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7E3A675-E6D2-45A3-9D3A-561DFBA525E2}"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Invoice!$A$1:$K$89</definedName>
    <definedName name="_xlnm.Print_Area" localSheetId="3">'Shipping Invoice'!$A$1:$L$81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8" i="2" l="1"/>
  <c r="K78" i="7" s="1"/>
  <c r="E79" i="2"/>
  <c r="K79" i="7"/>
  <c r="E70" i="6"/>
  <c r="E69" i="6"/>
  <c r="E68" i="6"/>
  <c r="E67" i="6"/>
  <c r="E66" i="6"/>
  <c r="E65" i="6"/>
  <c r="E62" i="6"/>
  <c r="E61" i="6"/>
  <c r="E60" i="6"/>
  <c r="E59" i="6"/>
  <c r="E58" i="6"/>
  <c r="E57" i="6"/>
  <c r="E54" i="6"/>
  <c r="E53" i="6"/>
  <c r="E52" i="6"/>
  <c r="E51" i="6"/>
  <c r="E50" i="6"/>
  <c r="E49" i="6"/>
  <c r="E46" i="6"/>
  <c r="E45" i="6"/>
  <c r="E44" i="6"/>
  <c r="E43" i="6"/>
  <c r="E42" i="6"/>
  <c r="E41" i="6"/>
  <c r="E38" i="6"/>
  <c r="E37" i="6"/>
  <c r="E36" i="6"/>
  <c r="E35" i="6"/>
  <c r="E34" i="6"/>
  <c r="E33" i="6"/>
  <c r="E30" i="6"/>
  <c r="E29" i="6"/>
  <c r="E28" i="6"/>
  <c r="E27" i="6"/>
  <c r="E26" i="6"/>
  <c r="E25" i="6"/>
  <c r="E22" i="6"/>
  <c r="E21" i="6"/>
  <c r="E20" i="6"/>
  <c r="E19" i="6"/>
  <c r="E18" i="6"/>
  <c r="K14" i="7"/>
  <c r="K17" i="7"/>
  <c r="K10" i="7"/>
  <c r="I76" i="7"/>
  <c r="I75" i="7"/>
  <c r="B70" i="7"/>
  <c r="B69" i="7"/>
  <c r="I69" i="7"/>
  <c r="K69" i="7" s="1"/>
  <c r="I68" i="7"/>
  <c r="I67" i="7"/>
  <c r="I66" i="7"/>
  <c r="I65" i="7"/>
  <c r="I64" i="7"/>
  <c r="B63" i="7"/>
  <c r="I63" i="7"/>
  <c r="I57" i="7"/>
  <c r="B55" i="7"/>
  <c r="I55" i="7"/>
  <c r="I54" i="7"/>
  <c r="B53" i="7"/>
  <c r="I53" i="7"/>
  <c r="K53" i="7" s="1"/>
  <c r="I52" i="7"/>
  <c r="I51" i="7"/>
  <c r="I50" i="7"/>
  <c r="B47" i="7"/>
  <c r="I45" i="7"/>
  <c r="B42" i="7"/>
  <c r="K42" i="7"/>
  <c r="I42" i="7"/>
  <c r="I41" i="7"/>
  <c r="I40" i="7"/>
  <c r="B39" i="7"/>
  <c r="I39" i="7"/>
  <c r="I38" i="7"/>
  <c r="B37" i="7"/>
  <c r="I33" i="7"/>
  <c r="I30" i="7"/>
  <c r="I29" i="7"/>
  <c r="I28" i="7"/>
  <c r="I27" i="7"/>
  <c r="I26" i="7"/>
  <c r="I25" i="7"/>
  <c r="I24" i="7"/>
  <c r="I23" i="7"/>
  <c r="B22" i="7"/>
  <c r="N1" i="7"/>
  <c r="I74" i="7" s="1"/>
  <c r="N1" i="6"/>
  <c r="E63" i="6" s="1"/>
  <c r="F1002" i="6"/>
  <c r="D72" i="6"/>
  <c r="B76" i="7" s="1"/>
  <c r="D71" i="6"/>
  <c r="B75" i="7" s="1"/>
  <c r="D70" i="6"/>
  <c r="B74" i="7" s="1"/>
  <c r="D69" i="6"/>
  <c r="B73" i="7" s="1"/>
  <c r="D68" i="6"/>
  <c r="B72" i="7" s="1"/>
  <c r="D67" i="6"/>
  <c r="B71" i="7" s="1"/>
  <c r="D66" i="6"/>
  <c r="D65" i="6"/>
  <c r="D64" i="6"/>
  <c r="B68" i="7" s="1"/>
  <c r="K68" i="7" s="1"/>
  <c r="D63" i="6"/>
  <c r="B67" i="7" s="1"/>
  <c r="D62" i="6"/>
  <c r="B66" i="7" s="1"/>
  <c r="D61" i="6"/>
  <c r="B65" i="7" s="1"/>
  <c r="D60" i="6"/>
  <c r="B64" i="7" s="1"/>
  <c r="D59" i="6"/>
  <c r="D58" i="6"/>
  <c r="B62" i="7" s="1"/>
  <c r="D57" i="6"/>
  <c r="B61" i="7" s="1"/>
  <c r="D56" i="6"/>
  <c r="B60" i="7" s="1"/>
  <c r="D55" i="6"/>
  <c r="B59" i="7" s="1"/>
  <c r="D54" i="6"/>
  <c r="B58" i="7" s="1"/>
  <c r="D53" i="6"/>
  <c r="B57" i="7" s="1"/>
  <c r="K57" i="7" s="1"/>
  <c r="D52" i="6"/>
  <c r="B56" i="7" s="1"/>
  <c r="D51" i="6"/>
  <c r="D50" i="6"/>
  <c r="B54" i="7" s="1"/>
  <c r="K54" i="7" s="1"/>
  <c r="D49" i="6"/>
  <c r="D48" i="6"/>
  <c r="B52" i="7" s="1"/>
  <c r="K52" i="7" s="1"/>
  <c r="D47" i="6"/>
  <c r="B51" i="7" s="1"/>
  <c r="D46" i="6"/>
  <c r="B50" i="7" s="1"/>
  <c r="D45" i="6"/>
  <c r="B49" i="7" s="1"/>
  <c r="D44" i="6"/>
  <c r="B48" i="7" s="1"/>
  <c r="D43" i="6"/>
  <c r="D42" i="6"/>
  <c r="B46" i="7" s="1"/>
  <c r="D41" i="6"/>
  <c r="B45" i="7" s="1"/>
  <c r="D40" i="6"/>
  <c r="B44" i="7" s="1"/>
  <c r="D39" i="6"/>
  <c r="B43" i="7" s="1"/>
  <c r="D38" i="6"/>
  <c r="D37" i="6"/>
  <c r="B41" i="7" s="1"/>
  <c r="D36" i="6"/>
  <c r="B40" i="7" s="1"/>
  <c r="D35" i="6"/>
  <c r="D34" i="6"/>
  <c r="B38" i="7" s="1"/>
  <c r="D33" i="6"/>
  <c r="D32" i="6"/>
  <c r="B36" i="7" s="1"/>
  <c r="D31" i="6"/>
  <c r="B35" i="7" s="1"/>
  <c r="D30" i="6"/>
  <c r="B34" i="7" s="1"/>
  <c r="D29" i="6"/>
  <c r="B33" i="7" s="1"/>
  <c r="D28" i="6"/>
  <c r="B32" i="7" s="1"/>
  <c r="D27" i="6"/>
  <c r="B31" i="7" s="1"/>
  <c r="D26" i="6"/>
  <c r="B30" i="7" s="1"/>
  <c r="K30" i="7" s="1"/>
  <c r="D25" i="6"/>
  <c r="B29" i="7" s="1"/>
  <c r="D24" i="6"/>
  <c r="B28" i="7" s="1"/>
  <c r="D23" i="6"/>
  <c r="B27" i="7" s="1"/>
  <c r="D22" i="6"/>
  <c r="B26" i="7" s="1"/>
  <c r="D21" i="6"/>
  <c r="B25" i="7" s="1"/>
  <c r="D20" i="6"/>
  <c r="B24" i="7" s="1"/>
  <c r="D19" i="6"/>
  <c r="B23" i="7" s="1"/>
  <c r="D18" i="6"/>
  <c r="G3" i="6"/>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F1001" i="6" l="1"/>
  <c r="K38" i="7"/>
  <c r="K63" i="7"/>
  <c r="K40" i="7"/>
  <c r="K25" i="7"/>
  <c r="K39" i="7"/>
  <c r="K41" i="7"/>
  <c r="K43" i="7"/>
  <c r="K74" i="7"/>
  <c r="K27" i="7"/>
  <c r="K28" i="7"/>
  <c r="K76" i="7"/>
  <c r="I31" i="7"/>
  <c r="K31" i="7" s="1"/>
  <c r="I43" i="7"/>
  <c r="K23" i="7"/>
  <c r="K24" i="7"/>
  <c r="K75" i="7"/>
  <c r="K55" i="7"/>
  <c r="K29" i="7"/>
  <c r="K45" i="7"/>
  <c r="K61" i="7"/>
  <c r="I32" i="7"/>
  <c r="K32" i="7" s="1"/>
  <c r="I44" i="7"/>
  <c r="K44" i="7" s="1"/>
  <c r="I56" i="7"/>
  <c r="K56" i="7" s="1"/>
  <c r="K71" i="7"/>
  <c r="K72" i="7"/>
  <c r="K26" i="7"/>
  <c r="I70" i="7"/>
  <c r="K70" i="7" s="1"/>
  <c r="I34" i="7"/>
  <c r="K34" i="7" s="1"/>
  <c r="I46" i="7"/>
  <c r="I58" i="7"/>
  <c r="K58" i="7" s="1"/>
  <c r="K33" i="7"/>
  <c r="K49" i="7"/>
  <c r="K65" i="7"/>
  <c r="I22" i="7"/>
  <c r="K22" i="7" s="1"/>
  <c r="I36" i="7"/>
  <c r="K36" i="7" s="1"/>
  <c r="I60" i="7"/>
  <c r="K60" i="7" s="1"/>
  <c r="I72" i="7"/>
  <c r="K62" i="7"/>
  <c r="K48" i="7"/>
  <c r="K50" i="7"/>
  <c r="K66" i="7"/>
  <c r="I37" i="7"/>
  <c r="K37" i="7" s="1"/>
  <c r="I48" i="7"/>
  <c r="I61" i="7"/>
  <c r="I73" i="7"/>
  <c r="K73" i="7" s="1"/>
  <c r="K46" i="7"/>
  <c r="K64" i="7"/>
  <c r="I35" i="7"/>
  <c r="K35" i="7" s="1"/>
  <c r="I47" i="7"/>
  <c r="K47" i="7" s="1"/>
  <c r="I59" i="7"/>
  <c r="K59" i="7" s="1"/>
  <c r="I71" i="7"/>
  <c r="K51" i="7"/>
  <c r="K67" i="7"/>
  <c r="I49" i="7"/>
  <c r="I62" i="7"/>
  <c r="E32" i="6"/>
  <c r="E48" i="6"/>
  <c r="E64" i="6"/>
  <c r="E23" i="6"/>
  <c r="E39" i="6"/>
  <c r="E55" i="6"/>
  <c r="E71" i="6"/>
  <c r="E24" i="6"/>
  <c r="E40" i="6"/>
  <c r="E56" i="6"/>
  <c r="E72" i="6"/>
  <c r="E31" i="6"/>
  <c r="E47" i="6"/>
  <c r="B77" i="7"/>
  <c r="J80" i="2"/>
  <c r="M11" i="6"/>
  <c r="K77" i="7" l="1"/>
  <c r="K8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3" i="2" s="1"/>
  <c r="I87" i="2" l="1"/>
  <c r="I85" i="2" s="1"/>
  <c r="I88" i="2"/>
  <c r="I8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<sst xmlns="http://schemas.openxmlformats.org/spreadsheetml/2006/main" count="2697" uniqueCount="817">
  <si>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</si>
  <si>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</si>
  <si>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</si>
  <si>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</si>
  <si>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</si>
  <si>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</si>
  <si>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</si>
  <si>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</si>
  <si>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</si>
  <si>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</si>
  <si>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</si>
  <si>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</si>
  <si>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</si>
  <si>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</si>
  <si>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</si>
  <si>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</si>
  <si>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</si>
  <si>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</si>
  <si>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</si>
  <si>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</si>
  <si>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</si>
  <si>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</si>
  <si>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</si>
  <si>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</si>
  <si>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</si>
  <si>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</si>
  <si>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</si>
  <si>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</si>
  <si>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</si>
  <si>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</si>
  <si>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</si>
  <si>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</si>
  <si>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</si>
  <si>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</si>
  <si>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</si>
  <si>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</si>
  <si>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</si>
  <si>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</si>
  <si>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</si>
  <si>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</si>
  <si>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</si>
  <si>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</si>
  <si>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</si>
  <si>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</si>
  <si>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</si>
  <si>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</si>
  <si>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</si>
  <si>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</si>
  <si>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</si>
  <si>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</si>
  <si>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</si>
  <si>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</si>
  <si>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</si>
  <si>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</si>
  <si>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</si>
  <si>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</si>
  <si>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</si>
  <si>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</si>
  <si>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</si>
  <si>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</si>
  <si>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</si>
  <si>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</si>
  <si>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</si>
  <si>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</si>
  <si>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</si>
  <si>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</si>
  <si>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</si>
  <si>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</si>
  <si>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</si>
  <si>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</si>
  <si>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</si>
  <si>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</si>
  <si>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</si>
  <si>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</si>
  <si>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</si>
  <si>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</si>
  <si>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</si>
  <si>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</si>
  <si>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</si>
  <si>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</si>
  <si>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</si>
  <si>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</si>
  <si>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</si>
  <si>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</si>
  <si>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</si>
  <si>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</si>
  <si>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</si>
  <si>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</si>
  <si>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</si>
  <si>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</si>
  <si>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</si>
  <si>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</si>
  <si>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</si>
  <si>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</si>
  <si>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</si>
  <si>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</si>
  <si>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</si>
  <si>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</si>
  <si>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</si>
  <si>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</si>
  <si>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</si>
  <si>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</si>
  <si>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</si>
  <si>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</si>
  <si>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</si>
  <si>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</si>
  <si>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</si>
  <si>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</si>
  <si>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</si>
  <si>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</si>
  <si>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</si>
  <si>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</si>
  <si>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</si>
  <si>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</si>
  <si>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</si>
  <si>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</si>
  <si>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</si>
  <si>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</si>
  <si>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</si>
  <si>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</si>
  <si>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</si>
  <si>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</si>
  <si>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</si>
  <si>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</si>
  <si>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</si>
  <si>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</si>
  <si>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</si>
  <si>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</si>
  <si>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</si>
  <si>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</si>
  <si>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</si>
  <si>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</si>
  <si>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</si>
  <si>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</si>
  <si>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</si>
  <si>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</si>
  <si>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</si>
  <si>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</si>
  <si>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</si>
  <si>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</si>
  <si>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</si>
  <si>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</si>
  <si>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</si>
  <si>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</si>
  <si>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</si>
  <si>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</si>
  <si>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</si>
  <si>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</si>
  <si>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</si>
  <si>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</si>
  <si>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</si>
  <si>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</si>
  <si>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</si>
  <si>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</si>
  <si>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</si>
  <si>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</si>
  <si>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</si>
  <si>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</si>
  <si>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</si>
  <si>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</si>
  <si>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</si>
  <si>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</si>
  <si>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</si>
  <si>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</si>
  <si>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</si>
  <si>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</si>
  <si>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</si>
  <si>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</si>
  <si>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</si>
  <si>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</si>
  <si>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</si>
  <si>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</si>
  <si>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</si>
  <si>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</si>
  <si>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</si>
  <si>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</si>
  <si>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</si>
  <si>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</si>
  <si>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</si>
  <si>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</si>
  <si>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</si>
  <si>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</si>
  <si>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</si>
  <si>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</si>
  <si>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</si>
  <si>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</si>
  <si>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</si>
  <si>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</si>
  <si>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</si>
  <si>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</si>
  <si>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</si>
  <si>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</si>
  <si>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</si>
  <si>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</si>
  <si>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</si>
  <si>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</si>
  <si>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</si>
  <si>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</si>
  <si>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</si>
  <si>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</si>
  <si>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</si>
  <si>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</si>
  <si>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</si>
  <si>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</si>
  <si>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</si>
  <si>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</si>
  <si>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</si>
  <si>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</si>
  <si>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</si>
  <si>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</si>
  <si>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</si>
  <si>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</si>
  <si>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</si>
  <si>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</si>
  <si>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</si>
  <si>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</si>
  <si>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</si>
  <si>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</si>
  <si>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</si>
  <si>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</si>
  <si>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</si>
  <si>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</si>
  <si>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</si>
  <si>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</si>
  <si>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</si>
  <si>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</si>
  <si>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</si>
  <si>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</si>
  <si>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</si>
  <si>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</si>
  <si>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</si>
  <si>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</si>
  <si>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</si>
  <si>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</si>
  <si>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</si>
  <si>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</si>
  <si>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</si>
  <si>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</si>
  <si>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</si>
  <si>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</si>
  <si>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</si>
  <si>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</si>
  <si>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</si>
  <si>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</si>
  <si>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</si>
  <si>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</si>
  <si>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</si>
  <si>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</si>
  <si>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</si>
  <si>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</si>
  <si>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</si>
  <si>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</si>
  <si>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</si>
  <si>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</si>
  <si>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</si>
  <si>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</si>
  <si>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</si>
  <si>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</si>
  <si>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</si>
  <si>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</si>
  <si>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</si>
  <si>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</si>
  <si>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</si>
  <si>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</si>
  <si>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</si>
  <si>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</si>
  <si>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</si>
  <si>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</si>
  <si>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</si>
  <si>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</si>
  <si>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</si>
  <si>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</si>
  <si>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</si>
  <si>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</si>
  <si>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</si>
  <si>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</si>
  <si>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</si>
  <si>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</si>
  <si>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</si>
  <si>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</si>
  <si>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</si>
  <si>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</si>
  <si>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</si>
  <si>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</si>
  <si>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</si>
  <si>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</si>
  <si>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</si>
  <si>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</si>
  <si>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</si>
  <si>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</si>
  <si>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</si>
  <si>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</si>
  <si>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</si>
  <si>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</si>
  <si>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</si>
  <si>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</si>
  <si>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</si>
  <si>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</si>
  <si>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</si>
  <si>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</si>
  <si>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</si>
  <si>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</si>
  <si>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</si>
  <si>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</si>
  <si>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</si>
  <si>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</si>
  <si>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</si>
  <si>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</si>
  <si>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</si>
  <si>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</si>
  <si>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</si>
  <si>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</si>
  <si>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</si>
  <si>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</si>
  <si>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</si>
  <si>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</si>
  <si>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</si>
  <si>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</si>
  <si>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</si>
  <si>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</si>
  <si>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</si>
  <si>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</si>
  <si>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</si>
  <si>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</si>
  <si>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</si>
  <si>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</si>
  <si>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</si>
  <si>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</si>
  <si>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</si>
  <si>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</si>
  <si>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</si>
  <si>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</si>
  <si>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</si>
  <si>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</si>
  <si>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</si>
  <si>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</si>
  <si>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</si>
  <si>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</si>
  <si>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</si>
  <si>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</si>
  <si>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</si>
  <si>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</si>
  <si>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</si>
  <si>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</si>
  <si>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</si>
  <si>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</si>
  <si>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</si>
  <si>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</si>
  <si>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</si>
  <si>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</si>
  <si>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</si>
  <si>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</si>
  <si>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</si>
  <si>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</si>
  <si>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</si>
  <si>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</si>
  <si>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</si>
  <si>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</si>
  <si>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</si>
  <si>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</si>
  <si>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</si>
  <si>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</si>
  <si>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</si>
  <si>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</si>
  <si>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</si>
  <si>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</si>
  <si>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</si>
  <si>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</si>
  <si>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</si>
  <si>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</si>
  <si>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</si>
  <si>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</si>
  <si>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</si>
  <si>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</si>
  <si>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</si>
  <si>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</si>
  <si>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</si>
  <si>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</si>
  <si>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</si>
  <si>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</si>
  <si>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</si>
  <si>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</si>
  <si>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</si>
  <si>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</si>
  <si>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</si>
  <si>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</si>
  <si>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</si>
  <si>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</si>
  <si>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</si>
  <si>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</si>
  <si>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</si>
  <si>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</si>
  <si>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</si>
  <si>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</si>
  <si>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</si>
  <si>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</si>
  <si>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</si>
  <si>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</si>
  <si>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</si>
  <si>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</si>
  <si>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</si>
  <si>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</si>
  <si>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</si>
  <si>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</si>
  <si>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</si>
  <si>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</si>
  <si>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</si>
  <si>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</si>
  <si>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</si>
  <si>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</si>
  <si>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</si>
  <si>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</si>
  <si>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</si>
  <si>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</si>
  <si>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</si>
  <si>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</si>
  <si>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</si>
  <si>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</si>
  <si>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</si>
  <si>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</si>
  <si>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</si>
  <si>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</si>
  <si>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</si>
  <si>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</si>
  <si>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</si>
  <si>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</si>
  <si>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</si>
  <si>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</si>
  <si>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</si>
  <si>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</si>
  <si>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</si>
  <si>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</si>
  <si>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</si>
  <si>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</si>
  <si>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</si>
  <si>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</si>
  <si>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</si>
  <si>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</si>
  <si>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</si>
  <si>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</si>
  <si>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</si>
  <si>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</si>
  <si>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</si>
  <si>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</si>
  <si>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</si>
  <si>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</si>
  <si>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</si>
  <si>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</si>
  <si>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</si>
  <si>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</si>
  <si>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</si>
  <si>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</si>
  <si>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</si>
  <si>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</si>
  <si>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</si>
  <si>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</si>
  <si>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</si>
  <si>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</si>
  <si>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</si>
  <si>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</si>
  <si>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</si>
  <si>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</si>
  <si>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</si>
  <si>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</si>
  <si>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</si>
  <si>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</si>
  <si>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</si>
  <si>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</si>
  <si>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</si>
  <si>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</si>
  <si>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</si>
  <si>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</si>
  <si>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</si>
  <si>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</si>
  <si>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</si>
  <si>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</si>
  <si>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</si>
  <si>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</si>
  <si>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</si>
  <si>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</si>
  <si>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</si>
  <si>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</si>
  <si>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</si>
  <si>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</si>
  <si>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</si>
  <si>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</si>
  <si>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</si>
  <si>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</si>
  <si>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</si>
  <si>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</si>
  <si>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</si>
  <si>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</si>
  <si>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</si>
  <si>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</si>
  <si>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</si>
  <si>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</si>
  <si>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</si>
  <si>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</si>
  <si>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</si>
  <si>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</si>
  <si>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</si>
  <si>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</si>
  <si>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</si>
  <si>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</si>
  <si>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</si>
  <si>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</si>
  <si>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</si>
  <si>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</si>
  <si>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</si>
  <si>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</si>
  <si>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</si>
  <si>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</si>
  <si>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</si>
  <si>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</si>
  <si>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</si>
  <si>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</si>
  <si>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</si>
  <si>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</si>
  <si>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</si>
  <si>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</si>
  <si>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</si>
  <si>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</si>
  <si>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</si>
  <si>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</si>
  <si>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</si>
  <si>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</si>
  <si>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</si>
  <si>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</si>
  <si>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</si>
  <si>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</si>
  <si>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</si>
  <si>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</si>
  <si>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</si>
  <si>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</si>
  <si>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</si>
  <si>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</si>
  <si>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</si>
  <si>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</si>
  <si>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</si>
  <si>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</si>
  <si>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</si>
  <si>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</si>
  <si>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</si>
  <si>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</si>
  <si>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</si>
  <si>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</si>
  <si>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</si>
  <si>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</si>
  <si>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</si>
  <si>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</si>
  <si>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</si>
  <si>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</si>
  <si>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</si>
  <si>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</si>
  <si>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</si>
  <si>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</si>
  <si>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</si>
  <si>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</si>
  <si>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</si>
  <si>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</si>
  <si>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</si>
  <si>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</si>
  <si>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</si>
  <si>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</si>
  <si>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</si>
  <si>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</si>
  <si>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</si>
  <si>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</si>
  <si>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</si>
  <si>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</si>
  <si>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</si>
  <si>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</si>
  <si>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</si>
  <si>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</si>
  <si>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</si>
  <si>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</si>
  <si>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</si>
  <si>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</si>
  <si>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</si>
  <si>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</si>
  <si>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</si>
  <si>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</si>
  <si>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</si>
  <si>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</si>
  <si>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</si>
  <si>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</si>
  <si>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</si>
  <si>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</si>
  <si>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</si>
  <si>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</si>
  <si>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</si>
  <si>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</si>
  <si>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</si>
  <si>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</si>
  <si>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</si>
  <si>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</si>
  <si>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</si>
  <si>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</si>
  <si>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</si>
  <si>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</si>
  <si>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</si>
  <si>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</si>
  <si>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</si>
  <si>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</si>
  <si>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</si>
  <si>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</si>
  <si>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</si>
  <si>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</si>
  <si>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</si>
  <si>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</si>
  <si>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</si>
  <si>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</si>
  <si>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</si>
  <si>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</si>
  <si>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</si>
  <si>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</si>
  <si>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</si>
  <si>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</si>
  <si>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</si>
  <si>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</si>
  <si>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</si>
  <si>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</si>
  <si>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</si>
  <si>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</si>
  <si>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</si>
  <si>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</si>
  <si>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</si>
  <si>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</si>
  <si>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</si>
  <si>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</si>
  <si>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</si>
  <si>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</si>
  <si>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</si>
  <si>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</si>
  <si>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</si>
  <si>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</si>
  <si>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</si>
  <si>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</si>
  <si>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</si>
  <si>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</si>
  <si>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</si>
  <si>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</si>
  <si>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</si>
  <si>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</si>
  <si>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</si>
  <si>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</si>
  <si>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</si>
  <si>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</si>
  <si>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</si>
  <si>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</si>
  <si>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</si>
  <si>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</si>
  <si>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</si>
  <si>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</si>
  <si>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</si>
  <si>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</si>
  <si>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</si>
  <si>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</si>
  <si>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</si>
  <si>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</si>
  <si>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</si>
  <si>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</si>
  <si>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</si>
  <si>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</si>
  <si>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</si>
  <si>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</si>
  <si>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</si>
  <si>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</si>
  <si>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</si>
  <si>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</si>
  <si>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</si>
  <si>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</si>
  <si>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</si>
  <si>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</si>
  <si>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</si>
  <si>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</si>
  <si>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</si>
  <si>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</si>
  <si>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</si>
  <si>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</si>
  <si>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</si>
  <si>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</si>
  <si>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</si>
  <si>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</si>
  <si>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</si>
  <si>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</si>
  <si>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</si>
  <si>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</si>
  <si>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</si>
  <si>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</si>
  <si>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</si>
  <si>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</si>
  <si>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</si>
  <si>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</si>
  <si>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</si>
  <si>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</si>
  <si>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</si>
  <si>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</si>
  <si>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</si>
  <si>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</si>
  <si>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</si>
  <si>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</si>
  <si>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</si>
  <si>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</si>
  <si>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</si>
  <si>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</si>
  <si>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</si>
  <si>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</si>
  <si>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</si>
  <si>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</si>
  <si>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</si>
  <si>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</si>
  <si>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</si>
  <si>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</si>
  <si>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</si>
  <si>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</si>
  <si>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</si>
  <si>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</si>
  <si>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</si>
  <si>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</si>
  <si>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</si>
  <si>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</si>
  <si>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AFEFR</t>
  </si>
  <si>
    <t>Gauge: 5mm</t>
  </si>
  <si>
    <t>White acrylic flesh tunnel with multi-crystal ferido glued balls with resin cover studded rim. Stones will never fall out guaranteed!</t>
  </si>
  <si>
    <t>ANSBC25</t>
  </si>
  <si>
    <t>Bio - Flex nose stud, 20g (0.8mm) with a 2.5mm round top with bezel set SwarovskiⓇ crystal</t>
  </si>
  <si>
    <t>BB20</t>
  </si>
  <si>
    <t>316L steel barbell, 20g (0.8mm) with 3mm balls</t>
  </si>
  <si>
    <t>BBER20B</t>
  </si>
  <si>
    <t>316L steel barbell, 14g (1.6mm) with two 4mm balls</t>
  </si>
  <si>
    <t>BBETB</t>
  </si>
  <si>
    <t>Anodized surgical steel eyebrow or helix barbell, 16g (1.2mm) with two 3mm balls</t>
  </si>
  <si>
    <t>BBETCN</t>
  </si>
  <si>
    <t>Anodized surgical steel eyebrow or helix barbell, 16g (1.2mm) with two 3mm cones</t>
  </si>
  <si>
    <t>BCEC3</t>
  </si>
  <si>
    <t>Surgical steel ball closure ring, 16g (1.2mm) with 3mm closure ball with a bezel set crystal</t>
  </si>
  <si>
    <t>BCR16</t>
  </si>
  <si>
    <t>316L Surgical steel ball closure ring, 16g (1.2mm) with a 3mm ball</t>
  </si>
  <si>
    <t>316L steel belly banana, 14g (1.6m) with a 8mm and a 5mm bezel set jewel ball using original Czech Preciosa crystals.</t>
  </si>
  <si>
    <t>BNE2CIN</t>
  </si>
  <si>
    <t>Surgical steel eyebrow banana, 16g (1.2mm) with two internally threaded 3mm bezel set jewel balls</t>
  </si>
  <si>
    <t>BNETB</t>
  </si>
  <si>
    <t>Premium PVD plated surgical steel eyebrow banana, 16g (1.2mm) with two 3mm balls</t>
  </si>
  <si>
    <t>BNETTB</t>
  </si>
  <si>
    <t>Rose gold PVD plated surgical steel eyebrow banana, 16g (1.2mm) with two 3mm balls</t>
  </si>
  <si>
    <t>BNOCC</t>
  </si>
  <si>
    <t>CB18B3</t>
  </si>
  <si>
    <t>Surgical steel circular barbell, 18g (1mm) with two 3mm balls</t>
  </si>
  <si>
    <t>CBM</t>
  </si>
  <si>
    <t>Surgical steel circular barbell, 14g (1.6mm) with two 4mm balls</t>
  </si>
  <si>
    <t>FPSI</t>
  </si>
  <si>
    <t>Gauge: 8mm</t>
  </si>
  <si>
    <t>Silicone double flared flesh tunnel</t>
  </si>
  <si>
    <t>FTSI</t>
  </si>
  <si>
    <t>Gauge: 16mm</t>
  </si>
  <si>
    <t>Gauge: 20mm</t>
  </si>
  <si>
    <t>IPTRD</t>
  </si>
  <si>
    <t>Anodized surgical steel fake plug in black and gold without O-Rings</t>
  </si>
  <si>
    <t>IPVRD</t>
  </si>
  <si>
    <t>Size: 4mm</t>
  </si>
  <si>
    <t>Acrylic fake plug without rubber O-rings</t>
  </si>
  <si>
    <t>LB18B3</t>
  </si>
  <si>
    <t>Color: High Polish</t>
  </si>
  <si>
    <t>PVD plated 316L steel labret, 18g (1mm) with 3mm ball</t>
  </si>
  <si>
    <t>LBB4</t>
  </si>
  <si>
    <t>Surgical steel labret, 14g (1.6mm) with a 4mm ball</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</si>
  <si>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</si>
  <si>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</si>
  <si>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</si>
  <si>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</si>
  <si>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</si>
  <si>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</si>
  <si>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PGSFF</t>
  </si>
  <si>
    <t>Amethyst double flared stone plug</t>
  </si>
  <si>
    <t>PWB</t>
  </si>
  <si>
    <t>Coconut wood double flared solid plug</t>
  </si>
  <si>
    <t>SIUT</t>
  </si>
  <si>
    <t>Color: Skin Tone</t>
  </si>
  <si>
    <t>Silicone Ultra Thin double flared flesh tunnel</t>
  </si>
  <si>
    <t>SPETCN</t>
  </si>
  <si>
    <t>Premium PVD plated surgical steel eyebrow spiral, 16g (1.2mm) with two 3mm cones</t>
  </si>
  <si>
    <t>SPG</t>
  </si>
  <si>
    <t>Gauge: 10mm</t>
  </si>
  <si>
    <t>High polished surgical steel single flesh tunnel with rubber O-ring</t>
  </si>
  <si>
    <t>SPT20B</t>
  </si>
  <si>
    <t>Anodized surgical steel eyebrow spiral, 20g (0.8mm) with two 3mm balls</t>
  </si>
  <si>
    <t>UTBNEB</t>
  </si>
  <si>
    <t>Color: Green</t>
  </si>
  <si>
    <t>Anodized titanium G23 eyebrow banana, 16g (1.2mm) with two 3mm balls</t>
  </si>
  <si>
    <t>XBAL3</t>
  </si>
  <si>
    <t>Pack of 10 pcs. of 3mm high polished surgical steel balls with 1.2mm threading (16g)</t>
  </si>
  <si>
    <t>XCNT4G</t>
  </si>
  <si>
    <t>Pack of 10 pcs. of 4mm anodized surgical steel cones with threading 1.6mm (14g)</t>
  </si>
  <si>
    <t>XHJB3</t>
  </si>
  <si>
    <t>Pack of 10 pcs. of 3mm surgical steel half jewel balls with bezel set crystal with 1.2mm threading (16g)</t>
  </si>
  <si>
    <t>XTBN14G</t>
  </si>
  <si>
    <t>Pack of 10 pcs. of anodized 316L steel belly banana posts - threading 1.6mm (14g)</t>
  </si>
  <si>
    <t>AFEFR4</t>
  </si>
  <si>
    <t>FPSI0</t>
  </si>
  <si>
    <t>FTSI5/8</t>
  </si>
  <si>
    <t>FTSI13/16</t>
  </si>
  <si>
    <t>IPTRD10</t>
  </si>
  <si>
    <t>LBIRC3</t>
  </si>
  <si>
    <t>PGSFF4</t>
  </si>
  <si>
    <t>PWB0</t>
  </si>
  <si>
    <t>SIUT0</t>
  </si>
  <si>
    <t>SPG00</t>
  </si>
  <si>
    <t>Five Thousand Nine Hundred Sixty Six and 17 cents THB</t>
  </si>
  <si>
    <t>Clear bio flexible belly banana, 14g (1.6mm) with a 5mm and a 10mm jewel ball - length 5/8'' (16mm) ''cut to fit to your size''</t>
  </si>
  <si>
    <t>Exchange Rate THB-THB</t>
  </si>
  <si>
    <t>Sunny</t>
  </si>
  <si>
    <t xml:space="preserve">Credit 90 Days from the day order is picked up. </t>
  </si>
  <si>
    <r>
      <t xml:space="preserve">Discount 40% as per </t>
    </r>
    <r>
      <rPr>
        <b/>
        <sz val="10"/>
        <color indexed="8"/>
        <rFont val="Arial"/>
        <family val="2"/>
      </rPr>
      <t>Platinum Membership</t>
    </r>
    <r>
      <rPr>
        <sz val="10"/>
        <color indexed="8"/>
        <rFont val="Arial"/>
        <family val="2"/>
      </rPr>
      <t xml:space="preserve">:  </t>
    </r>
  </si>
  <si>
    <t>Due Date</t>
  </si>
  <si>
    <t xml:space="preserve">Pick up at the shop: </t>
  </si>
  <si>
    <t>Three Thousand One Hundred Sixty and 06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</si>
</sst>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71">
    <cellStyle name="Comma 2" xfId="7" xr:uid="{44043457-F0DE-441E-B3AF-0D7631DD1FB1}"/>
    <cellStyle name="Comma 2 2" xfId="4430" xr:uid="{1ED31A5C-B03F-4ADD-BAA7-C0538DFA5105}"/>
    <cellStyle name="Comma 2 2 2" xfId="4755" xr:uid="{36AE4A6A-F78C-43C6-A6A7-8D60130650A8}"/>
    <cellStyle name="Comma 2 2 2 2" xfId="5326" xr:uid="{EB63D09B-B033-4BFE-8DFF-DB14B4DB5F2C}"/>
    <cellStyle name="Comma 2 2 3" xfId="4591" xr:uid="{DE8DA822-49F1-4A64-91E6-DF1B448BF215}"/>
    <cellStyle name="Comma 2 2 4" xfId="5352" xr:uid="{1BBC67B1-29B2-4DFB-8FDF-F8085B498092}"/>
    <cellStyle name="Comma 2 2 5" xfId="5366" xr:uid="{07BF62BF-B7FE-4651-AB9E-D5CFA8D41DB8}"/>
    <cellStyle name="Comma 3" xfId="4318" xr:uid="{4DF888A9-26B1-4C6C-B8D4-CAC48B49C310}"/>
    <cellStyle name="Comma 3 2" xfId="4432" xr:uid="{F6FAE644-FE2F-4E74-AF3C-9D04F6F3B37E}"/>
    <cellStyle name="Comma 3 2 2" xfId="4756" xr:uid="{62FD953C-F120-4E46-9334-8F6F5A5CD624}"/>
    <cellStyle name="Comma 3 2 2 2" xfId="5327" xr:uid="{96A4CD38-AD88-4B71-B4F6-57CCE52040DB}"/>
    <cellStyle name="Comma 3 2 3" xfId="5325" xr:uid="{B47638E0-DE6D-4D16-B057-5BEA715F0E92}"/>
    <cellStyle name="Comma 3 2 4" xfId="5353" xr:uid="{2C04153F-1319-4353-AE48-C65CF43F28A8}"/>
    <cellStyle name="Comma 3 2 5" xfId="5367" xr:uid="{7343910A-139E-4BC9-8205-55D6A7622461}"/>
    <cellStyle name="Currency 10" xfId="8" xr:uid="{150CB465-F9D3-41E9-8AE3-15EA1F462668}"/>
    <cellStyle name="Currency 10 2" xfId="9" xr:uid="{D2CAEE22-910D-4BD0-BB5B-5EBAD8D8316D}"/>
    <cellStyle name="Currency 10 2 2" xfId="203" xr:uid="{BA6BD294-F13C-4D02-8477-EBD84E88D3AF}"/>
    <cellStyle name="Currency 10 2 2 2" xfId="4616" xr:uid="{61E93119-48A5-487D-8C31-693663873818}"/>
    <cellStyle name="Currency 10 2 3" xfId="4511" xr:uid="{955B06D3-51B2-49AF-ACE0-387B8006B891}"/>
    <cellStyle name="Currency 10 3" xfId="10" xr:uid="{6C51F0C9-9B66-41B0-AEFF-8A9362524DAB}"/>
    <cellStyle name="Currency 10 3 2" xfId="204" xr:uid="{609F958F-D9DC-4C4A-9727-67CFFB573AEB}"/>
    <cellStyle name="Currency 10 3 2 2" xfId="4617" xr:uid="{315DB528-96EA-4795-9403-FDAA6F9E57B0}"/>
    <cellStyle name="Currency 10 3 3" xfId="4512" xr:uid="{A74F5A4F-DB82-4111-856E-D57D738510E7}"/>
    <cellStyle name="Currency 10 4" xfId="205" xr:uid="{DFD29521-4513-45C6-86C7-0FBA7A8C5245}"/>
    <cellStyle name="Currency 10 4 2" xfId="4618" xr:uid="{6D4D73D2-B3A9-421D-8670-C5D66F9336CE}"/>
    <cellStyle name="Currency 10 5" xfId="4437" xr:uid="{C324E73C-5355-42B1-AB06-96E48671CE84}"/>
    <cellStyle name="Currency 10 6" xfId="4510" xr:uid="{B96A5F9F-7091-418C-8088-146761763D0F}"/>
    <cellStyle name="Currency 11" xfId="11" xr:uid="{88C13E90-CF23-452B-9B0D-9190431ED70F}"/>
    <cellStyle name="Currency 11 2" xfId="12" xr:uid="{00F9B94C-769F-41AE-A397-D53E46BC93D0}"/>
    <cellStyle name="Currency 11 2 2" xfId="206" xr:uid="{DCBF5B15-7F2B-4AC4-9E03-2DD0056C9054}"/>
    <cellStyle name="Currency 11 2 2 2" xfId="4619" xr:uid="{0B30B6B7-A854-4FE1-BD2A-93466D6D404D}"/>
    <cellStyle name="Currency 11 2 3" xfId="4514" xr:uid="{B1FC8CD7-7078-4B16-A08E-93C60DFECD82}"/>
    <cellStyle name="Currency 11 3" xfId="13" xr:uid="{DA89CB15-FE23-45BF-9D60-23C9F60330FF}"/>
    <cellStyle name="Currency 11 3 2" xfId="207" xr:uid="{4E3EDA67-3EF6-48CF-A992-0251ED8200DC}"/>
    <cellStyle name="Currency 11 3 2 2" xfId="4620" xr:uid="{EC771789-CFF1-4256-A754-F50CF6D24F77}"/>
    <cellStyle name="Currency 11 3 3" xfId="4515" xr:uid="{3E470E8E-482D-4822-9870-6C3E41BB480B}"/>
    <cellStyle name="Currency 11 4" xfId="208" xr:uid="{D368BFEF-97CE-44AF-9470-A92B11F9D07E}"/>
    <cellStyle name="Currency 11 4 2" xfId="4621" xr:uid="{1FE6247E-EB0C-4D09-A6D8-10EA88E63416}"/>
    <cellStyle name="Currency 11 5" xfId="4319" xr:uid="{D508100D-10B7-4633-BF0F-80872D49342D}"/>
    <cellStyle name="Currency 11 5 2" xfId="4438" xr:uid="{47CD8FDA-C6C0-4CDE-9E31-CDC5671CCDD0}"/>
    <cellStyle name="Currency 11 5 3" xfId="4720" xr:uid="{27FE2059-BC03-401D-89E3-B4F10A95F55A}"/>
    <cellStyle name="Currency 11 5 3 2" xfId="5315" xr:uid="{7B21BC78-969B-4D33-95C7-B54E2F5F4D3B}"/>
    <cellStyle name="Currency 11 5 3 3" xfId="4757" xr:uid="{EE6F4398-E085-49F2-91EF-B6CF0B1C3CE5}"/>
    <cellStyle name="Currency 11 5 4" xfId="4697" xr:uid="{BCE29050-089A-4CAE-BEE3-C578C5A493F2}"/>
    <cellStyle name="Currency 11 6" xfId="4513" xr:uid="{5DEFF74F-7863-4E5A-9086-496D8081DA1E}"/>
    <cellStyle name="Currency 12" xfId="14" xr:uid="{24CEE5E7-DB46-4599-8F70-C348894AB3CF}"/>
    <cellStyle name="Currency 12 2" xfId="15" xr:uid="{D1F44FAF-FD6D-4AFD-95FC-41DCA797B9FC}"/>
    <cellStyle name="Currency 12 2 2" xfId="209" xr:uid="{DD70ABAB-74AF-4EDC-B51F-161AA445FB56}"/>
    <cellStyle name="Currency 12 2 2 2" xfId="4622" xr:uid="{2FDDC9F3-D808-45B4-9A32-4A074CD04A39}"/>
    <cellStyle name="Currency 12 2 3" xfId="4517" xr:uid="{50125019-6848-4EB9-8774-56F312953E24}"/>
    <cellStyle name="Currency 12 3" xfId="210" xr:uid="{92347DC1-338A-4116-89C5-788C1E148969}"/>
    <cellStyle name="Currency 12 3 2" xfId="4623" xr:uid="{78854F89-E3C7-415A-ADB0-F7DBE80B9E31}"/>
    <cellStyle name="Currency 12 4" xfId="4516" xr:uid="{60595CEB-51AA-4F2F-8CC8-7A5E7C882CCF}"/>
    <cellStyle name="Currency 13" xfId="16" xr:uid="{D41B44AE-9646-4C92-BA97-8618035EA495}"/>
    <cellStyle name="Currency 13 2" xfId="4321" xr:uid="{7035F602-D224-46DC-98F1-F9E612CED8C4}"/>
    <cellStyle name="Currency 13 3" xfId="4322" xr:uid="{1694AC00-0AAA-4117-8F4A-502BEF2DAECF}"/>
    <cellStyle name="Currency 13 3 2" xfId="4759" xr:uid="{791567A6-5A46-4FF3-A3ED-D7B046BE39FB}"/>
    <cellStyle name="Currency 13 4" xfId="4320" xr:uid="{70FC2122-A77A-4F38-871C-1703896CDFF2}"/>
    <cellStyle name="Currency 13 5" xfId="4758" xr:uid="{272B5550-5ADB-46C9-8491-DB1C0B6EFD80}"/>
    <cellStyle name="Currency 14" xfId="17" xr:uid="{4E9627B2-0698-4725-9E45-A4537AFE93C3}"/>
    <cellStyle name="Currency 14 2" xfId="211" xr:uid="{64249F73-F049-4C89-9996-D9ED4876150D}"/>
    <cellStyle name="Currency 14 2 2" xfId="4624" xr:uid="{EBEF93F0-BEF8-4F6A-9F66-45BCB6834781}"/>
    <cellStyle name="Currency 14 3" xfId="4518" xr:uid="{9FBD0E66-AE03-4658-B086-FE1F042B92FB}"/>
    <cellStyle name="Currency 15" xfId="4414" xr:uid="{0403D84D-FE7A-4CF9-9A72-3000E5D3570B}"/>
    <cellStyle name="Currency 15 2" xfId="5358" xr:uid="{A526D5B3-42C6-40B2-B6E0-28FA9CF8DE77}"/>
    <cellStyle name="Currency 17" xfId="4323" xr:uid="{087BF75A-3AB8-452D-AE51-9BFFB3C21B9F}"/>
    <cellStyle name="Currency 2" xfId="18" xr:uid="{757C943E-51A9-42F2-98F4-049A4001B372}"/>
    <cellStyle name="Currency 2 2" xfId="19" xr:uid="{A08477FE-724F-47FC-B683-826129F6C980}"/>
    <cellStyle name="Currency 2 2 2" xfId="20" xr:uid="{1AC2FA40-5F3D-4273-BE89-6572EF386AD0}"/>
    <cellStyle name="Currency 2 2 2 2" xfId="21" xr:uid="{4E48BBBE-B965-429F-A5E2-05A655143D5D}"/>
    <cellStyle name="Currency 2 2 2 2 2" xfId="4760" xr:uid="{075A027C-B1AB-4908-B8A6-9B3E4E8FFCAA}"/>
    <cellStyle name="Currency 2 2 2 3" xfId="22" xr:uid="{9E95ED06-E646-4D6D-BCAB-39D6BC9962B2}"/>
    <cellStyle name="Currency 2 2 2 3 2" xfId="212" xr:uid="{80E19CCB-AFC9-4A4F-B7FF-844F72A4A150}"/>
    <cellStyle name="Currency 2 2 2 3 2 2" xfId="4625" xr:uid="{7849B6FD-B227-4875-946B-0E0F5BF7204E}"/>
    <cellStyle name="Currency 2 2 2 3 3" xfId="4521" xr:uid="{39364FD9-7FCC-4AFA-A915-33F7EB3E27E0}"/>
    <cellStyle name="Currency 2 2 2 4" xfId="213" xr:uid="{182D728E-6D3D-4F1D-B28A-E0A931377E58}"/>
    <cellStyle name="Currency 2 2 2 4 2" xfId="4626" xr:uid="{F8A2287C-3925-4CEB-9613-9D61443CDF03}"/>
    <cellStyle name="Currency 2 2 2 5" xfId="4520" xr:uid="{6F9859AD-CE29-4E19-BCB5-6733C5349BDF}"/>
    <cellStyle name="Currency 2 2 3" xfId="214" xr:uid="{A20CF7A0-223C-4A33-926E-79B35788549B}"/>
    <cellStyle name="Currency 2 2 3 2" xfId="4627" xr:uid="{F96F76D2-002B-4A30-A775-A15EFEE7C2D7}"/>
    <cellStyle name="Currency 2 2 4" xfId="4519" xr:uid="{7A5A7DC7-C892-428D-A6A1-525CEB87DED4}"/>
    <cellStyle name="Currency 2 3" xfId="23" xr:uid="{B93E158F-98C5-4F7D-99C4-747EE2435A49}"/>
    <cellStyle name="Currency 2 3 2" xfId="215" xr:uid="{C8413BA0-B06D-4BE0-940C-D5A135D7868C}"/>
    <cellStyle name="Currency 2 3 2 2" xfId="4628" xr:uid="{397653DC-9892-4F98-8089-E1885DC04EC9}"/>
    <cellStyle name="Currency 2 3 3" xfId="4522" xr:uid="{25BCA079-B24C-4E77-B29F-DC04CC611630}"/>
    <cellStyle name="Currency 2 4" xfId="216" xr:uid="{9DD3529F-E9A9-4517-A8B8-A4FE389B3028}"/>
    <cellStyle name="Currency 2 4 2" xfId="217" xr:uid="{C06965AB-2567-43A9-A610-A06DEF7E344C}"/>
    <cellStyle name="Currency 2 5" xfId="218" xr:uid="{9066E101-3201-4811-97AF-BA870BD7B14F}"/>
    <cellStyle name="Currency 2 5 2" xfId="219" xr:uid="{E7E22DF7-A896-4B37-9680-DB2A740293B5}"/>
    <cellStyle name="Currency 2 6" xfId="220" xr:uid="{C57BA68E-7AAA-4B0F-B14F-63FEF9C35C48}"/>
    <cellStyle name="Currency 3" xfId="24" xr:uid="{F33E0184-BB0D-4C64-B52F-3C8B6354F3E2}"/>
    <cellStyle name="Currency 3 2" xfId="25" xr:uid="{6F22181F-C921-424C-85DF-0D45F82A8680}"/>
    <cellStyle name="Currency 3 2 2" xfId="221" xr:uid="{564B134E-FDD6-4D9F-8B5A-54841F5A74E7}"/>
    <cellStyle name="Currency 3 2 2 2" xfId="4629" xr:uid="{41140B5A-EE6D-454F-86CF-6844860FA950}"/>
    <cellStyle name="Currency 3 2 3" xfId="4524" xr:uid="{165E590B-D1F9-42C7-94BD-BD6974047381}"/>
    <cellStyle name="Currency 3 3" xfId="26" xr:uid="{D8698270-3E80-459C-BD37-BE2A1D6EDEF2}"/>
    <cellStyle name="Currency 3 3 2" xfId="222" xr:uid="{D2745097-7977-4348-842F-A17EB729A9A0}"/>
    <cellStyle name="Currency 3 3 2 2" xfId="4630" xr:uid="{8CF50EDA-8CA3-4210-86BC-4DE555F1F7E0}"/>
    <cellStyle name="Currency 3 3 3" xfId="4525" xr:uid="{BE0CEA7B-39B1-47D5-83E0-5484F9AF42DA}"/>
    <cellStyle name="Currency 3 4" xfId="27" xr:uid="{6FF72DFE-D703-4912-AD36-5D53035616D0}"/>
    <cellStyle name="Currency 3 4 2" xfId="223" xr:uid="{25A2894B-00A5-4684-AD03-77D0EB4489BB}"/>
    <cellStyle name="Currency 3 4 2 2" xfId="4631" xr:uid="{A5CF4F17-CCC5-4031-824D-58D4BDD85CFF}"/>
    <cellStyle name="Currency 3 4 3" xfId="4526" xr:uid="{8EF1479D-359F-4B78-9C7E-50D6FA542B18}"/>
    <cellStyle name="Currency 3 5" xfId="224" xr:uid="{E7F646B5-64E7-4990-BFF4-133598684CEF}"/>
    <cellStyle name="Currency 3 5 2" xfId="4632" xr:uid="{3A844E9A-EC11-4011-AEAA-204B1182B5A3}"/>
    <cellStyle name="Currency 3 6" xfId="4523" xr:uid="{BD309305-2A49-4BAE-9406-A10CC1965B1A}"/>
    <cellStyle name="Currency 4" xfId="28" xr:uid="{86AB4DCA-0E87-4B08-9D7B-4263925B8DFB}"/>
    <cellStyle name="Currency 4 2" xfId="29" xr:uid="{9BA767F6-57B1-4D3D-8F3A-94EBAC6D6BBF}"/>
    <cellStyle name="Currency 4 2 2" xfId="225" xr:uid="{232FE9FE-0881-40C1-A238-F5CD515633FB}"/>
    <cellStyle name="Currency 4 2 2 2" xfId="4633" xr:uid="{AD1FE53F-AEBF-45B6-B276-A03330B50FCF}"/>
    <cellStyle name="Currency 4 2 3" xfId="4528" xr:uid="{BC33653F-3F30-42A9-B137-E3F3E205803A}"/>
    <cellStyle name="Currency 4 3" xfId="30" xr:uid="{1901670F-4FAD-4DC4-B644-FBD279EC710D}"/>
    <cellStyle name="Currency 4 3 2" xfId="226" xr:uid="{D8F3520C-A8A1-44D1-839F-3F23311A3F7F}"/>
    <cellStyle name="Currency 4 3 2 2" xfId="4634" xr:uid="{1367D33C-691A-4B70-8D7E-12E13A1F1C0B}"/>
    <cellStyle name="Currency 4 3 3" xfId="4529" xr:uid="{96B98F03-F7D7-4C36-BA31-AA9C9B3B07C4}"/>
    <cellStyle name="Currency 4 4" xfId="227" xr:uid="{969DE825-C141-4C6F-BB6C-4503D262A589}"/>
    <cellStyle name="Currency 4 4 2" xfId="4635" xr:uid="{E3023DEF-4E44-4B30-94A9-69DD4DC4B4C4}"/>
    <cellStyle name="Currency 4 5" xfId="4324" xr:uid="{EED51AFD-F215-4577-8B7B-4548AF393A3A}"/>
    <cellStyle name="Currency 4 5 2" xfId="4439" xr:uid="{477F17C3-EBB4-4802-A979-F2E97F10E1C8}"/>
    <cellStyle name="Currency 4 5 3" xfId="4721" xr:uid="{CD005D72-EBD6-4F6E-BC24-9477DF82E7C9}"/>
    <cellStyle name="Currency 4 5 3 2" xfId="5316" xr:uid="{C68895F5-BD9B-4954-88F8-1AF3142EC567}"/>
    <cellStyle name="Currency 4 5 3 3" xfId="4761" xr:uid="{5AC0C1B5-140D-47B6-BA56-07BCBD3CF77B}"/>
    <cellStyle name="Currency 4 5 4" xfId="4698" xr:uid="{3AFC1046-18A5-4D8E-9AD6-B741385409B2}"/>
    <cellStyle name="Currency 4 6" xfId="4527" xr:uid="{6E7D7B19-4F40-4C4B-AC1F-D0B6782DC8BE}"/>
    <cellStyle name="Currency 5" xfId="31" xr:uid="{66FFA161-CB1C-472A-A778-98C2EE28CD68}"/>
    <cellStyle name="Currency 5 2" xfId="32" xr:uid="{801D359C-82E1-4D55-821B-546A43366B11}"/>
    <cellStyle name="Currency 5 2 2" xfId="228" xr:uid="{BB60B18F-277D-4B55-9838-6892423CF2D8}"/>
    <cellStyle name="Currency 5 2 2 2" xfId="4636" xr:uid="{E231DF44-C71F-428C-AEBB-40C44D56B0EB}"/>
    <cellStyle name="Currency 5 2 3" xfId="4530" xr:uid="{AB2E5F80-24C5-45A1-B58E-1F50EB995065}"/>
    <cellStyle name="Currency 5 3" xfId="4325" xr:uid="{44201426-99BF-4A1D-99DA-82B56C26A725}"/>
    <cellStyle name="Currency 5 3 2" xfId="4440" xr:uid="{1CF05DFC-D935-43B9-A619-F3D9CA152513}"/>
    <cellStyle name="Currency 5 3 2 2" xfId="5306" xr:uid="{CC37DF9D-FDF4-461A-8733-F2D962B39F72}"/>
    <cellStyle name="Currency 5 3 2 3" xfId="4763" xr:uid="{5CD6D27D-D2A1-4CF3-B331-0265856E8809}"/>
    <cellStyle name="Currency 5 4" xfId="4762" xr:uid="{E3CA7DC4-14EA-4F4C-BBC7-CD4B54CA43B2}"/>
    <cellStyle name="Currency 6" xfId="33" xr:uid="{FDD795C8-0A77-4F13-8361-D9025F0D87AA}"/>
    <cellStyle name="Currency 6 2" xfId="229" xr:uid="{744763C4-7666-429D-85E6-2B4131A42C6B}"/>
    <cellStyle name="Currency 6 2 2" xfId="4637" xr:uid="{C52F0B5F-D005-4051-8CDA-030CFF0D7434}"/>
    <cellStyle name="Currency 6 3" xfId="4326" xr:uid="{DE278F83-564F-4518-ACFA-5462CD07E6FD}"/>
    <cellStyle name="Currency 6 3 2" xfId="4441" xr:uid="{295780F5-9FA0-4055-BA73-25C783557BD3}"/>
    <cellStyle name="Currency 6 3 3" xfId="4722" xr:uid="{BB5F76C7-387B-4E1C-AE80-046A1832F04B}"/>
    <cellStyle name="Currency 6 3 3 2" xfId="5317" xr:uid="{9CBBAB8D-5F2D-4E72-9733-728AA40CCD20}"/>
    <cellStyle name="Currency 6 3 3 3" xfId="4764" xr:uid="{E753ABE3-1E60-493E-817C-1F2D51E6E700}"/>
    <cellStyle name="Currency 6 3 4" xfId="4699" xr:uid="{347922D1-5133-40E0-A2BB-94C3D2A5F1F2}"/>
    <cellStyle name="Currency 6 4" xfId="4531" xr:uid="{BB6F29C5-256C-4A56-BA77-266E3882DBA0}"/>
    <cellStyle name="Currency 7" xfId="34" xr:uid="{DBC98FC5-2382-4F72-B216-861D008FD81F}"/>
    <cellStyle name="Currency 7 2" xfId="35" xr:uid="{6120D224-2AB6-420D-AD0D-25E0784B4E06}"/>
    <cellStyle name="Currency 7 2 2" xfId="250" xr:uid="{304447C7-7E42-4470-B64B-1D0C19997BF6}"/>
    <cellStyle name="Currency 7 2 2 2" xfId="4638" xr:uid="{6682F81A-09D4-4150-A7F5-AA97CBB36BDB}"/>
    <cellStyle name="Currency 7 2 3" xfId="4533" xr:uid="{A06A1AEE-8C08-4FA4-9C13-0DF856A2218A}"/>
    <cellStyle name="Currency 7 3" xfId="230" xr:uid="{38A75A5D-491F-4C66-B417-A12623AD4B85}"/>
    <cellStyle name="Currency 7 3 2" xfId="4639" xr:uid="{E8382931-14E1-4F3E-A712-157B60714181}"/>
    <cellStyle name="Currency 7 4" xfId="4442" xr:uid="{D1EA6A58-1763-46D7-80C0-CDB0640EC812}"/>
    <cellStyle name="Currency 7 5" xfId="4532" xr:uid="{E09EC806-5D6F-4C22-9BDE-DCE69DAF1925}"/>
    <cellStyle name="Currency 8" xfId="36" xr:uid="{FE2BBC7C-731A-4B16-805C-FE1163784B95}"/>
    <cellStyle name="Currency 8 2" xfId="37" xr:uid="{59EA7711-1141-4A80-8D3E-891B89BD6A03}"/>
    <cellStyle name="Currency 8 2 2" xfId="231" xr:uid="{5CFB7F30-747E-4766-9710-17840B86BECA}"/>
    <cellStyle name="Currency 8 2 2 2" xfId="4640" xr:uid="{D4544764-FF99-4C12-9B6B-D99657BF49BA}"/>
    <cellStyle name="Currency 8 2 3" xfId="4535" xr:uid="{0A122274-AB72-4FDF-8346-FC01DBACAD02}"/>
    <cellStyle name="Currency 8 3" xfId="38" xr:uid="{69580676-C866-49E4-AC2C-C6AF9123A094}"/>
    <cellStyle name="Currency 8 3 2" xfId="232" xr:uid="{67958CA6-CAC4-40E9-93F8-C0CE446DFA67}"/>
    <cellStyle name="Currency 8 3 2 2" xfId="4641" xr:uid="{1E7A0F74-A382-4F14-9B7A-A14A9CAD8B6E}"/>
    <cellStyle name="Currency 8 3 3" xfId="4536" xr:uid="{85F2E302-E221-47D3-B590-A72D3EF61AE0}"/>
    <cellStyle name="Currency 8 4" xfId="39" xr:uid="{B0CE01B1-1CBB-49BF-9E76-B8946F4708A7}"/>
    <cellStyle name="Currency 8 4 2" xfId="233" xr:uid="{576FA16B-1981-4133-BF54-A3F9B5731B3A}"/>
    <cellStyle name="Currency 8 4 2 2" xfId="4642" xr:uid="{137292BB-5C21-457B-8164-FA962D722D80}"/>
    <cellStyle name="Currency 8 4 3" xfId="4537" xr:uid="{5DB0E534-F984-4DFD-A0FA-23FD3C7F02F7}"/>
    <cellStyle name="Currency 8 5" xfId="234" xr:uid="{6988D51E-B9BA-4E11-A6E7-08508B800F51}"/>
    <cellStyle name="Currency 8 5 2" xfId="4643" xr:uid="{2815523E-855A-4983-ADF1-164C68D55638}"/>
    <cellStyle name="Currency 8 6" xfId="4443" xr:uid="{1D06EEB9-C7C3-4D44-A5A6-B4C293D98CA6}"/>
    <cellStyle name="Currency 8 7" xfId="4534" xr:uid="{4190D7ED-831A-4582-B1B3-72CF63D8A3F9}"/>
    <cellStyle name="Currency 9" xfId="40" xr:uid="{B51AC39E-D06B-4016-98EA-B45AF194C9A2}"/>
    <cellStyle name="Currency 9 2" xfId="41" xr:uid="{83384A3B-A854-4A22-9599-BAC6F75437E4}"/>
    <cellStyle name="Currency 9 2 2" xfId="235" xr:uid="{64C3BD82-9FC7-4633-AC70-61A9C10E7286}"/>
    <cellStyle name="Currency 9 2 2 2" xfId="4644" xr:uid="{121106F5-1B95-4144-A7D2-B5BA7BE7AA82}"/>
    <cellStyle name="Currency 9 2 3" xfId="4539" xr:uid="{A4AC54E7-9A17-4DC6-9EBC-03E54F06BE17}"/>
    <cellStyle name="Currency 9 3" xfId="42" xr:uid="{E0640574-BC93-4A13-ABDF-1D150A6D5216}"/>
    <cellStyle name="Currency 9 3 2" xfId="236" xr:uid="{D5EAC138-FF3B-4617-843F-DF67180B2CF8}"/>
    <cellStyle name="Currency 9 3 2 2" xfId="4645" xr:uid="{1300729A-7404-4F66-A915-F927CAD9AF4B}"/>
    <cellStyle name="Currency 9 3 3" xfId="4540" xr:uid="{23BD9AC5-53CC-476F-99A8-F89CD68F4B1B}"/>
    <cellStyle name="Currency 9 4" xfId="237" xr:uid="{60786162-DA6B-4817-9FE4-AFC7C9AE1B6C}"/>
    <cellStyle name="Currency 9 4 2" xfId="4646" xr:uid="{76E6C2B3-552E-48DC-B638-6E4A8E13EB28}"/>
    <cellStyle name="Currency 9 5" xfId="4327" xr:uid="{629C5C0B-BDE2-4D72-9CF2-5199C12C0C3C}"/>
    <cellStyle name="Currency 9 5 2" xfId="4444" xr:uid="{CB86E744-421A-4F71-8891-EB450FB5B3A3}"/>
    <cellStyle name="Currency 9 5 3" xfId="4723" xr:uid="{B0C07B1C-991D-41E6-8339-42C47669C36B}"/>
    <cellStyle name="Currency 9 5 4" xfId="4700" xr:uid="{AD2558C5-7CB1-42DD-9B36-1A9D5E29AC25}"/>
    <cellStyle name="Currency 9 6" xfId="4538" xr:uid="{BF74B0AD-F17A-4CD5-A829-8C4F4407D0D8}"/>
    <cellStyle name="Hyperlink 2" xfId="6" xr:uid="{6CFFD761-E1C4-4FFC-9C82-FDD569F38491}"/>
    <cellStyle name="Hyperlink 2 2" xfId="5362" xr:uid="{C543725A-2457-4DC1-85D3-2279FB86B218}"/>
    <cellStyle name="Hyperlink 3" xfId="202" xr:uid="{E93CE898-97FB-4413-8326-79FE5D975D54}"/>
    <cellStyle name="Hyperlink 3 2" xfId="4415" xr:uid="{45717C10-4BBD-43B8-A14B-77086B4B40CF}"/>
    <cellStyle name="Hyperlink 3 3" xfId="4328" xr:uid="{BF815436-296F-42A9-A88D-E7376F3F16EF}"/>
    <cellStyle name="Hyperlink 4" xfId="4329" xr:uid="{E4CE6927-C944-40FD-90E3-E3C34232DA49}"/>
    <cellStyle name="Hyperlink 4 2" xfId="5356" xr:uid="{F2CF52B1-804A-4046-B81E-FE5997F85120}"/>
    <cellStyle name="Normal" xfId="0" builtinId="0"/>
    <cellStyle name="Normal 10" xfId="43" xr:uid="{45D7DAF7-DE27-4D10-B99E-B3D3283B58EE}"/>
    <cellStyle name="Normal 10 10" xfId="903" xr:uid="{CB6D779F-C94F-45D1-9CDC-A9FCC1F42E25}"/>
    <cellStyle name="Normal 10 10 2" xfId="2508" xr:uid="{0F94B600-70E5-4633-96D3-E9563A767737}"/>
    <cellStyle name="Normal 10 10 2 2" xfId="4331" xr:uid="{41E4CD1F-13FD-4821-8B64-7EE531F75135}"/>
    <cellStyle name="Normal 10 10 2 3" xfId="4675" xr:uid="{0E17ED13-BC70-4AE2-94C6-7ABF8CA05DA6}"/>
    <cellStyle name="Normal 10 10 3" xfId="2509" xr:uid="{F97BA5E8-1D21-4AA1-98F9-11A3C7E92B37}"/>
    <cellStyle name="Normal 10 10 4" xfId="2510" xr:uid="{F28E39DE-FF39-45A6-9A04-A982F66C19D7}"/>
    <cellStyle name="Normal 10 11" xfId="2511" xr:uid="{82061FF8-7739-4A50-B7E8-4FCBA76B074F}"/>
    <cellStyle name="Normal 10 11 2" xfId="2512" xr:uid="{88FF1E83-6FA1-4AA1-A9A1-B7F73E5BFDA9}"/>
    <cellStyle name="Normal 10 11 3" xfId="2513" xr:uid="{06C763A8-6BC5-4794-A142-5683EF4E8FC7}"/>
    <cellStyle name="Normal 10 11 4" xfId="2514" xr:uid="{8A97E62A-44DB-443D-9FD7-BC8C2C690E3B}"/>
    <cellStyle name="Normal 10 12" xfId="2515" xr:uid="{4875C76F-1727-45B1-BDF7-2672AAF5E2D6}"/>
    <cellStyle name="Normal 10 12 2" xfId="2516" xr:uid="{1BD95F4F-DD51-4365-BF95-2E8216200DCB}"/>
    <cellStyle name="Normal 10 13" xfId="2517" xr:uid="{1938C493-B5FE-4996-9351-79516FA576E6}"/>
    <cellStyle name="Normal 10 14" xfId="2518" xr:uid="{EDF57020-C8FF-4839-8FBF-046B4836B7C1}"/>
    <cellStyle name="Normal 10 15" xfId="2519" xr:uid="{CD43C1B7-C188-4F26-B156-D3F7C4E116FE}"/>
    <cellStyle name="Normal 10 2" xfId="44" xr:uid="{B4271BD6-D27D-4C3D-9739-DE8FB8E2D945}"/>
    <cellStyle name="Normal 10 2 10" xfId="2520" xr:uid="{221B6776-7B3B-46F0-A197-2D7E9AEE6910}"/>
    <cellStyle name="Normal 10 2 11" xfId="2521" xr:uid="{CF95E563-6B25-4CDA-9EB4-0A1E09F08429}"/>
    <cellStyle name="Normal 10 2 2" xfId="45" xr:uid="{EE5CA998-4EE7-46A4-90AF-4176792906FE}"/>
    <cellStyle name="Normal 10 2 2 2" xfId="46" xr:uid="{D3510BE0-2337-4A89-8764-3E51EE2DFC5D}"/>
    <cellStyle name="Normal 10 2 2 2 2" xfId="238" xr:uid="{AFF933FB-A566-4001-8928-3DF61709239A}"/>
    <cellStyle name="Normal 10 2 2 2 2 2" xfId="454" xr:uid="{B50C492B-59E6-47F3-9E7D-9CB225705DE3}"/>
    <cellStyle name="Normal 10 2 2 2 2 2 2" xfId="455" xr:uid="{03D3DD16-0E0E-4535-81A3-0099A6AE737A}"/>
    <cellStyle name="Normal 10 2 2 2 2 2 2 2" xfId="904" xr:uid="{E531E632-AFCD-433D-9B3A-684D95C28E18}"/>
    <cellStyle name="Normal 10 2 2 2 2 2 2 2 2" xfId="905" xr:uid="{664775BC-1D2B-43E3-8D9A-D42ED2086217}"/>
    <cellStyle name="Normal 10 2 2 2 2 2 2 3" xfId="906" xr:uid="{4EDD5625-9D19-4576-93FA-E08F18893E30}"/>
    <cellStyle name="Normal 10 2 2 2 2 2 3" xfId="907" xr:uid="{6A8794F2-4ED0-4DC9-9930-A78B617D4A8C}"/>
    <cellStyle name="Normal 10 2 2 2 2 2 3 2" xfId="908" xr:uid="{07A81BD9-94B0-47EA-9F45-586C8F12DAA2}"/>
    <cellStyle name="Normal 10 2 2 2 2 2 4" xfId="909" xr:uid="{363E8580-4D9F-4045-BDE4-AFD4107E80A2}"/>
    <cellStyle name="Normal 10 2 2 2 2 3" xfId="456" xr:uid="{4B25F939-1111-44E0-B545-32536636942D}"/>
    <cellStyle name="Normal 10 2 2 2 2 3 2" xfId="910" xr:uid="{7291A66C-1AF1-4BC3-8ABF-6B0B30410A8A}"/>
    <cellStyle name="Normal 10 2 2 2 2 3 2 2" xfId="911" xr:uid="{F7FF83DE-FB39-443C-8E42-FCB8CADA95D9}"/>
    <cellStyle name="Normal 10 2 2 2 2 3 3" xfId="912" xr:uid="{B91E829C-570F-402E-9262-76FA267090F0}"/>
    <cellStyle name="Normal 10 2 2 2 2 3 4" xfId="2522" xr:uid="{470E30FB-F2FA-46C2-8AA1-566B5C9265DD}"/>
    <cellStyle name="Normal 10 2 2 2 2 4" xfId="913" xr:uid="{06C1336B-006E-4FA0-9865-4F50DAC30500}"/>
    <cellStyle name="Normal 10 2 2 2 2 4 2" xfId="914" xr:uid="{A6831CC8-BB4D-479A-A984-1D6C3560D01D}"/>
    <cellStyle name="Normal 10 2 2 2 2 5" xfId="915" xr:uid="{D8AB7E87-E97E-41C5-8AFC-9964E84A5963}"/>
    <cellStyle name="Normal 10 2 2 2 2 6" xfId="2523" xr:uid="{7FEDAC13-B7DA-4AFE-B621-D4C2FBDD3E03}"/>
    <cellStyle name="Normal 10 2 2 2 3" xfId="239" xr:uid="{03A7632D-587A-4B60-99DA-3BE2111D6F86}"/>
    <cellStyle name="Normal 10 2 2 2 3 2" xfId="457" xr:uid="{F9808FC3-E734-4C4D-8239-CF9408060FE1}"/>
    <cellStyle name="Normal 10 2 2 2 3 2 2" xfId="458" xr:uid="{DAD8AD28-E818-4B5D-97BE-F471C605CC0F}"/>
    <cellStyle name="Normal 10 2 2 2 3 2 2 2" xfId="916" xr:uid="{420B164E-780A-48C1-AC86-D22599721FD8}"/>
    <cellStyle name="Normal 10 2 2 2 3 2 2 2 2" xfId="917" xr:uid="{D65053B8-FE64-4EA1-AC89-A89C42438066}"/>
    <cellStyle name="Normal 10 2 2 2 3 2 2 3" xfId="918" xr:uid="{7958A7EB-B2EF-452F-8088-8223C65B11AC}"/>
    <cellStyle name="Normal 10 2 2 2 3 2 3" xfId="919" xr:uid="{CFFA05B4-F4B7-4F1D-8DB2-6EC45FAB3F45}"/>
    <cellStyle name="Normal 10 2 2 2 3 2 3 2" xfId="920" xr:uid="{F46B908D-76C2-4960-BFC7-9C37545F975F}"/>
    <cellStyle name="Normal 10 2 2 2 3 2 4" xfId="921" xr:uid="{CE204CBB-6E86-41F2-97B9-734588F4D757}"/>
    <cellStyle name="Normal 10 2 2 2 3 3" xfId="459" xr:uid="{2A36D87A-3C69-42BA-BA48-E91192CFE533}"/>
    <cellStyle name="Normal 10 2 2 2 3 3 2" xfId="922" xr:uid="{0D3E3100-DF3D-4A7B-AC0D-DA31DAC37C51}"/>
    <cellStyle name="Normal 10 2 2 2 3 3 2 2" xfId="923" xr:uid="{A9E3AC6E-329A-4BFF-8534-8F33C8EB95CE}"/>
    <cellStyle name="Normal 10 2 2 2 3 3 3" xfId="924" xr:uid="{B2BC7293-7A91-4D7B-9151-9E56764DF9AD}"/>
    <cellStyle name="Normal 10 2 2 2 3 4" xfId="925" xr:uid="{07303696-0ADC-4156-999B-671DCB49435D}"/>
    <cellStyle name="Normal 10 2 2 2 3 4 2" xfId="926" xr:uid="{183A0396-33BD-404A-AFD5-A3FA95AA24C6}"/>
    <cellStyle name="Normal 10 2 2 2 3 5" xfId="927" xr:uid="{3404BA0C-CC4A-44DC-9BA9-1B247DA84A69}"/>
    <cellStyle name="Normal 10 2 2 2 4" xfId="460" xr:uid="{155C9D09-A3D8-4A0E-B22B-DF1E8B0A071B}"/>
    <cellStyle name="Normal 10 2 2 2 4 2" xfId="461" xr:uid="{704916D1-6492-4CC6-B58D-EA96E141EC43}"/>
    <cellStyle name="Normal 10 2 2 2 4 2 2" xfId="928" xr:uid="{58B8BAF8-1324-43D0-9E0F-56C8552BC5BF}"/>
    <cellStyle name="Normal 10 2 2 2 4 2 2 2" xfId="929" xr:uid="{922732CF-E2F8-4A99-B94F-71654D193AE6}"/>
    <cellStyle name="Normal 10 2 2 2 4 2 3" xfId="930" xr:uid="{25308245-A602-4466-9E74-5F575E0E9E55}"/>
    <cellStyle name="Normal 10 2 2 2 4 3" xfId="931" xr:uid="{E6C3B129-1D0F-413D-B549-1F195F5184ED}"/>
    <cellStyle name="Normal 10 2 2 2 4 3 2" xfId="932" xr:uid="{DA23B9B4-32A9-472D-87F3-08444C99612B}"/>
    <cellStyle name="Normal 10 2 2 2 4 4" xfId="933" xr:uid="{7DBD0C10-5F4C-40C3-9A9A-5DE8D9259619}"/>
    <cellStyle name="Normal 10 2 2 2 5" xfId="462" xr:uid="{EA29CB9F-148B-4065-B588-C27930B0D1CE}"/>
    <cellStyle name="Normal 10 2 2 2 5 2" xfId="934" xr:uid="{0403E982-8404-42C7-B8A2-6A5FBD10D640}"/>
    <cellStyle name="Normal 10 2 2 2 5 2 2" xfId="935" xr:uid="{08884CDC-A6BC-4CE3-944D-33C4D1A2F5B1}"/>
    <cellStyle name="Normal 10 2 2 2 5 3" xfId="936" xr:uid="{E080E3B0-5F68-410A-9CF4-508A35A8DDAD}"/>
    <cellStyle name="Normal 10 2 2 2 5 4" xfId="2524" xr:uid="{151E1353-C06D-43DE-9109-AD77E759EC0F}"/>
    <cellStyle name="Normal 10 2 2 2 6" xfId="937" xr:uid="{AFB82D59-E8B6-4B71-A534-59B0A0CE80E6}"/>
    <cellStyle name="Normal 10 2 2 2 6 2" xfId="938" xr:uid="{E781C284-0F40-4111-B65E-383FCDF015F7}"/>
    <cellStyle name="Normal 10 2 2 2 7" xfId="939" xr:uid="{2B570CA5-89DE-4B26-BF9B-7C97E5F9CC03}"/>
    <cellStyle name="Normal 10 2 2 2 8" xfId="2525" xr:uid="{6628AF68-6067-4BA2-8DA8-3CEB9EF482A3}"/>
    <cellStyle name="Normal 10 2 2 3" xfId="240" xr:uid="{8B676327-3DDF-45AC-9FA2-3B4095356377}"/>
    <cellStyle name="Normal 10 2 2 3 2" xfId="463" xr:uid="{E2BEFF5E-BE17-4767-A381-CD30A372F897}"/>
    <cellStyle name="Normal 10 2 2 3 2 2" xfId="464" xr:uid="{9790F676-0B74-40C0-8A0D-5F247428B30D}"/>
    <cellStyle name="Normal 10 2 2 3 2 2 2" xfId="940" xr:uid="{9A773D50-AD0B-43F5-B636-D27C89268A23}"/>
    <cellStyle name="Normal 10 2 2 3 2 2 2 2" xfId="941" xr:uid="{B4D6A5E0-2959-4535-9938-5D6CB827F22C}"/>
    <cellStyle name="Normal 10 2 2 3 2 2 3" xfId="942" xr:uid="{B12AB64D-3E3C-4B2C-9B46-C25FBDD84FCF}"/>
    <cellStyle name="Normal 10 2 2 3 2 3" xfId="943" xr:uid="{43A65C66-DBA3-4186-B6A3-730F60AE1545}"/>
    <cellStyle name="Normal 10 2 2 3 2 3 2" xfId="944" xr:uid="{D4F0BE9A-7483-42B5-B69B-1266380C19D3}"/>
    <cellStyle name="Normal 10 2 2 3 2 4" xfId="945" xr:uid="{6AB7DF07-E235-4CA8-AEFD-B199232A043C}"/>
    <cellStyle name="Normal 10 2 2 3 3" xfId="465" xr:uid="{9E801424-1048-4D5B-9192-DDCA557723F5}"/>
    <cellStyle name="Normal 10 2 2 3 3 2" xfId="946" xr:uid="{0FE4D554-F19E-4EF9-A568-87271C6B538C}"/>
    <cellStyle name="Normal 10 2 2 3 3 2 2" xfId="947" xr:uid="{DCCD59A3-3EAC-4454-A65D-B500E60D1434}"/>
    <cellStyle name="Normal 10 2 2 3 3 3" xfId="948" xr:uid="{E155C1B2-DA44-42F1-B0A7-19DD6C72E9B6}"/>
    <cellStyle name="Normal 10 2 2 3 3 4" xfId="2526" xr:uid="{9DC4D3E3-882E-41D7-9FCA-70F8D16CA6F6}"/>
    <cellStyle name="Normal 10 2 2 3 4" xfId="949" xr:uid="{B7A92094-4F70-48F1-AF5B-F86DD3F4EBAB}"/>
    <cellStyle name="Normal 10 2 2 3 4 2" xfId="950" xr:uid="{7BCC2750-C472-4B1F-8E76-2611D9CB3999}"/>
    <cellStyle name="Normal 10 2 2 3 5" xfId="951" xr:uid="{CAF64031-8F7E-40D5-9F72-88790C320312}"/>
    <cellStyle name="Normal 10 2 2 3 6" xfId="2527" xr:uid="{925334BA-DEFA-4908-9632-B170E73151C3}"/>
    <cellStyle name="Normal 10 2 2 4" xfId="241" xr:uid="{FE3C6A26-0CE0-4369-BD74-5A8A4BF4313F}"/>
    <cellStyle name="Normal 10 2 2 4 2" xfId="466" xr:uid="{27AD9F32-4B14-4A7B-9181-F0DE8D0375E6}"/>
    <cellStyle name="Normal 10 2 2 4 2 2" xfId="467" xr:uid="{8D3361EA-07F8-421A-B5F2-035B464B0383}"/>
    <cellStyle name="Normal 10 2 2 4 2 2 2" xfId="952" xr:uid="{0381781D-DDF7-4A90-80E6-93EE550D6551}"/>
    <cellStyle name="Normal 10 2 2 4 2 2 2 2" xfId="953" xr:uid="{9ED24361-8EBC-4D74-8D37-0BE58B1D6420}"/>
    <cellStyle name="Normal 10 2 2 4 2 2 3" xfId="954" xr:uid="{EAEF9218-2FAB-4BAC-92F7-2D859576424D}"/>
    <cellStyle name="Normal 10 2 2 4 2 3" xfId="955" xr:uid="{DB0E32B7-15D8-44BF-9103-1228EED7A190}"/>
    <cellStyle name="Normal 10 2 2 4 2 3 2" xfId="956" xr:uid="{9CD51C40-2025-4EE6-8887-5A19D254F314}"/>
    <cellStyle name="Normal 10 2 2 4 2 4" xfId="957" xr:uid="{ABF7EF61-AAC0-4075-9698-D40C690CEFB1}"/>
    <cellStyle name="Normal 10 2 2 4 3" xfId="468" xr:uid="{D4604E51-AB84-4B05-AC2B-28F79E1A98FC}"/>
    <cellStyle name="Normal 10 2 2 4 3 2" xfId="958" xr:uid="{E7C55595-AA33-4F65-95A6-3836509FC883}"/>
    <cellStyle name="Normal 10 2 2 4 3 2 2" xfId="959" xr:uid="{C2C44C34-6E73-451F-BF23-2FC07677BE53}"/>
    <cellStyle name="Normal 10 2 2 4 3 3" xfId="960" xr:uid="{5DAE4E53-13E4-44D6-B348-4C8806B2DD9D}"/>
    <cellStyle name="Normal 10 2 2 4 4" xfId="961" xr:uid="{1FA9DEC1-95AB-43A2-8C42-A1218620DAE2}"/>
    <cellStyle name="Normal 10 2 2 4 4 2" xfId="962" xr:uid="{4B9CA887-63DF-40BE-A893-7B08D4BCC249}"/>
    <cellStyle name="Normal 10 2 2 4 5" xfId="963" xr:uid="{31A217E1-2B52-4735-822C-80C678F23FB2}"/>
    <cellStyle name="Normal 10 2 2 5" xfId="242" xr:uid="{2FD745D1-8FA6-45A2-AB5B-1CBF7C7A2BD7}"/>
    <cellStyle name="Normal 10 2 2 5 2" xfId="469" xr:uid="{5ECB587B-0589-4B07-9B81-3C6BC7C1ADF3}"/>
    <cellStyle name="Normal 10 2 2 5 2 2" xfId="964" xr:uid="{25FF6E3C-F3BC-441C-9A15-24FEA7CC5C06}"/>
    <cellStyle name="Normal 10 2 2 5 2 2 2" xfId="965" xr:uid="{C5452CBC-F57F-4272-ADA6-E07CC17C0F50}"/>
    <cellStyle name="Normal 10 2 2 5 2 3" xfId="966" xr:uid="{2B4A64C3-1D86-4207-89A0-6CBF3D0CB9A5}"/>
    <cellStyle name="Normal 10 2 2 5 3" xfId="967" xr:uid="{141A2314-E533-46BF-94A2-8CECE688A462}"/>
    <cellStyle name="Normal 10 2 2 5 3 2" xfId="968" xr:uid="{4FCB3B5A-2466-4406-A5AD-9F1CA32ADBF3}"/>
    <cellStyle name="Normal 10 2 2 5 4" xfId="969" xr:uid="{8539577B-9860-4B98-BEFB-C13E8699638C}"/>
    <cellStyle name="Normal 10 2 2 6" xfId="470" xr:uid="{DBCF5986-8702-46B7-9858-C014F0E8FE47}"/>
    <cellStyle name="Normal 10 2 2 6 2" xfId="970" xr:uid="{8A2D0625-0EB8-4860-84B0-D463493D8E7A}"/>
    <cellStyle name="Normal 10 2 2 6 2 2" xfId="971" xr:uid="{1C6C6E5A-7162-4C16-8BF5-16673C4D1EB7}"/>
    <cellStyle name="Normal 10 2 2 6 2 3" xfId="4333" xr:uid="{17847FB2-2D65-465C-BED8-1A7B6C4CEB14}"/>
    <cellStyle name="Normal 10 2 2 6 3" xfId="972" xr:uid="{7C15D5A8-769F-48F5-8288-EC750AC753D0}"/>
    <cellStyle name="Normal 10 2 2 6 4" xfId="2528" xr:uid="{654FCFE7-70A0-43C9-8BAA-7BA73508F5F9}"/>
    <cellStyle name="Normal 10 2 2 6 4 2" xfId="4564" xr:uid="{7F8E0F55-55F9-49EA-A2EF-A0F90B8F39F3}"/>
    <cellStyle name="Normal 10 2 2 6 4 3" xfId="4676" xr:uid="{DAE6C714-3954-44AF-B56E-82049A450B0D}"/>
    <cellStyle name="Normal 10 2 2 6 4 4" xfId="4602" xr:uid="{A79A36ED-1E5F-47E4-984E-2E3BCCEDB7BE}"/>
    <cellStyle name="Normal 10 2 2 7" xfId="973" xr:uid="{7F02776F-1B68-4D02-822B-6432FF179A95}"/>
    <cellStyle name="Normal 10 2 2 7 2" xfId="974" xr:uid="{77620175-B3AD-4A18-9681-2C90611E4632}"/>
    <cellStyle name="Normal 10 2 2 8" xfId="975" xr:uid="{0EA0B371-FFED-4C82-B8DE-D41AA2A296E6}"/>
    <cellStyle name="Normal 10 2 2 9" xfId="2529" xr:uid="{25B0A79C-4C83-43A3-B1EF-96B0F5F61274}"/>
    <cellStyle name="Normal 10 2 3" xfId="47" xr:uid="{5062FE9A-5A6B-425F-97B2-4A2965524A25}"/>
    <cellStyle name="Normal 10 2 3 2" xfId="48" xr:uid="{DEE7AB0C-C6D1-4791-8149-DF8807718B24}"/>
    <cellStyle name="Normal 10 2 3 2 2" xfId="471" xr:uid="{4609389E-05EA-43FB-AE74-AEB1EA0DCC14}"/>
    <cellStyle name="Normal 10 2 3 2 2 2" xfId="472" xr:uid="{C8A700AB-98D3-429A-BAD9-2ED4C3F792E2}"/>
    <cellStyle name="Normal 10 2 3 2 2 2 2" xfId="976" xr:uid="{5F9CC49E-05DB-4164-B21F-C2C72F380422}"/>
    <cellStyle name="Normal 10 2 3 2 2 2 2 2" xfId="977" xr:uid="{32149524-63E4-40C3-9432-96EC8A84F918}"/>
    <cellStyle name="Normal 10 2 3 2 2 2 3" xfId="978" xr:uid="{8F40DB55-9E38-4E67-8C45-0AAC5B25F609}"/>
    <cellStyle name="Normal 10 2 3 2 2 3" xfId="979" xr:uid="{484C20C9-032A-423F-B3DA-EF05BE50CCAF}"/>
    <cellStyle name="Normal 10 2 3 2 2 3 2" xfId="980" xr:uid="{7809723E-641C-4EFE-9CBB-830EF9ABA4ED}"/>
    <cellStyle name="Normal 10 2 3 2 2 4" xfId="981" xr:uid="{93B43463-A517-42A8-8940-28C9CAA7F57B}"/>
    <cellStyle name="Normal 10 2 3 2 3" xfId="473" xr:uid="{C8384DBE-0823-485D-B84C-E4799AACBCAD}"/>
    <cellStyle name="Normal 10 2 3 2 3 2" xfId="982" xr:uid="{5C64446A-24A9-4E24-B0EB-226A516CF28E}"/>
    <cellStyle name="Normal 10 2 3 2 3 2 2" xfId="983" xr:uid="{FE2C5C44-8899-4FDF-8141-391DC1C27B0B}"/>
    <cellStyle name="Normal 10 2 3 2 3 3" xfId="984" xr:uid="{8E4E5633-0832-42F2-B2C2-0FD179266934}"/>
    <cellStyle name="Normal 10 2 3 2 3 4" xfId="2530" xr:uid="{A0A068CE-40AC-430A-B6F1-8300EE981E42}"/>
    <cellStyle name="Normal 10 2 3 2 4" xfId="985" xr:uid="{E23AB5D0-DC20-4D47-B5CD-608414BB13EE}"/>
    <cellStyle name="Normal 10 2 3 2 4 2" xfId="986" xr:uid="{F2D50551-A1DA-464B-AC80-04A8837C322C}"/>
    <cellStyle name="Normal 10 2 3 2 5" xfId="987" xr:uid="{4E145285-FC0D-462B-84BC-5862ECEF5030}"/>
    <cellStyle name="Normal 10 2 3 2 6" xfId="2531" xr:uid="{E612B40C-D713-4A77-B89D-42C825097653}"/>
    <cellStyle name="Normal 10 2 3 3" xfId="243" xr:uid="{40AC9463-672C-488C-89B6-5F03F40C60C2}"/>
    <cellStyle name="Normal 10 2 3 3 2" xfId="474" xr:uid="{6E4FD740-DCAC-4C7A-851B-AB4574BD2CAB}"/>
    <cellStyle name="Normal 10 2 3 3 2 2" xfId="475" xr:uid="{85A9BC7C-7410-40D1-AD35-DD9EB67BFAAF}"/>
    <cellStyle name="Normal 10 2 3 3 2 2 2" xfId="988" xr:uid="{66E42858-9FA6-4C77-966C-ADD6EEF3643D}"/>
    <cellStyle name="Normal 10 2 3 3 2 2 2 2" xfId="989" xr:uid="{8DFB29B2-F543-4D20-8C48-7FC6C0ED7DAE}"/>
    <cellStyle name="Normal 10 2 3 3 2 2 3" xfId="990" xr:uid="{C415F445-1EC8-481B-84C7-469800DA9A5D}"/>
    <cellStyle name="Normal 10 2 3 3 2 3" xfId="991" xr:uid="{8D582074-BB9E-4368-AA5A-81A76EBE15BE}"/>
    <cellStyle name="Normal 10 2 3 3 2 3 2" xfId="992" xr:uid="{42ED00AF-9F2C-48F0-84F3-10A303D7F2E3}"/>
    <cellStyle name="Normal 10 2 3 3 2 4" xfId="993" xr:uid="{C27F6D7C-51C8-489C-92BF-25EAFFB80DD5}"/>
    <cellStyle name="Normal 10 2 3 3 3" xfId="476" xr:uid="{BDAEBED6-126E-455B-AB8D-414E98D4A449}"/>
    <cellStyle name="Normal 10 2 3 3 3 2" xfId="994" xr:uid="{72D930EF-5EAA-43EF-B453-3E3D14A01208}"/>
    <cellStyle name="Normal 10 2 3 3 3 2 2" xfId="995" xr:uid="{8857C553-17B0-4C43-84B1-535DAF7AC27C}"/>
    <cellStyle name="Normal 10 2 3 3 3 3" xfId="996" xr:uid="{E7E2D784-DCE2-4DEA-978C-9C69654936C5}"/>
    <cellStyle name="Normal 10 2 3 3 4" xfId="997" xr:uid="{2BF61292-623B-423D-9E44-D920108D6395}"/>
    <cellStyle name="Normal 10 2 3 3 4 2" xfId="998" xr:uid="{73071C11-0E98-46D9-A0E6-892BEF76BD45}"/>
    <cellStyle name="Normal 10 2 3 3 5" xfId="999" xr:uid="{F07A315C-DECA-440C-8476-FCC7F7DA03A0}"/>
    <cellStyle name="Normal 10 2 3 4" xfId="244" xr:uid="{31916125-2021-4461-894C-8D07DEECA922}"/>
    <cellStyle name="Normal 10 2 3 4 2" xfId="477" xr:uid="{4ED6A4B0-004F-4BBD-A537-5C25E64CD0F3}"/>
    <cellStyle name="Normal 10 2 3 4 2 2" xfId="1000" xr:uid="{54A04585-FE12-49EB-900C-061837757913}"/>
    <cellStyle name="Normal 10 2 3 4 2 2 2" xfId="1001" xr:uid="{E3AB74D0-88C6-4B53-B3E4-C45C6EA06FE1}"/>
    <cellStyle name="Normal 10 2 3 4 2 3" xfId="1002" xr:uid="{3650F2DF-1EFA-4161-831C-D5059983384B}"/>
    <cellStyle name="Normal 10 2 3 4 3" xfId="1003" xr:uid="{C2414013-7348-4EFE-B355-32F6E4062938}"/>
    <cellStyle name="Normal 10 2 3 4 3 2" xfId="1004" xr:uid="{F74200A5-B9B6-459E-A61A-D5C6173A9273}"/>
    <cellStyle name="Normal 10 2 3 4 4" xfId="1005" xr:uid="{D2A36726-F163-426F-A764-EA2F32319D64}"/>
    <cellStyle name="Normal 10 2 3 5" xfId="478" xr:uid="{8B424B31-3D00-4EA0-858C-3F8E95336551}"/>
    <cellStyle name="Normal 10 2 3 5 2" xfId="1006" xr:uid="{89D7F91A-A394-4AC7-8423-3B4D70987B39}"/>
    <cellStyle name="Normal 10 2 3 5 2 2" xfId="1007" xr:uid="{57350E29-7652-4099-8EC1-488707B6F527}"/>
    <cellStyle name="Normal 10 2 3 5 2 3" xfId="4334" xr:uid="{AA6C9079-00A0-42C3-A5DB-254EBE27691F}"/>
    <cellStyle name="Normal 10 2 3 5 3" xfId="1008" xr:uid="{0AA899D9-0577-4DE3-A8FE-4E7B5A27AFC9}"/>
    <cellStyle name="Normal 10 2 3 5 4" xfId="2532" xr:uid="{CBB4E8FE-A533-4DDC-A424-B446AE3DD345}"/>
    <cellStyle name="Normal 10 2 3 5 4 2" xfId="4565" xr:uid="{B6D2E6F6-DD66-432B-B496-1BE43D81ED72}"/>
    <cellStyle name="Normal 10 2 3 5 4 3" xfId="4677" xr:uid="{7368F254-356B-40D9-A59E-E4E67F777CC5}"/>
    <cellStyle name="Normal 10 2 3 5 4 4" xfId="4603" xr:uid="{140EC825-7D56-4104-AD04-6FFBE78A3901}"/>
    <cellStyle name="Normal 10 2 3 6" xfId="1009" xr:uid="{B47AF58F-17B0-4228-A1C3-5167DFFB0288}"/>
    <cellStyle name="Normal 10 2 3 6 2" xfId="1010" xr:uid="{D9ACB7B4-4918-4F74-BBBD-DFA943F48A3A}"/>
    <cellStyle name="Normal 10 2 3 7" xfId="1011" xr:uid="{A68EF347-EB99-4D42-ACC3-D1CE9568735E}"/>
    <cellStyle name="Normal 10 2 3 8" xfId="2533" xr:uid="{21CE187C-6F8A-4BAC-8CB4-E2AB7D1FE59A}"/>
    <cellStyle name="Normal 10 2 4" xfId="49" xr:uid="{F8C05963-FA48-45A4-84CA-4324F155B512}"/>
    <cellStyle name="Normal 10 2 4 2" xfId="429" xr:uid="{A92E32CA-A60C-4B76-9EA6-DDCBEB666196}"/>
    <cellStyle name="Normal 10 2 4 2 2" xfId="479" xr:uid="{AC68C634-1441-4878-B5D2-8596F7B678FC}"/>
    <cellStyle name="Normal 10 2 4 2 2 2" xfId="1012" xr:uid="{D0ABDE60-1EC8-43D3-9013-57A548EB796B}"/>
    <cellStyle name="Normal 10 2 4 2 2 2 2" xfId="1013" xr:uid="{DB2EF8D4-1799-44D4-8CE8-052CC40A3D58}"/>
    <cellStyle name="Normal 10 2 4 2 2 3" xfId="1014" xr:uid="{D3519BD8-B44A-4851-857E-C13B8FBCE96B}"/>
    <cellStyle name="Normal 10 2 4 2 2 4" xfId="2534" xr:uid="{76F6C3D0-B3BD-49F9-ABA4-BA7778D27826}"/>
    <cellStyle name="Normal 10 2 4 2 3" xfId="1015" xr:uid="{BA90A610-8EB5-4AC3-A622-6B539030EEB4}"/>
    <cellStyle name="Normal 10 2 4 2 3 2" xfId="1016" xr:uid="{9336D158-B8CD-430A-9E38-664F466FE694}"/>
    <cellStyle name="Normal 10 2 4 2 4" xfId="1017" xr:uid="{18EE304F-4665-423D-AD74-4DD91810E3C0}"/>
    <cellStyle name="Normal 10 2 4 2 5" xfId="2535" xr:uid="{55F41CBA-C507-43B1-BEDE-B4888EDBAD20}"/>
    <cellStyle name="Normal 10 2 4 3" xfId="480" xr:uid="{7A9F16F0-2E56-4CAD-8811-DF4E6CDE4203}"/>
    <cellStyle name="Normal 10 2 4 3 2" xfId="1018" xr:uid="{478E32F8-101C-4FA9-AB5A-ED7384A459DE}"/>
    <cellStyle name="Normal 10 2 4 3 2 2" xfId="1019" xr:uid="{2C0A4B93-1A08-4A85-9077-2A22DB39945F}"/>
    <cellStyle name="Normal 10 2 4 3 3" xfId="1020" xr:uid="{DB821687-2439-42FC-A458-45800B017D17}"/>
    <cellStyle name="Normal 10 2 4 3 4" xfId="2536" xr:uid="{7665C807-7E66-47DC-B35D-D377903934B1}"/>
    <cellStyle name="Normal 10 2 4 4" xfId="1021" xr:uid="{ADD02179-89A3-42E1-8ADA-3BF05E60B4C1}"/>
    <cellStyle name="Normal 10 2 4 4 2" xfId="1022" xr:uid="{CF868597-4990-4A7C-8F66-1A554C8C7905}"/>
    <cellStyle name="Normal 10 2 4 4 3" xfId="2537" xr:uid="{4924467C-D9CB-41BC-9004-F8160B0B702A}"/>
    <cellStyle name="Normal 10 2 4 4 4" xfId="2538" xr:uid="{BD50974A-067B-4F5C-A20E-D9C7B3C7D76E}"/>
    <cellStyle name="Normal 10 2 4 5" xfId="1023" xr:uid="{E26D7B4E-8159-4A37-ADFB-C629F14FEC55}"/>
    <cellStyle name="Normal 10 2 4 6" xfId="2539" xr:uid="{8F160D26-6BBF-4842-AF33-75438300713C}"/>
    <cellStyle name="Normal 10 2 4 7" xfId="2540" xr:uid="{C05C5366-B8C9-43C7-AC15-026DDEAB943F}"/>
    <cellStyle name="Normal 10 2 5" xfId="245" xr:uid="{7A7CC39F-F1E9-4765-B475-60CB13E5D73A}"/>
    <cellStyle name="Normal 10 2 5 2" xfId="481" xr:uid="{5225D693-A6AE-4122-8595-CDCBE01BDBF1}"/>
    <cellStyle name="Normal 10 2 5 2 2" xfId="482" xr:uid="{F95DF870-202D-46D7-B9C3-B0E8C160DCE2}"/>
    <cellStyle name="Normal 10 2 5 2 2 2" xfId="1024" xr:uid="{F49AE4AB-4E95-4D15-A0BF-7A0858C20F27}"/>
    <cellStyle name="Normal 10 2 5 2 2 2 2" xfId="1025" xr:uid="{A7F2FADA-E4F4-42E5-9E65-143D2C992C1A}"/>
    <cellStyle name="Normal 10 2 5 2 2 3" xfId="1026" xr:uid="{C1D22D73-54DE-4293-82F2-0C9C92F4C1F0}"/>
    <cellStyle name="Normal 10 2 5 2 3" xfId="1027" xr:uid="{229D47DC-BCA7-47B6-B87C-BC3A2900B83A}"/>
    <cellStyle name="Normal 10 2 5 2 3 2" xfId="1028" xr:uid="{C9471AC0-17B4-49F0-940E-E2279F9BDFCA}"/>
    <cellStyle name="Normal 10 2 5 2 4" xfId="1029" xr:uid="{8BBE7762-1A55-453F-9311-3024F82B98B9}"/>
    <cellStyle name="Normal 10 2 5 3" xfId="483" xr:uid="{E4CC7A7B-F702-4C1C-AB8E-330B2E21CDAB}"/>
    <cellStyle name="Normal 10 2 5 3 2" xfId="1030" xr:uid="{F638E30A-59A7-47AE-BC11-C44FF1021CAA}"/>
    <cellStyle name="Normal 10 2 5 3 2 2" xfId="1031" xr:uid="{5845FC48-F6D4-41ED-9188-87A35705A2A1}"/>
    <cellStyle name="Normal 10 2 5 3 3" xfId="1032" xr:uid="{AE8BD311-21CC-4564-92AF-154776B7E764}"/>
    <cellStyle name="Normal 10 2 5 3 4" xfId="2541" xr:uid="{B5AFE456-8A7E-4451-8B38-A4DD7B361DB9}"/>
    <cellStyle name="Normal 10 2 5 4" xfId="1033" xr:uid="{FA292BA4-E219-4182-B9C2-5536ACA26092}"/>
    <cellStyle name="Normal 10 2 5 4 2" xfId="1034" xr:uid="{DEF037DA-3924-4D2B-A5A6-9065BD40210A}"/>
    <cellStyle name="Normal 10 2 5 5" xfId="1035" xr:uid="{C2DA72E0-61E1-4BFF-8DD8-246623285297}"/>
    <cellStyle name="Normal 10 2 5 6" xfId="2542" xr:uid="{752C4618-1091-4C08-B0A0-3AB1578840DB}"/>
    <cellStyle name="Normal 10 2 6" xfId="246" xr:uid="{7E6F410F-63AA-4018-8294-F0346FC15FD3}"/>
    <cellStyle name="Normal 10 2 6 2" xfId="484" xr:uid="{CCF36064-BAEA-49DD-B04C-816A684A495F}"/>
    <cellStyle name="Normal 10 2 6 2 2" xfId="1036" xr:uid="{CAD4CF57-45BC-4A6D-A5B6-8210D1238C83}"/>
    <cellStyle name="Normal 10 2 6 2 2 2" xfId="1037" xr:uid="{5D894E4B-82CE-4DD2-AA2B-340CD6F4EAAB}"/>
    <cellStyle name="Normal 10 2 6 2 3" xfId="1038" xr:uid="{B65B1ADD-8562-4483-97D1-84BBE4579DF1}"/>
    <cellStyle name="Normal 10 2 6 2 4" xfId="2543" xr:uid="{2BB135F1-5FF7-4DBE-863E-5C90C3F29286}"/>
    <cellStyle name="Normal 10 2 6 3" xfId="1039" xr:uid="{C1C949D7-5412-4C9F-B33B-3F1811528089}"/>
    <cellStyle name="Normal 10 2 6 3 2" xfId="1040" xr:uid="{B29975B2-3E6B-4D65-ACC9-521DFBFA7A03}"/>
    <cellStyle name="Normal 10 2 6 4" xfId="1041" xr:uid="{4A749D07-38A1-4809-9D79-040E7FF51B60}"/>
    <cellStyle name="Normal 10 2 6 5" xfId="2544" xr:uid="{F192B793-C846-419F-9777-AEA8FB7737EC}"/>
    <cellStyle name="Normal 10 2 7" xfId="485" xr:uid="{4202A66F-C04D-443A-831C-BF9FE9A7A89F}"/>
    <cellStyle name="Normal 10 2 7 2" xfId="1042" xr:uid="{BD7B85A4-F01E-4DE4-8D25-DE409A5DAB94}"/>
    <cellStyle name="Normal 10 2 7 2 2" xfId="1043" xr:uid="{DCC0BFFE-58F9-4606-BF0A-E743A696E012}"/>
    <cellStyle name="Normal 10 2 7 2 3" xfId="4332" xr:uid="{D7AC3C3B-352C-4490-9B38-29CFE404B937}"/>
    <cellStyle name="Normal 10 2 7 3" xfId="1044" xr:uid="{1619B188-1F87-4C47-999F-B87CA2CF1C8E}"/>
    <cellStyle name="Normal 10 2 7 4" xfId="2545" xr:uid="{446762B0-1234-4645-9B1F-CE9691F3268A}"/>
    <cellStyle name="Normal 10 2 7 4 2" xfId="4563" xr:uid="{7354CA7A-AF1F-4B9A-9FAE-8757917E676F}"/>
    <cellStyle name="Normal 10 2 7 4 3" xfId="4678" xr:uid="{AA151D12-727D-4C4C-822D-A4421BE1EEF8}"/>
    <cellStyle name="Normal 10 2 7 4 4" xfId="4601" xr:uid="{6C64A7F0-B960-4D9E-B0DC-653AF279A0BF}"/>
    <cellStyle name="Normal 10 2 8" xfId="1045" xr:uid="{EFF9BDCC-8B4E-41A4-B13A-5083966B1A02}"/>
    <cellStyle name="Normal 10 2 8 2" xfId="1046" xr:uid="{B749E9F3-707A-461C-84B6-7FD92A38B5A9}"/>
    <cellStyle name="Normal 10 2 8 3" xfId="2546" xr:uid="{F3E3FEC8-28F1-4758-B459-6A4D1900CE2C}"/>
    <cellStyle name="Normal 10 2 8 4" xfId="2547" xr:uid="{F13A0B0C-CEE2-44A6-8994-78E277ED54C9}"/>
    <cellStyle name="Normal 10 2 9" xfId="1047" xr:uid="{E8936C82-7110-4D15-A428-4F4469DDAC20}"/>
    <cellStyle name="Normal 10 3" xfId="50" xr:uid="{333D4BF9-0051-4D62-833C-25FC0A548118}"/>
    <cellStyle name="Normal 10 3 10" xfId="2548" xr:uid="{940F9DCA-C96A-4891-B390-411021BCC379}"/>
    <cellStyle name="Normal 10 3 11" xfId="2549" xr:uid="{99FBEA51-663D-4C14-921E-3449EDB3BCB5}"/>
    <cellStyle name="Normal 10 3 2" xfId="51" xr:uid="{F4A48DD0-6027-4766-A032-5CDD7FDA1A72}"/>
    <cellStyle name="Normal 10 3 2 2" xfId="52" xr:uid="{E24429B2-84E0-439F-901F-086A1F3212ED}"/>
    <cellStyle name="Normal 10 3 2 2 2" xfId="247" xr:uid="{CA174910-88DC-4CA3-87C6-DCA80B4F53A3}"/>
    <cellStyle name="Normal 10 3 2 2 2 2" xfId="486" xr:uid="{C4A5F417-A33A-43C4-8E54-0D9C513E0BC1}"/>
    <cellStyle name="Normal 10 3 2 2 2 2 2" xfId="1048" xr:uid="{51C5EAC1-0E8F-4FE5-B846-9433EB7F83CB}"/>
    <cellStyle name="Normal 10 3 2 2 2 2 2 2" xfId="1049" xr:uid="{337835D6-E9AD-47D8-BFF0-C2EA910EF61F}"/>
    <cellStyle name="Normal 10 3 2 2 2 2 3" xfId="1050" xr:uid="{B72A729F-D48F-415D-A8ED-450767429BDC}"/>
    <cellStyle name="Normal 10 3 2 2 2 2 4" xfId="2550" xr:uid="{470A8397-57BB-4591-A6B1-122F90F46905}"/>
    <cellStyle name="Normal 10 3 2 2 2 3" xfId="1051" xr:uid="{A2414A5E-C6D8-46B9-9F3B-34BD033042DA}"/>
    <cellStyle name="Normal 10 3 2 2 2 3 2" xfId="1052" xr:uid="{ECD0DF9A-4756-4474-AF57-1C21D5E5B160}"/>
    <cellStyle name="Normal 10 3 2 2 2 3 3" xfId="2551" xr:uid="{4F0CA1C5-EA44-4694-9C42-6C40BA68970C}"/>
    <cellStyle name="Normal 10 3 2 2 2 3 4" xfId="2552" xr:uid="{FE904CD9-1FAF-4520-B03C-ED3EC9953DA6}"/>
    <cellStyle name="Normal 10 3 2 2 2 4" xfId="1053" xr:uid="{8A3A78EC-FDE1-4C2F-A3A2-C234A73E7B5F}"/>
    <cellStyle name="Normal 10 3 2 2 2 5" xfId="2553" xr:uid="{8F8B85B6-9575-4AF6-8A20-32442FFE325C}"/>
    <cellStyle name="Normal 10 3 2 2 2 6" xfId="2554" xr:uid="{B08E6096-1C03-457D-8AC2-1586515E124A}"/>
    <cellStyle name="Normal 10 3 2 2 3" xfId="487" xr:uid="{13E45371-57BE-46B4-8ED3-EE44D6DE30E0}"/>
    <cellStyle name="Normal 10 3 2 2 3 2" xfId="1054" xr:uid="{5A2F7E27-A76A-41C2-98B9-9D714F3D6CF3}"/>
    <cellStyle name="Normal 10 3 2 2 3 2 2" xfId="1055" xr:uid="{C79F709D-0265-443C-BF04-4524D693905E}"/>
    <cellStyle name="Normal 10 3 2 2 3 2 3" xfId="2555" xr:uid="{6513B311-9256-4034-A9A2-39EF69F898A5}"/>
    <cellStyle name="Normal 10 3 2 2 3 2 4" xfId="2556" xr:uid="{919CC12B-08E7-450E-AE70-7AFB6F5DBDC8}"/>
    <cellStyle name="Normal 10 3 2 2 3 3" xfId="1056" xr:uid="{C54B8A40-5838-4CE2-819E-58EF4F578F11}"/>
    <cellStyle name="Normal 10 3 2 2 3 4" xfId="2557" xr:uid="{C911ABE4-90B5-4CC9-A19A-9C37D802BE8B}"/>
    <cellStyle name="Normal 10 3 2 2 3 5" xfId="2558" xr:uid="{57CEE389-11D8-45AA-9808-4318806BCC2D}"/>
    <cellStyle name="Normal 10 3 2 2 4" xfId="1057" xr:uid="{5934868C-90BC-49A7-82F7-5B57260572F4}"/>
    <cellStyle name="Normal 10 3 2 2 4 2" xfId="1058" xr:uid="{F10D7C79-C694-42B1-AF6F-F61CFE32F70F}"/>
    <cellStyle name="Normal 10 3 2 2 4 3" xfId="2559" xr:uid="{6B0E06F6-8FD2-4925-8160-2D8AB49D53E1}"/>
    <cellStyle name="Normal 10 3 2 2 4 4" xfId="2560" xr:uid="{CF7E244B-DAF3-420D-9062-587698A9E463}"/>
    <cellStyle name="Normal 10 3 2 2 5" xfId="1059" xr:uid="{75DFD91B-BD1D-4B61-914B-BF2E60B139DA}"/>
    <cellStyle name="Normal 10 3 2 2 5 2" xfId="2561" xr:uid="{E97FC26E-BB18-4A66-9377-58372F2CD6DC}"/>
    <cellStyle name="Normal 10 3 2 2 5 3" xfId="2562" xr:uid="{78D9777C-2FF7-446A-84EE-F0B55E1DC918}"/>
    <cellStyle name="Normal 10 3 2 2 5 4" xfId="2563" xr:uid="{1D94D213-DB56-417E-B142-6DD989C3A53D}"/>
    <cellStyle name="Normal 10 3 2 2 6" xfId="2564" xr:uid="{E895DAD8-154A-4CFF-8CEE-CFCED4860DC6}"/>
    <cellStyle name="Normal 10 3 2 2 7" xfId="2565" xr:uid="{723E8CE9-133C-4AE8-97CA-8CD7DF8B4711}"/>
    <cellStyle name="Normal 10 3 2 2 8" xfId="2566" xr:uid="{2D6580D2-45BB-432D-837E-B3D1163B0AF4}"/>
    <cellStyle name="Normal 10 3 2 3" xfId="248" xr:uid="{14F79D80-B059-406E-973A-B71AE44E308D}"/>
    <cellStyle name="Normal 10 3 2 3 2" xfId="488" xr:uid="{74541CDA-7E6B-4E59-9FE4-0E99DDF26D07}"/>
    <cellStyle name="Normal 10 3 2 3 2 2" xfId="489" xr:uid="{CFBE57C3-6606-4FA3-BC72-32FA0ADF64B1}"/>
    <cellStyle name="Normal 10 3 2 3 2 2 2" xfId="1060" xr:uid="{CBA27D91-BDA8-48DF-AEF1-8424E26C0217}"/>
    <cellStyle name="Normal 10 3 2 3 2 2 2 2" xfId="1061" xr:uid="{38671777-8C3B-46DA-810E-7872148D59A9}"/>
    <cellStyle name="Normal 10 3 2 3 2 2 3" xfId="1062" xr:uid="{F8696C07-EC34-4EE8-8A1D-9AA1BD693C66}"/>
    <cellStyle name="Normal 10 3 2 3 2 3" xfId="1063" xr:uid="{EFD7E314-F934-497F-A500-39D54B44F073}"/>
    <cellStyle name="Normal 10 3 2 3 2 3 2" xfId="1064" xr:uid="{2DCC99DF-72A1-4E8B-B393-D71A258048C2}"/>
    <cellStyle name="Normal 10 3 2 3 2 4" xfId="1065" xr:uid="{87B874D8-E48A-4A7D-8743-86623D7AEE42}"/>
    <cellStyle name="Normal 10 3 2 3 3" xfId="490" xr:uid="{9141313F-D0FD-4EC3-B4D2-6EA3DE7FA20F}"/>
    <cellStyle name="Normal 10 3 2 3 3 2" xfId="1066" xr:uid="{826434D9-2537-4D47-9B11-B54F39D9B416}"/>
    <cellStyle name="Normal 10 3 2 3 3 2 2" xfId="1067" xr:uid="{1D561213-36BA-426B-8494-24DB1C66B13B}"/>
    <cellStyle name="Normal 10 3 2 3 3 3" xfId="1068" xr:uid="{CA831C15-70D4-4D2F-905D-3A94E5100BB8}"/>
    <cellStyle name="Normal 10 3 2 3 3 4" xfId="2567" xr:uid="{C7543AFE-3789-4E66-A6E6-B2B8750B66BA}"/>
    <cellStyle name="Normal 10 3 2 3 4" xfId="1069" xr:uid="{FA59520F-7F56-48D7-97B5-2B25F9106188}"/>
    <cellStyle name="Normal 10 3 2 3 4 2" xfId="1070" xr:uid="{F5A915C6-AFF6-47B7-9ADE-7940AACAE03F}"/>
    <cellStyle name="Normal 10 3 2 3 5" xfId="1071" xr:uid="{B068A032-A88A-47B5-9F8D-B3FB75475C94}"/>
    <cellStyle name="Normal 10 3 2 3 6" xfId="2568" xr:uid="{08C39640-B2A9-4361-B47C-BF658DB130E5}"/>
    <cellStyle name="Normal 10 3 2 4" xfId="249" xr:uid="{66AFAF6C-9E47-4A9B-9135-007EDEDEC609}"/>
    <cellStyle name="Normal 10 3 2 4 2" xfId="491" xr:uid="{73B74FF1-6DF2-4E0D-A760-1B3714381FD0}"/>
    <cellStyle name="Normal 10 3 2 4 2 2" xfId="1072" xr:uid="{A9A0B776-7C98-4901-B369-15EFB571A62F}"/>
    <cellStyle name="Normal 10 3 2 4 2 2 2" xfId="1073" xr:uid="{6A87A1EC-1DAB-4A76-8C99-97CD26483329}"/>
    <cellStyle name="Normal 10 3 2 4 2 3" xfId="1074" xr:uid="{455E2E9E-0BBB-4638-B564-7C5C07197EBE}"/>
    <cellStyle name="Normal 10 3 2 4 2 4" xfId="2569" xr:uid="{65226D5A-8185-4914-8741-C54E3BFB2460}"/>
    <cellStyle name="Normal 10 3 2 4 3" xfId="1075" xr:uid="{9E8E1EFA-C5DB-4F2A-9E9B-0D06234BE16D}"/>
    <cellStyle name="Normal 10 3 2 4 3 2" xfId="1076" xr:uid="{A91EEB9F-2E3C-4090-832B-D4CAAFA1C760}"/>
    <cellStyle name="Normal 10 3 2 4 4" xfId="1077" xr:uid="{95BF8B90-5A54-4A7D-931B-43A4D6542E3D}"/>
    <cellStyle name="Normal 10 3 2 4 5" xfId="2570" xr:uid="{821F1FFC-10DB-4917-A1F0-F04C96C91526}"/>
    <cellStyle name="Normal 10 3 2 5" xfId="251" xr:uid="{881B5D86-95F2-4BBF-8C91-7211F2C5A110}"/>
    <cellStyle name="Normal 10 3 2 5 2" xfId="1078" xr:uid="{241B5E9E-38F1-41CC-A110-FEA7B9B64E94}"/>
    <cellStyle name="Normal 10 3 2 5 2 2" xfId="1079" xr:uid="{A0DE0125-B743-4758-A1FD-175DFE853407}"/>
    <cellStyle name="Normal 10 3 2 5 3" xfId="1080" xr:uid="{1D5A9104-05B4-442E-B9B4-26DDF2F02DBE}"/>
    <cellStyle name="Normal 10 3 2 5 4" xfId="2571" xr:uid="{1078300D-4ABF-42DD-AD04-850248EF51E6}"/>
    <cellStyle name="Normal 10 3 2 6" xfId="1081" xr:uid="{359FA21F-1984-4A9D-A8F2-AA3E29B11FF7}"/>
    <cellStyle name="Normal 10 3 2 6 2" xfId="1082" xr:uid="{F47EBAAA-DCFF-476E-A3C7-42BC9756DDD9}"/>
    <cellStyle name="Normal 10 3 2 6 3" xfId="2572" xr:uid="{9863A0A3-43ED-4F73-AB8B-094AC42B2EB1}"/>
    <cellStyle name="Normal 10 3 2 6 4" xfId="2573" xr:uid="{BF4A2B76-12A6-42A7-8E75-DC947341BE74}"/>
    <cellStyle name="Normal 10 3 2 7" xfId="1083" xr:uid="{6D5EAAA1-E276-4BC1-BF65-2E8A4B011234}"/>
    <cellStyle name="Normal 10 3 2 8" xfId="2574" xr:uid="{8DBB55B7-1DDE-4577-A39C-663105D3EF3C}"/>
    <cellStyle name="Normal 10 3 2 9" xfId="2575" xr:uid="{13679C52-A5C6-4AAF-8168-B4443A1F0763}"/>
    <cellStyle name="Normal 10 3 3" xfId="53" xr:uid="{373F617C-BEFB-42C8-8120-E9EA8B42C5CF}"/>
    <cellStyle name="Normal 10 3 3 2" xfId="54" xr:uid="{EE81ECB9-45A3-4AB8-9C3C-091F7037BAB7}"/>
    <cellStyle name="Normal 10 3 3 2 2" xfId="492" xr:uid="{CEC37CE3-CD27-416A-AD34-6C1AB469A392}"/>
    <cellStyle name="Normal 10 3 3 2 2 2" xfId="1084" xr:uid="{B6E25FC0-732E-4C62-9E9E-2C68DCE78912}"/>
    <cellStyle name="Normal 10 3 3 2 2 2 2" xfId="1085" xr:uid="{A4A88F7B-3147-41A7-B543-9C92447B0EE9}"/>
    <cellStyle name="Normal 10 3 3 2 2 2 2 2" xfId="4445" xr:uid="{42031CAD-BE98-47D0-A34E-E3207F00CF37}"/>
    <cellStyle name="Normal 10 3 3 2 2 2 3" xfId="4446" xr:uid="{48D1F60B-79C6-4CFD-B09B-121B9A536184}"/>
    <cellStyle name="Normal 10 3 3 2 2 3" xfId="1086" xr:uid="{D71DE8C3-E9DF-4CF8-832A-062128F24F35}"/>
    <cellStyle name="Normal 10 3 3 2 2 3 2" xfId="4447" xr:uid="{73183105-42D9-45E5-BE40-3EF1ABA6EF71}"/>
    <cellStyle name="Normal 10 3 3 2 2 4" xfId="2576" xr:uid="{5F52E5E4-0A23-4470-A410-D08E6BC7D6A1}"/>
    <cellStyle name="Normal 10 3 3 2 3" xfId="1087" xr:uid="{B868210F-E6E0-4F62-8896-9B558823CBAF}"/>
    <cellStyle name="Normal 10 3 3 2 3 2" xfId="1088" xr:uid="{D857694A-48E2-4200-8EC2-D3D3DBF0C1D3}"/>
    <cellStyle name="Normal 10 3 3 2 3 2 2" xfId="4448" xr:uid="{0AD3FF35-CEE6-48B8-9B01-BB4EFEBFD107}"/>
    <cellStyle name="Normal 10 3 3 2 3 3" xfId="2577" xr:uid="{CF97665E-3D0D-409E-A8C5-D4A59A7CE604}"/>
    <cellStyle name="Normal 10 3 3 2 3 4" xfId="2578" xr:uid="{BA2A764A-B163-4902-96DA-F5D886A50E7F}"/>
    <cellStyle name="Normal 10 3 3 2 4" xfId="1089" xr:uid="{388A0CBD-F162-423E-9432-741810107DA5}"/>
    <cellStyle name="Normal 10 3 3 2 4 2" xfId="4449" xr:uid="{E415C42C-C9D7-4959-AB73-3AC101A5DB58}"/>
    <cellStyle name="Normal 10 3 3 2 5" xfId="2579" xr:uid="{5E15BFBE-451F-4312-A35A-700AA0A55B3C}"/>
    <cellStyle name="Normal 10 3 3 2 6" xfId="2580" xr:uid="{049D34AD-3928-4200-AFCC-BD79FC35482D}"/>
    <cellStyle name="Normal 10 3 3 3" xfId="252" xr:uid="{335E6061-83AE-4D2C-B962-520BC3BB4A43}"/>
    <cellStyle name="Normal 10 3 3 3 2" xfId="1090" xr:uid="{3A2ADB4D-546A-4BD4-9DAE-1529A7B48C1B}"/>
    <cellStyle name="Normal 10 3 3 3 2 2" xfId="1091" xr:uid="{B7E4B14F-59DE-4123-9AC4-7883D8996624}"/>
    <cellStyle name="Normal 10 3 3 3 2 2 2" xfId="4450" xr:uid="{88DE4026-63C0-4C0E-9007-0C770A1F3562}"/>
    <cellStyle name="Normal 10 3 3 3 2 3" xfId="2581" xr:uid="{C0DA47D8-E9CE-4508-859E-8CDEA8785F01}"/>
    <cellStyle name="Normal 10 3 3 3 2 4" xfId="2582" xr:uid="{BFDFEAD5-6733-40A2-98BB-DD7FA2381540}"/>
    <cellStyle name="Normal 10 3 3 3 3" xfId="1092" xr:uid="{3F5066C0-42EF-48DB-BD37-A32A9DFAEC9E}"/>
    <cellStyle name="Normal 10 3 3 3 3 2" xfId="4451" xr:uid="{0CA1B743-116B-4DD4-9C96-D225DB53C2EE}"/>
    <cellStyle name="Normal 10 3 3 3 4" xfId="2583" xr:uid="{CB5BBE26-B531-4723-9FD2-D0681BA423DA}"/>
    <cellStyle name="Normal 10 3 3 3 5" xfId="2584" xr:uid="{A648C77D-87F4-404F-A4B6-0DF02969A477}"/>
    <cellStyle name="Normal 10 3 3 4" xfId="1093" xr:uid="{1A0DEF69-AC1C-4BE4-B84E-B596AB5E3344}"/>
    <cellStyle name="Normal 10 3 3 4 2" xfId="1094" xr:uid="{E10095B8-741C-4934-9586-BCA2C2DC2322}"/>
    <cellStyle name="Normal 10 3 3 4 2 2" xfId="4452" xr:uid="{E38478A1-9E1E-49EC-A47F-BCB171D31CCD}"/>
    <cellStyle name="Normal 10 3 3 4 3" xfId="2585" xr:uid="{EA4C14BB-877D-4AE0-A1FB-F8B28B4EAE31}"/>
    <cellStyle name="Normal 10 3 3 4 4" xfId="2586" xr:uid="{7841197A-6AA4-4818-A3C4-D86420D4AFFA}"/>
    <cellStyle name="Normal 10 3 3 5" xfId="1095" xr:uid="{B336E384-B5DD-4843-B163-53FEFE352029}"/>
    <cellStyle name="Normal 10 3 3 5 2" xfId="2587" xr:uid="{AD1E04DD-693C-4049-846F-277A5BA1B66A}"/>
    <cellStyle name="Normal 10 3 3 5 3" xfId="2588" xr:uid="{A82F86EF-33C9-4E2B-A362-D136D3631FD3}"/>
    <cellStyle name="Normal 10 3 3 5 4" xfId="2589" xr:uid="{64F8AFF1-A91C-47AF-8248-99D8154E3E26}"/>
    <cellStyle name="Normal 10 3 3 6" xfId="2590" xr:uid="{3A874E1F-2618-4D02-8D80-633993625E39}"/>
    <cellStyle name="Normal 10 3 3 7" xfId="2591" xr:uid="{938387A8-8301-468E-8895-976BCDBD2440}"/>
    <cellStyle name="Normal 10 3 3 8" xfId="2592" xr:uid="{2CB16B12-ECF0-4656-8C89-F9708A362AA4}"/>
    <cellStyle name="Normal 10 3 4" xfId="55" xr:uid="{F04FF6F0-AF25-408F-8405-53F6C94C753D}"/>
    <cellStyle name="Normal 10 3 4 2" xfId="493" xr:uid="{AD72F293-EFE8-43DF-94C0-851A3E1F35F4}"/>
    <cellStyle name="Normal 10 3 4 2 2" xfId="494" xr:uid="{FA29508D-D79C-4018-B27D-9A7F3C72A14A}"/>
    <cellStyle name="Normal 10 3 4 2 2 2" xfId="1096" xr:uid="{0B1685B6-47CB-4D49-A7FD-93B96464E74E}"/>
    <cellStyle name="Normal 10 3 4 2 2 2 2" xfId="1097" xr:uid="{626FC2E0-CADD-4662-88DB-2F6B0AD88E63}"/>
    <cellStyle name="Normal 10 3 4 2 2 3" xfId="1098" xr:uid="{60AA57D5-49CA-4F91-AEE5-8E5D21BE0BF4}"/>
    <cellStyle name="Normal 10 3 4 2 2 4" xfId="2593" xr:uid="{D05F167A-D4AA-4229-99E8-3D833DC37F73}"/>
    <cellStyle name="Normal 10 3 4 2 3" xfId="1099" xr:uid="{F8A59D21-B78E-4D2A-BA0D-BC5C9F22058C}"/>
    <cellStyle name="Normal 10 3 4 2 3 2" xfId="1100" xr:uid="{BBAE7A8A-8655-4D76-8A01-0717DD723C84}"/>
    <cellStyle name="Normal 10 3 4 2 4" xfId="1101" xr:uid="{888C639A-CA39-4FBD-AE8F-775BE78D9B28}"/>
    <cellStyle name="Normal 10 3 4 2 5" xfId="2594" xr:uid="{A3D2E5CF-74FF-48A1-BFA3-CD7A43423536}"/>
    <cellStyle name="Normal 10 3 4 3" xfId="495" xr:uid="{2658C6FF-BDB3-4707-B4E4-FFC6982D734B}"/>
    <cellStyle name="Normal 10 3 4 3 2" xfId="1102" xr:uid="{7B7E4065-E0AC-4B89-86F0-3C5901B76B09}"/>
    <cellStyle name="Normal 10 3 4 3 2 2" xfId="1103" xr:uid="{1613222C-0CE3-4647-A0D6-92040F26BB40}"/>
    <cellStyle name="Normal 10 3 4 3 3" xfId="1104" xr:uid="{6EAD0E38-E2F8-4D3C-A220-6FB048BE7442}"/>
    <cellStyle name="Normal 10 3 4 3 4" xfId="2595" xr:uid="{ED771407-BD42-45E3-9B98-D9E58DC2F379}"/>
    <cellStyle name="Normal 10 3 4 4" xfId="1105" xr:uid="{78426229-9B3E-488F-BBF3-1E34A6C40C47}"/>
    <cellStyle name="Normal 10 3 4 4 2" xfId="1106" xr:uid="{87C20EC5-B3A6-4090-8D75-3E5283847842}"/>
    <cellStyle name="Normal 10 3 4 4 3" xfId="2596" xr:uid="{C2127696-2711-4F84-BFA9-BC50E96404C4}"/>
    <cellStyle name="Normal 10 3 4 4 4" xfId="2597" xr:uid="{3A6C6D0B-ECA6-483A-809F-A124ADB0C802}"/>
    <cellStyle name="Normal 10 3 4 5" xfId="1107" xr:uid="{3E06A889-FE24-43F2-B5E8-AEB2E1CDD4AF}"/>
    <cellStyle name="Normal 10 3 4 6" xfId="2598" xr:uid="{1583AD1E-F01C-4180-BD9D-E57DCB1134B8}"/>
    <cellStyle name="Normal 10 3 4 7" xfId="2599" xr:uid="{07DC5D8A-D292-449C-BF8E-2A186508B868}"/>
    <cellStyle name="Normal 10 3 5" xfId="253" xr:uid="{449BA6AB-DB53-4235-9874-5F7B9B2856B4}"/>
    <cellStyle name="Normal 10 3 5 2" xfId="496" xr:uid="{3AFF1258-932A-43BE-B54C-BD694E20A9E4}"/>
    <cellStyle name="Normal 10 3 5 2 2" xfId="1108" xr:uid="{5BFDB558-95E6-47DF-A33A-6725CC895C60}"/>
    <cellStyle name="Normal 10 3 5 2 2 2" xfId="1109" xr:uid="{90AF5B97-6050-46BA-B657-0076039F1E90}"/>
    <cellStyle name="Normal 10 3 5 2 3" xfId="1110" xr:uid="{38F8EBB4-47DD-46B4-9FA1-9819398D16E8}"/>
    <cellStyle name="Normal 10 3 5 2 4" xfId="2600" xr:uid="{560F8A99-1816-4B9F-91D3-C6367E5E5C3C}"/>
    <cellStyle name="Normal 10 3 5 3" xfId="1111" xr:uid="{27DE5982-132C-49D8-A9D4-4885554BED49}"/>
    <cellStyle name="Normal 10 3 5 3 2" xfId="1112" xr:uid="{5E12F951-432F-4130-A48C-6430C6E82001}"/>
    <cellStyle name="Normal 10 3 5 3 3" xfId="2601" xr:uid="{17B25323-C7B0-472A-B31E-277E7B44A001}"/>
    <cellStyle name="Normal 10 3 5 3 4" xfId="2602" xr:uid="{0F677756-7FC4-49E2-8C4B-CFE4ACFD45EF}"/>
    <cellStyle name="Normal 10 3 5 4" xfId="1113" xr:uid="{B9EB705F-6B4E-4CDB-8390-89CBD816D988}"/>
    <cellStyle name="Normal 10 3 5 5" xfId="2603" xr:uid="{6FE2B9D8-D263-457E-84C2-409D989A13E6}"/>
    <cellStyle name="Normal 10 3 5 6" xfId="2604" xr:uid="{1B9D7794-6F02-4350-8D04-8127F1B028E4}"/>
    <cellStyle name="Normal 10 3 6" xfId="254" xr:uid="{4DA6E507-F251-4DA2-BF3C-2342EFD38AF7}"/>
    <cellStyle name="Normal 10 3 6 2" xfId="1114" xr:uid="{4EB9BE76-4F47-444F-B159-FEA85DA2A388}"/>
    <cellStyle name="Normal 10 3 6 2 2" xfId="1115" xr:uid="{5BF0B013-FB12-4D9E-8E3A-21EE31929CA7}"/>
    <cellStyle name="Normal 10 3 6 2 3" xfId="2605" xr:uid="{50A5E746-E47F-491A-A2A0-53785C7E10B6}"/>
    <cellStyle name="Normal 10 3 6 2 4" xfId="2606" xr:uid="{CBB47A9C-5582-4A6D-BED7-BFE1338D5797}"/>
    <cellStyle name="Normal 10 3 6 3" xfId="1116" xr:uid="{F3CBBB42-073F-42D3-88F6-D69E98689605}"/>
    <cellStyle name="Normal 10 3 6 4" xfId="2607" xr:uid="{B581C750-8201-4DC3-99B8-A121B32A6A9A}"/>
    <cellStyle name="Normal 10 3 6 5" xfId="2608" xr:uid="{926B9856-A3DD-4FC5-B32C-C657DAB3A7E7}"/>
    <cellStyle name="Normal 10 3 7" xfId="1117" xr:uid="{C48A8FC2-579C-40AF-9537-AB7BE2326F5E}"/>
    <cellStyle name="Normal 10 3 7 2" xfId="1118" xr:uid="{628BD773-4716-4ECF-851F-94CF96F77C8E}"/>
    <cellStyle name="Normal 10 3 7 3" xfId="2609" xr:uid="{E00D038D-22DB-4C36-9227-5223E0859E31}"/>
    <cellStyle name="Normal 10 3 7 4" xfId="2610" xr:uid="{6B700241-A3B7-4B84-9F07-48577C18B73D}"/>
    <cellStyle name="Normal 10 3 8" xfId="1119" xr:uid="{148E537A-209D-4563-91FD-E290D09AC39E}"/>
    <cellStyle name="Normal 10 3 8 2" xfId="2611" xr:uid="{3ACCD789-E69E-405D-A72D-349B38E75C67}"/>
    <cellStyle name="Normal 10 3 8 3" xfId="2612" xr:uid="{BCCE3C69-0014-4399-AAFF-87598C483631}"/>
    <cellStyle name="Normal 10 3 8 4" xfId="2613" xr:uid="{93A14E5D-E7E3-48BE-877C-E6E37E500A82}"/>
    <cellStyle name="Normal 10 3 9" xfId="2614" xr:uid="{59673026-5653-4139-AAE6-CAC3455DB10B}"/>
    <cellStyle name="Normal 10 4" xfId="56" xr:uid="{9CC094A2-8BD2-4F42-B1DD-01D0124E2730}"/>
    <cellStyle name="Normal 10 4 10" xfId="2615" xr:uid="{129C14B4-0999-4941-B1AF-598C4737C1EB}"/>
    <cellStyle name="Normal 10 4 11" xfId="2616" xr:uid="{5ABB5F75-3AA4-424D-A52A-110F79970BE0}"/>
    <cellStyle name="Normal 10 4 2" xfId="57" xr:uid="{2EE76C94-3D1E-4163-9CA9-84C8416C1A4A}"/>
    <cellStyle name="Normal 10 4 2 2" xfId="255" xr:uid="{E7AA6A02-1C0E-4858-BB1A-89E94F14B249}"/>
    <cellStyle name="Normal 10 4 2 2 2" xfId="497" xr:uid="{7377BFB6-B2FA-4673-9383-8BD226503E15}"/>
    <cellStyle name="Normal 10 4 2 2 2 2" xfId="498" xr:uid="{8C99EEFF-C459-42A7-8ECE-E1E101014CED}"/>
    <cellStyle name="Normal 10 4 2 2 2 2 2" xfId="1120" xr:uid="{D94BF478-E428-4750-8510-19688C77CC8A}"/>
    <cellStyle name="Normal 10 4 2 2 2 2 3" xfId="2617" xr:uid="{D7E58AF4-4BEE-45A6-BD40-00E339300028}"/>
    <cellStyle name="Normal 10 4 2 2 2 2 4" xfId="2618" xr:uid="{46E223B8-813E-4A47-8F5C-2EF85B6FEB6D}"/>
    <cellStyle name="Normal 10 4 2 2 2 3" xfId="1121" xr:uid="{03544828-6CD6-4936-9636-F81BC849F914}"/>
    <cellStyle name="Normal 10 4 2 2 2 3 2" xfId="2619" xr:uid="{DB9A3EF1-127E-45D8-A912-FF6956E0CB73}"/>
    <cellStyle name="Normal 10 4 2 2 2 3 3" xfId="2620" xr:uid="{BF248D94-10D2-4781-84A5-CB509528EC33}"/>
    <cellStyle name="Normal 10 4 2 2 2 3 4" xfId="2621" xr:uid="{D2A76CC7-4458-439F-9843-E36E46217A30}"/>
    <cellStyle name="Normal 10 4 2 2 2 4" xfId="2622" xr:uid="{E30AD6BC-0518-430D-8908-E39EED4601F7}"/>
    <cellStyle name="Normal 10 4 2 2 2 5" xfId="2623" xr:uid="{7FE9E927-83BB-422F-8D68-D35CBF52291B}"/>
    <cellStyle name="Normal 10 4 2 2 2 6" xfId="2624" xr:uid="{D4E0FADF-EEEB-40A1-9839-8A8A500D1045}"/>
    <cellStyle name="Normal 10 4 2 2 3" xfId="499" xr:uid="{4E61A2A5-1AF5-43C3-9600-CB708F8A1C0F}"/>
    <cellStyle name="Normal 10 4 2 2 3 2" xfId="1122" xr:uid="{7E88EA14-8DAD-4E7F-BE5C-99731C8E28E6}"/>
    <cellStyle name="Normal 10 4 2 2 3 2 2" xfId="2625" xr:uid="{F071A743-BA43-43A1-9662-C20CD96300E7}"/>
    <cellStyle name="Normal 10 4 2 2 3 2 3" xfId="2626" xr:uid="{67EF5A26-2DBD-48B1-B0AE-6CD8D2B19370}"/>
    <cellStyle name="Normal 10 4 2 2 3 2 4" xfId="2627" xr:uid="{9FB3A1E7-10A3-4496-A0C0-E7E408F1D611}"/>
    <cellStyle name="Normal 10 4 2 2 3 3" xfId="2628" xr:uid="{B31159A7-A331-4646-830C-7A4270CDC1A1}"/>
    <cellStyle name="Normal 10 4 2 2 3 4" xfId="2629" xr:uid="{D7C8999E-544A-4F2E-88D1-2B743408623A}"/>
    <cellStyle name="Normal 10 4 2 2 3 5" xfId="2630" xr:uid="{747C3849-64AB-4936-8065-7B2036576AB9}"/>
    <cellStyle name="Normal 10 4 2 2 4" xfId="1123" xr:uid="{9A3B55F9-752C-4AAA-AB41-F04850AE2A33}"/>
    <cellStyle name="Normal 10 4 2 2 4 2" xfId="2631" xr:uid="{D3E5EF3E-0E05-4606-A8CF-2225C37358E5}"/>
    <cellStyle name="Normal 10 4 2 2 4 3" xfId="2632" xr:uid="{CA0674B2-01B9-4B43-A90D-1CB1E7DDE721}"/>
    <cellStyle name="Normal 10 4 2 2 4 4" xfId="2633" xr:uid="{E50D1967-CF98-4E4A-85B8-CE115416C0B4}"/>
    <cellStyle name="Normal 10 4 2 2 5" xfId="2634" xr:uid="{E9B806BD-67B6-4C78-B577-226EC0656F39}"/>
    <cellStyle name="Normal 10 4 2 2 5 2" xfId="2635" xr:uid="{8BB48992-E8B5-4F08-845E-DA0D756657D8}"/>
    <cellStyle name="Normal 10 4 2 2 5 3" xfId="2636" xr:uid="{4ADB3B3A-6AB6-453B-AD8C-A2680999FB81}"/>
    <cellStyle name="Normal 10 4 2 2 5 4" xfId="2637" xr:uid="{25257675-F9B0-45E9-B924-1D971877A9DB}"/>
    <cellStyle name="Normal 10 4 2 2 6" xfId="2638" xr:uid="{80765DE7-53C1-4BAE-AC0A-22D9B5EE3915}"/>
    <cellStyle name="Normal 10 4 2 2 7" xfId="2639" xr:uid="{3843A1C3-EA49-4FFB-8148-222711C6075B}"/>
    <cellStyle name="Normal 10 4 2 2 8" xfId="2640" xr:uid="{5B3D317F-C470-4F7F-A043-0E145540BA47}"/>
    <cellStyle name="Normal 10 4 2 3" xfId="500" xr:uid="{954AFB84-5D81-4334-9BA3-595A93F9D7F8}"/>
    <cellStyle name="Normal 10 4 2 3 2" xfId="501" xr:uid="{4D35B85F-5249-4F8B-A133-F93441AA0C56}"/>
    <cellStyle name="Normal 10 4 2 3 2 2" xfId="502" xr:uid="{3013AFB6-C36B-4E40-857B-83CDE5D958CD}"/>
    <cellStyle name="Normal 10 4 2 3 2 3" xfId="2641" xr:uid="{75930D66-90F1-401E-8CA1-66B70C656C88}"/>
    <cellStyle name="Normal 10 4 2 3 2 4" xfId="2642" xr:uid="{988D4410-20ED-4EC0-9855-B3A9D1BEE476}"/>
    <cellStyle name="Normal 10 4 2 3 3" xfId="503" xr:uid="{B95872F6-A1FA-4BFF-8430-DC5B09D88735}"/>
    <cellStyle name="Normal 10 4 2 3 3 2" xfId="2643" xr:uid="{6D698877-768C-4600-A71F-7B28AB86F3C4}"/>
    <cellStyle name="Normal 10 4 2 3 3 3" xfId="2644" xr:uid="{4761F099-D390-486D-9DA3-3918F1481C0C}"/>
    <cellStyle name="Normal 10 4 2 3 3 4" xfId="2645" xr:uid="{EC2D3D71-E315-4ED8-92D4-EDF0B80D4036}"/>
    <cellStyle name="Normal 10 4 2 3 4" xfId="2646" xr:uid="{E257EDB7-FA98-4A1E-BF14-5CB402C2FC8B}"/>
    <cellStyle name="Normal 10 4 2 3 5" xfId="2647" xr:uid="{E6372422-5AD0-4789-8F21-BF11EC93CBAB}"/>
    <cellStyle name="Normal 10 4 2 3 6" xfId="2648" xr:uid="{72BFB520-B0EC-47E3-B0E0-7025D7A0FD38}"/>
    <cellStyle name="Normal 10 4 2 4" xfId="504" xr:uid="{7BBA630C-C971-4B4E-B7FF-0E8BD6BA6AA0}"/>
    <cellStyle name="Normal 10 4 2 4 2" xfId="505" xr:uid="{2ADADFF4-08CE-4AD5-A4F5-43232210E08F}"/>
    <cellStyle name="Normal 10 4 2 4 2 2" xfId="2649" xr:uid="{DBEA1E2A-C94D-4E1C-A661-8ADB15A050EB}"/>
    <cellStyle name="Normal 10 4 2 4 2 3" xfId="2650" xr:uid="{10CCE159-70FB-4621-9D6C-CDCB3B3082BD}"/>
    <cellStyle name="Normal 10 4 2 4 2 4" xfId="2651" xr:uid="{886476E0-E829-4B85-9CEC-BFBDB6CF9B3C}"/>
    <cellStyle name="Normal 10 4 2 4 3" xfId="2652" xr:uid="{4A401129-C129-41F0-971A-7ACFF7B7F6A6}"/>
    <cellStyle name="Normal 10 4 2 4 4" xfId="2653" xr:uid="{32DF7E70-E3AE-4C09-AEE7-681EAAABE930}"/>
    <cellStyle name="Normal 10 4 2 4 5" xfId="2654" xr:uid="{49976A88-5E53-411F-BE88-231FDB3EDA9D}"/>
    <cellStyle name="Normal 10 4 2 5" xfId="506" xr:uid="{CF860D1A-8B06-49B7-B8CA-3F7EAA60B9EC}"/>
    <cellStyle name="Normal 10 4 2 5 2" xfId="2655" xr:uid="{7485971D-E22D-4627-A9E7-51227E6E40F8}"/>
    <cellStyle name="Normal 10 4 2 5 3" xfId="2656" xr:uid="{50C48017-58B8-462A-BEDF-AF0D0B80AB82}"/>
    <cellStyle name="Normal 10 4 2 5 4" xfId="2657" xr:uid="{632FB1C9-BE54-4425-8A93-098D32C96B7A}"/>
    <cellStyle name="Normal 10 4 2 6" xfId="2658" xr:uid="{7864245B-7BB8-4260-BF5A-F46311299812}"/>
    <cellStyle name="Normal 10 4 2 6 2" xfId="2659" xr:uid="{78C5EC92-7B37-41F8-B5D6-474AC2831D1C}"/>
    <cellStyle name="Normal 10 4 2 6 3" xfId="2660" xr:uid="{B16A5A48-52A4-466C-97B0-18D1EA28846D}"/>
    <cellStyle name="Normal 10 4 2 6 4" xfId="2661" xr:uid="{3EE05A77-BFBF-45D1-8CE2-3816AB54BCB5}"/>
    <cellStyle name="Normal 10 4 2 7" xfId="2662" xr:uid="{662D3DFC-BB2A-4A78-AA83-EA738D24D4ED}"/>
    <cellStyle name="Normal 10 4 2 8" xfId="2663" xr:uid="{96CC73FF-C061-4817-B336-E656E29B7282}"/>
    <cellStyle name="Normal 10 4 2 9" xfId="2664" xr:uid="{30190D8E-7712-445B-88E1-12D90C4E79AC}"/>
    <cellStyle name="Normal 10 4 3" xfId="256" xr:uid="{F768B1DC-652A-408F-B771-347F93F936CB}"/>
    <cellStyle name="Normal 10 4 3 2" xfId="507" xr:uid="{778CEB8B-FE94-4B65-B70A-7688F0C83F34}"/>
    <cellStyle name="Normal 10 4 3 2 2" xfId="508" xr:uid="{78EA74A7-B8B4-41A5-B43C-4CE66A258FD2}"/>
    <cellStyle name="Normal 10 4 3 2 2 2" xfId="1124" xr:uid="{1B961108-3DE6-47F3-BAE3-809AF9568CB4}"/>
    <cellStyle name="Normal 10 4 3 2 2 2 2" xfId="1125" xr:uid="{5DFA5B31-EA4E-4B2A-9FC8-EBE1F7C11D4E}"/>
    <cellStyle name="Normal 10 4 3 2 2 3" xfId="1126" xr:uid="{49F963D1-3614-4D98-AABB-997C1FCD479A}"/>
    <cellStyle name="Normal 10 4 3 2 2 4" xfId="2665" xr:uid="{2AD0B69D-53C3-4AB3-8909-C1D3D2771149}"/>
    <cellStyle name="Normal 10 4 3 2 3" xfId="1127" xr:uid="{F921274F-7FCE-4193-955F-409E6CDF5633}"/>
    <cellStyle name="Normal 10 4 3 2 3 2" xfId="1128" xr:uid="{BBA586A0-9266-479F-887D-779EF318357A}"/>
    <cellStyle name="Normal 10 4 3 2 3 3" xfId="2666" xr:uid="{66357502-BBF5-4F2E-A308-63764E56E257}"/>
    <cellStyle name="Normal 10 4 3 2 3 4" xfId="2667" xr:uid="{12AA1F92-4283-4630-813F-040298C1C67D}"/>
    <cellStyle name="Normal 10 4 3 2 4" xfId="1129" xr:uid="{E32486B7-0026-4AB2-A1B9-2548FA713AEF}"/>
    <cellStyle name="Normal 10 4 3 2 5" xfId="2668" xr:uid="{6EEBB155-807E-4700-BE3C-52882384D5D8}"/>
    <cellStyle name="Normal 10 4 3 2 6" xfId="2669" xr:uid="{8F1D6151-ED55-4C91-9F9E-F60F7A742FCB}"/>
    <cellStyle name="Normal 10 4 3 3" xfId="509" xr:uid="{6D27FF27-97F6-405E-911E-A0EEB4F76A90}"/>
    <cellStyle name="Normal 10 4 3 3 2" xfId="1130" xr:uid="{CD43C961-9810-4F35-A792-D67058505F87}"/>
    <cellStyle name="Normal 10 4 3 3 2 2" xfId="1131" xr:uid="{5DB213D8-2E19-4D91-B1E2-AE3F5985C8FD}"/>
    <cellStyle name="Normal 10 4 3 3 2 3" xfId="2670" xr:uid="{88039810-53B4-4836-8CCB-BA93D7DE7B2B}"/>
    <cellStyle name="Normal 10 4 3 3 2 4" xfId="2671" xr:uid="{79872BA7-2A1F-40EB-B07C-C085343F1202}"/>
    <cellStyle name="Normal 10 4 3 3 3" xfId="1132" xr:uid="{CC0AFF2E-3454-42BA-9C6B-4760AD18E4E9}"/>
    <cellStyle name="Normal 10 4 3 3 4" xfId="2672" xr:uid="{0F4AFEE8-EB31-4759-A273-B74B373A965B}"/>
    <cellStyle name="Normal 10 4 3 3 5" xfId="2673" xr:uid="{A900A834-C063-4821-BE4D-56276DF5096B}"/>
    <cellStyle name="Normal 10 4 3 4" xfId="1133" xr:uid="{CC89D0CF-EABA-482A-99CC-759ACF3C87C9}"/>
    <cellStyle name="Normal 10 4 3 4 2" xfId="1134" xr:uid="{DCA8484E-E556-4320-BDD5-1E4E4F1BE824}"/>
    <cellStyle name="Normal 10 4 3 4 3" xfId="2674" xr:uid="{467663C8-3837-4A13-AD48-389F2FCF1CE7}"/>
    <cellStyle name="Normal 10 4 3 4 4" xfId="2675" xr:uid="{3EBB852E-E448-49C3-821A-DBEFF50E350C}"/>
    <cellStyle name="Normal 10 4 3 5" xfId="1135" xr:uid="{D8457011-3FCB-4E9F-BED9-4F60606EB24F}"/>
    <cellStyle name="Normal 10 4 3 5 2" xfId="2676" xr:uid="{F89D316A-E211-44FB-A388-5837D4B47E33}"/>
    <cellStyle name="Normal 10 4 3 5 3" xfId="2677" xr:uid="{65FC2FD1-D59F-4504-A7AB-A7CC07C2735F}"/>
    <cellStyle name="Normal 10 4 3 5 4" xfId="2678" xr:uid="{E04B36B8-523C-4204-A13F-29F80EDAFE94}"/>
    <cellStyle name="Normal 10 4 3 6" xfId="2679" xr:uid="{1754B573-4EFD-41B9-89A6-D2FCB82FD439}"/>
    <cellStyle name="Normal 10 4 3 7" xfId="2680" xr:uid="{D863F087-8612-487D-BA75-89E168D87D38}"/>
    <cellStyle name="Normal 10 4 3 8" xfId="2681" xr:uid="{0A1A782C-D7DE-4BBD-94E1-4DE697FC9553}"/>
    <cellStyle name="Normal 10 4 4" xfId="257" xr:uid="{EC138797-644B-4D1D-84A9-5920FD7ACFFC}"/>
    <cellStyle name="Normal 10 4 4 2" xfId="510" xr:uid="{A51AE2E0-C277-4940-8847-0158D29B59E4}"/>
    <cellStyle name="Normal 10 4 4 2 2" xfId="511" xr:uid="{5F5821A4-8F9A-471C-9F5D-B0BC74361519}"/>
    <cellStyle name="Normal 10 4 4 2 2 2" xfId="1136" xr:uid="{200E7E67-CAC2-4AD3-B217-C2ED531B2F5C}"/>
    <cellStyle name="Normal 10 4 4 2 2 3" xfId="2682" xr:uid="{3CA1D18F-AEFE-4A6E-B472-90A8FF2F0C3C}"/>
    <cellStyle name="Normal 10 4 4 2 2 4" xfId="2683" xr:uid="{5BA7AA0F-C440-4F8C-98D9-C1533DFC9479}"/>
    <cellStyle name="Normal 10 4 4 2 3" xfId="1137" xr:uid="{E2978A52-37DE-4297-9B6B-ACB507B95BB2}"/>
    <cellStyle name="Normal 10 4 4 2 4" xfId="2684" xr:uid="{EF2FBF3D-06FA-4C25-BB45-85A4D73D6624}"/>
    <cellStyle name="Normal 10 4 4 2 5" xfId="2685" xr:uid="{5BE79335-4D90-4A3B-BD00-19900588F4FF}"/>
    <cellStyle name="Normal 10 4 4 3" xfId="512" xr:uid="{2F7DF000-FD99-4ED9-9805-09CB68BD82D4}"/>
    <cellStyle name="Normal 10 4 4 3 2" xfId="1138" xr:uid="{DF16EA8D-C7CF-46C3-9186-99F5F46216E6}"/>
    <cellStyle name="Normal 10 4 4 3 3" xfId="2686" xr:uid="{B6EFF854-FDF3-43CF-B74C-120773C93D3C}"/>
    <cellStyle name="Normal 10 4 4 3 4" xfId="2687" xr:uid="{BC15FBEB-5CC9-438F-84C0-BBB01484BD1F}"/>
    <cellStyle name="Normal 10 4 4 4" xfId="1139" xr:uid="{46032C35-C89B-4D43-8891-0E6DE5AAE186}"/>
    <cellStyle name="Normal 10 4 4 4 2" xfId="2688" xr:uid="{29DD7EC3-9EAB-4C2A-8ACB-A4BBF446FFE2}"/>
    <cellStyle name="Normal 10 4 4 4 3" xfId="2689" xr:uid="{E7BDBD5A-3B83-4604-8E0E-F32E0BA4CB62}"/>
    <cellStyle name="Normal 10 4 4 4 4" xfId="2690" xr:uid="{0AD00F6B-69E1-407A-90C8-F3430725F3EE}"/>
    <cellStyle name="Normal 10 4 4 5" xfId="2691" xr:uid="{FF2604AB-46A0-4908-A99B-B2052E5787E1}"/>
    <cellStyle name="Normal 10 4 4 6" xfId="2692" xr:uid="{DDACC1EF-3576-41D7-9C63-E5AF64B26BF3}"/>
    <cellStyle name="Normal 10 4 4 7" xfId="2693" xr:uid="{654CCD35-5D71-4655-BED4-4A932E056324}"/>
    <cellStyle name="Normal 10 4 5" xfId="258" xr:uid="{C9D912FA-7F11-488A-BCA0-10A226B79C91}"/>
    <cellStyle name="Normal 10 4 5 2" xfId="513" xr:uid="{A0C00A28-B32F-42E7-8672-4BBC2CA57CE8}"/>
    <cellStyle name="Normal 10 4 5 2 2" xfId="1140" xr:uid="{29985BF2-57CB-4E7A-B9F4-BA09095F8737}"/>
    <cellStyle name="Normal 10 4 5 2 3" xfId="2694" xr:uid="{7028D4A2-4B3A-4BFB-819A-7DFD12DFE7BC}"/>
    <cellStyle name="Normal 10 4 5 2 4" xfId="2695" xr:uid="{3C217AFA-F516-4FCF-8FA8-A8434B86CE09}"/>
    <cellStyle name="Normal 10 4 5 3" xfId="1141" xr:uid="{D1ED9B0E-0838-4809-99E5-746169652A37}"/>
    <cellStyle name="Normal 10 4 5 3 2" xfId="2696" xr:uid="{E654A408-B13E-4F67-8C1F-1FA94AC61069}"/>
    <cellStyle name="Normal 10 4 5 3 3" xfId="2697" xr:uid="{AA490241-A860-46B4-B712-556AF40E7EC0}"/>
    <cellStyle name="Normal 10 4 5 3 4" xfId="2698" xr:uid="{AF8187C8-9755-4E81-89B5-E5266C0DF150}"/>
    <cellStyle name="Normal 10 4 5 4" xfId="2699" xr:uid="{EAA171A8-0D51-4FA0-9805-279B4181FDD4}"/>
    <cellStyle name="Normal 10 4 5 5" xfId="2700" xr:uid="{694165AA-4F84-49EB-A4C5-FBE5CED1809C}"/>
    <cellStyle name="Normal 10 4 5 6" xfId="2701" xr:uid="{C28F006C-2C54-40D7-BF43-D96F8BD1BE14}"/>
    <cellStyle name="Normal 10 4 6" xfId="514" xr:uid="{96EB74E3-A69B-4591-A39F-DB5BE4E29F12}"/>
    <cellStyle name="Normal 10 4 6 2" xfId="1142" xr:uid="{DFE8D3B1-5EB6-41EB-A313-510B3C68F69B}"/>
    <cellStyle name="Normal 10 4 6 2 2" xfId="2702" xr:uid="{82C167D3-E653-4D85-96C6-41E2304C9342}"/>
    <cellStyle name="Normal 10 4 6 2 3" xfId="2703" xr:uid="{34BA8270-7BA9-4765-AA1C-F154A6337699}"/>
    <cellStyle name="Normal 10 4 6 2 4" xfId="2704" xr:uid="{D274D7E6-92B0-4F80-A7E7-2B667D7BE43E}"/>
    <cellStyle name="Normal 10 4 6 3" xfId="2705" xr:uid="{F48E9E0F-CD15-4F00-9861-1698908B3BAD}"/>
    <cellStyle name="Normal 10 4 6 4" xfId="2706" xr:uid="{19CF6CF7-F5BD-48E0-A72F-47575757FFBE}"/>
    <cellStyle name="Normal 10 4 6 5" xfId="2707" xr:uid="{9A7399E4-5950-4310-A1D4-C598776355BF}"/>
    <cellStyle name="Normal 10 4 7" xfId="1143" xr:uid="{2189C262-3E52-46AF-96D7-4053A8164148}"/>
    <cellStyle name="Normal 10 4 7 2" xfId="2708" xr:uid="{68DBC90E-1163-46CD-BF34-FB296462F0FE}"/>
    <cellStyle name="Normal 10 4 7 3" xfId="2709" xr:uid="{942903B8-BD27-4794-8A5D-5441D9A2D0B8}"/>
    <cellStyle name="Normal 10 4 7 4" xfId="2710" xr:uid="{4C4BC6DB-6E8F-4685-850D-90877C0E3A58}"/>
    <cellStyle name="Normal 10 4 8" xfId="2711" xr:uid="{A986DE31-D29D-44F4-809E-42E801330C6D}"/>
    <cellStyle name="Normal 10 4 8 2" xfId="2712" xr:uid="{3E9F8A09-117D-493D-9A38-68C3475CE3FA}"/>
    <cellStyle name="Normal 10 4 8 3" xfId="2713" xr:uid="{CAD93B5E-2245-45C8-9F21-1F06236F369B}"/>
    <cellStyle name="Normal 10 4 8 4" xfId="2714" xr:uid="{6C168E15-25D2-44D6-B399-1C8EB05F2D1D}"/>
    <cellStyle name="Normal 10 4 9" xfId="2715" xr:uid="{FA3F8980-99B0-45B6-8D5E-A5E42A745F3A}"/>
    <cellStyle name="Normal 10 5" xfId="58" xr:uid="{5DF0CE14-CA21-4DBA-B18B-546C8514769F}"/>
    <cellStyle name="Normal 10 5 2" xfId="59" xr:uid="{25A6724B-CC78-4075-82C1-852C669C45E6}"/>
    <cellStyle name="Normal 10 5 2 2" xfId="259" xr:uid="{497DE44F-6828-4844-BED7-A8E48949FBCB}"/>
    <cellStyle name="Normal 10 5 2 2 2" xfId="515" xr:uid="{DD0E60E5-632D-4564-9B74-E37064B2DFF9}"/>
    <cellStyle name="Normal 10 5 2 2 2 2" xfId="1144" xr:uid="{E53C8D6D-64FE-4D9D-A21A-EE64731775B2}"/>
    <cellStyle name="Normal 10 5 2 2 2 3" xfId="2716" xr:uid="{0DD1F797-A4F5-4187-9DCA-87E1A4BA6934}"/>
    <cellStyle name="Normal 10 5 2 2 2 4" xfId="2717" xr:uid="{420E1E64-CCA0-4C25-B95D-14C887124713}"/>
    <cellStyle name="Normal 10 5 2 2 3" xfId="1145" xr:uid="{31D26044-32E3-453B-BD19-D4E6E87521BA}"/>
    <cellStyle name="Normal 10 5 2 2 3 2" xfId="2718" xr:uid="{4F3F2E94-A8F0-49DD-B323-5686D7DA71C7}"/>
    <cellStyle name="Normal 10 5 2 2 3 3" xfId="2719" xr:uid="{3EB932C9-81B1-40C8-BBCD-88BEC95F6CC7}"/>
    <cellStyle name="Normal 10 5 2 2 3 4" xfId="2720" xr:uid="{91C12E14-A7AD-45AF-8CC3-3922F65C0B9C}"/>
    <cellStyle name="Normal 10 5 2 2 4" xfId="2721" xr:uid="{7535F1B5-33AA-4E30-85C4-FECB4BD6D057}"/>
    <cellStyle name="Normal 10 5 2 2 5" xfId="2722" xr:uid="{EEFA1AB2-4E47-488A-83A2-0FD3EF11F64F}"/>
    <cellStyle name="Normal 10 5 2 2 6" xfId="2723" xr:uid="{7066E240-DE6B-403E-886B-1613AE6C80FC}"/>
    <cellStyle name="Normal 10 5 2 3" xfId="516" xr:uid="{B7040FB9-8F08-40A5-A75C-6E5634E4B854}"/>
    <cellStyle name="Normal 10 5 2 3 2" xfId="1146" xr:uid="{F9262E60-BCA6-487B-A256-39C090091676}"/>
    <cellStyle name="Normal 10 5 2 3 2 2" xfId="2724" xr:uid="{29B0B977-B3DE-4C6D-85C1-506BB8BF76B5}"/>
    <cellStyle name="Normal 10 5 2 3 2 3" xfId="2725" xr:uid="{D8905AE9-7CAF-4D6F-83AF-B4A087715263}"/>
    <cellStyle name="Normal 10 5 2 3 2 4" xfId="2726" xr:uid="{B2039978-F498-4251-8B48-B3854C5A95D4}"/>
    <cellStyle name="Normal 10 5 2 3 3" xfId="2727" xr:uid="{614C3884-C054-43C3-A881-63BD84F42C78}"/>
    <cellStyle name="Normal 10 5 2 3 4" xfId="2728" xr:uid="{6F7C73F7-E371-47F4-A1CE-436FFF29ADE4}"/>
    <cellStyle name="Normal 10 5 2 3 5" xfId="2729" xr:uid="{EEFA668F-9DD3-441B-B8A9-A0079D81D3ED}"/>
    <cellStyle name="Normal 10 5 2 4" xfId="1147" xr:uid="{96B86BA7-E2A0-41A2-A84E-1FB6AED72F37}"/>
    <cellStyle name="Normal 10 5 2 4 2" xfId="2730" xr:uid="{BDD06706-9232-4346-982C-2F54F92ED8E8}"/>
    <cellStyle name="Normal 10 5 2 4 3" xfId="2731" xr:uid="{AD8E23C3-1F40-47BC-9677-6383D64D3EB5}"/>
    <cellStyle name="Normal 10 5 2 4 4" xfId="2732" xr:uid="{B49D29C6-5093-4D55-8C6D-491841212434}"/>
    <cellStyle name="Normal 10 5 2 5" xfId="2733" xr:uid="{0BB2E940-BD8E-4616-AD42-CFBEDA3C1CFC}"/>
    <cellStyle name="Normal 10 5 2 5 2" xfId="2734" xr:uid="{F885673A-BD67-486D-BA05-C9CE2EE50309}"/>
    <cellStyle name="Normal 10 5 2 5 3" xfId="2735" xr:uid="{A3922DFB-F41B-4019-8B6B-BD980FEBA6CA}"/>
    <cellStyle name="Normal 10 5 2 5 4" xfId="2736" xr:uid="{06E94709-CA97-4024-A8FC-D5C683C88E5D}"/>
    <cellStyle name="Normal 10 5 2 6" xfId="2737" xr:uid="{4D1BF8CF-5610-4C91-B9F1-1D887C4682B7}"/>
    <cellStyle name="Normal 10 5 2 7" xfId="2738" xr:uid="{DD20FD44-8002-4BDA-9233-1A706F46FDB8}"/>
    <cellStyle name="Normal 10 5 2 8" xfId="2739" xr:uid="{8819789C-B4B5-400E-A315-E26A0F22AC71}"/>
    <cellStyle name="Normal 10 5 3" xfId="260" xr:uid="{26A74BDF-3B9A-454C-AF9F-3FF921F98B17}"/>
    <cellStyle name="Normal 10 5 3 2" xfId="517" xr:uid="{5FD233F7-38EF-4CA0-B3F3-F490CF1E5DAF}"/>
    <cellStyle name="Normal 10 5 3 2 2" xfId="518" xr:uid="{123A966C-5FE1-404F-BA50-F9548C8C77CD}"/>
    <cellStyle name="Normal 10 5 3 2 3" xfId="2740" xr:uid="{534010EB-B2DF-4E4E-B4C9-9FA8F4ED73FD}"/>
    <cellStyle name="Normal 10 5 3 2 4" xfId="2741" xr:uid="{26AF720B-CFE5-4933-98B9-B3243C5AC805}"/>
    <cellStyle name="Normal 10 5 3 3" xfId="519" xr:uid="{F289AD45-01F6-4779-AB93-6F7B7DE023B1}"/>
    <cellStyle name="Normal 10 5 3 3 2" xfId="2742" xr:uid="{59629DA3-76BB-45A4-A273-3550E4F6DAAC}"/>
    <cellStyle name="Normal 10 5 3 3 3" xfId="2743" xr:uid="{1B6B0D77-24EB-48F0-840F-DA6C9C00552E}"/>
    <cellStyle name="Normal 10 5 3 3 4" xfId="2744" xr:uid="{B1E0FB49-FE26-40E8-A2C1-44A742C1875A}"/>
    <cellStyle name="Normal 10 5 3 4" xfId="2745" xr:uid="{53E7516F-7E95-4816-B08E-1EB4F60816A6}"/>
    <cellStyle name="Normal 10 5 3 5" xfId="2746" xr:uid="{F37A0B1A-881A-4D69-9C8F-AD9E8FA80284}"/>
    <cellStyle name="Normal 10 5 3 6" xfId="2747" xr:uid="{87845499-6CF6-4811-8518-3FC0334A1E9C}"/>
    <cellStyle name="Normal 10 5 4" xfId="261" xr:uid="{4FB7C9EC-BB6D-4DB6-BE79-99547112A643}"/>
    <cellStyle name="Normal 10 5 4 2" xfId="520" xr:uid="{D90ECB78-7F35-4FD3-A631-63C81D28C5C5}"/>
    <cellStyle name="Normal 10 5 4 2 2" xfId="2748" xr:uid="{9CFF7EE5-82E9-4B94-B208-BE0D93AC2899}"/>
    <cellStyle name="Normal 10 5 4 2 3" xfId="2749" xr:uid="{95708685-0B8D-4C93-ADF1-CC6CBD4F944F}"/>
    <cellStyle name="Normal 10 5 4 2 4" xfId="2750" xr:uid="{1AB32F03-0763-4A1F-BB25-5DFAE80CB409}"/>
    <cellStyle name="Normal 10 5 4 3" xfId="2751" xr:uid="{E32AB414-DDFB-47BE-ACE7-CE275BB4686A}"/>
    <cellStyle name="Normal 10 5 4 4" xfId="2752" xr:uid="{D13344BD-B661-4C73-A961-36DA36EF658C}"/>
    <cellStyle name="Normal 10 5 4 5" xfId="2753" xr:uid="{27C8B528-85CA-4BBD-AB60-46CC1CB24D71}"/>
    <cellStyle name="Normal 10 5 5" xfId="521" xr:uid="{9FDB57BF-0BD7-47AA-BBD4-7AE03D72DCAF}"/>
    <cellStyle name="Normal 10 5 5 2" xfId="2754" xr:uid="{3071F54A-3038-425E-BA8F-E0697D53DB08}"/>
    <cellStyle name="Normal 10 5 5 3" xfId="2755" xr:uid="{74C751AB-9B4F-4799-BA13-8CEEC453801D}"/>
    <cellStyle name="Normal 10 5 5 4" xfId="2756" xr:uid="{6F7F2D53-F10F-4296-8AC2-5C924CCB52F5}"/>
    <cellStyle name="Normal 10 5 6" xfId="2757" xr:uid="{F24E198C-ED06-4BD5-AF8B-A824575B1F75}"/>
    <cellStyle name="Normal 10 5 6 2" xfId="2758" xr:uid="{DF098415-68D0-4BD6-89FE-F78CF74A8F91}"/>
    <cellStyle name="Normal 10 5 6 3" xfId="2759" xr:uid="{A97ED3F3-4613-4F15-B1D2-205F279ECEF7}"/>
    <cellStyle name="Normal 10 5 6 4" xfId="2760" xr:uid="{C93D9386-F4D6-46C0-8372-D01386330692}"/>
    <cellStyle name="Normal 10 5 7" xfId="2761" xr:uid="{328083A9-7943-414C-9EDA-C60F55C2244C}"/>
    <cellStyle name="Normal 10 5 8" xfId="2762" xr:uid="{98A7DFC1-F5B1-499A-8F90-02D1C5AF38EE}"/>
    <cellStyle name="Normal 10 5 9" xfId="2763" xr:uid="{DD2C34B7-04D1-4345-83BD-3F28FCB645A4}"/>
    <cellStyle name="Normal 10 6" xfId="60" xr:uid="{414C3008-A181-447E-B126-622AC0309997}"/>
    <cellStyle name="Normal 10 6 2" xfId="262" xr:uid="{5189974A-3B00-4536-A0E2-705A825ABB5F}"/>
    <cellStyle name="Normal 10 6 2 2" xfId="522" xr:uid="{00836ECA-A591-4655-AF98-EFADCF568FB4}"/>
    <cellStyle name="Normal 10 6 2 2 2" xfId="1148" xr:uid="{F417FFBB-499B-4E6F-8948-77ED012E876D}"/>
    <cellStyle name="Normal 10 6 2 2 2 2" xfId="1149" xr:uid="{3F2B9451-67F0-4D0A-99A1-91E04E09B3EB}"/>
    <cellStyle name="Normal 10 6 2 2 3" xfId="1150" xr:uid="{1EC1FE0B-3BF0-4EDE-AC81-D5A710CE3ECE}"/>
    <cellStyle name="Normal 10 6 2 2 4" xfId="2764" xr:uid="{8658DE19-C442-4464-8E32-38E4CA1DCB7F}"/>
    <cellStyle name="Normal 10 6 2 3" xfId="1151" xr:uid="{AF1B5FDC-F24E-4E93-8F1B-9CB5C389B3FA}"/>
    <cellStyle name="Normal 10 6 2 3 2" xfId="1152" xr:uid="{8B642660-478E-4EDF-A00A-A7298B491FDC}"/>
    <cellStyle name="Normal 10 6 2 3 3" xfId="2765" xr:uid="{FBD540AF-15B9-4DE9-A0FA-38C503254768}"/>
    <cellStyle name="Normal 10 6 2 3 4" xfId="2766" xr:uid="{97AD26E1-B1AB-45E8-A2D9-76D6392258D5}"/>
    <cellStyle name="Normal 10 6 2 4" xfId="1153" xr:uid="{6A3589FA-DF0A-4DBC-B8AC-1A9E9FC2F52B}"/>
    <cellStyle name="Normal 10 6 2 5" xfId="2767" xr:uid="{7804AD23-EB42-44DA-84CA-9A06D79C2704}"/>
    <cellStyle name="Normal 10 6 2 6" xfId="2768" xr:uid="{831C1E73-A765-4ECE-8412-B28493A24DEF}"/>
    <cellStyle name="Normal 10 6 3" xfId="523" xr:uid="{226D29A2-DFA0-4EBF-9C2A-EC48D4B14BD8}"/>
    <cellStyle name="Normal 10 6 3 2" xfId="1154" xr:uid="{40125F9A-F137-43B0-A577-A423903DDD23}"/>
    <cellStyle name="Normal 10 6 3 2 2" xfId="1155" xr:uid="{12FA2BD0-9B52-4B8C-B744-855B45D1B1C7}"/>
    <cellStyle name="Normal 10 6 3 2 3" xfId="2769" xr:uid="{DD5E7D4C-1E60-46D2-8B60-326BA724339E}"/>
    <cellStyle name="Normal 10 6 3 2 4" xfId="2770" xr:uid="{CDBF93E5-9114-4C58-916F-27F83B99B5A4}"/>
    <cellStyle name="Normal 10 6 3 3" xfId="1156" xr:uid="{02D43AD9-E150-4212-B978-F319F1D466DB}"/>
    <cellStyle name="Normal 10 6 3 4" xfId="2771" xr:uid="{00CAFE0E-C0A7-4364-9B30-8AD904167999}"/>
    <cellStyle name="Normal 10 6 3 5" xfId="2772" xr:uid="{454C48F3-F7F7-4D57-8A75-1736F492D5F2}"/>
    <cellStyle name="Normal 10 6 4" xfId="1157" xr:uid="{DD09F2D9-762A-4723-A17F-6CD7CECCAA7B}"/>
    <cellStyle name="Normal 10 6 4 2" xfId="1158" xr:uid="{2EE75A43-F9A3-4968-98F5-0A566212E45E}"/>
    <cellStyle name="Normal 10 6 4 3" xfId="2773" xr:uid="{E6530D9A-EB51-45A1-90F7-239B2AF50268}"/>
    <cellStyle name="Normal 10 6 4 4" xfId="2774" xr:uid="{94707AB8-8EA2-422B-A289-2B18554828F4}"/>
    <cellStyle name="Normal 10 6 5" xfId="1159" xr:uid="{4E451D16-3701-47F1-AE50-108903F1AE9A}"/>
    <cellStyle name="Normal 10 6 5 2" xfId="2775" xr:uid="{505824F5-9BC6-415B-B7A4-DFB8D9C5EFD9}"/>
    <cellStyle name="Normal 10 6 5 3" xfId="2776" xr:uid="{91B43E0E-5C2E-4C8D-A24A-25CB1CC139DD}"/>
    <cellStyle name="Normal 10 6 5 4" xfId="2777" xr:uid="{1002BDE3-ABD9-4504-AA8E-4932ED09B257}"/>
    <cellStyle name="Normal 10 6 6" xfId="2778" xr:uid="{FF950259-15C7-46A1-BEE8-CE98886DBB2F}"/>
    <cellStyle name="Normal 10 6 7" xfId="2779" xr:uid="{BFB1140D-E449-416D-9D6F-C2A8A2A8B1B0}"/>
    <cellStyle name="Normal 10 6 8" xfId="2780" xr:uid="{05B64BB9-78FD-4350-87EC-CD3307092063}"/>
    <cellStyle name="Normal 10 7" xfId="263" xr:uid="{543B017B-C12A-4919-B53D-EF424640A05E}"/>
    <cellStyle name="Normal 10 7 2" xfId="524" xr:uid="{AEF6B23F-85AB-42B1-9A2A-38A0A9DE0926}"/>
    <cellStyle name="Normal 10 7 2 2" xfId="525" xr:uid="{EB59C4E6-E083-4AA6-B5E3-D0C45E263480}"/>
    <cellStyle name="Normal 10 7 2 2 2" xfId="1160" xr:uid="{2FA18E8E-55DD-4199-8627-FAF2EA5D9000}"/>
    <cellStyle name="Normal 10 7 2 2 3" xfId="2781" xr:uid="{776D762E-74AD-44F9-B327-1811171A5154}"/>
    <cellStyle name="Normal 10 7 2 2 4" xfId="2782" xr:uid="{6662B738-8D53-4210-9653-AC3FE9F0F16F}"/>
    <cellStyle name="Normal 10 7 2 3" xfId="1161" xr:uid="{38B3B797-0EC8-42C9-B33D-FE6D3C4EFA9C}"/>
    <cellStyle name="Normal 10 7 2 4" xfId="2783" xr:uid="{FBDCEB52-312A-430B-92A5-48DBF6B0DD55}"/>
    <cellStyle name="Normal 10 7 2 5" xfId="2784" xr:uid="{DAE33D20-0B2E-46EC-9492-09F9AABA9BDE}"/>
    <cellStyle name="Normal 10 7 3" xfId="526" xr:uid="{1EA0E4C9-B1D3-4F90-A250-4C9F34A9A418}"/>
    <cellStyle name="Normal 10 7 3 2" xfId="1162" xr:uid="{A720EAE1-FA54-47F7-9A6F-25A0D8558F9F}"/>
    <cellStyle name="Normal 10 7 3 3" xfId="2785" xr:uid="{0DA38AD5-D26A-4461-948F-A5283B17BEEB}"/>
    <cellStyle name="Normal 10 7 3 4" xfId="2786" xr:uid="{98091D2F-C0AF-495D-9D6B-CE851CE2373B}"/>
    <cellStyle name="Normal 10 7 4" xfId="1163" xr:uid="{074D6F52-D8CF-4D6A-B796-9ECED18C6DFF}"/>
    <cellStyle name="Normal 10 7 4 2" xfId="2787" xr:uid="{29C93B33-AB45-4B0F-BDD9-3AE58014B31D}"/>
    <cellStyle name="Normal 10 7 4 3" xfId="2788" xr:uid="{90FF9B4A-9003-4831-BDF1-FE32F42F5B05}"/>
    <cellStyle name="Normal 10 7 4 4" xfId="2789" xr:uid="{66286ED5-A6BE-40EA-A5D0-ECE4A01AFCFB}"/>
    <cellStyle name="Normal 10 7 5" xfId="2790" xr:uid="{76B59E6A-63E6-4643-9C78-E125769C8D12}"/>
    <cellStyle name="Normal 10 7 6" xfId="2791" xr:uid="{5597CA90-347B-4840-8453-B7A81EF914F1}"/>
    <cellStyle name="Normal 10 7 7" xfId="2792" xr:uid="{EE2A2B45-718E-4F8C-9969-ABC3C81E1389}"/>
    <cellStyle name="Normal 10 8" xfId="264" xr:uid="{F4F5B92C-AEBF-4EB1-8DB9-BFA98CC1F62F}"/>
    <cellStyle name="Normal 10 8 2" xfId="527" xr:uid="{FAD43CA5-DCD4-48A7-B744-E9660AE712B9}"/>
    <cellStyle name="Normal 10 8 2 2" xfId="1164" xr:uid="{4AA69230-F507-4DC9-9720-0E32DBC50640}"/>
    <cellStyle name="Normal 10 8 2 3" xfId="2793" xr:uid="{2EA396FF-24E6-4F2A-8165-1CE9CB807493}"/>
    <cellStyle name="Normal 10 8 2 4" xfId="2794" xr:uid="{492549DE-BED0-4C3C-A547-63D41F56B307}"/>
    <cellStyle name="Normal 10 8 3" xfId="1165" xr:uid="{DCA1D837-E8F1-4600-90D8-BA26A40885A2}"/>
    <cellStyle name="Normal 10 8 3 2" xfId="2795" xr:uid="{96124463-BB69-496B-92CF-95A93E98831A}"/>
    <cellStyle name="Normal 10 8 3 3" xfId="2796" xr:uid="{643661CA-55A8-4859-BC5D-C91DAF58751E}"/>
    <cellStyle name="Normal 10 8 3 4" xfId="2797" xr:uid="{8C922424-EDBE-4FEC-8445-D7C752CF0223}"/>
    <cellStyle name="Normal 10 8 4" xfId="2798" xr:uid="{86A19F0C-FA83-4B7E-A49B-38822B7DFE64}"/>
    <cellStyle name="Normal 10 8 5" xfId="2799" xr:uid="{72300586-639F-49DF-B8E2-95123910409A}"/>
    <cellStyle name="Normal 10 8 6" xfId="2800" xr:uid="{32B071E6-4C54-4009-A63B-BC75AB67248B}"/>
    <cellStyle name="Normal 10 9" xfId="265" xr:uid="{4284D575-B231-49F4-A1D4-4FE715D83AE7}"/>
    <cellStyle name="Normal 10 9 2" xfId="1166" xr:uid="{A52B26E9-C1D5-4CF4-B88C-A9E4E2903CDA}"/>
    <cellStyle name="Normal 10 9 2 2" xfId="2801" xr:uid="{03C10703-9EA5-4117-B5AF-8AA89554EC18}"/>
    <cellStyle name="Normal 10 9 2 2 2" xfId="4330" xr:uid="{D4D0BB9A-C7B4-40A2-A16F-35026B40D587}"/>
    <cellStyle name="Normal 10 9 2 2 3" xfId="4679" xr:uid="{1E50EA3F-11BF-496B-81E8-949EFB09DD93}"/>
    <cellStyle name="Normal 10 9 2 3" xfId="2802" xr:uid="{4F778E8D-73A9-4C58-8281-FA0F9C87D52C}"/>
    <cellStyle name="Normal 10 9 2 4" xfId="2803" xr:uid="{6116E5B0-8ABD-4BEC-B7A1-29DD61FB11E7}"/>
    <cellStyle name="Normal 10 9 3" xfId="2804" xr:uid="{534F0BAD-23D8-4C17-8AB2-C8D717F3E8C1}"/>
    <cellStyle name="Normal 10 9 3 2" xfId="5339" xr:uid="{A617A739-96E4-4DD4-8FFE-34F40D28CEF7}"/>
    <cellStyle name="Normal 10 9 4" xfId="2805" xr:uid="{6DB7A8CF-8D5E-4732-8AB1-347CD91F64E9}"/>
    <cellStyle name="Normal 10 9 4 2" xfId="4562" xr:uid="{C7ADA537-49FE-4B46-8748-6A6831DA7F11}"/>
    <cellStyle name="Normal 10 9 4 3" xfId="4680" xr:uid="{70CE1371-BB5A-4B73-BDE2-B6F8CB26FC96}"/>
    <cellStyle name="Normal 10 9 4 4" xfId="4600" xr:uid="{D8B263F1-A1E9-49CF-AADB-960E4D722474}"/>
    <cellStyle name="Normal 10 9 5" xfId="2806" xr:uid="{79D1B336-65C5-4B5D-8EB0-3E4AD240BCCC}"/>
    <cellStyle name="Normal 11" xfId="61" xr:uid="{346D808E-E2E4-4FA2-94AF-CCA34961C161}"/>
    <cellStyle name="Normal 11 2" xfId="266" xr:uid="{A9B048B9-B77C-4CAE-9629-7D6D79DEB4EC}"/>
    <cellStyle name="Normal 11 2 2" xfId="4647" xr:uid="{6C59B5EA-E903-4DA0-B1F3-A0CDBDF2C6B8}"/>
    <cellStyle name="Normal 11 3" xfId="4335" xr:uid="{8FD6E14F-0A81-492F-B8F2-BE71878BD756}"/>
    <cellStyle name="Normal 11 3 2" xfId="4541" xr:uid="{E37ABF6F-FFEA-40EC-BDA8-6FC99FF2006A}"/>
    <cellStyle name="Normal 11 3 3" xfId="4724" xr:uid="{39DFE603-B648-44A0-B3F5-D5DA5D4D23EE}"/>
    <cellStyle name="Normal 11 3 4" xfId="4701" xr:uid="{366319AD-23AC-47C4-9E40-1E9028D45BF1}"/>
    <cellStyle name="Normal 12" xfId="62" xr:uid="{28196E7B-ED52-4BCB-A38B-1A5E73274556}"/>
    <cellStyle name="Normal 12 2" xfId="267" xr:uid="{619B1533-83AC-4A1A-829B-B0D127630306}"/>
    <cellStyle name="Normal 12 2 2" xfId="4648" xr:uid="{5A4FA9B0-8A9F-4A06-9213-63AF8E4E9F78}"/>
    <cellStyle name="Normal 12 3" xfId="4542" xr:uid="{542EEB1C-1261-4839-900E-A34D4B2DD69A}"/>
    <cellStyle name="Normal 13" xfId="63" xr:uid="{24E8A0E3-CAB3-4572-8782-14E356730148}"/>
    <cellStyle name="Normal 13 2" xfId="64" xr:uid="{AFE7D016-7395-4D58-BCD8-155EF8BEAC2D}"/>
    <cellStyle name="Normal 13 2 2" xfId="268" xr:uid="{B74F9001-C6D1-417B-8D55-DC430F8B33F2}"/>
    <cellStyle name="Normal 13 2 2 2" xfId="4649" xr:uid="{A3F6A816-A5B1-4D98-8B6A-EE7D340CFA15}"/>
    <cellStyle name="Normal 13 2 3" xfId="4337" xr:uid="{D8031782-35AA-4780-B835-6E4226C6C1C2}"/>
    <cellStyle name="Normal 13 2 3 2" xfId="4543" xr:uid="{83531E8A-D58C-493A-A7BF-3C1FE71D0041}"/>
    <cellStyle name="Normal 13 2 3 3" xfId="4725" xr:uid="{BD06EB32-39FD-4C96-9938-D8E76C02036E}"/>
    <cellStyle name="Normal 13 2 3 4" xfId="4702" xr:uid="{416B5481-B2C0-4522-B63E-D3986BCB10C8}"/>
    <cellStyle name="Normal 13 3" xfId="269" xr:uid="{98794F2E-C47A-47C5-A747-EAA62C80141C}"/>
    <cellStyle name="Normal 13 3 2" xfId="4421" xr:uid="{98299A33-4158-492C-88E5-CBBA042E875B}"/>
    <cellStyle name="Normal 13 3 3" xfId="4338" xr:uid="{75D70E6C-AD19-4BE4-A7D7-7D12163A3909}"/>
    <cellStyle name="Normal 13 3 4" xfId="4566" xr:uid="{BF55F3EA-79D3-44EA-B1CA-277173E826D0}"/>
    <cellStyle name="Normal 13 3 5" xfId="4726" xr:uid="{15C860CE-EEFA-4E8D-BECB-0DFC6CD1D431}"/>
    <cellStyle name="Normal 13 4" xfId="4339" xr:uid="{82034A32-3A4A-4BF1-9FB3-9AD6A3F0A579}"/>
    <cellStyle name="Normal 13 5" xfId="4336" xr:uid="{4E4E6C8D-EDF7-45FF-AA57-D3403F780C23}"/>
    <cellStyle name="Normal 14" xfId="65" xr:uid="{2A4D6F37-0516-4DBF-9C1A-D911AC52C775}"/>
    <cellStyle name="Normal 14 18" xfId="4341" xr:uid="{A16A60B7-1F1B-4D29-8E28-7BCAF0395DBD}"/>
    <cellStyle name="Normal 14 2" xfId="270" xr:uid="{1DE9DC9E-42E2-4C52-848A-E1DED006D1C7}"/>
    <cellStyle name="Normal 14 2 2" xfId="430" xr:uid="{342F5171-C53E-472B-9376-8DD19B5396F3}"/>
    <cellStyle name="Normal 14 2 2 2" xfId="431" xr:uid="{35D36CBF-C498-46EA-90D9-8D3C70DFB40A}"/>
    <cellStyle name="Normal 14 2 3" xfId="432" xr:uid="{555A56EE-E5A7-43F2-9FB2-8F633D454217}"/>
    <cellStyle name="Normal 14 3" xfId="433" xr:uid="{45D5D8AA-C823-46BA-9322-5C91075C4362}"/>
    <cellStyle name="Normal 14 3 2" xfId="4650" xr:uid="{E7C74761-6D48-435B-BC3B-7D121AFCF6F8}"/>
    <cellStyle name="Normal 14 4" xfId="4340" xr:uid="{CEF2FB29-A920-409F-92EC-85F2A14A0A35}"/>
    <cellStyle name="Normal 14 4 2" xfId="4544" xr:uid="{43E9BE03-7733-45C3-B35B-E54C4F24A30F}"/>
    <cellStyle name="Normal 14 4 3" xfId="4727" xr:uid="{9AC6C6E6-14C8-4262-B05A-A8364E8F94D1}"/>
    <cellStyle name="Normal 14 4 4" xfId="4703" xr:uid="{E9EA03C6-24B4-4A3A-B786-347107D761A2}"/>
    <cellStyle name="Normal 15" xfId="66" xr:uid="{3FEA5555-8BA3-45AB-B35B-7572DCEFCDB5}"/>
    <cellStyle name="Normal 15 2" xfId="67" xr:uid="{0C2B2FCB-4D69-4757-B946-1ACA92C839D6}"/>
    <cellStyle name="Normal 15 2 2" xfId="271" xr:uid="{73F601A3-F532-4BF5-9952-8F1205FF8F07}"/>
    <cellStyle name="Normal 15 2 2 2" xfId="4453" xr:uid="{5DE211A1-D6C0-486B-84D7-AB1CD6F86695}"/>
    <cellStyle name="Normal 15 2 3" xfId="4546" xr:uid="{BA0569EF-574B-47A6-85FE-51459B37BCEE}"/>
    <cellStyle name="Normal 15 3" xfId="272" xr:uid="{B85AC649-6F0B-41E4-906E-D707B1059E4B}"/>
    <cellStyle name="Normal 15 3 2" xfId="4422" xr:uid="{21E4397A-EC95-4618-82E5-2FF53C28C5B2}"/>
    <cellStyle name="Normal 15 3 3" xfId="4343" xr:uid="{31A0DA31-BD7C-483E-9BE4-E00310BB31AE}"/>
    <cellStyle name="Normal 15 3 4" xfId="4567" xr:uid="{DB8087CC-2585-41E5-9B4B-7F9855C3BC5B}"/>
    <cellStyle name="Normal 15 3 5" xfId="4729" xr:uid="{4622DC59-01CD-48D0-8D5E-CDAD9243826F}"/>
    <cellStyle name="Normal 15 4" xfId="4342" xr:uid="{771B0D29-C682-4B50-AC08-FA5575CBEAA3}"/>
    <cellStyle name="Normal 15 4 2" xfId="4545" xr:uid="{455788C6-38BB-4BB4-AA11-E8F689A6871E}"/>
    <cellStyle name="Normal 15 4 3" xfId="4728" xr:uid="{68DF2C11-7F60-4739-8C7C-1E1EB0A51484}"/>
    <cellStyle name="Normal 15 4 4" xfId="4704" xr:uid="{2207C8C5-C0B7-4734-AA6D-E3EB07B38301}"/>
    <cellStyle name="Normal 16" xfId="68" xr:uid="{94DBD923-3AD3-42EB-9130-6F1ACC2F82A9}"/>
    <cellStyle name="Normal 16 2" xfId="273" xr:uid="{4885620A-B78E-4B8D-86B8-C87A55FDC972}"/>
    <cellStyle name="Normal 16 2 2" xfId="4423" xr:uid="{D975CC5F-D157-43A1-8ECB-B11FA75A1299}"/>
    <cellStyle name="Normal 16 2 3" xfId="4344" xr:uid="{CB74D174-B344-434A-9D86-F8CFE26DD550}"/>
    <cellStyle name="Normal 16 2 4" xfId="4568" xr:uid="{C22F1F3E-F776-470A-9672-513C353F30DA}"/>
    <cellStyle name="Normal 16 2 5" xfId="4730" xr:uid="{589DB683-BE33-43F7-8ADC-43D920756863}"/>
    <cellStyle name="Normal 16 3" xfId="274" xr:uid="{CF41DBC1-100E-4F0D-B545-B9A42CD09E41}"/>
    <cellStyle name="Normal 17" xfId="69" xr:uid="{42D0B4F0-A5D0-472D-8876-BAE539640784}"/>
    <cellStyle name="Normal 17 2" xfId="275" xr:uid="{D04192EC-F0F0-40E3-BF4C-EF5B4FF19C03}"/>
    <cellStyle name="Normal 17 2 2" xfId="4424" xr:uid="{99168D85-9F7A-4220-A25D-E53DD8786366}"/>
    <cellStyle name="Normal 17 2 3" xfId="4346" xr:uid="{39A2B689-00CC-4793-B0C9-93DDD6B0283A}"/>
    <cellStyle name="Normal 17 2 4" xfId="4569" xr:uid="{E7A250C7-E160-457F-A3D6-A236C82F4369}"/>
    <cellStyle name="Normal 17 2 5" xfId="4731" xr:uid="{AE1CA154-2606-476C-96ED-59694FE73C2A}"/>
    <cellStyle name="Normal 17 3" xfId="4347" xr:uid="{EED9BF32-7BCE-4A2B-BB50-5260FF35D840}"/>
    <cellStyle name="Normal 17 4" xfId="4345" xr:uid="{34A09959-42B6-466C-811B-81D5E63536ED}"/>
    <cellStyle name="Normal 18" xfId="70" xr:uid="{45076608-9A9A-4701-8E0B-87C7234AAA58}"/>
    <cellStyle name="Normal 18 2" xfId="276" xr:uid="{BB469B93-EA64-4EEA-B05D-0B55B9E5AB1F}"/>
    <cellStyle name="Normal 18 2 2" xfId="4454" xr:uid="{92C06735-C6D2-46BF-AC5D-88F3052CA773}"/>
    <cellStyle name="Normal 18 3" xfId="4348" xr:uid="{3288DCBF-2E36-49E0-A605-C2EE1284DA46}"/>
    <cellStyle name="Normal 18 3 2" xfId="4547" xr:uid="{528F4097-9A1E-41DD-9C63-D5B965FB628B}"/>
    <cellStyle name="Normal 18 3 3" xfId="4732" xr:uid="{F95BEF7F-FFF1-452F-817A-76D703C752C1}"/>
    <cellStyle name="Normal 18 3 4" xfId="4705" xr:uid="{F147C3C5-AD96-4CEE-BA6E-4B2DAE8FE903}"/>
    <cellStyle name="Normal 19" xfId="71" xr:uid="{2221A485-CBF7-4652-A5E6-F354F3C03616}"/>
    <cellStyle name="Normal 19 2" xfId="72" xr:uid="{E702AB47-C1AB-4986-A93A-E5240B2F0FDB}"/>
    <cellStyle name="Normal 19 2 2" xfId="277" xr:uid="{D58FF222-2A51-48A6-B11F-E6E3E8B3B4BA}"/>
    <cellStyle name="Normal 19 2 2 2" xfId="4651" xr:uid="{108AD31F-62B0-4069-9A6C-7AE0713DDFE2}"/>
    <cellStyle name="Normal 19 2 3" xfId="4549" xr:uid="{8DF773E0-A13C-49AE-897D-6C8A249FB17C}"/>
    <cellStyle name="Normal 19 3" xfId="278" xr:uid="{EC6672E2-5B8F-43A8-94F0-B7D0AAD6B56E}"/>
    <cellStyle name="Normal 19 3 2" xfId="4652" xr:uid="{0653F97B-48EC-47EF-A4E3-8178041A6622}"/>
    <cellStyle name="Normal 19 4" xfId="4548" xr:uid="{786C8C5B-4BD6-4E58-882A-7D61A9B4D666}"/>
    <cellStyle name="Normal 2" xfId="3" xr:uid="{0035700C-F3A5-4A6F-B63A-5CE25669DEE2}"/>
    <cellStyle name="Normal 2 2" xfId="73" xr:uid="{E5EB3DB9-402A-4A8E-9CC5-A5E67D00FC35}"/>
    <cellStyle name="Normal 2 2 2" xfId="74" xr:uid="{D01C6E84-3A5A-4570-9109-77AAFCF929AB}"/>
    <cellStyle name="Normal 2 2 2 2" xfId="279" xr:uid="{9EF5A6ED-FAF2-44C6-88BC-3F12E05D0417}"/>
    <cellStyle name="Normal 2 2 2 2 2" xfId="4655" xr:uid="{B1A1DCE5-3154-4A1C-85C0-B322A2EF0772}"/>
    <cellStyle name="Normal 2 2 2 3" xfId="4551" xr:uid="{07D5607E-3CCD-49D3-93A9-259A6689A0ED}"/>
    <cellStyle name="Normal 2 2 3" xfId="280" xr:uid="{A331FBBB-CC2C-4CBB-928C-EF81AD3317AF}"/>
    <cellStyle name="Normal 2 2 3 2" xfId="4455" xr:uid="{143C466F-5868-4EAA-8278-900867876ED6}"/>
    <cellStyle name="Normal 2 2 3 2 2" xfId="4585" xr:uid="{B885BB54-2978-4511-9243-8522D35640CA}"/>
    <cellStyle name="Normal 2 2 3 2 2 2" xfId="4656" xr:uid="{C138FD64-9EF5-41DC-9BB2-2E77714ECD5B}"/>
    <cellStyle name="Normal 2 2 3 2 2 3" xfId="5354" xr:uid="{0F5FF924-B290-4567-9841-026954FF548E}"/>
    <cellStyle name="Normal 2 2 3 2 2 4" xfId="5368" xr:uid="{C809C73C-2E10-4B8F-9C6E-0A17675936D4}"/>
    <cellStyle name="Normal 2 2 3 2 3" xfId="4750" xr:uid="{273AFEDC-2C62-4D8F-B103-F03F8EE0C06F}"/>
    <cellStyle name="Normal 2 2 3 2 4" xfId="5305" xr:uid="{673C755C-EF18-4209-A8B1-E8346D83272D}"/>
    <cellStyle name="Normal 2 2 3 3" xfId="4435" xr:uid="{C507C0DD-F3A2-4225-A284-AA295CEC2054}"/>
    <cellStyle name="Normal 2 2 3 4" xfId="4706" xr:uid="{5C137595-09BC-49DB-9164-6695FC264D5E}"/>
    <cellStyle name="Normal 2 2 3 5" xfId="4695" xr:uid="{FA28C28C-2A23-4DC3-AD73-067F13AA4B0C}"/>
    <cellStyle name="Normal 2 2 4" xfId="4349" xr:uid="{611F4982-22DE-4AA3-9832-725BF702C169}"/>
    <cellStyle name="Normal 2 2 4 2" xfId="4550" xr:uid="{D4AA6221-DFC9-4B38-BED6-7A01A13F8649}"/>
    <cellStyle name="Normal 2 2 4 3" xfId="4733" xr:uid="{AF285CEC-6A28-48B9-88BA-9717F5F81B24}"/>
    <cellStyle name="Normal 2 2 4 4" xfId="4707" xr:uid="{4CF5B5EF-C5B6-4E35-94C7-8285D43B1223}"/>
    <cellStyle name="Normal 2 2 5" xfId="4654" xr:uid="{75F645BF-E58C-4F64-A4BD-F4A9332DD2D6}"/>
    <cellStyle name="Normal 2 2 6" xfId="4753" xr:uid="{EF34DA33-C900-42A1-8BD0-568F34BBA93D}"/>
    <cellStyle name="Normal 2 3" xfId="75" xr:uid="{9B28EF4F-B7D7-4DCA-B496-EA38F611CC2C}"/>
    <cellStyle name="Normal 2 3 2" xfId="76" xr:uid="{C107A1FB-7CFA-46DA-A7CF-B8B51F365B36}"/>
    <cellStyle name="Normal 2 3 2 2" xfId="281" xr:uid="{21D02A76-2642-460F-937A-B581135BADDA}"/>
    <cellStyle name="Normal 2 3 2 2 2" xfId="4657" xr:uid="{9BDE79BE-0E41-43F7-AD6F-F22C2B1F853F}"/>
    <cellStyle name="Normal 2 3 2 3" xfId="4351" xr:uid="{09E54E60-0A1C-474A-B556-7432FA526D41}"/>
    <cellStyle name="Normal 2 3 2 3 2" xfId="4553" xr:uid="{FDA484C2-9CF4-4A45-BCA2-C0E23A615530}"/>
    <cellStyle name="Normal 2 3 2 3 3" xfId="4735" xr:uid="{CF6991E0-CA0A-42DD-ACDA-91D92D96EB1B}"/>
    <cellStyle name="Normal 2 3 2 3 4" xfId="4708" xr:uid="{C0E02DA9-4AC2-4BBA-96B8-3A1A8C95DA43}"/>
    <cellStyle name="Normal 2 3 3" xfId="77" xr:uid="{93B504AA-B369-45F1-90C6-B3448A5120C5}"/>
    <cellStyle name="Normal 2 3 4" xfId="78" xr:uid="{00CBE848-EBD3-4B68-A945-A9EAC3009CA0}"/>
    <cellStyle name="Normal 2 3 5" xfId="185" xr:uid="{FC91E194-4A0F-484C-B91D-7E0D5C596EF6}"/>
    <cellStyle name="Normal 2 3 5 2" xfId="4658" xr:uid="{F1BC1BBD-5529-4BF4-B3B5-31E62EA4838D}"/>
    <cellStyle name="Normal 2 3 6" xfId="4350" xr:uid="{6AE61DF2-4831-47E4-91BC-F9615F3DEEEE}"/>
    <cellStyle name="Normal 2 3 6 2" xfId="4552" xr:uid="{3F65F3C2-E8B7-4175-990A-BD5F8B759AA5}"/>
    <cellStyle name="Normal 2 3 6 3" xfId="4734" xr:uid="{824FFA79-ACED-475E-BF0F-93289F67CA6B}"/>
    <cellStyle name="Normal 2 3 6 4" xfId="4709" xr:uid="{58C7AA0B-326A-4FB6-AC53-78C2C520A035}"/>
    <cellStyle name="Normal 2 3 7" xfId="5318" xr:uid="{7BEAFFF0-5228-4172-9694-ED04BDE8A7AD}"/>
    <cellStyle name="Normal 2 4" xfId="79" xr:uid="{988AC859-EA3F-42E5-9534-237EBE0A3662}"/>
    <cellStyle name="Normal 2 4 2" xfId="80" xr:uid="{5ECA58BC-8A86-43CF-826B-D580D96A7D8E}"/>
    <cellStyle name="Normal 2 4 3" xfId="282" xr:uid="{57B6CD61-D21B-486D-9E0B-E89FEF38FBB9}"/>
    <cellStyle name="Normal 2 4 3 2" xfId="4659" xr:uid="{B2069939-2F63-49A9-A70F-E88D1CFC7530}"/>
    <cellStyle name="Normal 2 4 3 3" xfId="4673" xr:uid="{985C7703-C822-41D7-9F20-2B835DA691A1}"/>
    <cellStyle name="Normal 2 4 4" xfId="4554" xr:uid="{A3EDAD05-1C94-446A-B32C-153168A7E3F2}"/>
    <cellStyle name="Normal 2 4 5" xfId="4754" xr:uid="{A5DE5FA5-1AFE-4B02-A672-0C6E52D170E8}"/>
    <cellStyle name="Normal 2 4 6" xfId="4752" xr:uid="{1387418D-CB16-4995-AD08-1CD840FB6BCA}"/>
    <cellStyle name="Normal 2 5" xfId="184" xr:uid="{492CB248-9B2F-4EF5-A573-EF56F425D95B}"/>
    <cellStyle name="Normal 2 5 2" xfId="284" xr:uid="{688EEFA6-C482-46E5-A9E8-A7AB6CD9D59A}"/>
    <cellStyle name="Normal 2 5 2 2" xfId="2505" xr:uid="{59FCA674-241E-43C8-911A-3D9325CB3EEF}"/>
    <cellStyle name="Normal 2 5 3" xfId="283" xr:uid="{8CA8675B-C7B5-494F-94BF-879CB5E864A7}"/>
    <cellStyle name="Normal 2 5 3 2" xfId="4586" xr:uid="{83EB0FB8-A679-4B70-953E-E360FCCF215A}"/>
    <cellStyle name="Normal 2 5 3 3" xfId="4746" xr:uid="{2D460A69-0981-41F5-8CD4-E292AFF0F12B}"/>
    <cellStyle name="Normal 2 5 3 4" xfId="5302" xr:uid="{642591C9-FABD-4046-BDDB-68D9689F6448}"/>
    <cellStyle name="Normal 2 5 3 4 2" xfId="5348" xr:uid="{7D6D0201-0882-4C0E-ACB6-954F86DD7DC1}"/>
    <cellStyle name="Normal 2 5 4" xfId="4660" xr:uid="{39B4F159-525B-4D83-9CF5-46D5C215F9F7}"/>
    <cellStyle name="Normal 2 5 5" xfId="4615" xr:uid="{F406E115-38E7-4464-8181-A713A7D7EDDD}"/>
    <cellStyle name="Normal 2 5 6" xfId="4614" xr:uid="{05164189-D76D-4582-89A8-23A0DE44CD89}"/>
    <cellStyle name="Normal 2 5 7" xfId="4749" xr:uid="{672908EC-171B-4C88-8C79-F4E2A3E0B498}"/>
    <cellStyle name="Normal 2 5 8" xfId="4719" xr:uid="{7A697724-5B58-4656-B8C0-2F56F9C3D317}"/>
    <cellStyle name="Normal 2 6" xfId="285" xr:uid="{6C9E7C8D-9101-4E82-AE2B-0D045783DEBE}"/>
    <cellStyle name="Normal 2 6 2" xfId="286" xr:uid="{C6E4827A-CB9C-4262-A946-9BAE07960004}"/>
    <cellStyle name="Normal 2 6 3" xfId="452" xr:uid="{A7038D4A-8E6B-49B3-BE50-AE7CEEB33FD3}"/>
    <cellStyle name="Normal 2 6 3 2" xfId="5335" xr:uid="{4A882BFB-259D-4609-8655-8A0AC220687E}"/>
    <cellStyle name="Normal 2 6 4" xfId="4661" xr:uid="{0E0121AA-B621-47EE-B0F3-8D113E5E6A2C}"/>
    <cellStyle name="Normal 2 6 5" xfId="4612" xr:uid="{4EB870A1-C86B-416C-B181-3FBDCC41B2F9}"/>
    <cellStyle name="Normal 2 6 5 2" xfId="4710" xr:uid="{85264FDE-7D5F-4825-ADBE-7D76B94EE3DC}"/>
    <cellStyle name="Normal 2 6 6" xfId="4598" xr:uid="{2476C33C-22D7-4182-927D-752F79929962}"/>
    <cellStyle name="Normal 2 6 7" xfId="5322" xr:uid="{731682BE-5BAB-4256-86FE-7C0116773AD3}"/>
    <cellStyle name="Normal 2 6 8" xfId="5331" xr:uid="{621F4925-6335-459D-ADA7-CCDE143346CD}"/>
    <cellStyle name="Normal 2 7" xfId="287" xr:uid="{1A031622-E6F8-4AAC-A03D-D6110844A367}"/>
    <cellStyle name="Normal 2 7 2" xfId="4456" xr:uid="{ED9852C2-1A9D-4E0A-A75E-B0563B78F79F}"/>
    <cellStyle name="Normal 2 7 3" xfId="4662" xr:uid="{FC5EB60C-66F3-411D-A40B-E95A680EA98D}"/>
    <cellStyle name="Normal 2 7 4" xfId="5303" xr:uid="{B02DB3A2-E40C-4838-982A-070FAD0CB6D3}"/>
    <cellStyle name="Normal 2 8" xfId="4508" xr:uid="{E5DB62C4-527E-40C7-919E-291D3AF165FD}"/>
    <cellStyle name="Normal 2 9" xfId="4653" xr:uid="{F41354CB-3E32-42C1-831E-F63C29D8DC7E}"/>
    <cellStyle name="Normal 20" xfId="434" xr:uid="{74BCE8D1-DB21-4328-8320-B2A0A4FCF82E}"/>
    <cellStyle name="Normal 20 2" xfId="435" xr:uid="{CCBA718F-D693-4FA9-A442-EF7BCC92C676}"/>
    <cellStyle name="Normal 20 2 2" xfId="436" xr:uid="{C82004A8-F378-44CA-8DC8-E504F13767BE}"/>
    <cellStyle name="Normal 20 2 2 2" xfId="4425" xr:uid="{95712716-7E31-43EE-B4FA-B9D5B2655838}"/>
    <cellStyle name="Normal 20 2 2 3" xfId="4417" xr:uid="{CE09FE15-7136-4AB7-8472-D848900A6310}"/>
    <cellStyle name="Normal 20 2 2 4" xfId="4582" xr:uid="{70D5CD2A-B3AA-449B-937B-4DE9896B0272}"/>
    <cellStyle name="Normal 20 2 2 5" xfId="4744" xr:uid="{23E2CD56-63EE-4B1C-8B97-D11EBA8EDF19}"/>
    <cellStyle name="Normal 20 2 3" xfId="4420" xr:uid="{FB003A5F-BA45-40E1-B2F1-58AD5FC71028}"/>
    <cellStyle name="Normal 20 2 4" xfId="4416" xr:uid="{9B837253-269D-4C34-9EEC-C3A9D193503F}"/>
    <cellStyle name="Normal 20 2 5" xfId="4581" xr:uid="{4DA27F82-9A87-42EE-8349-BDA9DE73E5A8}"/>
    <cellStyle name="Normal 20 2 6" xfId="4743" xr:uid="{A64BF393-1527-4B92-B95C-D2324D4D1014}"/>
    <cellStyle name="Normal 20 3" xfId="1167" xr:uid="{A4902811-86AD-4725-B0DD-8446948220E5}"/>
    <cellStyle name="Normal 20 3 2" xfId="4457" xr:uid="{0BEA25D6-55C8-4859-9602-BC4F91AF342B}"/>
    <cellStyle name="Normal 20 4" xfId="4352" xr:uid="{21C87664-F666-4D42-AA88-777011FBE1C7}"/>
    <cellStyle name="Normal 20 4 2" xfId="4555" xr:uid="{96B56F54-EE27-4FCD-8E9A-3DF38F500BBA}"/>
    <cellStyle name="Normal 20 4 3" xfId="4736" xr:uid="{F31B735E-D827-4FC3-9EAD-ADB5A6D81669}"/>
    <cellStyle name="Normal 20 4 4" xfId="4711" xr:uid="{35DF9B3C-5F4B-4F33-851F-C4B430D4143B}"/>
    <cellStyle name="Normal 20 5" xfId="4433" xr:uid="{C5E8055E-269F-4988-BEF5-D8129F7A9873}"/>
    <cellStyle name="Normal 20 5 2" xfId="5328" xr:uid="{043CFEA9-63DB-44F9-88FD-907253C804E1}"/>
    <cellStyle name="Normal 20 6" xfId="4587" xr:uid="{0D1243BA-0C38-4C8C-91A1-C8C9244D669D}"/>
    <cellStyle name="Normal 20 7" xfId="4696" xr:uid="{3BBB2B09-0045-4EE0-9201-D0F43FADACF7}"/>
    <cellStyle name="Normal 20 8" xfId="4717" xr:uid="{0F31352A-9AF8-43E1-8162-C4AA216E3907}"/>
    <cellStyle name="Normal 20 9" xfId="4716" xr:uid="{CBC4614B-F4A6-47CC-A1B5-DB23E136551C}"/>
    <cellStyle name="Normal 21" xfId="437" xr:uid="{70CBD794-E1BB-4C23-8019-F24255EBBCEF}"/>
    <cellStyle name="Normal 21 2" xfId="438" xr:uid="{8B7D56D0-973D-4953-BBEE-CB81677318A3}"/>
    <cellStyle name="Normal 21 2 2" xfId="439" xr:uid="{E091726E-7629-49CA-954C-927EB58A5F4B}"/>
    <cellStyle name="Normal 21 3" xfId="4353" xr:uid="{CADCC8EB-10DC-45E2-8382-E4A45E049686}"/>
    <cellStyle name="Normal 21 3 2" xfId="4459" xr:uid="{F7376410-7AAA-4D1D-BF7D-2EE93BF6B5B4}"/>
    <cellStyle name="Normal 21 3 2 2" xfId="5359" xr:uid="{E7C9DB26-CCB5-45A6-8734-ED365E21225D}"/>
    <cellStyle name="Normal 21 3 3" xfId="4458" xr:uid="{9C2A6E78-D47C-40F2-96BA-D131AEAA19DD}"/>
    <cellStyle name="Normal 21 4" xfId="4570" xr:uid="{BFCC7469-5B8E-48A5-8F83-6E3444918FB7}"/>
    <cellStyle name="Normal 21 4 2" xfId="5360" xr:uid="{70A11237-3387-46D6-8ECB-84A87C996AC1}"/>
    <cellStyle name="Normal 21 5" xfId="4737" xr:uid="{D5127CDE-9F97-4892-9649-460481C46A62}"/>
    <cellStyle name="Normal 22" xfId="440" xr:uid="{32C0FF44-8D7A-4A0E-B8C9-FDF837D2A180}"/>
    <cellStyle name="Normal 22 2" xfId="441" xr:uid="{8CDA30DB-41E9-482B-9784-66EF3AE69869}"/>
    <cellStyle name="Normal 22 3" xfId="4310" xr:uid="{9454BD10-B37B-4B28-9D4A-240DD32F2634}"/>
    <cellStyle name="Normal 22 3 2" xfId="4354" xr:uid="{22CDEF28-818B-4340-969A-1C125A456E57}"/>
    <cellStyle name="Normal 22 3 2 2" xfId="4461" xr:uid="{81DA8C12-2D33-4503-A03B-AD7612B32B7D}"/>
    <cellStyle name="Normal 22 3 3" xfId="4460" xr:uid="{C75C4D60-5321-4699-B8BC-E7AD53A21E7D}"/>
    <cellStyle name="Normal 22 3 4" xfId="4691" xr:uid="{95E92BD1-AD93-477D-A6E2-6DC7C4323D4A}"/>
    <cellStyle name="Normal 22 4" xfId="4313" xr:uid="{57AAB1E2-1824-4065-B2CA-C2285497331A}"/>
    <cellStyle name="Normal 22 4 10" xfId="5357" xr:uid="{8A3DD0B6-C730-4085-B9FC-CFC64F837C19}"/>
    <cellStyle name="Normal 22 4 2" xfId="4431" xr:uid="{B28070E8-F641-4B0D-969D-DA5A65E83EC6}"/>
    <cellStyle name="Normal 22 4 3" xfId="4571" xr:uid="{6DEE32D4-6DE6-40A5-B4FC-51933420FE42}"/>
    <cellStyle name="Normal 22 4 3 2" xfId="4590" xr:uid="{A61A5D6C-1D9B-4271-B7A4-9F90BC3C99A8}"/>
    <cellStyle name="Normal 22 4 3 3" xfId="4748" xr:uid="{54CB5941-8853-4CDE-80CA-985E002EF551}"/>
    <cellStyle name="Normal 22 4 3 4" xfId="5338" xr:uid="{34E90162-85AD-4426-8707-014D1E3D366A}"/>
    <cellStyle name="Normal 22 4 3 5" xfId="5334" xr:uid="{49EBD3C0-A912-48E3-B589-A10C90761AFF}"/>
    <cellStyle name="Normal 22 4 4" xfId="4692" xr:uid="{AF482BB9-C824-4EAA-BE73-31709C738ECE}"/>
    <cellStyle name="Normal 22 4 5" xfId="4604" xr:uid="{BAEA88CA-FFC8-452E-9B10-AFF8590D7224}"/>
    <cellStyle name="Normal 22 4 6" xfId="4595" xr:uid="{8A8C1D71-83FA-4C8F-AE70-FED627A35176}"/>
    <cellStyle name="Normal 22 4 7" xfId="4594" xr:uid="{870F166B-4FDE-4AD8-8D26-C9B5E4FBDFC2}"/>
    <cellStyle name="Normal 22 4 8" xfId="4593" xr:uid="{FEB735D3-887E-42CF-A21D-BBA44ED9BDFD}"/>
    <cellStyle name="Normal 22 4 9" xfId="4592" xr:uid="{9DA00487-57D5-4BF3-841E-B732E2027E51}"/>
    <cellStyle name="Normal 22 5" xfId="4738" xr:uid="{3C70E273-DB05-4EA7-B34D-092583856A8D}"/>
    <cellStyle name="Normal 23" xfId="442" xr:uid="{6D62FD12-846A-4CF4-A34E-218D3D34D6FA}"/>
    <cellStyle name="Normal 23 2" xfId="2500" xr:uid="{433DA9F5-B573-488C-9B18-CD80317330F9}"/>
    <cellStyle name="Normal 23 2 2" xfId="4356" xr:uid="{EF207901-CD09-468E-84CE-1E39354B18D1}"/>
    <cellStyle name="Normal 23 2 2 2" xfId="4751" xr:uid="{C8958BC2-6631-449D-997F-5F405E5731D4}"/>
    <cellStyle name="Normal 23 2 2 3" xfId="4693" xr:uid="{1ACCDBEC-3301-4137-B538-87D565276DD6}"/>
    <cellStyle name="Normal 23 2 2 4" xfId="4663" xr:uid="{A3B2204C-F43B-4D9A-9766-AA5BF0C27051}"/>
    <cellStyle name="Normal 23 2 3" xfId="4605" xr:uid="{9D06CCE5-79D0-4F9E-A464-20BDEF228E25}"/>
    <cellStyle name="Normal 23 2 4" xfId="4712" xr:uid="{1C7DF8F1-BD8C-43A2-8CCB-CEEB741B4DEC}"/>
    <cellStyle name="Normal 23 3" xfId="4426" xr:uid="{10825E84-99D3-4286-AF82-7B48B3A5C8F8}"/>
    <cellStyle name="Normal 23 4" xfId="4355" xr:uid="{4E86CB31-C2BD-471B-89F8-60A3E49F1D37}"/>
    <cellStyle name="Normal 23 5" xfId="4572" xr:uid="{0B8B95C0-74ED-4AA0-A35F-2C2A8532D470}"/>
    <cellStyle name="Normal 23 6" xfId="4739" xr:uid="{AAD25CF1-14E1-4FD1-9062-66245C2808A3}"/>
    <cellStyle name="Normal 24" xfId="443" xr:uid="{1782E531-091A-4609-AABE-528DEBFEDA01}"/>
    <cellStyle name="Normal 24 2" xfId="444" xr:uid="{EB312845-7999-4AA6-8CA3-D8F69AE46019}"/>
    <cellStyle name="Normal 24 2 2" xfId="4428" xr:uid="{468EC7A0-B443-4E32-869A-BE23453C4DA6}"/>
    <cellStyle name="Normal 24 2 3" xfId="4358" xr:uid="{227FD482-41BD-440F-938A-D4337E66C564}"/>
    <cellStyle name="Normal 24 2 4" xfId="4574" xr:uid="{AA4DC907-B5F9-4454-A10D-E689E8929EB0}"/>
    <cellStyle name="Normal 24 2 5" xfId="4741" xr:uid="{5EDCC59E-9888-4FFF-807D-0691EB2E5D13}"/>
    <cellStyle name="Normal 24 3" xfId="4427" xr:uid="{7247C3A2-6536-43CA-B57C-F3372860C31A}"/>
    <cellStyle name="Normal 24 4" xfId="4357" xr:uid="{652A0C6E-9A0E-425C-B352-3E0C866D2A65}"/>
    <cellStyle name="Normal 24 5" xfId="4573" xr:uid="{6A5E1F70-523C-4178-BDA9-F66B5BBACA38}"/>
    <cellStyle name="Normal 24 6" xfId="4740" xr:uid="{B00417CC-2C6F-4F57-944E-7A301D2B47D7}"/>
    <cellStyle name="Normal 25" xfId="451" xr:uid="{74936AFC-5A39-4914-8113-DDD22323D5EF}"/>
    <cellStyle name="Normal 25 2" xfId="4360" xr:uid="{BEA9AFDF-E3CC-44EF-9D63-D70B5F7AEFE0}"/>
    <cellStyle name="Normal 25 2 2" xfId="5337" xr:uid="{8381EA49-D0F6-4A47-BED4-46B09F8A10A2}"/>
    <cellStyle name="Normal 25 3" xfId="4429" xr:uid="{BE03A0EC-3168-4E40-9785-66CF8970F08B}"/>
    <cellStyle name="Normal 25 4" xfId="4359" xr:uid="{49EE1496-9526-442B-9776-966EF4C2C6A2}"/>
    <cellStyle name="Normal 25 5" xfId="4575" xr:uid="{7A6BFBED-D51A-4438-AC3F-0D88FB38DEF1}"/>
    <cellStyle name="Normal 26" xfId="2498" xr:uid="{AD6CB310-7460-4765-B59C-2BABA22DC1E1}"/>
    <cellStyle name="Normal 26 2" xfId="2499" xr:uid="{408B445C-9832-40FD-9C01-C05E43C2E247}"/>
    <cellStyle name="Normal 26 2 2" xfId="4362" xr:uid="{38427726-B110-4E55-8648-5E2E9CA1063D}"/>
    <cellStyle name="Normal 26 3" xfId="4361" xr:uid="{DD5DE5E0-EA52-4D37-B28B-FA85729CBCD6}"/>
    <cellStyle name="Normal 26 3 2" xfId="4436" xr:uid="{6FCC69C8-F97A-4122-9D63-4AB5966695D5}"/>
    <cellStyle name="Normal 27" xfId="2507" xr:uid="{2F57CF11-AF9C-4269-9905-3F494A5342C8}"/>
    <cellStyle name="Normal 27 2" xfId="4364" xr:uid="{803294A8-E46D-4B8A-B0A1-C70B1327CFAE}"/>
    <cellStyle name="Normal 27 3" xfId="4363" xr:uid="{CF11DA27-21A6-40EC-A575-D3D91848F9EA}"/>
    <cellStyle name="Normal 27 4" xfId="4599" xr:uid="{BE16EF0A-CE4B-46B4-BBB2-25E494FFB005}"/>
    <cellStyle name="Normal 27 5" xfId="5320" xr:uid="{590C30E4-8ED0-4DC8-A947-761B82FABAA1}"/>
    <cellStyle name="Normal 27 6" xfId="4589" xr:uid="{1B7131FC-A97E-48B8-BE94-D19D2F4E4F32}"/>
    <cellStyle name="Normal 27 7" xfId="5332" xr:uid="{E193B626-4DE3-4BDC-8E17-FCFAE7E4B2F0}"/>
    <cellStyle name="Normal 28" xfId="4365" xr:uid="{CE5EFDF4-389E-4B4E-9857-5042CE808897}"/>
    <cellStyle name="Normal 28 2" xfId="4366" xr:uid="{8C29A6DF-AB84-4145-B045-05911BF70282}"/>
    <cellStyle name="Normal 28 3" xfId="4367" xr:uid="{34AB921C-162F-426F-9763-D319FC8EBB0F}"/>
    <cellStyle name="Normal 29" xfId="4368" xr:uid="{2BE4170F-63D2-4F1C-82C1-32FE5C8EFF52}"/>
    <cellStyle name="Normal 29 2" xfId="4369" xr:uid="{9564E607-E7FA-44ED-928B-88EDE3FE500D}"/>
    <cellStyle name="Normal 3" xfId="2" xr:uid="{665067A7-73F8-4B7E-BFD2-7BB3B9468366}"/>
    <cellStyle name="Normal 3 2" xfId="81" xr:uid="{8A941427-DDB6-455A-922F-1069D4A2DC64}"/>
    <cellStyle name="Normal 3 2 2" xfId="82" xr:uid="{15A5B10B-2AF1-4CED-BA4A-6C95BF5945A6}"/>
    <cellStyle name="Normal 3 2 2 2" xfId="288" xr:uid="{C2BC5464-BBB6-4D79-A9DF-A20BE262FA94}"/>
    <cellStyle name="Normal 3 2 2 2 2" xfId="4665" xr:uid="{0E44AB85-34B6-414A-A560-507CC7DD176B}"/>
    <cellStyle name="Normal 3 2 2 3" xfId="4556" xr:uid="{D3A0FD7D-7940-4447-9C0F-07D8B378639F}"/>
    <cellStyle name="Normal 3 2 3" xfId="83" xr:uid="{9508C3D9-7109-4B7A-AE8E-16980F9C591B}"/>
    <cellStyle name="Normal 3 2 4" xfId="289" xr:uid="{42762583-78AB-4D0A-B08C-AD822A9962F1}"/>
    <cellStyle name="Normal 3 2 4 2" xfId="4666" xr:uid="{B24B3AD7-5882-414B-A8D0-35092EB5A00D}"/>
    <cellStyle name="Normal 3 2 5" xfId="2506" xr:uid="{76733BF9-0255-4984-9D0D-083D05F1AD73}"/>
    <cellStyle name="Normal 3 2 5 2" xfId="4509" xr:uid="{AA5C8DE3-7A64-4CDD-9B16-709A8106B8CC}"/>
    <cellStyle name="Normal 3 2 5 3" xfId="5304" xr:uid="{C44A348D-4A62-4667-B235-DF69F0ABA35D}"/>
    <cellStyle name="Normal 3 3" xfId="84" xr:uid="{8B98291F-BBB9-4AA0-8981-4BCC8352FFF9}"/>
    <cellStyle name="Normal 3 3 2" xfId="290" xr:uid="{4C95E51B-972D-4691-8879-2D3C0E627511}"/>
    <cellStyle name="Normal 3 3 2 2" xfId="4667" xr:uid="{2A119DD8-3582-429C-A486-69FABC3D591C}"/>
    <cellStyle name="Normal 3 3 3" xfId="4557" xr:uid="{7D1A4413-FFD1-4D78-A1FE-D3A5531E5B24}"/>
    <cellStyle name="Normal 3 4" xfId="85" xr:uid="{F276C65F-8938-47B8-8F00-A1D58FAB15C4}"/>
    <cellStyle name="Normal 3 4 2" xfId="2502" xr:uid="{84A401E3-669E-483C-A8A8-2382FEC34B1A}"/>
    <cellStyle name="Normal 3 4 2 2" xfId="4668" xr:uid="{6F1CC689-FEB3-45D4-B733-61F486451360}"/>
    <cellStyle name="Normal 3 4 3" xfId="5341" xr:uid="{EC32AD8E-A761-41C8-8BEF-C01F835B503B}"/>
    <cellStyle name="Normal 3 5" xfId="2501" xr:uid="{83AA38FC-0A0E-4747-8C07-BAFE16789FEA}"/>
    <cellStyle name="Normal 3 5 2" xfId="4669" xr:uid="{6963D21F-C8BE-4415-B724-BF89FBDEADA0}"/>
    <cellStyle name="Normal 3 5 3" xfId="4745" xr:uid="{07E5FFE1-B9C8-4598-96C3-55D74B9EB174}"/>
    <cellStyle name="Normal 3 5 4" xfId="4713" xr:uid="{FB49C79D-C6EC-4EB0-A9D1-E511A446AF27}"/>
    <cellStyle name="Normal 3 6" xfId="4664" xr:uid="{AFFC421F-673D-4826-BB6E-82CCC8576837}"/>
    <cellStyle name="Normal 3 6 2" xfId="5336" xr:uid="{8010238B-E1D5-4550-A89D-3C52CBD77C80}"/>
    <cellStyle name="Normal 3 6 2 2" xfId="5333" xr:uid="{7FB88698-F2EA-490E-A7E7-1F5F043E450B}"/>
    <cellStyle name="Normal 3 6 2 3" xfId="5369" xr:uid="{389DC3DF-CA0A-435E-A28F-A748B6D102EA}"/>
    <cellStyle name="Normal 3 6 3" xfId="5344" xr:uid="{CF85420F-B747-4669-BDF2-238C9799AE2D}"/>
    <cellStyle name="Normal 3 6 3 2" xfId="5370" xr:uid="{AADD9ABB-B79D-4B44-AF08-7F72296332AA}"/>
    <cellStyle name="Normal 3 6 3 3" xfId="5365" xr:uid="{937A26D7-3F30-409E-AB2F-35902051584F}"/>
    <cellStyle name="Normal 30" xfId="4370" xr:uid="{CB0AA640-7B55-4276-9FCC-58535FFA8184}"/>
    <cellStyle name="Normal 30 2" xfId="4371" xr:uid="{3BDF7E3D-9ED5-45F0-8B48-5AC7E5D2C01E}"/>
    <cellStyle name="Normal 31" xfId="4372" xr:uid="{426D0422-7508-4095-B24B-0C4BFB449AE4}"/>
    <cellStyle name="Normal 31 2" xfId="4373" xr:uid="{7D9F9C94-1371-435D-8943-20EC5B95219B}"/>
    <cellStyle name="Normal 32" xfId="4374" xr:uid="{5A483E33-6B36-4211-91F7-019C411C6852}"/>
    <cellStyle name="Normal 33" xfId="4375" xr:uid="{2254247D-2A50-486A-9EC6-879D8C951744}"/>
    <cellStyle name="Normal 33 2" xfId="4376" xr:uid="{1D9FDB80-DFAD-4B60-A544-3F440F2255A6}"/>
    <cellStyle name="Normal 34" xfId="4377" xr:uid="{A932FCAA-329F-4693-9609-21BDB93F4A31}"/>
    <cellStyle name="Normal 34 2" xfId="4378" xr:uid="{C594713C-B994-47AA-8120-271CD10FF9F9}"/>
    <cellStyle name="Normal 35" xfId="4379" xr:uid="{5B754E33-4D79-4CBE-AF89-685CD71726C5}"/>
    <cellStyle name="Normal 35 2" xfId="4380" xr:uid="{100DF0C9-F81F-461C-9C21-180682C5EDF6}"/>
    <cellStyle name="Normal 36" xfId="4381" xr:uid="{AAA2B310-7644-48C7-8DEC-23789A86FD23}"/>
    <cellStyle name="Normal 36 2" xfId="4382" xr:uid="{50A3DFDB-E5AC-4090-A8BC-7163B253FE10}"/>
    <cellStyle name="Normal 37" xfId="4383" xr:uid="{B612088E-FF79-4783-9250-36EA60EEC3B4}"/>
    <cellStyle name="Normal 37 2" xfId="4384" xr:uid="{D656B7D1-E701-47C9-8339-7CC00D4DC4B7}"/>
    <cellStyle name="Normal 38" xfId="4385" xr:uid="{68F4D3B6-FF6A-41AD-87F9-0361F16E076C}"/>
    <cellStyle name="Normal 38 2" xfId="4386" xr:uid="{0DCD75FB-A089-49A8-A19B-D31F9158A586}"/>
    <cellStyle name="Normal 39" xfId="4387" xr:uid="{FDE98618-C4F9-4B27-A7C4-9BB1401768F2}"/>
    <cellStyle name="Normal 39 2" xfId="4388" xr:uid="{0EC6A84B-2C72-4FBB-A666-03681DE4B166}"/>
    <cellStyle name="Normal 39 2 2" xfId="4389" xr:uid="{D92243E6-00AD-4499-8F8D-6C05F10584AE}"/>
    <cellStyle name="Normal 39 3" xfId="4390" xr:uid="{5168942C-8C72-4ECD-8DF4-5679FBFE7764}"/>
    <cellStyle name="Normal 4" xfId="86" xr:uid="{D2C432C5-91DF-4F64-953E-88B68F79C9AF}"/>
    <cellStyle name="Normal 4 2" xfId="87" xr:uid="{39B005A6-A177-4963-8E2D-C98C86E8B856}"/>
    <cellStyle name="Normal 4 2 2" xfId="88" xr:uid="{A3E39FC0-2333-43F1-802F-BBF966611A88}"/>
    <cellStyle name="Normal 4 2 2 2" xfId="445" xr:uid="{2303AD83-6D5D-46CE-A76A-E353E46C0E99}"/>
    <cellStyle name="Normal 4 2 2 3" xfId="2807" xr:uid="{088F9038-0A78-406B-BEAF-8C0779DA40D1}"/>
    <cellStyle name="Normal 4 2 2 4" xfId="2808" xr:uid="{2E06EB89-6585-4F0D-AF74-DFE60DBDE01A}"/>
    <cellStyle name="Normal 4 2 2 4 2" xfId="2809" xr:uid="{F728C142-FB2D-436B-8707-DAB2176F248C}"/>
    <cellStyle name="Normal 4 2 2 4 3" xfId="2810" xr:uid="{A595061B-E11A-4AFB-BBA9-3E314C493C7A}"/>
    <cellStyle name="Normal 4 2 2 4 3 2" xfId="2811" xr:uid="{E3174E5A-16FE-49DD-8C60-3028B4A5E702}"/>
    <cellStyle name="Normal 4 2 2 4 3 3" xfId="4312" xr:uid="{8E254DB0-D1F8-402C-BFE5-F59CCDFCAF82}"/>
    <cellStyle name="Normal 4 2 3" xfId="2493" xr:uid="{EBBF60AC-5DCB-466D-B987-5C031B57AE79}"/>
    <cellStyle name="Normal 4 2 3 2" xfId="2504" xr:uid="{BD2A65D7-0AC6-45B3-BAC2-A0B619082A8D}"/>
    <cellStyle name="Normal 4 2 3 2 2" xfId="4462" xr:uid="{CD3CA9A3-86F6-4647-8EBD-2FCEE129FD79}"/>
    <cellStyle name="Normal 4 2 3 2 3" xfId="5347" xr:uid="{F99909BB-E883-4AC2-B6C2-7B41CE04506A}"/>
    <cellStyle name="Normal 4 2 3 3" xfId="4463" xr:uid="{BE2F56E1-AD0F-4081-B527-50EE4775ACEA}"/>
    <cellStyle name="Normal 4 2 3 3 2" xfId="4464" xr:uid="{CD27C8C4-0DAB-41AD-A20F-7D5C259AF13C}"/>
    <cellStyle name="Normal 4 2 3 4" xfId="4465" xr:uid="{091D332A-ACE7-48AE-9749-61F2ACC25020}"/>
    <cellStyle name="Normal 4 2 3 5" xfId="4466" xr:uid="{62391C4A-27F8-4730-BF1E-A7B2329C1959}"/>
    <cellStyle name="Normal 4 2 4" xfId="2494" xr:uid="{D39C5EE8-1A03-49A6-91CB-011439A48A36}"/>
    <cellStyle name="Normal 4 2 4 2" xfId="4392" xr:uid="{0E7697B8-EB31-45EC-9EFD-37A59138205C}"/>
    <cellStyle name="Normal 4 2 4 2 2" xfId="4467" xr:uid="{78CE13B2-88B7-4E2D-BEC9-A7CC6F0FDAE8}"/>
    <cellStyle name="Normal 4 2 4 2 3" xfId="4694" xr:uid="{96CA506B-6152-47D0-A384-E7963816CF15}"/>
    <cellStyle name="Normal 4 2 4 2 4" xfId="4613" xr:uid="{CCB29FF6-6999-452A-B7CC-AE6090651A67}"/>
    <cellStyle name="Normal 4 2 4 3" xfId="4576" xr:uid="{8B503E8B-A2E0-4700-B587-80131199F2DA}"/>
    <cellStyle name="Normal 4 2 4 4" xfId="4714" xr:uid="{6F082FD1-1087-4371-81ED-9A3DBEEAC0E5}"/>
    <cellStyle name="Normal 4 2 5" xfId="1168" xr:uid="{5B7F2EAE-6E01-4960-A2BE-4A70D8E292BC}"/>
    <cellStyle name="Normal 4 2 6" xfId="4558" xr:uid="{9BBF0EB1-B229-42EA-85C9-45849E5AC806}"/>
    <cellStyle name="Normal 4 2 7" xfId="5351" xr:uid="{8805252D-A31E-4477-98DC-D98CA371461F}"/>
    <cellStyle name="Normal 4 3" xfId="528" xr:uid="{5A87C59B-185A-486B-9D4D-858788138012}"/>
    <cellStyle name="Normal 4 3 2" xfId="1170" xr:uid="{6993665A-0256-4F2F-80AC-9AD35E69A65B}"/>
    <cellStyle name="Normal 4 3 2 2" xfId="1171" xr:uid="{F64E3F14-6B1C-4C2D-97AE-FA465B05187F}"/>
    <cellStyle name="Normal 4 3 2 3" xfId="1172" xr:uid="{403FEE29-9CF0-44A8-B66A-2D7BD6B1636B}"/>
    <cellStyle name="Normal 4 3 3" xfId="1169" xr:uid="{642AC1F3-7904-4661-BD8C-E27880D3D0D4}"/>
    <cellStyle name="Normal 4 3 3 2" xfId="4434" xr:uid="{E657BF21-268F-400D-8A0B-5963ED8B9738}"/>
    <cellStyle name="Normal 4 3 4" xfId="2812" xr:uid="{DBDFE946-8D12-4784-BF41-E4C55ADDA5F2}"/>
    <cellStyle name="Normal 4 3 4 2" xfId="5363" xr:uid="{D5E2B2D6-6C68-4206-ADC2-510CFED322CE}"/>
    <cellStyle name="Normal 4 3 5" xfId="2813" xr:uid="{BC48A2C6-DA99-4A32-982E-9183AA5F3D96}"/>
    <cellStyle name="Normal 4 3 5 2" xfId="2814" xr:uid="{0DC1418B-8A35-4342-AD29-F356D2DB7913}"/>
    <cellStyle name="Normal 4 3 5 3" xfId="2815" xr:uid="{FF4A2581-C62F-40F0-97DE-5F3E0A227201}"/>
    <cellStyle name="Normal 4 3 5 3 2" xfId="2816" xr:uid="{AD82D976-15AC-4A7E-9A72-0B964D3DE0A0}"/>
    <cellStyle name="Normal 4 3 5 3 3" xfId="4311" xr:uid="{7B58C3E1-CB5F-4FFB-B1D1-52C9D23B0E7B}"/>
    <cellStyle name="Normal 4 3 6" xfId="4314" xr:uid="{4D8336FB-C6E5-40A4-B859-EB54D6AF2259}"/>
    <cellStyle name="Normal 4 3 7" xfId="5346" xr:uid="{5599BB41-3E84-4FD3-B37D-7D15827FC485}"/>
    <cellStyle name="Normal 4 4" xfId="453" xr:uid="{F147B22F-EF86-4514-81D1-8735F33F041D}"/>
    <cellStyle name="Normal 4 4 2" xfId="2495" xr:uid="{6B6B8CD7-17B3-4DF9-BB65-77A5CA4AEDF0}"/>
    <cellStyle name="Normal 4 4 2 2" xfId="5355" xr:uid="{D3170BAA-54A9-4C86-810E-CABECEA08F3B}"/>
    <cellStyle name="Normal 4 4 3" xfId="2503" xr:uid="{4D230026-764A-46D2-B12A-A1AE20DB54EB}"/>
    <cellStyle name="Normal 4 4 3 2" xfId="4317" xr:uid="{D77B86A7-980D-4F42-BB67-CE6F80744EFB}"/>
    <cellStyle name="Normal 4 4 3 3" xfId="4316" xr:uid="{EA429EDD-17C1-4A50-86C0-3FFE7BADE22E}"/>
    <cellStyle name="Normal 4 4 4" xfId="4747" xr:uid="{94870D78-D089-48DD-9F6C-9B1D06DD2550}"/>
    <cellStyle name="Normal 4 4 4 2" xfId="5364" xr:uid="{97C10820-EAA3-4DA8-8969-C525C46C4FAE}"/>
    <cellStyle name="Normal 4 4 5" xfId="5345" xr:uid="{F2D9D33C-1028-4C37-94E2-D6CFF8C6105F}"/>
    <cellStyle name="Normal 4 5" xfId="2496" xr:uid="{5DD13ECD-8DDD-4E2D-8BD1-5A1169DCCF8B}"/>
    <cellStyle name="Normal 4 5 2" xfId="4391" xr:uid="{32765DF8-7A29-4D5E-B5FC-E6EA1CD333F0}"/>
    <cellStyle name="Normal 4 6" xfId="2497" xr:uid="{D48BE140-DA33-4B77-BF94-146F4A146087}"/>
    <cellStyle name="Normal 4 7" xfId="900" xr:uid="{A6F4DE19-022C-4808-A1CA-6ED4EB807AEC}"/>
    <cellStyle name="Normal 4 8" xfId="5350" xr:uid="{844AADD5-7F22-4D6A-B545-4AB4756D4E02}"/>
    <cellStyle name="Normal 40" xfId="4393" xr:uid="{4B9142D0-B45E-49A6-B862-8ABC494BBCFE}"/>
    <cellStyle name="Normal 40 2" xfId="4394" xr:uid="{980471A7-B561-4A72-AC37-517AD36A6A18}"/>
    <cellStyle name="Normal 40 2 2" xfId="4395" xr:uid="{587853C7-B5FF-440E-81AF-16D3DF137665}"/>
    <cellStyle name="Normal 40 3" xfId="4396" xr:uid="{1F6A8115-F5D0-4E93-822F-0F9E0F3286E9}"/>
    <cellStyle name="Normal 41" xfId="4397" xr:uid="{CF58800F-F09A-4C42-9B43-715F4DB7183F}"/>
    <cellStyle name="Normal 41 2" xfId="4398" xr:uid="{3A0D13CB-3E6F-4815-91F9-DE0380D162EB}"/>
    <cellStyle name="Normal 42" xfId="4399" xr:uid="{E1C8926E-29A7-4E8C-8CF6-B210786C1B55}"/>
    <cellStyle name="Normal 42 2" xfId="4400" xr:uid="{7D16479A-3536-4968-93BF-4E11F9818BF0}"/>
    <cellStyle name="Normal 43" xfId="4401" xr:uid="{99393700-EEBA-4EB7-B876-19FC633F1661}"/>
    <cellStyle name="Normal 43 2" xfId="4402" xr:uid="{BC55405A-27F3-4119-8BD7-0B37D2A66450}"/>
    <cellStyle name="Normal 44" xfId="4412" xr:uid="{B1B6FCB4-845E-41D1-8D7F-3453631800C0}"/>
    <cellStyle name="Normal 44 2" xfId="4413" xr:uid="{E3CC7FCE-AAC2-4A11-BA85-08D5E20A9084}"/>
    <cellStyle name="Normal 45" xfId="4674" xr:uid="{822DE5DB-3EAF-4E25-BA62-967FC80F29C7}"/>
    <cellStyle name="Normal 45 2" xfId="5324" xr:uid="{E22B7172-1592-41DE-AF8C-0CC74E8F94A2}"/>
    <cellStyle name="Normal 45 3" xfId="5323" xr:uid="{3D15664F-DC40-46B4-819A-642B6E92CEDD}"/>
    <cellStyle name="Normal 5" xfId="89" xr:uid="{CD9AF621-61CE-47C7-B02F-5EC6B4469AFA}"/>
    <cellStyle name="Normal 5 10" xfId="291" xr:uid="{B31FDB36-CCEF-4D9B-8968-5E4DFE1F09C1}"/>
    <cellStyle name="Normal 5 10 2" xfId="529" xr:uid="{8996F576-2B3B-4FE1-BC7A-091A10DA431F}"/>
    <cellStyle name="Normal 5 10 2 2" xfId="1173" xr:uid="{1132C2B9-276D-48B6-AA2A-00138950F430}"/>
    <cellStyle name="Normal 5 10 2 3" xfId="2817" xr:uid="{9EF36602-14BE-4FC1-A3CF-554DEE1540E9}"/>
    <cellStyle name="Normal 5 10 2 4" xfId="2818" xr:uid="{2F9D4F2C-62CC-4134-85BE-6757FC85DA48}"/>
    <cellStyle name="Normal 5 10 3" xfId="1174" xr:uid="{06BE7F80-E832-42F5-98AD-3B0C33B26285}"/>
    <cellStyle name="Normal 5 10 3 2" xfId="2819" xr:uid="{92BE4284-F209-49DE-B6E0-2B0D5CF78F25}"/>
    <cellStyle name="Normal 5 10 3 3" xfId="2820" xr:uid="{BED70C70-BA9C-4FBF-88D6-D6BC8C895699}"/>
    <cellStyle name="Normal 5 10 3 4" xfId="2821" xr:uid="{B47F66CF-F5E0-4966-882B-7FBFAE72EA89}"/>
    <cellStyle name="Normal 5 10 4" xfId="2822" xr:uid="{E8C25EFF-2F99-4EBE-A79D-41F36F5A4703}"/>
    <cellStyle name="Normal 5 10 5" xfId="2823" xr:uid="{162583F2-D2D3-46F9-900B-F11D31F1D1F3}"/>
    <cellStyle name="Normal 5 10 6" xfId="2824" xr:uid="{DE737BD8-5424-400E-9279-85192E3BFD15}"/>
    <cellStyle name="Normal 5 11" xfId="292" xr:uid="{B9081FBA-638A-4220-B9AD-2580249CFD2F}"/>
    <cellStyle name="Normal 5 11 2" xfId="1175" xr:uid="{79C9C9C4-95D0-4397-8199-F1C9B3C412F7}"/>
    <cellStyle name="Normal 5 11 2 2" xfId="2825" xr:uid="{7124ADF8-E5A8-400D-AED2-6F06A2F3B47E}"/>
    <cellStyle name="Normal 5 11 2 2 2" xfId="4403" xr:uid="{D17E3317-F7BA-4252-B57E-086A50921969}"/>
    <cellStyle name="Normal 5 11 2 2 3" xfId="4681" xr:uid="{E85E6FB5-AAD4-4C42-B311-8AB2081E6445}"/>
    <cellStyle name="Normal 5 11 2 3" xfId="2826" xr:uid="{92D52F3A-E6D4-43C0-BECA-47F2693D0A80}"/>
    <cellStyle name="Normal 5 11 2 4" xfId="2827" xr:uid="{7E8850A1-7450-4A7F-B808-577EC40E81C1}"/>
    <cellStyle name="Normal 5 11 3" xfId="2828" xr:uid="{DA0734FD-5A9F-4F91-8D3E-4F91B7A5C206}"/>
    <cellStyle name="Normal 5 11 3 2" xfId="5340" xr:uid="{2A2B50BB-87F3-4F95-9DF5-3BC17E5716A3}"/>
    <cellStyle name="Normal 5 11 4" xfId="2829" xr:uid="{3BE943A7-62EA-4C01-A623-573D4672DE93}"/>
    <cellStyle name="Normal 5 11 4 2" xfId="4577" xr:uid="{3B13B9EB-2867-48A1-A4EB-9E5C4393E8E6}"/>
    <cellStyle name="Normal 5 11 4 3" xfId="4682" xr:uid="{2D18AAA7-D9F1-453E-829F-A994929C71C7}"/>
    <cellStyle name="Normal 5 11 4 4" xfId="4606" xr:uid="{DCE7C96F-BF7A-490D-9418-0D84E83B81AE}"/>
    <cellStyle name="Normal 5 11 5" xfId="2830" xr:uid="{D0FCF67C-FE78-419D-B8CD-C41C218B07A2}"/>
    <cellStyle name="Normal 5 12" xfId="1176" xr:uid="{417D1A4F-3A11-41AA-A927-444A4067DCD1}"/>
    <cellStyle name="Normal 5 12 2" xfId="2831" xr:uid="{DCE1BDF9-9092-4A14-9951-BF01D5834B99}"/>
    <cellStyle name="Normal 5 12 3" xfId="2832" xr:uid="{2A5DF82E-9770-4592-B569-88F91D29C521}"/>
    <cellStyle name="Normal 5 12 4" xfId="2833" xr:uid="{C989F7BB-7185-43DC-B912-B8BE8D193E91}"/>
    <cellStyle name="Normal 5 13" xfId="901" xr:uid="{8987D882-C191-44D5-A926-A06E9CB211F2}"/>
    <cellStyle name="Normal 5 13 2" xfId="2834" xr:uid="{51D06F07-57C2-4D83-A22F-B61F630FBC4A}"/>
    <cellStyle name="Normal 5 13 3" xfId="2835" xr:uid="{AAFAF652-56A2-4AAA-BC2D-41CF8D51D2FB}"/>
    <cellStyle name="Normal 5 13 4" xfId="2836" xr:uid="{1CE73D6D-F23D-4568-9270-399722AB8A91}"/>
    <cellStyle name="Normal 5 14" xfId="2837" xr:uid="{D1E1DC88-7554-4449-8A5B-F63934BAB225}"/>
    <cellStyle name="Normal 5 14 2" xfId="2838" xr:uid="{FBE2A87C-D6BC-47B7-AB3C-87F4722ECC8E}"/>
    <cellStyle name="Normal 5 15" xfId="2839" xr:uid="{20CD1C9F-5CCA-4B99-8F2C-E2D84A88D6C1}"/>
    <cellStyle name="Normal 5 16" xfId="2840" xr:uid="{67854E0D-FF48-49AB-A158-3B7E5734A37D}"/>
    <cellStyle name="Normal 5 17" xfId="2841" xr:uid="{0C7C58D9-4F6F-4E4A-8DDD-7B29DD2F5916}"/>
    <cellStyle name="Normal 5 18" xfId="5361" xr:uid="{E43683BE-A5D2-472D-94EE-9BFAD4E17CD7}"/>
    <cellStyle name="Normal 5 2" xfId="90" xr:uid="{9C989DA3-1780-4CD8-B39C-249CE612990C}"/>
    <cellStyle name="Normal 5 2 2" xfId="187" xr:uid="{DB6BF9B9-897A-48B0-8804-06C7106A33BA}"/>
    <cellStyle name="Normal 5 2 2 2" xfId="188" xr:uid="{7F100419-59BB-47EB-84A3-5F3E21F80928}"/>
    <cellStyle name="Normal 5 2 2 2 2" xfId="189" xr:uid="{D785B74D-012E-41B4-A26B-AD60ECAD8466}"/>
    <cellStyle name="Normal 5 2 2 2 2 2" xfId="190" xr:uid="{32E950F0-2226-49B8-9F6B-FC84F6FD01E7}"/>
    <cellStyle name="Normal 5 2 2 2 3" xfId="191" xr:uid="{50E5D38C-B73E-4290-9915-02D1E4D0AAD5}"/>
    <cellStyle name="Normal 5 2 2 2 4" xfId="4670" xr:uid="{4760028B-6321-49BF-B936-13AA462E754B}"/>
    <cellStyle name="Normal 5 2 2 2 5" xfId="5300" xr:uid="{D1868B61-8135-4184-93BF-DF7C896F907D}"/>
    <cellStyle name="Normal 5 2 2 3" xfId="192" xr:uid="{B30ED4FE-869F-46FE-BA46-4B507C87B1C4}"/>
    <cellStyle name="Normal 5 2 2 3 2" xfId="193" xr:uid="{81D981B1-70C0-4BF4-B69C-878B3D71A0D0}"/>
    <cellStyle name="Normal 5 2 2 4" xfId="194" xr:uid="{785CF983-A797-4FCF-B1AC-EEBA196D62BA}"/>
    <cellStyle name="Normal 5 2 2 5" xfId="293" xr:uid="{4A541A54-2ADC-4492-960B-301F532203F7}"/>
    <cellStyle name="Normal 5 2 2 6" xfId="4596" xr:uid="{3838FFF8-6AFF-4C03-A096-44A7CEE56EAD}"/>
    <cellStyle name="Normal 5 2 2 7" xfId="5329" xr:uid="{A9F67A80-C437-42F7-B8E6-E54F2E6ABA60}"/>
    <cellStyle name="Normal 5 2 3" xfId="195" xr:uid="{28FD6489-5076-4BC4-90D9-49356CEA2734}"/>
    <cellStyle name="Normal 5 2 3 2" xfId="196" xr:uid="{E0CA7C99-5E2B-40BD-98DE-27E03B987529}"/>
    <cellStyle name="Normal 5 2 3 2 2" xfId="197" xr:uid="{FEBE4A15-5D0D-4547-92DF-372930184A4B}"/>
    <cellStyle name="Normal 5 2 3 2 3" xfId="4559" xr:uid="{FD2137FD-A2EE-42F0-9E60-34EA5951866A}"/>
    <cellStyle name="Normal 5 2 3 2 4" xfId="5301" xr:uid="{1E34E1A5-858C-4629-B9CC-8C9853FCAB33}"/>
    <cellStyle name="Normal 5 2 3 3" xfId="198" xr:uid="{8A767112-CA1A-4C1F-8DCA-8E35BDD98299}"/>
    <cellStyle name="Normal 5 2 3 3 2" xfId="4742" xr:uid="{21E89768-585E-4127-8495-E22D302C3344}"/>
    <cellStyle name="Normal 5 2 3 4" xfId="4404" xr:uid="{CDC23C11-270E-4D9D-A25D-025F9403D2DB}"/>
    <cellStyle name="Normal 5 2 3 4 2" xfId="4715" xr:uid="{963C1799-5404-460B-A4F8-81E39CAEAA53}"/>
    <cellStyle name="Normal 5 2 3 5" xfId="4597" xr:uid="{875EFC08-4C4E-45CD-B773-C85B739F9CC3}"/>
    <cellStyle name="Normal 5 2 3 6" xfId="5321" xr:uid="{4BFD104D-DD00-4E84-8A67-5AFA17B8E62A}"/>
    <cellStyle name="Normal 5 2 3 7" xfId="5330" xr:uid="{05AD4E80-2E2A-4E5B-B455-2FBAF52A1E61}"/>
    <cellStyle name="Normal 5 2 4" xfId="199" xr:uid="{69F72B0A-4EC6-43D5-8346-5411BA0F609E}"/>
    <cellStyle name="Normal 5 2 4 2" xfId="200" xr:uid="{71F33CAE-A45B-4DDC-9AD8-F9ABF4801228}"/>
    <cellStyle name="Normal 5 2 5" xfId="201" xr:uid="{89D4F469-E3B9-452D-B87E-0842C5F295F6}"/>
    <cellStyle name="Normal 5 2 6" xfId="186" xr:uid="{33E76698-38F7-4DB2-BD69-51F58C5EF638}"/>
    <cellStyle name="Normal 5 3" xfId="91" xr:uid="{76F37D2A-9595-43A4-9194-BF45933295B6}"/>
    <cellStyle name="Normal 5 3 2" xfId="4406" xr:uid="{670D80D4-B724-49E9-9817-A26AD5D0754D}"/>
    <cellStyle name="Normal 5 3 3" xfId="4405" xr:uid="{F1C9789A-A1AB-4C13-9980-F07ED1D2DBF4}"/>
    <cellStyle name="Normal 5 4" xfId="92" xr:uid="{B3A2E93C-50D1-4655-919D-E3C9E49D175B}"/>
    <cellStyle name="Normal 5 4 10" xfId="2842" xr:uid="{EF0E0397-E81E-4A0B-A4B1-5588CAF95D00}"/>
    <cellStyle name="Normal 5 4 11" xfId="2843" xr:uid="{CD58D81E-F3C9-4875-AEE7-CCE1AF822BC1}"/>
    <cellStyle name="Normal 5 4 2" xfId="93" xr:uid="{9F80E80C-1445-47CD-B909-7E6919C465BB}"/>
    <cellStyle name="Normal 5 4 2 2" xfId="94" xr:uid="{C9E03A0C-FB6D-499F-BAED-2BCF3065BE8B}"/>
    <cellStyle name="Normal 5 4 2 2 2" xfId="294" xr:uid="{86C587A3-7884-491F-80B0-F76FA5B583BC}"/>
    <cellStyle name="Normal 5 4 2 2 2 2" xfId="530" xr:uid="{159793E8-E766-4C62-BE72-17AF97E2C7C9}"/>
    <cellStyle name="Normal 5 4 2 2 2 2 2" xfId="531" xr:uid="{6D532C0A-3A59-4DE7-86B3-48B8511CB362}"/>
    <cellStyle name="Normal 5 4 2 2 2 2 2 2" xfId="1177" xr:uid="{D4200A1B-B076-4E67-B159-CD8838E5B358}"/>
    <cellStyle name="Normal 5 4 2 2 2 2 2 2 2" xfId="1178" xr:uid="{84B064D9-3D66-42CE-BCC1-F3D695472810}"/>
    <cellStyle name="Normal 5 4 2 2 2 2 2 3" xfId="1179" xr:uid="{789BF5BE-9C38-4DAC-8FEA-C408C1E0970C}"/>
    <cellStyle name="Normal 5 4 2 2 2 2 3" xfId="1180" xr:uid="{031D8972-F3EA-4D4E-B2F0-B7EC4F21174A}"/>
    <cellStyle name="Normal 5 4 2 2 2 2 3 2" xfId="1181" xr:uid="{7159AE6F-603C-40BC-B9FE-9FB4DFB31D02}"/>
    <cellStyle name="Normal 5 4 2 2 2 2 4" xfId="1182" xr:uid="{8145E242-22E8-45B6-B443-EEEBDE058A29}"/>
    <cellStyle name="Normal 5 4 2 2 2 3" xfId="532" xr:uid="{6D7C06E1-680C-407A-BACA-16B793A2B5B1}"/>
    <cellStyle name="Normal 5 4 2 2 2 3 2" xfId="1183" xr:uid="{A6A56B35-E653-4C30-A943-18F2E159498C}"/>
    <cellStyle name="Normal 5 4 2 2 2 3 2 2" xfId="1184" xr:uid="{F4476E1D-D04B-41FB-87E4-AAC74F1E7CD0}"/>
    <cellStyle name="Normal 5 4 2 2 2 3 3" xfId="1185" xr:uid="{3440755F-422A-4C6E-89FF-CC01F14ABED3}"/>
    <cellStyle name="Normal 5 4 2 2 2 3 4" xfId="2844" xr:uid="{2CF89A00-4031-45D9-AEE8-748EB08FE96A}"/>
    <cellStyle name="Normal 5 4 2 2 2 4" xfId="1186" xr:uid="{9411BAC5-C830-4706-A634-BBFEA28BA3C0}"/>
    <cellStyle name="Normal 5 4 2 2 2 4 2" xfId="1187" xr:uid="{03A2BCD8-5E51-46B4-B9F5-D57BB96F02CC}"/>
    <cellStyle name="Normal 5 4 2 2 2 5" xfId="1188" xr:uid="{D814F6AF-8157-4D62-B231-D0D55D510E8C}"/>
    <cellStyle name="Normal 5 4 2 2 2 6" xfId="2845" xr:uid="{9BC25B17-E67F-4CEA-93A8-8CA3EB06D4EC}"/>
    <cellStyle name="Normal 5 4 2 2 3" xfId="295" xr:uid="{28C0B375-C709-443B-8AC7-7C0E89E2C1E1}"/>
    <cellStyle name="Normal 5 4 2 2 3 2" xfId="533" xr:uid="{F51B8DBD-2DE3-4596-8510-D14769B74CAF}"/>
    <cellStyle name="Normal 5 4 2 2 3 2 2" xfId="534" xr:uid="{93046807-FD49-477B-9ACF-18B90A6D7540}"/>
    <cellStyle name="Normal 5 4 2 2 3 2 2 2" xfId="1189" xr:uid="{94511E02-7BAF-4C2E-8423-3FED5E0BBCE9}"/>
    <cellStyle name="Normal 5 4 2 2 3 2 2 2 2" xfId="1190" xr:uid="{DD7FBC83-71A8-45F6-87E6-38CEEF6FCCE0}"/>
    <cellStyle name="Normal 5 4 2 2 3 2 2 3" xfId="1191" xr:uid="{3A7E7F55-BFC9-49C0-9605-59FC2D09454B}"/>
    <cellStyle name="Normal 5 4 2 2 3 2 3" xfId="1192" xr:uid="{9052474D-6060-4272-96A6-784404AD7049}"/>
    <cellStyle name="Normal 5 4 2 2 3 2 3 2" xfId="1193" xr:uid="{D6BB8B77-B150-41CE-ABEB-9AA26071263E}"/>
    <cellStyle name="Normal 5 4 2 2 3 2 4" xfId="1194" xr:uid="{512BA69B-D09B-412D-A59B-E3DA2C13D4B8}"/>
    <cellStyle name="Normal 5 4 2 2 3 3" xfId="535" xr:uid="{24E6EA86-FD35-4FB0-A085-B91F042A1B6B}"/>
    <cellStyle name="Normal 5 4 2 2 3 3 2" xfId="1195" xr:uid="{310DCA6F-F749-48FD-9F6D-C87C2BEBF186}"/>
    <cellStyle name="Normal 5 4 2 2 3 3 2 2" xfId="1196" xr:uid="{338A0984-DBCC-423E-9639-BE7DB38648FB}"/>
    <cellStyle name="Normal 5 4 2 2 3 3 3" xfId="1197" xr:uid="{DE4DDF98-86C9-4B00-A5A6-E36F692485C9}"/>
    <cellStyle name="Normal 5 4 2 2 3 4" xfId="1198" xr:uid="{57682DE3-4548-4F51-BCC7-BF0CEE3B7906}"/>
    <cellStyle name="Normal 5 4 2 2 3 4 2" xfId="1199" xr:uid="{243DF6D9-4872-467F-8A21-C9A27EC815AD}"/>
    <cellStyle name="Normal 5 4 2 2 3 5" xfId="1200" xr:uid="{8883CAD2-852F-4118-B055-82020B03D588}"/>
    <cellStyle name="Normal 5 4 2 2 4" xfId="536" xr:uid="{5C8EAFDB-4CDF-48F9-93E6-BE91EB19B415}"/>
    <cellStyle name="Normal 5 4 2 2 4 2" xfId="537" xr:uid="{DBFE8F51-D883-4268-A26F-CEF81904259A}"/>
    <cellStyle name="Normal 5 4 2 2 4 2 2" xfId="1201" xr:uid="{873C0388-5CEA-43EF-855A-8A43F3E5004D}"/>
    <cellStyle name="Normal 5 4 2 2 4 2 2 2" xfId="1202" xr:uid="{4F33C6F4-C4E3-41B5-9CC9-0E912542B839}"/>
    <cellStyle name="Normal 5 4 2 2 4 2 3" xfId="1203" xr:uid="{E65714FE-FCF5-4C62-9DAA-2654C30D595B}"/>
    <cellStyle name="Normal 5 4 2 2 4 3" xfId="1204" xr:uid="{2F57202D-14A9-4E81-80A3-6D5AAD5AEFBE}"/>
    <cellStyle name="Normal 5 4 2 2 4 3 2" xfId="1205" xr:uid="{5E55877B-56C9-4B5E-8C1C-B30348CFC653}"/>
    <cellStyle name="Normal 5 4 2 2 4 4" xfId="1206" xr:uid="{5CB19690-DFA0-4041-BC21-DF2A2AEB9BB4}"/>
    <cellStyle name="Normal 5 4 2 2 5" xfId="538" xr:uid="{0895E7E4-C212-4610-8F63-6ECB560E2C92}"/>
    <cellStyle name="Normal 5 4 2 2 5 2" xfId="1207" xr:uid="{2CB1E1FF-3D00-40D0-B5F4-EC70244F9D91}"/>
    <cellStyle name="Normal 5 4 2 2 5 2 2" xfId="1208" xr:uid="{FA79A692-28BE-4D04-850E-033A8CCB898A}"/>
    <cellStyle name="Normal 5 4 2 2 5 3" xfId="1209" xr:uid="{74BAF8C4-2BBB-406F-9252-C8F64ACE19A7}"/>
    <cellStyle name="Normal 5 4 2 2 5 4" xfId="2846" xr:uid="{2A85A5DF-71ED-477B-9A53-C888B3E10CF0}"/>
    <cellStyle name="Normal 5 4 2 2 6" xfId="1210" xr:uid="{1235A4C5-2401-457F-9DE3-D8BC957CD494}"/>
    <cellStyle name="Normal 5 4 2 2 6 2" xfId="1211" xr:uid="{249E1811-1DF3-436B-8EB9-0EF824448477}"/>
    <cellStyle name="Normal 5 4 2 2 7" xfId="1212" xr:uid="{9BAA7AE9-0252-4913-86CC-E3262CEC89EB}"/>
    <cellStyle name="Normal 5 4 2 2 8" xfId="2847" xr:uid="{1B888543-EEAB-49D1-8005-411FFDCD43F0}"/>
    <cellStyle name="Normal 5 4 2 3" xfId="296" xr:uid="{AD0684FA-6960-4CF3-83D8-A271E9F9EBFE}"/>
    <cellStyle name="Normal 5 4 2 3 2" xfId="539" xr:uid="{E4E64A04-B4FD-4348-9CA5-0FD1620A6CF4}"/>
    <cellStyle name="Normal 5 4 2 3 2 2" xfId="540" xr:uid="{AD921278-C074-4FA5-96EB-82F09613470A}"/>
    <cellStyle name="Normal 5 4 2 3 2 2 2" xfId="1213" xr:uid="{2F1CE80B-0C8A-468E-9758-2C45DF2BB9C5}"/>
    <cellStyle name="Normal 5 4 2 3 2 2 2 2" xfId="1214" xr:uid="{81D32355-51BB-490B-8668-797CDD1DA61D}"/>
    <cellStyle name="Normal 5 4 2 3 2 2 3" xfId="1215" xr:uid="{DBB9CD31-CFCB-4AA1-88E7-73FFF6A298AA}"/>
    <cellStyle name="Normal 5 4 2 3 2 3" xfId="1216" xr:uid="{952EA602-DB42-4E31-A28F-67B67982F96E}"/>
    <cellStyle name="Normal 5 4 2 3 2 3 2" xfId="1217" xr:uid="{A750E99C-7ACB-4423-BCBC-54A5608042DB}"/>
    <cellStyle name="Normal 5 4 2 3 2 4" xfId="1218" xr:uid="{4ED65C65-E34A-4C1E-B5B1-0052FEC81F5C}"/>
    <cellStyle name="Normal 5 4 2 3 3" xfId="541" xr:uid="{64BA190F-0F55-4CF3-9F7C-2261E32CD97A}"/>
    <cellStyle name="Normal 5 4 2 3 3 2" xfId="1219" xr:uid="{DC76BC00-2D77-4282-92B2-9EB86ED5A8E1}"/>
    <cellStyle name="Normal 5 4 2 3 3 2 2" xfId="1220" xr:uid="{4D079801-0E03-4494-9B1F-4E2EF8B5BEF6}"/>
    <cellStyle name="Normal 5 4 2 3 3 3" xfId="1221" xr:uid="{6A035337-9E30-4C66-A492-58AE77B07220}"/>
    <cellStyle name="Normal 5 4 2 3 3 4" xfId="2848" xr:uid="{02B06510-51A6-440C-A685-BA613FA4EC95}"/>
    <cellStyle name="Normal 5 4 2 3 4" xfId="1222" xr:uid="{1C4E7F07-9C7F-4311-BBBF-40BFA5DB51DC}"/>
    <cellStyle name="Normal 5 4 2 3 4 2" xfId="1223" xr:uid="{042D02E7-DEB5-448F-91C7-EDC48951C4FB}"/>
    <cellStyle name="Normal 5 4 2 3 5" xfId="1224" xr:uid="{C15050E7-9F6B-4B1A-870E-399BF38C8C16}"/>
    <cellStyle name="Normal 5 4 2 3 6" xfId="2849" xr:uid="{9B0403CF-BCDF-4AC7-933A-85100991C111}"/>
    <cellStyle name="Normal 5 4 2 4" xfId="297" xr:uid="{7E5C7530-AF09-4EED-A036-386D78617353}"/>
    <cellStyle name="Normal 5 4 2 4 2" xfId="542" xr:uid="{F71953C5-AC4E-45C5-B796-9E84C0311A0A}"/>
    <cellStyle name="Normal 5 4 2 4 2 2" xfId="543" xr:uid="{FF89BF98-732F-4CD6-99CB-5A2B70C063E4}"/>
    <cellStyle name="Normal 5 4 2 4 2 2 2" xfId="1225" xr:uid="{537D90A5-3FE5-4332-9BD0-F6BDBF007F14}"/>
    <cellStyle name="Normal 5 4 2 4 2 2 2 2" xfId="1226" xr:uid="{2F30E90D-EAEE-4714-BC4E-71C7F6721E40}"/>
    <cellStyle name="Normal 5 4 2 4 2 2 3" xfId="1227" xr:uid="{4FEB0DF4-5AAB-4584-91D8-BDA17FC0F827}"/>
    <cellStyle name="Normal 5 4 2 4 2 3" xfId="1228" xr:uid="{5B265A9E-6E90-490A-A6E7-D619A52624D9}"/>
    <cellStyle name="Normal 5 4 2 4 2 3 2" xfId="1229" xr:uid="{DC79409B-2A63-4258-9B76-0444E46B9643}"/>
    <cellStyle name="Normal 5 4 2 4 2 4" xfId="1230" xr:uid="{F50870B9-B4E9-453A-B6C9-EFC8FC163202}"/>
    <cellStyle name="Normal 5 4 2 4 3" xfId="544" xr:uid="{3A8F8E8F-B2B5-40FD-AC27-94D09C9D57E7}"/>
    <cellStyle name="Normal 5 4 2 4 3 2" xfId="1231" xr:uid="{B0B0386C-1354-4B34-9B94-57EB59A4F608}"/>
    <cellStyle name="Normal 5 4 2 4 3 2 2" xfId="1232" xr:uid="{20749433-5A8F-4C7F-82F3-4166B095322F}"/>
    <cellStyle name="Normal 5 4 2 4 3 3" xfId="1233" xr:uid="{89437440-21C8-40C4-8549-85CB71FB861F}"/>
    <cellStyle name="Normal 5 4 2 4 4" xfId="1234" xr:uid="{B75DA999-B99E-4A84-BFCE-A49C4B533E68}"/>
    <cellStyle name="Normal 5 4 2 4 4 2" xfId="1235" xr:uid="{90AC6B57-D91B-4C4D-9D76-3BB0CB016CA8}"/>
    <cellStyle name="Normal 5 4 2 4 5" xfId="1236" xr:uid="{5DCC4B3B-D93A-4959-8CB3-F3F7D06078DF}"/>
    <cellStyle name="Normal 5 4 2 5" xfId="298" xr:uid="{655F5D1B-BD23-45F9-B35A-3D2D1BD182C7}"/>
    <cellStyle name="Normal 5 4 2 5 2" xfId="545" xr:uid="{C38B1D3B-89F6-4FDF-B368-5F7AEB1BB3D4}"/>
    <cellStyle name="Normal 5 4 2 5 2 2" xfId="1237" xr:uid="{92B6F179-1756-41F9-9B89-1E1974BD5AB1}"/>
    <cellStyle name="Normal 5 4 2 5 2 2 2" xfId="1238" xr:uid="{46454918-1D05-4FC8-9128-71D237B690F9}"/>
    <cellStyle name="Normal 5 4 2 5 2 3" xfId="1239" xr:uid="{A6878AC4-5954-4DC4-8BF8-E8106C85E8E9}"/>
    <cellStyle name="Normal 5 4 2 5 3" xfId="1240" xr:uid="{CB448857-5E4D-4578-A2A2-4F9B07C4C1CA}"/>
    <cellStyle name="Normal 5 4 2 5 3 2" xfId="1241" xr:uid="{64C4CE67-2148-47D1-88B2-2B55BF740B47}"/>
    <cellStyle name="Normal 5 4 2 5 4" xfId="1242" xr:uid="{3FBB1E7B-9FE9-4982-85E0-5A6D19864626}"/>
    <cellStyle name="Normal 5 4 2 6" xfId="546" xr:uid="{DE5DEBE0-F244-4222-8D7C-67632495D8B2}"/>
    <cellStyle name="Normal 5 4 2 6 2" xfId="1243" xr:uid="{CE614BF3-13F6-48E7-AFF3-1D874AFDA6D6}"/>
    <cellStyle name="Normal 5 4 2 6 2 2" xfId="1244" xr:uid="{B5B67D1D-B400-4205-A4B6-59DFCB78ECE8}"/>
    <cellStyle name="Normal 5 4 2 6 2 3" xfId="4419" xr:uid="{81DAB9E4-ECB2-49FB-B809-56B08A6C3750}"/>
    <cellStyle name="Normal 5 4 2 6 3" xfId="1245" xr:uid="{0165B81F-07EA-4EB7-B0C1-4F3852B5E06C}"/>
    <cellStyle name="Normal 5 4 2 6 4" xfId="2850" xr:uid="{2C369498-01CC-48DE-B508-0E0F4A58081F}"/>
    <cellStyle name="Normal 5 4 2 6 4 2" xfId="4584" xr:uid="{3A33C3C6-6BDC-4189-B566-CA12E6C9EB6C}"/>
    <cellStyle name="Normal 5 4 2 6 4 3" xfId="4683" xr:uid="{23C65A71-A906-4E73-A872-B615B9D14F5D}"/>
    <cellStyle name="Normal 5 4 2 6 4 4" xfId="4611" xr:uid="{D84C3B04-26A5-48B9-934B-F2EEA987CD7E}"/>
    <cellStyle name="Normal 5 4 2 7" xfId="1246" xr:uid="{ECDFBA09-F887-4C59-8448-ABDAC576298E}"/>
    <cellStyle name="Normal 5 4 2 7 2" xfId="1247" xr:uid="{F9FB51E0-74AB-455B-989E-4AB2951F5E96}"/>
    <cellStyle name="Normal 5 4 2 8" xfId="1248" xr:uid="{88A538F2-1C03-4A54-89AE-94C2845EF3C2}"/>
    <cellStyle name="Normal 5 4 2 9" xfId="2851" xr:uid="{C31BE260-978F-4845-9427-CEDEC116DB35}"/>
    <cellStyle name="Normal 5 4 3" xfId="95" xr:uid="{B6E2978C-7357-495D-B6B7-9BB92883C3B4}"/>
    <cellStyle name="Normal 5 4 3 2" xfId="96" xr:uid="{440F0508-CEF8-4A8E-A8F3-1863B6073E40}"/>
    <cellStyle name="Normal 5 4 3 2 2" xfId="547" xr:uid="{171B713A-A265-49D4-9713-2FE9395F532B}"/>
    <cellStyle name="Normal 5 4 3 2 2 2" xfId="548" xr:uid="{05449593-E48E-4B8E-B324-92E17C6586B6}"/>
    <cellStyle name="Normal 5 4 3 2 2 2 2" xfId="1249" xr:uid="{FE62FCA8-88BD-4FE5-8B49-8A448FA84D60}"/>
    <cellStyle name="Normal 5 4 3 2 2 2 2 2" xfId="1250" xr:uid="{C5B138E9-BFFA-4E17-B38B-3277DF2B0C2A}"/>
    <cellStyle name="Normal 5 4 3 2 2 2 3" xfId="1251" xr:uid="{764FF6CA-48C0-4C1D-AA07-A4794B3DF176}"/>
    <cellStyle name="Normal 5 4 3 2 2 3" xfId="1252" xr:uid="{26043C6C-04F7-4C8F-82C1-1A8DE722A824}"/>
    <cellStyle name="Normal 5 4 3 2 2 3 2" xfId="1253" xr:uid="{DCDBE82C-B4B1-46A3-8599-DD9BECBE44A3}"/>
    <cellStyle name="Normal 5 4 3 2 2 4" xfId="1254" xr:uid="{B8FA1AD0-16BF-4407-8823-9BFD1135E455}"/>
    <cellStyle name="Normal 5 4 3 2 3" xfId="549" xr:uid="{E33ADD02-DB53-4EA7-8B12-0F79A47C9B71}"/>
    <cellStyle name="Normal 5 4 3 2 3 2" xfId="1255" xr:uid="{77EE051B-8A68-4E5D-8E05-5FD5B607CB9B}"/>
    <cellStyle name="Normal 5 4 3 2 3 2 2" xfId="1256" xr:uid="{EC03BBE7-17F4-480C-899A-56FFAE1B0528}"/>
    <cellStyle name="Normal 5 4 3 2 3 3" xfId="1257" xr:uid="{5312F8FE-DCA0-4E8D-ADFE-4CA1F043B29F}"/>
    <cellStyle name="Normal 5 4 3 2 3 4" xfId="2852" xr:uid="{80D20863-767F-4B99-963E-8A6A910BAFCE}"/>
    <cellStyle name="Normal 5 4 3 2 4" xfId="1258" xr:uid="{0D5CCBC3-CBEB-4244-9D1B-703CAEF3A0CD}"/>
    <cellStyle name="Normal 5 4 3 2 4 2" xfId="1259" xr:uid="{14D28201-40E7-4494-8EEB-2FE0682F3AFB}"/>
    <cellStyle name="Normal 5 4 3 2 5" xfId="1260" xr:uid="{82359F8A-4850-410B-B9CA-0E3B8FDD628E}"/>
    <cellStyle name="Normal 5 4 3 2 6" xfId="2853" xr:uid="{8A17CC49-9A01-4C7E-AAFF-AFF48F2CC198}"/>
    <cellStyle name="Normal 5 4 3 3" xfId="299" xr:uid="{661B973F-C281-417B-B63B-4F74E182EC69}"/>
    <cellStyle name="Normal 5 4 3 3 2" xfId="550" xr:uid="{4C8E3B78-64BC-4CE1-BA4E-B18E308A4294}"/>
    <cellStyle name="Normal 5 4 3 3 2 2" xfId="551" xr:uid="{F6EB1E90-C550-4764-86A5-2765AC9BF618}"/>
    <cellStyle name="Normal 5 4 3 3 2 2 2" xfId="1261" xr:uid="{E565F51D-492E-4629-8FEF-DB12AD1AA097}"/>
    <cellStyle name="Normal 5 4 3 3 2 2 2 2" xfId="1262" xr:uid="{C6B65A07-2B33-4200-B9A0-F02EBBFBF562}"/>
    <cellStyle name="Normal 5 4 3 3 2 2 3" xfId="1263" xr:uid="{9B38474F-1179-41E4-8A02-FBBD4AB5BC24}"/>
    <cellStyle name="Normal 5 4 3 3 2 3" xfId="1264" xr:uid="{5051EB4A-1CD9-4288-B0DF-2DF29CF015E2}"/>
    <cellStyle name="Normal 5 4 3 3 2 3 2" xfId="1265" xr:uid="{EDAA2946-D848-4F72-A645-AE4C35F78ED3}"/>
    <cellStyle name="Normal 5 4 3 3 2 4" xfId="1266" xr:uid="{C4D01703-0BE7-4647-A899-024D36D7B8FD}"/>
    <cellStyle name="Normal 5 4 3 3 3" xfId="552" xr:uid="{F7073FFC-AA09-4AEB-9321-EFCDCFAD5496}"/>
    <cellStyle name="Normal 5 4 3 3 3 2" xfId="1267" xr:uid="{DC2EF4D0-76A9-4BBE-9F05-BBBEA3DA66F0}"/>
    <cellStyle name="Normal 5 4 3 3 3 2 2" xfId="1268" xr:uid="{2568A8EF-7CC2-4A3B-89C6-716269F681B5}"/>
    <cellStyle name="Normal 5 4 3 3 3 3" xfId="1269" xr:uid="{8718B310-98F9-4119-B513-C63F2049AD56}"/>
    <cellStyle name="Normal 5 4 3 3 4" xfId="1270" xr:uid="{321B088B-95A1-4DFA-87F8-3114CB071656}"/>
    <cellStyle name="Normal 5 4 3 3 4 2" xfId="1271" xr:uid="{3193CB14-A9D7-4C76-A842-62D8A1E8CC65}"/>
    <cellStyle name="Normal 5 4 3 3 5" xfId="1272" xr:uid="{E5029AF1-52BA-4F9E-A1A0-F28AB1C83BEF}"/>
    <cellStyle name="Normal 5 4 3 4" xfId="300" xr:uid="{9939D70A-22E8-4B3A-9076-E0E789DAEE00}"/>
    <cellStyle name="Normal 5 4 3 4 2" xfId="553" xr:uid="{B3EC6CDD-43F0-4DD8-B97B-DA966EA6DDFB}"/>
    <cellStyle name="Normal 5 4 3 4 2 2" xfId="1273" xr:uid="{137AAD80-BB43-4DD1-88C4-CA90F1872428}"/>
    <cellStyle name="Normal 5 4 3 4 2 2 2" xfId="1274" xr:uid="{69C97F3A-2187-4097-B007-7D9BC34F9A25}"/>
    <cellStyle name="Normal 5 4 3 4 2 3" xfId="1275" xr:uid="{A1F3017D-2EC3-441E-AB27-D5D98C33985B}"/>
    <cellStyle name="Normal 5 4 3 4 3" xfId="1276" xr:uid="{D15A9885-B477-47DE-A346-740307352637}"/>
    <cellStyle name="Normal 5 4 3 4 3 2" xfId="1277" xr:uid="{9C0FB8FC-AD6E-4ABF-9EAA-BF58B17AAC07}"/>
    <cellStyle name="Normal 5 4 3 4 4" xfId="1278" xr:uid="{FDF39ECA-2AEB-4272-8707-E6E4C38076F0}"/>
    <cellStyle name="Normal 5 4 3 5" xfId="554" xr:uid="{54A29A5A-2811-44E2-9733-6661EFD1E41A}"/>
    <cellStyle name="Normal 5 4 3 5 2" xfId="1279" xr:uid="{B80E75D3-46D3-4FDA-821D-56A1ADDDF18A}"/>
    <cellStyle name="Normal 5 4 3 5 2 2" xfId="1280" xr:uid="{763D281B-D5B8-4447-9FC4-348C2538020C}"/>
    <cellStyle name="Normal 5 4 3 5 3" xfId="1281" xr:uid="{BEF978B9-B5B3-434C-AC73-F5CC3F8D351E}"/>
    <cellStyle name="Normal 5 4 3 5 4" xfId="2854" xr:uid="{6784E1BE-FE58-468F-B49A-36682EF48412}"/>
    <cellStyle name="Normal 5 4 3 6" xfId="1282" xr:uid="{4D91C3A9-0569-4381-AFED-1508F7C9079B}"/>
    <cellStyle name="Normal 5 4 3 6 2" xfId="1283" xr:uid="{38EAB2B2-6554-4BC5-A3A1-D0258D6B2754}"/>
    <cellStyle name="Normal 5 4 3 7" xfId="1284" xr:uid="{15C6E25D-BCA3-486F-8C8B-7A7E19B871E7}"/>
    <cellStyle name="Normal 5 4 3 8" xfId="2855" xr:uid="{27A885A3-11F7-478F-96F6-693C9248A66C}"/>
    <cellStyle name="Normal 5 4 4" xfId="97" xr:uid="{584853FE-D036-4A66-8383-F5B6C1DA8FE7}"/>
    <cellStyle name="Normal 5 4 4 2" xfId="446" xr:uid="{4D1DACDF-6EDB-41B3-A5A9-11D74BF4D401}"/>
    <cellStyle name="Normal 5 4 4 2 2" xfId="555" xr:uid="{44349312-7CC9-4D36-8B81-BBEC3F29DE73}"/>
    <cellStyle name="Normal 5 4 4 2 2 2" xfId="1285" xr:uid="{61271E88-6E0E-4D8F-B24F-E133155C8994}"/>
    <cellStyle name="Normal 5 4 4 2 2 2 2" xfId="1286" xr:uid="{A9541C36-E38A-42A5-931B-6431F68CFB14}"/>
    <cellStyle name="Normal 5 4 4 2 2 3" xfId="1287" xr:uid="{976CA06D-4479-421F-B37B-0E4BDD3168B2}"/>
    <cellStyle name="Normal 5 4 4 2 2 4" xfId="2856" xr:uid="{43CA7D66-A1F7-4979-82C8-7DA18646C04B}"/>
    <cellStyle name="Normal 5 4 4 2 3" xfId="1288" xr:uid="{820A41A5-8F84-4B9B-85AF-65C2AD90AFDD}"/>
    <cellStyle name="Normal 5 4 4 2 3 2" xfId="1289" xr:uid="{1341DC27-1880-47C6-9B36-93E64B212944}"/>
    <cellStyle name="Normal 5 4 4 2 4" xfId="1290" xr:uid="{7FA03591-CCCE-4E92-9879-311551ECCAFA}"/>
    <cellStyle name="Normal 5 4 4 2 5" xfId="2857" xr:uid="{24F5DF96-6B50-41CB-A823-D52FDE4CA82C}"/>
    <cellStyle name="Normal 5 4 4 3" xfId="556" xr:uid="{CE74577F-55F6-4AFE-9C82-AB0570138940}"/>
    <cellStyle name="Normal 5 4 4 3 2" xfId="1291" xr:uid="{BDE28FF3-8B53-4E6B-A751-1B857C578FD2}"/>
    <cellStyle name="Normal 5 4 4 3 2 2" xfId="1292" xr:uid="{E446175D-ACD2-4CA2-89D3-AA2E865F03B2}"/>
    <cellStyle name="Normal 5 4 4 3 3" xfId="1293" xr:uid="{7F67BE81-6E39-4550-BADF-D46AA0487330}"/>
    <cellStyle name="Normal 5 4 4 3 4" xfId="2858" xr:uid="{CBCC30CC-5E69-4909-9A7C-09B1E33FE755}"/>
    <cellStyle name="Normal 5 4 4 4" xfId="1294" xr:uid="{49A07975-B291-4C52-919E-81175E9F7F87}"/>
    <cellStyle name="Normal 5 4 4 4 2" xfId="1295" xr:uid="{6436E7CC-0957-4904-B30E-F5EE61513337}"/>
    <cellStyle name="Normal 5 4 4 4 3" xfId="2859" xr:uid="{F8C7E1B4-042C-46C2-8C1A-D69AD7EF409E}"/>
    <cellStyle name="Normal 5 4 4 4 4" xfId="2860" xr:uid="{672D823B-F884-4501-A195-9022142FCCE1}"/>
    <cellStyle name="Normal 5 4 4 5" xfId="1296" xr:uid="{C305659E-7711-43FC-911A-F7F91557FC7E}"/>
    <cellStyle name="Normal 5 4 4 6" xfId="2861" xr:uid="{0844AFFE-061F-4568-BA7C-0CB349AF2CB5}"/>
    <cellStyle name="Normal 5 4 4 7" xfId="2862" xr:uid="{C27C68EC-2D4A-4F85-BD95-113690476281}"/>
    <cellStyle name="Normal 5 4 5" xfId="301" xr:uid="{0614829D-8735-4D59-9A25-7726F505F68E}"/>
    <cellStyle name="Normal 5 4 5 2" xfId="557" xr:uid="{6911D85F-AB20-453A-8E88-5EA1139B4952}"/>
    <cellStyle name="Normal 5 4 5 2 2" xfId="558" xr:uid="{BEB85646-2E26-4B21-A3CB-B19FCEF8176A}"/>
    <cellStyle name="Normal 5 4 5 2 2 2" xfId="1297" xr:uid="{BDA9E107-2505-4C57-8E75-17BC3F288D8B}"/>
    <cellStyle name="Normal 5 4 5 2 2 2 2" xfId="1298" xr:uid="{B857AB67-A0FC-42A0-81AA-C2F2506CB1FA}"/>
    <cellStyle name="Normal 5 4 5 2 2 3" xfId="1299" xr:uid="{6D1CB5A5-10AD-48CF-AADC-EB61D3504FF6}"/>
    <cellStyle name="Normal 5 4 5 2 3" xfId="1300" xr:uid="{5A73E0CE-312C-4F29-BE40-DFAE07B95267}"/>
    <cellStyle name="Normal 5 4 5 2 3 2" xfId="1301" xr:uid="{38C04AD1-221E-4711-B7A2-B6CA8B3EF539}"/>
    <cellStyle name="Normal 5 4 5 2 4" xfId="1302" xr:uid="{6807584E-61CB-4460-A2F7-AB48AF41B88B}"/>
    <cellStyle name="Normal 5 4 5 3" xfId="559" xr:uid="{1C4DCEF7-DE3B-4B23-B678-39BEC28A60E1}"/>
    <cellStyle name="Normal 5 4 5 3 2" xfId="1303" xr:uid="{A8154AC6-4532-458F-A32C-DE25A52C3DE7}"/>
    <cellStyle name="Normal 5 4 5 3 2 2" xfId="1304" xr:uid="{2B41B7FB-B820-4C99-AE9D-D1334C2E21D4}"/>
    <cellStyle name="Normal 5 4 5 3 3" xfId="1305" xr:uid="{65203C64-B143-4023-BEBC-CD2A68506327}"/>
    <cellStyle name="Normal 5 4 5 3 4" xfId="2863" xr:uid="{C66FB179-51E4-4E0E-9782-FFD631821E13}"/>
    <cellStyle name="Normal 5 4 5 4" xfId="1306" xr:uid="{6943F85F-6769-43FD-9C53-098C207DA8BC}"/>
    <cellStyle name="Normal 5 4 5 4 2" xfId="1307" xr:uid="{8F597158-5459-4C17-9DE9-73A0D7A87B4D}"/>
    <cellStyle name="Normal 5 4 5 5" xfId="1308" xr:uid="{BCDD31AC-A213-4AEF-8613-9F5763665D5D}"/>
    <cellStyle name="Normal 5 4 5 6" xfId="2864" xr:uid="{D0D58902-41AF-4A45-B233-6BFE8C2C6463}"/>
    <cellStyle name="Normal 5 4 6" xfId="302" xr:uid="{FEE64781-D983-4E4B-9775-D604F5971979}"/>
    <cellStyle name="Normal 5 4 6 2" xfId="560" xr:uid="{DBCA64C8-F2BE-4230-8A7A-3FFF8A50ED5A}"/>
    <cellStyle name="Normal 5 4 6 2 2" xfId="1309" xr:uid="{4D00C94E-9842-417B-8A80-AF7F83AA95EF}"/>
    <cellStyle name="Normal 5 4 6 2 2 2" xfId="1310" xr:uid="{53E59157-D495-42D6-B15F-5DC65CCD9F7B}"/>
    <cellStyle name="Normal 5 4 6 2 3" xfId="1311" xr:uid="{505B0982-5186-4567-ADF5-CAA8DDBDB2B6}"/>
    <cellStyle name="Normal 5 4 6 2 4" xfId="2865" xr:uid="{79539A00-6542-4DCD-B2F3-72D197A5A71A}"/>
    <cellStyle name="Normal 5 4 6 3" xfId="1312" xr:uid="{13D19AA5-3CFE-4CA7-B929-12D05CEAC152}"/>
    <cellStyle name="Normal 5 4 6 3 2" xfId="1313" xr:uid="{13BFA64F-C030-4D3B-B790-3DC0031A2FA7}"/>
    <cellStyle name="Normal 5 4 6 4" xfId="1314" xr:uid="{8165BD45-9F88-4B85-AC23-E8E559D613FC}"/>
    <cellStyle name="Normal 5 4 6 5" xfId="2866" xr:uid="{82938BA8-D33C-441F-BD8F-472316A4EDCB}"/>
    <cellStyle name="Normal 5 4 7" xfId="561" xr:uid="{AF237F8D-FB35-4AED-AD62-632D36EE0946}"/>
    <cellStyle name="Normal 5 4 7 2" xfId="1315" xr:uid="{FB65558B-C272-458E-915D-C08B7116AE5D}"/>
    <cellStyle name="Normal 5 4 7 2 2" xfId="1316" xr:uid="{F038FFD1-032F-4451-A812-1E9D3A51B23E}"/>
    <cellStyle name="Normal 5 4 7 2 3" xfId="4418" xr:uid="{7A6A5D37-BEBF-443D-A4FC-639EFB4E99F8}"/>
    <cellStyle name="Normal 5 4 7 3" xfId="1317" xr:uid="{EEF3F519-FCED-460A-AFA5-4BAF28ACE9C1}"/>
    <cellStyle name="Normal 5 4 7 4" xfId="2867" xr:uid="{3D9AAABD-9881-4F69-AB71-5B914535501F}"/>
    <cellStyle name="Normal 5 4 7 4 2" xfId="4583" xr:uid="{CB5316D8-20BB-4CE3-A593-196958EFEA56}"/>
    <cellStyle name="Normal 5 4 7 4 3" xfId="4684" xr:uid="{305011AB-3103-491E-BA52-A0ECBCC9D0F6}"/>
    <cellStyle name="Normal 5 4 7 4 4" xfId="4610" xr:uid="{EAA37FCA-E60B-41A3-B4F1-608022B3AC51}"/>
    <cellStyle name="Normal 5 4 8" xfId="1318" xr:uid="{17288BB4-9975-4270-B8D8-FC62D971F7AC}"/>
    <cellStyle name="Normal 5 4 8 2" xfId="1319" xr:uid="{BDF11C6F-D516-4D4A-86F2-AEDC32561231}"/>
    <cellStyle name="Normal 5 4 8 3" xfId="2868" xr:uid="{E6BAB3C8-0C6B-474C-BC49-ADFA4AEA5B38}"/>
    <cellStyle name="Normal 5 4 8 4" xfId="2869" xr:uid="{913ADFA2-67EE-493C-8881-0B3F772B4CC6}"/>
    <cellStyle name="Normal 5 4 9" xfId="1320" xr:uid="{610745CF-6507-4903-9496-05EE4589B299}"/>
    <cellStyle name="Normal 5 5" xfId="98" xr:uid="{16B23ADB-7A0B-4A13-8710-24442B6D666B}"/>
    <cellStyle name="Normal 5 5 10" xfId="2870" xr:uid="{8CE75990-D07B-4162-93EA-36EAC777F447}"/>
    <cellStyle name="Normal 5 5 11" xfId="2871" xr:uid="{3DD68CA7-A91D-4B1B-8E79-F248E63A8C1C}"/>
    <cellStyle name="Normal 5 5 2" xfId="99" xr:uid="{81ED650F-2099-4ACE-8B27-EB40471B6F90}"/>
    <cellStyle name="Normal 5 5 2 2" xfId="100" xr:uid="{4A7A34CE-6A29-4E6E-965F-386FB71DAC00}"/>
    <cellStyle name="Normal 5 5 2 2 2" xfId="303" xr:uid="{7AE57F3E-4C28-40A2-BA9C-E18A4AAEFA10}"/>
    <cellStyle name="Normal 5 5 2 2 2 2" xfId="562" xr:uid="{1C202BE1-4289-4983-BB8E-0D03C8114F94}"/>
    <cellStyle name="Normal 5 5 2 2 2 2 2" xfId="1321" xr:uid="{DE960136-5E9C-4191-A3FF-76AD50D30C51}"/>
    <cellStyle name="Normal 5 5 2 2 2 2 2 2" xfId="1322" xr:uid="{0B1B46A4-6864-4558-9A3C-C80D42ED8DF0}"/>
    <cellStyle name="Normal 5 5 2 2 2 2 3" xfId="1323" xr:uid="{5153526F-48CB-4268-9DB9-4441D9AD2CF5}"/>
    <cellStyle name="Normal 5 5 2 2 2 2 4" xfId="2872" xr:uid="{35413BFF-2782-4F84-B1D8-F954212CE78C}"/>
    <cellStyle name="Normal 5 5 2 2 2 3" xfId="1324" xr:uid="{1723A5FD-67B3-49F2-8243-7B7F9BFFE324}"/>
    <cellStyle name="Normal 5 5 2 2 2 3 2" xfId="1325" xr:uid="{543FF4A8-BAF6-497A-B681-CBD90357BBC8}"/>
    <cellStyle name="Normal 5 5 2 2 2 3 3" xfId="2873" xr:uid="{25C2D598-38A5-432D-B2E2-9E8298BFC65B}"/>
    <cellStyle name="Normal 5 5 2 2 2 3 4" xfId="2874" xr:uid="{ABDF3AFE-4BBE-417E-B918-EB33F10E05C8}"/>
    <cellStyle name="Normal 5 5 2 2 2 4" xfId="1326" xr:uid="{B62DDD1E-AB30-4FD1-AF12-679ADA12DFB3}"/>
    <cellStyle name="Normal 5 5 2 2 2 5" xfId="2875" xr:uid="{E71589F9-FF78-4B1F-847A-F19B39DA58FC}"/>
    <cellStyle name="Normal 5 5 2 2 2 6" xfId="2876" xr:uid="{DB79776A-EEE2-4B23-A250-B620E981AEA3}"/>
    <cellStyle name="Normal 5 5 2 2 3" xfId="563" xr:uid="{B621FD98-1139-486B-9A07-DDB13CA28A42}"/>
    <cellStyle name="Normal 5 5 2 2 3 2" xfId="1327" xr:uid="{3454F7D9-FEB5-4AC3-B7D7-2CF54A190A4C}"/>
    <cellStyle name="Normal 5 5 2 2 3 2 2" xfId="1328" xr:uid="{904DAA9A-C65D-4805-B71F-5D095FC0B0E0}"/>
    <cellStyle name="Normal 5 5 2 2 3 2 3" xfId="2877" xr:uid="{81F194FE-2158-4DA0-8398-B0331845F7BF}"/>
    <cellStyle name="Normal 5 5 2 2 3 2 4" xfId="2878" xr:uid="{452CD0DB-657F-4BA4-8D05-113722B7E2F8}"/>
    <cellStyle name="Normal 5 5 2 2 3 3" xfId="1329" xr:uid="{E95626F5-53D0-4871-B8B1-CD75DC1645B1}"/>
    <cellStyle name="Normal 5 5 2 2 3 4" xfId="2879" xr:uid="{FE76F8EA-73DB-4C8F-BE54-B50162536D54}"/>
    <cellStyle name="Normal 5 5 2 2 3 5" xfId="2880" xr:uid="{148F8CD9-4701-4298-AB05-66CF954F217C}"/>
    <cellStyle name="Normal 5 5 2 2 4" xfId="1330" xr:uid="{7C59AE23-3011-4D64-BDAF-7BCBF1AE1893}"/>
    <cellStyle name="Normal 5 5 2 2 4 2" xfId="1331" xr:uid="{E75502B0-011B-42B7-9B4E-3DEDF297EA6D}"/>
    <cellStyle name="Normal 5 5 2 2 4 3" xfId="2881" xr:uid="{69AC014E-3806-4832-B7C1-56EAF9105380}"/>
    <cellStyle name="Normal 5 5 2 2 4 4" xfId="2882" xr:uid="{261B4E8E-2F92-4E19-8B61-B886BB249834}"/>
    <cellStyle name="Normal 5 5 2 2 5" xfId="1332" xr:uid="{7F2D1B4D-833C-4BE4-A9B2-C3FB55C51F38}"/>
    <cellStyle name="Normal 5 5 2 2 5 2" xfId="2883" xr:uid="{C71531BA-7053-4A28-AF70-601099325048}"/>
    <cellStyle name="Normal 5 5 2 2 5 3" xfId="2884" xr:uid="{88599C9B-25F3-4A8D-A477-DC014D40ECAC}"/>
    <cellStyle name="Normal 5 5 2 2 5 4" xfId="2885" xr:uid="{A9B756D8-0F36-4984-90F5-25FF92EAEEB2}"/>
    <cellStyle name="Normal 5 5 2 2 6" xfId="2886" xr:uid="{CF0CB9A3-6291-4C62-8DA8-9B528E431DD5}"/>
    <cellStyle name="Normal 5 5 2 2 7" xfId="2887" xr:uid="{61B86946-B2A8-42B2-A72C-AC77C769B12B}"/>
    <cellStyle name="Normal 5 5 2 2 8" xfId="2888" xr:uid="{E25ECC5F-1027-425E-B995-CF71480974B4}"/>
    <cellStyle name="Normal 5 5 2 3" xfId="304" xr:uid="{A93D72FC-6B41-4F07-BAE3-6FFB73BDD21D}"/>
    <cellStyle name="Normal 5 5 2 3 2" xfId="564" xr:uid="{0E8FFDC6-73B8-4646-9CA5-32624537E6D8}"/>
    <cellStyle name="Normal 5 5 2 3 2 2" xfId="565" xr:uid="{3D6D373D-44BC-4018-8716-4EBF399BE012}"/>
    <cellStyle name="Normal 5 5 2 3 2 2 2" xfId="1333" xr:uid="{3834D08A-3ED6-42B7-98EB-93A56B36148F}"/>
    <cellStyle name="Normal 5 5 2 3 2 2 2 2" xfId="1334" xr:uid="{58DE8523-E662-4EB9-8B49-7F3C5197F422}"/>
    <cellStyle name="Normal 5 5 2 3 2 2 3" xfId="1335" xr:uid="{0E8FDF7C-94F0-4FA7-BADD-5058E6C892D6}"/>
    <cellStyle name="Normal 5 5 2 3 2 3" xfId="1336" xr:uid="{93F120FE-6F42-4BA1-842B-DE1D0667036F}"/>
    <cellStyle name="Normal 5 5 2 3 2 3 2" xfId="1337" xr:uid="{F43E1D82-8A0B-4DC0-899D-BE87C9A172FE}"/>
    <cellStyle name="Normal 5 5 2 3 2 4" xfId="1338" xr:uid="{5AD5294D-BAE1-42C0-8DB6-15DDBC83FC6B}"/>
    <cellStyle name="Normal 5 5 2 3 3" xfId="566" xr:uid="{76D9E642-F71F-417E-AE60-6E794AE4CE49}"/>
    <cellStyle name="Normal 5 5 2 3 3 2" xfId="1339" xr:uid="{1A957251-5CAE-44C8-975F-76A936F34E98}"/>
    <cellStyle name="Normal 5 5 2 3 3 2 2" xfId="1340" xr:uid="{A66D1DDC-7A10-441C-81E5-5CB1299D4607}"/>
    <cellStyle name="Normal 5 5 2 3 3 3" xfId="1341" xr:uid="{B2569DCF-87AA-4ABB-9F5A-BAB9653F002F}"/>
    <cellStyle name="Normal 5 5 2 3 3 4" xfId="2889" xr:uid="{140A3135-23D8-40F7-885D-744FE2EBC6B5}"/>
    <cellStyle name="Normal 5 5 2 3 4" xfId="1342" xr:uid="{2599D873-CE93-4894-84D2-8250C3282684}"/>
    <cellStyle name="Normal 5 5 2 3 4 2" xfId="1343" xr:uid="{29F1D730-205C-4D97-AA5F-A18071CD135F}"/>
    <cellStyle name="Normal 5 5 2 3 5" xfId="1344" xr:uid="{D4E905E1-7A97-42B0-9DED-7DB3A4EACCF9}"/>
    <cellStyle name="Normal 5 5 2 3 6" xfId="2890" xr:uid="{44A51187-7601-42E7-9FBF-4C0860903C61}"/>
    <cellStyle name="Normal 5 5 2 4" xfId="305" xr:uid="{676E65BC-DC4C-4063-87A1-7710F54A5769}"/>
    <cellStyle name="Normal 5 5 2 4 2" xfId="567" xr:uid="{B4A5EFFB-BEC2-46FA-8F25-DBC249A215AF}"/>
    <cellStyle name="Normal 5 5 2 4 2 2" xfId="1345" xr:uid="{CC578541-713C-43FC-8538-8C6875C7B5F5}"/>
    <cellStyle name="Normal 5 5 2 4 2 2 2" xfId="1346" xr:uid="{DED12581-5514-4157-A2D3-6428637F0521}"/>
    <cellStyle name="Normal 5 5 2 4 2 3" xfId="1347" xr:uid="{D875B461-4526-4AB0-B454-DFA4534C7759}"/>
    <cellStyle name="Normal 5 5 2 4 2 4" xfId="2891" xr:uid="{4D6A9BC7-62E7-451A-9F05-1323E7FE7161}"/>
    <cellStyle name="Normal 5 5 2 4 3" xfId="1348" xr:uid="{F2032477-C750-450C-B9E6-3E6770E97714}"/>
    <cellStyle name="Normal 5 5 2 4 3 2" xfId="1349" xr:uid="{0CB7521F-428F-4CC8-A696-977D6D19441A}"/>
    <cellStyle name="Normal 5 5 2 4 4" xfId="1350" xr:uid="{0287F229-E339-4C98-BEF9-54918AD70C9D}"/>
    <cellStyle name="Normal 5 5 2 4 5" xfId="2892" xr:uid="{A1987381-0E9C-4CD0-A1B9-D1C6AE756D87}"/>
    <cellStyle name="Normal 5 5 2 5" xfId="306" xr:uid="{639E92D4-B715-4162-A8FC-609C75204394}"/>
    <cellStyle name="Normal 5 5 2 5 2" xfId="1351" xr:uid="{67CC01CB-E950-4B4F-9E36-8A792E0162EF}"/>
    <cellStyle name="Normal 5 5 2 5 2 2" xfId="1352" xr:uid="{83A1A249-75FF-49E4-8DEC-D2F6BD91B3F7}"/>
    <cellStyle name="Normal 5 5 2 5 3" xfId="1353" xr:uid="{BC2A78C6-89B6-4F52-9FDC-F0031F088662}"/>
    <cellStyle name="Normal 5 5 2 5 4" xfId="2893" xr:uid="{51B5EFD4-3FBB-4A76-913A-FBE3B8F577DC}"/>
    <cellStyle name="Normal 5 5 2 6" xfId="1354" xr:uid="{482A9E10-0E96-4CD0-B123-82FA2891F342}"/>
    <cellStyle name="Normal 5 5 2 6 2" xfId="1355" xr:uid="{E7A3B7B3-227D-4917-8758-DD0966E3781D}"/>
    <cellStyle name="Normal 5 5 2 6 3" xfId="2894" xr:uid="{32B7E8A3-DE43-4017-ADF7-D05C2B8D46D2}"/>
    <cellStyle name="Normal 5 5 2 6 4" xfId="2895" xr:uid="{CA6F4059-7555-44FC-AEA6-D2F0E4B6221D}"/>
    <cellStyle name="Normal 5 5 2 7" xfId="1356" xr:uid="{2BC1ADD8-104E-4687-999A-4753416328C1}"/>
    <cellStyle name="Normal 5 5 2 8" xfId="2896" xr:uid="{681DE7CF-4466-46E0-ADAD-C762AC8D269A}"/>
    <cellStyle name="Normal 5 5 2 9" xfId="2897" xr:uid="{9654A475-2D38-4946-98C0-61A04D9885D5}"/>
    <cellStyle name="Normal 5 5 3" xfId="101" xr:uid="{E43697BE-6FE2-4C87-80A0-5B134782F251}"/>
    <cellStyle name="Normal 5 5 3 2" xfId="102" xr:uid="{22FBC801-1C26-4F4E-BE35-917B05E2F433}"/>
    <cellStyle name="Normal 5 5 3 2 2" xfId="568" xr:uid="{E21B67F0-8209-4C67-980C-8B216AC4A9B8}"/>
    <cellStyle name="Normal 5 5 3 2 2 2" xfId="1357" xr:uid="{8D06BA9B-821D-430E-AFE1-DEB868C214B2}"/>
    <cellStyle name="Normal 5 5 3 2 2 2 2" xfId="1358" xr:uid="{D1E9E573-4B7F-4623-84F5-FB7FE3111DFF}"/>
    <cellStyle name="Normal 5 5 3 2 2 2 2 2" xfId="4468" xr:uid="{59833A28-5EB7-47CD-915D-6A6C31741622}"/>
    <cellStyle name="Normal 5 5 3 2 2 2 3" xfId="4469" xr:uid="{CCBFCAA5-0755-4DC4-B420-E1126BEF98DB}"/>
    <cellStyle name="Normal 5 5 3 2 2 3" xfId="1359" xr:uid="{D26C5784-118D-4114-A5EE-881E4D28D43F}"/>
    <cellStyle name="Normal 5 5 3 2 2 3 2" xfId="4470" xr:uid="{87FA5DDE-35C3-4BDA-A132-404F6E4BD34E}"/>
    <cellStyle name="Normal 5 5 3 2 2 4" xfId="2898" xr:uid="{20215662-AC2A-4498-9036-88ACC51D06B4}"/>
    <cellStyle name="Normal 5 5 3 2 3" xfId="1360" xr:uid="{FFB7027A-2426-4C2B-BD1B-E7B45368A7A8}"/>
    <cellStyle name="Normal 5 5 3 2 3 2" xfId="1361" xr:uid="{BEC2C32A-6F55-4E5B-B2CE-3FC8A0EC72F1}"/>
    <cellStyle name="Normal 5 5 3 2 3 2 2" xfId="4471" xr:uid="{FF483808-F9EB-4EAA-BB49-105717BE160E}"/>
    <cellStyle name="Normal 5 5 3 2 3 3" xfId="2899" xr:uid="{55CB2B63-E5DC-4473-8AA6-8177D2F42E1F}"/>
    <cellStyle name="Normal 5 5 3 2 3 4" xfId="2900" xr:uid="{22FC4388-A6F3-40EA-A987-6EA0384C2351}"/>
    <cellStyle name="Normal 5 5 3 2 4" xfId="1362" xr:uid="{E99F1E6B-022B-499A-A300-ADA595CB8B3A}"/>
    <cellStyle name="Normal 5 5 3 2 4 2" xfId="4472" xr:uid="{2E53B74C-3B91-422F-9519-B8024B8B3897}"/>
    <cellStyle name="Normal 5 5 3 2 5" xfId="2901" xr:uid="{35EEB5FC-6D73-4DE2-984A-CFFC460CF23D}"/>
    <cellStyle name="Normal 5 5 3 2 6" xfId="2902" xr:uid="{C05CF07E-2F96-421B-8679-1864C023956F}"/>
    <cellStyle name="Normal 5 5 3 3" xfId="307" xr:uid="{9991F2EC-9525-461D-A84D-0ECCD3C851B7}"/>
    <cellStyle name="Normal 5 5 3 3 2" xfId="1363" xr:uid="{B0C71B81-C46D-4590-9E10-98A7BF818CB0}"/>
    <cellStyle name="Normal 5 5 3 3 2 2" xfId="1364" xr:uid="{47C14ADC-8056-41BB-90D4-928DF5D4EC1E}"/>
    <cellStyle name="Normal 5 5 3 3 2 2 2" xfId="4473" xr:uid="{122E6998-9C0E-428F-9A75-03292180DF12}"/>
    <cellStyle name="Normal 5 5 3 3 2 3" xfId="2903" xr:uid="{1A7A1568-407D-472D-A830-CE2FC89ABC92}"/>
    <cellStyle name="Normal 5 5 3 3 2 4" xfId="2904" xr:uid="{23B046E4-1A53-4EBD-9932-AF36BF6A86BF}"/>
    <cellStyle name="Normal 5 5 3 3 3" xfId="1365" xr:uid="{7E2D4460-DA2B-4EE7-8FAA-196ADF9519F5}"/>
    <cellStyle name="Normal 5 5 3 3 3 2" xfId="4474" xr:uid="{1A0656DC-3093-43C6-9A31-AC9193125393}"/>
    <cellStyle name="Normal 5 5 3 3 4" xfId="2905" xr:uid="{F7BF57B4-CA05-457C-9E58-FC0EF95AABFB}"/>
    <cellStyle name="Normal 5 5 3 3 5" xfId="2906" xr:uid="{626EB67D-9C30-4F16-B2AF-5622F265125F}"/>
    <cellStyle name="Normal 5 5 3 4" xfId="1366" xr:uid="{B5A03B8E-DDBA-48BE-97B6-3CA5C24524B4}"/>
    <cellStyle name="Normal 5 5 3 4 2" xfId="1367" xr:uid="{A16858E1-6209-414C-AF4B-4B42E91F6B8A}"/>
    <cellStyle name="Normal 5 5 3 4 2 2" xfId="4475" xr:uid="{FD716136-4929-4B1F-A893-026AD3FB92F5}"/>
    <cellStyle name="Normal 5 5 3 4 3" xfId="2907" xr:uid="{DBA2472C-F4B0-4A02-A4CD-544326BF5D19}"/>
    <cellStyle name="Normal 5 5 3 4 4" xfId="2908" xr:uid="{2918D79D-53C3-451E-8472-2C4D1B3795E4}"/>
    <cellStyle name="Normal 5 5 3 5" xfId="1368" xr:uid="{175FC317-F773-4758-A5DB-A527FCB20C77}"/>
    <cellStyle name="Normal 5 5 3 5 2" xfId="2909" xr:uid="{7C0C916C-D45F-41A5-981D-1FEA95348A4B}"/>
    <cellStyle name="Normal 5 5 3 5 3" xfId="2910" xr:uid="{B6B306C5-EBB6-4C60-AB8B-6BF3F57FD7D3}"/>
    <cellStyle name="Normal 5 5 3 5 4" xfId="2911" xr:uid="{F2619A6D-F437-4892-81BD-3B68293D6C38}"/>
    <cellStyle name="Normal 5 5 3 6" xfId="2912" xr:uid="{60EA4875-4D0B-46B6-BFDE-48A8E9530297}"/>
    <cellStyle name="Normal 5 5 3 7" xfId="2913" xr:uid="{64F4304B-CD9A-40CB-8E38-9B14C0CA0061}"/>
    <cellStyle name="Normal 5 5 3 8" xfId="2914" xr:uid="{AD09F35C-3432-4558-8F72-69B01A2ECAC9}"/>
    <cellStyle name="Normal 5 5 4" xfId="103" xr:uid="{610FD05D-DA2C-4FFC-916A-7BBC91817FC6}"/>
    <cellStyle name="Normal 5 5 4 2" xfId="569" xr:uid="{4BC24EB0-1939-4065-834D-A067F221A41E}"/>
    <cellStyle name="Normal 5 5 4 2 2" xfId="570" xr:uid="{898E1C63-D8BE-40E3-BAF1-98013DC43FC8}"/>
    <cellStyle name="Normal 5 5 4 2 2 2" xfId="1369" xr:uid="{17BEB7E8-5A70-401D-B803-B9866C80F181}"/>
    <cellStyle name="Normal 5 5 4 2 2 2 2" xfId="1370" xr:uid="{C6B4C253-34D4-497D-B9D7-1DCB41F31F14}"/>
    <cellStyle name="Normal 5 5 4 2 2 3" xfId="1371" xr:uid="{BC8D4F81-06D4-4102-8DF2-43C324724245}"/>
    <cellStyle name="Normal 5 5 4 2 2 4" xfId="2915" xr:uid="{B32DEEF8-FC97-4E24-9153-B5DFF11265FB}"/>
    <cellStyle name="Normal 5 5 4 2 3" xfId="1372" xr:uid="{DD519CB4-63F4-407F-A6C6-F8B5F2E00E1A}"/>
    <cellStyle name="Normal 5 5 4 2 3 2" xfId="1373" xr:uid="{F18474D2-5F0A-4CDC-855C-92CCFF8846F9}"/>
    <cellStyle name="Normal 5 5 4 2 4" xfId="1374" xr:uid="{CAFB7AA4-8DAA-4322-90FA-A29706512F82}"/>
    <cellStyle name="Normal 5 5 4 2 5" xfId="2916" xr:uid="{179352DA-15AA-444A-99DF-932664D2AEBB}"/>
    <cellStyle name="Normal 5 5 4 3" xfId="571" xr:uid="{F1DCB967-8E33-4D4A-8F4E-17F3A314A34C}"/>
    <cellStyle name="Normal 5 5 4 3 2" xfId="1375" xr:uid="{BBC56721-4174-477D-B184-06D3FA41DC49}"/>
    <cellStyle name="Normal 5 5 4 3 2 2" xfId="1376" xr:uid="{2B019017-A40C-4A2D-8D1B-343F1868A0E0}"/>
    <cellStyle name="Normal 5 5 4 3 3" xfId="1377" xr:uid="{7E01AB90-4C48-4200-AC71-E1B4C4977A51}"/>
    <cellStyle name="Normal 5 5 4 3 4" xfId="2917" xr:uid="{8B02426A-637E-4AE6-ACEB-C4BB6E490E41}"/>
    <cellStyle name="Normal 5 5 4 4" xfId="1378" xr:uid="{20B5186B-2742-448F-A0EC-1A725F0943DB}"/>
    <cellStyle name="Normal 5 5 4 4 2" xfId="1379" xr:uid="{C6108CC6-4772-4F26-AFAA-63B236BCF061}"/>
    <cellStyle name="Normal 5 5 4 4 3" xfId="2918" xr:uid="{D13E0B76-0BA7-4BFA-B1A4-AC38E0E9F915}"/>
    <cellStyle name="Normal 5 5 4 4 4" xfId="2919" xr:uid="{E86A5107-C661-4A7D-A0DA-D9FB5497983E}"/>
    <cellStyle name="Normal 5 5 4 5" xfId="1380" xr:uid="{C05585EA-9646-4C07-9E53-6929B4558BE0}"/>
    <cellStyle name="Normal 5 5 4 6" xfId="2920" xr:uid="{B2DA39DB-2F43-43DE-BE16-F63AFA7B5397}"/>
    <cellStyle name="Normal 5 5 4 7" xfId="2921" xr:uid="{6ED0CAAF-9F87-4FDF-A844-7653A09EE581}"/>
    <cellStyle name="Normal 5 5 5" xfId="308" xr:uid="{E9F73CC9-C86C-48CB-B1E7-71A3B8D61690}"/>
    <cellStyle name="Normal 5 5 5 2" xfId="572" xr:uid="{9A6F3BFC-D284-4650-9E42-2C216CBEB45E}"/>
    <cellStyle name="Normal 5 5 5 2 2" xfId="1381" xr:uid="{773F4F28-126C-458A-AD7C-2703AB64A2B7}"/>
    <cellStyle name="Normal 5 5 5 2 2 2" xfId="1382" xr:uid="{CA825295-C653-4184-B588-1CD12DFC764C}"/>
    <cellStyle name="Normal 5 5 5 2 3" xfId="1383" xr:uid="{59EB30AF-C334-423D-8D4B-68B743795D82}"/>
    <cellStyle name="Normal 5 5 5 2 4" xfId="2922" xr:uid="{50817A3F-01CD-4B02-90F0-D43FF09309AF}"/>
    <cellStyle name="Normal 5 5 5 3" xfId="1384" xr:uid="{5EDB9902-B87C-484F-9D1A-2AA7D17A4135}"/>
    <cellStyle name="Normal 5 5 5 3 2" xfId="1385" xr:uid="{60AE18AB-526F-4434-9457-2922954003A8}"/>
    <cellStyle name="Normal 5 5 5 3 3" xfId="2923" xr:uid="{ABB6EDB4-15B9-424E-8268-1D9201BAC7A5}"/>
    <cellStyle name="Normal 5 5 5 3 4" xfId="2924" xr:uid="{867C296B-3F75-4BD1-B718-6C6AFF3D625D}"/>
    <cellStyle name="Normal 5 5 5 4" xfId="1386" xr:uid="{98C791CB-8258-4DF2-8979-A4C7272B3A8B}"/>
    <cellStyle name="Normal 5 5 5 5" xfId="2925" xr:uid="{22F8AE14-F1A7-4D5F-A42A-BD59F4344BC4}"/>
    <cellStyle name="Normal 5 5 5 6" xfId="2926" xr:uid="{96063D6C-8030-4EAB-AC8A-41799EADF31B}"/>
    <cellStyle name="Normal 5 5 6" xfId="309" xr:uid="{18456FC9-3F17-4392-B5BE-0F42A58CF143}"/>
    <cellStyle name="Normal 5 5 6 2" xfId="1387" xr:uid="{88843202-53F7-48A6-9C7A-FB0C01405B44}"/>
    <cellStyle name="Normal 5 5 6 2 2" xfId="1388" xr:uid="{3F56A2A4-FC3C-48A4-840A-79B15E36C035}"/>
    <cellStyle name="Normal 5 5 6 2 3" xfId="2927" xr:uid="{138007C7-0416-42D9-98A5-78093B8FAF91}"/>
    <cellStyle name="Normal 5 5 6 2 4" xfId="2928" xr:uid="{663467DE-C5C7-4F64-A74C-5986D355DFFA}"/>
    <cellStyle name="Normal 5 5 6 3" xfId="1389" xr:uid="{ABCC1FF9-595F-49A2-82DB-1437EA8F6FC6}"/>
    <cellStyle name="Normal 5 5 6 4" xfId="2929" xr:uid="{C5A1381D-5947-4D09-92C4-50314C6DDC05}"/>
    <cellStyle name="Normal 5 5 6 5" xfId="2930" xr:uid="{F4DB39E4-8739-47AA-8416-9F062523268C}"/>
    <cellStyle name="Normal 5 5 7" xfId="1390" xr:uid="{9EFC49AC-E044-4C56-A7FD-5C00B7EF5388}"/>
    <cellStyle name="Normal 5 5 7 2" xfId="1391" xr:uid="{A00B208B-BE08-456B-8E23-757A55BAF6D0}"/>
    <cellStyle name="Normal 5 5 7 3" xfId="2931" xr:uid="{57371030-FF80-4B3E-9F23-D89AB99260C5}"/>
    <cellStyle name="Normal 5 5 7 4" xfId="2932" xr:uid="{CAE9A3A1-50E6-495C-B663-980A012E8E77}"/>
    <cellStyle name="Normal 5 5 8" xfId="1392" xr:uid="{EFE011B5-C435-4FA7-A99C-8C4F6C417F7E}"/>
    <cellStyle name="Normal 5 5 8 2" xfId="2933" xr:uid="{52C48D4A-2A75-4DFA-A4F7-CE1A7E90308E}"/>
    <cellStyle name="Normal 5 5 8 3" xfId="2934" xr:uid="{07A47725-929C-42BB-AC5C-23280813B0A8}"/>
    <cellStyle name="Normal 5 5 8 4" xfId="2935" xr:uid="{CAC8F13B-BE6B-4B38-9868-AF2FD69CD551}"/>
    <cellStyle name="Normal 5 5 9" xfId="2936" xr:uid="{E74309A5-3CDC-4003-AF3E-111A5A1BE3BF}"/>
    <cellStyle name="Normal 5 6" xfId="104" xr:uid="{D956A615-214E-4750-A904-12C800569E41}"/>
    <cellStyle name="Normal 5 6 10" xfId="2937" xr:uid="{23802035-1ADC-47B6-B315-4F2FA840BDFC}"/>
    <cellStyle name="Normal 5 6 11" xfId="2938" xr:uid="{B72BB19C-78B5-4870-9564-C58D55E707C6}"/>
    <cellStyle name="Normal 5 6 2" xfId="105" xr:uid="{12478D49-3FD9-4769-AB82-864517B07B9B}"/>
    <cellStyle name="Normal 5 6 2 2" xfId="310" xr:uid="{D3B03BAD-3F53-4079-A39A-8BA2458E6388}"/>
    <cellStyle name="Normal 5 6 2 2 2" xfId="573" xr:uid="{CBB2B3D2-DD13-4B46-81CB-26207517DA08}"/>
    <cellStyle name="Normal 5 6 2 2 2 2" xfId="574" xr:uid="{71C1DDAC-DA1F-4342-99BC-A5E878CBF318}"/>
    <cellStyle name="Normal 5 6 2 2 2 2 2" xfId="1393" xr:uid="{E318B7C7-388A-493C-8FE2-6AF48765FEEB}"/>
    <cellStyle name="Normal 5 6 2 2 2 2 3" xfId="2939" xr:uid="{7C4D5D76-A23D-4908-B8E4-F7A2188C1CBC}"/>
    <cellStyle name="Normal 5 6 2 2 2 2 4" xfId="2940" xr:uid="{2C3E5368-7780-4DD0-943E-E29602737E27}"/>
    <cellStyle name="Normal 5 6 2 2 2 3" xfId="1394" xr:uid="{F647F0EF-60A1-4EA7-B3CD-94DDE32F7317}"/>
    <cellStyle name="Normal 5 6 2 2 2 3 2" xfId="2941" xr:uid="{025A37C0-2FB2-4F9B-B307-747B35E2BAB6}"/>
    <cellStyle name="Normal 5 6 2 2 2 3 3" xfId="2942" xr:uid="{AE53BC82-4DF2-4E84-AE84-758938DEA5E3}"/>
    <cellStyle name="Normal 5 6 2 2 2 3 4" xfId="2943" xr:uid="{C292A30E-3EB0-42D4-9194-16798CC58051}"/>
    <cellStyle name="Normal 5 6 2 2 2 4" xfId="2944" xr:uid="{697DC476-F78C-4729-97AE-E46390A6037C}"/>
    <cellStyle name="Normal 5 6 2 2 2 5" xfId="2945" xr:uid="{A489D663-5E17-4DA9-9350-6BC00EB934E6}"/>
    <cellStyle name="Normal 5 6 2 2 2 6" xfId="2946" xr:uid="{D67DFD48-DE22-4D57-BDB4-D6345D44D463}"/>
    <cellStyle name="Normal 5 6 2 2 3" xfId="575" xr:uid="{64EE36D5-BCFD-4F15-B590-2564FEA83F61}"/>
    <cellStyle name="Normal 5 6 2 2 3 2" xfId="1395" xr:uid="{246F4F35-E65E-475A-AD5B-CF4E194686D6}"/>
    <cellStyle name="Normal 5 6 2 2 3 2 2" xfId="2947" xr:uid="{A4C3D35A-06FE-4788-8EB3-9ED14CBCA0E2}"/>
    <cellStyle name="Normal 5 6 2 2 3 2 3" xfId="2948" xr:uid="{824EE96E-5DBC-4BF1-A574-34C41BD6BB9F}"/>
    <cellStyle name="Normal 5 6 2 2 3 2 4" xfId="2949" xr:uid="{AC3E0989-5612-44E6-8089-D506119CAE3F}"/>
    <cellStyle name="Normal 5 6 2 2 3 3" xfId="2950" xr:uid="{C6909C4A-1BA7-4B1D-93C3-63BF74BFF1D5}"/>
    <cellStyle name="Normal 5 6 2 2 3 4" xfId="2951" xr:uid="{3BEED45F-DF3F-47CB-8A34-E2A4469B5353}"/>
    <cellStyle name="Normal 5 6 2 2 3 5" xfId="2952" xr:uid="{6ECB4955-58A9-4176-ACAE-6A79F356322F}"/>
    <cellStyle name="Normal 5 6 2 2 4" xfId="1396" xr:uid="{79D5E8EB-ADD5-4A6E-B210-77B061A14916}"/>
    <cellStyle name="Normal 5 6 2 2 4 2" xfId="2953" xr:uid="{17C83904-B097-4011-9C85-9F2CF2BF3795}"/>
    <cellStyle name="Normal 5 6 2 2 4 3" xfId="2954" xr:uid="{953B5C90-659F-47C5-96C3-E95949FE3B91}"/>
    <cellStyle name="Normal 5 6 2 2 4 4" xfId="2955" xr:uid="{0E7006A7-3AC3-48DB-A207-62457D82CFEF}"/>
    <cellStyle name="Normal 5 6 2 2 5" xfId="2956" xr:uid="{5109681C-3711-4A46-BB75-D5050D82F2D0}"/>
    <cellStyle name="Normal 5 6 2 2 5 2" xfId="2957" xr:uid="{D74600DE-F2D6-4D00-AC7E-232550932254}"/>
    <cellStyle name="Normal 5 6 2 2 5 3" xfId="2958" xr:uid="{D77B0A8E-D4B3-444C-A307-6346360FC83D}"/>
    <cellStyle name="Normal 5 6 2 2 5 4" xfId="2959" xr:uid="{1DE7BBE8-DABF-492D-9BC1-2922636366CA}"/>
    <cellStyle name="Normal 5 6 2 2 6" xfId="2960" xr:uid="{F7875BC1-2F89-4E1D-B9FB-F474A1F9ABB8}"/>
    <cellStyle name="Normal 5 6 2 2 7" xfId="2961" xr:uid="{38E8B042-F9AB-4F80-98D7-60DA35EE9CC1}"/>
    <cellStyle name="Normal 5 6 2 2 8" xfId="2962" xr:uid="{5F7B2C80-0FBD-49C2-8F38-A64368EAB9F1}"/>
    <cellStyle name="Normal 5 6 2 3" xfId="576" xr:uid="{9E6F50AF-E252-4716-A694-DAD54FD8123E}"/>
    <cellStyle name="Normal 5 6 2 3 2" xfId="577" xr:uid="{EF7477A8-3DA2-4EE6-8B64-79DADDC75942}"/>
    <cellStyle name="Normal 5 6 2 3 2 2" xfId="578" xr:uid="{7BD574AB-D59D-4524-B19D-5E7208724A8A}"/>
    <cellStyle name="Normal 5 6 2 3 2 3" xfId="2963" xr:uid="{7D6424B6-B79F-4B2E-927B-9CB136A2D2A0}"/>
    <cellStyle name="Normal 5 6 2 3 2 4" xfId="2964" xr:uid="{C266F9AF-4546-4992-A394-7EAE1F99BA5D}"/>
    <cellStyle name="Normal 5 6 2 3 3" xfId="579" xr:uid="{EC8CC21B-106B-405B-A435-0B419ABB0DB0}"/>
    <cellStyle name="Normal 5 6 2 3 3 2" xfId="2965" xr:uid="{187B2573-3EB7-4308-B2B0-297F2E32FBA0}"/>
    <cellStyle name="Normal 5 6 2 3 3 3" xfId="2966" xr:uid="{30C60466-D52E-43FB-A83C-6FC38BCB3CA3}"/>
    <cellStyle name="Normal 5 6 2 3 3 4" xfId="2967" xr:uid="{2EEAE346-91D8-4AAE-8892-7AAE53E8BFC0}"/>
    <cellStyle name="Normal 5 6 2 3 4" xfId="2968" xr:uid="{8D1439BA-B7BD-4EA9-93D7-BEC3F4557DF1}"/>
    <cellStyle name="Normal 5 6 2 3 5" xfId="2969" xr:uid="{F48EE1E6-F84E-482B-A5F6-58E45BB78EB6}"/>
    <cellStyle name="Normal 5 6 2 3 6" xfId="2970" xr:uid="{4F138FBB-C87F-47F4-934B-3E962A7ACAD4}"/>
    <cellStyle name="Normal 5 6 2 4" xfId="580" xr:uid="{100592E0-1DA6-41CA-869F-B45D373979EA}"/>
    <cellStyle name="Normal 5 6 2 4 2" xfId="581" xr:uid="{DABD7B72-158E-43A0-8874-4A6CE278F3D3}"/>
    <cellStyle name="Normal 5 6 2 4 2 2" xfId="2971" xr:uid="{E0A3A761-C4EC-4EC1-B562-27EB898FA0FE}"/>
    <cellStyle name="Normal 5 6 2 4 2 3" xfId="2972" xr:uid="{6D3F01A1-B750-42B6-83DC-14F4305BEAEF}"/>
    <cellStyle name="Normal 5 6 2 4 2 4" xfId="2973" xr:uid="{BA024441-C087-4182-96C5-81C039EA6ECE}"/>
    <cellStyle name="Normal 5 6 2 4 3" xfId="2974" xr:uid="{BCA05054-A5B0-4B17-9C0A-E6FEB187451A}"/>
    <cellStyle name="Normal 5 6 2 4 4" xfId="2975" xr:uid="{6B2C718C-86FB-4131-8F27-9AC7E3B489C7}"/>
    <cellStyle name="Normal 5 6 2 4 5" xfId="2976" xr:uid="{3106125B-BA53-405F-8399-4384658AA562}"/>
    <cellStyle name="Normal 5 6 2 5" xfId="582" xr:uid="{24D080B6-52CD-4C78-9043-646A3AEF71F2}"/>
    <cellStyle name="Normal 5 6 2 5 2" xfId="2977" xr:uid="{70E34123-D3CE-404A-9333-0C5DF27B4E38}"/>
    <cellStyle name="Normal 5 6 2 5 3" xfId="2978" xr:uid="{45CA57A2-59F0-4707-B774-A0A318290BEC}"/>
    <cellStyle name="Normal 5 6 2 5 4" xfId="2979" xr:uid="{F37FB7C8-9959-4EC9-B9BB-796FFFCB5F23}"/>
    <cellStyle name="Normal 5 6 2 6" xfId="2980" xr:uid="{D9D28089-FF6B-4857-8EE9-10735343F8EF}"/>
    <cellStyle name="Normal 5 6 2 6 2" xfId="2981" xr:uid="{8A7A735A-F89B-43CF-A22C-BE29D71A54FE}"/>
    <cellStyle name="Normal 5 6 2 6 3" xfId="2982" xr:uid="{38694D25-435A-40BD-B81A-17A1AEE76B8F}"/>
    <cellStyle name="Normal 5 6 2 6 4" xfId="2983" xr:uid="{6EF25D26-8837-4B48-B1F5-D6D3638A3018}"/>
    <cellStyle name="Normal 5 6 2 7" xfId="2984" xr:uid="{E55A2197-8AE5-4387-974C-8429FD507391}"/>
    <cellStyle name="Normal 5 6 2 8" xfId="2985" xr:uid="{A6979931-67F2-46A7-8399-57C156607151}"/>
    <cellStyle name="Normal 5 6 2 9" xfId="2986" xr:uid="{25E35BE8-427E-45D7-9859-6D4676269E61}"/>
    <cellStyle name="Normal 5 6 3" xfId="311" xr:uid="{F7879BFD-D72D-498A-B92D-B3F42C04E6FF}"/>
    <cellStyle name="Normal 5 6 3 2" xfId="583" xr:uid="{4710FB69-6BC0-4C39-9BCE-A28D64069539}"/>
    <cellStyle name="Normal 5 6 3 2 2" xfId="584" xr:uid="{29F4228E-8729-4237-A8F8-928179196B9E}"/>
    <cellStyle name="Normal 5 6 3 2 2 2" xfId="1397" xr:uid="{E7190840-71B0-42B6-A983-389ABECFC80C}"/>
    <cellStyle name="Normal 5 6 3 2 2 2 2" xfId="1398" xr:uid="{C20A91E0-58B5-4509-B1A0-FF30D2F19D93}"/>
    <cellStyle name="Normal 5 6 3 2 2 3" xfId="1399" xr:uid="{0FCEBD88-8778-4DE3-9E1C-FE2C37F6EDE2}"/>
    <cellStyle name="Normal 5 6 3 2 2 4" xfId="2987" xr:uid="{17FE94CC-2DDE-4BE2-B9B5-4B5FDE6D449D}"/>
    <cellStyle name="Normal 5 6 3 2 3" xfId="1400" xr:uid="{A7E84CB5-2E0E-47FD-B19B-50A292AA7134}"/>
    <cellStyle name="Normal 5 6 3 2 3 2" xfId="1401" xr:uid="{AE0569DD-2384-4B3E-BBC6-5E96CE1A521A}"/>
    <cellStyle name="Normal 5 6 3 2 3 3" xfId="2988" xr:uid="{26929908-DD7D-44CD-99B6-A53BA32E1D7C}"/>
    <cellStyle name="Normal 5 6 3 2 3 4" xfId="2989" xr:uid="{42812112-6B8B-41CD-AF26-B2A2A02F6239}"/>
    <cellStyle name="Normal 5 6 3 2 4" xfId="1402" xr:uid="{679D26CE-B367-41C8-843B-C3DBD01FAE63}"/>
    <cellStyle name="Normal 5 6 3 2 5" xfId="2990" xr:uid="{D0F9B6AA-14E8-46CC-86C4-5DBE5C7587BC}"/>
    <cellStyle name="Normal 5 6 3 2 6" xfId="2991" xr:uid="{E6D67327-BB61-4901-8877-A8837B74EE8C}"/>
    <cellStyle name="Normal 5 6 3 3" xfId="585" xr:uid="{3918179E-E910-4900-A0F9-D565B1525C51}"/>
    <cellStyle name="Normal 5 6 3 3 2" xfId="1403" xr:uid="{3C578C93-386D-4413-811B-C64042980602}"/>
    <cellStyle name="Normal 5 6 3 3 2 2" xfId="1404" xr:uid="{0F964B5E-CCED-4347-AF7E-5699C6D7DFCF}"/>
    <cellStyle name="Normal 5 6 3 3 2 3" xfId="2992" xr:uid="{9F76876F-4844-4701-A885-093B3A59D544}"/>
    <cellStyle name="Normal 5 6 3 3 2 4" xfId="2993" xr:uid="{F7CA72B2-91E9-4FBE-A417-852EB3428B30}"/>
    <cellStyle name="Normal 5 6 3 3 3" xfId="1405" xr:uid="{AFEF1B69-DD33-409B-80C0-E69105CDDD0D}"/>
    <cellStyle name="Normal 5 6 3 3 4" xfId="2994" xr:uid="{FC1F4C93-FF0C-4270-BBF6-076BA749E5BF}"/>
    <cellStyle name="Normal 5 6 3 3 5" xfId="2995" xr:uid="{C9132312-0CE1-4364-B51D-8C31564D7670}"/>
    <cellStyle name="Normal 5 6 3 4" xfId="1406" xr:uid="{1A7413F0-86D0-47F4-8C68-BB19C611B4E2}"/>
    <cellStyle name="Normal 5 6 3 4 2" xfId="1407" xr:uid="{79A42A29-02B6-4212-8A73-A8443C558A59}"/>
    <cellStyle name="Normal 5 6 3 4 3" xfId="2996" xr:uid="{835FFE7C-C331-43EE-82C4-2E997FDF5C6D}"/>
    <cellStyle name="Normal 5 6 3 4 4" xfId="2997" xr:uid="{4A68EBD9-A0EE-4602-B6C4-C33632D86272}"/>
    <cellStyle name="Normal 5 6 3 5" xfId="1408" xr:uid="{1F45BEAA-9182-42B8-AC39-9151CEA03B68}"/>
    <cellStyle name="Normal 5 6 3 5 2" xfId="2998" xr:uid="{CA974E5A-5863-47F4-A428-AD56E608F14F}"/>
    <cellStyle name="Normal 5 6 3 5 3" xfId="2999" xr:uid="{BA702AF4-9753-40A9-A0D4-E43B09439C3F}"/>
    <cellStyle name="Normal 5 6 3 5 4" xfId="3000" xr:uid="{FD81B1FF-D886-439E-84AA-6DED0556ACE2}"/>
    <cellStyle name="Normal 5 6 3 6" xfId="3001" xr:uid="{C7A622F4-4992-457F-8215-B206BB0E27F5}"/>
    <cellStyle name="Normal 5 6 3 7" xfId="3002" xr:uid="{8758C56C-6C93-430A-9E9A-440747EABEFC}"/>
    <cellStyle name="Normal 5 6 3 8" xfId="3003" xr:uid="{118CAC66-DD0A-4637-B96C-3A80E1150398}"/>
    <cellStyle name="Normal 5 6 4" xfId="312" xr:uid="{DDCC8B5D-CDB6-41BA-AE68-A03129BD5C16}"/>
    <cellStyle name="Normal 5 6 4 2" xfId="586" xr:uid="{3705C09A-D242-4653-B3EE-32E0FEF54FB7}"/>
    <cellStyle name="Normal 5 6 4 2 2" xfId="587" xr:uid="{42DA4620-314B-497A-A683-BB551906716E}"/>
    <cellStyle name="Normal 5 6 4 2 2 2" xfId="1409" xr:uid="{BD785C25-19F2-4F30-B00A-1FD0C8BB2B41}"/>
    <cellStyle name="Normal 5 6 4 2 2 3" xfId="3004" xr:uid="{0421A1F4-C09C-4A91-BD78-1A5B07E471B9}"/>
    <cellStyle name="Normal 5 6 4 2 2 4" xfId="3005" xr:uid="{A00905F6-24BC-4E8C-B438-A4DD06097BD7}"/>
    <cellStyle name="Normal 5 6 4 2 3" xfId="1410" xr:uid="{4D3BA77B-FFB4-4D58-9AB3-C573137245EE}"/>
    <cellStyle name="Normal 5 6 4 2 4" xfId="3006" xr:uid="{5BD7AB44-EE7D-4D1D-9B9B-BF7CC688D9B4}"/>
    <cellStyle name="Normal 5 6 4 2 5" xfId="3007" xr:uid="{93FA6386-776C-48FA-A521-762FFA53A97C}"/>
    <cellStyle name="Normal 5 6 4 3" xfId="588" xr:uid="{3A8F4C66-DCF1-4DDC-9C2D-02603A793624}"/>
    <cellStyle name="Normal 5 6 4 3 2" xfId="1411" xr:uid="{A03AD1DE-396B-4B6E-AE11-A8647198A92A}"/>
    <cellStyle name="Normal 5 6 4 3 3" xfId="3008" xr:uid="{A4C0C4A0-FEB2-49F9-A80D-20F2512F4299}"/>
    <cellStyle name="Normal 5 6 4 3 4" xfId="3009" xr:uid="{C5064399-F24F-46D0-9F0E-75DBB33A9C5C}"/>
    <cellStyle name="Normal 5 6 4 4" xfId="1412" xr:uid="{71BC54F6-FBA0-41BC-8DF9-7C36114367C7}"/>
    <cellStyle name="Normal 5 6 4 4 2" xfId="3010" xr:uid="{B3398891-3AE0-451B-B300-90EFA68D5ED0}"/>
    <cellStyle name="Normal 5 6 4 4 3" xfId="3011" xr:uid="{6D470FCD-8AF3-44E6-B816-A50894CDE737}"/>
    <cellStyle name="Normal 5 6 4 4 4" xfId="3012" xr:uid="{20BE1BB3-2E14-4F50-A183-F556C761D4F2}"/>
    <cellStyle name="Normal 5 6 4 5" xfId="3013" xr:uid="{1A388DB5-97B0-4341-9143-653F9E6ECDED}"/>
    <cellStyle name="Normal 5 6 4 6" xfId="3014" xr:uid="{6F43A757-9688-4C3F-9DB2-B2B3FF904A06}"/>
    <cellStyle name="Normal 5 6 4 7" xfId="3015" xr:uid="{1EF5EA20-EA82-4744-B5C8-BA1ACEF067A7}"/>
    <cellStyle name="Normal 5 6 5" xfId="313" xr:uid="{F8FC61DC-5841-4C1F-94FF-1AF6C9B17E51}"/>
    <cellStyle name="Normal 5 6 5 2" xfId="589" xr:uid="{D2AADC7C-F58F-470B-8859-D16356E49F6B}"/>
    <cellStyle name="Normal 5 6 5 2 2" xfId="1413" xr:uid="{75561382-B4EA-4C58-96A4-4522FE08EDE0}"/>
    <cellStyle name="Normal 5 6 5 2 3" xfId="3016" xr:uid="{4F95C00B-2574-4E64-896D-5C8B3D9FD8C6}"/>
    <cellStyle name="Normal 5 6 5 2 4" xfId="3017" xr:uid="{14F15541-9948-4350-A580-5F2CF7C1BDF6}"/>
    <cellStyle name="Normal 5 6 5 3" xfId="1414" xr:uid="{C61B3CC2-5DE3-426E-B34A-FF0F9F43B7AE}"/>
    <cellStyle name="Normal 5 6 5 3 2" xfId="3018" xr:uid="{46F4101D-812C-4BCE-B6FA-FDDCBD00B096}"/>
    <cellStyle name="Normal 5 6 5 3 3" xfId="3019" xr:uid="{37147974-90F5-4D11-A212-AA27EF084A90}"/>
    <cellStyle name="Normal 5 6 5 3 4" xfId="3020" xr:uid="{00F7B367-EB3C-4C7A-BCBB-FA5E28339563}"/>
    <cellStyle name="Normal 5 6 5 4" xfId="3021" xr:uid="{5F94CE12-AAA4-4E78-A22A-CA3202AE955A}"/>
    <cellStyle name="Normal 5 6 5 5" xfId="3022" xr:uid="{A77D3E4E-1E59-4ECF-8EBC-7B276F94EDDA}"/>
    <cellStyle name="Normal 5 6 5 6" xfId="3023" xr:uid="{A84A23D8-0108-46C3-B61B-7CD34FE10B06}"/>
    <cellStyle name="Normal 5 6 6" xfId="590" xr:uid="{08EAD9C7-966A-4979-99F3-D140FB130EE7}"/>
    <cellStyle name="Normal 5 6 6 2" xfId="1415" xr:uid="{D6F207C6-59B0-44C8-A77A-42F86D703379}"/>
    <cellStyle name="Normal 5 6 6 2 2" xfId="3024" xr:uid="{A16A3C13-5A5D-45F2-9BDF-ACDAA4E967D6}"/>
    <cellStyle name="Normal 5 6 6 2 3" xfId="3025" xr:uid="{5575D8B3-7F4C-445F-865F-C0F73E4F6145}"/>
    <cellStyle name="Normal 5 6 6 2 4" xfId="3026" xr:uid="{DCE4FC77-EF4F-4E55-8D97-69D5ED0454BB}"/>
    <cellStyle name="Normal 5 6 6 3" xfId="3027" xr:uid="{A3ACAFD2-61A3-4B42-82AA-46ED3E9BB0A7}"/>
    <cellStyle name="Normal 5 6 6 4" xfId="3028" xr:uid="{85154600-0A78-49FE-A1BD-C1A866DFBF39}"/>
    <cellStyle name="Normal 5 6 6 5" xfId="3029" xr:uid="{5EF79490-D17E-459B-AC05-3AD629A8F399}"/>
    <cellStyle name="Normal 5 6 7" xfId="1416" xr:uid="{9DBC83B4-9E88-413B-9896-EEBE26A1F9A7}"/>
    <cellStyle name="Normal 5 6 7 2" xfId="3030" xr:uid="{AECB11C1-E920-4982-A6DE-B86D627D4EA5}"/>
    <cellStyle name="Normal 5 6 7 3" xfId="3031" xr:uid="{854D6ACA-EBEB-49A9-916F-0D7193BB4450}"/>
    <cellStyle name="Normal 5 6 7 4" xfId="3032" xr:uid="{CE1C45AD-3F59-4DA8-84BB-3B87BAA5074A}"/>
    <cellStyle name="Normal 5 6 8" xfId="3033" xr:uid="{BF70FEC7-E80B-42ED-8384-0C19AFDCB873}"/>
    <cellStyle name="Normal 5 6 8 2" xfId="3034" xr:uid="{23ACAB7B-49B2-441C-A1FA-5B1CC79FDB40}"/>
    <cellStyle name="Normal 5 6 8 3" xfId="3035" xr:uid="{B97EF0A4-2BD2-47B3-AF80-AE33C0E93913}"/>
    <cellStyle name="Normal 5 6 8 4" xfId="3036" xr:uid="{87C2544B-1EA3-49C1-A382-1A141DE20929}"/>
    <cellStyle name="Normal 5 6 9" xfId="3037" xr:uid="{5BEFAA96-453C-45D3-B11A-293D29BC277A}"/>
    <cellStyle name="Normal 5 7" xfId="106" xr:uid="{7EA3221C-0376-4893-8769-31CC348C06C8}"/>
    <cellStyle name="Normal 5 7 2" xfId="107" xr:uid="{C7B93C5D-6C43-4A82-9153-D14BF9546276}"/>
    <cellStyle name="Normal 5 7 2 2" xfId="314" xr:uid="{C9E41753-A7E7-4CFD-AB95-E6EE22BE057A}"/>
    <cellStyle name="Normal 5 7 2 2 2" xfId="591" xr:uid="{25DB3E57-08A0-4221-8E7A-A4E07ADF6B60}"/>
    <cellStyle name="Normal 5 7 2 2 2 2" xfId="1417" xr:uid="{11294D8C-9006-4516-AE72-952CE3F6AD95}"/>
    <cellStyle name="Normal 5 7 2 2 2 3" xfId="3038" xr:uid="{79140439-0490-4C1B-A87D-B30F660231D9}"/>
    <cellStyle name="Normal 5 7 2 2 2 4" xfId="3039" xr:uid="{47BFF99F-7CA9-4B00-9045-D7879A9E4F3F}"/>
    <cellStyle name="Normal 5 7 2 2 3" xfId="1418" xr:uid="{13965299-339D-4B8D-B16B-4F69694FB413}"/>
    <cellStyle name="Normal 5 7 2 2 3 2" xfId="3040" xr:uid="{F904FD79-E01F-46E1-BC9D-017312437F0B}"/>
    <cellStyle name="Normal 5 7 2 2 3 3" xfId="3041" xr:uid="{9CF84AF5-2D33-4520-9FFB-2800293EB51E}"/>
    <cellStyle name="Normal 5 7 2 2 3 4" xfId="3042" xr:uid="{41453F88-A1D9-4B32-88A2-33F1F7FC27C3}"/>
    <cellStyle name="Normal 5 7 2 2 4" xfId="3043" xr:uid="{112C23CE-EF36-499E-AD83-7498756C0490}"/>
    <cellStyle name="Normal 5 7 2 2 5" xfId="3044" xr:uid="{9C9C3D47-94C5-482B-A0CC-7BBB914AA6F2}"/>
    <cellStyle name="Normal 5 7 2 2 6" xfId="3045" xr:uid="{ED36D274-ADDF-4FEA-9A97-1DD1848E22EC}"/>
    <cellStyle name="Normal 5 7 2 3" xfId="592" xr:uid="{50A7A93A-E495-46B6-81BC-8672AD8D3C0E}"/>
    <cellStyle name="Normal 5 7 2 3 2" xfId="1419" xr:uid="{96713A7C-CEEE-4E3E-83F1-31BFDEC9AA51}"/>
    <cellStyle name="Normal 5 7 2 3 2 2" xfId="3046" xr:uid="{8D2EA619-2F10-4EC9-8FA4-66C88BB29EA6}"/>
    <cellStyle name="Normal 5 7 2 3 2 3" xfId="3047" xr:uid="{1B79BFE5-ED5D-4EA7-B0A9-B3E6C6BD8B3B}"/>
    <cellStyle name="Normal 5 7 2 3 2 4" xfId="3048" xr:uid="{8EE519E4-2D56-4833-AB18-96EA0185C1E6}"/>
    <cellStyle name="Normal 5 7 2 3 3" xfId="3049" xr:uid="{2EC2D2C4-1075-455B-9EEB-1D3C06561723}"/>
    <cellStyle name="Normal 5 7 2 3 4" xfId="3050" xr:uid="{5127BBE0-C746-4EFE-9A8A-73C10A517E28}"/>
    <cellStyle name="Normal 5 7 2 3 5" xfId="3051" xr:uid="{357DAF59-7BEA-4DA0-A5B8-E75EE4D5996A}"/>
    <cellStyle name="Normal 5 7 2 4" xfId="1420" xr:uid="{2F4839FE-3FE6-4274-A29E-6EC282F2ABAC}"/>
    <cellStyle name="Normal 5 7 2 4 2" xfId="3052" xr:uid="{17201184-8843-451F-A284-90E1D407B665}"/>
    <cellStyle name="Normal 5 7 2 4 3" xfId="3053" xr:uid="{B881AD3F-A123-460A-9679-884751781CE3}"/>
    <cellStyle name="Normal 5 7 2 4 4" xfId="3054" xr:uid="{B0332F56-CAE0-4457-90B0-5D68F9C19B05}"/>
    <cellStyle name="Normal 5 7 2 5" xfId="3055" xr:uid="{AC4EB895-C27B-4DC3-9D6F-0FCBB84EDCFE}"/>
    <cellStyle name="Normal 5 7 2 5 2" xfId="3056" xr:uid="{B1B9905A-5866-40DB-838E-7422E4AC3FE1}"/>
    <cellStyle name="Normal 5 7 2 5 3" xfId="3057" xr:uid="{6492F9BD-358B-41E6-A65E-039C450FAFB5}"/>
    <cellStyle name="Normal 5 7 2 5 4" xfId="3058" xr:uid="{77FF4160-94F0-4198-8A03-68194CE969DD}"/>
    <cellStyle name="Normal 5 7 2 6" xfId="3059" xr:uid="{4A719351-4BAF-4972-A3E6-883B6F21CBF2}"/>
    <cellStyle name="Normal 5 7 2 7" xfId="3060" xr:uid="{0E6BA624-3C89-4A9D-AC37-68902AA1D557}"/>
    <cellStyle name="Normal 5 7 2 8" xfId="3061" xr:uid="{AF634A76-2F4A-4942-B647-3CAAF24835CF}"/>
    <cellStyle name="Normal 5 7 3" xfId="315" xr:uid="{76E88345-147A-425A-B886-F4BC91D5E136}"/>
    <cellStyle name="Normal 5 7 3 2" xfId="593" xr:uid="{8B1A400D-8FB7-4596-BA1F-E821D4633CE6}"/>
    <cellStyle name="Normal 5 7 3 2 2" xfId="594" xr:uid="{A9FEEF3F-A05D-49CB-960E-8E7B758FBC0F}"/>
    <cellStyle name="Normal 5 7 3 2 3" xfId="3062" xr:uid="{498CF41F-8489-49B7-9974-CA92E3B7D4C3}"/>
    <cellStyle name="Normal 5 7 3 2 4" xfId="3063" xr:uid="{3B72B979-65C2-49B0-A418-5320DB23882E}"/>
    <cellStyle name="Normal 5 7 3 3" xfId="595" xr:uid="{70B2F9D5-B501-4887-AA94-19EF52007CDF}"/>
    <cellStyle name="Normal 5 7 3 3 2" xfId="3064" xr:uid="{EA34D1C6-8D0C-406D-A205-A32F1DD6BE56}"/>
    <cellStyle name="Normal 5 7 3 3 3" xfId="3065" xr:uid="{E84397B3-7287-46E8-AF1C-238EDE0A6DDD}"/>
    <cellStyle name="Normal 5 7 3 3 4" xfId="3066" xr:uid="{A5B1E1D3-F522-4CAA-86A4-EA40A9BD331C}"/>
    <cellStyle name="Normal 5 7 3 4" xfId="3067" xr:uid="{ED5267CF-C6A6-4F2B-95D0-D9B2B7BC7CB2}"/>
    <cellStyle name="Normal 5 7 3 5" xfId="3068" xr:uid="{E22803A0-2202-4DA1-96B0-C2E0FDA2AFB1}"/>
    <cellStyle name="Normal 5 7 3 6" xfId="3069" xr:uid="{05FB007A-919A-498A-A5EC-994047306C7D}"/>
    <cellStyle name="Normal 5 7 4" xfId="316" xr:uid="{0379CB34-3D1A-4396-AAA6-00E4C53F06DD}"/>
    <cellStyle name="Normal 5 7 4 2" xfId="596" xr:uid="{59CB9463-9507-4993-AA44-18C293178C4D}"/>
    <cellStyle name="Normal 5 7 4 2 2" xfId="3070" xr:uid="{C5815A1D-3E34-4124-8B8B-3E7536042992}"/>
    <cellStyle name="Normal 5 7 4 2 3" xfId="3071" xr:uid="{EB158BFF-03F3-44E3-B457-0F1F37BF789E}"/>
    <cellStyle name="Normal 5 7 4 2 4" xfId="3072" xr:uid="{E2AD9E38-037F-467E-9AEC-77A335832D52}"/>
    <cellStyle name="Normal 5 7 4 3" xfId="3073" xr:uid="{2B83D8EE-6065-4BD4-8B76-4C03B75A05BE}"/>
    <cellStyle name="Normal 5 7 4 4" xfId="3074" xr:uid="{E3BA1AD4-EF03-467D-AA56-6B70952B7E6B}"/>
    <cellStyle name="Normal 5 7 4 5" xfId="3075" xr:uid="{1B9345B4-BAFA-45A9-BD7F-CEB041FAF72D}"/>
    <cellStyle name="Normal 5 7 5" xfId="597" xr:uid="{3DB2B29C-1305-4931-990A-5404232E7F60}"/>
    <cellStyle name="Normal 5 7 5 2" xfId="3076" xr:uid="{260A174C-4841-4277-B25F-D95360542B2B}"/>
    <cellStyle name="Normal 5 7 5 3" xfId="3077" xr:uid="{B57A8B30-8205-4F99-9473-C2E3B0A4C17E}"/>
    <cellStyle name="Normal 5 7 5 4" xfId="3078" xr:uid="{7624F71E-C4C5-4617-A1D1-7B269A1E2120}"/>
    <cellStyle name="Normal 5 7 6" xfId="3079" xr:uid="{75185094-B4C9-49F6-8BFF-3E61C740481F}"/>
    <cellStyle name="Normal 5 7 6 2" xfId="3080" xr:uid="{8795C877-CF4E-46FF-A092-44AEFF01E0BF}"/>
    <cellStyle name="Normal 5 7 6 3" xfId="3081" xr:uid="{80E286DC-43AA-4A4A-BB4F-A3A3A125D71C}"/>
    <cellStyle name="Normal 5 7 6 4" xfId="3082" xr:uid="{D4F4F644-CAA8-451D-A52B-B83F5970E2EB}"/>
    <cellStyle name="Normal 5 7 7" xfId="3083" xr:uid="{1FF67EDC-2837-4056-89DD-29F7928837F7}"/>
    <cellStyle name="Normal 5 7 8" xfId="3084" xr:uid="{B1C2086E-2497-4EAD-89A3-BD4159129800}"/>
    <cellStyle name="Normal 5 7 9" xfId="3085" xr:uid="{F47ABD35-4665-4620-9B93-233257EDFEA0}"/>
    <cellStyle name="Normal 5 8" xfId="108" xr:uid="{BC92C2AD-7051-4DE0-BDBE-DE39F51F9C90}"/>
    <cellStyle name="Normal 5 8 2" xfId="317" xr:uid="{FF83D383-EFD8-49B0-B939-3620FA105E9C}"/>
    <cellStyle name="Normal 5 8 2 2" xfId="598" xr:uid="{89630824-CE07-4BEE-8FA8-6C3B85CF5373}"/>
    <cellStyle name="Normal 5 8 2 2 2" xfId="1421" xr:uid="{5957E5D8-737E-4594-A6F1-4F4771825E4F}"/>
    <cellStyle name="Normal 5 8 2 2 2 2" xfId="1422" xr:uid="{D8ECA5FA-C344-4CA4-9442-5CBFEF20BB08}"/>
    <cellStyle name="Normal 5 8 2 2 3" xfId="1423" xr:uid="{2A1ED7AE-1DA2-4EB6-80CA-2FBC4248B13F}"/>
    <cellStyle name="Normal 5 8 2 2 4" xfId="3086" xr:uid="{7B713CAC-9A37-4A89-875C-B1A294B3ABEC}"/>
    <cellStyle name="Normal 5 8 2 3" xfId="1424" xr:uid="{4017B7A4-AFBD-4070-B849-67578FFA07B4}"/>
    <cellStyle name="Normal 5 8 2 3 2" xfId="1425" xr:uid="{E9AB7629-4195-47AE-9B18-448BF427AD42}"/>
    <cellStyle name="Normal 5 8 2 3 3" xfId="3087" xr:uid="{14782628-2E88-47C7-85B7-515FDCC8D131}"/>
    <cellStyle name="Normal 5 8 2 3 4" xfId="3088" xr:uid="{3BCC74CA-480B-42C9-95E7-1FCCD4994C80}"/>
    <cellStyle name="Normal 5 8 2 4" xfId="1426" xr:uid="{478AEEFB-C19A-4013-9CBA-5B098E7FB1E7}"/>
    <cellStyle name="Normal 5 8 2 5" xfId="3089" xr:uid="{33675C8F-1170-4811-A079-E2FF052D7A56}"/>
    <cellStyle name="Normal 5 8 2 6" xfId="3090" xr:uid="{DA0A346A-5EA5-44FE-8D88-F2DFD1914250}"/>
    <cellStyle name="Normal 5 8 3" xfId="599" xr:uid="{BAAE9591-1156-4AE0-BF78-D5406688B8D5}"/>
    <cellStyle name="Normal 5 8 3 2" xfId="1427" xr:uid="{3993FA16-1D4C-469E-970A-34FFF96C40E2}"/>
    <cellStyle name="Normal 5 8 3 2 2" xfId="1428" xr:uid="{0805FE40-67DA-49B8-A084-18EC450A5861}"/>
    <cellStyle name="Normal 5 8 3 2 3" xfId="3091" xr:uid="{247CE926-F843-4160-9B8C-054A0A120875}"/>
    <cellStyle name="Normal 5 8 3 2 4" xfId="3092" xr:uid="{F4A8DD73-2AAF-454A-B7A8-7E0EA66B9818}"/>
    <cellStyle name="Normal 5 8 3 3" xfId="1429" xr:uid="{36C8218D-6088-4D57-A715-60F19338BB46}"/>
    <cellStyle name="Normal 5 8 3 4" xfId="3093" xr:uid="{CD8292BB-FC2A-4404-8A25-1BE1669D6419}"/>
    <cellStyle name="Normal 5 8 3 5" xfId="3094" xr:uid="{78C5DB40-6189-411D-9B90-AF2136883895}"/>
    <cellStyle name="Normal 5 8 4" xfId="1430" xr:uid="{5AE3B47E-45BD-4F82-88E6-746E5E014D93}"/>
    <cellStyle name="Normal 5 8 4 2" xfId="1431" xr:uid="{5AC83A66-DB3F-4604-ACE7-C7517741391D}"/>
    <cellStyle name="Normal 5 8 4 3" xfId="3095" xr:uid="{A821DD65-2E4B-40CF-A09D-1014C9F5F300}"/>
    <cellStyle name="Normal 5 8 4 4" xfId="3096" xr:uid="{BA9BA78B-293D-4116-9FC1-D8F92BF93D58}"/>
    <cellStyle name="Normal 5 8 5" xfId="1432" xr:uid="{CCAFB7F0-EAFA-4950-A19D-21DC0D828C9C}"/>
    <cellStyle name="Normal 5 8 5 2" xfId="3097" xr:uid="{4EC76F9C-7BEC-496C-8CB2-56936BB6A9B5}"/>
    <cellStyle name="Normal 5 8 5 3" xfId="3098" xr:uid="{C8906722-02DF-44F2-A865-561DDABE99DC}"/>
    <cellStyle name="Normal 5 8 5 4" xfId="3099" xr:uid="{1E97EEB1-4855-4C39-BEDF-A361D5EA5914}"/>
    <cellStyle name="Normal 5 8 6" xfId="3100" xr:uid="{385B8974-C760-42D7-8802-681ED63E5C18}"/>
    <cellStyle name="Normal 5 8 7" xfId="3101" xr:uid="{6DCD2C0A-2AC6-4235-8061-DF7EBEB47B99}"/>
    <cellStyle name="Normal 5 8 8" xfId="3102" xr:uid="{1EF66C93-0FFD-494E-9DC3-97C7FC463B20}"/>
    <cellStyle name="Normal 5 9" xfId="318" xr:uid="{529ED25B-1C5F-4780-A605-5B016DEE3A91}"/>
    <cellStyle name="Normal 5 9 2" xfId="600" xr:uid="{4D73467D-6EEE-47D8-8846-3C274B1DB82A}"/>
    <cellStyle name="Normal 5 9 2 2" xfId="601" xr:uid="{B3E3C300-14D8-4E45-9278-E8AA40996AA7}"/>
    <cellStyle name="Normal 5 9 2 2 2" xfId="1433" xr:uid="{795B7E28-8A0B-414A-B657-BF71D328C20E}"/>
    <cellStyle name="Normal 5 9 2 2 3" xfId="3103" xr:uid="{8A3E34D7-D33D-4DBF-B3D8-00431339E1EA}"/>
    <cellStyle name="Normal 5 9 2 2 4" xfId="3104" xr:uid="{6C5918BD-624E-401E-9872-5B43F33F8B4A}"/>
    <cellStyle name="Normal 5 9 2 3" xfId="1434" xr:uid="{B7AC5775-4C6F-4539-ABE6-DE405D69E796}"/>
    <cellStyle name="Normal 5 9 2 4" xfId="3105" xr:uid="{28F6978C-8DE9-4378-95CD-33AA3E7F22F6}"/>
    <cellStyle name="Normal 5 9 2 5" xfId="3106" xr:uid="{1085C095-A672-4F26-B709-3A9D90244F60}"/>
    <cellStyle name="Normal 5 9 3" xfId="602" xr:uid="{98DE1B7F-4D0F-4911-812E-24D3AC5953A4}"/>
    <cellStyle name="Normal 5 9 3 2" xfId="1435" xr:uid="{3A90ED0A-2E47-42BE-8B58-1317CCD39E87}"/>
    <cellStyle name="Normal 5 9 3 3" xfId="3107" xr:uid="{870631BE-7F12-467C-9CD1-CDCB3C49DF61}"/>
    <cellStyle name="Normal 5 9 3 4" xfId="3108" xr:uid="{A448DEC7-AD01-48E2-824E-16C00EDB9C91}"/>
    <cellStyle name="Normal 5 9 4" xfId="1436" xr:uid="{2E498C0C-79F9-4CD1-826E-F509AE2A4370}"/>
    <cellStyle name="Normal 5 9 4 2" xfId="3109" xr:uid="{C6BBF359-DDD1-4921-8D3E-7C5C71B693E6}"/>
    <cellStyle name="Normal 5 9 4 3" xfId="3110" xr:uid="{B6131D32-07CC-4B95-827C-4D77948CCE08}"/>
    <cellStyle name="Normal 5 9 4 4" xfId="3111" xr:uid="{4F053899-FCEE-47A2-94C5-C82FB8561A82}"/>
    <cellStyle name="Normal 5 9 5" xfId="3112" xr:uid="{D92DC8F6-6805-45DC-9F2C-A79904AF1FAC}"/>
    <cellStyle name="Normal 5 9 6" xfId="3113" xr:uid="{C286BEFD-7215-4182-A52C-F8EAA885586A}"/>
    <cellStyle name="Normal 5 9 7" xfId="3114" xr:uid="{ADBEC7FC-80CC-4DF1-9233-0968D1322EDF}"/>
    <cellStyle name="Normal 6" xfId="109" xr:uid="{8A9F5478-90E0-4EB9-8338-06C9993101A1}"/>
    <cellStyle name="Normal 6 10" xfId="319" xr:uid="{E866956D-BA27-4A00-9CAC-CB1F22747FF1}"/>
    <cellStyle name="Normal 6 10 2" xfId="1437" xr:uid="{8DF19BDF-ED5B-4BB9-BD41-9B230F7FDF00}"/>
    <cellStyle name="Normal 6 10 2 2" xfId="3115" xr:uid="{E8453062-6694-49C1-8364-77BC9DAC8BA3}"/>
    <cellStyle name="Normal 6 10 2 2 2" xfId="4588" xr:uid="{7CE41D1F-1DE9-4E86-9E0C-3F45285CCF0C}"/>
    <cellStyle name="Normal 6 10 2 3" xfId="3116" xr:uid="{F59E9606-E34A-43D8-9999-2F24FC0FFB49}"/>
    <cellStyle name="Normal 6 10 2 4" xfId="3117" xr:uid="{0B55007D-6706-4B5A-B840-A3D3C4BC0D1E}"/>
    <cellStyle name="Normal 6 10 2 5" xfId="5349" xr:uid="{1CD2E7D8-9A5D-4CD4-BCD1-2C2688789C00}"/>
    <cellStyle name="Normal 6 10 3" xfId="3118" xr:uid="{0A66FFF4-70C6-4665-BDE7-A926B4E15D18}"/>
    <cellStyle name="Normal 6 10 4" xfId="3119" xr:uid="{C8C3CAB0-79BA-47CB-97CC-8BBFE730EAFB}"/>
    <cellStyle name="Normal 6 10 5" xfId="3120" xr:uid="{D8A66865-9659-42DF-B83C-8E492390006F}"/>
    <cellStyle name="Normal 6 11" xfId="1438" xr:uid="{5FDC9543-5D90-49AF-8E00-A33293BA459C}"/>
    <cellStyle name="Normal 6 11 2" xfId="3121" xr:uid="{77AB5BE0-B8D8-49AE-A497-AC4D55E8B54A}"/>
    <cellStyle name="Normal 6 11 3" xfId="3122" xr:uid="{2EB843BB-2E20-484A-A94E-0FFCCF544C2D}"/>
    <cellStyle name="Normal 6 11 4" xfId="3123" xr:uid="{FD5AFD58-C3A5-47AF-B89A-BABDA3CBDD1E}"/>
    <cellStyle name="Normal 6 12" xfId="902" xr:uid="{1334C1AF-D7F5-42F0-81D5-F9C258231F76}"/>
    <cellStyle name="Normal 6 12 2" xfId="3124" xr:uid="{8D1F7E64-5347-4818-A3C2-C1627A7ED971}"/>
    <cellStyle name="Normal 6 12 3" xfId="3125" xr:uid="{E15D50E6-958D-4DEF-89BA-C66375D4C867}"/>
    <cellStyle name="Normal 6 12 4" xfId="3126" xr:uid="{1236F4A3-79D5-4308-BBFC-BC70148830FA}"/>
    <cellStyle name="Normal 6 13" xfId="899" xr:uid="{B4422518-AD9B-4894-81A9-C0A297E34684}"/>
    <cellStyle name="Normal 6 13 2" xfId="3128" xr:uid="{1716426A-B6F4-4391-B537-81821EBD313A}"/>
    <cellStyle name="Normal 6 13 3" xfId="4315" xr:uid="{8A1D3228-B600-4C67-A1D8-56A9D08ABC60}"/>
    <cellStyle name="Normal 6 13 4" xfId="3127" xr:uid="{94EE11AE-56DF-4F14-94A9-0EB7A5F1A4EE}"/>
    <cellStyle name="Normal 6 13 5" xfId="5319" xr:uid="{1669A7D9-5A1D-4B58-87C4-E3DA3FB8D14F}"/>
    <cellStyle name="Normal 6 14" xfId="3129" xr:uid="{1AE0C619-9143-48DF-94A0-E43C52A28068}"/>
    <cellStyle name="Normal 6 15" xfId="3130" xr:uid="{63BEE2FC-3BD2-490B-B9F5-DE255D02BF6F}"/>
    <cellStyle name="Normal 6 16" xfId="3131" xr:uid="{DA3FF4FA-7E5C-4055-B11C-F7B60ABD7A78}"/>
    <cellStyle name="Normal 6 2" xfId="110" xr:uid="{5A30C99A-52BD-41DC-9868-05CF1B7ACE5A}"/>
    <cellStyle name="Normal 6 2 2" xfId="320" xr:uid="{F7338349-111D-4A96-AF5F-727DB832E98D}"/>
    <cellStyle name="Normal 6 2 2 2" xfId="4671" xr:uid="{ACADF5E7-1F16-4880-9914-C2D15AEBD542}"/>
    <cellStyle name="Normal 6 2 3" xfId="4560" xr:uid="{83C23494-B35C-4AA3-A9C7-33695EA39780}"/>
    <cellStyle name="Normal 6 3" xfId="111" xr:uid="{A74E44E7-FCA7-4C22-8223-12A7FBC6A4A8}"/>
    <cellStyle name="Normal 6 3 10" xfId="3132" xr:uid="{5465FFBB-5C1E-42CF-BE4E-C8409122B30A}"/>
    <cellStyle name="Normal 6 3 11" xfId="3133" xr:uid="{3E12BBAF-8A10-488F-901B-E6A2F601D7BE}"/>
    <cellStyle name="Normal 6 3 2" xfId="112" xr:uid="{64DD5F5B-517F-4F46-80A3-8DA81A94639B}"/>
    <cellStyle name="Normal 6 3 2 2" xfId="113" xr:uid="{BA2634A9-3505-4B15-B920-E824289FD8FD}"/>
    <cellStyle name="Normal 6 3 2 2 2" xfId="321" xr:uid="{A443F8F4-05DB-46AC-AA7C-34E6B7A926C5}"/>
    <cellStyle name="Normal 6 3 2 2 2 2" xfId="603" xr:uid="{1CE2DFA2-D127-426C-BCD1-C435EE5FDB62}"/>
    <cellStyle name="Normal 6 3 2 2 2 2 2" xfId="604" xr:uid="{4EDDA154-0B73-4975-AD9E-CDC227CE0F99}"/>
    <cellStyle name="Normal 6 3 2 2 2 2 2 2" xfId="1439" xr:uid="{8AB44044-8CC6-4C47-87D7-195B6FA7EE32}"/>
    <cellStyle name="Normal 6 3 2 2 2 2 2 2 2" xfId="1440" xr:uid="{2AD6CD90-F87D-455D-B6B9-728658ABA729}"/>
    <cellStyle name="Normal 6 3 2 2 2 2 2 3" xfId="1441" xr:uid="{BAC8EFB2-1591-473D-A976-036FC5E9B253}"/>
    <cellStyle name="Normal 6 3 2 2 2 2 3" xfId="1442" xr:uid="{FDE819C7-52C9-4232-BCC4-16A7DA95ABAF}"/>
    <cellStyle name="Normal 6 3 2 2 2 2 3 2" xfId="1443" xr:uid="{E28C7EED-885D-4C55-8588-976EF115336B}"/>
    <cellStyle name="Normal 6 3 2 2 2 2 4" xfId="1444" xr:uid="{7F3392F7-99B7-493F-A4E5-6DCCA830B059}"/>
    <cellStyle name="Normal 6 3 2 2 2 3" xfId="605" xr:uid="{2D19D389-0786-48C3-8AC6-FC89AFC36EBF}"/>
    <cellStyle name="Normal 6 3 2 2 2 3 2" xfId="1445" xr:uid="{A1ACF0BE-2ADF-42FE-A32E-2A810656AB2E}"/>
    <cellStyle name="Normal 6 3 2 2 2 3 2 2" xfId="1446" xr:uid="{8E1AED09-93F7-4342-BFB1-FB3CFF9F56C0}"/>
    <cellStyle name="Normal 6 3 2 2 2 3 3" xfId="1447" xr:uid="{4F2B7DB0-35FE-49D1-986F-CF5FE642F36A}"/>
    <cellStyle name="Normal 6 3 2 2 2 3 4" xfId="3134" xr:uid="{D43E5C97-4A61-4A36-8428-97B1E50C845C}"/>
    <cellStyle name="Normal 6 3 2 2 2 4" xfId="1448" xr:uid="{9BE4808D-38DF-4994-B26E-15CC564D42AA}"/>
    <cellStyle name="Normal 6 3 2 2 2 4 2" xfId="1449" xr:uid="{36977D17-EF3D-45F4-9F5E-936087E80EB6}"/>
    <cellStyle name="Normal 6 3 2 2 2 5" xfId="1450" xr:uid="{1540E258-07D0-4D2F-8EC9-7F04993A41C6}"/>
    <cellStyle name="Normal 6 3 2 2 2 6" xfId="3135" xr:uid="{0359192D-BAFD-40E9-B460-630BFC7F37A0}"/>
    <cellStyle name="Normal 6 3 2 2 3" xfId="322" xr:uid="{868D568D-935E-4BC9-A38C-17C9BEBF13E4}"/>
    <cellStyle name="Normal 6 3 2 2 3 2" xfId="606" xr:uid="{2DD48F90-6EEA-4C0D-81F2-07F8A01B107A}"/>
    <cellStyle name="Normal 6 3 2 2 3 2 2" xfId="607" xr:uid="{59792D39-4F21-4BA5-911A-FF8118AC41D0}"/>
    <cellStyle name="Normal 6 3 2 2 3 2 2 2" xfId="1451" xr:uid="{B6119349-7760-45A7-BC81-F06D832EA94B}"/>
    <cellStyle name="Normal 6 3 2 2 3 2 2 2 2" xfId="1452" xr:uid="{43BD26B8-3A87-4281-87DA-681AD70E08EB}"/>
    <cellStyle name="Normal 6 3 2 2 3 2 2 3" xfId="1453" xr:uid="{1D85CF6C-91B6-4CA7-8ED8-EFD21A22617D}"/>
    <cellStyle name="Normal 6 3 2 2 3 2 3" xfId="1454" xr:uid="{F7F30B4D-9481-49D8-AD19-AE652BD817AB}"/>
    <cellStyle name="Normal 6 3 2 2 3 2 3 2" xfId="1455" xr:uid="{EAAA6FBB-39A6-410F-9DDA-2BEF9FA875CC}"/>
    <cellStyle name="Normal 6 3 2 2 3 2 4" xfId="1456" xr:uid="{9FF793A7-C53B-452C-B662-CBED418DC5E1}"/>
    <cellStyle name="Normal 6 3 2 2 3 3" xfId="608" xr:uid="{953C1E9C-4A48-499D-B636-FA56E643D88C}"/>
    <cellStyle name="Normal 6 3 2 2 3 3 2" xfId="1457" xr:uid="{E3F99C2F-8AAF-4990-9FEE-5688F2051AC3}"/>
    <cellStyle name="Normal 6 3 2 2 3 3 2 2" xfId="1458" xr:uid="{D8D67DEE-589A-453B-BD98-C5985AC2CA6E}"/>
    <cellStyle name="Normal 6 3 2 2 3 3 3" xfId="1459" xr:uid="{00EE34F1-0335-416A-B2F2-E98F922836C3}"/>
    <cellStyle name="Normal 6 3 2 2 3 4" xfId="1460" xr:uid="{ADF96F19-A535-4946-B27C-6096DD0B5C03}"/>
    <cellStyle name="Normal 6 3 2 2 3 4 2" xfId="1461" xr:uid="{491CD32E-0622-4D38-9EC4-5350ACBB77F0}"/>
    <cellStyle name="Normal 6 3 2 2 3 5" xfId="1462" xr:uid="{3C2CF2FE-B107-4766-A616-4E4EBC0FA1CA}"/>
    <cellStyle name="Normal 6 3 2 2 4" xfId="609" xr:uid="{8F3922E6-FF14-4606-8D72-220DA1D136D8}"/>
    <cellStyle name="Normal 6 3 2 2 4 2" xfId="610" xr:uid="{1A2F2ED6-B025-4DF2-824F-BA3E478FB732}"/>
    <cellStyle name="Normal 6 3 2 2 4 2 2" xfId="1463" xr:uid="{3CD2E374-06DE-40D1-81A0-F473968882AF}"/>
    <cellStyle name="Normal 6 3 2 2 4 2 2 2" xfId="1464" xr:uid="{D8C14482-0497-4093-8E31-C65E2BFE571A}"/>
    <cellStyle name="Normal 6 3 2 2 4 2 3" xfId="1465" xr:uid="{80F95CF3-0391-478D-990B-6AB1B2E91A84}"/>
    <cellStyle name="Normal 6 3 2 2 4 3" xfId="1466" xr:uid="{25795FB0-DB9F-4AC8-9BA3-E1BAE7743328}"/>
    <cellStyle name="Normal 6 3 2 2 4 3 2" xfId="1467" xr:uid="{C09317F7-F5AD-4580-AF4D-4BC60CFBE3C6}"/>
    <cellStyle name="Normal 6 3 2 2 4 4" xfId="1468" xr:uid="{07F56350-AB58-4B0E-9A41-756FED4C7D2E}"/>
    <cellStyle name="Normal 6 3 2 2 5" xfId="611" xr:uid="{DC40B670-E1B2-4C37-827F-002D012A2C76}"/>
    <cellStyle name="Normal 6 3 2 2 5 2" xfId="1469" xr:uid="{59C1974A-C2DD-46FB-AB46-05267D50DD9C}"/>
    <cellStyle name="Normal 6 3 2 2 5 2 2" xfId="1470" xr:uid="{8E8AD445-64DA-4759-B64C-0314C3DC96E3}"/>
    <cellStyle name="Normal 6 3 2 2 5 3" xfId="1471" xr:uid="{F5C325B1-2D75-4FB5-90CC-A2B61884DFF1}"/>
    <cellStyle name="Normal 6 3 2 2 5 4" xfId="3136" xr:uid="{717EB072-6FBE-45E4-AFEB-205B9DC5FCC0}"/>
    <cellStyle name="Normal 6 3 2 2 6" xfId="1472" xr:uid="{6448BE5B-BACB-4F15-A233-DD1C31D51AE5}"/>
    <cellStyle name="Normal 6 3 2 2 6 2" xfId="1473" xr:uid="{53D65C3B-2D98-4547-BF25-787602988B1F}"/>
    <cellStyle name="Normal 6 3 2 2 7" xfId="1474" xr:uid="{72C688B4-A369-4386-8329-3546961464B0}"/>
    <cellStyle name="Normal 6 3 2 2 8" xfId="3137" xr:uid="{E0966257-95FE-4D90-88AC-A8C6908C1E13}"/>
    <cellStyle name="Normal 6 3 2 3" xfId="323" xr:uid="{47ED3B35-2C1E-4A56-AB12-42D1DABA726E}"/>
    <cellStyle name="Normal 6 3 2 3 2" xfId="612" xr:uid="{8CA04524-C27C-46A5-86DF-C3C58C74AF60}"/>
    <cellStyle name="Normal 6 3 2 3 2 2" xfId="613" xr:uid="{6B8E0A91-1B2F-43D3-AB5D-17DD17A12D2B}"/>
    <cellStyle name="Normal 6 3 2 3 2 2 2" xfId="1475" xr:uid="{A742EFB2-2343-4CBD-A629-75958D351EC0}"/>
    <cellStyle name="Normal 6 3 2 3 2 2 2 2" xfId="1476" xr:uid="{5A9A53CA-42C1-42E1-9F00-9D5BA7C017A6}"/>
    <cellStyle name="Normal 6 3 2 3 2 2 3" xfId="1477" xr:uid="{C304E475-B578-45E7-9C7E-E81D36926061}"/>
    <cellStyle name="Normal 6 3 2 3 2 3" xfId="1478" xr:uid="{3CBA36CA-3950-48A2-A1F7-AC73FB472917}"/>
    <cellStyle name="Normal 6 3 2 3 2 3 2" xfId="1479" xr:uid="{577092DD-6081-45AC-A06E-438DA944D9FC}"/>
    <cellStyle name="Normal 6 3 2 3 2 4" xfId="1480" xr:uid="{91A7BBD3-818F-4105-8CE8-939FFCD59D71}"/>
    <cellStyle name="Normal 6 3 2 3 3" xfId="614" xr:uid="{5D4418C8-7C6B-410A-B6FC-CBAAF8F9271D}"/>
    <cellStyle name="Normal 6 3 2 3 3 2" xfId="1481" xr:uid="{2D19F62C-9F9C-45DA-9599-73CFA8CCF4D6}"/>
    <cellStyle name="Normal 6 3 2 3 3 2 2" xfId="1482" xr:uid="{257123A3-0A5A-4B5A-B46E-0DE821D865ED}"/>
    <cellStyle name="Normal 6 3 2 3 3 3" xfId="1483" xr:uid="{9251BD2C-CA00-469B-A0BF-A151CA6FA346}"/>
    <cellStyle name="Normal 6 3 2 3 3 4" xfId="3138" xr:uid="{0887FC3E-95FA-43C5-BB9B-D3F699FC472F}"/>
    <cellStyle name="Normal 6 3 2 3 4" xfId="1484" xr:uid="{AE9C44B8-2231-4473-BD2F-C25AB28C7C95}"/>
    <cellStyle name="Normal 6 3 2 3 4 2" xfId="1485" xr:uid="{2F2B2D5C-CD93-4626-8CD5-3323580862A9}"/>
    <cellStyle name="Normal 6 3 2 3 5" xfId="1486" xr:uid="{5064857C-D476-4A9F-A7A9-E2DC3B2015AE}"/>
    <cellStyle name="Normal 6 3 2 3 6" xfId="3139" xr:uid="{5879F637-1826-4F0B-9AA1-DFC6EE029516}"/>
    <cellStyle name="Normal 6 3 2 4" xfId="324" xr:uid="{3D7862EB-B83C-42E0-89B9-FC70D7D50000}"/>
    <cellStyle name="Normal 6 3 2 4 2" xfId="615" xr:uid="{4C7AE710-CB4A-43DB-B9E4-5EE8F5C06714}"/>
    <cellStyle name="Normal 6 3 2 4 2 2" xfId="616" xr:uid="{92F20973-4EA8-406A-BD7E-650CAE2B226B}"/>
    <cellStyle name="Normal 6 3 2 4 2 2 2" xfId="1487" xr:uid="{96131ED7-2795-456D-9EA9-B48E9B9A1289}"/>
    <cellStyle name="Normal 6 3 2 4 2 2 2 2" xfId="1488" xr:uid="{12B7BCB0-98FF-4D91-B4E0-93F6DF783076}"/>
    <cellStyle name="Normal 6 3 2 4 2 2 3" xfId="1489" xr:uid="{C527C14E-68E1-4408-BEF8-5BD841B933CA}"/>
    <cellStyle name="Normal 6 3 2 4 2 3" xfId="1490" xr:uid="{291E5589-D5FF-47A0-B18F-080E8C8F152B}"/>
    <cellStyle name="Normal 6 3 2 4 2 3 2" xfId="1491" xr:uid="{95DB7A1B-4380-42D9-BF3E-50B927E280EE}"/>
    <cellStyle name="Normal 6 3 2 4 2 4" xfId="1492" xr:uid="{FD38131A-CBEC-49B5-951B-396E1507D319}"/>
    <cellStyle name="Normal 6 3 2 4 3" xfId="617" xr:uid="{5C13D81A-7784-4F0E-BFBF-F45B5889E97C}"/>
    <cellStyle name="Normal 6 3 2 4 3 2" xfId="1493" xr:uid="{93B32261-1E27-4314-9023-ABEDB29F85AF}"/>
    <cellStyle name="Normal 6 3 2 4 3 2 2" xfId="1494" xr:uid="{474FB6A3-75C7-4381-9170-3FED1BAB653E}"/>
    <cellStyle name="Normal 6 3 2 4 3 3" xfId="1495" xr:uid="{380091DA-ECB5-4B7C-8010-7385EC86E9C0}"/>
    <cellStyle name="Normal 6 3 2 4 4" xfId="1496" xr:uid="{B06351B4-EE65-4F72-9C05-EE44D3CC5844}"/>
    <cellStyle name="Normal 6 3 2 4 4 2" xfId="1497" xr:uid="{C09CD869-756D-454A-ABF6-825EC6541368}"/>
    <cellStyle name="Normal 6 3 2 4 5" xfId="1498" xr:uid="{0012657F-F48E-4BFE-B802-55578B9A3CBE}"/>
    <cellStyle name="Normal 6 3 2 5" xfId="325" xr:uid="{1A6C8737-8339-40DD-8C80-95C7F6C6B776}"/>
    <cellStyle name="Normal 6 3 2 5 2" xfId="618" xr:uid="{8C146537-B357-4D60-85EF-002A0C35F820}"/>
    <cellStyle name="Normal 6 3 2 5 2 2" xfId="1499" xr:uid="{643A8044-8E6F-4250-B8FF-A2A5CD6A3757}"/>
    <cellStyle name="Normal 6 3 2 5 2 2 2" xfId="1500" xr:uid="{B61936D2-7093-4D7B-948B-69FF6DA68308}"/>
    <cellStyle name="Normal 6 3 2 5 2 3" xfId="1501" xr:uid="{61E398AE-2782-468D-AD82-435338E74725}"/>
    <cellStyle name="Normal 6 3 2 5 3" xfId="1502" xr:uid="{2F2E9B07-44DB-4C23-9B7F-2B8313E28A64}"/>
    <cellStyle name="Normal 6 3 2 5 3 2" xfId="1503" xr:uid="{9E779C2B-A88D-4886-9D52-04DF23355EFE}"/>
    <cellStyle name="Normal 6 3 2 5 4" xfId="1504" xr:uid="{9D5AFBCA-A252-49D6-BC7E-08E4D7A02EA1}"/>
    <cellStyle name="Normal 6 3 2 6" xfId="619" xr:uid="{F5357CC1-3A04-4842-A992-ACED2ADB6447}"/>
    <cellStyle name="Normal 6 3 2 6 2" xfId="1505" xr:uid="{956A92A1-A0DE-4066-8C37-EA31FCAC93C4}"/>
    <cellStyle name="Normal 6 3 2 6 2 2" xfId="1506" xr:uid="{B5145D70-3E62-45A5-8D7C-122C9D872806}"/>
    <cellStyle name="Normal 6 3 2 6 3" xfId="1507" xr:uid="{197E6694-CEEF-4B22-AFE0-8734EFA899F1}"/>
    <cellStyle name="Normal 6 3 2 6 4" xfId="3140" xr:uid="{D12C7E85-FC4E-4336-9547-C5D959725891}"/>
    <cellStyle name="Normal 6 3 2 7" xfId="1508" xr:uid="{3D4F485E-B8C9-4731-9A33-208BD97AB298}"/>
    <cellStyle name="Normal 6 3 2 7 2" xfId="1509" xr:uid="{F4C0EB4D-3CBA-4086-97F8-436431C4E732}"/>
    <cellStyle name="Normal 6 3 2 8" xfId="1510" xr:uid="{4815FA54-044B-43EB-BCC0-7404C2A827E6}"/>
    <cellStyle name="Normal 6 3 2 9" xfId="3141" xr:uid="{5207B7DA-0A25-4A81-A03E-ACBCD6F4B7F0}"/>
    <cellStyle name="Normal 6 3 3" xfId="114" xr:uid="{806EC002-9724-4DDE-807F-509C31551100}"/>
    <cellStyle name="Normal 6 3 3 2" xfId="115" xr:uid="{4479206A-45C5-4C2E-9874-A1EF47E8C577}"/>
    <cellStyle name="Normal 6 3 3 2 2" xfId="620" xr:uid="{11961D9F-7827-4095-B523-55E37A0B5490}"/>
    <cellStyle name="Normal 6 3 3 2 2 2" xfId="621" xr:uid="{87642B98-E80B-4958-8BB0-8940BFF778BD}"/>
    <cellStyle name="Normal 6 3 3 2 2 2 2" xfId="1511" xr:uid="{DA451C55-EF2F-4EDE-800F-D6DAA1EE91EA}"/>
    <cellStyle name="Normal 6 3 3 2 2 2 2 2" xfId="1512" xr:uid="{87127DF5-8D4A-41C3-B2A8-B2C49680D4B7}"/>
    <cellStyle name="Normal 6 3 3 2 2 2 3" xfId="1513" xr:uid="{78197FA7-277B-45D6-A64A-EB6C6CCB4682}"/>
    <cellStyle name="Normal 6 3 3 2 2 3" xfId="1514" xr:uid="{1E14B882-491E-40EA-B645-47D9509C20CF}"/>
    <cellStyle name="Normal 6 3 3 2 2 3 2" xfId="1515" xr:uid="{2E9D9BE9-0286-402E-8267-BD87AB6F477A}"/>
    <cellStyle name="Normal 6 3 3 2 2 4" xfId="1516" xr:uid="{CC0366AE-1825-4892-8DD3-8C17E755C118}"/>
    <cellStyle name="Normal 6 3 3 2 3" xfId="622" xr:uid="{058B674C-1169-4A96-8445-D88D83BFC08C}"/>
    <cellStyle name="Normal 6 3 3 2 3 2" xfId="1517" xr:uid="{652AC440-6476-473F-A48E-510842DAE3EE}"/>
    <cellStyle name="Normal 6 3 3 2 3 2 2" xfId="1518" xr:uid="{79CCE24F-A36D-427E-A51C-D36DF4F644AD}"/>
    <cellStyle name="Normal 6 3 3 2 3 3" xfId="1519" xr:uid="{0F0CE588-D59E-4FDE-A981-F10B7A4FBA92}"/>
    <cellStyle name="Normal 6 3 3 2 3 4" xfId="3142" xr:uid="{92149C2E-85FF-476B-98EF-259D81E58A82}"/>
    <cellStyle name="Normal 6 3 3 2 4" xfId="1520" xr:uid="{10464B4A-4C13-40D8-BC9F-289011F4AAE5}"/>
    <cellStyle name="Normal 6 3 3 2 4 2" xfId="1521" xr:uid="{E0C33A27-3DB6-4185-918A-5CD5FA34B110}"/>
    <cellStyle name="Normal 6 3 3 2 5" xfId="1522" xr:uid="{6885E904-8E4F-43E9-958D-1099DDA20627}"/>
    <cellStyle name="Normal 6 3 3 2 6" xfId="3143" xr:uid="{37E77EA7-1A41-4EB7-8A68-B089101320B5}"/>
    <cellStyle name="Normal 6 3 3 3" xfId="326" xr:uid="{A376592A-86F3-4BE5-B08D-49045ED062AA}"/>
    <cellStyle name="Normal 6 3 3 3 2" xfId="623" xr:uid="{0814150B-9F01-451A-B5E4-BDCCCD3896BB}"/>
    <cellStyle name="Normal 6 3 3 3 2 2" xfId="624" xr:uid="{44923B6D-DB28-4326-BEEC-12FE87A531B4}"/>
    <cellStyle name="Normal 6 3 3 3 2 2 2" xfId="1523" xr:uid="{921B1CAC-5D93-4AFB-8C5C-0FF71F04D5F3}"/>
    <cellStyle name="Normal 6 3 3 3 2 2 2 2" xfId="1524" xr:uid="{0136DEA4-08C2-4BD3-B028-CB5BEF0D09D5}"/>
    <cellStyle name="Normal 6 3 3 3 2 2 3" xfId="1525" xr:uid="{E09EE0A4-AB6B-4652-AD41-AADD2BC16BF2}"/>
    <cellStyle name="Normal 6 3 3 3 2 3" xfId="1526" xr:uid="{7A671FDD-6249-4936-BA97-A09F8DEE4733}"/>
    <cellStyle name="Normal 6 3 3 3 2 3 2" xfId="1527" xr:uid="{8007C13D-DA62-4255-A4E3-1D51B655542D}"/>
    <cellStyle name="Normal 6 3 3 3 2 4" xfId="1528" xr:uid="{DF724AD7-90C4-4801-84BD-555FEA2EC1B7}"/>
    <cellStyle name="Normal 6 3 3 3 3" xfId="625" xr:uid="{26E8555B-A4ED-4668-8637-CF91356C8AAD}"/>
    <cellStyle name="Normal 6 3 3 3 3 2" xfId="1529" xr:uid="{604DD226-BB72-4266-9A5F-3120BB5B87EF}"/>
    <cellStyle name="Normal 6 3 3 3 3 2 2" xfId="1530" xr:uid="{0E71F897-D8B7-4C1C-8A66-BCE0F017617E}"/>
    <cellStyle name="Normal 6 3 3 3 3 3" xfId="1531" xr:uid="{8785F48C-D454-4DEC-857E-326AEA5608EE}"/>
    <cellStyle name="Normal 6 3 3 3 4" xfId="1532" xr:uid="{928BDA06-2065-456E-AF2D-64AB766E19CB}"/>
    <cellStyle name="Normal 6 3 3 3 4 2" xfId="1533" xr:uid="{CD1CFE71-355B-40DC-AD7F-E564CFBE54EE}"/>
    <cellStyle name="Normal 6 3 3 3 5" xfId="1534" xr:uid="{7671D69A-48A4-48F8-9CC1-C7AFCE7A6EFA}"/>
    <cellStyle name="Normal 6 3 3 4" xfId="327" xr:uid="{93871678-5D88-4573-8AD5-D301B47958EC}"/>
    <cellStyle name="Normal 6 3 3 4 2" xfId="626" xr:uid="{AB195B8A-DC08-462D-A934-C60F8A6E974A}"/>
    <cellStyle name="Normal 6 3 3 4 2 2" xfId="1535" xr:uid="{06E6180C-EA76-49A9-B987-D15B3017C221}"/>
    <cellStyle name="Normal 6 3 3 4 2 2 2" xfId="1536" xr:uid="{B134FD6A-22E6-47CA-AA25-0A88B550C18D}"/>
    <cellStyle name="Normal 6 3 3 4 2 3" xfId="1537" xr:uid="{12BD5540-1D48-4EC9-BA02-B4993D04BF0D}"/>
    <cellStyle name="Normal 6 3 3 4 3" xfId="1538" xr:uid="{733B00F1-F5E4-46B6-8848-83CB225259D2}"/>
    <cellStyle name="Normal 6 3 3 4 3 2" xfId="1539" xr:uid="{BF4B10F0-0B4F-4E2D-9FBD-D514457B716C}"/>
    <cellStyle name="Normal 6 3 3 4 4" xfId="1540" xr:uid="{CFFED3F5-A5EE-4FD8-8A58-6F51C8933C5E}"/>
    <cellStyle name="Normal 6 3 3 5" xfId="627" xr:uid="{A543BA38-D6C0-4C16-9767-908256790FAB}"/>
    <cellStyle name="Normal 6 3 3 5 2" xfId="1541" xr:uid="{E9D6829D-CC81-4AAB-9AB4-546B52C66806}"/>
    <cellStyle name="Normal 6 3 3 5 2 2" xfId="1542" xr:uid="{2E1E88D4-8134-4153-8E62-C31D151910BC}"/>
    <cellStyle name="Normal 6 3 3 5 3" xfId="1543" xr:uid="{716371C0-F9E6-4B6D-8E75-0EC4A0893508}"/>
    <cellStyle name="Normal 6 3 3 5 4" xfId="3144" xr:uid="{D01DEE7B-9672-41AF-B371-F79D9038F039}"/>
    <cellStyle name="Normal 6 3 3 6" xfId="1544" xr:uid="{FBF84F80-4CB9-4186-A0FF-44737D9780C0}"/>
    <cellStyle name="Normal 6 3 3 6 2" xfId="1545" xr:uid="{9AD8F6F2-B198-477D-AE0C-E20C624FC687}"/>
    <cellStyle name="Normal 6 3 3 7" xfId="1546" xr:uid="{BEE371ED-9738-49B6-A759-65A7DD2F935F}"/>
    <cellStyle name="Normal 6 3 3 8" xfId="3145" xr:uid="{52EB094B-C18B-4BB9-BA61-76C624CCE7C0}"/>
    <cellStyle name="Normal 6 3 4" xfId="116" xr:uid="{022684EA-9F68-4D58-9C66-335860381492}"/>
    <cellStyle name="Normal 6 3 4 2" xfId="447" xr:uid="{B1F8C761-79C0-4D30-99CA-57FA69F75593}"/>
    <cellStyle name="Normal 6 3 4 2 2" xfId="628" xr:uid="{4194093C-4A02-4404-9FD3-6A952074B559}"/>
    <cellStyle name="Normal 6 3 4 2 2 2" xfId="1547" xr:uid="{7156F378-09C2-48B6-9BD7-D62989E3D6F9}"/>
    <cellStyle name="Normal 6 3 4 2 2 2 2" xfId="1548" xr:uid="{CDA345C8-6223-4AA2-AD8D-37A5701BB6F4}"/>
    <cellStyle name="Normal 6 3 4 2 2 3" xfId="1549" xr:uid="{3EFDD477-C48D-4D26-A740-4C22963D0C87}"/>
    <cellStyle name="Normal 6 3 4 2 2 4" xfId="3146" xr:uid="{AF074AB2-350C-4B6C-8610-E443596438A4}"/>
    <cellStyle name="Normal 6 3 4 2 3" xfId="1550" xr:uid="{F1873C8C-9A41-4EC5-87DC-3D3E7B9DDC2B}"/>
    <cellStyle name="Normal 6 3 4 2 3 2" xfId="1551" xr:uid="{2A14B985-BDCF-43CD-B61A-4D63837B5F53}"/>
    <cellStyle name="Normal 6 3 4 2 4" xfId="1552" xr:uid="{9E55530E-EEC9-4243-A418-7747C610DDCA}"/>
    <cellStyle name="Normal 6 3 4 2 5" xfId="3147" xr:uid="{A08A9000-EBE1-4D69-A877-70A1374499D2}"/>
    <cellStyle name="Normal 6 3 4 3" xfId="629" xr:uid="{464619AD-5A6D-48C2-98F2-6B00FF0F5BC6}"/>
    <cellStyle name="Normal 6 3 4 3 2" xfId="1553" xr:uid="{C25DECFA-7FCD-4212-B3BC-016F955F4379}"/>
    <cellStyle name="Normal 6 3 4 3 2 2" xfId="1554" xr:uid="{9C781421-ACCE-41CB-B794-FE643D49AB32}"/>
    <cellStyle name="Normal 6 3 4 3 3" xfId="1555" xr:uid="{261B0CE2-DCC1-4572-9963-4914936D1B36}"/>
    <cellStyle name="Normal 6 3 4 3 4" xfId="3148" xr:uid="{157D7F76-90AE-42C2-AFB1-125C0A58C821}"/>
    <cellStyle name="Normal 6 3 4 4" xfId="1556" xr:uid="{DC8950C1-44E4-4C38-A9AE-F8074705C8B6}"/>
    <cellStyle name="Normal 6 3 4 4 2" xfId="1557" xr:uid="{64E7EE6C-BD87-4253-8570-254615283E50}"/>
    <cellStyle name="Normal 6 3 4 4 3" xfId="3149" xr:uid="{28FE3C97-DB4F-4520-B82B-F06F150A57D5}"/>
    <cellStyle name="Normal 6 3 4 4 4" xfId="3150" xr:uid="{4FBC0349-A769-422D-B2BD-04C507B6B736}"/>
    <cellStyle name="Normal 6 3 4 5" xfId="1558" xr:uid="{40CE18CD-4F35-422C-8B47-C34493BA170F}"/>
    <cellStyle name="Normal 6 3 4 6" xfId="3151" xr:uid="{1843B6C7-5D0E-45CE-BCB2-5C09D5B6B14D}"/>
    <cellStyle name="Normal 6 3 4 7" xfId="3152" xr:uid="{DD355394-C07B-43D4-867A-24475B2504C8}"/>
    <cellStyle name="Normal 6 3 5" xfId="328" xr:uid="{B9AF1A98-7310-4200-9942-79B802DF683E}"/>
    <cellStyle name="Normal 6 3 5 2" xfId="630" xr:uid="{50C85B73-B5F4-4BD7-9717-04F3C23788F6}"/>
    <cellStyle name="Normal 6 3 5 2 2" xfId="631" xr:uid="{FE59D929-8BDE-4E25-853E-75517AE47096}"/>
    <cellStyle name="Normal 6 3 5 2 2 2" xfId="1559" xr:uid="{F06112FC-4B47-460F-B4B7-5BA76C7BE256}"/>
    <cellStyle name="Normal 6 3 5 2 2 2 2" xfId="1560" xr:uid="{52908F32-35EF-4472-84D6-2875E2B2EB3E}"/>
    <cellStyle name="Normal 6 3 5 2 2 3" xfId="1561" xr:uid="{6E41E482-2520-4A3A-B3C6-6A6BB42BAE1A}"/>
    <cellStyle name="Normal 6 3 5 2 3" xfId="1562" xr:uid="{4C587472-3080-4258-BCD0-D60BEDE775B3}"/>
    <cellStyle name="Normal 6 3 5 2 3 2" xfId="1563" xr:uid="{AAF6CDDE-5CC8-4E62-948E-71A06B1A751B}"/>
    <cellStyle name="Normal 6 3 5 2 4" xfId="1564" xr:uid="{39DA82E9-B6F0-416A-86F0-7DE7A06E0A10}"/>
    <cellStyle name="Normal 6 3 5 3" xfId="632" xr:uid="{A01EE6E6-90CA-4A70-A7CF-EF77780A1A4A}"/>
    <cellStyle name="Normal 6 3 5 3 2" xfId="1565" xr:uid="{047145C1-1D17-4BCD-8A7C-B5AA9C3F1DCE}"/>
    <cellStyle name="Normal 6 3 5 3 2 2" xfId="1566" xr:uid="{49D23756-E70C-475D-9DF4-07D3817439BD}"/>
    <cellStyle name="Normal 6 3 5 3 3" xfId="1567" xr:uid="{8080BFD9-5984-4227-AF9E-96456E426418}"/>
    <cellStyle name="Normal 6 3 5 3 4" xfId="3153" xr:uid="{65E72E0E-4348-4DCB-8067-F8EF33FB0204}"/>
    <cellStyle name="Normal 6 3 5 4" xfId="1568" xr:uid="{210AA1E7-F7AE-443F-8260-D00536F6EFB7}"/>
    <cellStyle name="Normal 6 3 5 4 2" xfId="1569" xr:uid="{5E650C69-3564-4F9D-AA49-97375476B318}"/>
    <cellStyle name="Normal 6 3 5 5" xfId="1570" xr:uid="{AA2F51D6-077A-4621-AC38-6AE560D24E28}"/>
    <cellStyle name="Normal 6 3 5 6" xfId="3154" xr:uid="{BE468FB1-B95A-4A6C-B757-6628E3694E6A}"/>
    <cellStyle name="Normal 6 3 6" xfId="329" xr:uid="{3A6126AC-508C-4EFE-A17D-671343817F0D}"/>
    <cellStyle name="Normal 6 3 6 2" xfId="633" xr:uid="{89E920D8-9971-43DC-86E3-E2CCEA73A1EC}"/>
    <cellStyle name="Normal 6 3 6 2 2" xfId="1571" xr:uid="{860EB9A5-9B72-48FB-B0EA-79B0F72CB647}"/>
    <cellStyle name="Normal 6 3 6 2 2 2" xfId="1572" xr:uid="{41ACD225-7601-40D9-839B-FB270141299C}"/>
    <cellStyle name="Normal 6 3 6 2 3" xfId="1573" xr:uid="{B15D134B-02E3-4FDC-A92F-374A2538B235}"/>
    <cellStyle name="Normal 6 3 6 2 4" xfId="3155" xr:uid="{20EB1709-B689-491A-A6AD-A8FAE26101FF}"/>
    <cellStyle name="Normal 6 3 6 3" xfId="1574" xr:uid="{D6AC1767-E1E1-4CC6-B938-6B23F988B1AC}"/>
    <cellStyle name="Normal 6 3 6 3 2" xfId="1575" xr:uid="{3CF96480-CE6B-455B-93B3-1C4A2D8FB998}"/>
    <cellStyle name="Normal 6 3 6 4" xfId="1576" xr:uid="{66379B05-D217-4566-81EC-21917A2D8ACF}"/>
    <cellStyle name="Normal 6 3 6 5" xfId="3156" xr:uid="{E73CBE61-FBB7-42AA-8016-528E9561E940}"/>
    <cellStyle name="Normal 6 3 7" xfId="634" xr:uid="{85B3142F-CBCF-4B7A-B559-A8352AB955DF}"/>
    <cellStyle name="Normal 6 3 7 2" xfId="1577" xr:uid="{7033E773-C7A3-45C7-AC54-7B1BBE7BDB8A}"/>
    <cellStyle name="Normal 6 3 7 2 2" xfId="1578" xr:uid="{8714C1D3-D2EC-4CBC-A516-B4EA10EBF32A}"/>
    <cellStyle name="Normal 6 3 7 3" xfId="1579" xr:uid="{31EF33D6-5D31-4B46-A257-4CE8639A8F77}"/>
    <cellStyle name="Normal 6 3 7 4" xfId="3157" xr:uid="{4E03472F-1875-40C0-B799-78F9C6F07997}"/>
    <cellStyle name="Normal 6 3 8" xfId="1580" xr:uid="{3555D8E9-8507-4681-94E6-EC65CEBCB86C}"/>
    <cellStyle name="Normal 6 3 8 2" xfId="1581" xr:uid="{B7A37F92-13F0-4753-8500-0BF2D7825A9D}"/>
    <cellStyle name="Normal 6 3 8 3" xfId="3158" xr:uid="{58757033-D3A2-42C3-AF38-72B0F9850DF7}"/>
    <cellStyle name="Normal 6 3 8 4" xfId="3159" xr:uid="{038EDB0C-EBC6-45F1-9F44-FECCC04AE0F3}"/>
    <cellStyle name="Normal 6 3 9" xfId="1582" xr:uid="{745102E8-D815-4169-A17B-D5A8954D2E86}"/>
    <cellStyle name="Normal 6 3 9 2" xfId="4718" xr:uid="{A356FBF1-03BC-4E19-841A-B33148F8DF5C}"/>
    <cellStyle name="Normal 6 4" xfId="117" xr:uid="{E3065153-A9B9-438F-AFB5-5E7C3AA04C2D}"/>
    <cellStyle name="Normal 6 4 10" xfId="3160" xr:uid="{32C686CD-217B-410E-96C1-7C9A81781ED1}"/>
    <cellStyle name="Normal 6 4 11" xfId="3161" xr:uid="{639E6D8C-1E2F-40D8-B44E-E041F5E87491}"/>
    <cellStyle name="Normal 6 4 2" xfId="118" xr:uid="{63703D1F-2FAE-4FCE-AB74-1C39C273F146}"/>
    <cellStyle name="Normal 6 4 2 2" xfId="119" xr:uid="{1A939FB0-765B-4C10-9DBB-5F6D512210B4}"/>
    <cellStyle name="Normal 6 4 2 2 2" xfId="330" xr:uid="{B90A08CE-4CBB-4F7B-AB70-8FC09A7DE1D1}"/>
    <cellStyle name="Normal 6 4 2 2 2 2" xfId="635" xr:uid="{289FC50F-9B23-428B-8F7A-562CD0AAEB33}"/>
    <cellStyle name="Normal 6 4 2 2 2 2 2" xfId="1583" xr:uid="{131A1D64-A599-4005-A45E-4F8BE76337A2}"/>
    <cellStyle name="Normal 6 4 2 2 2 2 2 2" xfId="1584" xr:uid="{BDE08092-2540-493A-903C-5818E9994AA8}"/>
    <cellStyle name="Normal 6 4 2 2 2 2 3" xfId="1585" xr:uid="{C6C7612E-61F8-4EE2-9CF8-C178614AD11A}"/>
    <cellStyle name="Normal 6 4 2 2 2 2 4" xfId="3162" xr:uid="{B6D6CF24-6979-4C37-A0DB-5A1D45BBFF18}"/>
    <cellStyle name="Normal 6 4 2 2 2 3" xfId="1586" xr:uid="{456ACF49-D5C1-48A9-AAF0-DC7B083EC6D9}"/>
    <cellStyle name="Normal 6 4 2 2 2 3 2" xfId="1587" xr:uid="{A27B7AAE-1977-4ABF-B623-747F36459816}"/>
    <cellStyle name="Normal 6 4 2 2 2 3 3" xfId="3163" xr:uid="{0A8CA86D-C9B6-4C17-A00E-455DE5889E33}"/>
    <cellStyle name="Normal 6 4 2 2 2 3 4" xfId="3164" xr:uid="{055E059D-D8E2-4AF3-AB53-D35007FC81ED}"/>
    <cellStyle name="Normal 6 4 2 2 2 4" xfId="1588" xr:uid="{8BB627DC-4EA5-4873-8FD9-307EAF3D70F8}"/>
    <cellStyle name="Normal 6 4 2 2 2 5" xfId="3165" xr:uid="{B1FF6443-EB29-4293-8552-FC4408E4F94B}"/>
    <cellStyle name="Normal 6 4 2 2 2 6" xfId="3166" xr:uid="{AA52CF98-96AE-4228-BAFE-B3FF2E4A20FF}"/>
    <cellStyle name="Normal 6 4 2 2 3" xfId="636" xr:uid="{7B3144CD-3321-429F-BAED-6BBA07CCD436}"/>
    <cellStyle name="Normal 6 4 2 2 3 2" xfId="1589" xr:uid="{53074895-AE0F-4C3C-BA2D-298F348966F2}"/>
    <cellStyle name="Normal 6 4 2 2 3 2 2" xfId="1590" xr:uid="{54612EC6-AFE9-46FB-99CF-9613352654DD}"/>
    <cellStyle name="Normal 6 4 2 2 3 2 3" xfId="3167" xr:uid="{CBE164E4-B086-46E3-B65B-CBAC4A0BF2F1}"/>
    <cellStyle name="Normal 6 4 2 2 3 2 4" xfId="3168" xr:uid="{9C84BA2F-7916-454F-9A89-5904C0C36479}"/>
    <cellStyle name="Normal 6 4 2 2 3 3" xfId="1591" xr:uid="{7A595670-91F2-4402-9D37-4B71240648B2}"/>
    <cellStyle name="Normal 6 4 2 2 3 4" xfId="3169" xr:uid="{8102BAC2-7008-4D24-8607-5CAE36F7850F}"/>
    <cellStyle name="Normal 6 4 2 2 3 5" xfId="3170" xr:uid="{F1DA31F6-B24A-47B6-8F68-E70ECEF9D087}"/>
    <cellStyle name="Normal 6 4 2 2 4" xfId="1592" xr:uid="{675E7674-D823-4CFA-B471-2A2472DD8A72}"/>
    <cellStyle name="Normal 6 4 2 2 4 2" xfId="1593" xr:uid="{4C06FE2A-7C70-4825-8F77-0FE9571C5A50}"/>
    <cellStyle name="Normal 6 4 2 2 4 3" xfId="3171" xr:uid="{69D569DE-B08F-48B2-9330-DCBFD6DC290F}"/>
    <cellStyle name="Normal 6 4 2 2 4 4" xfId="3172" xr:uid="{69D1AFBD-5F3F-459E-8D24-6E203AAC97B8}"/>
    <cellStyle name="Normal 6 4 2 2 5" xfId="1594" xr:uid="{480C87F6-448E-4057-A50A-4D9A123AE109}"/>
    <cellStyle name="Normal 6 4 2 2 5 2" xfId="3173" xr:uid="{72950328-5C9F-474C-AAF9-27C20366C419}"/>
    <cellStyle name="Normal 6 4 2 2 5 3" xfId="3174" xr:uid="{A5F6C1F8-1C94-4B1E-BD63-708600495EE4}"/>
    <cellStyle name="Normal 6 4 2 2 5 4" xfId="3175" xr:uid="{B0EE6BFC-E53F-4446-A2F0-8AFE3C65AF04}"/>
    <cellStyle name="Normal 6 4 2 2 6" xfId="3176" xr:uid="{7E7DC5D9-2756-4E85-A275-30F4542BEE8F}"/>
    <cellStyle name="Normal 6 4 2 2 7" xfId="3177" xr:uid="{D5A5FB6B-E2C2-46BD-BA25-15A89074AADA}"/>
    <cellStyle name="Normal 6 4 2 2 8" xfId="3178" xr:uid="{3B4DCF1E-7FAF-4F40-AFED-073594527E5D}"/>
    <cellStyle name="Normal 6 4 2 3" xfId="331" xr:uid="{8F02887A-EC50-4B47-8322-FF0A6C1F3433}"/>
    <cellStyle name="Normal 6 4 2 3 2" xfId="637" xr:uid="{00D9F8A7-860A-483B-B871-3F4E31FCBF7F}"/>
    <cellStyle name="Normal 6 4 2 3 2 2" xfId="638" xr:uid="{4DCE616B-0BE6-4862-9BD2-3A4262B6C146}"/>
    <cellStyle name="Normal 6 4 2 3 2 2 2" xfId="1595" xr:uid="{60F0FB3C-D5CA-4EDE-A3D9-7065E3C2925C}"/>
    <cellStyle name="Normal 6 4 2 3 2 2 2 2" xfId="1596" xr:uid="{478552C1-5091-4700-9F30-E3F0B271D6BF}"/>
    <cellStyle name="Normal 6 4 2 3 2 2 3" xfId="1597" xr:uid="{67CBDABC-B1F7-48E7-AE1C-A79F4B990F5A}"/>
    <cellStyle name="Normal 6 4 2 3 2 3" xfId="1598" xr:uid="{976B94F7-D8A7-4C54-8576-661C97B59958}"/>
    <cellStyle name="Normal 6 4 2 3 2 3 2" xfId="1599" xr:uid="{C03146C7-6C8D-4E1D-A058-EA6494C49051}"/>
    <cellStyle name="Normal 6 4 2 3 2 4" xfId="1600" xr:uid="{6684B4C3-6C5C-4FCF-BAA5-9A6326E9D0F3}"/>
    <cellStyle name="Normal 6 4 2 3 3" xfId="639" xr:uid="{C5AE6EF4-D680-4A90-B929-941307BEB013}"/>
    <cellStyle name="Normal 6 4 2 3 3 2" xfId="1601" xr:uid="{8A0F347A-7B47-44F6-98F8-868D5BC29B39}"/>
    <cellStyle name="Normal 6 4 2 3 3 2 2" xfId="1602" xr:uid="{3FA27F45-4DB4-4EBF-BEC6-1BED188A3185}"/>
    <cellStyle name="Normal 6 4 2 3 3 3" xfId="1603" xr:uid="{2B0F7322-6515-464C-B50E-9B3C1331193F}"/>
    <cellStyle name="Normal 6 4 2 3 3 4" xfId="3179" xr:uid="{A0C2A835-1AB7-49B3-87D8-F410BE2BC032}"/>
    <cellStyle name="Normal 6 4 2 3 4" xfId="1604" xr:uid="{B2F0BFB6-2E59-4304-857D-73F8EA0B5D9E}"/>
    <cellStyle name="Normal 6 4 2 3 4 2" xfId="1605" xr:uid="{3FD0C62B-E94D-45A2-A154-C2CA98457EF3}"/>
    <cellStyle name="Normal 6 4 2 3 5" xfId="1606" xr:uid="{91ADFADB-0CD1-440F-8E5D-BD9DC897A122}"/>
    <cellStyle name="Normal 6 4 2 3 6" xfId="3180" xr:uid="{EE6B094F-3A10-4162-9F49-9BAC04CF5ABB}"/>
    <cellStyle name="Normal 6 4 2 4" xfId="332" xr:uid="{17AB0615-40F4-4B2B-8A33-F1D79BF1FC80}"/>
    <cellStyle name="Normal 6 4 2 4 2" xfId="640" xr:uid="{DD57897C-6A70-4593-A524-8BFEADFB0268}"/>
    <cellStyle name="Normal 6 4 2 4 2 2" xfId="1607" xr:uid="{A637C42E-499C-4433-92AF-2B967730BCD9}"/>
    <cellStyle name="Normal 6 4 2 4 2 2 2" xfId="1608" xr:uid="{C67DDD3A-C1CD-4EB4-86D1-A913A864A68D}"/>
    <cellStyle name="Normal 6 4 2 4 2 3" xfId="1609" xr:uid="{7BF81BAE-C4F4-4224-815F-0822B7D6ED13}"/>
    <cellStyle name="Normal 6 4 2 4 2 4" xfId="3181" xr:uid="{199C95E9-42C3-43D9-A946-1806B0B56315}"/>
    <cellStyle name="Normal 6 4 2 4 3" xfId="1610" xr:uid="{7D83E73C-7202-4435-BA17-BB72D000645C}"/>
    <cellStyle name="Normal 6 4 2 4 3 2" xfId="1611" xr:uid="{F4603594-E8E2-4B84-8740-13D357A1094C}"/>
    <cellStyle name="Normal 6 4 2 4 4" xfId="1612" xr:uid="{28212A23-4B7F-4FF3-A11E-11864E52B83A}"/>
    <cellStyle name="Normal 6 4 2 4 5" xfId="3182" xr:uid="{3D78F3E7-B15E-4266-891B-D00F73438D71}"/>
    <cellStyle name="Normal 6 4 2 5" xfId="333" xr:uid="{DE6ECEE3-1AD4-4EEE-A1AA-B502CD282832}"/>
    <cellStyle name="Normal 6 4 2 5 2" xfId="1613" xr:uid="{8BCB22A7-2A16-4FBE-9471-78B4386AB36F}"/>
    <cellStyle name="Normal 6 4 2 5 2 2" xfId="1614" xr:uid="{EED91166-4F5E-46A4-AB0D-362F5FE40505}"/>
    <cellStyle name="Normal 6 4 2 5 3" xfId="1615" xr:uid="{21B879C7-6EE1-4D8E-B071-D38E5BEF100A}"/>
    <cellStyle name="Normal 6 4 2 5 4" xfId="3183" xr:uid="{EBDD1A5E-34C2-4396-A431-E74325CE1852}"/>
    <cellStyle name="Normal 6 4 2 6" xfId="1616" xr:uid="{A112293A-8330-4E6D-ACD9-5C3124503FE4}"/>
    <cellStyle name="Normal 6 4 2 6 2" xfId="1617" xr:uid="{8D5818BD-13FA-4D72-B01C-876A5B9022D7}"/>
    <cellStyle name="Normal 6 4 2 6 3" xfId="3184" xr:uid="{486F2858-38D3-4513-903D-E92F73AE5BF5}"/>
    <cellStyle name="Normal 6 4 2 6 4" xfId="3185" xr:uid="{95C6228F-7653-4872-8F7A-8FDF507DD781}"/>
    <cellStyle name="Normal 6 4 2 7" xfId="1618" xr:uid="{96257F40-ED29-4D05-A824-0BC00D77AC27}"/>
    <cellStyle name="Normal 6 4 2 8" xfId="3186" xr:uid="{47216C08-4093-438B-AFA4-517EA9964D1A}"/>
    <cellStyle name="Normal 6 4 2 9" xfId="3187" xr:uid="{0F646E5A-FE27-4765-8A59-D1D99B13AA90}"/>
    <cellStyle name="Normal 6 4 3" xfId="120" xr:uid="{834276CC-ABD4-4F8D-B5E3-5CD01B099617}"/>
    <cellStyle name="Normal 6 4 3 2" xfId="121" xr:uid="{88C69979-CEC2-444C-9093-BDE9045B68A6}"/>
    <cellStyle name="Normal 6 4 3 2 2" xfId="641" xr:uid="{2FF7D5E9-B863-400B-A33B-E7B5642C73C1}"/>
    <cellStyle name="Normal 6 4 3 2 2 2" xfId="1619" xr:uid="{76380524-4639-47BE-AE58-B722F9B8E0A1}"/>
    <cellStyle name="Normal 6 4 3 2 2 2 2" xfId="1620" xr:uid="{270DEF59-24B4-4277-81DE-934842EC8CA7}"/>
    <cellStyle name="Normal 6 4 3 2 2 2 2 2" xfId="4476" xr:uid="{98346F23-F92C-4D0C-82DB-80C04900C872}"/>
    <cellStyle name="Normal 6 4 3 2 2 2 3" xfId="4477" xr:uid="{EB648EE0-D465-46A8-8BBE-E54862AEE3FA}"/>
    <cellStyle name="Normal 6 4 3 2 2 3" xfId="1621" xr:uid="{106FFF47-AEC2-4BE6-BCEA-62726A02EE83}"/>
    <cellStyle name="Normal 6 4 3 2 2 3 2" xfId="4478" xr:uid="{A7DA4018-6FCC-460E-9C3E-F8A93C9F7A77}"/>
    <cellStyle name="Normal 6 4 3 2 2 4" xfId="3188" xr:uid="{55ADE09B-DAA3-456F-9BA3-3003319EACF8}"/>
    <cellStyle name="Normal 6 4 3 2 3" xfId="1622" xr:uid="{EE3CEE42-9B5A-4707-9A8B-03971F0A7E9D}"/>
    <cellStyle name="Normal 6 4 3 2 3 2" xfId="1623" xr:uid="{B496C8A9-9207-471D-8BCD-A4AECE248D71}"/>
    <cellStyle name="Normal 6 4 3 2 3 2 2" xfId="4479" xr:uid="{21E89AE9-E7E7-46BE-ADBB-C5DF0960EF47}"/>
    <cellStyle name="Normal 6 4 3 2 3 3" xfId="3189" xr:uid="{2A8C77DE-B923-4950-AA6B-DD21D7ACD2EB}"/>
    <cellStyle name="Normal 6 4 3 2 3 4" xfId="3190" xr:uid="{440169FC-BB50-4365-A9C3-5B6CD1F42A54}"/>
    <cellStyle name="Normal 6 4 3 2 4" xfId="1624" xr:uid="{3566C84F-2FC3-4E6E-8511-F3AC416C4866}"/>
    <cellStyle name="Normal 6 4 3 2 4 2" xfId="4480" xr:uid="{7A2AC68F-7762-46A5-B9A1-3803FD53CABE}"/>
    <cellStyle name="Normal 6 4 3 2 5" xfId="3191" xr:uid="{0ED93B2D-62BE-45B7-B2EC-2A0D77D9ED9A}"/>
    <cellStyle name="Normal 6 4 3 2 6" xfId="3192" xr:uid="{8E8902E8-AAB8-4AA3-8755-3C2B68BCD4D3}"/>
    <cellStyle name="Normal 6 4 3 3" xfId="334" xr:uid="{FC8CA7B4-20DA-479F-9B1D-B13DC2BE0187}"/>
    <cellStyle name="Normal 6 4 3 3 2" xfId="1625" xr:uid="{AA3AB91D-6517-4ACD-AA79-1228AFA1E042}"/>
    <cellStyle name="Normal 6 4 3 3 2 2" xfId="1626" xr:uid="{84CEF733-BCE2-4899-8D84-7DC559D22C16}"/>
    <cellStyle name="Normal 6 4 3 3 2 2 2" xfId="4481" xr:uid="{F9978DCC-1BCC-4ADA-A5C9-C48563E42542}"/>
    <cellStyle name="Normal 6 4 3 3 2 3" xfId="3193" xr:uid="{669B26CF-067D-42A0-9023-966F839DE2CF}"/>
    <cellStyle name="Normal 6 4 3 3 2 4" xfId="3194" xr:uid="{A37D56D8-EAC3-48CF-B924-1EAA37C80177}"/>
    <cellStyle name="Normal 6 4 3 3 3" xfId="1627" xr:uid="{B16439FB-701C-4DEA-9BF4-6837B1CE64A7}"/>
    <cellStyle name="Normal 6 4 3 3 3 2" xfId="4482" xr:uid="{8FF5F167-88F2-43D6-8F06-26539A025466}"/>
    <cellStyle name="Normal 6 4 3 3 4" xfId="3195" xr:uid="{73C96297-9BC8-46C5-9060-C6E65AFA24BE}"/>
    <cellStyle name="Normal 6 4 3 3 5" xfId="3196" xr:uid="{397072FA-A54A-4557-851C-9A7E250F38C4}"/>
    <cellStyle name="Normal 6 4 3 4" xfId="1628" xr:uid="{696071D2-A59E-452A-8CE9-3FC8D75716A1}"/>
    <cellStyle name="Normal 6 4 3 4 2" xfId="1629" xr:uid="{0C53C4A8-8BD9-4421-A30E-4F1A66EEEBE9}"/>
    <cellStyle name="Normal 6 4 3 4 2 2" xfId="4483" xr:uid="{A4839E3E-F302-425B-9459-69A36C9CCA3D}"/>
    <cellStyle name="Normal 6 4 3 4 3" xfId="3197" xr:uid="{B713461C-E0CE-4B1C-9FF3-D0D10D692DDD}"/>
    <cellStyle name="Normal 6 4 3 4 4" xfId="3198" xr:uid="{D6E44BCE-312B-4502-AE15-E209DF97E5CC}"/>
    <cellStyle name="Normal 6 4 3 5" xfId="1630" xr:uid="{A19F2B3B-29BD-4F7D-A81D-1257A69E4C81}"/>
    <cellStyle name="Normal 6 4 3 5 2" xfId="3199" xr:uid="{79A08FBA-1795-4CFF-843D-9340C297437E}"/>
    <cellStyle name="Normal 6 4 3 5 3" xfId="3200" xr:uid="{B4A883D9-B444-459D-90FC-D988B1C8953A}"/>
    <cellStyle name="Normal 6 4 3 5 4" xfId="3201" xr:uid="{AA97F073-A106-4F79-83E3-EFD8543DC096}"/>
    <cellStyle name="Normal 6 4 3 6" xfId="3202" xr:uid="{8EFCC502-A7C8-4D41-80DC-4D3969C6EDF7}"/>
    <cellStyle name="Normal 6 4 3 7" xfId="3203" xr:uid="{2F59D35C-4CBA-4485-8E6C-DDF5A5672A52}"/>
    <cellStyle name="Normal 6 4 3 8" xfId="3204" xr:uid="{FCB5B890-6463-4BC2-A8FA-DF330B21F8BA}"/>
    <cellStyle name="Normal 6 4 4" xfId="122" xr:uid="{F4045152-EEAE-4582-BE6F-F75A0BED2154}"/>
    <cellStyle name="Normal 6 4 4 2" xfId="642" xr:uid="{90013B6D-E706-40ED-BB6B-4C83898E5DA1}"/>
    <cellStyle name="Normal 6 4 4 2 2" xfId="643" xr:uid="{CEC3CB75-F1D3-41AE-BF80-FFBF5AFBE5EA}"/>
    <cellStyle name="Normal 6 4 4 2 2 2" xfId="1631" xr:uid="{9F187464-5572-4E1D-B8FA-479BF92B9114}"/>
    <cellStyle name="Normal 6 4 4 2 2 2 2" xfId="1632" xr:uid="{3B07CE78-54FE-40C8-8AC0-4A92CA106F1B}"/>
    <cellStyle name="Normal 6 4 4 2 2 3" xfId="1633" xr:uid="{913B3199-B3D2-43E1-8142-869F453B59B1}"/>
    <cellStyle name="Normal 6 4 4 2 2 4" xfId="3205" xr:uid="{47C28E75-5F41-4D7C-B3D9-6D773ED80560}"/>
    <cellStyle name="Normal 6 4 4 2 3" xfId="1634" xr:uid="{09F90099-8AA1-4C46-9703-D36C993C59CB}"/>
    <cellStyle name="Normal 6 4 4 2 3 2" xfId="1635" xr:uid="{29ACA644-5136-461D-9B23-0CB8D8A7A968}"/>
    <cellStyle name="Normal 6 4 4 2 4" xfId="1636" xr:uid="{C7C91E3F-36CB-4C12-8E61-B3DEAE21FBC8}"/>
    <cellStyle name="Normal 6 4 4 2 5" xfId="3206" xr:uid="{8A0FC56B-D00C-4904-BB15-9088C056CC61}"/>
    <cellStyle name="Normal 6 4 4 3" xfId="644" xr:uid="{BE52A35C-25B2-4B07-A84E-DEF0AF8D00E2}"/>
    <cellStyle name="Normal 6 4 4 3 2" xfId="1637" xr:uid="{6A35B6BC-AC7F-4E3B-8B86-2B9D4EAB7448}"/>
    <cellStyle name="Normal 6 4 4 3 2 2" xfId="1638" xr:uid="{E4F235EC-82C9-43D4-9A58-6B0446C681C2}"/>
    <cellStyle name="Normal 6 4 4 3 3" xfId="1639" xr:uid="{01051F1A-3F0B-4287-965F-6810CE00ADA1}"/>
    <cellStyle name="Normal 6 4 4 3 4" xfId="3207" xr:uid="{695F3255-CCC5-4CC7-927E-7D2F4205850C}"/>
    <cellStyle name="Normal 6 4 4 4" xfId="1640" xr:uid="{EC99063C-82C7-4FEE-99C9-3203F5DB3C56}"/>
    <cellStyle name="Normal 6 4 4 4 2" xfId="1641" xr:uid="{4443ED6B-E1D9-4201-940F-8313179031C2}"/>
    <cellStyle name="Normal 6 4 4 4 3" xfId="3208" xr:uid="{1F0D7836-AEB1-4221-A5CA-02EA379DA451}"/>
    <cellStyle name="Normal 6 4 4 4 4" xfId="3209" xr:uid="{954DFF0E-CEBC-436A-85FA-1F945DEF8A45}"/>
    <cellStyle name="Normal 6 4 4 5" xfId="1642" xr:uid="{91BE3DB8-2FBD-4929-B234-81C711200A49}"/>
    <cellStyle name="Normal 6 4 4 6" xfId="3210" xr:uid="{4A7D809A-55A0-457F-9244-B70F563EBA3B}"/>
    <cellStyle name="Normal 6 4 4 7" xfId="3211" xr:uid="{DBE697E4-0E8B-4875-87F5-4A446559EB22}"/>
    <cellStyle name="Normal 6 4 5" xfId="335" xr:uid="{9AE88E5B-5405-4E1F-B806-C33DDE828C54}"/>
    <cellStyle name="Normal 6 4 5 2" xfId="645" xr:uid="{FFEF255E-AA1F-4D30-950C-D6A971BE1FC4}"/>
    <cellStyle name="Normal 6 4 5 2 2" xfId="1643" xr:uid="{08A38F0D-2477-4002-B763-5F4583CDA7FF}"/>
    <cellStyle name="Normal 6 4 5 2 2 2" xfId="1644" xr:uid="{7A07B2EB-992F-4EBC-BCEA-F3690DB1FCAC}"/>
    <cellStyle name="Normal 6 4 5 2 3" xfId="1645" xr:uid="{4161EE0F-E403-404C-8C86-BFCE510DB88C}"/>
    <cellStyle name="Normal 6 4 5 2 4" xfId="3212" xr:uid="{F1CB981B-FCB7-4D30-B955-521E39F1F753}"/>
    <cellStyle name="Normal 6 4 5 3" xfId="1646" xr:uid="{5A9CA9AD-D5B3-444B-BE99-4006BE1D3701}"/>
    <cellStyle name="Normal 6 4 5 3 2" xfId="1647" xr:uid="{678B7FD5-2B81-4BDF-9976-137CE57ACFC1}"/>
    <cellStyle name="Normal 6 4 5 3 3" xfId="3213" xr:uid="{D2DCC924-C1C7-4D7A-B58C-14811597BF1A}"/>
    <cellStyle name="Normal 6 4 5 3 4" xfId="3214" xr:uid="{5AE3B1B1-DBEE-4BFA-95B5-6EA345B260C3}"/>
    <cellStyle name="Normal 6 4 5 4" xfId="1648" xr:uid="{855669EC-E7CE-49FB-A966-E339103FC413}"/>
    <cellStyle name="Normal 6 4 5 5" xfId="3215" xr:uid="{BDA59A82-A2BB-49DD-A1B5-9CA93C0F349A}"/>
    <cellStyle name="Normal 6 4 5 6" xfId="3216" xr:uid="{6C81A83C-1B0D-4D3E-A57E-E534FEE5BCFC}"/>
    <cellStyle name="Normal 6 4 6" xfId="336" xr:uid="{AD80C2E6-111A-40D1-9C11-DFB71E81A017}"/>
    <cellStyle name="Normal 6 4 6 2" xfId="1649" xr:uid="{D88ADDE2-B32B-46D0-8700-24B5E219794D}"/>
    <cellStyle name="Normal 6 4 6 2 2" xfId="1650" xr:uid="{72C9B59F-1326-43EA-9332-8D19A6318ED7}"/>
    <cellStyle name="Normal 6 4 6 2 3" xfId="3217" xr:uid="{6CE204BE-E7F8-4467-ACBC-E373F376C728}"/>
    <cellStyle name="Normal 6 4 6 2 4" xfId="3218" xr:uid="{5479FFAB-706E-4B98-B869-42A48AD4E479}"/>
    <cellStyle name="Normal 6 4 6 3" xfId="1651" xr:uid="{463B88BA-012B-47EC-B021-FC96E5FF94E9}"/>
    <cellStyle name="Normal 6 4 6 4" xfId="3219" xr:uid="{E75D2443-69E1-49FC-BDAF-73FD65742DAD}"/>
    <cellStyle name="Normal 6 4 6 5" xfId="3220" xr:uid="{68A7513F-DFD7-41E1-96DB-D4B7F8659D16}"/>
    <cellStyle name="Normal 6 4 7" xfId="1652" xr:uid="{83697963-4410-4BF2-B240-3E5E49EE8BC2}"/>
    <cellStyle name="Normal 6 4 7 2" xfId="1653" xr:uid="{222FE72F-6186-4FC2-8986-46B3B03877B9}"/>
    <cellStyle name="Normal 6 4 7 3" xfId="3221" xr:uid="{FF8DA555-EF33-406E-AED9-C464C7AB5A59}"/>
    <cellStyle name="Normal 6 4 7 3 2" xfId="4407" xr:uid="{359598F4-7461-4907-AFF8-3187ABA862EA}"/>
    <cellStyle name="Normal 6 4 7 3 3" xfId="4685" xr:uid="{D1DA9392-AF7A-4B1B-BCBC-5B352E3A3BA7}"/>
    <cellStyle name="Normal 6 4 7 4" xfId="3222" xr:uid="{9993815D-D91E-44C5-8B9A-6DAA6A33016F}"/>
    <cellStyle name="Normal 6 4 8" xfId="1654" xr:uid="{6B871588-BC00-43B7-ACE3-BFDEFF52A739}"/>
    <cellStyle name="Normal 6 4 8 2" xfId="3223" xr:uid="{EDEF36E7-02C0-4A78-9E08-6C8C72F04A34}"/>
    <cellStyle name="Normal 6 4 8 3" xfId="3224" xr:uid="{3E923DDC-104A-49C8-9D3A-71101C2196AF}"/>
    <cellStyle name="Normal 6 4 8 4" xfId="3225" xr:uid="{10474DEB-7D9C-43B9-AD28-63CBD0F8B067}"/>
    <cellStyle name="Normal 6 4 9" xfId="3226" xr:uid="{FAB66FB1-B9E9-421C-ABAF-996B3FDD4490}"/>
    <cellStyle name="Normal 6 5" xfId="123" xr:uid="{13EDEAF1-0664-4173-BB1E-AD2257A8B9E5}"/>
    <cellStyle name="Normal 6 5 10" xfId="3227" xr:uid="{FA5A6B4B-4A85-4E62-817F-44121FCA6BAE}"/>
    <cellStyle name="Normal 6 5 11" xfId="3228" xr:uid="{9770D1A6-1426-460D-896F-6ABE5C4BE548}"/>
    <cellStyle name="Normal 6 5 2" xfId="124" xr:uid="{44CB5C59-91BE-466D-B2FD-0A77AE2F3BE7}"/>
    <cellStyle name="Normal 6 5 2 2" xfId="337" xr:uid="{D020B224-0357-41A8-9278-EB8D6DF8039F}"/>
    <cellStyle name="Normal 6 5 2 2 2" xfId="646" xr:uid="{70D55DE3-38DC-4C49-92F7-6F14583F0A5F}"/>
    <cellStyle name="Normal 6 5 2 2 2 2" xfId="647" xr:uid="{A5DEC97F-3A85-4EE9-97C0-3AFA15E18B5E}"/>
    <cellStyle name="Normal 6 5 2 2 2 2 2" xfId="1655" xr:uid="{786D52BA-B279-487B-8B34-3AFE7061925D}"/>
    <cellStyle name="Normal 6 5 2 2 2 2 3" xfId="3229" xr:uid="{B26C45F1-6EAE-4446-B9DF-36875C985046}"/>
    <cellStyle name="Normal 6 5 2 2 2 2 4" xfId="3230" xr:uid="{54AC3EC6-E098-45A1-8482-2DE424F30C61}"/>
    <cellStyle name="Normal 6 5 2 2 2 3" xfId="1656" xr:uid="{5A56B041-1665-4223-AF70-25C4C4054DED}"/>
    <cellStyle name="Normal 6 5 2 2 2 3 2" xfId="3231" xr:uid="{5F1E0412-97F1-47D7-9EFF-62178008D432}"/>
    <cellStyle name="Normal 6 5 2 2 2 3 3" xfId="3232" xr:uid="{BE32BF49-E743-48BB-9C68-928042498173}"/>
    <cellStyle name="Normal 6 5 2 2 2 3 4" xfId="3233" xr:uid="{6C7B1D66-B4CE-4FB6-9F16-18CBFF4EE647}"/>
    <cellStyle name="Normal 6 5 2 2 2 4" xfId="3234" xr:uid="{BC9F1052-52A6-43AC-8070-0CBFF3A3CF95}"/>
    <cellStyle name="Normal 6 5 2 2 2 5" xfId="3235" xr:uid="{97E99F22-A785-4C09-AB17-DD7232024419}"/>
    <cellStyle name="Normal 6 5 2 2 2 6" xfId="3236" xr:uid="{57DA3CA1-4726-453E-8574-84FD6E971C47}"/>
    <cellStyle name="Normal 6 5 2 2 3" xfId="648" xr:uid="{803DFE17-6FEA-497C-B917-F3103ED2029A}"/>
    <cellStyle name="Normal 6 5 2 2 3 2" xfId="1657" xr:uid="{7502EAE5-70F3-4235-BE7C-FB9076F1078B}"/>
    <cellStyle name="Normal 6 5 2 2 3 2 2" xfId="3237" xr:uid="{09E2ED43-2B18-4FD8-8E08-C575619035ED}"/>
    <cellStyle name="Normal 6 5 2 2 3 2 3" xfId="3238" xr:uid="{38CF5651-130F-4FE3-AE96-B528A69DA91B}"/>
    <cellStyle name="Normal 6 5 2 2 3 2 4" xfId="3239" xr:uid="{A2FA1E73-F014-4B50-B245-04DB96061D1D}"/>
    <cellStyle name="Normal 6 5 2 2 3 3" xfId="3240" xr:uid="{A44D4C56-02F2-412B-A8B8-AA1EB453E2D0}"/>
    <cellStyle name="Normal 6 5 2 2 3 4" xfId="3241" xr:uid="{6E7E2A00-AD96-42CE-A5F3-2A1354E36B37}"/>
    <cellStyle name="Normal 6 5 2 2 3 5" xfId="3242" xr:uid="{713716FB-B4D0-4472-A972-E129A09E0EBB}"/>
    <cellStyle name="Normal 6 5 2 2 4" xfId="1658" xr:uid="{BA0C7F3C-7176-4A6D-833A-52B7489C7FCA}"/>
    <cellStyle name="Normal 6 5 2 2 4 2" xfId="3243" xr:uid="{7DB161F4-9DAF-41C8-BDA6-789CA65E6044}"/>
    <cellStyle name="Normal 6 5 2 2 4 3" xfId="3244" xr:uid="{EE6A101C-A5A8-434C-B1B4-4582E3075EAD}"/>
    <cellStyle name="Normal 6 5 2 2 4 4" xfId="3245" xr:uid="{462E1962-B596-486E-B63A-94CF038D183B}"/>
    <cellStyle name="Normal 6 5 2 2 5" xfId="3246" xr:uid="{66EB0FFF-5B7F-4DA1-A885-D5885659C1EE}"/>
    <cellStyle name="Normal 6 5 2 2 5 2" xfId="3247" xr:uid="{D93FAE4F-592E-4CC3-9F2D-AECAAA61029D}"/>
    <cellStyle name="Normal 6 5 2 2 5 3" xfId="3248" xr:uid="{D76F0288-997F-4EB5-871D-04D590FDE1DB}"/>
    <cellStyle name="Normal 6 5 2 2 5 4" xfId="3249" xr:uid="{B9D50605-9234-4121-B70F-EA05E27F0970}"/>
    <cellStyle name="Normal 6 5 2 2 6" xfId="3250" xr:uid="{CFB741ED-51F1-4500-850F-F1AC08116A4C}"/>
    <cellStyle name="Normal 6 5 2 2 7" xfId="3251" xr:uid="{0F125B7D-94A2-4659-A08F-680C283222E8}"/>
    <cellStyle name="Normal 6 5 2 2 8" xfId="3252" xr:uid="{96728C00-259C-4330-8D60-07FE362008D8}"/>
    <cellStyle name="Normal 6 5 2 3" xfId="649" xr:uid="{5D58C62B-E44A-49D0-AF94-4ACEA7C3D43D}"/>
    <cellStyle name="Normal 6 5 2 3 2" xfId="650" xr:uid="{BB2A2933-3B2E-4D23-BAA8-E05C34C41C23}"/>
    <cellStyle name="Normal 6 5 2 3 2 2" xfId="651" xr:uid="{E7FCC18B-3347-4947-8217-923E47038466}"/>
    <cellStyle name="Normal 6 5 2 3 2 3" xfId="3253" xr:uid="{B269EAB2-164A-4EC1-96A0-54AF84019A5B}"/>
    <cellStyle name="Normal 6 5 2 3 2 4" xfId="3254" xr:uid="{6112F2B8-65C6-4F8D-9A6D-CDB5A178ACC1}"/>
    <cellStyle name="Normal 6 5 2 3 3" xfId="652" xr:uid="{972D652B-8312-4F22-94BB-C393DCF178FF}"/>
    <cellStyle name="Normal 6 5 2 3 3 2" xfId="3255" xr:uid="{45ADF6B4-D3CF-490B-9A63-5AA55C8311EA}"/>
    <cellStyle name="Normal 6 5 2 3 3 3" xfId="3256" xr:uid="{C50D1857-94E3-4646-A71C-8B95C148A9A6}"/>
    <cellStyle name="Normal 6 5 2 3 3 4" xfId="3257" xr:uid="{15E09F3D-2192-4211-AAF4-1AB07FB0E93A}"/>
    <cellStyle name="Normal 6 5 2 3 4" xfId="3258" xr:uid="{5519883F-CAE3-4118-8F8B-B20EA00F2CE3}"/>
    <cellStyle name="Normal 6 5 2 3 5" xfId="3259" xr:uid="{8B4B5CED-D92C-4E5B-B0F3-D94A9B4324F8}"/>
    <cellStyle name="Normal 6 5 2 3 6" xfId="3260" xr:uid="{22485E3F-FF8C-4A2D-B238-296A1C818609}"/>
    <cellStyle name="Normal 6 5 2 4" xfId="653" xr:uid="{8AA61906-7321-4014-BE9B-B1F2D9FB47D9}"/>
    <cellStyle name="Normal 6 5 2 4 2" xfId="654" xr:uid="{1972A833-CE7F-411D-ACBE-4277C7974047}"/>
    <cellStyle name="Normal 6 5 2 4 2 2" xfId="3261" xr:uid="{6B57F82E-473E-48A0-92BD-3A2DE735CA8E}"/>
    <cellStyle name="Normal 6 5 2 4 2 3" xfId="3262" xr:uid="{92E36BEB-731C-45DC-B130-54897DDE523F}"/>
    <cellStyle name="Normal 6 5 2 4 2 4" xfId="3263" xr:uid="{54A58C8A-447A-4B45-983C-911060E577C3}"/>
    <cellStyle name="Normal 6 5 2 4 3" xfId="3264" xr:uid="{F2DE7191-453C-41A0-B698-B6DAFDE33636}"/>
    <cellStyle name="Normal 6 5 2 4 4" xfId="3265" xr:uid="{3130C0B5-AA46-486C-A610-23A97E9CE101}"/>
    <cellStyle name="Normal 6 5 2 4 5" xfId="3266" xr:uid="{2ABEBAA9-0114-44C5-818A-8D88A777CDCF}"/>
    <cellStyle name="Normal 6 5 2 5" xfId="655" xr:uid="{B5876F11-C101-422D-B5D0-99FEB6AF629D}"/>
    <cellStyle name="Normal 6 5 2 5 2" xfId="3267" xr:uid="{D7F74E75-40AB-4218-93D6-2618591DA2A5}"/>
    <cellStyle name="Normal 6 5 2 5 3" xfId="3268" xr:uid="{BF4369E3-C168-4944-ABDC-AABB0F38CDB0}"/>
    <cellStyle name="Normal 6 5 2 5 4" xfId="3269" xr:uid="{41A97147-9828-49BF-A088-4940EEBF54A6}"/>
    <cellStyle name="Normal 6 5 2 6" xfId="3270" xr:uid="{BD91F57D-90C1-4896-B547-7EF5326D2009}"/>
    <cellStyle name="Normal 6 5 2 6 2" xfId="3271" xr:uid="{5F3FB88D-202A-491E-BBE1-19177F837D10}"/>
    <cellStyle name="Normal 6 5 2 6 3" xfId="3272" xr:uid="{3968E4DA-A428-46E7-9903-B70D227F224F}"/>
    <cellStyle name="Normal 6 5 2 6 4" xfId="3273" xr:uid="{AAC6A619-40C6-4CC6-A499-FEF180E32997}"/>
    <cellStyle name="Normal 6 5 2 7" xfId="3274" xr:uid="{72A4880B-F28E-4D61-AD04-259790EB1010}"/>
    <cellStyle name="Normal 6 5 2 8" xfId="3275" xr:uid="{95A2D29F-7A09-4238-AD8A-D7252F00E2B8}"/>
    <cellStyle name="Normal 6 5 2 9" xfId="3276" xr:uid="{DCF0C188-660B-4F40-BFB2-BF0351007059}"/>
    <cellStyle name="Normal 6 5 3" xfId="338" xr:uid="{966CAD2D-512A-44CC-8674-614C091B91EE}"/>
    <cellStyle name="Normal 6 5 3 2" xfId="656" xr:uid="{C650764F-E8BA-49BE-BDAB-97A022B800F0}"/>
    <cellStyle name="Normal 6 5 3 2 2" xfId="657" xr:uid="{377CA9C9-3FDF-44BA-A926-E868A78C3DE0}"/>
    <cellStyle name="Normal 6 5 3 2 2 2" xfId="1659" xr:uid="{CF2F0609-AA7D-452B-AABC-193C49478972}"/>
    <cellStyle name="Normal 6 5 3 2 2 2 2" xfId="1660" xr:uid="{74F5944B-006B-4083-AAB3-2FBC432F4D74}"/>
    <cellStyle name="Normal 6 5 3 2 2 3" xfId="1661" xr:uid="{76B9CF48-87D2-4702-AB17-ADFD501D2256}"/>
    <cellStyle name="Normal 6 5 3 2 2 4" xfId="3277" xr:uid="{6480C1EE-3A76-4CDD-AFC9-93F4CD9D3EB6}"/>
    <cellStyle name="Normal 6 5 3 2 3" xfId="1662" xr:uid="{9ECCEADA-6865-4455-8F8D-B93F20410420}"/>
    <cellStyle name="Normal 6 5 3 2 3 2" xfId="1663" xr:uid="{9BC5222D-C442-400E-8347-B80780FF2C15}"/>
    <cellStyle name="Normal 6 5 3 2 3 3" xfId="3278" xr:uid="{02F00F48-797C-446F-B311-A914F5BDC96D}"/>
    <cellStyle name="Normal 6 5 3 2 3 4" xfId="3279" xr:uid="{0C1F81C1-519F-4A8C-A22E-D17B484F979E}"/>
    <cellStyle name="Normal 6 5 3 2 4" xfId="1664" xr:uid="{3CE1CBE5-3548-4235-B5DB-2A5DEC56EF85}"/>
    <cellStyle name="Normal 6 5 3 2 5" xfId="3280" xr:uid="{FF829D81-9A3A-45E6-A625-AFD00F50EAEF}"/>
    <cellStyle name="Normal 6 5 3 2 6" xfId="3281" xr:uid="{F7F424E4-6DE0-4B1F-9AB3-151A53DDE64B}"/>
    <cellStyle name="Normal 6 5 3 3" xfId="658" xr:uid="{6C505377-7FDA-4B01-9A7F-2851D2D8441F}"/>
    <cellStyle name="Normal 6 5 3 3 2" xfId="1665" xr:uid="{C742FFF4-4AFC-4872-B7F4-F753C46B551D}"/>
    <cellStyle name="Normal 6 5 3 3 2 2" xfId="1666" xr:uid="{F54BDE58-885D-4550-9084-27A0C184F448}"/>
    <cellStyle name="Normal 6 5 3 3 2 3" xfId="3282" xr:uid="{3E89F23B-B7D2-4C4A-B0C2-236B2A9DC68D}"/>
    <cellStyle name="Normal 6 5 3 3 2 4" xfId="3283" xr:uid="{650E5918-45E3-4D0D-A2A3-772F2B822134}"/>
    <cellStyle name="Normal 6 5 3 3 3" xfId="1667" xr:uid="{AD99B70C-45EC-4186-A01B-0478F2D309D6}"/>
    <cellStyle name="Normal 6 5 3 3 4" xfId="3284" xr:uid="{4C8D7365-1C42-4E1D-B74E-84BC822E9746}"/>
    <cellStyle name="Normal 6 5 3 3 5" xfId="3285" xr:uid="{694DF5C3-FED0-43BF-A5BD-F44BCD44A192}"/>
    <cellStyle name="Normal 6 5 3 4" xfId="1668" xr:uid="{A4462AA8-B871-444C-9097-7129AB557BA8}"/>
    <cellStyle name="Normal 6 5 3 4 2" xfId="1669" xr:uid="{C8DFAA2B-EA2B-41F7-9E1D-09632EF1A391}"/>
    <cellStyle name="Normal 6 5 3 4 3" xfId="3286" xr:uid="{5B706035-BA81-492B-8CF2-17CC17EEC021}"/>
    <cellStyle name="Normal 6 5 3 4 4" xfId="3287" xr:uid="{BD452DE3-2633-4669-B21C-9A3AB18B80D4}"/>
    <cellStyle name="Normal 6 5 3 5" xfId="1670" xr:uid="{D3B6AB70-3B08-4BB7-B575-A06D3CDF72BF}"/>
    <cellStyle name="Normal 6 5 3 5 2" xfId="3288" xr:uid="{E527B05B-CFE8-4216-B604-EC95BB3CB55D}"/>
    <cellStyle name="Normal 6 5 3 5 3" xfId="3289" xr:uid="{C9466094-C07E-4EAD-BE50-37976A941E64}"/>
    <cellStyle name="Normal 6 5 3 5 4" xfId="3290" xr:uid="{1191819E-E72C-43D3-A4BE-550A45FB6909}"/>
    <cellStyle name="Normal 6 5 3 6" xfId="3291" xr:uid="{402B38BE-3E29-4D5A-8EE6-214E4CF3BD54}"/>
    <cellStyle name="Normal 6 5 3 7" xfId="3292" xr:uid="{27296032-CEA1-4E10-A38E-8B7B98EAF7C4}"/>
    <cellStyle name="Normal 6 5 3 8" xfId="3293" xr:uid="{2F798FB1-0284-44B0-B57A-048F06440891}"/>
    <cellStyle name="Normal 6 5 4" xfId="339" xr:uid="{6D8C0BC6-8C7C-43FC-8210-BCB533141CE8}"/>
    <cellStyle name="Normal 6 5 4 2" xfId="659" xr:uid="{064152F6-A284-474D-9A92-7874018620DA}"/>
    <cellStyle name="Normal 6 5 4 2 2" xfId="660" xr:uid="{1757FFAF-F317-4C94-BFE4-9AEA5169CCEF}"/>
    <cellStyle name="Normal 6 5 4 2 2 2" xfId="1671" xr:uid="{472E1D67-2B4B-49C4-8BF8-CC926F365211}"/>
    <cellStyle name="Normal 6 5 4 2 2 3" xfId="3294" xr:uid="{FB10006A-D277-46B9-9F94-87520AA21498}"/>
    <cellStyle name="Normal 6 5 4 2 2 4" xfId="3295" xr:uid="{4B2049E0-CE28-4F1B-B4F8-7BE4B7106993}"/>
    <cellStyle name="Normal 6 5 4 2 3" xfId="1672" xr:uid="{4169516B-2B43-440E-888E-B1D08B58E32E}"/>
    <cellStyle name="Normal 6 5 4 2 4" xfId="3296" xr:uid="{866123E8-0D28-4E49-BD15-5C8235AE5388}"/>
    <cellStyle name="Normal 6 5 4 2 5" xfId="3297" xr:uid="{F02089DE-17D9-4A81-998C-7ADF906961F6}"/>
    <cellStyle name="Normal 6 5 4 3" xfId="661" xr:uid="{8EB74B75-1F65-4913-86E5-8850B5986A0D}"/>
    <cellStyle name="Normal 6 5 4 3 2" xfId="1673" xr:uid="{A2875B6E-AD27-4264-8223-08697676C7D3}"/>
    <cellStyle name="Normal 6 5 4 3 3" xfId="3298" xr:uid="{BE227637-3640-46AE-8556-F25D453CE5B8}"/>
    <cellStyle name="Normal 6 5 4 3 4" xfId="3299" xr:uid="{1D577DCA-F295-4F2B-8F1F-E38C46CCA21B}"/>
    <cellStyle name="Normal 6 5 4 4" xfId="1674" xr:uid="{AA22BC24-2437-45B2-B43C-82F61533EA40}"/>
    <cellStyle name="Normal 6 5 4 4 2" xfId="3300" xr:uid="{CBDB5EDC-A5BE-49E5-AF8E-725F3EF21459}"/>
    <cellStyle name="Normal 6 5 4 4 3" xfId="3301" xr:uid="{81ABD573-DDE9-4B1F-B670-59E2AAB4DAA3}"/>
    <cellStyle name="Normal 6 5 4 4 4" xfId="3302" xr:uid="{4C408AF1-D269-4B52-A11C-BEC8BCEB4D96}"/>
    <cellStyle name="Normal 6 5 4 5" xfId="3303" xr:uid="{5133555D-0E86-495C-8677-03026957B086}"/>
    <cellStyle name="Normal 6 5 4 6" xfId="3304" xr:uid="{14141A0D-0482-483E-8E54-E9DEF130DBE6}"/>
    <cellStyle name="Normal 6 5 4 7" xfId="3305" xr:uid="{7493752C-F0B4-4AD4-9E85-68564CB5E652}"/>
    <cellStyle name="Normal 6 5 5" xfId="340" xr:uid="{822F0D74-F018-45F0-8D9F-449F6AB37B54}"/>
    <cellStyle name="Normal 6 5 5 2" xfId="662" xr:uid="{F6BDD58C-C3D7-4420-8400-1DA4751A2489}"/>
    <cellStyle name="Normal 6 5 5 2 2" xfId="1675" xr:uid="{44A435FA-7795-4540-A3AC-E5DC6209EC84}"/>
    <cellStyle name="Normal 6 5 5 2 3" xfId="3306" xr:uid="{27EA1961-51C6-446E-978E-A6C3FD714125}"/>
    <cellStyle name="Normal 6 5 5 2 4" xfId="3307" xr:uid="{405292C0-E99F-4980-8A75-9D8956059088}"/>
    <cellStyle name="Normal 6 5 5 3" xfId="1676" xr:uid="{B6E2B605-884C-410A-AB41-3C703ABAE466}"/>
    <cellStyle name="Normal 6 5 5 3 2" xfId="3308" xr:uid="{07E4EE3A-DE59-482B-A85F-D8B0AEA16B6C}"/>
    <cellStyle name="Normal 6 5 5 3 3" xfId="3309" xr:uid="{B065CC7F-4BFE-445D-B1E9-5ED4FFC1E007}"/>
    <cellStyle name="Normal 6 5 5 3 4" xfId="3310" xr:uid="{CFBF2D2E-5631-4A13-A10E-BECD85E22854}"/>
    <cellStyle name="Normal 6 5 5 4" xfId="3311" xr:uid="{A8C3AA6E-B1C0-4E7E-B9F8-87D39E30F45E}"/>
    <cellStyle name="Normal 6 5 5 5" xfId="3312" xr:uid="{6C3E8219-0956-491F-9307-8AF288CD3389}"/>
    <cellStyle name="Normal 6 5 5 6" xfId="3313" xr:uid="{A6A171F0-1F6E-4729-97D2-64BACBB8ABCB}"/>
    <cellStyle name="Normal 6 5 6" xfId="663" xr:uid="{E593D3FA-02CE-4B18-BF5C-55DE050825E1}"/>
    <cellStyle name="Normal 6 5 6 2" xfId="1677" xr:uid="{97266300-4B6B-403B-BA14-6C904A387462}"/>
    <cellStyle name="Normal 6 5 6 2 2" xfId="3314" xr:uid="{DF0EEEEB-BE82-4CC2-AD73-D0647F28243B}"/>
    <cellStyle name="Normal 6 5 6 2 3" xfId="3315" xr:uid="{0C247C76-4F6E-4126-B2EB-07F9CE3AEC60}"/>
    <cellStyle name="Normal 6 5 6 2 4" xfId="3316" xr:uid="{592F054C-9B1A-44F0-9957-3AA73DE6078B}"/>
    <cellStyle name="Normal 6 5 6 3" xfId="3317" xr:uid="{85FB50B5-F450-4340-A71C-881972C63E8E}"/>
    <cellStyle name="Normal 6 5 6 4" xfId="3318" xr:uid="{CDB0BE2B-D15A-4D63-869D-A46284516AE5}"/>
    <cellStyle name="Normal 6 5 6 5" xfId="3319" xr:uid="{C7F251AB-9A0C-4AD5-908C-DAB37D9139F7}"/>
    <cellStyle name="Normal 6 5 7" xfId="1678" xr:uid="{970A5CF4-AFC8-47E0-9039-A63C3B46E95D}"/>
    <cellStyle name="Normal 6 5 7 2" xfId="3320" xr:uid="{C1E61A94-BF94-4279-BC00-3167E97ED9D4}"/>
    <cellStyle name="Normal 6 5 7 3" xfId="3321" xr:uid="{98401FE5-402A-4A8C-81D6-4CACBE4E4CA7}"/>
    <cellStyle name="Normal 6 5 7 4" xfId="3322" xr:uid="{173425B4-701F-43EC-B5D8-19E908398784}"/>
    <cellStyle name="Normal 6 5 8" xfId="3323" xr:uid="{D2CB4343-8048-4B80-91EE-325A4A5B2CED}"/>
    <cellStyle name="Normal 6 5 8 2" xfId="3324" xr:uid="{7EF2447A-FBBB-4F7F-B0D3-CD5C13F44C10}"/>
    <cellStyle name="Normal 6 5 8 3" xfId="3325" xr:uid="{B86051D3-3DE2-47C8-9364-63ED0D67EC1F}"/>
    <cellStyle name="Normal 6 5 8 4" xfId="3326" xr:uid="{C6F90B19-6937-4CAF-8177-7F835BAD9781}"/>
    <cellStyle name="Normal 6 5 9" xfId="3327" xr:uid="{7057446A-6A1F-4E4D-B79D-AB605283222F}"/>
    <cellStyle name="Normal 6 6" xfId="125" xr:uid="{2B80AD75-D47A-4CE5-BF4C-046842393415}"/>
    <cellStyle name="Normal 6 6 2" xfId="126" xr:uid="{8BCD0D67-0471-4D7F-A12A-5CEE655DC142}"/>
    <cellStyle name="Normal 6 6 2 2" xfId="341" xr:uid="{7E017F75-FDB2-4D0D-B448-264884CE1246}"/>
    <cellStyle name="Normal 6 6 2 2 2" xfId="664" xr:uid="{6AD5BC7B-8FEA-42F9-9E6B-506520AB4849}"/>
    <cellStyle name="Normal 6 6 2 2 2 2" xfId="1679" xr:uid="{DD3DCADD-55C4-4750-B7F2-A68C1B4045DD}"/>
    <cellStyle name="Normal 6 6 2 2 2 3" xfId="3328" xr:uid="{25E097DB-2983-4067-B37F-A7F4E929D39C}"/>
    <cellStyle name="Normal 6 6 2 2 2 4" xfId="3329" xr:uid="{BB5CB412-165F-4DCD-A462-F4D324C592A1}"/>
    <cellStyle name="Normal 6 6 2 2 3" xfId="1680" xr:uid="{000FE109-5E0C-4D43-A991-918C923A2754}"/>
    <cellStyle name="Normal 6 6 2 2 3 2" xfId="3330" xr:uid="{AF8386EF-164C-4D00-BDD6-283079BC415F}"/>
    <cellStyle name="Normal 6 6 2 2 3 3" xfId="3331" xr:uid="{EA6CF441-3CD3-4723-9EB5-774551E9EB91}"/>
    <cellStyle name="Normal 6 6 2 2 3 4" xfId="3332" xr:uid="{CE4619E5-0A0D-4FBF-99A8-11E4F0B5A69A}"/>
    <cellStyle name="Normal 6 6 2 2 4" xfId="3333" xr:uid="{10D43EAC-9836-45B5-A6F2-D863702E5347}"/>
    <cellStyle name="Normal 6 6 2 2 5" xfId="3334" xr:uid="{89103AE5-939C-4747-89CE-9FA92E6AF52E}"/>
    <cellStyle name="Normal 6 6 2 2 6" xfId="3335" xr:uid="{A33F2598-C099-4B8D-826A-CB906EFE1EAA}"/>
    <cellStyle name="Normal 6 6 2 3" xfId="665" xr:uid="{81FFEB51-E940-4D7B-8718-D4D004385E87}"/>
    <cellStyle name="Normal 6 6 2 3 2" xfId="1681" xr:uid="{34A21249-A0AA-495E-9FF0-F1FCBFEA1B37}"/>
    <cellStyle name="Normal 6 6 2 3 2 2" xfId="3336" xr:uid="{3267090B-80B2-4E2F-878F-55848877BD0C}"/>
    <cellStyle name="Normal 6 6 2 3 2 3" xfId="3337" xr:uid="{5AEDA9A5-CD48-4FFE-B364-C383E10242A1}"/>
    <cellStyle name="Normal 6 6 2 3 2 4" xfId="3338" xr:uid="{1D573D29-9C10-4D1F-9AC1-707CE9993668}"/>
    <cellStyle name="Normal 6 6 2 3 3" xfId="3339" xr:uid="{D20BCE39-BE10-4EFC-BB04-007FBEF9BDF9}"/>
    <cellStyle name="Normal 6 6 2 3 4" xfId="3340" xr:uid="{D5B0D82B-9ADC-43CC-84FB-FA4E8342035A}"/>
    <cellStyle name="Normal 6 6 2 3 5" xfId="3341" xr:uid="{6A1E01F3-3BBA-4633-A6F4-90CA356DBBA3}"/>
    <cellStyle name="Normal 6 6 2 4" xfId="1682" xr:uid="{5A054F2E-5720-400E-8817-584224D5DE75}"/>
    <cellStyle name="Normal 6 6 2 4 2" xfId="3342" xr:uid="{874F6D4B-BB1C-44BA-B54B-CD2336D10A62}"/>
    <cellStyle name="Normal 6 6 2 4 3" xfId="3343" xr:uid="{D85556AD-D3F2-44DA-813E-44B6506D99A1}"/>
    <cellStyle name="Normal 6 6 2 4 4" xfId="3344" xr:uid="{209480C7-4D29-4807-BE02-FBC14673C12B}"/>
    <cellStyle name="Normal 6 6 2 5" xfId="3345" xr:uid="{CD98457C-810F-44D0-9D8F-6F8E4DF2D7CF}"/>
    <cellStyle name="Normal 6 6 2 5 2" xfId="3346" xr:uid="{1077F91F-1353-4F7F-91C4-2C26891C3F0F}"/>
    <cellStyle name="Normal 6 6 2 5 3" xfId="3347" xr:uid="{B4AD6438-E304-49F8-A1A5-BFA1A819B58C}"/>
    <cellStyle name="Normal 6 6 2 5 4" xfId="3348" xr:uid="{C0EF44BB-6E1C-47DC-9A3B-BEE9C7B8C01B}"/>
    <cellStyle name="Normal 6 6 2 6" xfId="3349" xr:uid="{4AEA7948-26B6-4578-A44D-102764750289}"/>
    <cellStyle name="Normal 6 6 2 7" xfId="3350" xr:uid="{8CA51EB1-F1EE-487C-9996-79C30357266D}"/>
    <cellStyle name="Normal 6 6 2 8" xfId="3351" xr:uid="{5817CEF0-981A-4690-9FE3-6B4D334486D5}"/>
    <cellStyle name="Normal 6 6 3" xfId="342" xr:uid="{3D73C5E6-8639-4350-91E9-64C18947A389}"/>
    <cellStyle name="Normal 6 6 3 2" xfId="666" xr:uid="{895DD577-5167-4D24-8314-00586B8C0764}"/>
    <cellStyle name="Normal 6 6 3 2 2" xfId="667" xr:uid="{7C8D14A3-5495-4EAC-9BF8-C552DCC75C4D}"/>
    <cellStyle name="Normal 6 6 3 2 3" xfId="3352" xr:uid="{889E301D-FD2E-4901-87AA-0DEC80C6E42D}"/>
    <cellStyle name="Normal 6 6 3 2 4" xfId="3353" xr:uid="{DBA4159E-4886-407D-9575-37461B026F29}"/>
    <cellStyle name="Normal 6 6 3 3" xfId="668" xr:uid="{BF882C2F-148A-46B3-A69A-F21861ABED2B}"/>
    <cellStyle name="Normal 6 6 3 3 2" xfId="3354" xr:uid="{EDEB8FEA-ECDA-439A-B4C8-E22002ACE9C4}"/>
    <cellStyle name="Normal 6 6 3 3 3" xfId="3355" xr:uid="{2E7F758D-E758-471D-8830-17FA563A51AB}"/>
    <cellStyle name="Normal 6 6 3 3 4" xfId="3356" xr:uid="{65827889-CD09-4F3E-B69D-DAD076FB2BD6}"/>
    <cellStyle name="Normal 6 6 3 4" xfId="3357" xr:uid="{AC0456BB-7F91-4608-83E5-7A6B5747497A}"/>
    <cellStyle name="Normal 6 6 3 5" xfId="3358" xr:uid="{862F811A-DBDC-48FF-B5FB-52FA8133E9E6}"/>
    <cellStyle name="Normal 6 6 3 6" xfId="3359" xr:uid="{D6EE5F57-07F4-4D67-8E53-18CB2C1EC696}"/>
    <cellStyle name="Normal 6 6 4" xfId="343" xr:uid="{84C6F1F3-82A4-4A64-A13A-CED85982E09A}"/>
    <cellStyle name="Normal 6 6 4 2" xfId="669" xr:uid="{DB53CAA8-18AD-405D-B9CD-1D82308A981D}"/>
    <cellStyle name="Normal 6 6 4 2 2" xfId="3360" xr:uid="{85AC48A7-1E68-42E1-B90F-AE9D5C38E1C6}"/>
    <cellStyle name="Normal 6 6 4 2 3" xfId="3361" xr:uid="{1CD4C33A-DDB5-44B3-8398-232FCC293493}"/>
    <cellStyle name="Normal 6 6 4 2 4" xfId="3362" xr:uid="{27017D0C-2363-46C0-B3CC-06FD958D66C7}"/>
    <cellStyle name="Normal 6 6 4 3" xfId="3363" xr:uid="{8982FF24-44C3-4176-8B70-06B31D073BD2}"/>
    <cellStyle name="Normal 6 6 4 4" xfId="3364" xr:uid="{59A5D40F-4903-46C3-938A-A8E274556667}"/>
    <cellStyle name="Normal 6 6 4 5" xfId="3365" xr:uid="{3E7FBDC0-DD28-45D0-ACA1-FCA5773C928D}"/>
    <cellStyle name="Normal 6 6 5" xfId="670" xr:uid="{1BA0B5A6-A1E2-47C0-BC22-FD62998C0309}"/>
    <cellStyle name="Normal 6 6 5 2" xfId="3366" xr:uid="{7FAAE26D-9321-4D19-9003-678DBB60C80D}"/>
    <cellStyle name="Normal 6 6 5 3" xfId="3367" xr:uid="{8778A658-14AE-4EE2-8FF6-3BD700F31330}"/>
    <cellStyle name="Normal 6 6 5 4" xfId="3368" xr:uid="{9F4DB76C-11EF-4909-805B-B8E8483344E5}"/>
    <cellStyle name="Normal 6 6 6" xfId="3369" xr:uid="{CF68462D-DEE5-4A48-85B4-6FB57D21E80B}"/>
    <cellStyle name="Normal 6 6 6 2" xfId="3370" xr:uid="{4798BF6C-9A50-44B0-A358-C16BDF935AA3}"/>
    <cellStyle name="Normal 6 6 6 3" xfId="3371" xr:uid="{8CE5D519-8F4F-4B4F-A7DE-2A989FA2F50A}"/>
    <cellStyle name="Normal 6 6 6 4" xfId="3372" xr:uid="{0E6DCE75-A910-4453-A03B-119A3C8204CE}"/>
    <cellStyle name="Normal 6 6 7" xfId="3373" xr:uid="{2C2891F7-0A7A-45AF-8E78-6EC3AE7579E8}"/>
    <cellStyle name="Normal 6 6 8" xfId="3374" xr:uid="{8298AC09-16F2-4727-BF3E-1417378E5C6A}"/>
    <cellStyle name="Normal 6 6 9" xfId="3375" xr:uid="{97939D1B-74B9-478C-A7C9-68FCEC4D3190}"/>
    <cellStyle name="Normal 6 7" xfId="127" xr:uid="{568EF30E-22CE-4B1C-A0E6-0D58449DA265}"/>
    <cellStyle name="Normal 6 7 2" xfId="344" xr:uid="{F1FB7D4F-BFF8-4D55-B5D9-3BF8D209CD98}"/>
    <cellStyle name="Normal 6 7 2 2" xfId="671" xr:uid="{FA3974C4-A751-42D3-AA40-52B75C117E35}"/>
    <cellStyle name="Normal 6 7 2 2 2" xfId="1683" xr:uid="{3D31463D-D7DF-4A61-8D1F-6962B68E45EE}"/>
    <cellStyle name="Normal 6 7 2 2 2 2" xfId="1684" xr:uid="{727E52E0-4C53-4474-AC0C-D10B63C35C60}"/>
    <cellStyle name="Normal 6 7 2 2 3" xfId="1685" xr:uid="{181FD723-4599-4F35-AC5D-F377A13443A6}"/>
    <cellStyle name="Normal 6 7 2 2 4" xfId="3376" xr:uid="{B7CA7470-2721-42D0-87E5-64C6F928C9E4}"/>
    <cellStyle name="Normal 6 7 2 3" xfId="1686" xr:uid="{96660B5E-B23E-44EF-9EC1-A1042F994E0F}"/>
    <cellStyle name="Normal 6 7 2 3 2" xfId="1687" xr:uid="{D0313A16-62B9-4550-957B-E5422D33A444}"/>
    <cellStyle name="Normal 6 7 2 3 3" xfId="3377" xr:uid="{C608BC07-EF7A-40AD-81B6-0BA01762B6E2}"/>
    <cellStyle name="Normal 6 7 2 3 4" xfId="3378" xr:uid="{7B6C4DEB-ADE5-4003-BFCD-150843A48925}"/>
    <cellStyle name="Normal 6 7 2 4" xfId="1688" xr:uid="{4D69217E-99AC-4A0F-B4A9-590F7E88BC90}"/>
    <cellStyle name="Normal 6 7 2 5" xfId="3379" xr:uid="{B8F55190-E309-4BEE-9E7F-6FB7DC168305}"/>
    <cellStyle name="Normal 6 7 2 6" xfId="3380" xr:uid="{81FB46D9-B2F6-46E6-8A8E-D0E2E590283F}"/>
    <cellStyle name="Normal 6 7 3" xfId="672" xr:uid="{AB3F7804-2E85-42C8-AA28-A36274C789B4}"/>
    <cellStyle name="Normal 6 7 3 2" xfId="1689" xr:uid="{0D7C6182-AB19-43FF-81DC-437C590BB409}"/>
    <cellStyle name="Normal 6 7 3 2 2" xfId="1690" xr:uid="{466E1F9C-C5D4-42CE-8205-7125D3847462}"/>
    <cellStyle name="Normal 6 7 3 2 3" xfId="3381" xr:uid="{160C5D7A-E7C9-4077-8BAB-84B6338FFE6D}"/>
    <cellStyle name="Normal 6 7 3 2 4" xfId="3382" xr:uid="{B4630EF3-C935-4C9E-8D34-C01F8A6FCCDA}"/>
    <cellStyle name="Normal 6 7 3 3" xfId="1691" xr:uid="{8067B868-154E-408B-8CDC-6A756FBA0389}"/>
    <cellStyle name="Normal 6 7 3 4" xfId="3383" xr:uid="{1CF2DE35-82D4-4F83-B577-085A69CF460C}"/>
    <cellStyle name="Normal 6 7 3 5" xfId="3384" xr:uid="{EB1F35B8-B85F-4950-AC6A-C9058B20B06F}"/>
    <cellStyle name="Normal 6 7 4" xfId="1692" xr:uid="{D123603B-6847-46EF-ADD5-4AE9466DE97D}"/>
    <cellStyle name="Normal 6 7 4 2" xfId="1693" xr:uid="{2B106805-224B-4334-8DA1-316019C9AA6A}"/>
    <cellStyle name="Normal 6 7 4 3" xfId="3385" xr:uid="{934E495E-95A3-44C4-A325-59AEA6428ECB}"/>
    <cellStyle name="Normal 6 7 4 4" xfId="3386" xr:uid="{E7502444-8668-4291-B7AF-A8CFB3CB67D6}"/>
    <cellStyle name="Normal 6 7 5" xfId="1694" xr:uid="{73A37C2A-FEBC-43C4-A35B-A8F7DB4BB5E5}"/>
    <cellStyle name="Normal 6 7 5 2" xfId="3387" xr:uid="{6BF2AD4E-43E1-406E-9247-E26657814C4B}"/>
    <cellStyle name="Normal 6 7 5 3" xfId="3388" xr:uid="{B60937EE-909E-4E97-9441-1818B1A2AD4D}"/>
    <cellStyle name="Normal 6 7 5 4" xfId="3389" xr:uid="{9CDA1527-9920-4E63-BBEA-72C6FE320A0F}"/>
    <cellStyle name="Normal 6 7 6" xfId="3390" xr:uid="{71884D63-B4AD-48B9-805C-742CCFAFF121}"/>
    <cellStyle name="Normal 6 7 7" xfId="3391" xr:uid="{B6FA76A0-7050-4879-8CAC-048B2AF504F9}"/>
    <cellStyle name="Normal 6 7 8" xfId="3392" xr:uid="{171985D5-46F2-45B6-B002-6AC34BC3F484}"/>
    <cellStyle name="Normal 6 8" xfId="345" xr:uid="{48C4F83A-C59A-4D9D-BF63-24ABF8A824A6}"/>
    <cellStyle name="Normal 6 8 2" xfId="673" xr:uid="{C69A188C-3A21-437E-8429-592029C5ACB3}"/>
    <cellStyle name="Normal 6 8 2 2" xfId="674" xr:uid="{6C21746A-89CA-4A06-9E07-202D6DD48934}"/>
    <cellStyle name="Normal 6 8 2 2 2" xfId="1695" xr:uid="{C4C7B1D4-6BE6-413B-AADD-0D8B58186A89}"/>
    <cellStyle name="Normal 6 8 2 2 3" xfId="3393" xr:uid="{AAB2FA82-9FF5-48FF-A34D-39051FB91862}"/>
    <cellStyle name="Normal 6 8 2 2 4" xfId="3394" xr:uid="{2D967B19-413B-4D12-BCD0-978ECE12AF0E}"/>
    <cellStyle name="Normal 6 8 2 3" xfId="1696" xr:uid="{A44565E0-6777-4CEE-9CEA-E72C20DE4F1E}"/>
    <cellStyle name="Normal 6 8 2 4" xfId="3395" xr:uid="{EA19A1A3-065F-4AED-B4A5-ED1C6B74084E}"/>
    <cellStyle name="Normal 6 8 2 5" xfId="3396" xr:uid="{9D9A80E2-4EE0-4E9D-9F51-DB7BFB147718}"/>
    <cellStyle name="Normal 6 8 3" xfId="675" xr:uid="{4E1C3B98-D4AF-4729-A6EC-40FB428B22D2}"/>
    <cellStyle name="Normal 6 8 3 2" xfId="1697" xr:uid="{C7AB74E3-D38D-44F6-9948-9339A5D11001}"/>
    <cellStyle name="Normal 6 8 3 3" xfId="3397" xr:uid="{CA98ED4D-D973-481D-9076-F64DA01C23C2}"/>
    <cellStyle name="Normal 6 8 3 4" xfId="3398" xr:uid="{644CB8DE-CD3C-4BCF-B298-ED337DFC8047}"/>
    <cellStyle name="Normal 6 8 4" xfId="1698" xr:uid="{D314E573-FCFB-4AB4-AD05-470973B22956}"/>
    <cellStyle name="Normal 6 8 4 2" xfId="3399" xr:uid="{95849056-0A60-4089-B103-854CB924AB2A}"/>
    <cellStyle name="Normal 6 8 4 3" xfId="3400" xr:uid="{2CEC0376-5E99-4B82-A672-FDE9FC6A7A39}"/>
    <cellStyle name="Normal 6 8 4 4" xfId="3401" xr:uid="{20EB424D-9929-4ED8-9D2A-59D1EE8D0303}"/>
    <cellStyle name="Normal 6 8 5" xfId="3402" xr:uid="{473C4FDC-3268-4023-8C73-87C61C3CB969}"/>
    <cellStyle name="Normal 6 8 6" xfId="3403" xr:uid="{C41C4A09-99C0-433F-9B11-C472FD9C7C19}"/>
    <cellStyle name="Normal 6 8 7" xfId="3404" xr:uid="{84787946-25DD-4567-AE5E-31470F3E7B98}"/>
    <cellStyle name="Normal 6 9" xfId="346" xr:uid="{42502882-C3AC-47FA-B527-AD5C638058DA}"/>
    <cellStyle name="Normal 6 9 2" xfId="676" xr:uid="{17794BBB-C278-4843-9CF9-783CC7512851}"/>
    <cellStyle name="Normal 6 9 2 2" xfId="1699" xr:uid="{05B2903D-9E71-4D9F-AA51-67D34064BB6A}"/>
    <cellStyle name="Normal 6 9 2 3" xfId="3405" xr:uid="{72066F20-DC09-4221-850C-3197196AFB6C}"/>
    <cellStyle name="Normal 6 9 2 4" xfId="3406" xr:uid="{5D7A6CEF-2F29-44CA-9D59-D66D60BB00F5}"/>
    <cellStyle name="Normal 6 9 3" xfId="1700" xr:uid="{AE75C276-BED8-49D7-8839-5722E92FD483}"/>
    <cellStyle name="Normal 6 9 3 2" xfId="3407" xr:uid="{F8CA4622-5200-43DC-8E93-B46629D70CEE}"/>
    <cellStyle name="Normal 6 9 3 3" xfId="3408" xr:uid="{1ABF5758-D971-49C4-A4F2-5EA3B65FE3C6}"/>
    <cellStyle name="Normal 6 9 3 4" xfId="3409" xr:uid="{85563C9A-47BE-4C1E-A733-EE723FBF9C44}"/>
    <cellStyle name="Normal 6 9 4" xfId="3410" xr:uid="{8253B55A-28FC-4FAB-A0C8-F627FE336955}"/>
    <cellStyle name="Normal 6 9 5" xfId="3411" xr:uid="{2BF5A972-BC63-4F53-86F9-D0A20DFB58CB}"/>
    <cellStyle name="Normal 6 9 6" xfId="3412" xr:uid="{4A8EA316-FE5F-4587-96D3-CFBA53E2B92E}"/>
    <cellStyle name="Normal 7" xfId="128" xr:uid="{6601D58C-633C-4C51-B02C-ACDA08D795C7}"/>
    <cellStyle name="Normal 7 10" xfId="1701" xr:uid="{F142AD9A-F5A0-413B-B5F8-1016FE7EC0F5}"/>
    <cellStyle name="Normal 7 10 2" xfId="3413" xr:uid="{714614FF-8E10-4CF7-B39C-6B436D3C13C0}"/>
    <cellStyle name="Normal 7 10 3" xfId="3414" xr:uid="{BF67548F-F111-4E06-913C-DF98DAF83A5D}"/>
    <cellStyle name="Normal 7 10 4" xfId="3415" xr:uid="{8D21BA9B-FB14-49FE-BD6B-A701AFE3BC8F}"/>
    <cellStyle name="Normal 7 11" xfId="3416" xr:uid="{F0D8128E-4A36-4F9C-A398-1849DCF97369}"/>
    <cellStyle name="Normal 7 11 2" xfId="3417" xr:uid="{D3723050-CF0A-4EAE-8D52-0AB4C9EC3939}"/>
    <cellStyle name="Normal 7 11 3" xfId="3418" xr:uid="{5661E872-A9FD-4301-979D-A630BFB9C6DB}"/>
    <cellStyle name="Normal 7 11 4" xfId="3419" xr:uid="{5D40E889-3F7C-424F-83E7-64A6DBB7604C}"/>
    <cellStyle name="Normal 7 12" xfId="3420" xr:uid="{6CE75C12-8823-4E31-981B-9011DD65ADFD}"/>
    <cellStyle name="Normal 7 12 2" xfId="3421" xr:uid="{43AB615E-8C67-43C2-BE98-BE3D8D355CD9}"/>
    <cellStyle name="Normal 7 13" xfId="3422" xr:uid="{FB67A017-CCD7-4D7E-88AF-786AA5E9B64B}"/>
    <cellStyle name="Normal 7 14" xfId="3423" xr:uid="{8FD1EC77-0B95-482A-B8F5-EE8AEAFBBBF7}"/>
    <cellStyle name="Normal 7 15" xfId="3424" xr:uid="{39EF81B3-EC15-4B48-A99B-3AE384233AB6}"/>
    <cellStyle name="Normal 7 2" xfId="129" xr:uid="{32A43D74-4B7A-4388-AD82-3AA3689FF623}"/>
    <cellStyle name="Normal 7 2 10" xfId="3425" xr:uid="{73405247-649A-49DF-99C9-C7E688C29A94}"/>
    <cellStyle name="Normal 7 2 11" xfId="3426" xr:uid="{31BFD2EC-7A1C-49FB-8B81-EEBAA0B774DE}"/>
    <cellStyle name="Normal 7 2 2" xfId="130" xr:uid="{6C8E46C3-E2C8-44FA-8440-2385EE7AB5CD}"/>
    <cellStyle name="Normal 7 2 2 2" xfId="131" xr:uid="{429EA971-041D-4CC7-B8AC-8031820DF2E3}"/>
    <cellStyle name="Normal 7 2 2 2 2" xfId="347" xr:uid="{086677C4-9564-4BB4-9FEB-5EB1AB4A04BC}"/>
    <cellStyle name="Normal 7 2 2 2 2 2" xfId="677" xr:uid="{895614E2-05C2-441D-9F68-37291E8CB85D}"/>
    <cellStyle name="Normal 7 2 2 2 2 2 2" xfId="678" xr:uid="{99B22E80-6C78-4EAC-978F-07B8BDAB0438}"/>
    <cellStyle name="Normal 7 2 2 2 2 2 2 2" xfId="1702" xr:uid="{8AC7115A-FADF-4A75-93BE-2F4FEC7D017A}"/>
    <cellStyle name="Normal 7 2 2 2 2 2 2 2 2" xfId="1703" xr:uid="{ABF762C8-0E8F-4341-9B9E-152DE0C11FBB}"/>
    <cellStyle name="Normal 7 2 2 2 2 2 2 3" xfId="1704" xr:uid="{9B03D46B-68C2-4E27-BE91-320CE34C2511}"/>
    <cellStyle name="Normal 7 2 2 2 2 2 3" xfId="1705" xr:uid="{4F15537A-C8A5-4F82-8B56-B05279AFA87B}"/>
    <cellStyle name="Normal 7 2 2 2 2 2 3 2" xfId="1706" xr:uid="{ADB04E59-B3E7-4EC4-B1F1-A55BE64543EA}"/>
    <cellStyle name="Normal 7 2 2 2 2 2 4" xfId="1707" xr:uid="{7F90B5C5-179C-46E3-9D01-6C805D9ABB77}"/>
    <cellStyle name="Normal 7 2 2 2 2 3" xfId="679" xr:uid="{2CC7E470-A380-44EB-948A-959EA186B908}"/>
    <cellStyle name="Normal 7 2 2 2 2 3 2" xfId="1708" xr:uid="{283AC073-DDC9-434C-A18E-61D6E3DBD3CD}"/>
    <cellStyle name="Normal 7 2 2 2 2 3 2 2" xfId="1709" xr:uid="{A2A63B44-D2E7-4070-A01F-DACA8B354B38}"/>
    <cellStyle name="Normal 7 2 2 2 2 3 3" xfId="1710" xr:uid="{7E929A9A-D79E-4E6B-9B3C-BEBD56D7E6DE}"/>
    <cellStyle name="Normal 7 2 2 2 2 3 4" xfId="3427" xr:uid="{2E962E08-062C-4FCA-BA02-DB047E67B847}"/>
    <cellStyle name="Normal 7 2 2 2 2 4" xfId="1711" xr:uid="{CBFCB3D9-8204-4A11-AE6E-390A4BDA3ACD}"/>
    <cellStyle name="Normal 7 2 2 2 2 4 2" xfId="1712" xr:uid="{1BE79904-C972-44D6-93C8-A800720DFB00}"/>
    <cellStyle name="Normal 7 2 2 2 2 5" xfId="1713" xr:uid="{D4932D7D-390A-4C95-9D4C-7BDCDA3C3543}"/>
    <cellStyle name="Normal 7 2 2 2 2 6" xfId="3428" xr:uid="{D1C31F57-50F1-40A7-B475-ED3DFF5A6B57}"/>
    <cellStyle name="Normal 7 2 2 2 3" xfId="348" xr:uid="{04198D09-FE6D-4977-A2DA-0AAC0FDC8B3D}"/>
    <cellStyle name="Normal 7 2 2 2 3 2" xfId="680" xr:uid="{09232DAE-B0D8-458B-BE6E-09A0233EE12F}"/>
    <cellStyle name="Normal 7 2 2 2 3 2 2" xfId="681" xr:uid="{D4061217-9170-4E62-9365-BECA4FDBB160}"/>
    <cellStyle name="Normal 7 2 2 2 3 2 2 2" xfId="1714" xr:uid="{DE73984A-541C-44C8-84A6-BCA332703661}"/>
    <cellStyle name="Normal 7 2 2 2 3 2 2 2 2" xfId="1715" xr:uid="{0FB86732-D3AA-4A18-A2B5-FDEFC0D85322}"/>
    <cellStyle name="Normal 7 2 2 2 3 2 2 3" xfId="1716" xr:uid="{046042D7-BBB0-4BA8-8363-07A2EC96FB5E}"/>
    <cellStyle name="Normal 7 2 2 2 3 2 3" xfId="1717" xr:uid="{81625F69-59FC-45DF-B835-D52CCDF3EAF6}"/>
    <cellStyle name="Normal 7 2 2 2 3 2 3 2" xfId="1718" xr:uid="{C8393CDA-E42F-4802-8B28-B6BA0D2E7B4D}"/>
    <cellStyle name="Normal 7 2 2 2 3 2 4" xfId="1719" xr:uid="{18B91AC9-81FB-411B-9937-F640F70D41B1}"/>
    <cellStyle name="Normal 7 2 2 2 3 3" xfId="682" xr:uid="{7C478A55-52B2-49B7-9B45-CAB3BEB8C588}"/>
    <cellStyle name="Normal 7 2 2 2 3 3 2" xfId="1720" xr:uid="{2179CEA9-73F9-4B44-B420-6883F1E2C8B9}"/>
    <cellStyle name="Normal 7 2 2 2 3 3 2 2" xfId="1721" xr:uid="{6CF5B76B-DF8C-414F-9DA5-3CFB354812CC}"/>
    <cellStyle name="Normal 7 2 2 2 3 3 3" xfId="1722" xr:uid="{22ED6316-4882-45B3-804B-401201875271}"/>
    <cellStyle name="Normal 7 2 2 2 3 4" xfId="1723" xr:uid="{5C9488AC-DCAC-40C2-8295-192707D29964}"/>
    <cellStyle name="Normal 7 2 2 2 3 4 2" xfId="1724" xr:uid="{B37C8132-3585-4439-B298-0B3525647102}"/>
    <cellStyle name="Normal 7 2 2 2 3 5" xfId="1725" xr:uid="{6FEB41FD-B0E6-48ED-8609-F840235F56BB}"/>
    <cellStyle name="Normal 7 2 2 2 4" xfId="683" xr:uid="{B41A224D-8E7C-4BF3-B96A-B984DC00FCDE}"/>
    <cellStyle name="Normal 7 2 2 2 4 2" xfId="684" xr:uid="{CBE9A9AD-7610-4BEE-ADDE-650E0C2AF2EF}"/>
    <cellStyle name="Normal 7 2 2 2 4 2 2" xfId="1726" xr:uid="{785660BA-F939-496F-8275-D7F6343D4D49}"/>
    <cellStyle name="Normal 7 2 2 2 4 2 2 2" xfId="1727" xr:uid="{73027F59-3B81-40CE-BA24-9A84C8C4ED75}"/>
    <cellStyle name="Normal 7 2 2 2 4 2 3" xfId="1728" xr:uid="{DA2ABA2F-1F5D-40AC-A2D1-814F1C70D9E8}"/>
    <cellStyle name="Normal 7 2 2 2 4 3" xfId="1729" xr:uid="{9393FCCE-8039-4788-BD3D-CE573D06D5BD}"/>
    <cellStyle name="Normal 7 2 2 2 4 3 2" xfId="1730" xr:uid="{E27D9EA7-6E14-42FA-81B8-D14DA5A24B6D}"/>
    <cellStyle name="Normal 7 2 2 2 4 4" xfId="1731" xr:uid="{AA81A746-FC31-4010-8AE2-478E541D8182}"/>
    <cellStyle name="Normal 7 2 2 2 5" xfId="685" xr:uid="{3FA339C5-E4C5-48B0-BDB4-79395BA5B0D3}"/>
    <cellStyle name="Normal 7 2 2 2 5 2" xfId="1732" xr:uid="{516F56FD-8B56-4BB9-AEE0-B4383310F500}"/>
    <cellStyle name="Normal 7 2 2 2 5 2 2" xfId="1733" xr:uid="{8BF159EB-93DF-4761-82F9-5ED770906A79}"/>
    <cellStyle name="Normal 7 2 2 2 5 3" xfId="1734" xr:uid="{F5D792E9-718B-4B0E-90E0-83D4755D1290}"/>
    <cellStyle name="Normal 7 2 2 2 5 4" xfId="3429" xr:uid="{3541700E-0823-46D8-B60E-E845DB3DA31C}"/>
    <cellStyle name="Normal 7 2 2 2 6" xfId="1735" xr:uid="{0B9A7715-2E80-4702-A09C-969C0B18B2AC}"/>
    <cellStyle name="Normal 7 2 2 2 6 2" xfId="1736" xr:uid="{BEF008DC-304B-4BBB-84D2-09E76F901A0A}"/>
    <cellStyle name="Normal 7 2 2 2 7" xfId="1737" xr:uid="{A3EBB493-3C29-42A9-9085-27D35188C782}"/>
    <cellStyle name="Normal 7 2 2 2 8" xfId="3430" xr:uid="{81790100-9518-46CB-84E9-69BADB4582AA}"/>
    <cellStyle name="Normal 7 2 2 3" xfId="349" xr:uid="{76FB6941-754A-4EA9-BCEE-AFBF31A97FE9}"/>
    <cellStyle name="Normal 7 2 2 3 2" xfId="686" xr:uid="{CB59A1BE-94EC-4AD7-B754-F1FAE8F53786}"/>
    <cellStyle name="Normal 7 2 2 3 2 2" xfId="687" xr:uid="{2B525A70-1180-4830-9D6A-70AE3A812B61}"/>
    <cellStyle name="Normal 7 2 2 3 2 2 2" xfId="1738" xr:uid="{07F851D5-55B4-4E83-93CB-08AA20E6FF9A}"/>
    <cellStyle name="Normal 7 2 2 3 2 2 2 2" xfId="1739" xr:uid="{A6CFFCAD-3AFB-4A03-AC63-AD2E30E90B24}"/>
    <cellStyle name="Normal 7 2 2 3 2 2 3" xfId="1740" xr:uid="{1BE4B955-EAD0-433C-BDDC-AE31F5CB8F41}"/>
    <cellStyle name="Normal 7 2 2 3 2 3" xfId="1741" xr:uid="{E434C7F7-96C2-4AE0-B676-D837B559DD7F}"/>
    <cellStyle name="Normal 7 2 2 3 2 3 2" xfId="1742" xr:uid="{B2433682-1407-4E3F-B8EE-E50C41A45EF5}"/>
    <cellStyle name="Normal 7 2 2 3 2 4" xfId="1743" xr:uid="{370AE3FA-9159-497B-B9D3-37D34378AFD7}"/>
    <cellStyle name="Normal 7 2 2 3 3" xfId="688" xr:uid="{386165EC-135E-4F44-8C84-AF1E77C2AC01}"/>
    <cellStyle name="Normal 7 2 2 3 3 2" xfId="1744" xr:uid="{DB1E30D3-70B7-41C1-9E12-093C073502B3}"/>
    <cellStyle name="Normal 7 2 2 3 3 2 2" xfId="1745" xr:uid="{FBAC7646-4B1B-4FEC-8816-CBF78FA3889F}"/>
    <cellStyle name="Normal 7 2 2 3 3 3" xfId="1746" xr:uid="{BEFF859C-3FCF-4897-8EFE-E7BC845930E0}"/>
    <cellStyle name="Normal 7 2 2 3 3 4" xfId="3431" xr:uid="{47FB5335-EDD3-436B-B155-F5FF286F231E}"/>
    <cellStyle name="Normal 7 2 2 3 4" xfId="1747" xr:uid="{E21F786E-904B-4DDB-865B-7D79DD0AC87E}"/>
    <cellStyle name="Normal 7 2 2 3 4 2" xfId="1748" xr:uid="{7D01C538-8976-4A6A-858A-4358B90CCE2B}"/>
    <cellStyle name="Normal 7 2 2 3 5" xfId="1749" xr:uid="{7A4D75ED-C101-4BC1-9A1E-8BC6A7C2E76B}"/>
    <cellStyle name="Normal 7 2 2 3 6" xfId="3432" xr:uid="{4FFD711C-160B-4ED5-881A-8AD5C1EE8D2D}"/>
    <cellStyle name="Normal 7 2 2 4" xfId="350" xr:uid="{655B79A1-F3D7-4549-BEFF-DC4150BCFCF4}"/>
    <cellStyle name="Normal 7 2 2 4 2" xfId="689" xr:uid="{E5AA455E-EFC0-4481-8F0F-17E4BAE1B7EC}"/>
    <cellStyle name="Normal 7 2 2 4 2 2" xfId="690" xr:uid="{755C82A3-F886-416D-BB01-8CBF94997CF2}"/>
    <cellStyle name="Normal 7 2 2 4 2 2 2" xfId="1750" xr:uid="{4E06072D-D1F3-4E42-8341-F00EFB0F9853}"/>
    <cellStyle name="Normal 7 2 2 4 2 2 2 2" xfId="1751" xr:uid="{EC637445-E7F7-46B7-80DC-124776724389}"/>
    <cellStyle name="Normal 7 2 2 4 2 2 3" xfId="1752" xr:uid="{28A03865-9A54-46EB-9943-7676DE2BE0A5}"/>
    <cellStyle name="Normal 7 2 2 4 2 3" xfId="1753" xr:uid="{4912D25C-A2BB-4E9C-B2F0-92536A6E3C3E}"/>
    <cellStyle name="Normal 7 2 2 4 2 3 2" xfId="1754" xr:uid="{26E186CB-70EC-408F-9787-8DF4F02A87FB}"/>
    <cellStyle name="Normal 7 2 2 4 2 4" xfId="1755" xr:uid="{908072DE-97A7-4E6B-8566-35B970A34B65}"/>
    <cellStyle name="Normal 7 2 2 4 3" xfId="691" xr:uid="{0ABCF970-0E19-4D21-86B0-53EB5506C7E0}"/>
    <cellStyle name="Normal 7 2 2 4 3 2" xfId="1756" xr:uid="{11C92392-79A2-4924-AAD1-24A86F84778D}"/>
    <cellStyle name="Normal 7 2 2 4 3 2 2" xfId="1757" xr:uid="{8410ACAA-7D1C-4B66-9D92-14AE52AC9754}"/>
    <cellStyle name="Normal 7 2 2 4 3 3" xfId="1758" xr:uid="{81940584-085D-453E-B247-D47AF1BF112E}"/>
    <cellStyle name="Normal 7 2 2 4 4" xfId="1759" xr:uid="{EA2173FA-E649-494D-9883-6C9213CB5B42}"/>
    <cellStyle name="Normal 7 2 2 4 4 2" xfId="1760" xr:uid="{B1E35F17-4BAD-430F-A425-D111B8146412}"/>
    <cellStyle name="Normal 7 2 2 4 5" xfId="1761" xr:uid="{4CFFB3B8-46B2-49BA-BBA2-11FC64B46271}"/>
    <cellStyle name="Normal 7 2 2 5" xfId="351" xr:uid="{6A9ACC84-65E8-4346-BAEA-EC6C6DFD6682}"/>
    <cellStyle name="Normal 7 2 2 5 2" xfId="692" xr:uid="{024F1D33-13BF-4608-8204-A3B525DA52CB}"/>
    <cellStyle name="Normal 7 2 2 5 2 2" xfId="1762" xr:uid="{5F180566-5F4C-41E9-872B-DF75690A1898}"/>
    <cellStyle name="Normal 7 2 2 5 2 2 2" xfId="1763" xr:uid="{53138C7E-B89A-4930-8E63-E0CBB7E01D70}"/>
    <cellStyle name="Normal 7 2 2 5 2 3" xfId="1764" xr:uid="{6A10F22B-7DFC-4E8D-82CB-3387EBCB20BF}"/>
    <cellStyle name="Normal 7 2 2 5 3" xfId="1765" xr:uid="{D337CC1B-8441-41EF-A30F-8E135D710A44}"/>
    <cellStyle name="Normal 7 2 2 5 3 2" xfId="1766" xr:uid="{3955BC11-2791-4297-BE4E-E84125F51838}"/>
    <cellStyle name="Normal 7 2 2 5 4" xfId="1767" xr:uid="{68D87F6D-F9D2-4A8F-A36E-041979D0ABDA}"/>
    <cellStyle name="Normal 7 2 2 6" xfId="693" xr:uid="{D1BB5848-9CAD-4308-9123-B07C76321CB0}"/>
    <cellStyle name="Normal 7 2 2 6 2" xfId="1768" xr:uid="{84656629-BD94-4699-9838-DA7EE6A48130}"/>
    <cellStyle name="Normal 7 2 2 6 2 2" xfId="1769" xr:uid="{795FA549-3B92-447D-ACAC-CD2DDD7313C6}"/>
    <cellStyle name="Normal 7 2 2 6 3" xfId="1770" xr:uid="{7FF9DE24-8AB7-44E3-81D2-825E5F42FCEF}"/>
    <cellStyle name="Normal 7 2 2 6 4" xfId="3433" xr:uid="{4ADB6D19-20A2-41B5-BF51-123C97185E5A}"/>
    <cellStyle name="Normal 7 2 2 7" xfId="1771" xr:uid="{40CDE0E1-58BB-4E1F-B187-20775E4DBD09}"/>
    <cellStyle name="Normal 7 2 2 7 2" xfId="1772" xr:uid="{E9E37F5D-00A1-47BE-A447-EB0995313FAF}"/>
    <cellStyle name="Normal 7 2 2 8" xfId="1773" xr:uid="{ABDB6098-C25A-496E-9607-5A1B3F0040D4}"/>
    <cellStyle name="Normal 7 2 2 9" xfId="3434" xr:uid="{B1CF13F6-70CE-4179-9D28-A6975B80CCB7}"/>
    <cellStyle name="Normal 7 2 3" xfId="132" xr:uid="{8287F617-61E4-4813-BCD7-021D14D43B12}"/>
    <cellStyle name="Normal 7 2 3 2" xfId="133" xr:uid="{DBB002AC-C713-4A6F-A6F4-708C8DDB41FE}"/>
    <cellStyle name="Normal 7 2 3 2 2" xfId="694" xr:uid="{5625C74C-DFBC-40CE-9897-F941AB6BB04C}"/>
    <cellStyle name="Normal 7 2 3 2 2 2" xfId="695" xr:uid="{DBF5C49E-7C02-4BF5-8CF6-F112819B6C79}"/>
    <cellStyle name="Normal 7 2 3 2 2 2 2" xfId="1774" xr:uid="{0549DEE2-E3CD-4A0D-8029-91B316D3639B}"/>
    <cellStyle name="Normal 7 2 3 2 2 2 2 2" xfId="1775" xr:uid="{0596DFEA-25A8-4BAC-ADE4-959A52E22AB1}"/>
    <cellStyle name="Normal 7 2 3 2 2 2 3" xfId="1776" xr:uid="{1226940D-2690-4228-81D1-FCCC89B430F6}"/>
    <cellStyle name="Normal 7 2 3 2 2 3" xfId="1777" xr:uid="{00AC5BA6-0939-4FB9-A82C-DD1194E7261D}"/>
    <cellStyle name="Normal 7 2 3 2 2 3 2" xfId="1778" xr:uid="{EBD1A850-4953-4A36-8E0D-C192C77621D0}"/>
    <cellStyle name="Normal 7 2 3 2 2 4" xfId="1779" xr:uid="{A17397AC-E0F1-4AF0-887B-C8299AA854BE}"/>
    <cellStyle name="Normal 7 2 3 2 3" xfId="696" xr:uid="{0C8E57CB-D1D3-4F94-BD89-9865BB6B8F3E}"/>
    <cellStyle name="Normal 7 2 3 2 3 2" xfId="1780" xr:uid="{0F9160CA-A6BC-4E91-B671-82E9B70039D9}"/>
    <cellStyle name="Normal 7 2 3 2 3 2 2" xfId="1781" xr:uid="{B535BB06-4426-4369-A736-717B8338EEE6}"/>
    <cellStyle name="Normal 7 2 3 2 3 3" xfId="1782" xr:uid="{8DE1A77E-45E0-40B5-9EEA-DEBF528B1F7E}"/>
    <cellStyle name="Normal 7 2 3 2 3 4" xfId="3435" xr:uid="{39BAED54-6582-41CF-B546-E67FF8320FCD}"/>
    <cellStyle name="Normal 7 2 3 2 4" xfId="1783" xr:uid="{D8CDD2FA-7BD9-4C2B-897F-86968D0F84AE}"/>
    <cellStyle name="Normal 7 2 3 2 4 2" xfId="1784" xr:uid="{EF48DAC0-26D9-4270-B995-B15CA356A64F}"/>
    <cellStyle name="Normal 7 2 3 2 5" xfId="1785" xr:uid="{FFC3B513-6036-4F5A-AFBB-128F00FBC06E}"/>
    <cellStyle name="Normal 7 2 3 2 6" xfId="3436" xr:uid="{123C240E-604C-4899-98E5-37A052010493}"/>
    <cellStyle name="Normal 7 2 3 3" xfId="352" xr:uid="{87016029-7D78-4089-8329-779282C1B2F6}"/>
    <cellStyle name="Normal 7 2 3 3 2" xfId="697" xr:uid="{C60C7423-6463-4AAD-B212-D520D68E7726}"/>
    <cellStyle name="Normal 7 2 3 3 2 2" xfId="698" xr:uid="{C4754CAD-C37A-4836-AE82-8525BBB028EC}"/>
    <cellStyle name="Normal 7 2 3 3 2 2 2" xfId="1786" xr:uid="{9AB1FC5D-8F59-4128-A6AF-C1413F15FBF8}"/>
    <cellStyle name="Normal 7 2 3 3 2 2 2 2" xfId="1787" xr:uid="{8357C92E-919A-42D7-AC40-345E4D5C1C91}"/>
    <cellStyle name="Normal 7 2 3 3 2 2 3" xfId="1788" xr:uid="{DAF0C64E-3400-42C8-AC8F-F27175C3B790}"/>
    <cellStyle name="Normal 7 2 3 3 2 3" xfId="1789" xr:uid="{8FE3BB9A-65CA-4B8C-A4E8-228179BBA1B9}"/>
    <cellStyle name="Normal 7 2 3 3 2 3 2" xfId="1790" xr:uid="{5447273F-0AC7-4D23-A95C-8A7E4919D954}"/>
    <cellStyle name="Normal 7 2 3 3 2 4" xfId="1791" xr:uid="{C5165602-273D-4332-8E63-78D7852848CE}"/>
    <cellStyle name="Normal 7 2 3 3 3" xfId="699" xr:uid="{35C8B54E-C59C-45E2-BDB7-1FCF2F3F0248}"/>
    <cellStyle name="Normal 7 2 3 3 3 2" xfId="1792" xr:uid="{A07EDE4E-EBA7-47F5-B72F-E87A757B9ECA}"/>
    <cellStyle name="Normal 7 2 3 3 3 2 2" xfId="1793" xr:uid="{88BCFB67-C97A-4E77-80E0-6FCA0F30C8BD}"/>
    <cellStyle name="Normal 7 2 3 3 3 3" xfId="1794" xr:uid="{865CE3B1-EB53-4705-9649-7F4681826E40}"/>
    <cellStyle name="Normal 7 2 3 3 4" xfId="1795" xr:uid="{E88284AE-8EF1-46BD-B127-81BEECE8FAFD}"/>
    <cellStyle name="Normal 7 2 3 3 4 2" xfId="1796" xr:uid="{DFD820B0-7022-46A7-9BB8-6431D20CA13F}"/>
    <cellStyle name="Normal 7 2 3 3 5" xfId="1797" xr:uid="{B31A3478-86DE-4EA7-88F0-FB3FBDFCEA9D}"/>
    <cellStyle name="Normal 7 2 3 4" xfId="353" xr:uid="{BCC57DF1-3056-4A12-83A0-E1DA82BC436A}"/>
    <cellStyle name="Normal 7 2 3 4 2" xfId="700" xr:uid="{C7A8A864-40DB-44B7-B09F-67CBADC58B4A}"/>
    <cellStyle name="Normal 7 2 3 4 2 2" xfId="1798" xr:uid="{02E122FA-360F-4F81-8FAA-0CF19F3C1C58}"/>
    <cellStyle name="Normal 7 2 3 4 2 2 2" xfId="1799" xr:uid="{D805D32F-C3BC-42D0-B408-47256AE69EEE}"/>
    <cellStyle name="Normal 7 2 3 4 2 3" xfId="1800" xr:uid="{6E85D10C-3E6F-4B80-A04B-35BA40F04878}"/>
    <cellStyle name="Normal 7 2 3 4 3" xfId="1801" xr:uid="{E6F17E98-EE58-4EC8-A702-F0026F5EBE95}"/>
    <cellStyle name="Normal 7 2 3 4 3 2" xfId="1802" xr:uid="{E18ACCB1-F431-4555-A958-9494C4D090D8}"/>
    <cellStyle name="Normal 7 2 3 4 4" xfId="1803" xr:uid="{C858F4AE-D008-4A67-AB68-0D509042523F}"/>
    <cellStyle name="Normal 7 2 3 5" xfId="701" xr:uid="{5E5245B5-389F-4E64-9103-4A6029F948A7}"/>
    <cellStyle name="Normal 7 2 3 5 2" xfId="1804" xr:uid="{C21C4AFB-B069-4C97-8387-E2528FB19845}"/>
    <cellStyle name="Normal 7 2 3 5 2 2" xfId="1805" xr:uid="{B946205D-8C46-40FF-9BA1-8E8EC7B3A38E}"/>
    <cellStyle name="Normal 7 2 3 5 3" xfId="1806" xr:uid="{9E13BD5B-1842-4DDD-9C9E-183F74435D42}"/>
    <cellStyle name="Normal 7 2 3 5 4" xfId="3437" xr:uid="{A17193DC-FD2E-4A23-A0D8-827E5E951F73}"/>
    <cellStyle name="Normal 7 2 3 6" xfId="1807" xr:uid="{E20B64FE-71DD-4D34-B1AB-F56E009A85F7}"/>
    <cellStyle name="Normal 7 2 3 6 2" xfId="1808" xr:uid="{B2B85E24-B7B5-4754-B7FE-56BD8D63A749}"/>
    <cellStyle name="Normal 7 2 3 7" xfId="1809" xr:uid="{32C8B660-4330-4009-AB89-7AD870172075}"/>
    <cellStyle name="Normal 7 2 3 8" xfId="3438" xr:uid="{A8CDFD99-1575-400C-BD72-18F9A2B4B136}"/>
    <cellStyle name="Normal 7 2 4" xfId="134" xr:uid="{E43CC2E1-94FF-42A3-A704-47D2B0100DC5}"/>
    <cellStyle name="Normal 7 2 4 2" xfId="448" xr:uid="{0C0841FD-A5CB-44FA-94B4-2D75E15AA936}"/>
    <cellStyle name="Normal 7 2 4 2 2" xfId="702" xr:uid="{B4077F6B-C47F-4F65-8FB1-045EB1276FC9}"/>
    <cellStyle name="Normal 7 2 4 2 2 2" xfId="1810" xr:uid="{A38E88BB-B688-41A6-AD1A-2938CD3A706D}"/>
    <cellStyle name="Normal 7 2 4 2 2 2 2" xfId="1811" xr:uid="{CFAB36E4-B25D-4986-A740-B9E497EF47B7}"/>
    <cellStyle name="Normal 7 2 4 2 2 3" xfId="1812" xr:uid="{AE6BDB4F-2CB7-4BBC-8B67-5003414C2B8F}"/>
    <cellStyle name="Normal 7 2 4 2 2 4" xfId="3439" xr:uid="{FED843A4-5A66-4AD7-9F8A-BEAA9198A440}"/>
    <cellStyle name="Normal 7 2 4 2 3" xfId="1813" xr:uid="{40E541FD-4AF7-4A40-A1E0-F4CA76C8F8FA}"/>
    <cellStyle name="Normal 7 2 4 2 3 2" xfId="1814" xr:uid="{04ED6642-B4AE-4C79-8368-F57B9753BC34}"/>
    <cellStyle name="Normal 7 2 4 2 4" xfId="1815" xr:uid="{94B569E3-EDEE-40B5-896C-144E749156AF}"/>
    <cellStyle name="Normal 7 2 4 2 5" xfId="3440" xr:uid="{7F35C2EB-D543-43BB-9333-D0412FFBC7B0}"/>
    <cellStyle name="Normal 7 2 4 3" xfId="703" xr:uid="{A218F929-BF33-4A53-944E-924899E5FB7D}"/>
    <cellStyle name="Normal 7 2 4 3 2" xfId="1816" xr:uid="{EFBC8A39-1550-4F48-AA42-C80C55F0EEEA}"/>
    <cellStyle name="Normal 7 2 4 3 2 2" xfId="1817" xr:uid="{5F63264C-82BE-472B-9B97-9662CFC47767}"/>
    <cellStyle name="Normal 7 2 4 3 3" xfId="1818" xr:uid="{77402221-2982-4BFB-BFE5-53A649216AB4}"/>
    <cellStyle name="Normal 7 2 4 3 4" xfId="3441" xr:uid="{260D37C0-BA57-40E8-94A3-392384E04855}"/>
    <cellStyle name="Normal 7 2 4 4" xfId="1819" xr:uid="{1AAAF760-66C8-4094-AB49-2EBD225A640B}"/>
    <cellStyle name="Normal 7 2 4 4 2" xfId="1820" xr:uid="{421F9706-E5D7-4E19-8B06-4F5B93BCC670}"/>
    <cellStyle name="Normal 7 2 4 4 3" xfId="3442" xr:uid="{06358B0E-0FD1-433F-8C0D-64C3411134A2}"/>
    <cellStyle name="Normal 7 2 4 4 4" xfId="3443" xr:uid="{EF0CDD1E-3C30-469D-8DE6-6A9B1617D8D3}"/>
    <cellStyle name="Normal 7 2 4 5" xfId="1821" xr:uid="{3D547D5B-6719-4AE6-8445-078A96137D4D}"/>
    <cellStyle name="Normal 7 2 4 6" xfId="3444" xr:uid="{77F9593E-3598-40B9-8D8B-3ECCB1360A6A}"/>
    <cellStyle name="Normal 7 2 4 7" xfId="3445" xr:uid="{1F78AE98-3920-4452-B62F-007F5216B8E5}"/>
    <cellStyle name="Normal 7 2 5" xfId="354" xr:uid="{A7F20605-8FB6-436A-8EAF-157B0FAA3077}"/>
    <cellStyle name="Normal 7 2 5 2" xfId="704" xr:uid="{5653475A-E558-4DFB-AFBA-EBE12F3327CB}"/>
    <cellStyle name="Normal 7 2 5 2 2" xfId="705" xr:uid="{824317D7-3487-403F-95AB-4E490F24C7FA}"/>
    <cellStyle name="Normal 7 2 5 2 2 2" xfId="1822" xr:uid="{E82FE9F7-AF8C-449D-A462-5BCF1BEFED4D}"/>
    <cellStyle name="Normal 7 2 5 2 2 2 2" xfId="1823" xr:uid="{AFA2B26A-3FD3-4548-B552-1B442E90DC60}"/>
    <cellStyle name="Normal 7 2 5 2 2 3" xfId="1824" xr:uid="{6A15364E-1A29-4F80-A0C4-EB2FBB2656A9}"/>
    <cellStyle name="Normal 7 2 5 2 3" xfId="1825" xr:uid="{75D7E7A4-61DC-40B5-B46D-29F62A49848B}"/>
    <cellStyle name="Normal 7 2 5 2 3 2" xfId="1826" xr:uid="{5C7637B0-2D04-4807-97AF-27D990EC1E08}"/>
    <cellStyle name="Normal 7 2 5 2 4" xfId="1827" xr:uid="{2A00D54A-8B0A-4252-B5BF-06765686596E}"/>
    <cellStyle name="Normal 7 2 5 3" xfId="706" xr:uid="{7D2DBD29-B8C8-43B4-AC36-76DC5CE40398}"/>
    <cellStyle name="Normal 7 2 5 3 2" xfId="1828" xr:uid="{E3DBAE44-8ECD-4162-9D53-4B919537BC2E}"/>
    <cellStyle name="Normal 7 2 5 3 2 2" xfId="1829" xr:uid="{7E0E6EA4-7A8D-49C9-BB5A-A08091FEE83C}"/>
    <cellStyle name="Normal 7 2 5 3 3" xfId="1830" xr:uid="{D5B169C5-E063-48B7-B0EC-E3E997D87544}"/>
    <cellStyle name="Normal 7 2 5 3 4" xfId="3446" xr:uid="{DD9FCEBE-1871-4B4F-943F-5A96F1363761}"/>
    <cellStyle name="Normal 7 2 5 4" xfId="1831" xr:uid="{F338DD9F-825D-4DBE-AD4E-01706D603856}"/>
    <cellStyle name="Normal 7 2 5 4 2" xfId="1832" xr:uid="{6313D47E-89A3-4D8B-B7F6-9EC76870DBB5}"/>
    <cellStyle name="Normal 7 2 5 5" xfId="1833" xr:uid="{DD195EB2-4AC3-4005-8050-0239E63B02EC}"/>
    <cellStyle name="Normal 7 2 5 6" xfId="3447" xr:uid="{4E167300-BEE0-4C65-81A2-A4B3D171AAD1}"/>
    <cellStyle name="Normal 7 2 6" xfId="355" xr:uid="{8584A3C7-0F43-4189-9F2B-359473100ABD}"/>
    <cellStyle name="Normal 7 2 6 2" xfId="707" xr:uid="{5B9AA102-4DB1-465D-9989-CFEB103742F4}"/>
    <cellStyle name="Normal 7 2 6 2 2" xfId="1834" xr:uid="{492EE0B9-D611-41AD-9B64-AF6FB9CD666C}"/>
    <cellStyle name="Normal 7 2 6 2 2 2" xfId="1835" xr:uid="{B1E5BB61-5CFA-4E60-8D96-F5AE1131FC22}"/>
    <cellStyle name="Normal 7 2 6 2 3" xfId="1836" xr:uid="{9FED5A4C-29EF-4A8B-87E3-9A8B6AE727B9}"/>
    <cellStyle name="Normal 7 2 6 2 4" xfId="3448" xr:uid="{E2F2EFB8-0208-4B7E-AEAD-9B55EBF09C8F}"/>
    <cellStyle name="Normal 7 2 6 3" xfId="1837" xr:uid="{24F2D8C7-A5DB-4A4E-A503-CDAA82BF2D26}"/>
    <cellStyle name="Normal 7 2 6 3 2" xfId="1838" xr:uid="{8B4AB205-C985-4FD4-96CE-2A5EC4FA1A72}"/>
    <cellStyle name="Normal 7 2 6 4" xfId="1839" xr:uid="{E63342B2-FD02-4292-91FB-4908C45EE589}"/>
    <cellStyle name="Normal 7 2 6 5" xfId="3449" xr:uid="{69D30ACF-FE37-479F-8565-A4A34B7D5908}"/>
    <cellStyle name="Normal 7 2 7" xfId="708" xr:uid="{8E161464-E52A-40BB-BD2C-B6EFDE5D4ED0}"/>
    <cellStyle name="Normal 7 2 7 2" xfId="1840" xr:uid="{6FA8AE7A-2929-4883-BDE8-35A22F2DB9A9}"/>
    <cellStyle name="Normal 7 2 7 2 2" xfId="1841" xr:uid="{B5111BAF-8808-44B9-BF63-7CDF567E1EB5}"/>
    <cellStyle name="Normal 7 2 7 2 3" xfId="4409" xr:uid="{3A376B2C-CE8A-4A54-A5BE-3C86297F36E0}"/>
    <cellStyle name="Normal 7 2 7 3" xfId="1842" xr:uid="{751AC906-186D-4C09-970A-32F09B1D7852}"/>
    <cellStyle name="Normal 7 2 7 4" xfId="3450" xr:uid="{B6BF4440-E2E7-4B48-BFA0-707573A2C507}"/>
    <cellStyle name="Normal 7 2 7 4 2" xfId="4579" xr:uid="{CEB35997-3F77-4FCE-B9C6-7456B7E9FCC5}"/>
    <cellStyle name="Normal 7 2 7 4 3" xfId="4686" xr:uid="{F8AD3F04-70D5-486C-9578-2571FF768EDB}"/>
    <cellStyle name="Normal 7 2 7 4 4" xfId="4608" xr:uid="{6E91D164-BFCF-4BCF-B2BD-228E033FF526}"/>
    <cellStyle name="Normal 7 2 8" xfId="1843" xr:uid="{6B7C39A3-3C17-40C5-89FE-17F055D62A21}"/>
    <cellStyle name="Normal 7 2 8 2" xfId="1844" xr:uid="{AFD92355-29F6-4091-B31B-9E2B3A4EE4BE}"/>
    <cellStyle name="Normal 7 2 8 3" xfId="3451" xr:uid="{F931CB79-84B3-4624-BCDA-58CB7966F010}"/>
    <cellStyle name="Normal 7 2 8 4" xfId="3452" xr:uid="{6B36A86D-AD01-4043-B51B-B385C9F9B5E9}"/>
    <cellStyle name="Normal 7 2 9" xfId="1845" xr:uid="{1373A4AA-4F57-4EB0-87C9-4B10087FF811}"/>
    <cellStyle name="Normal 7 3" xfId="135" xr:uid="{3CBE8C62-0539-4D9F-93DA-55256DF13E00}"/>
    <cellStyle name="Normal 7 3 10" xfId="3453" xr:uid="{A96EA6EC-20D1-41AB-B88D-A63DE8C7F0FE}"/>
    <cellStyle name="Normal 7 3 11" xfId="3454" xr:uid="{DF3290EC-9F86-4C54-BE7B-7F3D52F4475F}"/>
    <cellStyle name="Normal 7 3 2" xfId="136" xr:uid="{01474596-0C54-4B79-8349-24AE605C1276}"/>
    <cellStyle name="Normal 7 3 2 2" xfId="137" xr:uid="{1F706FD4-EB73-420E-953E-9C0AA4699E65}"/>
    <cellStyle name="Normal 7 3 2 2 2" xfId="356" xr:uid="{8F85C79C-FB26-48DF-9CB3-3C083CC89A42}"/>
    <cellStyle name="Normal 7 3 2 2 2 2" xfId="709" xr:uid="{BF9078C6-D9B6-4F72-AD62-3698D158F149}"/>
    <cellStyle name="Normal 7 3 2 2 2 2 2" xfId="1846" xr:uid="{6FFFB921-9405-492E-B70F-9F97EA45A6F1}"/>
    <cellStyle name="Normal 7 3 2 2 2 2 2 2" xfId="1847" xr:uid="{D71C27D6-8040-4847-8B2C-4DB30D14DAE8}"/>
    <cellStyle name="Normal 7 3 2 2 2 2 3" xfId="1848" xr:uid="{E09A5C2C-C4D6-43D6-8B1C-6111F6441DA7}"/>
    <cellStyle name="Normal 7 3 2 2 2 2 4" xfId="3455" xr:uid="{B56EDAA6-EEE1-4A1D-BAFB-0832E4BC9251}"/>
    <cellStyle name="Normal 7 3 2 2 2 3" xfId="1849" xr:uid="{7E766408-588D-485E-857A-056D50F362BE}"/>
    <cellStyle name="Normal 7 3 2 2 2 3 2" xfId="1850" xr:uid="{3B9C6CDF-684D-4E40-8E75-D0BB35E1D815}"/>
    <cellStyle name="Normal 7 3 2 2 2 3 3" xfId="3456" xr:uid="{417BDE92-C541-49BD-BD11-268105E5F6CE}"/>
    <cellStyle name="Normal 7 3 2 2 2 3 4" xfId="3457" xr:uid="{25740E30-8AF3-4FA5-80A5-ED27BC859247}"/>
    <cellStyle name="Normal 7 3 2 2 2 4" xfId="1851" xr:uid="{61B87AF6-25C7-4B5D-A933-7BA13707BCC1}"/>
    <cellStyle name="Normal 7 3 2 2 2 5" xfId="3458" xr:uid="{067D9BC7-CC8C-46F8-9883-7A3D1FF0A676}"/>
    <cellStyle name="Normal 7 3 2 2 2 6" xfId="3459" xr:uid="{DCB94CD0-12D1-4A6C-AA3F-BDE5917D15E1}"/>
    <cellStyle name="Normal 7 3 2 2 3" xfId="710" xr:uid="{BF419838-D318-40DD-95D1-EEB066371631}"/>
    <cellStyle name="Normal 7 3 2 2 3 2" xfId="1852" xr:uid="{3A04F375-5168-44A4-8493-D5E9EEF42FFA}"/>
    <cellStyle name="Normal 7 3 2 2 3 2 2" xfId="1853" xr:uid="{1372DC65-CC28-4FB6-9CE2-84CB0BD1F193}"/>
    <cellStyle name="Normal 7 3 2 2 3 2 3" xfId="3460" xr:uid="{902AEF60-85F7-4670-B251-9751671B1F2B}"/>
    <cellStyle name="Normal 7 3 2 2 3 2 4" xfId="3461" xr:uid="{67EAB26A-C020-4CDA-88E1-79FF12736185}"/>
    <cellStyle name="Normal 7 3 2 2 3 3" xfId="1854" xr:uid="{D930990F-C63F-4B96-8524-62A832F5287E}"/>
    <cellStyle name="Normal 7 3 2 2 3 4" xfId="3462" xr:uid="{D9C1C31E-78F4-40C1-91B7-DB6BBA4CA02D}"/>
    <cellStyle name="Normal 7 3 2 2 3 5" xfId="3463" xr:uid="{27C968B9-B0AA-4826-8A61-4D84C872AA16}"/>
    <cellStyle name="Normal 7 3 2 2 4" xfId="1855" xr:uid="{0204094A-C0E3-4BCF-AE47-14C383E245BB}"/>
    <cellStyle name="Normal 7 3 2 2 4 2" xfId="1856" xr:uid="{522233C3-0C26-4C93-B3A5-3F1F3B6C8BF0}"/>
    <cellStyle name="Normal 7 3 2 2 4 3" xfId="3464" xr:uid="{0782A789-D524-4BDF-AE2C-B9AD6F6E5F0B}"/>
    <cellStyle name="Normal 7 3 2 2 4 4" xfId="3465" xr:uid="{3987F23B-8F9A-423A-AAA4-54968430532F}"/>
    <cellStyle name="Normal 7 3 2 2 5" xfId="1857" xr:uid="{22C5D394-7F3D-40A5-AD73-3CE08760CD5A}"/>
    <cellStyle name="Normal 7 3 2 2 5 2" xfId="3466" xr:uid="{7AC01771-5CB4-4527-8218-F51A8494AB10}"/>
    <cellStyle name="Normal 7 3 2 2 5 3" xfId="3467" xr:uid="{19B2F45D-17FD-486F-AA04-987920026263}"/>
    <cellStyle name="Normal 7 3 2 2 5 4" xfId="3468" xr:uid="{0D3A7F81-A1F1-4936-A877-D4F3F138B7E8}"/>
    <cellStyle name="Normal 7 3 2 2 6" xfId="3469" xr:uid="{17B3A2AA-A763-49A4-AA5C-C76F9C2A4736}"/>
    <cellStyle name="Normal 7 3 2 2 7" xfId="3470" xr:uid="{D5A2237A-6735-42DC-A796-E9F85E9C0BBB}"/>
    <cellStyle name="Normal 7 3 2 2 8" xfId="3471" xr:uid="{9349EE7D-3026-427E-91C5-0ECD2168E8A7}"/>
    <cellStyle name="Normal 7 3 2 3" xfId="357" xr:uid="{8815C317-219B-4DA4-B8BC-2A567E6C5AA5}"/>
    <cellStyle name="Normal 7 3 2 3 2" xfId="711" xr:uid="{5132DC1D-51BC-415E-8A14-6EB90AA92CF1}"/>
    <cellStyle name="Normal 7 3 2 3 2 2" xfId="712" xr:uid="{B14DCE42-7249-493A-BA9F-06ECD9F5B1A4}"/>
    <cellStyle name="Normal 7 3 2 3 2 2 2" xfId="1858" xr:uid="{214640A9-E0B4-4AE9-8746-37D36247E3AF}"/>
    <cellStyle name="Normal 7 3 2 3 2 2 2 2" xfId="1859" xr:uid="{EECED843-429D-4FBF-B72C-77710D0991AE}"/>
    <cellStyle name="Normal 7 3 2 3 2 2 3" xfId="1860" xr:uid="{3924FA5A-3B98-4CFA-A822-019B230C2A81}"/>
    <cellStyle name="Normal 7 3 2 3 2 3" xfId="1861" xr:uid="{25071588-935D-4FA6-9345-A19687F755FE}"/>
    <cellStyle name="Normal 7 3 2 3 2 3 2" xfId="1862" xr:uid="{104AC37D-5034-4EC8-BDCD-84C603BC9B8D}"/>
    <cellStyle name="Normal 7 3 2 3 2 4" xfId="1863" xr:uid="{E739C090-603E-47A7-A572-61CFED39586E}"/>
    <cellStyle name="Normal 7 3 2 3 3" xfId="713" xr:uid="{5EF23A94-0E10-4126-B8EB-B868FC26D3E0}"/>
    <cellStyle name="Normal 7 3 2 3 3 2" xfId="1864" xr:uid="{533ED9F7-B381-4BC9-B4D5-1FBF92E6399C}"/>
    <cellStyle name="Normal 7 3 2 3 3 2 2" xfId="1865" xr:uid="{B30AAFDB-803F-4DA4-9366-634027373543}"/>
    <cellStyle name="Normal 7 3 2 3 3 3" xfId="1866" xr:uid="{DD15C3C5-6E68-4469-AE54-37D4909B1FD4}"/>
    <cellStyle name="Normal 7 3 2 3 3 4" xfId="3472" xr:uid="{A73B69D8-9C83-407F-AD26-8C6BBB6CBBEC}"/>
    <cellStyle name="Normal 7 3 2 3 4" xfId="1867" xr:uid="{9217924E-C66B-462F-8F3E-D2B4705FB5D8}"/>
    <cellStyle name="Normal 7 3 2 3 4 2" xfId="1868" xr:uid="{AFB12E53-7E39-4E2F-9957-32C0B72F7A0B}"/>
    <cellStyle name="Normal 7 3 2 3 5" xfId="1869" xr:uid="{DE958A0C-83CB-4093-8853-DCBECF9C0EC2}"/>
    <cellStyle name="Normal 7 3 2 3 6" xfId="3473" xr:uid="{4A1E5AB3-B77E-4DA6-9E88-3B166113C74D}"/>
    <cellStyle name="Normal 7 3 2 4" xfId="358" xr:uid="{B290026C-3E00-4304-B37D-B1FC4E4B3272}"/>
    <cellStyle name="Normal 7 3 2 4 2" xfId="714" xr:uid="{BCF3A1FA-A38D-485F-8EFF-15646CBA6504}"/>
    <cellStyle name="Normal 7 3 2 4 2 2" xfId="1870" xr:uid="{36E4ADB0-C1BF-4BFE-AB63-2E493BE4AA8E}"/>
    <cellStyle name="Normal 7 3 2 4 2 2 2" xfId="1871" xr:uid="{B2A874E4-5BAC-4F07-A506-6B61CE0B0891}"/>
    <cellStyle name="Normal 7 3 2 4 2 3" xfId="1872" xr:uid="{93B69F67-DC34-4DA9-ACBC-B8441B6D8BBF}"/>
    <cellStyle name="Normal 7 3 2 4 2 4" xfId="3474" xr:uid="{B0B0A8F4-8FB5-449C-85A3-50DD04B3A677}"/>
    <cellStyle name="Normal 7 3 2 4 3" xfId="1873" xr:uid="{2BF1F115-D802-4314-9054-4646221A08E5}"/>
    <cellStyle name="Normal 7 3 2 4 3 2" xfId="1874" xr:uid="{81804B66-31F8-4956-85A9-7FCF293A26A6}"/>
    <cellStyle name="Normal 7 3 2 4 4" xfId="1875" xr:uid="{8189CEEC-22EC-40C0-819E-53F1EDC14EA3}"/>
    <cellStyle name="Normal 7 3 2 4 5" xfId="3475" xr:uid="{7B066BB7-4466-4117-9C93-5FC50702F290}"/>
    <cellStyle name="Normal 7 3 2 5" xfId="359" xr:uid="{6D1A70EB-9411-4A29-A5FE-7345E879C4C5}"/>
    <cellStyle name="Normal 7 3 2 5 2" xfId="1876" xr:uid="{FD3AB60E-1516-417C-870E-968743A8A27A}"/>
    <cellStyle name="Normal 7 3 2 5 2 2" xfId="1877" xr:uid="{544FC2B8-FD53-4393-A807-79A190482275}"/>
    <cellStyle name="Normal 7 3 2 5 3" xfId="1878" xr:uid="{AF088EAD-C0F3-4F9B-A5A9-F0E22709626E}"/>
    <cellStyle name="Normal 7 3 2 5 4" xfId="3476" xr:uid="{7ED0470C-3FEB-4530-94CB-93C4442F1313}"/>
    <cellStyle name="Normal 7 3 2 6" xfId="1879" xr:uid="{3CB7D115-8C7C-4293-9868-86EF7595A62A}"/>
    <cellStyle name="Normal 7 3 2 6 2" xfId="1880" xr:uid="{3F582575-9ADB-4AEC-970D-FEEDCB4888EE}"/>
    <cellStyle name="Normal 7 3 2 6 3" xfId="3477" xr:uid="{0583E752-F8A5-493B-B420-42EA027DDBB8}"/>
    <cellStyle name="Normal 7 3 2 6 4" xfId="3478" xr:uid="{01367018-A319-4C59-8C77-9E35E3AB1075}"/>
    <cellStyle name="Normal 7 3 2 7" xfId="1881" xr:uid="{AD5F0043-AD18-4387-89E0-CED283FD4BDB}"/>
    <cellStyle name="Normal 7 3 2 8" xfId="3479" xr:uid="{E96CB5FF-BEC9-4763-9BA0-C1E4C9E87BF5}"/>
    <cellStyle name="Normal 7 3 2 9" xfId="3480" xr:uid="{91B5F90D-EB60-40F1-A401-8DE570341F11}"/>
    <cellStyle name="Normal 7 3 3" xfId="138" xr:uid="{EC93C95C-4A97-473A-B98C-BCB5A2E5C0C1}"/>
    <cellStyle name="Normal 7 3 3 2" xfId="139" xr:uid="{4460FDDF-1D67-4F6C-B92B-B4EA4996D78F}"/>
    <cellStyle name="Normal 7 3 3 2 2" xfId="715" xr:uid="{5DAC58BC-51D7-4113-99DA-F15B6225571A}"/>
    <cellStyle name="Normal 7 3 3 2 2 2" xfId="1882" xr:uid="{5975C5A4-E748-4964-A112-33226D6F34DB}"/>
    <cellStyle name="Normal 7 3 3 2 2 2 2" xfId="1883" xr:uid="{E06C2FA4-2674-40C7-A0AE-2B1B678EC0BD}"/>
    <cellStyle name="Normal 7 3 3 2 2 2 2 2" xfId="4484" xr:uid="{DADE7729-862F-40B1-B732-3DBFC6D40C22}"/>
    <cellStyle name="Normal 7 3 3 2 2 2 3" xfId="4485" xr:uid="{5D320D2F-AB2A-4A6D-ABCE-28966E9B9634}"/>
    <cellStyle name="Normal 7 3 3 2 2 3" xfId="1884" xr:uid="{06726F13-B1D6-4FB9-B718-58602A011F32}"/>
    <cellStyle name="Normal 7 3 3 2 2 3 2" xfId="4486" xr:uid="{1485F5AC-F157-411A-9B74-F1196A109A9A}"/>
    <cellStyle name="Normal 7 3 3 2 2 4" xfId="3481" xr:uid="{61FCEF14-D9F6-459C-803B-9858F8B95698}"/>
    <cellStyle name="Normal 7 3 3 2 3" xfId="1885" xr:uid="{FF28944F-95E7-4396-81F5-17AB805BE90F}"/>
    <cellStyle name="Normal 7 3 3 2 3 2" xfId="1886" xr:uid="{145F75E2-EAA1-4A6F-A27F-4EF3C3CD0B72}"/>
    <cellStyle name="Normal 7 3 3 2 3 2 2" xfId="4487" xr:uid="{5BF4DFAD-9504-4EB5-8CC5-278441D2CD77}"/>
    <cellStyle name="Normal 7 3 3 2 3 3" xfId="3482" xr:uid="{58D912D1-43D3-4C18-A333-072155BB4917}"/>
    <cellStyle name="Normal 7 3 3 2 3 4" xfId="3483" xr:uid="{E905D8F5-EC75-459D-BD43-8B7E2EBF0332}"/>
    <cellStyle name="Normal 7 3 3 2 4" xfId="1887" xr:uid="{9E1B434F-74E2-4221-8E49-8F27B5AE8576}"/>
    <cellStyle name="Normal 7 3 3 2 4 2" xfId="4488" xr:uid="{B7175F46-1C26-479F-9361-1E1C7F257C2D}"/>
    <cellStyle name="Normal 7 3 3 2 5" xfId="3484" xr:uid="{B4D78BEC-F684-457E-9C7F-D3CFB6A48DEF}"/>
    <cellStyle name="Normal 7 3 3 2 6" xfId="3485" xr:uid="{FD9E7ACB-9DEA-4FE9-B057-6C31BA647EEB}"/>
    <cellStyle name="Normal 7 3 3 3" xfId="360" xr:uid="{128AC5B8-1B7F-4726-B64B-B84EFA1A563A}"/>
    <cellStyle name="Normal 7 3 3 3 2" xfId="1888" xr:uid="{DD196D40-ABE4-4462-ACCC-B76008437718}"/>
    <cellStyle name="Normal 7 3 3 3 2 2" xfId="1889" xr:uid="{37400FCF-371F-49D3-B3EF-485E252BDEB1}"/>
    <cellStyle name="Normal 7 3 3 3 2 2 2" xfId="4489" xr:uid="{E7E41B99-42E5-4563-9B99-B86687A79C32}"/>
    <cellStyle name="Normal 7 3 3 3 2 3" xfId="3486" xr:uid="{06388D64-DB0F-4DC0-A268-830F1BDC84CB}"/>
    <cellStyle name="Normal 7 3 3 3 2 4" xfId="3487" xr:uid="{04CE14A6-FF4F-4854-9034-ACEB7457E509}"/>
    <cellStyle name="Normal 7 3 3 3 3" xfId="1890" xr:uid="{93ABBB5D-1A52-4ADC-8126-19D9134AB735}"/>
    <cellStyle name="Normal 7 3 3 3 3 2" xfId="4490" xr:uid="{9B315760-7F5C-422F-860E-C52FD51BA7A5}"/>
    <cellStyle name="Normal 7 3 3 3 4" xfId="3488" xr:uid="{8C96EDCE-A251-4E7C-9110-6BC9E3994ACA}"/>
    <cellStyle name="Normal 7 3 3 3 5" xfId="3489" xr:uid="{7865D6F3-D6A4-4F2C-A99D-C6F5ACB798E9}"/>
    <cellStyle name="Normal 7 3 3 4" xfId="1891" xr:uid="{C0257F5C-B705-427F-9820-96363A9C9AFB}"/>
    <cellStyle name="Normal 7 3 3 4 2" xfId="1892" xr:uid="{0635DC94-47D5-4DBF-8396-B22DEB86F720}"/>
    <cellStyle name="Normal 7 3 3 4 2 2" xfId="4491" xr:uid="{8CB1CFC1-90DF-424D-9F34-20506D731B1A}"/>
    <cellStyle name="Normal 7 3 3 4 3" xfId="3490" xr:uid="{1A9E0F90-255C-45B1-88FF-C5DD235428FC}"/>
    <cellStyle name="Normal 7 3 3 4 4" xfId="3491" xr:uid="{CA9C5D0E-8116-48E0-9D08-DAF4DC3CFBA0}"/>
    <cellStyle name="Normal 7 3 3 5" xfId="1893" xr:uid="{99ED680B-455B-43C0-BF16-BCB8FEF9EA04}"/>
    <cellStyle name="Normal 7 3 3 5 2" xfId="3492" xr:uid="{ED344AB0-9A56-407C-AB9B-AD1C0CFD08AA}"/>
    <cellStyle name="Normal 7 3 3 5 3" xfId="3493" xr:uid="{3B393D06-5B25-4A29-8DC5-DCBE9083DBE0}"/>
    <cellStyle name="Normal 7 3 3 5 4" xfId="3494" xr:uid="{6BC9BE3C-48BF-4814-AA7E-690B4E0664DD}"/>
    <cellStyle name="Normal 7 3 3 6" xfId="3495" xr:uid="{30BB9821-6A60-4BEC-BFE4-E477A8672D10}"/>
    <cellStyle name="Normal 7 3 3 7" xfId="3496" xr:uid="{D262A6AD-668A-4E26-A565-162C922A91E7}"/>
    <cellStyle name="Normal 7 3 3 8" xfId="3497" xr:uid="{CB809D57-9B66-4B6D-AA85-9AB02CB2833B}"/>
    <cellStyle name="Normal 7 3 4" xfId="140" xr:uid="{42C8F297-14F0-4760-A2FA-F751D68D0C56}"/>
    <cellStyle name="Normal 7 3 4 2" xfId="716" xr:uid="{E85A5C45-2445-4BB3-9181-A497B4D157AC}"/>
    <cellStyle name="Normal 7 3 4 2 2" xfId="717" xr:uid="{EA6246D0-1DEE-4BD5-A728-D05BBDF76E15}"/>
    <cellStyle name="Normal 7 3 4 2 2 2" xfId="1894" xr:uid="{5B13A551-B337-4A33-B480-4D83AD355E89}"/>
    <cellStyle name="Normal 7 3 4 2 2 2 2" xfId="1895" xr:uid="{ABEAC5B1-FEE7-4B2C-8A26-CD6537705DFB}"/>
    <cellStyle name="Normal 7 3 4 2 2 3" xfId="1896" xr:uid="{C1F4E3C8-EF50-47DD-9B41-182B225CD13C}"/>
    <cellStyle name="Normal 7 3 4 2 2 4" xfId="3498" xr:uid="{462DBC19-686B-4932-9733-46564BA9B874}"/>
    <cellStyle name="Normal 7 3 4 2 3" xfId="1897" xr:uid="{56395ED9-4E34-4A90-B509-9F4DDCF39831}"/>
    <cellStyle name="Normal 7 3 4 2 3 2" xfId="1898" xr:uid="{3F5156FE-A774-46D6-A079-746D0BE6DC58}"/>
    <cellStyle name="Normal 7 3 4 2 4" xfId="1899" xr:uid="{825F11D5-D87F-4923-8240-8D49181E14D5}"/>
    <cellStyle name="Normal 7 3 4 2 5" xfId="3499" xr:uid="{4541E9D0-9B35-4000-B81A-7EF8A0B8FB12}"/>
    <cellStyle name="Normal 7 3 4 3" xfId="718" xr:uid="{F50A7126-ADA8-4B68-918E-F83AF7DAD728}"/>
    <cellStyle name="Normal 7 3 4 3 2" xfId="1900" xr:uid="{1EBFF18E-26BF-4053-810E-43DC232D261E}"/>
    <cellStyle name="Normal 7 3 4 3 2 2" xfId="1901" xr:uid="{C82A6948-930E-4253-BE5B-47472EDDAEA8}"/>
    <cellStyle name="Normal 7 3 4 3 3" xfId="1902" xr:uid="{D7420D38-4AFE-445C-874E-BBAEE2A090A7}"/>
    <cellStyle name="Normal 7 3 4 3 4" xfId="3500" xr:uid="{0543F725-1F99-4866-920F-6E3065C300F7}"/>
    <cellStyle name="Normal 7 3 4 4" xfId="1903" xr:uid="{36E12032-7991-4142-BF18-7D095F1B1EE0}"/>
    <cellStyle name="Normal 7 3 4 4 2" xfId="1904" xr:uid="{4BA25A1D-2F96-47A6-98C8-CDD3BD036A9A}"/>
    <cellStyle name="Normal 7 3 4 4 3" xfId="3501" xr:uid="{773AE144-465B-47EF-BE8B-0320E3AAA5D4}"/>
    <cellStyle name="Normal 7 3 4 4 4" xfId="3502" xr:uid="{2B2C1D99-0071-46FB-8DBB-2EA3F0ED6502}"/>
    <cellStyle name="Normal 7 3 4 5" xfId="1905" xr:uid="{AD6C7E86-FA06-4A36-A72F-B35133620FA1}"/>
    <cellStyle name="Normal 7 3 4 6" xfId="3503" xr:uid="{5D518087-1EF1-4D05-83F1-747A6433C595}"/>
    <cellStyle name="Normal 7 3 4 7" xfId="3504" xr:uid="{65A80079-BA8B-45A9-9E06-A33D097CBE42}"/>
    <cellStyle name="Normal 7 3 5" xfId="361" xr:uid="{5D011EFA-703F-4CA0-881B-E7580E8A35F3}"/>
    <cellStyle name="Normal 7 3 5 2" xfId="719" xr:uid="{0FCD61F4-EB8B-433D-AD65-3D1873155017}"/>
    <cellStyle name="Normal 7 3 5 2 2" xfId="1906" xr:uid="{06F56903-903A-483E-903C-EB70956CDE17}"/>
    <cellStyle name="Normal 7 3 5 2 2 2" xfId="1907" xr:uid="{50D3493C-5838-4578-A1C1-4AFCD6C52095}"/>
    <cellStyle name="Normal 7 3 5 2 3" xfId="1908" xr:uid="{37D24A86-0A57-4A8F-B5CA-CDFC61FCC43E}"/>
    <cellStyle name="Normal 7 3 5 2 4" xfId="3505" xr:uid="{C11C61B5-392A-4A5A-8D52-491DB8277C9D}"/>
    <cellStyle name="Normal 7 3 5 3" xfId="1909" xr:uid="{65622E55-3DEF-4AE2-801B-F3E16A03B814}"/>
    <cellStyle name="Normal 7 3 5 3 2" xfId="1910" xr:uid="{36A2BBA2-9557-43B9-8851-E6AEF54B323D}"/>
    <cellStyle name="Normal 7 3 5 3 3" xfId="3506" xr:uid="{FFB8AFC8-DE24-4EFC-AACE-E7394E9F9A5D}"/>
    <cellStyle name="Normal 7 3 5 3 4" xfId="3507" xr:uid="{76566CD9-4980-4129-83CC-F2E3D471F0A9}"/>
    <cellStyle name="Normal 7 3 5 4" xfId="1911" xr:uid="{137DF05B-7BE4-496C-9D5C-10A97E6D3FC4}"/>
    <cellStyle name="Normal 7 3 5 5" xfId="3508" xr:uid="{9B7BF90F-8023-4EEA-9C3E-EC752A3C3710}"/>
    <cellStyle name="Normal 7 3 5 6" xfId="3509" xr:uid="{2D803956-B17D-46B4-8F5D-1C2C7F972D7D}"/>
    <cellStyle name="Normal 7 3 6" xfId="362" xr:uid="{7E2A9F96-FAE9-4C2E-A9EA-2E0732944E0F}"/>
    <cellStyle name="Normal 7 3 6 2" xfId="1912" xr:uid="{5CD6919B-C344-4568-903D-3CB8EE20C928}"/>
    <cellStyle name="Normal 7 3 6 2 2" xfId="1913" xr:uid="{D0DCED91-AA80-4FE6-A4B9-59F121A1DE22}"/>
    <cellStyle name="Normal 7 3 6 2 3" xfId="3510" xr:uid="{5E9C64EF-6C0A-485D-9A02-ADD5473F90E5}"/>
    <cellStyle name="Normal 7 3 6 2 4" xfId="3511" xr:uid="{A983E90A-6FA6-4D5B-972E-FA9E249DC0CC}"/>
    <cellStyle name="Normal 7 3 6 3" xfId="1914" xr:uid="{3B7229FC-B4A7-4392-AC2F-218EE787827E}"/>
    <cellStyle name="Normal 7 3 6 4" xfId="3512" xr:uid="{F5EB3F32-87E9-4633-A945-AB4EA812EF8C}"/>
    <cellStyle name="Normal 7 3 6 5" xfId="3513" xr:uid="{8F890F3A-D166-4A36-85B4-D835212B6B1E}"/>
    <cellStyle name="Normal 7 3 7" xfId="1915" xr:uid="{4B927BCA-261F-4002-A066-3B708F7361B4}"/>
    <cellStyle name="Normal 7 3 7 2" xfId="1916" xr:uid="{18A154EF-E786-4A9F-8447-688E47523CA0}"/>
    <cellStyle name="Normal 7 3 7 3" xfId="3514" xr:uid="{1CF891F2-CEB2-4F4B-9014-15E9AF27203A}"/>
    <cellStyle name="Normal 7 3 7 4" xfId="3515" xr:uid="{DF96ED02-D0AE-47D7-9E6B-247DAB8ACD0A}"/>
    <cellStyle name="Normal 7 3 8" xfId="1917" xr:uid="{03B9BBD0-84AA-44E4-BFDF-76B8C2B6F423}"/>
    <cellStyle name="Normal 7 3 8 2" xfId="3516" xr:uid="{D1D90B21-934A-4C07-8E31-2AA0C10B6099}"/>
    <cellStyle name="Normal 7 3 8 3" xfId="3517" xr:uid="{F99B906C-F2C1-4060-936D-8D3D2FDDBF76}"/>
    <cellStyle name="Normal 7 3 8 4" xfId="3518" xr:uid="{FFA4DCAA-8270-4896-842A-14E4A5F8979E}"/>
    <cellStyle name="Normal 7 3 9" xfId="3519" xr:uid="{90D7E7F1-216C-4CB8-8D53-EE8FA941824F}"/>
    <cellStyle name="Normal 7 4" xfId="141" xr:uid="{5FE140A1-E31B-41F3-A1FC-E0F781B355D5}"/>
    <cellStyle name="Normal 7 4 10" xfId="3520" xr:uid="{D4BD068E-83CB-45B0-948D-175D02428DE8}"/>
    <cellStyle name="Normal 7 4 11" xfId="3521" xr:uid="{7B770FEB-BBA2-49C0-B393-784B5E16B4C0}"/>
    <cellStyle name="Normal 7 4 2" xfId="142" xr:uid="{D665A2EB-8F8B-4520-8DAF-EDC1E9C72066}"/>
    <cellStyle name="Normal 7 4 2 2" xfId="363" xr:uid="{A1B5A9A4-EB70-414E-BED5-CD3D3DC8CD46}"/>
    <cellStyle name="Normal 7 4 2 2 2" xfId="720" xr:uid="{E3DA5BFE-D131-4D06-9BFC-5C0E3C0504D7}"/>
    <cellStyle name="Normal 7 4 2 2 2 2" xfId="721" xr:uid="{BBD4AD30-3854-40A4-9D6C-37CD9E70986A}"/>
    <cellStyle name="Normal 7 4 2 2 2 2 2" xfId="1918" xr:uid="{3493CC84-67B7-4458-8E98-4B129A4C3E58}"/>
    <cellStyle name="Normal 7 4 2 2 2 2 3" xfId="3522" xr:uid="{FC5E2646-8EF9-4B0F-B8E4-B75421C2EEF3}"/>
    <cellStyle name="Normal 7 4 2 2 2 2 4" xfId="3523" xr:uid="{113AFFDE-69E7-4EF7-923F-4A51E0DAB57D}"/>
    <cellStyle name="Normal 7 4 2 2 2 3" xfId="1919" xr:uid="{1F08A0EB-6FB7-4C94-90B7-0195780C2F39}"/>
    <cellStyle name="Normal 7 4 2 2 2 3 2" xfId="3524" xr:uid="{C5589C5C-5BAC-4615-B6A9-EC375A36659F}"/>
    <cellStyle name="Normal 7 4 2 2 2 3 3" xfId="3525" xr:uid="{7D9FC5F8-4330-4768-98BF-9436A6AEE78A}"/>
    <cellStyle name="Normal 7 4 2 2 2 3 4" xfId="3526" xr:uid="{3A34C520-7173-4F1E-AF34-FC8FEB114CF7}"/>
    <cellStyle name="Normal 7 4 2 2 2 4" xfId="3527" xr:uid="{C234F1BB-7BBE-4F4C-8F03-0008483DD221}"/>
    <cellStyle name="Normal 7 4 2 2 2 5" xfId="3528" xr:uid="{D64B9581-9FE3-4CE5-9399-DBC538CD8983}"/>
    <cellStyle name="Normal 7 4 2 2 2 6" xfId="3529" xr:uid="{B5A263DB-E743-443C-BD6E-D16E44B1C593}"/>
    <cellStyle name="Normal 7 4 2 2 3" xfId="722" xr:uid="{66FB9354-B1C4-418C-9FE4-19763C031914}"/>
    <cellStyle name="Normal 7 4 2 2 3 2" xfId="1920" xr:uid="{12BB7420-E257-4224-9CDC-3D0F463A7C7B}"/>
    <cellStyle name="Normal 7 4 2 2 3 2 2" xfId="3530" xr:uid="{923E329E-F5D2-4A77-BE96-B289C8E80CF7}"/>
    <cellStyle name="Normal 7 4 2 2 3 2 3" xfId="3531" xr:uid="{E2242E3B-8CAC-44D6-897C-1D26BB34E2AA}"/>
    <cellStyle name="Normal 7 4 2 2 3 2 4" xfId="3532" xr:uid="{837A9BC0-33F3-4F27-A209-F4345FFA8A81}"/>
    <cellStyle name="Normal 7 4 2 2 3 3" xfId="3533" xr:uid="{6CBED737-5C8B-4FD3-9C6A-F10F29F4C1B9}"/>
    <cellStyle name="Normal 7 4 2 2 3 4" xfId="3534" xr:uid="{0205A8D4-4247-4F84-B4F0-9E1E503B9E11}"/>
    <cellStyle name="Normal 7 4 2 2 3 5" xfId="3535" xr:uid="{95AFE733-74C8-426C-85A3-AD0A749D7F04}"/>
    <cellStyle name="Normal 7 4 2 2 4" xfId="1921" xr:uid="{497AC2DB-5C48-4D30-AE83-7AD2BEE3E033}"/>
    <cellStyle name="Normal 7 4 2 2 4 2" xfId="3536" xr:uid="{55B90746-F2D9-4B16-A4FE-9ABDAB46361A}"/>
    <cellStyle name="Normal 7 4 2 2 4 3" xfId="3537" xr:uid="{1D676FDA-48A8-4DD7-A8E3-3DBBC037CD70}"/>
    <cellStyle name="Normal 7 4 2 2 4 4" xfId="3538" xr:uid="{48D3726B-86E8-4E2D-BE77-42701EC5500D}"/>
    <cellStyle name="Normal 7 4 2 2 5" xfId="3539" xr:uid="{ECD4DF33-7806-401C-961B-5293A62DEC25}"/>
    <cellStyle name="Normal 7 4 2 2 5 2" xfId="3540" xr:uid="{CD34A464-8A73-4CEA-BE45-0D39DAEEFE3E}"/>
    <cellStyle name="Normal 7 4 2 2 5 3" xfId="3541" xr:uid="{357B2A12-6C19-4AEC-B52C-8A3788FD0B53}"/>
    <cellStyle name="Normal 7 4 2 2 5 4" xfId="3542" xr:uid="{BD621F3C-F9E4-44A4-9E7D-883EFBAA1FDB}"/>
    <cellStyle name="Normal 7 4 2 2 6" xfId="3543" xr:uid="{A43D34D2-80F2-481F-A867-E0B50602E622}"/>
    <cellStyle name="Normal 7 4 2 2 7" xfId="3544" xr:uid="{1B35FA57-162A-46CB-92AA-9D68CEB990E6}"/>
    <cellStyle name="Normal 7 4 2 2 8" xfId="3545" xr:uid="{DAE9C927-BF1B-4634-9D10-7BBFAE371134}"/>
    <cellStyle name="Normal 7 4 2 3" xfId="723" xr:uid="{6730A325-8563-4375-835C-DACD93E1698E}"/>
    <cellStyle name="Normal 7 4 2 3 2" xfId="724" xr:uid="{6108316B-519F-4689-A691-F7A822A6359B}"/>
    <cellStyle name="Normal 7 4 2 3 2 2" xfId="725" xr:uid="{E4CCDCAC-AA3B-40BA-9142-045167C47A24}"/>
    <cellStyle name="Normal 7 4 2 3 2 3" xfId="3546" xr:uid="{5F5E797C-5BD9-439B-ADBC-A410127DDA47}"/>
    <cellStyle name="Normal 7 4 2 3 2 4" xfId="3547" xr:uid="{76E4E5FB-0C5E-478B-A43D-DB07F5434DD1}"/>
    <cellStyle name="Normal 7 4 2 3 3" xfId="726" xr:uid="{3E9D9E18-CFFD-44A5-9CAE-B28FA65A0E5A}"/>
    <cellStyle name="Normal 7 4 2 3 3 2" xfId="3548" xr:uid="{D8A34179-12E2-4C2D-ABA2-3BB42058EBDF}"/>
    <cellStyle name="Normal 7 4 2 3 3 3" xfId="3549" xr:uid="{45B27FF7-9B52-415D-BFC8-8AFF4E2E62CA}"/>
    <cellStyle name="Normal 7 4 2 3 3 4" xfId="3550" xr:uid="{C9719D0E-ACD6-43CE-B1E8-9186462A0F2C}"/>
    <cellStyle name="Normal 7 4 2 3 4" xfId="3551" xr:uid="{C7100D9D-8F50-4050-99FA-10B98B008571}"/>
    <cellStyle name="Normal 7 4 2 3 5" xfId="3552" xr:uid="{1B05E366-FEDA-46FE-9762-E3EBB59B6445}"/>
    <cellStyle name="Normal 7 4 2 3 6" xfId="3553" xr:uid="{ED2D2CBF-13D1-4C3F-AC46-264CAAD14167}"/>
    <cellStyle name="Normal 7 4 2 4" xfId="727" xr:uid="{DBCB9C98-2094-4BB4-8A5B-2B879F02C11E}"/>
    <cellStyle name="Normal 7 4 2 4 2" xfId="728" xr:uid="{F461F331-D167-4634-908A-F24FB1B2EDBE}"/>
    <cellStyle name="Normal 7 4 2 4 2 2" xfId="3554" xr:uid="{89F44B97-EE16-4535-9C15-4FF7A9F7501C}"/>
    <cellStyle name="Normal 7 4 2 4 2 3" xfId="3555" xr:uid="{C7CA1B19-32AC-4E6B-B58E-FEE9CEBD89CB}"/>
    <cellStyle name="Normal 7 4 2 4 2 4" xfId="3556" xr:uid="{C653225F-8ED5-4DE3-BBF7-8139F43FAD23}"/>
    <cellStyle name="Normal 7 4 2 4 3" xfId="3557" xr:uid="{98B0CD57-F2C2-4A8C-9C8C-B76F43F4DB7B}"/>
    <cellStyle name="Normal 7 4 2 4 4" xfId="3558" xr:uid="{6C922006-120F-41AD-986C-A8F53889E369}"/>
    <cellStyle name="Normal 7 4 2 4 5" xfId="3559" xr:uid="{143A6E5D-161B-4DCC-B71C-67F3A88B5925}"/>
    <cellStyle name="Normal 7 4 2 5" xfId="729" xr:uid="{6CC463B1-3C07-4764-8A92-41E14F6188EB}"/>
    <cellStyle name="Normal 7 4 2 5 2" xfId="3560" xr:uid="{ED9B04A1-BE00-45ED-BE9B-7D649C1471EB}"/>
    <cellStyle name="Normal 7 4 2 5 3" xfId="3561" xr:uid="{84BA7DB3-1F35-4472-BE8D-1E5E430834D0}"/>
    <cellStyle name="Normal 7 4 2 5 4" xfId="3562" xr:uid="{FAE58C27-B9A8-42AD-BE26-9231C3805830}"/>
    <cellStyle name="Normal 7 4 2 6" xfId="3563" xr:uid="{9E7C3F1B-80BA-418C-9376-1149417145B4}"/>
    <cellStyle name="Normal 7 4 2 6 2" xfId="3564" xr:uid="{A00409F6-AFBA-4CFA-AE70-899255093FFA}"/>
    <cellStyle name="Normal 7 4 2 6 3" xfId="3565" xr:uid="{BF9BC398-DBC0-4712-8649-2BAF9BBA4108}"/>
    <cellStyle name="Normal 7 4 2 6 4" xfId="3566" xr:uid="{94AA78FA-2A8A-4EA2-BB94-E60D3D2003EC}"/>
    <cellStyle name="Normal 7 4 2 7" xfId="3567" xr:uid="{9322CE3E-A7F8-4FE5-864F-E8BBFCE08F88}"/>
    <cellStyle name="Normal 7 4 2 8" xfId="3568" xr:uid="{19E9C920-918C-491B-BEAB-29F160B69024}"/>
    <cellStyle name="Normal 7 4 2 9" xfId="3569" xr:uid="{AB94BC72-01D4-4E62-87CB-8A5AD2ED6342}"/>
    <cellStyle name="Normal 7 4 3" xfId="364" xr:uid="{47B314DF-8A57-4499-9B51-60231800DC6C}"/>
    <cellStyle name="Normal 7 4 3 2" xfId="730" xr:uid="{FDE5FFCF-587F-4009-9E39-1B1FED6A2EB3}"/>
    <cellStyle name="Normal 7 4 3 2 2" xfId="731" xr:uid="{DE3EDC5D-D58A-4A82-881A-BD394EC8126D}"/>
    <cellStyle name="Normal 7 4 3 2 2 2" xfId="1922" xr:uid="{7376015D-5448-4532-B014-CD0797EDAF68}"/>
    <cellStyle name="Normal 7 4 3 2 2 2 2" xfId="1923" xr:uid="{52648B6A-82AB-4664-91BB-E598A6A1E2A4}"/>
    <cellStyle name="Normal 7 4 3 2 2 3" xfId="1924" xr:uid="{F3F4991E-03FB-41C2-838A-120706B596F9}"/>
    <cellStyle name="Normal 7 4 3 2 2 4" xfId="3570" xr:uid="{CFD6FCB1-BF90-4F94-B26D-1801C3BA8818}"/>
    <cellStyle name="Normal 7 4 3 2 3" xfId="1925" xr:uid="{047068DB-0EB1-4444-B2D9-348167924639}"/>
    <cellStyle name="Normal 7 4 3 2 3 2" xfId="1926" xr:uid="{C81BF799-B985-4BD0-9DF1-2F2F814718CE}"/>
    <cellStyle name="Normal 7 4 3 2 3 3" xfId="3571" xr:uid="{F8A64135-FBEA-415B-AD90-1043C5ED4031}"/>
    <cellStyle name="Normal 7 4 3 2 3 4" xfId="3572" xr:uid="{0F727321-8B56-4226-AABF-DBFC9F223EC5}"/>
    <cellStyle name="Normal 7 4 3 2 4" xfId="1927" xr:uid="{E3D52C5B-8481-41BA-992D-410F2814EFA1}"/>
    <cellStyle name="Normal 7 4 3 2 5" xfId="3573" xr:uid="{6C3D0C95-FCCB-4F5D-99A4-F2D30C28ABC9}"/>
    <cellStyle name="Normal 7 4 3 2 6" xfId="3574" xr:uid="{547AB67D-49BC-42C0-BE2A-02E9B8894B11}"/>
    <cellStyle name="Normal 7 4 3 3" xfId="732" xr:uid="{C86560FD-5BBC-4462-A410-024ED7648002}"/>
    <cellStyle name="Normal 7 4 3 3 2" xfId="1928" xr:uid="{D6736E22-9BA8-4533-A1ED-8899B03A80DE}"/>
    <cellStyle name="Normal 7 4 3 3 2 2" xfId="1929" xr:uid="{15CB65FE-1B03-4679-99A7-F5EA467BCB0B}"/>
    <cellStyle name="Normal 7 4 3 3 2 3" xfId="3575" xr:uid="{6C871702-A70F-4325-93CD-C07E123C7A76}"/>
    <cellStyle name="Normal 7 4 3 3 2 4" xfId="3576" xr:uid="{29018689-5A80-474C-B8E1-1D6D55BFB68C}"/>
    <cellStyle name="Normal 7 4 3 3 3" xfId="1930" xr:uid="{9B582163-7340-4BC0-A09B-96EC80BA9ADD}"/>
    <cellStyle name="Normal 7 4 3 3 4" xfId="3577" xr:uid="{6B107C0F-912C-4081-B4BD-9B1C39C8553C}"/>
    <cellStyle name="Normal 7 4 3 3 5" xfId="3578" xr:uid="{ED7FB1FB-EAB0-4F01-9B6D-725FC73FFA29}"/>
    <cellStyle name="Normal 7 4 3 4" xfId="1931" xr:uid="{71B8F6B6-42FD-49B8-8D07-488F4F92A3FE}"/>
    <cellStyle name="Normal 7 4 3 4 2" xfId="1932" xr:uid="{109D3B5D-E040-4DF2-A24D-BF5D15577C2A}"/>
    <cellStyle name="Normal 7 4 3 4 3" xfId="3579" xr:uid="{0CE4A3D5-F2A8-42C9-A138-6848061DAB0A}"/>
    <cellStyle name="Normal 7 4 3 4 4" xfId="3580" xr:uid="{ECEF1BC4-D895-4322-90EE-000FE4CC1AFB}"/>
    <cellStyle name="Normal 7 4 3 5" xfId="1933" xr:uid="{E6FEC16F-8F4D-4CAD-A6BD-793CF338EA7B}"/>
    <cellStyle name="Normal 7 4 3 5 2" xfId="3581" xr:uid="{5454454E-315C-467D-B505-D3F9A8465E27}"/>
    <cellStyle name="Normal 7 4 3 5 3" xfId="3582" xr:uid="{40744C4F-A9A3-4A54-8B3C-735A578D072C}"/>
    <cellStyle name="Normal 7 4 3 5 4" xfId="3583" xr:uid="{D08A11FD-F714-4D00-A9C9-218F5912F538}"/>
    <cellStyle name="Normal 7 4 3 6" xfId="3584" xr:uid="{ACDD8194-FE0D-4C02-A519-541D300DCFDE}"/>
    <cellStyle name="Normal 7 4 3 7" xfId="3585" xr:uid="{033E19EA-D3E6-47CF-8C18-85C3A391E4CF}"/>
    <cellStyle name="Normal 7 4 3 8" xfId="3586" xr:uid="{6C097CD7-61D4-4661-9AEA-DD009A7FE25B}"/>
    <cellStyle name="Normal 7 4 4" xfId="365" xr:uid="{FBC2C2EF-C97D-43E0-992B-122FA209C752}"/>
    <cellStyle name="Normal 7 4 4 2" xfId="733" xr:uid="{D254CE5E-640A-41FA-91E3-C46850D285EA}"/>
    <cellStyle name="Normal 7 4 4 2 2" xfId="734" xr:uid="{A6D96C91-E27F-41FF-AD80-925CF4B8E3D2}"/>
    <cellStyle name="Normal 7 4 4 2 2 2" xfId="1934" xr:uid="{0390E6C6-0BAA-4DFF-B9C3-E5E116062318}"/>
    <cellStyle name="Normal 7 4 4 2 2 3" xfId="3587" xr:uid="{158F089E-04CE-46C3-891D-6A05A9BF64B8}"/>
    <cellStyle name="Normal 7 4 4 2 2 4" xfId="3588" xr:uid="{71E536F2-99B6-4DF1-860E-0CF7E5298451}"/>
    <cellStyle name="Normal 7 4 4 2 3" xfId="1935" xr:uid="{921E0E2B-EF04-4199-B3C7-FA09EC695110}"/>
    <cellStyle name="Normal 7 4 4 2 4" xfId="3589" xr:uid="{81EB4849-D4AE-48BA-AAC8-EF235667FD77}"/>
    <cellStyle name="Normal 7 4 4 2 5" xfId="3590" xr:uid="{65252BE7-5738-4257-855D-D996F27D8A1F}"/>
    <cellStyle name="Normal 7 4 4 3" xfId="735" xr:uid="{91A8637B-46DF-46CA-B113-7B28708F23FB}"/>
    <cellStyle name="Normal 7 4 4 3 2" xfId="1936" xr:uid="{06A3A6ED-6EFE-4868-968E-A22271530D76}"/>
    <cellStyle name="Normal 7 4 4 3 3" xfId="3591" xr:uid="{BBE4E28E-A249-433E-8848-EE0012F8549E}"/>
    <cellStyle name="Normal 7 4 4 3 4" xfId="3592" xr:uid="{32584F42-291C-478D-B17D-8E3249061EE9}"/>
    <cellStyle name="Normal 7 4 4 4" xfId="1937" xr:uid="{E0B574E2-F6A6-4FF7-92A7-AD171BEC49D2}"/>
    <cellStyle name="Normal 7 4 4 4 2" xfId="3593" xr:uid="{C3560CA7-BCB4-447A-A3C9-6EB6196EAC83}"/>
    <cellStyle name="Normal 7 4 4 4 3" xfId="3594" xr:uid="{DDF906CD-54CC-49B5-A8DA-B60ADA3BDA18}"/>
    <cellStyle name="Normal 7 4 4 4 4" xfId="3595" xr:uid="{B2429E06-2CC3-4511-8CAF-B313E61B2A6F}"/>
    <cellStyle name="Normal 7 4 4 5" xfId="3596" xr:uid="{2446F0A2-D4DF-4561-95CE-398068CD3E4E}"/>
    <cellStyle name="Normal 7 4 4 6" xfId="3597" xr:uid="{14260444-53C9-4DAC-AE85-9E7A86053E8C}"/>
    <cellStyle name="Normal 7 4 4 7" xfId="3598" xr:uid="{82A1BAB1-BF4F-4E67-9BBE-2557049ECB76}"/>
    <cellStyle name="Normal 7 4 5" xfId="366" xr:uid="{51BE4C61-33AB-4BDE-903F-749EEF508D35}"/>
    <cellStyle name="Normal 7 4 5 2" xfId="736" xr:uid="{82EC2CED-414B-4633-A87B-EBC0294CC6D7}"/>
    <cellStyle name="Normal 7 4 5 2 2" xfId="1938" xr:uid="{B37AB0CD-5187-4B13-8C44-2538A8AE2800}"/>
    <cellStyle name="Normal 7 4 5 2 3" xfId="3599" xr:uid="{997228CF-35BA-4CAC-9B3F-89CC8B100F98}"/>
    <cellStyle name="Normal 7 4 5 2 4" xfId="3600" xr:uid="{AED1E0A5-CF2C-47FD-B906-83F02327BCC5}"/>
    <cellStyle name="Normal 7 4 5 3" xfId="1939" xr:uid="{D2BEA7C5-A09D-46CA-9A1A-7AAAE842CB8B}"/>
    <cellStyle name="Normal 7 4 5 3 2" xfId="3601" xr:uid="{018BFF87-4121-44AB-9684-46157CD55806}"/>
    <cellStyle name="Normal 7 4 5 3 3" xfId="3602" xr:uid="{41DEDA81-CF97-4C3B-9244-A2C09B1DC0D2}"/>
    <cellStyle name="Normal 7 4 5 3 4" xfId="3603" xr:uid="{46564D14-6857-4894-A1B7-EAF323BBA729}"/>
    <cellStyle name="Normal 7 4 5 4" xfId="3604" xr:uid="{CC43B44D-8CCF-4110-9898-835770D7447E}"/>
    <cellStyle name="Normal 7 4 5 5" xfId="3605" xr:uid="{8C78287A-E023-4C5B-81B0-407A2D9A6A6A}"/>
    <cellStyle name="Normal 7 4 5 6" xfId="3606" xr:uid="{2854D96A-51CA-4216-A04B-A321B410833B}"/>
    <cellStyle name="Normal 7 4 6" xfId="737" xr:uid="{34343B8F-B0C5-4494-B7FA-81A0566947D5}"/>
    <cellStyle name="Normal 7 4 6 2" xfId="1940" xr:uid="{D66F1F12-667A-46C0-888B-2F1FF90A303B}"/>
    <cellStyle name="Normal 7 4 6 2 2" xfId="3607" xr:uid="{95A73D45-7B81-402B-9D5C-19D9D90F1BA3}"/>
    <cellStyle name="Normal 7 4 6 2 3" xfId="3608" xr:uid="{C1E72C43-80A3-4DBE-8330-89C807629BD0}"/>
    <cellStyle name="Normal 7 4 6 2 4" xfId="3609" xr:uid="{D520117C-5510-4058-99CE-5796615DC36E}"/>
    <cellStyle name="Normal 7 4 6 3" xfId="3610" xr:uid="{20953065-2BF7-42C2-B90C-FC7714259F37}"/>
    <cellStyle name="Normal 7 4 6 4" xfId="3611" xr:uid="{D9657EFE-E646-4CEB-B6BB-8F138F3342B6}"/>
    <cellStyle name="Normal 7 4 6 5" xfId="3612" xr:uid="{F9D6F311-0F54-4691-AB0E-A0BF072F013A}"/>
    <cellStyle name="Normal 7 4 7" xfId="1941" xr:uid="{071AD75F-CF2C-4D87-B37A-1E75A02F8A67}"/>
    <cellStyle name="Normal 7 4 7 2" xfId="3613" xr:uid="{E48E0D08-3C43-4A9C-AB48-ED32563FD848}"/>
    <cellStyle name="Normal 7 4 7 3" xfId="3614" xr:uid="{FE12C554-3B95-47F4-806D-307EC77AA9D2}"/>
    <cellStyle name="Normal 7 4 7 4" xfId="3615" xr:uid="{3D39F706-BAF1-409C-839C-5B0C8C27CE55}"/>
    <cellStyle name="Normal 7 4 8" xfId="3616" xr:uid="{76845838-9E0B-4FD4-8067-31922738089A}"/>
    <cellStyle name="Normal 7 4 8 2" xfId="3617" xr:uid="{F660BC8F-8972-40D1-9FA6-2030D1BD4AC9}"/>
    <cellStyle name="Normal 7 4 8 3" xfId="3618" xr:uid="{77D7FA6E-BAE9-4242-9A61-D7861F33503B}"/>
    <cellStyle name="Normal 7 4 8 4" xfId="3619" xr:uid="{D94FA8DD-81EB-4823-9FD1-E1738F6AABAF}"/>
    <cellStyle name="Normal 7 4 9" xfId="3620" xr:uid="{611E28B1-A2CB-4515-8FB4-154271FC3685}"/>
    <cellStyle name="Normal 7 5" xfId="143" xr:uid="{055E7730-F9BD-47D7-BAE3-C65154679736}"/>
    <cellStyle name="Normal 7 5 2" xfId="144" xr:uid="{E9CF9F7F-2005-41FF-A242-8EDC448DA945}"/>
    <cellStyle name="Normal 7 5 2 2" xfId="367" xr:uid="{15C3AF34-996A-4187-BCD1-8FD56BAE26DD}"/>
    <cellStyle name="Normal 7 5 2 2 2" xfId="738" xr:uid="{07B94417-47ED-444F-BA8C-6F9FBFC7A8F2}"/>
    <cellStyle name="Normal 7 5 2 2 2 2" xfId="1942" xr:uid="{1E1F71D8-C8F6-42B8-B80D-534783F48418}"/>
    <cellStyle name="Normal 7 5 2 2 2 3" xfId="3621" xr:uid="{FC9E7AC0-3191-4C10-A602-BC7FB1DDBA33}"/>
    <cellStyle name="Normal 7 5 2 2 2 4" xfId="3622" xr:uid="{48ECCB25-B051-47EB-A69F-6F602A8F40FC}"/>
    <cellStyle name="Normal 7 5 2 2 3" xfId="1943" xr:uid="{4EA8C79A-2815-42BB-8ED7-08A42EB9C01E}"/>
    <cellStyle name="Normal 7 5 2 2 3 2" xfId="3623" xr:uid="{558A007E-E4F7-4448-9FC0-50A0C81E2021}"/>
    <cellStyle name="Normal 7 5 2 2 3 3" xfId="3624" xr:uid="{307C8036-BA6D-457D-8E27-70A4821004D9}"/>
    <cellStyle name="Normal 7 5 2 2 3 4" xfId="3625" xr:uid="{3B1138CB-43D9-4698-9ED7-D70E421685F1}"/>
    <cellStyle name="Normal 7 5 2 2 4" xfId="3626" xr:uid="{22FB3E4B-2A91-4792-A98F-866FD8A839BB}"/>
    <cellStyle name="Normal 7 5 2 2 5" xfId="3627" xr:uid="{96BB36D8-AE96-47C9-AB57-145A069FC863}"/>
    <cellStyle name="Normal 7 5 2 2 6" xfId="3628" xr:uid="{0EFFA43A-F7DB-4A6C-8651-22B5E04C82FB}"/>
    <cellStyle name="Normal 7 5 2 3" xfId="739" xr:uid="{F43BB270-9626-4895-941F-4937D680912F}"/>
    <cellStyle name="Normal 7 5 2 3 2" xfId="1944" xr:uid="{679AC126-934A-46FE-9C4C-2E6415141DF8}"/>
    <cellStyle name="Normal 7 5 2 3 2 2" xfId="3629" xr:uid="{A8750B7E-F09A-4F50-B8AB-8EBD6EF2DE87}"/>
    <cellStyle name="Normal 7 5 2 3 2 3" xfId="3630" xr:uid="{9975501B-F0F9-4452-BD20-6DE2437301E2}"/>
    <cellStyle name="Normal 7 5 2 3 2 4" xfId="3631" xr:uid="{2E77772F-484D-433C-96B0-C78A70E9CD95}"/>
    <cellStyle name="Normal 7 5 2 3 3" xfId="3632" xr:uid="{52E60BB3-5909-4C0A-A69D-C462B06CDAE7}"/>
    <cellStyle name="Normal 7 5 2 3 4" xfId="3633" xr:uid="{A377E39F-0A69-423A-AAE2-659FFD411A06}"/>
    <cellStyle name="Normal 7 5 2 3 5" xfId="3634" xr:uid="{D8387DB8-97A5-4EFF-B115-9F88DED5A1EB}"/>
    <cellStyle name="Normal 7 5 2 4" xfId="1945" xr:uid="{4DDFF442-72E0-4D08-8098-BBEB421EF06B}"/>
    <cellStyle name="Normal 7 5 2 4 2" xfId="3635" xr:uid="{363A2AAA-4172-492C-8BC8-3C6D25D2DEA3}"/>
    <cellStyle name="Normal 7 5 2 4 3" xfId="3636" xr:uid="{154E6FA5-E5B9-4845-AEB9-B82146D07387}"/>
    <cellStyle name="Normal 7 5 2 4 4" xfId="3637" xr:uid="{BAE07756-A6D0-45B0-94B6-BA2DBA419766}"/>
    <cellStyle name="Normal 7 5 2 5" xfId="3638" xr:uid="{2DA70D6A-FCCB-42FB-9FA4-7265944BE37F}"/>
    <cellStyle name="Normal 7 5 2 5 2" xfId="3639" xr:uid="{6F168CAF-F136-4C5E-8043-48F35D7D2DCD}"/>
    <cellStyle name="Normal 7 5 2 5 3" xfId="3640" xr:uid="{F7E4DA07-5CDA-4506-A8A5-ECD72319BDDE}"/>
    <cellStyle name="Normal 7 5 2 5 4" xfId="3641" xr:uid="{8246220C-0C79-4516-8AD6-7582DEA1C0F1}"/>
    <cellStyle name="Normal 7 5 2 6" xfId="3642" xr:uid="{B1BA911B-64DF-4D80-AA5D-BF5F58F6ED00}"/>
    <cellStyle name="Normal 7 5 2 7" xfId="3643" xr:uid="{AB29A34F-4BC6-44E5-B028-BAFD5EC67D33}"/>
    <cellStyle name="Normal 7 5 2 8" xfId="3644" xr:uid="{D6D3FFBF-0BFE-4DDA-A428-7CEF2F120E9E}"/>
    <cellStyle name="Normal 7 5 3" xfId="368" xr:uid="{BA36707A-681F-491B-AD00-82FFE0B4C37C}"/>
    <cellStyle name="Normal 7 5 3 2" xfId="740" xr:uid="{4A6FEC5D-C1C3-49D3-9101-238608044C80}"/>
    <cellStyle name="Normal 7 5 3 2 2" xfId="741" xr:uid="{73C789D9-F3E3-4187-8542-BBA43DEA788F}"/>
    <cellStyle name="Normal 7 5 3 2 3" xfId="3645" xr:uid="{00AFE989-6292-4B45-B877-125E7EB485CC}"/>
    <cellStyle name="Normal 7 5 3 2 4" xfId="3646" xr:uid="{15BB49F8-8C85-4173-B900-E2F1E7692F74}"/>
    <cellStyle name="Normal 7 5 3 3" xfId="742" xr:uid="{CA183C2B-A7DC-42A6-803B-517194CD0843}"/>
    <cellStyle name="Normal 7 5 3 3 2" xfId="3647" xr:uid="{E00A2093-3550-451F-97FE-DAEB45BE20A7}"/>
    <cellStyle name="Normal 7 5 3 3 3" xfId="3648" xr:uid="{BA19667E-DC73-46F8-B448-023CDB26098F}"/>
    <cellStyle name="Normal 7 5 3 3 4" xfId="3649" xr:uid="{838EFFA0-67B8-424E-ACDE-5146000DFC48}"/>
    <cellStyle name="Normal 7 5 3 4" xfId="3650" xr:uid="{9D3F30E4-AB19-4C28-BCC4-6A94CF5094FE}"/>
    <cellStyle name="Normal 7 5 3 5" xfId="3651" xr:uid="{4A1A763A-9ADA-4683-AA10-68B2147B88F9}"/>
    <cellStyle name="Normal 7 5 3 6" xfId="3652" xr:uid="{C84ADF0C-99BB-49F2-B77C-E7A1F6573BA7}"/>
    <cellStyle name="Normal 7 5 4" xfId="369" xr:uid="{6A8B3DE3-BA1E-44B7-9FC1-47850D9980EA}"/>
    <cellStyle name="Normal 7 5 4 2" xfId="743" xr:uid="{372729F9-2856-45AD-AA87-A5D2502343A3}"/>
    <cellStyle name="Normal 7 5 4 2 2" xfId="3653" xr:uid="{E0C9E91C-5730-4830-BF8F-4F24E0A9F728}"/>
    <cellStyle name="Normal 7 5 4 2 3" xfId="3654" xr:uid="{95426A3E-3C55-4B9F-8225-5507B1011FC1}"/>
    <cellStyle name="Normal 7 5 4 2 4" xfId="3655" xr:uid="{F340C4EF-8F0D-41A2-9FAB-DE0D64B48A23}"/>
    <cellStyle name="Normal 7 5 4 3" xfId="3656" xr:uid="{C5E69608-4F27-4DA6-A4DA-5093244D4AFB}"/>
    <cellStyle name="Normal 7 5 4 4" xfId="3657" xr:uid="{E2A84AF7-CEC4-4B9D-A354-32410C4E3576}"/>
    <cellStyle name="Normal 7 5 4 5" xfId="3658" xr:uid="{82D5044D-CAFD-437B-B0E4-FADD9DFFAD21}"/>
    <cellStyle name="Normal 7 5 5" xfId="744" xr:uid="{88BB3B66-3E66-417A-AEE4-991CE4DEC593}"/>
    <cellStyle name="Normal 7 5 5 2" xfId="3659" xr:uid="{DBEE6ECD-6077-4701-979F-9F1EBACD3E61}"/>
    <cellStyle name="Normal 7 5 5 3" xfId="3660" xr:uid="{8FA043CE-AA04-44A9-834E-89F65FB1D973}"/>
    <cellStyle name="Normal 7 5 5 4" xfId="3661" xr:uid="{E50F6A45-368F-44DF-9BBC-A5AB714B420A}"/>
    <cellStyle name="Normal 7 5 6" xfId="3662" xr:uid="{772A4054-983A-4CD8-ABE6-756096C9EDF4}"/>
    <cellStyle name="Normal 7 5 6 2" xfId="3663" xr:uid="{7590EFDD-E0CE-40EC-9E28-45B2A90F8CCC}"/>
    <cellStyle name="Normal 7 5 6 3" xfId="3664" xr:uid="{28F990A3-85DD-4CD9-AE7A-93CCC50E8E6D}"/>
    <cellStyle name="Normal 7 5 6 4" xfId="3665" xr:uid="{6BE86925-32B0-4866-BF51-8A6F828C287D}"/>
    <cellStyle name="Normal 7 5 7" xfId="3666" xr:uid="{40E19816-3B35-47FD-B6F2-60B8B835A937}"/>
    <cellStyle name="Normal 7 5 8" xfId="3667" xr:uid="{40E770EE-50A6-4394-AD9E-0E9F5EA51506}"/>
    <cellStyle name="Normal 7 5 9" xfId="3668" xr:uid="{B2CDFE10-652D-487A-B9BA-21B8E16739D8}"/>
    <cellStyle name="Normal 7 6" xfId="145" xr:uid="{E1053B94-8BB8-4213-83BC-76C80C97A1D4}"/>
    <cellStyle name="Normal 7 6 2" xfId="370" xr:uid="{A2CAA577-A0BE-41E8-91B1-1921AF0ABC71}"/>
    <cellStyle name="Normal 7 6 2 2" xfId="745" xr:uid="{FFCA76E9-6A3C-4426-8BF7-C0E3AD906D52}"/>
    <cellStyle name="Normal 7 6 2 2 2" xfId="1946" xr:uid="{C7585F3D-6E70-483D-A360-13E0B39D95EC}"/>
    <cellStyle name="Normal 7 6 2 2 2 2" xfId="1947" xr:uid="{CF2C064C-7CD4-48E8-B997-167605BC6F36}"/>
    <cellStyle name="Normal 7 6 2 2 3" xfId="1948" xr:uid="{5BD6D039-D9D2-4AC8-9D02-44782560BF4E}"/>
    <cellStyle name="Normal 7 6 2 2 4" xfId="3669" xr:uid="{7B637978-13FE-4FC6-B7C7-C06997CF99C0}"/>
    <cellStyle name="Normal 7 6 2 3" xfId="1949" xr:uid="{4B0E4837-7BAA-44D1-A060-336A540D270E}"/>
    <cellStyle name="Normal 7 6 2 3 2" xfId="1950" xr:uid="{4F86B428-0A98-42BA-AC71-22E49F1C8D88}"/>
    <cellStyle name="Normal 7 6 2 3 3" xfId="3670" xr:uid="{A5147FE2-8BA4-40D5-A9C0-990E87BC4C51}"/>
    <cellStyle name="Normal 7 6 2 3 4" xfId="3671" xr:uid="{7FB6B3E4-EFEF-484F-B2CC-2014B592B80A}"/>
    <cellStyle name="Normal 7 6 2 4" xfId="1951" xr:uid="{0039FC09-AB7B-4F05-8441-EA7AB87EA718}"/>
    <cellStyle name="Normal 7 6 2 5" xfId="3672" xr:uid="{4462722F-F3A9-4136-BF12-194720F6039D}"/>
    <cellStyle name="Normal 7 6 2 6" xfId="3673" xr:uid="{44C9BC10-350E-4234-909A-A213BB72C271}"/>
    <cellStyle name="Normal 7 6 3" xfId="746" xr:uid="{9794CACA-52B3-4911-9C3F-833A9BCD0C74}"/>
    <cellStyle name="Normal 7 6 3 2" xfId="1952" xr:uid="{FE56DC10-1787-48B8-9E43-D4D3BE06C274}"/>
    <cellStyle name="Normal 7 6 3 2 2" xfId="1953" xr:uid="{FECF0E35-67E4-440C-8955-97F97DD2A7AA}"/>
    <cellStyle name="Normal 7 6 3 2 3" xfId="3674" xr:uid="{41A9812E-DCEB-4F7C-AC38-1EC18CBF576D}"/>
    <cellStyle name="Normal 7 6 3 2 4" xfId="3675" xr:uid="{051B14FB-2A1C-4239-BA13-C3EEC3F21FD3}"/>
    <cellStyle name="Normal 7 6 3 3" xfId="1954" xr:uid="{60BA2B20-913D-4F47-903D-F17902766686}"/>
    <cellStyle name="Normal 7 6 3 4" xfId="3676" xr:uid="{F5214991-8280-4A02-8D5F-D09977C30C85}"/>
    <cellStyle name="Normal 7 6 3 5" xfId="3677" xr:uid="{E16047FF-6889-4C43-8148-4D64ADD34407}"/>
    <cellStyle name="Normal 7 6 4" xfId="1955" xr:uid="{38B7A3CB-134F-466A-BD02-AF0D5D2B5E79}"/>
    <cellStyle name="Normal 7 6 4 2" xfId="1956" xr:uid="{6DEC2CA1-E613-4A5A-85A5-3A370BADACDB}"/>
    <cellStyle name="Normal 7 6 4 3" xfId="3678" xr:uid="{A6A22D75-F780-4E82-B7A5-91B6C1847856}"/>
    <cellStyle name="Normal 7 6 4 4" xfId="3679" xr:uid="{72553622-4032-4D54-8339-2F2AD5F5CF06}"/>
    <cellStyle name="Normal 7 6 5" xfId="1957" xr:uid="{FB87BB5C-8B83-4AF4-8F34-FDA46971CBF9}"/>
    <cellStyle name="Normal 7 6 5 2" xfId="3680" xr:uid="{625F6E79-AA50-4740-B22F-0072D2A96A85}"/>
    <cellStyle name="Normal 7 6 5 3" xfId="3681" xr:uid="{853574D9-763D-44A3-BA39-9D3218F7DDB9}"/>
    <cellStyle name="Normal 7 6 5 4" xfId="3682" xr:uid="{71109AD4-25AC-44E6-B48A-92FA5A6A38AF}"/>
    <cellStyle name="Normal 7 6 6" xfId="3683" xr:uid="{29E9D73A-70C1-414B-BC99-6A1DB4B3F1E8}"/>
    <cellStyle name="Normal 7 6 7" xfId="3684" xr:uid="{2B239B43-4411-481E-9C67-79C15CBF9E48}"/>
    <cellStyle name="Normal 7 6 8" xfId="3685" xr:uid="{00ACB192-2734-46C4-AA24-ACD8B1BE6A5E}"/>
    <cellStyle name="Normal 7 7" xfId="371" xr:uid="{2399C248-0883-44D7-A7E8-624E416F2934}"/>
    <cellStyle name="Normal 7 7 2" xfId="747" xr:uid="{947B85A2-0C8D-4C52-BE2C-95678F930F66}"/>
    <cellStyle name="Normal 7 7 2 2" xfId="748" xr:uid="{C2D8D55C-9487-4819-8526-520089AF2222}"/>
    <cellStyle name="Normal 7 7 2 2 2" xfId="1958" xr:uid="{A94B3977-0C99-4DF1-9EA8-7A97CB9B9312}"/>
    <cellStyle name="Normal 7 7 2 2 3" xfId="3686" xr:uid="{DEE42A87-DFBB-4229-BE08-128B38C9A091}"/>
    <cellStyle name="Normal 7 7 2 2 4" xfId="3687" xr:uid="{228948EC-28A0-4567-9995-534472B7A51B}"/>
    <cellStyle name="Normal 7 7 2 3" xfId="1959" xr:uid="{A9669486-FF03-4A46-A185-BB472841488D}"/>
    <cellStyle name="Normal 7 7 2 4" xfId="3688" xr:uid="{CDED3535-4BE5-4E1E-AF3F-9D7BD4367E56}"/>
    <cellStyle name="Normal 7 7 2 5" xfId="3689" xr:uid="{2229E48C-5175-4367-95F9-25140CDE6B96}"/>
    <cellStyle name="Normal 7 7 3" xfId="749" xr:uid="{6C5B40A0-5EFC-4FB9-8DCB-94FD731A54D4}"/>
    <cellStyle name="Normal 7 7 3 2" xfId="1960" xr:uid="{A4B474AF-F07A-4F34-8769-82EFBAB6D039}"/>
    <cellStyle name="Normal 7 7 3 3" xfId="3690" xr:uid="{CDEDA0BD-AC6D-4F6D-ADD4-37B98BFEB985}"/>
    <cellStyle name="Normal 7 7 3 4" xfId="3691" xr:uid="{43E66B67-2BA0-4C16-A1A9-3942D60462E4}"/>
    <cellStyle name="Normal 7 7 4" xfId="1961" xr:uid="{A5E44642-AA5A-4818-AD14-C29E368DDBC7}"/>
    <cellStyle name="Normal 7 7 4 2" xfId="3692" xr:uid="{08FEAE12-4AD0-45E9-95A2-445AC2932ADA}"/>
    <cellStyle name="Normal 7 7 4 3" xfId="3693" xr:uid="{5B09BD8E-3E48-4F6C-A1FA-3E647C095A56}"/>
    <cellStyle name="Normal 7 7 4 4" xfId="3694" xr:uid="{8D34ACFF-40C4-48BC-8F8E-B5F185BB28EB}"/>
    <cellStyle name="Normal 7 7 5" xfId="3695" xr:uid="{6EF827B4-EC72-4358-BBAC-82C9D0409A36}"/>
    <cellStyle name="Normal 7 7 6" xfId="3696" xr:uid="{72CF8DA4-313C-4DB2-9D75-FA70E54D7CB1}"/>
    <cellStyle name="Normal 7 7 7" xfId="3697" xr:uid="{11B9E12B-3272-4026-A3F3-85D3CC271B7A}"/>
    <cellStyle name="Normal 7 8" xfId="372" xr:uid="{50ECAC72-97B4-4722-9259-A9D91F61DBAF}"/>
    <cellStyle name="Normal 7 8 2" xfId="750" xr:uid="{DE78BBDE-E32B-48BA-A6B0-37584AC7D3E4}"/>
    <cellStyle name="Normal 7 8 2 2" xfId="1962" xr:uid="{FA0298E7-2DC0-4E16-8837-39E26907471E}"/>
    <cellStyle name="Normal 7 8 2 3" xfId="3698" xr:uid="{DC490FF7-8150-4597-8030-EF05596AE447}"/>
    <cellStyle name="Normal 7 8 2 4" xfId="3699" xr:uid="{D6604D0F-CAFA-448C-B792-4B5AB09B3671}"/>
    <cellStyle name="Normal 7 8 3" xfId="1963" xr:uid="{02C54599-197D-4F47-A522-AF9323055832}"/>
    <cellStyle name="Normal 7 8 3 2" xfId="3700" xr:uid="{E23893FA-F356-4E4F-9CCD-5121AC0B4E03}"/>
    <cellStyle name="Normal 7 8 3 3" xfId="3701" xr:uid="{5F8F0681-1AA9-45D0-B736-65CBA5CAF232}"/>
    <cellStyle name="Normal 7 8 3 4" xfId="3702" xr:uid="{2AE7D077-C4A1-4B7F-8856-6DE22EC0F121}"/>
    <cellStyle name="Normal 7 8 4" xfId="3703" xr:uid="{4A9C76AB-6A72-464B-A19F-BD814F0BB19F}"/>
    <cellStyle name="Normal 7 8 5" xfId="3704" xr:uid="{D930AFBB-2A89-4A2D-A24D-7098B556971A}"/>
    <cellStyle name="Normal 7 8 6" xfId="3705" xr:uid="{66025CC6-1F7A-4852-AD49-3ADC42037562}"/>
    <cellStyle name="Normal 7 9" xfId="373" xr:uid="{4FBA67E8-83DA-44D7-91AC-93CE10D5AC43}"/>
    <cellStyle name="Normal 7 9 2" xfId="1964" xr:uid="{6EB66EC2-9004-409A-9A1E-72EB1D84E38C}"/>
    <cellStyle name="Normal 7 9 2 2" xfId="3706" xr:uid="{40D8A909-A371-4927-9EAE-7D5A3D196E8D}"/>
    <cellStyle name="Normal 7 9 2 2 2" xfId="4408" xr:uid="{8E7C2614-50DD-4E7D-A8D1-639863ED85AB}"/>
    <cellStyle name="Normal 7 9 2 2 3" xfId="4687" xr:uid="{9607BE0C-25D4-4EBF-A086-AF5CAE2B556D}"/>
    <cellStyle name="Normal 7 9 2 3" xfId="3707" xr:uid="{5CAD14AC-E28C-4A3D-9857-0AD8F343C0CB}"/>
    <cellStyle name="Normal 7 9 2 4" xfId="3708" xr:uid="{07ADACCA-E13A-41A2-8A98-23FEC2F75BCE}"/>
    <cellStyle name="Normal 7 9 3" xfId="3709" xr:uid="{8C6D5B75-AA87-4642-93AA-51CF4AB650D9}"/>
    <cellStyle name="Normal 7 9 3 2" xfId="5342" xr:uid="{DC6DC75B-AB97-47C1-822C-7719E547F560}"/>
    <cellStyle name="Normal 7 9 4" xfId="3710" xr:uid="{9EA2E02B-5C7A-4719-BB35-16FFC26DB616}"/>
    <cellStyle name="Normal 7 9 4 2" xfId="4578" xr:uid="{77A086AC-B202-49D6-AB1D-D6D2F94073AC}"/>
    <cellStyle name="Normal 7 9 4 3" xfId="4688" xr:uid="{46F982C4-A23D-4C8B-99A1-4A10AFB2EABF}"/>
    <cellStyle name="Normal 7 9 4 4" xfId="4607" xr:uid="{47F8735C-86E1-4D0F-A663-7C342BA20EEE}"/>
    <cellStyle name="Normal 7 9 5" xfId="3711" xr:uid="{BA9FB556-026C-403C-A45A-EF7E459F2FCD}"/>
    <cellStyle name="Normal 8" xfId="146" xr:uid="{BD23275D-4331-4855-8508-9706C81E9B13}"/>
    <cellStyle name="Normal 8 10" xfId="1965" xr:uid="{3A13238D-C1C3-4986-90A3-D853E127E7AE}"/>
    <cellStyle name="Normal 8 10 2" xfId="3712" xr:uid="{9045053F-628B-496E-B845-501BE6073DD7}"/>
    <cellStyle name="Normal 8 10 3" xfId="3713" xr:uid="{E329B082-722F-4D22-BB6D-89223A83FE05}"/>
    <cellStyle name="Normal 8 10 4" xfId="3714" xr:uid="{F404C809-925A-4CB4-B9E1-0B7B50AACE37}"/>
    <cellStyle name="Normal 8 11" xfId="3715" xr:uid="{A3661528-D88E-47E3-A9F5-5CE1F3F068CC}"/>
    <cellStyle name="Normal 8 11 2" xfId="3716" xr:uid="{C66C3A51-6309-4AD2-8A7A-E6352537DC05}"/>
    <cellStyle name="Normal 8 11 3" xfId="3717" xr:uid="{AF9532CD-DA38-4E83-A072-89BC3E317F52}"/>
    <cellStyle name="Normal 8 11 4" xfId="3718" xr:uid="{B155AEEE-C2A5-4E90-ADF3-CB150BF661ED}"/>
    <cellStyle name="Normal 8 12" xfId="3719" xr:uid="{D78C13F7-677C-4F09-8FC5-9F534A9AC1C5}"/>
    <cellStyle name="Normal 8 12 2" xfId="3720" xr:uid="{D046F39C-760C-4016-8FF5-5FCD4BC40626}"/>
    <cellStyle name="Normal 8 13" xfId="3721" xr:uid="{846F0E65-4EBB-4994-81CB-D764B778C7B6}"/>
    <cellStyle name="Normal 8 14" xfId="3722" xr:uid="{27859328-C0ED-4DDC-8E93-5C7AF8DB0031}"/>
    <cellStyle name="Normal 8 15" xfId="3723" xr:uid="{7BD917D8-12E3-4747-8BB0-2B02A4687549}"/>
    <cellStyle name="Normal 8 2" xfId="147" xr:uid="{5CFB220D-C748-463F-809A-8755D1D4DDD0}"/>
    <cellStyle name="Normal 8 2 10" xfId="3724" xr:uid="{42AC9CEF-D3CC-439A-A7EA-416A2D83BC3D}"/>
    <cellStyle name="Normal 8 2 11" xfId="3725" xr:uid="{2300FAD6-EBCD-443F-98E7-75FED969308E}"/>
    <cellStyle name="Normal 8 2 2" xfId="148" xr:uid="{20D7E255-E5FE-4316-80B8-E1EA204A4B60}"/>
    <cellStyle name="Normal 8 2 2 2" xfId="149" xr:uid="{EB4D785F-2740-40EB-96A6-6E7BAC77EDCF}"/>
    <cellStyle name="Normal 8 2 2 2 2" xfId="374" xr:uid="{489E2174-A4B8-43CE-8966-337F7BB3D38C}"/>
    <cellStyle name="Normal 8 2 2 2 2 2" xfId="751" xr:uid="{EAD26970-643D-4446-B42B-1316243C4649}"/>
    <cellStyle name="Normal 8 2 2 2 2 2 2" xfId="752" xr:uid="{F2B15DF3-3685-4B91-824B-0B6CCC651708}"/>
    <cellStyle name="Normal 8 2 2 2 2 2 2 2" xfId="1966" xr:uid="{867B0F45-D2C8-47AB-B8EE-1FE4C655FEA2}"/>
    <cellStyle name="Normal 8 2 2 2 2 2 2 2 2" xfId="1967" xr:uid="{029542F9-69EE-4A0A-91F6-792D1DBD4A42}"/>
    <cellStyle name="Normal 8 2 2 2 2 2 2 3" xfId="1968" xr:uid="{C943B728-4B82-4D62-943B-EDDD5FDCCBC0}"/>
    <cellStyle name="Normal 8 2 2 2 2 2 3" xfId="1969" xr:uid="{721D9BC6-6D74-4608-8E85-4DDE626E1AC2}"/>
    <cellStyle name="Normal 8 2 2 2 2 2 3 2" xfId="1970" xr:uid="{012096C3-3623-443C-AA38-3009FA20F3CD}"/>
    <cellStyle name="Normal 8 2 2 2 2 2 4" xfId="1971" xr:uid="{0F20F4AD-D762-4F21-9797-1949F8387E9C}"/>
    <cellStyle name="Normal 8 2 2 2 2 3" xfId="753" xr:uid="{603F3C35-80C3-457B-B5CB-248DB14ACE04}"/>
    <cellStyle name="Normal 8 2 2 2 2 3 2" xfId="1972" xr:uid="{8352D640-D8AA-403C-84E1-261439AAF917}"/>
    <cellStyle name="Normal 8 2 2 2 2 3 2 2" xfId="1973" xr:uid="{701965FB-4C9A-43A0-AE6F-8681F38D58D6}"/>
    <cellStyle name="Normal 8 2 2 2 2 3 3" xfId="1974" xr:uid="{B447EC31-DEEC-4791-B831-49FF7889B8E3}"/>
    <cellStyle name="Normal 8 2 2 2 2 3 4" xfId="3726" xr:uid="{18A20317-21BD-44EF-9FF0-01FE428C8AD5}"/>
    <cellStyle name="Normal 8 2 2 2 2 4" xfId="1975" xr:uid="{94B47318-C6E8-4783-8CAD-B61C47AAA6E2}"/>
    <cellStyle name="Normal 8 2 2 2 2 4 2" xfId="1976" xr:uid="{783D9268-F14A-47E6-A30B-476FA417747B}"/>
    <cellStyle name="Normal 8 2 2 2 2 5" xfId="1977" xr:uid="{D9E234A3-C49A-4535-9A64-7B1F3E700AB7}"/>
    <cellStyle name="Normal 8 2 2 2 2 6" xfId="3727" xr:uid="{A7D7CBB8-FB89-4B23-91A5-D8FB4B66294B}"/>
    <cellStyle name="Normal 8 2 2 2 3" xfId="375" xr:uid="{12AEA596-C8D2-453E-A15B-71D4E2833D23}"/>
    <cellStyle name="Normal 8 2 2 2 3 2" xfId="754" xr:uid="{72A631D6-4F78-487F-81FC-BDAA15F31F13}"/>
    <cellStyle name="Normal 8 2 2 2 3 2 2" xfId="755" xr:uid="{D18EF16C-E849-4D95-91B2-C7F2969BB825}"/>
    <cellStyle name="Normal 8 2 2 2 3 2 2 2" xfId="1978" xr:uid="{F47BA047-3AFD-4920-B3B8-7F6DB295230F}"/>
    <cellStyle name="Normal 8 2 2 2 3 2 2 2 2" xfId="1979" xr:uid="{2B3E0A5F-9621-4130-B554-AAD17A6730AC}"/>
    <cellStyle name="Normal 8 2 2 2 3 2 2 3" xfId="1980" xr:uid="{0592624B-8F2C-4AC8-A730-01579C1F9FD5}"/>
    <cellStyle name="Normal 8 2 2 2 3 2 3" xfId="1981" xr:uid="{FAC0E46C-3165-4AD7-9F5C-49C06EE3BB79}"/>
    <cellStyle name="Normal 8 2 2 2 3 2 3 2" xfId="1982" xr:uid="{719AA32D-BC5D-4346-A296-D2CF05947E2C}"/>
    <cellStyle name="Normal 8 2 2 2 3 2 4" xfId="1983" xr:uid="{C266D214-E482-483F-9212-887DBFE7A056}"/>
    <cellStyle name="Normal 8 2 2 2 3 3" xfId="756" xr:uid="{5C97639A-3DF8-45DF-AF09-E917DA66A74B}"/>
    <cellStyle name="Normal 8 2 2 2 3 3 2" xfId="1984" xr:uid="{E7AA0D3F-D7D6-42A6-BAE0-A617CA6A6765}"/>
    <cellStyle name="Normal 8 2 2 2 3 3 2 2" xfId="1985" xr:uid="{D9D7F1B9-30B2-4D45-AAB9-0CC824D74302}"/>
    <cellStyle name="Normal 8 2 2 2 3 3 3" xfId="1986" xr:uid="{3FE928A3-97F1-497D-ABEF-D2492F3CEEDC}"/>
    <cellStyle name="Normal 8 2 2 2 3 4" xfId="1987" xr:uid="{8740BA44-0137-4103-A08F-9B4EFF170A25}"/>
    <cellStyle name="Normal 8 2 2 2 3 4 2" xfId="1988" xr:uid="{FA4B41C9-91F4-44EF-B1F3-A548E36205B9}"/>
    <cellStyle name="Normal 8 2 2 2 3 5" xfId="1989" xr:uid="{D08312E6-9128-4D17-8C6D-DBD0136DDD77}"/>
    <cellStyle name="Normal 8 2 2 2 4" xfId="757" xr:uid="{2BDA268B-A446-4AB7-B9BD-0E72EFB3A613}"/>
    <cellStyle name="Normal 8 2 2 2 4 2" xfId="758" xr:uid="{BEA77FE8-7163-482F-9755-4875B60C35FF}"/>
    <cellStyle name="Normal 8 2 2 2 4 2 2" xfId="1990" xr:uid="{ACF79818-1D1B-4426-9FE0-8F1E0C3ACDE9}"/>
    <cellStyle name="Normal 8 2 2 2 4 2 2 2" xfId="1991" xr:uid="{797010D9-8DBF-40F1-B4AF-45D5E289B683}"/>
    <cellStyle name="Normal 8 2 2 2 4 2 3" xfId="1992" xr:uid="{2660B01C-F325-4F1C-82E3-F94E7774EE3E}"/>
    <cellStyle name="Normal 8 2 2 2 4 3" xfId="1993" xr:uid="{85CA84FC-8D9C-4CEE-980D-6388825DC1C1}"/>
    <cellStyle name="Normal 8 2 2 2 4 3 2" xfId="1994" xr:uid="{999B228E-302E-4324-B91A-28C1E024A09E}"/>
    <cellStyle name="Normal 8 2 2 2 4 4" xfId="1995" xr:uid="{4C35F4F7-69F9-4BC6-B4D6-0CA6BCB3C1CA}"/>
    <cellStyle name="Normal 8 2 2 2 5" xfId="759" xr:uid="{5A3DFF3E-C118-4B34-9AF3-12FD09BC080F}"/>
    <cellStyle name="Normal 8 2 2 2 5 2" xfId="1996" xr:uid="{28F30CC9-EF44-440B-87E5-3B422E678CB8}"/>
    <cellStyle name="Normal 8 2 2 2 5 2 2" xfId="1997" xr:uid="{722E82FB-9261-4412-90E8-EC13636AD689}"/>
    <cellStyle name="Normal 8 2 2 2 5 3" xfId="1998" xr:uid="{C9EBC2A6-737F-44C6-A3BB-464620AD7CBB}"/>
    <cellStyle name="Normal 8 2 2 2 5 4" xfId="3728" xr:uid="{DB63EF62-9FBA-4485-99C7-BE7F7C42C95B}"/>
    <cellStyle name="Normal 8 2 2 2 6" xfId="1999" xr:uid="{7ADA72A0-7854-4BB2-BD61-0B5D9A834DD7}"/>
    <cellStyle name="Normal 8 2 2 2 6 2" xfId="2000" xr:uid="{EBE42914-ACBA-47F6-8E13-B139FCE099C5}"/>
    <cellStyle name="Normal 8 2 2 2 7" xfId="2001" xr:uid="{68558E39-621B-4FAB-86E3-3667D5A4F8EE}"/>
    <cellStyle name="Normal 8 2 2 2 8" xfId="3729" xr:uid="{EAF11758-23BA-41D1-B719-871827C0EAF8}"/>
    <cellStyle name="Normal 8 2 2 3" xfId="376" xr:uid="{89E17765-BF95-4C98-A5EC-742162E4D9C4}"/>
    <cellStyle name="Normal 8 2 2 3 2" xfId="760" xr:uid="{836520A1-136B-4329-A5B5-E34B0D8CF8E4}"/>
    <cellStyle name="Normal 8 2 2 3 2 2" xfId="761" xr:uid="{94F19826-1C8D-4674-BF82-3F4A8358D02C}"/>
    <cellStyle name="Normal 8 2 2 3 2 2 2" xfId="2002" xr:uid="{D69DA075-47D3-4B63-B7F6-799253FF1B83}"/>
    <cellStyle name="Normal 8 2 2 3 2 2 2 2" xfId="2003" xr:uid="{4739C98C-C4FD-4A2F-882E-6837F8DCE058}"/>
    <cellStyle name="Normal 8 2 2 3 2 2 3" xfId="2004" xr:uid="{73B1461D-C7EB-4AB4-B370-5006D788E801}"/>
    <cellStyle name="Normal 8 2 2 3 2 3" xfId="2005" xr:uid="{BADBD592-E8D9-46E5-B7CD-2CCE78D7C985}"/>
    <cellStyle name="Normal 8 2 2 3 2 3 2" xfId="2006" xr:uid="{41F8497B-1D85-40C3-B45C-6A947ED3F7B1}"/>
    <cellStyle name="Normal 8 2 2 3 2 4" xfId="2007" xr:uid="{DEABAD8E-DF3B-40FF-9949-8B69518D98FD}"/>
    <cellStyle name="Normal 8 2 2 3 3" xfId="762" xr:uid="{6842ADF8-600C-4D8B-8B27-D0EAB86427E4}"/>
    <cellStyle name="Normal 8 2 2 3 3 2" xfId="2008" xr:uid="{C6C15E7F-6DB5-42BA-B240-CA3BA5F0BD29}"/>
    <cellStyle name="Normal 8 2 2 3 3 2 2" xfId="2009" xr:uid="{9A940D73-8722-4608-A08F-C8EE0C3E0542}"/>
    <cellStyle name="Normal 8 2 2 3 3 3" xfId="2010" xr:uid="{01B1F253-A19E-4A2E-883C-11B48AE2A704}"/>
    <cellStyle name="Normal 8 2 2 3 3 4" xfId="3730" xr:uid="{4909FC41-7494-4216-A56A-41B65EBDA14A}"/>
    <cellStyle name="Normal 8 2 2 3 4" xfId="2011" xr:uid="{A0CBCD2A-E127-466E-9BF2-5F9B23C703DB}"/>
    <cellStyle name="Normal 8 2 2 3 4 2" xfId="2012" xr:uid="{465E42F4-B37C-4706-9D9A-96594775D541}"/>
    <cellStyle name="Normal 8 2 2 3 5" xfId="2013" xr:uid="{601774F2-3FD0-4F0C-8017-EEAAFD9D8191}"/>
    <cellStyle name="Normal 8 2 2 3 6" xfId="3731" xr:uid="{8DDA53D7-8D57-47B2-B6B2-582AE3306EA8}"/>
    <cellStyle name="Normal 8 2 2 4" xfId="377" xr:uid="{D0D4E240-45A3-4E70-994C-B7C9F41D3A7B}"/>
    <cellStyle name="Normal 8 2 2 4 2" xfId="763" xr:uid="{A7AB52C4-0632-48F2-B37D-975E607B2EF2}"/>
    <cellStyle name="Normal 8 2 2 4 2 2" xfId="764" xr:uid="{210846A8-C917-4E36-84BC-01AA3C291BCA}"/>
    <cellStyle name="Normal 8 2 2 4 2 2 2" xfId="2014" xr:uid="{123584F8-09EE-4F62-9A58-4BDBE0A958DB}"/>
    <cellStyle name="Normal 8 2 2 4 2 2 2 2" xfId="2015" xr:uid="{6D51245C-B1DD-466F-843D-86BA54E887D8}"/>
    <cellStyle name="Normal 8 2 2 4 2 2 3" xfId="2016" xr:uid="{201207F6-1B65-4B28-B792-CDC82C4F4B13}"/>
    <cellStyle name="Normal 8 2 2 4 2 3" xfId="2017" xr:uid="{2171E61F-5B43-4B25-A031-43947D0BE3A7}"/>
    <cellStyle name="Normal 8 2 2 4 2 3 2" xfId="2018" xr:uid="{D56EF7ED-F42F-4299-A905-03D695B534E9}"/>
    <cellStyle name="Normal 8 2 2 4 2 4" xfId="2019" xr:uid="{1A80A05F-883B-4504-82DC-F74152CB2511}"/>
    <cellStyle name="Normal 8 2 2 4 3" xfId="765" xr:uid="{07C30FD3-92A4-496B-9F90-D7BCAC6D27DD}"/>
    <cellStyle name="Normal 8 2 2 4 3 2" xfId="2020" xr:uid="{8EAA5365-6476-45F1-BF2E-7DCBB67E4315}"/>
    <cellStyle name="Normal 8 2 2 4 3 2 2" xfId="2021" xr:uid="{3968C267-C043-4E2B-A986-CE551C5C5074}"/>
    <cellStyle name="Normal 8 2 2 4 3 3" xfId="2022" xr:uid="{7FCE983B-3EE6-4C94-B9B8-028D12BB1F27}"/>
    <cellStyle name="Normal 8 2 2 4 4" xfId="2023" xr:uid="{2106E2D9-C0FA-4A37-8746-2CD1836A77E5}"/>
    <cellStyle name="Normal 8 2 2 4 4 2" xfId="2024" xr:uid="{1326E547-FDFA-4806-941A-C2DA9A4F3667}"/>
    <cellStyle name="Normal 8 2 2 4 5" xfId="2025" xr:uid="{0322A1F8-1A5D-4132-AF27-7B93D86D40D2}"/>
    <cellStyle name="Normal 8 2 2 5" xfId="378" xr:uid="{43F0B3F4-CF4E-4C8B-A05C-D24E1A28C4B1}"/>
    <cellStyle name="Normal 8 2 2 5 2" xfId="766" xr:uid="{7A5BAEA3-985E-406D-B37E-610FF7450ABE}"/>
    <cellStyle name="Normal 8 2 2 5 2 2" xfId="2026" xr:uid="{A8B3F0DD-535D-47E5-AD78-07DC19FCC4C6}"/>
    <cellStyle name="Normal 8 2 2 5 2 2 2" xfId="2027" xr:uid="{4CE3604D-CB4A-43FD-9880-940DA66BBEE4}"/>
    <cellStyle name="Normal 8 2 2 5 2 3" xfId="2028" xr:uid="{0719686B-CB70-487B-A9D2-20B3382E9D9D}"/>
    <cellStyle name="Normal 8 2 2 5 3" xfId="2029" xr:uid="{75873124-BBB0-4FDA-84DE-19367FE6924C}"/>
    <cellStyle name="Normal 8 2 2 5 3 2" xfId="2030" xr:uid="{AB75E7AE-B21F-4720-A7BD-4039822E00EF}"/>
    <cellStyle name="Normal 8 2 2 5 4" xfId="2031" xr:uid="{433E974A-E946-4CFE-A33D-F1336FA71194}"/>
    <cellStyle name="Normal 8 2 2 6" xfId="767" xr:uid="{FA9931B4-00A9-494D-ADB8-53DF5FFD2B21}"/>
    <cellStyle name="Normal 8 2 2 6 2" xfId="2032" xr:uid="{312317F9-13D4-4E05-8B33-A966141322C6}"/>
    <cellStyle name="Normal 8 2 2 6 2 2" xfId="2033" xr:uid="{E501C542-410E-409F-A5E3-939908A542DC}"/>
    <cellStyle name="Normal 8 2 2 6 3" xfId="2034" xr:uid="{C5C1C11C-8385-4327-81DD-B1925F07BFA3}"/>
    <cellStyle name="Normal 8 2 2 6 4" xfId="3732" xr:uid="{21052D09-0601-48EE-A820-F8265CA248E3}"/>
    <cellStyle name="Normal 8 2 2 7" xfId="2035" xr:uid="{90EB29F5-A8F6-49D1-AF91-B2890596E98F}"/>
    <cellStyle name="Normal 8 2 2 7 2" xfId="2036" xr:uid="{DCD38DAF-5A90-42B9-86C9-995E0FBEEE09}"/>
    <cellStyle name="Normal 8 2 2 8" xfId="2037" xr:uid="{5FEC5CF9-BAE2-40CB-A214-CA804A25E1EE}"/>
    <cellStyle name="Normal 8 2 2 9" xfId="3733" xr:uid="{4CCDF1F9-A110-4B99-BD7E-F9A082FC41A6}"/>
    <cellStyle name="Normal 8 2 3" xfId="150" xr:uid="{56EFA621-2636-4FC5-A31A-1B7E88603C52}"/>
    <cellStyle name="Normal 8 2 3 2" xfId="151" xr:uid="{C1F8217C-D19E-41B9-AB9B-FFC1E1089DAB}"/>
    <cellStyle name="Normal 8 2 3 2 2" xfId="768" xr:uid="{9EE1F772-33B6-4B18-90EA-7D4F97DE8A63}"/>
    <cellStyle name="Normal 8 2 3 2 2 2" xfId="769" xr:uid="{BA07A836-EC3E-40AE-B412-2EBE050A77E3}"/>
    <cellStyle name="Normal 8 2 3 2 2 2 2" xfId="2038" xr:uid="{6C52B774-7390-4B58-A2ED-8DD8108B8187}"/>
    <cellStyle name="Normal 8 2 3 2 2 2 2 2" xfId="2039" xr:uid="{F9098E52-B15E-4EC5-81DC-9AA88A626CE3}"/>
    <cellStyle name="Normal 8 2 3 2 2 2 3" xfId="2040" xr:uid="{2031B328-DD94-4AFE-900E-66FECCBCD198}"/>
    <cellStyle name="Normal 8 2 3 2 2 3" xfId="2041" xr:uid="{DB528C90-C65D-42FB-A14F-456A9EC82535}"/>
    <cellStyle name="Normal 8 2 3 2 2 3 2" xfId="2042" xr:uid="{26F1601C-E3AC-474E-8192-3C7E298C87E9}"/>
    <cellStyle name="Normal 8 2 3 2 2 4" xfId="2043" xr:uid="{95B845FB-16BE-439B-B4A2-4BE1193FA066}"/>
    <cellStyle name="Normal 8 2 3 2 3" xfId="770" xr:uid="{CF066A26-6416-4CFD-A0EB-6FB926B70232}"/>
    <cellStyle name="Normal 8 2 3 2 3 2" xfId="2044" xr:uid="{95302FFF-1F3E-404E-AE90-7253D7AFE30D}"/>
    <cellStyle name="Normal 8 2 3 2 3 2 2" xfId="2045" xr:uid="{0EEDB1B1-2C0B-4282-9FC8-B8354DA50E56}"/>
    <cellStyle name="Normal 8 2 3 2 3 3" xfId="2046" xr:uid="{735E9CD2-E858-48C5-A692-208132344F11}"/>
    <cellStyle name="Normal 8 2 3 2 3 4" xfId="3734" xr:uid="{3ED275CC-FDBE-4732-9DF5-0249C9288948}"/>
    <cellStyle name="Normal 8 2 3 2 4" xfId="2047" xr:uid="{71A161C1-41CC-485E-B251-669BA0899208}"/>
    <cellStyle name="Normal 8 2 3 2 4 2" xfId="2048" xr:uid="{A3F794DB-F0C9-4BEB-B559-BDFA96E50132}"/>
    <cellStyle name="Normal 8 2 3 2 5" xfId="2049" xr:uid="{9F443592-B5E6-4C14-8E9A-39283FEA11BD}"/>
    <cellStyle name="Normal 8 2 3 2 6" xfId="3735" xr:uid="{978A44DF-2D22-4AF5-8DC3-A715212011C3}"/>
    <cellStyle name="Normal 8 2 3 3" xfId="379" xr:uid="{16FBEA1A-0EB5-458F-8A60-C4DEAA1FC341}"/>
    <cellStyle name="Normal 8 2 3 3 2" xfId="771" xr:uid="{379C44F5-5BF3-4361-8EA7-7C75DA389E3A}"/>
    <cellStyle name="Normal 8 2 3 3 2 2" xfId="772" xr:uid="{E7E29446-5D77-4642-9835-82A068AF4F3E}"/>
    <cellStyle name="Normal 8 2 3 3 2 2 2" xfId="2050" xr:uid="{82AE8E22-82C4-4929-8696-DC708E515EE6}"/>
    <cellStyle name="Normal 8 2 3 3 2 2 2 2" xfId="2051" xr:uid="{EDF1F615-8401-42BD-BB9A-47CF818CFD28}"/>
    <cellStyle name="Normal 8 2 3 3 2 2 3" xfId="2052" xr:uid="{30DA1107-028F-4B22-8EC3-CFFD670AA6F4}"/>
    <cellStyle name="Normal 8 2 3 3 2 3" xfId="2053" xr:uid="{31D4A208-7442-4D19-8E5B-C52A135E2198}"/>
    <cellStyle name="Normal 8 2 3 3 2 3 2" xfId="2054" xr:uid="{BD393FE2-8C9C-404B-B387-5B0522E2767C}"/>
    <cellStyle name="Normal 8 2 3 3 2 4" xfId="2055" xr:uid="{DBC9C937-6CF6-45EB-9A9D-84CFE1D67207}"/>
    <cellStyle name="Normal 8 2 3 3 3" xfId="773" xr:uid="{E08B7BCD-78F7-4FD4-BEE6-2F008DDEDAF6}"/>
    <cellStyle name="Normal 8 2 3 3 3 2" xfId="2056" xr:uid="{46DABA6E-9B5E-4326-929C-0B2E51671DF1}"/>
    <cellStyle name="Normal 8 2 3 3 3 2 2" xfId="2057" xr:uid="{A04CD04E-1825-4912-B3BD-6DA16C45CE61}"/>
    <cellStyle name="Normal 8 2 3 3 3 3" xfId="2058" xr:uid="{EB2F000C-08A7-4A86-9955-B577E6663831}"/>
    <cellStyle name="Normal 8 2 3 3 4" xfId="2059" xr:uid="{CA86BF7F-723F-4314-B75C-0CD55365CCB4}"/>
    <cellStyle name="Normal 8 2 3 3 4 2" xfId="2060" xr:uid="{BB4FA4DE-747A-493E-9375-B123ADB0555D}"/>
    <cellStyle name="Normal 8 2 3 3 5" xfId="2061" xr:uid="{689A5EF9-8F7C-4828-B199-9B19E29143B0}"/>
    <cellStyle name="Normal 8 2 3 4" xfId="380" xr:uid="{A413CFD2-0820-4E56-8F02-1F25602DD0FB}"/>
    <cellStyle name="Normal 8 2 3 4 2" xfId="774" xr:uid="{CF24DDA3-DA42-44E7-8773-BDC2367B7466}"/>
    <cellStyle name="Normal 8 2 3 4 2 2" xfId="2062" xr:uid="{4EEE5B3D-B888-4325-9147-C84DA59779BD}"/>
    <cellStyle name="Normal 8 2 3 4 2 2 2" xfId="2063" xr:uid="{D84F01BD-AE81-4C45-84C8-C89B6B0DE8FA}"/>
    <cellStyle name="Normal 8 2 3 4 2 3" xfId="2064" xr:uid="{A95F364C-1CFE-4EDB-B642-F95375B61E27}"/>
    <cellStyle name="Normal 8 2 3 4 3" xfId="2065" xr:uid="{708F4052-6456-40B5-B2D4-0AAAED777E34}"/>
    <cellStyle name="Normal 8 2 3 4 3 2" xfId="2066" xr:uid="{4869BA30-E542-45B1-BE03-318C8F6C2D9B}"/>
    <cellStyle name="Normal 8 2 3 4 4" xfId="2067" xr:uid="{12D89891-C3BD-49ED-B247-433FC0A18B94}"/>
    <cellStyle name="Normal 8 2 3 5" xfId="775" xr:uid="{FE704D15-C2CD-45EF-B4E5-3AB1C5ED2C06}"/>
    <cellStyle name="Normal 8 2 3 5 2" xfId="2068" xr:uid="{B674B6C2-06DA-4EA9-9198-D8478B42F2FA}"/>
    <cellStyle name="Normal 8 2 3 5 2 2" xfId="2069" xr:uid="{9F115969-663D-4552-A1EA-73C96D1490CB}"/>
    <cellStyle name="Normal 8 2 3 5 3" xfId="2070" xr:uid="{CD162F41-338F-4361-A5B1-1B3161CB4DBB}"/>
    <cellStyle name="Normal 8 2 3 5 4" xfId="3736" xr:uid="{CD75151E-E7F5-4D0D-8AA1-A548A18C5D39}"/>
    <cellStyle name="Normal 8 2 3 6" xfId="2071" xr:uid="{2F4C3B3A-8B66-404C-8209-D6C83B8751B0}"/>
    <cellStyle name="Normal 8 2 3 6 2" xfId="2072" xr:uid="{F27E8971-406B-4977-9472-49739029F8B0}"/>
    <cellStyle name="Normal 8 2 3 7" xfId="2073" xr:uid="{01EFB6D8-1CA6-4816-A734-A45BB15539EC}"/>
    <cellStyle name="Normal 8 2 3 8" xfId="3737" xr:uid="{906C2034-1BED-46FE-88BA-9966B79E3C6E}"/>
    <cellStyle name="Normal 8 2 4" xfId="152" xr:uid="{0111543E-E8CB-4AC9-BE13-8FC81533EAA4}"/>
    <cellStyle name="Normal 8 2 4 2" xfId="449" xr:uid="{6AC92A59-59B1-4462-B8C1-7E7B0B26AC99}"/>
    <cellStyle name="Normal 8 2 4 2 2" xfId="776" xr:uid="{FA040381-46B1-4952-B511-C72DFE384D0F}"/>
    <cellStyle name="Normal 8 2 4 2 2 2" xfId="2074" xr:uid="{CA11B86E-A8F7-4FC9-A03E-0E8AB7367A11}"/>
    <cellStyle name="Normal 8 2 4 2 2 2 2" xfId="2075" xr:uid="{153E5E3D-4277-4FC4-86DC-4ABCD95405B0}"/>
    <cellStyle name="Normal 8 2 4 2 2 3" xfId="2076" xr:uid="{57EA08A2-3D9A-45ED-A589-2A5CE6399F51}"/>
    <cellStyle name="Normal 8 2 4 2 2 4" xfId="3738" xr:uid="{BD0B524C-499A-420E-A817-88F66703D988}"/>
    <cellStyle name="Normal 8 2 4 2 3" xfId="2077" xr:uid="{4360B757-13AF-44FF-BC4E-C4F348D68C42}"/>
    <cellStyle name="Normal 8 2 4 2 3 2" xfId="2078" xr:uid="{13ABEE66-31CE-4FCC-BEA8-92B08A1BC9A1}"/>
    <cellStyle name="Normal 8 2 4 2 4" xfId="2079" xr:uid="{1A1B498D-13A4-4363-85A7-D1121C815E45}"/>
    <cellStyle name="Normal 8 2 4 2 5" xfId="3739" xr:uid="{57FB7605-EEFF-4A87-AD04-5AE664296EA4}"/>
    <cellStyle name="Normal 8 2 4 3" xfId="777" xr:uid="{F3B628EC-B585-4E03-BBFE-4E06D984EDD2}"/>
    <cellStyle name="Normal 8 2 4 3 2" xfId="2080" xr:uid="{BD4061C5-9E41-4A64-8593-23D7D4591221}"/>
    <cellStyle name="Normal 8 2 4 3 2 2" xfId="2081" xr:uid="{06E16C84-E707-4C21-A2D4-0E6C7489A6D4}"/>
    <cellStyle name="Normal 8 2 4 3 3" xfId="2082" xr:uid="{9375C3AC-6DAA-49D4-9042-D0E5670DA6F1}"/>
    <cellStyle name="Normal 8 2 4 3 4" xfId="3740" xr:uid="{1386ADA6-C5C6-4345-A7E2-D1BAE092B649}"/>
    <cellStyle name="Normal 8 2 4 4" xfId="2083" xr:uid="{A03DA1B8-9895-4F11-B4F5-AB449E38CE24}"/>
    <cellStyle name="Normal 8 2 4 4 2" xfId="2084" xr:uid="{BC90509F-CE02-4285-8A35-A291AA524FE5}"/>
    <cellStyle name="Normal 8 2 4 4 3" xfId="3741" xr:uid="{B6FC01C0-46B3-46DF-92DF-143D77E0840A}"/>
    <cellStyle name="Normal 8 2 4 4 4" xfId="3742" xr:uid="{5C656ACC-01B3-415D-8EBB-65757EB2A581}"/>
    <cellStyle name="Normal 8 2 4 5" xfId="2085" xr:uid="{7570B8F8-B51F-46F9-8893-D6C0D0380B89}"/>
    <cellStyle name="Normal 8 2 4 6" xfId="3743" xr:uid="{855A3101-1B0C-4CF5-98AD-0493824E070F}"/>
    <cellStyle name="Normal 8 2 4 7" xfId="3744" xr:uid="{FA9BDF14-51D5-42CE-9692-5834F8D4C52C}"/>
    <cellStyle name="Normal 8 2 5" xfId="381" xr:uid="{9AC2A3C8-20CC-4389-933E-FA2146D3CB15}"/>
    <cellStyle name="Normal 8 2 5 2" xfId="778" xr:uid="{4897D272-C267-4B75-A643-F100DA38E080}"/>
    <cellStyle name="Normal 8 2 5 2 2" xfId="779" xr:uid="{E09E53EA-F8DA-4EFF-9C9F-E3C4C0CD28AC}"/>
    <cellStyle name="Normal 8 2 5 2 2 2" xfId="2086" xr:uid="{6479EBBC-31C8-4ECC-8546-FC25F9BFA789}"/>
    <cellStyle name="Normal 8 2 5 2 2 2 2" xfId="2087" xr:uid="{EC7DBDDC-0C92-4623-BDEC-61C3C26F95A1}"/>
    <cellStyle name="Normal 8 2 5 2 2 3" xfId="2088" xr:uid="{230D1580-A086-4F42-B86A-8AAFCCC18F92}"/>
    <cellStyle name="Normal 8 2 5 2 3" xfId="2089" xr:uid="{92AD1FB5-FAC7-4CDC-A898-AE247C81CA4A}"/>
    <cellStyle name="Normal 8 2 5 2 3 2" xfId="2090" xr:uid="{EC37BC9E-0F53-4033-BC18-169FDA684DC3}"/>
    <cellStyle name="Normal 8 2 5 2 4" xfId="2091" xr:uid="{E4D408E3-A700-4458-9C8A-E7D90D844C56}"/>
    <cellStyle name="Normal 8 2 5 3" xfId="780" xr:uid="{F261DA77-87BA-4EC6-8252-3A26A33E35C3}"/>
    <cellStyle name="Normal 8 2 5 3 2" xfId="2092" xr:uid="{CFF6F585-5360-4EB7-B3C9-EAF1ECB57BAA}"/>
    <cellStyle name="Normal 8 2 5 3 2 2" xfId="2093" xr:uid="{5AC06527-05D2-4888-B3A8-A67FA6D2B263}"/>
    <cellStyle name="Normal 8 2 5 3 3" xfId="2094" xr:uid="{5CC804D0-EC84-4398-AD43-30D927AE65F3}"/>
    <cellStyle name="Normal 8 2 5 3 4" xfId="3745" xr:uid="{0280C45C-E16F-4771-A89F-BA75C526E237}"/>
    <cellStyle name="Normal 8 2 5 4" xfId="2095" xr:uid="{7D2509AC-0911-4CAF-8D26-E7B9DD7FEFF0}"/>
    <cellStyle name="Normal 8 2 5 4 2" xfId="2096" xr:uid="{FC75960E-E271-44E8-B95E-23C8CA2C60FF}"/>
    <cellStyle name="Normal 8 2 5 5" xfId="2097" xr:uid="{0BF4C0BB-DC37-4A83-AF40-C727BB52C3B4}"/>
    <cellStyle name="Normal 8 2 5 6" xfId="3746" xr:uid="{4341C201-62F9-4FBD-BB87-983069DB66DE}"/>
    <cellStyle name="Normal 8 2 6" xfId="382" xr:uid="{E657E74E-6A81-49A2-97B4-E8F6D22C9EF0}"/>
    <cellStyle name="Normal 8 2 6 2" xfId="781" xr:uid="{E662B6DA-DC3F-40A9-86C5-E4209CB4C771}"/>
    <cellStyle name="Normal 8 2 6 2 2" xfId="2098" xr:uid="{2729F39F-8741-436C-9284-62A42EE050A2}"/>
    <cellStyle name="Normal 8 2 6 2 2 2" xfId="2099" xr:uid="{081B0A01-5FD2-4657-874B-BCFA72BA8107}"/>
    <cellStyle name="Normal 8 2 6 2 3" xfId="2100" xr:uid="{87947407-B9EC-4D71-86C3-DB03EA14A31A}"/>
    <cellStyle name="Normal 8 2 6 2 4" xfId="3747" xr:uid="{63FDE28E-8FB2-44C3-BF3A-6DA2F8FFFA3F}"/>
    <cellStyle name="Normal 8 2 6 3" xfId="2101" xr:uid="{E5F2F967-5490-4C65-B1FF-866F91E0B02A}"/>
    <cellStyle name="Normal 8 2 6 3 2" xfId="2102" xr:uid="{8692003E-E3A0-4544-A5C9-477651B77D38}"/>
    <cellStyle name="Normal 8 2 6 4" xfId="2103" xr:uid="{D8F75345-B1B6-4462-90E9-E2164A90331B}"/>
    <cellStyle name="Normal 8 2 6 5" xfId="3748" xr:uid="{559421B6-45BF-4ABD-AD3F-8E733BBADABE}"/>
    <cellStyle name="Normal 8 2 7" xfId="782" xr:uid="{58C36F67-1A1D-4AF2-91B8-F1C19BC8742D}"/>
    <cellStyle name="Normal 8 2 7 2" xfId="2104" xr:uid="{AD1132E6-8FCD-4CC1-8730-12A59ABDD030}"/>
    <cellStyle name="Normal 8 2 7 2 2" xfId="2105" xr:uid="{F17C3193-FF3A-4CEA-8845-751F805AE9B5}"/>
    <cellStyle name="Normal 8 2 7 3" xfId="2106" xr:uid="{68B3B082-35AF-4911-8E3F-F73E12528074}"/>
    <cellStyle name="Normal 8 2 7 4" xfId="3749" xr:uid="{789BEB9E-27B2-47FF-AB76-F7815A809B6B}"/>
    <cellStyle name="Normal 8 2 8" xfId="2107" xr:uid="{D2D3E832-A430-44C8-BAFF-7D7566445DC8}"/>
    <cellStyle name="Normal 8 2 8 2" xfId="2108" xr:uid="{C07717E0-CE8C-4924-B873-9C45B20A1DA0}"/>
    <cellStyle name="Normal 8 2 8 3" xfId="3750" xr:uid="{F0F92669-E5AF-472C-B577-73EC086922E6}"/>
    <cellStyle name="Normal 8 2 8 4" xfId="3751" xr:uid="{6C0CCC0B-D4D0-4DE2-A50B-B86AD4EFEBC3}"/>
    <cellStyle name="Normal 8 2 9" xfId="2109" xr:uid="{57AEF7D3-E5CE-4250-A94A-E445715B40A3}"/>
    <cellStyle name="Normal 8 3" xfId="153" xr:uid="{0AFB2CF3-BD2B-4052-9353-DBF0A05324C0}"/>
    <cellStyle name="Normal 8 3 10" xfId="3752" xr:uid="{13BA37F9-62DA-4061-95FF-4D38F40E12F0}"/>
    <cellStyle name="Normal 8 3 11" xfId="3753" xr:uid="{50356670-401A-45AF-AEF3-437372428C55}"/>
    <cellStyle name="Normal 8 3 2" xfId="154" xr:uid="{F487E6C3-088F-44A6-8BBC-7457DBC91716}"/>
    <cellStyle name="Normal 8 3 2 2" xfId="155" xr:uid="{50C63177-ADE6-43A6-8D33-43F07FA00C91}"/>
    <cellStyle name="Normal 8 3 2 2 2" xfId="383" xr:uid="{483A6C02-2B59-4041-A406-45B8E6DDC41C}"/>
    <cellStyle name="Normal 8 3 2 2 2 2" xfId="783" xr:uid="{AE057FFE-79F3-4B24-BF75-FD079EC195AA}"/>
    <cellStyle name="Normal 8 3 2 2 2 2 2" xfId="2110" xr:uid="{DB8AF52A-23DE-4281-A190-35438C71D338}"/>
    <cellStyle name="Normal 8 3 2 2 2 2 2 2" xfId="2111" xr:uid="{BE7074A4-95B3-44B0-BE38-C41E91EBC6EF}"/>
    <cellStyle name="Normal 8 3 2 2 2 2 3" xfId="2112" xr:uid="{B594AD77-C9B5-43A3-BE3F-8F0F0D1541CD}"/>
    <cellStyle name="Normal 8 3 2 2 2 2 4" xfId="3754" xr:uid="{EC223E25-7AB6-4E5F-B2ED-D8F89582F1B2}"/>
    <cellStyle name="Normal 8 3 2 2 2 3" xfId="2113" xr:uid="{B77BE11E-C06C-4FD9-B610-32C436CE267D}"/>
    <cellStyle name="Normal 8 3 2 2 2 3 2" xfId="2114" xr:uid="{45812B62-75A7-4C2E-BD08-9506A50B8ACC}"/>
    <cellStyle name="Normal 8 3 2 2 2 3 3" xfId="3755" xr:uid="{00F4F9FC-BCF0-42C7-8432-FF92DAD43611}"/>
    <cellStyle name="Normal 8 3 2 2 2 3 4" xfId="3756" xr:uid="{D2F6F3EB-2CBC-418E-BDF2-14C23A8F3311}"/>
    <cellStyle name="Normal 8 3 2 2 2 4" xfId="2115" xr:uid="{D05976E9-4D98-40C5-879A-FA40C6EDCA23}"/>
    <cellStyle name="Normal 8 3 2 2 2 5" xfId="3757" xr:uid="{89E0DF13-54CD-4E67-B779-0DBF82CDE0A9}"/>
    <cellStyle name="Normal 8 3 2 2 2 6" xfId="3758" xr:uid="{051C84C3-CFB2-44CC-BAEB-D46422C47347}"/>
    <cellStyle name="Normal 8 3 2 2 3" xfId="784" xr:uid="{BFA6D3F4-A645-4915-833D-E94F8F1F9E22}"/>
    <cellStyle name="Normal 8 3 2 2 3 2" xfId="2116" xr:uid="{E8BEF341-E7D0-4E31-BE03-4C36F8D53A97}"/>
    <cellStyle name="Normal 8 3 2 2 3 2 2" xfId="2117" xr:uid="{B4100A2D-F4F4-4872-92A5-75CD1374D0E5}"/>
    <cellStyle name="Normal 8 3 2 2 3 2 3" xfId="3759" xr:uid="{605B67B3-91D1-464A-BD77-A85DC2F1777D}"/>
    <cellStyle name="Normal 8 3 2 2 3 2 4" xfId="3760" xr:uid="{09699730-449C-4A55-BE4B-73269029F2DE}"/>
    <cellStyle name="Normal 8 3 2 2 3 3" xfId="2118" xr:uid="{D9F0E5AA-2287-4CB7-9AF3-981790187CE5}"/>
    <cellStyle name="Normal 8 3 2 2 3 4" xfId="3761" xr:uid="{5916AC10-F950-4AEF-A291-D330726C2645}"/>
    <cellStyle name="Normal 8 3 2 2 3 5" xfId="3762" xr:uid="{CB0B1A2B-EFB6-4A76-AAF1-C797A6C7CBA5}"/>
    <cellStyle name="Normal 8 3 2 2 4" xfId="2119" xr:uid="{66F96980-9C4C-4B85-9BFE-310C805E78E2}"/>
    <cellStyle name="Normal 8 3 2 2 4 2" xfId="2120" xr:uid="{37472B89-3BF7-422E-AD5B-CC56D63EE7AA}"/>
    <cellStyle name="Normal 8 3 2 2 4 3" xfId="3763" xr:uid="{98BAC7AA-75D3-4EFD-9C25-FB1CD66AEA7A}"/>
    <cellStyle name="Normal 8 3 2 2 4 4" xfId="3764" xr:uid="{632D32A5-7A17-4903-8416-93A3FA08E3DD}"/>
    <cellStyle name="Normal 8 3 2 2 5" xfId="2121" xr:uid="{0ADA6B7C-5076-41D9-AA57-4651285B1B0E}"/>
    <cellStyle name="Normal 8 3 2 2 5 2" xfId="3765" xr:uid="{A6DD9D8F-990A-431B-A67A-939F89CD967C}"/>
    <cellStyle name="Normal 8 3 2 2 5 3" xfId="3766" xr:uid="{A49462F9-0E69-430F-8368-87FEA9735E9F}"/>
    <cellStyle name="Normal 8 3 2 2 5 4" xfId="3767" xr:uid="{99769318-10AF-421B-A024-C164B91C37A1}"/>
    <cellStyle name="Normal 8 3 2 2 6" xfId="3768" xr:uid="{5FB4A106-BB08-4ED4-83EF-4DC741AC7347}"/>
    <cellStyle name="Normal 8 3 2 2 7" xfId="3769" xr:uid="{1DB1B7A6-BDA9-4AB4-AD01-6D4790E8CF44}"/>
    <cellStyle name="Normal 8 3 2 2 8" xfId="3770" xr:uid="{24E26F77-B41A-4B0D-9A07-DAAC20EEE044}"/>
    <cellStyle name="Normal 8 3 2 3" xfId="384" xr:uid="{81E3EE50-7DDA-4C8F-B073-640F3019ADF5}"/>
    <cellStyle name="Normal 8 3 2 3 2" xfId="785" xr:uid="{B4673CA9-184B-45DA-8E32-BEAC46F717CD}"/>
    <cellStyle name="Normal 8 3 2 3 2 2" xfId="786" xr:uid="{A5A86F91-29F2-41FB-8472-7235EE70DD52}"/>
    <cellStyle name="Normal 8 3 2 3 2 2 2" xfId="2122" xr:uid="{C176AAF2-C836-4AE5-9E4D-4E7464122152}"/>
    <cellStyle name="Normal 8 3 2 3 2 2 2 2" xfId="2123" xr:uid="{4F59C325-FF01-4E17-9349-080746357332}"/>
    <cellStyle name="Normal 8 3 2 3 2 2 3" xfId="2124" xr:uid="{0BD7E6BD-5F1B-4A74-8088-EC2D237A9B94}"/>
    <cellStyle name="Normal 8 3 2 3 2 3" xfId="2125" xr:uid="{15F098ED-91CF-4F09-A817-238D2C32F500}"/>
    <cellStyle name="Normal 8 3 2 3 2 3 2" xfId="2126" xr:uid="{9B52896C-50A4-47C9-878D-39678EBDACF6}"/>
    <cellStyle name="Normal 8 3 2 3 2 4" xfId="2127" xr:uid="{84CF633B-F022-4074-8823-3904C747B644}"/>
    <cellStyle name="Normal 8 3 2 3 3" xfId="787" xr:uid="{DA2CC76D-C4A9-4EAC-9B16-FC3267AF7D9A}"/>
    <cellStyle name="Normal 8 3 2 3 3 2" xfId="2128" xr:uid="{C9124FAF-5809-4312-AFE0-C4CD4528275D}"/>
    <cellStyle name="Normal 8 3 2 3 3 2 2" xfId="2129" xr:uid="{8155A888-52CC-468A-83C6-ABCCC0DB2FF0}"/>
    <cellStyle name="Normal 8 3 2 3 3 3" xfId="2130" xr:uid="{71D20603-16C4-4558-AC18-F9DD56CAC955}"/>
    <cellStyle name="Normal 8 3 2 3 3 4" xfId="3771" xr:uid="{65D5CC59-0A9D-41F2-A6D4-A5948ABEAC66}"/>
    <cellStyle name="Normal 8 3 2 3 4" xfId="2131" xr:uid="{79986F71-11E1-4AF2-8D2B-E594BEE8D924}"/>
    <cellStyle name="Normal 8 3 2 3 4 2" xfId="2132" xr:uid="{67BD5AFC-DC2B-4ABD-BB93-4C16B1A945B5}"/>
    <cellStyle name="Normal 8 3 2 3 5" xfId="2133" xr:uid="{15A2F1AD-B545-43A6-8D5E-5FB6179C8940}"/>
    <cellStyle name="Normal 8 3 2 3 6" xfId="3772" xr:uid="{382E74B6-8AF5-4D91-951E-33BEB1194844}"/>
    <cellStyle name="Normal 8 3 2 4" xfId="385" xr:uid="{1E8C8501-BADB-4BE9-8BE8-19C49EEBCDB9}"/>
    <cellStyle name="Normal 8 3 2 4 2" xfId="788" xr:uid="{D308A9E9-C0E9-48AB-8DCF-ADA2EC650769}"/>
    <cellStyle name="Normal 8 3 2 4 2 2" xfId="2134" xr:uid="{C42C9351-8C2B-41FA-A0F8-4F4F7B95B7EE}"/>
    <cellStyle name="Normal 8 3 2 4 2 2 2" xfId="2135" xr:uid="{6F98CABF-C2A9-41CE-8E2B-E383DA329C1C}"/>
    <cellStyle name="Normal 8 3 2 4 2 3" xfId="2136" xr:uid="{80FE6A4C-DA3E-4E63-AA1B-7DC397833EB1}"/>
    <cellStyle name="Normal 8 3 2 4 2 4" xfId="3773" xr:uid="{FB22128B-51DB-400C-9DBC-06B5A4BDA267}"/>
    <cellStyle name="Normal 8 3 2 4 3" xfId="2137" xr:uid="{BD892B7C-C9DB-4808-A5EF-3FA81437AD5E}"/>
    <cellStyle name="Normal 8 3 2 4 3 2" xfId="2138" xr:uid="{F6568EB9-D279-49DF-BB5F-EA97C1AED836}"/>
    <cellStyle name="Normal 8 3 2 4 4" xfId="2139" xr:uid="{C0E250DB-CA8D-4F8A-AD3A-141ECBD6B74A}"/>
    <cellStyle name="Normal 8 3 2 4 5" xfId="3774" xr:uid="{465CDFD0-53A6-4FC7-9E63-2A3308EC891C}"/>
    <cellStyle name="Normal 8 3 2 5" xfId="386" xr:uid="{2176B144-0A3E-4AFE-8D30-84FDA45580DB}"/>
    <cellStyle name="Normal 8 3 2 5 2" xfId="2140" xr:uid="{661E1BD5-099F-4C5E-AE92-A841016A69E5}"/>
    <cellStyle name="Normal 8 3 2 5 2 2" xfId="2141" xr:uid="{F1B28A21-16B8-4FE2-920F-4497C65A95BD}"/>
    <cellStyle name="Normal 8 3 2 5 3" xfId="2142" xr:uid="{DD0E3261-0913-48FE-B7D7-5E5DF1F50F72}"/>
    <cellStyle name="Normal 8 3 2 5 4" xfId="3775" xr:uid="{6F69792A-6062-4EDB-A6E5-D1995AB2AB8F}"/>
    <cellStyle name="Normal 8 3 2 6" xfId="2143" xr:uid="{7DFAD922-6146-4D23-965D-3A9CDB625DD9}"/>
    <cellStyle name="Normal 8 3 2 6 2" xfId="2144" xr:uid="{4946D6DC-956B-4978-95C0-F63A792C0F1D}"/>
    <cellStyle name="Normal 8 3 2 6 3" xfId="3776" xr:uid="{E5506446-47DF-46D6-A49D-8867700D3AA5}"/>
    <cellStyle name="Normal 8 3 2 6 4" xfId="3777" xr:uid="{77626C2B-309D-4919-8310-7D803D5B44A1}"/>
    <cellStyle name="Normal 8 3 2 7" xfId="2145" xr:uid="{EEB3FA9A-58AE-479F-A483-0CC01567F8DA}"/>
    <cellStyle name="Normal 8 3 2 8" xfId="3778" xr:uid="{3A60F7F2-433C-4514-AA52-BA0565614ACA}"/>
    <cellStyle name="Normal 8 3 2 9" xfId="3779" xr:uid="{4512C6C0-9243-433B-975B-BB9CEA062DD7}"/>
    <cellStyle name="Normal 8 3 3" xfId="156" xr:uid="{8C9D8528-B802-4217-8E52-3F3DBC1DBC87}"/>
    <cellStyle name="Normal 8 3 3 2" xfId="157" xr:uid="{7EBEC57A-258E-4C05-9522-03A8EDD0A6CD}"/>
    <cellStyle name="Normal 8 3 3 2 2" xfId="789" xr:uid="{974B85DD-2BEA-4C72-BAC1-257B5CF14D5B}"/>
    <cellStyle name="Normal 8 3 3 2 2 2" xfId="2146" xr:uid="{3ABFBD35-789C-4295-9455-BE8D63416E0A}"/>
    <cellStyle name="Normal 8 3 3 2 2 2 2" xfId="2147" xr:uid="{800E02E5-C3D9-4305-BF7D-2E1031A6B8AE}"/>
    <cellStyle name="Normal 8 3 3 2 2 2 2 2" xfId="4492" xr:uid="{576986D9-2F2D-49EA-A237-AEE803CBB654}"/>
    <cellStyle name="Normal 8 3 3 2 2 2 3" xfId="4493" xr:uid="{E24FDF30-4537-44C6-89AF-84E0C08D22EB}"/>
    <cellStyle name="Normal 8 3 3 2 2 3" xfId="2148" xr:uid="{9213D067-1E2B-4309-8E33-11C8C35E51D3}"/>
    <cellStyle name="Normal 8 3 3 2 2 3 2" xfId="4494" xr:uid="{2CB24790-D533-4F8C-986F-4A9088BA3E05}"/>
    <cellStyle name="Normal 8 3 3 2 2 4" xfId="3780" xr:uid="{42410C99-2C02-4A8B-9B4F-58D3C46C0973}"/>
    <cellStyle name="Normal 8 3 3 2 3" xfId="2149" xr:uid="{F906A858-906C-40A3-95D3-A22278ED479E}"/>
    <cellStyle name="Normal 8 3 3 2 3 2" xfId="2150" xr:uid="{554C1066-06F0-4CE5-A00F-7CB3B051A984}"/>
    <cellStyle name="Normal 8 3 3 2 3 2 2" xfId="4495" xr:uid="{9C27E36C-7E45-4F2E-B644-175BBD2C74E8}"/>
    <cellStyle name="Normal 8 3 3 2 3 3" xfId="3781" xr:uid="{F62ECB7F-3AC5-45FF-8BBA-516E5BAA3FFE}"/>
    <cellStyle name="Normal 8 3 3 2 3 4" xfId="3782" xr:uid="{678E718A-9867-4714-B2A5-D04C1EAA1869}"/>
    <cellStyle name="Normal 8 3 3 2 4" xfId="2151" xr:uid="{11A64DF1-3BEB-49EE-9382-05EE5A2E229A}"/>
    <cellStyle name="Normal 8 3 3 2 4 2" xfId="4496" xr:uid="{99C101EC-A9E1-454C-B9AE-CD59CEFE5FE0}"/>
    <cellStyle name="Normal 8 3 3 2 5" xfId="3783" xr:uid="{B32E98F0-2E4E-49E3-A6E2-39451BCA28E3}"/>
    <cellStyle name="Normal 8 3 3 2 6" xfId="3784" xr:uid="{C0F06ED5-0D23-4B4F-9EE4-17FAEB10CA0E}"/>
    <cellStyle name="Normal 8 3 3 3" xfId="387" xr:uid="{8CD56864-8C1E-4238-855E-C507B5554662}"/>
    <cellStyle name="Normal 8 3 3 3 2" xfId="2152" xr:uid="{3AB64D3F-2CF2-40DC-8737-1B13DBF6EBF5}"/>
    <cellStyle name="Normal 8 3 3 3 2 2" xfId="2153" xr:uid="{893DF415-A8FB-4245-8B77-345A08EDD286}"/>
    <cellStyle name="Normal 8 3 3 3 2 2 2" xfId="4497" xr:uid="{4643AC5F-6282-471A-ACE0-63B482FBDF64}"/>
    <cellStyle name="Normal 8 3 3 3 2 3" xfId="3785" xr:uid="{CB6F59D3-31CF-42EB-BAF8-497C0DB0445E}"/>
    <cellStyle name="Normal 8 3 3 3 2 4" xfId="3786" xr:uid="{BFC7A659-875B-40AD-915D-114D1C398E2D}"/>
    <cellStyle name="Normal 8 3 3 3 3" xfId="2154" xr:uid="{978A07C6-A7A1-4352-A6AE-EEF85A133B37}"/>
    <cellStyle name="Normal 8 3 3 3 3 2" xfId="4498" xr:uid="{59E94338-27E0-496E-8D2C-3D8F47CCB33F}"/>
    <cellStyle name="Normal 8 3 3 3 4" xfId="3787" xr:uid="{9842C2FF-CE70-48CB-BEF1-1F76CE6C449E}"/>
    <cellStyle name="Normal 8 3 3 3 5" xfId="3788" xr:uid="{F7E8744C-9B62-448C-A0F1-10399D524A91}"/>
    <cellStyle name="Normal 8 3 3 4" xfId="2155" xr:uid="{E833C02D-F406-42F6-A5F1-337EEA2F7C10}"/>
    <cellStyle name="Normal 8 3 3 4 2" xfId="2156" xr:uid="{549BA069-C0B3-4022-8CEC-9F2E4159363F}"/>
    <cellStyle name="Normal 8 3 3 4 2 2" xfId="4499" xr:uid="{A86C7EFF-5350-409B-A46D-1EEA77D81A39}"/>
    <cellStyle name="Normal 8 3 3 4 3" xfId="3789" xr:uid="{3AF09558-98C9-4380-8F57-18DAFA84E657}"/>
    <cellStyle name="Normal 8 3 3 4 4" xfId="3790" xr:uid="{9CC38549-B0D2-4A34-A6A9-3F4BC9E2FAA6}"/>
    <cellStyle name="Normal 8 3 3 5" xfId="2157" xr:uid="{2D4D14CA-7240-468E-B342-D1D5021C1C50}"/>
    <cellStyle name="Normal 8 3 3 5 2" xfId="3791" xr:uid="{6D8AE568-71FA-4711-BD93-760CD24696DF}"/>
    <cellStyle name="Normal 8 3 3 5 3" xfId="3792" xr:uid="{1CA6DFFD-284A-4CA5-A434-37D560EC3B4B}"/>
    <cellStyle name="Normal 8 3 3 5 4" xfId="3793" xr:uid="{BD249923-936C-412F-92AD-F3686771A28A}"/>
    <cellStyle name="Normal 8 3 3 6" xfId="3794" xr:uid="{541C9935-B116-4FA9-9BD5-EE96499BB49D}"/>
    <cellStyle name="Normal 8 3 3 7" xfId="3795" xr:uid="{5805E542-D29A-45D4-90D9-9877D0979FF2}"/>
    <cellStyle name="Normal 8 3 3 8" xfId="3796" xr:uid="{FDDEB622-8989-4C81-8791-645823D9C419}"/>
    <cellStyle name="Normal 8 3 4" xfId="158" xr:uid="{1D464998-5FAC-400B-842A-5010E5F2DB6D}"/>
    <cellStyle name="Normal 8 3 4 2" xfId="790" xr:uid="{B4613C23-9264-4E24-98E2-6DCFCAF06DBC}"/>
    <cellStyle name="Normal 8 3 4 2 2" xfId="791" xr:uid="{ED3D8404-93F3-4792-B1CF-B01EC31379A0}"/>
    <cellStyle name="Normal 8 3 4 2 2 2" xfId="2158" xr:uid="{458FB496-6F99-492C-9AB5-783CBE3ED9D4}"/>
    <cellStyle name="Normal 8 3 4 2 2 2 2" xfId="2159" xr:uid="{B1FCF7A2-D075-40D6-BCA4-F03D45D3AAAC}"/>
    <cellStyle name="Normal 8 3 4 2 2 3" xfId="2160" xr:uid="{CE96478D-A0DC-4F54-9C28-E87DBCB5AABF}"/>
    <cellStyle name="Normal 8 3 4 2 2 4" xfId="3797" xr:uid="{E2C8E228-E90E-4564-B062-62FE0F0AF817}"/>
    <cellStyle name="Normal 8 3 4 2 3" xfId="2161" xr:uid="{F049BE6F-7750-4D24-ADE8-DAFACB68ACF9}"/>
    <cellStyle name="Normal 8 3 4 2 3 2" xfId="2162" xr:uid="{75549DD2-6478-4A2D-AB79-C4BB6251B1EA}"/>
    <cellStyle name="Normal 8 3 4 2 4" xfId="2163" xr:uid="{AA83FCD2-B85B-459C-A0FD-7471A17F9484}"/>
    <cellStyle name="Normal 8 3 4 2 5" xfId="3798" xr:uid="{45DC80B4-9043-4410-80E2-5FFC4A24F3B8}"/>
    <cellStyle name="Normal 8 3 4 3" xfId="792" xr:uid="{2F25A07C-7203-445F-9CE7-D8D46C259B94}"/>
    <cellStyle name="Normal 8 3 4 3 2" xfId="2164" xr:uid="{FDFF587F-E8C8-4AE2-B7E7-FDA8FB049D96}"/>
    <cellStyle name="Normal 8 3 4 3 2 2" xfId="2165" xr:uid="{7DB5AA90-0090-405D-905F-90FD92D71ECF}"/>
    <cellStyle name="Normal 8 3 4 3 3" xfId="2166" xr:uid="{33CE323D-285A-4855-9F41-C6E6552B5655}"/>
    <cellStyle name="Normal 8 3 4 3 4" xfId="3799" xr:uid="{A8BC2B18-DA6C-4F80-A5F6-6ED46F041070}"/>
    <cellStyle name="Normal 8 3 4 4" xfId="2167" xr:uid="{5BC0008A-6FCF-4BA3-A679-B532D459A83A}"/>
    <cellStyle name="Normal 8 3 4 4 2" xfId="2168" xr:uid="{82DBF176-4610-40F3-9B75-291995E0CDB5}"/>
    <cellStyle name="Normal 8 3 4 4 3" xfId="3800" xr:uid="{33C6A7D5-467F-4512-BD4D-2B09104D7F07}"/>
    <cellStyle name="Normal 8 3 4 4 4" xfId="3801" xr:uid="{1C5B62D7-F3C3-46DE-8BA1-F9589C660A76}"/>
    <cellStyle name="Normal 8 3 4 5" xfId="2169" xr:uid="{9A8D24F3-57B2-444A-BDB9-424E3CF1F671}"/>
    <cellStyle name="Normal 8 3 4 6" xfId="3802" xr:uid="{02C1F9B8-C642-446B-B86C-186C3BF54F32}"/>
    <cellStyle name="Normal 8 3 4 7" xfId="3803" xr:uid="{C318FE12-DF06-4653-97FF-ABD250382F1C}"/>
    <cellStyle name="Normal 8 3 5" xfId="388" xr:uid="{63A835AA-F246-4228-9CC9-74818F639440}"/>
    <cellStyle name="Normal 8 3 5 2" xfId="793" xr:uid="{D11079ED-664A-4402-B3B9-E4E99DD9B4BD}"/>
    <cellStyle name="Normal 8 3 5 2 2" xfId="2170" xr:uid="{F685681A-A304-4165-BEA2-DFD60FF43E74}"/>
    <cellStyle name="Normal 8 3 5 2 2 2" xfId="2171" xr:uid="{9D74DFCE-E39C-428D-8BBF-083F64782FA1}"/>
    <cellStyle name="Normal 8 3 5 2 3" xfId="2172" xr:uid="{AC79A496-F4B6-47A3-BB67-0C07D041F85F}"/>
    <cellStyle name="Normal 8 3 5 2 4" xfId="3804" xr:uid="{B3A28F83-41B0-4893-AB83-981EB735957E}"/>
    <cellStyle name="Normal 8 3 5 3" xfId="2173" xr:uid="{B3419E8F-0330-4A28-82F0-F90871420CE6}"/>
    <cellStyle name="Normal 8 3 5 3 2" xfId="2174" xr:uid="{0F71530D-393B-4BC1-8A5A-886ED3AD4CCF}"/>
    <cellStyle name="Normal 8 3 5 3 3" xfId="3805" xr:uid="{A643658F-E499-412B-82E6-988E634FAACA}"/>
    <cellStyle name="Normal 8 3 5 3 4" xfId="3806" xr:uid="{5DDEC9D8-6C28-4DBF-B20D-F0C029AE9A5F}"/>
    <cellStyle name="Normal 8 3 5 4" xfId="2175" xr:uid="{31AE32AD-F6FB-4127-9091-0232109368B5}"/>
    <cellStyle name="Normal 8 3 5 5" xfId="3807" xr:uid="{0B21FC86-27C2-44C3-8EE8-1B00381C4D42}"/>
    <cellStyle name="Normal 8 3 5 6" xfId="3808" xr:uid="{602F14CA-7DF0-45E4-9FC9-5C72B25E1756}"/>
    <cellStyle name="Normal 8 3 6" xfId="389" xr:uid="{CB4FD7D4-9F6D-449F-83E0-6DD147D3CEF8}"/>
    <cellStyle name="Normal 8 3 6 2" xfId="2176" xr:uid="{CBFF7C0C-BC75-417E-88DD-A948ABC96782}"/>
    <cellStyle name="Normal 8 3 6 2 2" xfId="2177" xr:uid="{C14CF405-39D1-454E-8CEC-448556AB9E7D}"/>
    <cellStyle name="Normal 8 3 6 2 3" xfId="3809" xr:uid="{A580743C-30AB-4C4D-9BCB-EE3581D3E26E}"/>
    <cellStyle name="Normal 8 3 6 2 4" xfId="3810" xr:uid="{E5A5DA81-C63F-4272-BBC8-D2D0922EF3A1}"/>
    <cellStyle name="Normal 8 3 6 3" xfId="2178" xr:uid="{2C82652A-AC66-4E25-AEC6-4B08B4F33AE5}"/>
    <cellStyle name="Normal 8 3 6 4" xfId="3811" xr:uid="{37663883-78C4-46D8-9F36-DB9BE6626A25}"/>
    <cellStyle name="Normal 8 3 6 5" xfId="3812" xr:uid="{F1701C62-4EAB-48E8-BD0A-4E163200D26C}"/>
    <cellStyle name="Normal 8 3 7" xfId="2179" xr:uid="{D0CEEC63-96DB-4503-AE2A-390114488A2F}"/>
    <cellStyle name="Normal 8 3 7 2" xfId="2180" xr:uid="{A7D2E258-83D0-4443-A976-DF4D931BA1BD}"/>
    <cellStyle name="Normal 8 3 7 3" xfId="3813" xr:uid="{0CC9A1E6-2A8A-49AE-8004-387F8F6A2414}"/>
    <cellStyle name="Normal 8 3 7 4" xfId="3814" xr:uid="{2B0E784D-3402-4AC9-B899-B015A91D3FB1}"/>
    <cellStyle name="Normal 8 3 8" xfId="2181" xr:uid="{21B22112-712E-4F00-B5E1-AD3A06ACDC4A}"/>
    <cellStyle name="Normal 8 3 8 2" xfId="3815" xr:uid="{26D57257-26F0-47D8-B2C4-E71C7169CBC7}"/>
    <cellStyle name="Normal 8 3 8 3" xfId="3816" xr:uid="{BB0FE410-B0BE-420B-B8D5-4D0209581145}"/>
    <cellStyle name="Normal 8 3 8 4" xfId="3817" xr:uid="{634E7BB5-42E3-469B-AC2E-64F8EA318407}"/>
    <cellStyle name="Normal 8 3 9" xfId="3818" xr:uid="{048C4DDC-4074-4E05-9CC7-6B14878B54C8}"/>
    <cellStyle name="Normal 8 4" xfId="159" xr:uid="{4716AC5C-EB5A-4E8C-8314-247E64E8EFD5}"/>
    <cellStyle name="Normal 8 4 10" xfId="3819" xr:uid="{2CE67666-F713-4E86-A05D-7951D591957C}"/>
    <cellStyle name="Normal 8 4 11" xfId="3820" xr:uid="{57F05FE5-B4D6-40D6-AC49-1A4220E8F288}"/>
    <cellStyle name="Normal 8 4 2" xfId="160" xr:uid="{D5BE286A-09F4-4353-A841-2160960A30D4}"/>
    <cellStyle name="Normal 8 4 2 2" xfId="390" xr:uid="{AB326B5F-012C-4A09-BE90-0C59CF77A63D}"/>
    <cellStyle name="Normal 8 4 2 2 2" xfId="794" xr:uid="{00E9FD65-0C86-4DD9-941A-920415C194D0}"/>
    <cellStyle name="Normal 8 4 2 2 2 2" xfId="795" xr:uid="{330DC32C-6E9C-497E-90C1-8B6F14DE9442}"/>
    <cellStyle name="Normal 8 4 2 2 2 2 2" xfId="2182" xr:uid="{FD6BD21E-666B-46FF-B598-328DB9CEED96}"/>
    <cellStyle name="Normal 8 4 2 2 2 2 3" xfId="3821" xr:uid="{793BD567-B2A1-4F13-BDC8-64A1B7B4DAAA}"/>
    <cellStyle name="Normal 8 4 2 2 2 2 4" xfId="3822" xr:uid="{92E72C76-064E-49B5-917D-FEFE1D3A9AF5}"/>
    <cellStyle name="Normal 8 4 2 2 2 3" xfId="2183" xr:uid="{BF7F1A29-3B7B-4449-8044-23B6A40713D1}"/>
    <cellStyle name="Normal 8 4 2 2 2 3 2" xfId="3823" xr:uid="{8EF87E06-BB20-4321-8698-DD06EB83EF9A}"/>
    <cellStyle name="Normal 8 4 2 2 2 3 3" xfId="3824" xr:uid="{41B3A796-63BF-407D-B001-FFD4766F7A18}"/>
    <cellStyle name="Normal 8 4 2 2 2 3 4" xfId="3825" xr:uid="{054188E4-F703-4013-AB68-BB40D6421DC3}"/>
    <cellStyle name="Normal 8 4 2 2 2 4" xfId="3826" xr:uid="{C6EDFD77-8751-4894-AD28-8F4DCC7AAD15}"/>
    <cellStyle name="Normal 8 4 2 2 2 5" xfId="3827" xr:uid="{FE53F4DE-1107-421A-BFDE-5D55C9F0DFA6}"/>
    <cellStyle name="Normal 8 4 2 2 2 6" xfId="3828" xr:uid="{7481B5DF-4F33-4123-A12E-0599AD5AC835}"/>
    <cellStyle name="Normal 8 4 2 2 3" xfId="796" xr:uid="{F42F797F-3DC0-4C6B-83B1-C42E90E0CD06}"/>
    <cellStyle name="Normal 8 4 2 2 3 2" xfId="2184" xr:uid="{AB93F853-04F2-41D4-8CA2-88A2D6ABEA71}"/>
    <cellStyle name="Normal 8 4 2 2 3 2 2" xfId="3829" xr:uid="{814B76A1-6FA9-49A1-9BCA-BBADBFFDFA99}"/>
    <cellStyle name="Normal 8 4 2 2 3 2 3" xfId="3830" xr:uid="{AA8DE784-6119-435A-B088-5A8AAAEAE3D8}"/>
    <cellStyle name="Normal 8 4 2 2 3 2 4" xfId="3831" xr:uid="{8394D288-6B1C-445C-8DF9-B34827713469}"/>
    <cellStyle name="Normal 8 4 2 2 3 3" xfId="3832" xr:uid="{A5629D2C-CDD9-4A92-8204-438062B62142}"/>
    <cellStyle name="Normal 8 4 2 2 3 4" xfId="3833" xr:uid="{938425F6-CC2A-47D4-8E31-9D886E38B519}"/>
    <cellStyle name="Normal 8 4 2 2 3 5" xfId="3834" xr:uid="{D49CB289-0104-472C-9D05-6666D1A57930}"/>
    <cellStyle name="Normal 8 4 2 2 4" xfId="2185" xr:uid="{2FE921ED-5FE9-423D-82A7-1ACC4875A1E6}"/>
    <cellStyle name="Normal 8 4 2 2 4 2" xfId="3835" xr:uid="{20627C39-057F-4E6B-A0E0-765E933D1671}"/>
    <cellStyle name="Normal 8 4 2 2 4 3" xfId="3836" xr:uid="{11623D30-6793-42A0-BC61-316C61BFE985}"/>
    <cellStyle name="Normal 8 4 2 2 4 4" xfId="3837" xr:uid="{9AB03342-419D-494E-BBCB-DA5FFFD74761}"/>
    <cellStyle name="Normal 8 4 2 2 5" xfId="3838" xr:uid="{1DB2DC5B-8543-4492-B1B9-70A79390B7A2}"/>
    <cellStyle name="Normal 8 4 2 2 5 2" xfId="3839" xr:uid="{4328D3CA-24E8-417C-A0F5-01519290A12E}"/>
    <cellStyle name="Normal 8 4 2 2 5 3" xfId="3840" xr:uid="{AA7A7EFD-E005-42B9-B570-1A5E1C2B23FA}"/>
    <cellStyle name="Normal 8 4 2 2 5 4" xfId="3841" xr:uid="{8E2F476D-F985-4621-AA85-C33CEF1DDC97}"/>
    <cellStyle name="Normal 8 4 2 2 6" xfId="3842" xr:uid="{D3A43899-C1BB-4D3F-96D4-B93042CCAB5A}"/>
    <cellStyle name="Normal 8 4 2 2 7" xfId="3843" xr:uid="{5DF0F381-84B9-450E-BC96-84BF02AF163D}"/>
    <cellStyle name="Normal 8 4 2 2 8" xfId="3844" xr:uid="{54DC71A7-4390-44BB-9F34-9F7475F97FAC}"/>
    <cellStyle name="Normal 8 4 2 3" xfId="797" xr:uid="{BB9DFBAA-5212-44A1-9C05-BF170F824916}"/>
    <cellStyle name="Normal 8 4 2 3 2" xfId="798" xr:uid="{C1B6C07A-F34E-4A3C-AD2D-8182A2A9BF1A}"/>
    <cellStyle name="Normal 8 4 2 3 2 2" xfId="799" xr:uid="{3F26230B-9CCD-4023-A0E5-5043FC91A6B3}"/>
    <cellStyle name="Normal 8 4 2 3 2 3" xfId="3845" xr:uid="{D2802B61-465A-4441-8AD9-2ACE577F6F04}"/>
    <cellStyle name="Normal 8 4 2 3 2 4" xfId="3846" xr:uid="{A8AEAA09-CF4B-4A4D-B4B0-166CED834598}"/>
    <cellStyle name="Normal 8 4 2 3 3" xfId="800" xr:uid="{C5C9A8B8-153C-4A96-B71E-A36B3A8C98DD}"/>
    <cellStyle name="Normal 8 4 2 3 3 2" xfId="3847" xr:uid="{C6592E22-B590-43A3-BB56-87AF61A9FDED}"/>
    <cellStyle name="Normal 8 4 2 3 3 3" xfId="3848" xr:uid="{15505954-3BBB-46B4-893C-9A2865CD8971}"/>
    <cellStyle name="Normal 8 4 2 3 3 4" xfId="3849" xr:uid="{AD83FB3C-1D63-43C7-9913-CD4B28231C3A}"/>
    <cellStyle name="Normal 8 4 2 3 4" xfId="3850" xr:uid="{39B48BB3-FE33-4670-AC03-A0EB8E839812}"/>
    <cellStyle name="Normal 8 4 2 3 5" xfId="3851" xr:uid="{155DC1CD-5ECF-4164-9380-1A29D7F3AA8F}"/>
    <cellStyle name="Normal 8 4 2 3 6" xfId="3852" xr:uid="{CAA8665F-2038-43C1-9611-9302F5D00811}"/>
    <cellStyle name="Normal 8 4 2 4" xfId="801" xr:uid="{C9FD0795-29BF-4D3C-97E4-AC0D92F41390}"/>
    <cellStyle name="Normal 8 4 2 4 2" xfId="802" xr:uid="{C49BCCD2-52EE-4F69-9256-27CC54F939D7}"/>
    <cellStyle name="Normal 8 4 2 4 2 2" xfId="3853" xr:uid="{F0AE8D5A-0CA1-4B0A-AF71-55C838D6989C}"/>
    <cellStyle name="Normal 8 4 2 4 2 3" xfId="3854" xr:uid="{301897AE-0341-4A35-9CFE-472DF351FCCA}"/>
    <cellStyle name="Normal 8 4 2 4 2 4" xfId="3855" xr:uid="{5E85144F-43DC-4A19-AD53-F06729A72163}"/>
    <cellStyle name="Normal 8 4 2 4 3" xfId="3856" xr:uid="{374C2DC9-2B70-4AAC-BEA6-D80B3DCEA22F}"/>
    <cellStyle name="Normal 8 4 2 4 4" xfId="3857" xr:uid="{17B4313E-983B-4D12-BF14-4B3BEDCB9574}"/>
    <cellStyle name="Normal 8 4 2 4 5" xfId="3858" xr:uid="{DFC8B1BB-15B8-4E90-BF08-7B863247F3A6}"/>
    <cellStyle name="Normal 8 4 2 5" xfId="803" xr:uid="{D170FDA1-DB55-46AD-8FC7-F2A219397DF7}"/>
    <cellStyle name="Normal 8 4 2 5 2" xfId="3859" xr:uid="{B47FE1BF-A56C-492D-AEC9-85E95F86E434}"/>
    <cellStyle name="Normal 8 4 2 5 3" xfId="3860" xr:uid="{B1C1D6BD-4CB1-4417-9C56-A113C8E096E6}"/>
    <cellStyle name="Normal 8 4 2 5 4" xfId="3861" xr:uid="{011A9D58-A68C-4D5E-BEF7-E6F9CB6A93E7}"/>
    <cellStyle name="Normal 8 4 2 6" xfId="3862" xr:uid="{D43688C9-4E9A-476A-A5E0-9F28E3F44A8D}"/>
    <cellStyle name="Normal 8 4 2 6 2" xfId="3863" xr:uid="{060DC8D0-6E8E-43AD-8C7A-55D5203EC00A}"/>
    <cellStyle name="Normal 8 4 2 6 3" xfId="3864" xr:uid="{EE2048BD-7BCF-4CE5-BD43-EFB48F033307}"/>
    <cellStyle name="Normal 8 4 2 6 4" xfId="3865" xr:uid="{2ABED05A-42AF-47EE-8936-4EABF3F83BD8}"/>
    <cellStyle name="Normal 8 4 2 7" xfId="3866" xr:uid="{F2F6E848-E9BE-4D75-9DD2-2A9A4A8A5C0B}"/>
    <cellStyle name="Normal 8 4 2 8" xfId="3867" xr:uid="{798AF34E-7A8C-465D-A0F0-86F935115EA5}"/>
    <cellStyle name="Normal 8 4 2 9" xfId="3868" xr:uid="{937B4CCE-D7A9-4B30-B3EA-5C19EC3D64B8}"/>
    <cellStyle name="Normal 8 4 3" xfId="391" xr:uid="{602CB87D-1FAA-47AC-9EE8-0F41DCE76D31}"/>
    <cellStyle name="Normal 8 4 3 2" xfId="804" xr:uid="{36FE6130-2B3F-4DEF-A05F-ACDACFD4002D}"/>
    <cellStyle name="Normal 8 4 3 2 2" xfId="805" xr:uid="{237D7FA2-E395-45B6-9FFA-61CAAC1D0178}"/>
    <cellStyle name="Normal 8 4 3 2 2 2" xfId="2186" xr:uid="{BE6BA246-245D-4660-8C96-8B7EEA39177A}"/>
    <cellStyle name="Normal 8 4 3 2 2 2 2" xfId="2187" xr:uid="{99139399-C799-4BA1-A3C8-B1EBD7B0DA93}"/>
    <cellStyle name="Normal 8 4 3 2 2 3" xfId="2188" xr:uid="{653F43B2-60AA-4B1F-96D1-4B2C12E08B61}"/>
    <cellStyle name="Normal 8 4 3 2 2 4" xfId="3869" xr:uid="{4F846C7D-BB3B-4181-8197-9FB44097DABA}"/>
    <cellStyle name="Normal 8 4 3 2 3" xfId="2189" xr:uid="{D4CD1D11-8751-4FB5-BB7D-A6FB9D8E9BEC}"/>
    <cellStyle name="Normal 8 4 3 2 3 2" xfId="2190" xr:uid="{A1A1A7DC-E63A-4D36-8F05-FEE563B8AA49}"/>
    <cellStyle name="Normal 8 4 3 2 3 3" xfId="3870" xr:uid="{240541A7-993E-4E97-9586-3E085672A2EE}"/>
    <cellStyle name="Normal 8 4 3 2 3 4" xfId="3871" xr:uid="{2C01EBBE-1456-480E-9D94-D7039ACFC9EA}"/>
    <cellStyle name="Normal 8 4 3 2 4" xfId="2191" xr:uid="{AA64C493-BF22-4B96-964A-8E3888DB1897}"/>
    <cellStyle name="Normal 8 4 3 2 5" xfId="3872" xr:uid="{3D68F4FD-7252-4D2A-BEC0-7E62FF7A5774}"/>
    <cellStyle name="Normal 8 4 3 2 6" xfId="3873" xr:uid="{11BFBF75-FC1C-496D-86C1-FE3289A86317}"/>
    <cellStyle name="Normal 8 4 3 3" xfId="806" xr:uid="{39380B06-31B6-4132-B105-7E7B290C372E}"/>
    <cellStyle name="Normal 8 4 3 3 2" xfId="2192" xr:uid="{4DB99B64-E902-4140-A102-A1F9303FB58F}"/>
    <cellStyle name="Normal 8 4 3 3 2 2" xfId="2193" xr:uid="{787FD606-96BC-4858-AF35-D57BCF689209}"/>
    <cellStyle name="Normal 8 4 3 3 2 3" xfId="3874" xr:uid="{4BACA550-1797-406B-9CC9-C5E416253CC0}"/>
    <cellStyle name="Normal 8 4 3 3 2 4" xfId="3875" xr:uid="{698BA311-D74F-49D9-9979-C68E931A61D5}"/>
    <cellStyle name="Normal 8 4 3 3 3" xfId="2194" xr:uid="{2CA97676-D5F0-46A6-8980-DBA0972D8182}"/>
    <cellStyle name="Normal 8 4 3 3 4" xfId="3876" xr:uid="{C008E663-8B98-4788-B45E-E847739BE8C4}"/>
    <cellStyle name="Normal 8 4 3 3 5" xfId="3877" xr:uid="{C28A04E5-4A38-4334-A955-D8FEAA4AF8DF}"/>
    <cellStyle name="Normal 8 4 3 4" xfId="2195" xr:uid="{321AB243-C698-4009-8EC2-516420BF403C}"/>
    <cellStyle name="Normal 8 4 3 4 2" xfId="2196" xr:uid="{7590AF67-2BA6-4BB1-8718-4AFEC358C2AB}"/>
    <cellStyle name="Normal 8 4 3 4 3" xfId="3878" xr:uid="{19578CCC-87D5-4899-8FD8-4048FA237458}"/>
    <cellStyle name="Normal 8 4 3 4 4" xfId="3879" xr:uid="{51CF6E75-85F1-4894-8ABB-3C861BD502DE}"/>
    <cellStyle name="Normal 8 4 3 5" xfId="2197" xr:uid="{CD822CDA-3760-4CEB-86D1-3B171E98DC33}"/>
    <cellStyle name="Normal 8 4 3 5 2" xfId="3880" xr:uid="{81E375ED-278A-4C0C-9256-8F7FB56547BD}"/>
    <cellStyle name="Normal 8 4 3 5 3" xfId="3881" xr:uid="{FFC0E9DD-4440-4D6A-803E-302DB125E0EA}"/>
    <cellStyle name="Normal 8 4 3 5 4" xfId="3882" xr:uid="{D951A938-912C-443D-8E4A-C4DBA959D3C1}"/>
    <cellStyle name="Normal 8 4 3 6" xfId="3883" xr:uid="{45AFC25E-D05F-404B-B57F-1250E023CE37}"/>
    <cellStyle name="Normal 8 4 3 7" xfId="3884" xr:uid="{C05AA23D-3D59-4B8F-BCBD-551285F4A72F}"/>
    <cellStyle name="Normal 8 4 3 8" xfId="3885" xr:uid="{BB0769A6-FA74-4C18-88FF-70DB7DA42197}"/>
    <cellStyle name="Normal 8 4 4" xfId="392" xr:uid="{750AB694-AF12-4286-8D7A-0DFB8AA32849}"/>
    <cellStyle name="Normal 8 4 4 2" xfId="807" xr:uid="{00588F56-9FA3-4618-BD76-B25C2F8C812F}"/>
    <cellStyle name="Normal 8 4 4 2 2" xfId="808" xr:uid="{95B1DB61-CA28-4BDE-8B4E-2A9C2F73F8C2}"/>
    <cellStyle name="Normal 8 4 4 2 2 2" xfId="2198" xr:uid="{874D021A-257E-4C89-97D5-72DC75F8F19E}"/>
    <cellStyle name="Normal 8 4 4 2 2 3" xfId="3886" xr:uid="{2ED32001-3438-4A32-8AA5-C9E3924753FA}"/>
    <cellStyle name="Normal 8 4 4 2 2 4" xfId="3887" xr:uid="{77ABE23C-3F96-4530-B5D0-6E080F133A3D}"/>
    <cellStyle name="Normal 8 4 4 2 3" xfId="2199" xr:uid="{5F6644B6-C8B2-49FA-A51A-C19BB7D438B6}"/>
    <cellStyle name="Normal 8 4 4 2 4" xfId="3888" xr:uid="{2D1EEA7D-CC90-4355-B7C8-CBB46AE17D87}"/>
    <cellStyle name="Normal 8 4 4 2 5" xfId="3889" xr:uid="{F60666D6-5E7C-4AF9-840A-7D69232248FD}"/>
    <cellStyle name="Normal 8 4 4 3" xfId="809" xr:uid="{215E1788-E033-4D7E-83D7-E6CF06F49518}"/>
    <cellStyle name="Normal 8 4 4 3 2" xfId="2200" xr:uid="{FB57AFEC-FE18-46CC-A327-F172C5813273}"/>
    <cellStyle name="Normal 8 4 4 3 3" xfId="3890" xr:uid="{4C0755EA-1668-499B-9FB7-7A6D72C07AC8}"/>
    <cellStyle name="Normal 8 4 4 3 4" xfId="3891" xr:uid="{8A5446CF-6FBE-45B6-B958-EAEB0A29B321}"/>
    <cellStyle name="Normal 8 4 4 4" xfId="2201" xr:uid="{437D3EC9-15E7-4D03-B96F-CA5671637391}"/>
    <cellStyle name="Normal 8 4 4 4 2" xfId="3892" xr:uid="{59D93A58-E92E-459F-A02A-A3F2254542D5}"/>
    <cellStyle name="Normal 8 4 4 4 3" xfId="3893" xr:uid="{D3CC45D1-F85B-42C3-8D36-10DB329B1DEE}"/>
    <cellStyle name="Normal 8 4 4 4 4" xfId="3894" xr:uid="{617BE883-6AFC-4543-8A79-02D026C8D16A}"/>
    <cellStyle name="Normal 8 4 4 5" xfId="3895" xr:uid="{9392DF6F-BEB8-4B93-B179-6C44D453C697}"/>
    <cellStyle name="Normal 8 4 4 6" xfId="3896" xr:uid="{CEDC6570-7BAE-4CCB-A692-DB203C301FD3}"/>
    <cellStyle name="Normal 8 4 4 7" xfId="3897" xr:uid="{C396F2A4-52E9-413C-80CB-5A9F03FFCD05}"/>
    <cellStyle name="Normal 8 4 5" xfId="393" xr:uid="{45BD1361-9ED1-4D2B-85D1-D6BBDEBA3413}"/>
    <cellStyle name="Normal 8 4 5 2" xfId="810" xr:uid="{72208939-3A03-4D31-80AE-34FD388C22F4}"/>
    <cellStyle name="Normal 8 4 5 2 2" xfId="2202" xr:uid="{2499574B-38E3-46D3-AC42-90517EFD2C10}"/>
    <cellStyle name="Normal 8 4 5 2 3" xfId="3898" xr:uid="{74516BA5-23D8-4F02-AF2C-3AE95D2F9CEC}"/>
    <cellStyle name="Normal 8 4 5 2 4" xfId="3899" xr:uid="{52FBC9F4-6F1C-4BBF-8D94-4693B1984BCE}"/>
    <cellStyle name="Normal 8 4 5 3" xfId="2203" xr:uid="{6C846E71-6CDF-4E97-81ED-C4A60911E3AE}"/>
    <cellStyle name="Normal 8 4 5 3 2" xfId="3900" xr:uid="{2FA08DA9-37D2-44F0-9FBA-05FF691B1DBD}"/>
    <cellStyle name="Normal 8 4 5 3 3" xfId="3901" xr:uid="{CA8FCD85-DEA4-4938-9021-C452158ADDF6}"/>
    <cellStyle name="Normal 8 4 5 3 4" xfId="3902" xr:uid="{AB18651A-A375-4807-B164-2C524981A6B1}"/>
    <cellStyle name="Normal 8 4 5 4" xfId="3903" xr:uid="{978E9F00-B4A1-4AF7-9166-E085FD9F1693}"/>
    <cellStyle name="Normal 8 4 5 5" xfId="3904" xr:uid="{49B6BF3A-29AE-40BB-84B1-834AD667D9B0}"/>
    <cellStyle name="Normal 8 4 5 6" xfId="3905" xr:uid="{4CE5609D-095F-4237-9CB8-9470317DA1CB}"/>
    <cellStyle name="Normal 8 4 6" xfId="811" xr:uid="{190BCA6D-3D75-441C-BC26-D8BD7A866B98}"/>
    <cellStyle name="Normal 8 4 6 2" xfId="2204" xr:uid="{C6F01F55-7F36-4290-92D8-03CF8FC1E726}"/>
    <cellStyle name="Normal 8 4 6 2 2" xfId="3906" xr:uid="{8472025E-08C5-4E67-90A2-5AC1CEA3A918}"/>
    <cellStyle name="Normal 8 4 6 2 3" xfId="3907" xr:uid="{AFBC866C-B6B6-4F4C-9380-A2DC589B8632}"/>
    <cellStyle name="Normal 8 4 6 2 4" xfId="3908" xr:uid="{02874678-5F8D-40A9-8281-00363E10BFBD}"/>
    <cellStyle name="Normal 8 4 6 3" xfId="3909" xr:uid="{91650889-1364-4E4B-A2D2-C02D9F287843}"/>
    <cellStyle name="Normal 8 4 6 4" xfId="3910" xr:uid="{AC36615F-4B12-4C31-9F01-D4A745DD153E}"/>
    <cellStyle name="Normal 8 4 6 5" xfId="3911" xr:uid="{90DBEC61-C135-4228-A381-F78A4CEC1A5F}"/>
    <cellStyle name="Normal 8 4 7" xfId="2205" xr:uid="{F57D02A5-886A-4C47-B74F-91B18425807E}"/>
    <cellStyle name="Normal 8 4 7 2" xfId="3912" xr:uid="{A76603EB-AF3D-44D4-92C0-C3CD1C29916B}"/>
    <cellStyle name="Normal 8 4 7 3" xfId="3913" xr:uid="{464261B8-0781-43DF-AB0B-41A8F5E033F4}"/>
    <cellStyle name="Normal 8 4 7 4" xfId="3914" xr:uid="{2B6C79DA-AB82-45BD-8A19-94F6EAC623DC}"/>
    <cellStyle name="Normal 8 4 8" xfId="3915" xr:uid="{50EEE104-0151-439A-9994-A9E224678D6F}"/>
    <cellStyle name="Normal 8 4 8 2" xfId="3916" xr:uid="{FD43E251-CAE5-43D8-AD7E-94C1E98C823C}"/>
    <cellStyle name="Normal 8 4 8 3" xfId="3917" xr:uid="{65257DB4-87D3-482C-A89C-6DFF46E4A160}"/>
    <cellStyle name="Normal 8 4 8 4" xfId="3918" xr:uid="{5EF4618E-DD64-4FD9-94C3-35A653311075}"/>
    <cellStyle name="Normal 8 4 9" xfId="3919" xr:uid="{5AE473B0-E7E6-4A92-AFA4-541EF92815DD}"/>
    <cellStyle name="Normal 8 5" xfId="161" xr:uid="{16A0E72F-34CA-477A-84CC-F243B3E68406}"/>
    <cellStyle name="Normal 8 5 2" xfId="162" xr:uid="{3DE0242D-1ECA-453A-90CB-BEDE768EC7E3}"/>
    <cellStyle name="Normal 8 5 2 2" xfId="394" xr:uid="{6BD1876D-D014-45FA-831F-22C0D5D9CAB1}"/>
    <cellStyle name="Normal 8 5 2 2 2" xfId="812" xr:uid="{C2B7CE0B-2162-468A-8D36-A8DF305FB6F3}"/>
    <cellStyle name="Normal 8 5 2 2 2 2" xfId="2206" xr:uid="{7F259839-415A-4E3F-97E0-D6225A7163B8}"/>
    <cellStyle name="Normal 8 5 2 2 2 3" xfId="3920" xr:uid="{ABB4F554-003F-4D63-BEFD-0DF34FFD62C5}"/>
    <cellStyle name="Normal 8 5 2 2 2 4" xfId="3921" xr:uid="{F24F86E6-C69D-4C94-9DAB-59D46AE66B18}"/>
    <cellStyle name="Normal 8 5 2 2 3" xfId="2207" xr:uid="{9AC3F895-C1C5-4B0D-802A-C9A25341D42F}"/>
    <cellStyle name="Normal 8 5 2 2 3 2" xfId="3922" xr:uid="{24C92E99-C78D-4F80-B54F-B263F3C291B6}"/>
    <cellStyle name="Normal 8 5 2 2 3 3" xfId="3923" xr:uid="{AF4D6586-1528-49C6-BF09-34D05BC1C407}"/>
    <cellStyle name="Normal 8 5 2 2 3 4" xfId="3924" xr:uid="{F3DB6971-6F71-4769-9526-61AEC6D7C316}"/>
    <cellStyle name="Normal 8 5 2 2 4" xfId="3925" xr:uid="{F4F6D2E7-BEC2-44D6-B2B2-3996491A532E}"/>
    <cellStyle name="Normal 8 5 2 2 5" xfId="3926" xr:uid="{DA798EA8-48A5-428C-B9B4-FDC550B25A3E}"/>
    <cellStyle name="Normal 8 5 2 2 6" xfId="3927" xr:uid="{3BEDE233-C9CB-490D-8194-4ED71C153677}"/>
    <cellStyle name="Normal 8 5 2 3" xfId="813" xr:uid="{4F82A650-F587-41F3-8DFD-1AA7D9D89BF8}"/>
    <cellStyle name="Normal 8 5 2 3 2" xfId="2208" xr:uid="{82C492FF-446E-4D11-B693-8F0047B5B883}"/>
    <cellStyle name="Normal 8 5 2 3 2 2" xfId="3928" xr:uid="{A385E076-A969-42F5-924F-A4175FE7DE82}"/>
    <cellStyle name="Normal 8 5 2 3 2 3" xfId="3929" xr:uid="{A13A64AE-C66A-419F-BD5F-EA64ECBD85AF}"/>
    <cellStyle name="Normal 8 5 2 3 2 4" xfId="3930" xr:uid="{24CED9B2-6805-4C8A-984F-CFF828C4DFF7}"/>
    <cellStyle name="Normal 8 5 2 3 3" xfId="3931" xr:uid="{21FA1E61-7FBC-41A6-BE3D-EDBF2A8B229E}"/>
    <cellStyle name="Normal 8 5 2 3 4" xfId="3932" xr:uid="{15ABAE3E-8858-4019-9997-1694B2D5CD25}"/>
    <cellStyle name="Normal 8 5 2 3 5" xfId="3933" xr:uid="{AAEDAA79-9149-4757-B8B7-037CBEDDA20D}"/>
    <cellStyle name="Normal 8 5 2 4" xfId="2209" xr:uid="{CC303429-CEC8-4B7E-9015-B40E1D1CD185}"/>
    <cellStyle name="Normal 8 5 2 4 2" xfId="3934" xr:uid="{9F50E380-0384-4D9C-913A-D65C2352907F}"/>
    <cellStyle name="Normal 8 5 2 4 3" xfId="3935" xr:uid="{0BF9BC7F-BF6E-4166-BFE4-56DEFA1E3828}"/>
    <cellStyle name="Normal 8 5 2 4 4" xfId="3936" xr:uid="{D0B19072-1975-4292-A93F-BE7D29E7765C}"/>
    <cellStyle name="Normal 8 5 2 5" xfId="3937" xr:uid="{E36F6297-6E0A-4898-8ABF-CBAAABEE66DA}"/>
    <cellStyle name="Normal 8 5 2 5 2" xfId="3938" xr:uid="{695D6C9A-B13C-4001-A57E-860491DF5344}"/>
    <cellStyle name="Normal 8 5 2 5 3" xfId="3939" xr:uid="{3D99B1DD-160B-434A-96FA-725DE5EE8A2D}"/>
    <cellStyle name="Normal 8 5 2 5 4" xfId="3940" xr:uid="{3E61ABAE-BDE4-4C97-BFF8-838A874FA6DF}"/>
    <cellStyle name="Normal 8 5 2 6" xfId="3941" xr:uid="{4F3F0258-FB1A-486D-97F6-232927E1BA14}"/>
    <cellStyle name="Normal 8 5 2 7" xfId="3942" xr:uid="{A9D5A3AE-CFC6-40F8-95B4-BA8ED0413A87}"/>
    <cellStyle name="Normal 8 5 2 8" xfId="3943" xr:uid="{A4F1CA4E-0EE3-458E-90EF-320AF4AB6C69}"/>
    <cellStyle name="Normal 8 5 3" xfId="395" xr:uid="{7A304434-4289-4705-8A21-BBB5503DE8FF}"/>
    <cellStyle name="Normal 8 5 3 2" xfId="814" xr:uid="{E11384CE-C020-4312-BBEE-22D90144D67E}"/>
    <cellStyle name="Normal 8 5 3 2 2" xfId="815" xr:uid="{5798AF13-471E-4C93-84B5-617CA77192E5}"/>
    <cellStyle name="Normal 8 5 3 2 3" xfId="3944" xr:uid="{7EA312B5-AA41-4047-838A-A6308EC5100D}"/>
    <cellStyle name="Normal 8 5 3 2 4" xfId="3945" xr:uid="{89A1110F-C382-4673-9E54-86ED8DB3179C}"/>
    <cellStyle name="Normal 8 5 3 3" xfId="816" xr:uid="{674D8E52-00B7-4B5C-A0C6-989F667A2B74}"/>
    <cellStyle name="Normal 8 5 3 3 2" xfId="3946" xr:uid="{430FBA6E-4B57-4DF9-9316-0EA39F0B1119}"/>
    <cellStyle name="Normal 8 5 3 3 3" xfId="3947" xr:uid="{EB664E2C-CC0F-4DB0-8126-9D2398D264A0}"/>
    <cellStyle name="Normal 8 5 3 3 4" xfId="3948" xr:uid="{3E4D10B1-3364-42A8-8EDE-6E316C5BBB1E}"/>
    <cellStyle name="Normal 8 5 3 4" xfId="3949" xr:uid="{7C244CCB-3015-426D-AE7A-A61E0AE9A51E}"/>
    <cellStyle name="Normal 8 5 3 5" xfId="3950" xr:uid="{9240BB36-1C96-4DBF-97C0-1246083470A4}"/>
    <cellStyle name="Normal 8 5 3 6" xfId="3951" xr:uid="{AAC5F22C-E407-4B05-B8CE-57E4A7AFB7BE}"/>
    <cellStyle name="Normal 8 5 4" xfId="396" xr:uid="{B18B615E-82B0-4932-AC26-C483B63C849C}"/>
    <cellStyle name="Normal 8 5 4 2" xfId="817" xr:uid="{74EE5F8E-4502-4923-BE78-C1025C7B5A69}"/>
    <cellStyle name="Normal 8 5 4 2 2" xfId="3952" xr:uid="{EAB220C5-DFC3-497D-87A3-0C72C14862F3}"/>
    <cellStyle name="Normal 8 5 4 2 3" xfId="3953" xr:uid="{AE6488DF-552B-4640-AD7C-73C563C1FA31}"/>
    <cellStyle name="Normal 8 5 4 2 4" xfId="3954" xr:uid="{33EE8C90-2E2D-4F60-96B9-A9FF76A2434B}"/>
    <cellStyle name="Normal 8 5 4 3" xfId="3955" xr:uid="{32A99A05-E041-48DC-A863-8E0FED845B25}"/>
    <cellStyle name="Normal 8 5 4 4" xfId="3956" xr:uid="{E57D6471-6D3D-47D9-BA8A-5DE17B3150EA}"/>
    <cellStyle name="Normal 8 5 4 5" xfId="3957" xr:uid="{42071A15-E649-4F60-AFE5-82BA429AB942}"/>
    <cellStyle name="Normal 8 5 5" xfId="818" xr:uid="{11C21DF9-B5AB-41E9-BFFB-5275F0CA7B32}"/>
    <cellStyle name="Normal 8 5 5 2" xfId="3958" xr:uid="{A735D548-EB9A-4A8B-8612-919ADA13991B}"/>
    <cellStyle name="Normal 8 5 5 3" xfId="3959" xr:uid="{DA75A141-7064-4124-A17B-AC47D83FC21D}"/>
    <cellStyle name="Normal 8 5 5 4" xfId="3960" xr:uid="{19BA7E6C-73C0-4BE2-8296-E7FBF1E44150}"/>
    <cellStyle name="Normal 8 5 6" xfId="3961" xr:uid="{A3A2C784-B1C1-45C5-846E-7C033E071E18}"/>
    <cellStyle name="Normal 8 5 6 2" xfId="3962" xr:uid="{85E4B3FD-8493-4184-9E88-C3D4E72B68EB}"/>
    <cellStyle name="Normal 8 5 6 3" xfId="3963" xr:uid="{0AF2DF48-A950-4FA4-A387-CC3A2E238BEF}"/>
    <cellStyle name="Normal 8 5 6 4" xfId="3964" xr:uid="{BA11212C-F1A7-425C-B306-A1AFE4FDB828}"/>
    <cellStyle name="Normal 8 5 7" xfId="3965" xr:uid="{DD8FA7CB-9CD7-460A-85D9-0BB84A45A822}"/>
    <cellStyle name="Normal 8 5 8" xfId="3966" xr:uid="{F8E55345-8E5B-41AA-A3E2-AAB24326C772}"/>
    <cellStyle name="Normal 8 5 9" xfId="3967" xr:uid="{2E371467-1454-4622-ABC8-D4EEE425B3E9}"/>
    <cellStyle name="Normal 8 6" xfId="163" xr:uid="{432F66D4-D71A-4012-B782-99F20709DDFA}"/>
    <cellStyle name="Normal 8 6 2" xfId="397" xr:uid="{07FE4398-A830-4A41-B0B9-FECD513CCB3F}"/>
    <cellStyle name="Normal 8 6 2 2" xfId="819" xr:uid="{C547CD9D-DEFB-49DB-BFFC-47EC80A53E52}"/>
    <cellStyle name="Normal 8 6 2 2 2" xfId="2210" xr:uid="{B377F51D-4255-462E-8029-9A3A35910AB0}"/>
    <cellStyle name="Normal 8 6 2 2 2 2" xfId="2211" xr:uid="{C0CD9CEC-E2F1-4E01-BA2B-F0B84C9AE6C2}"/>
    <cellStyle name="Normal 8 6 2 2 3" xfId="2212" xr:uid="{4BE97449-4C72-4676-A3BD-01A7DFD76840}"/>
    <cellStyle name="Normal 8 6 2 2 4" xfId="3968" xr:uid="{EFBBCED8-700D-44B3-BD78-34A5A74ACD23}"/>
    <cellStyle name="Normal 8 6 2 3" xfId="2213" xr:uid="{79D3CAF5-A8A0-42F0-9DE5-6FFB5E6B9A8E}"/>
    <cellStyle name="Normal 8 6 2 3 2" xfId="2214" xr:uid="{12674D54-B489-47D1-9F80-814C4ABE847C}"/>
    <cellStyle name="Normal 8 6 2 3 3" xfId="3969" xr:uid="{B8BF206F-8F69-44C5-B638-CC8C93724D7F}"/>
    <cellStyle name="Normal 8 6 2 3 4" xfId="3970" xr:uid="{A3B953BC-56FE-4D57-A6C7-E339C1F145D4}"/>
    <cellStyle name="Normal 8 6 2 4" xfId="2215" xr:uid="{DE6B79A6-C781-40D1-98B6-BDCF1B3BEADB}"/>
    <cellStyle name="Normal 8 6 2 5" xfId="3971" xr:uid="{89F89E33-B061-4492-8D56-647F73EE1D24}"/>
    <cellStyle name="Normal 8 6 2 6" xfId="3972" xr:uid="{5859ABB3-54D0-45C7-9F86-2D28DB3E5EA6}"/>
    <cellStyle name="Normal 8 6 3" xfId="820" xr:uid="{B389E2CF-7079-41DA-9E64-A56883DB6277}"/>
    <cellStyle name="Normal 8 6 3 2" xfId="2216" xr:uid="{13471C2F-5478-4B20-91D8-9928EED99A76}"/>
    <cellStyle name="Normal 8 6 3 2 2" xfId="2217" xr:uid="{C0090A7B-1E7F-42D7-8A7C-F075E492F911}"/>
    <cellStyle name="Normal 8 6 3 2 3" xfId="3973" xr:uid="{D92539E7-51BD-4425-B691-1FF53B64A823}"/>
    <cellStyle name="Normal 8 6 3 2 4" xfId="3974" xr:uid="{B17681DB-A4FA-4F91-B625-EF2FF603EE82}"/>
    <cellStyle name="Normal 8 6 3 3" xfId="2218" xr:uid="{5110832A-517B-41AF-8089-699C44A7A5BA}"/>
    <cellStyle name="Normal 8 6 3 4" xfId="3975" xr:uid="{95BC0C4A-F532-4CE5-96A8-89B85DDA1D57}"/>
    <cellStyle name="Normal 8 6 3 5" xfId="3976" xr:uid="{EB53E2E7-080F-46EB-9EA2-4BBD78AD03C9}"/>
    <cellStyle name="Normal 8 6 4" xfId="2219" xr:uid="{777A72EF-B0E6-4E6C-B437-0C87EA1570F2}"/>
    <cellStyle name="Normal 8 6 4 2" xfId="2220" xr:uid="{9B8C0418-B109-401A-B897-C732C2C51604}"/>
    <cellStyle name="Normal 8 6 4 3" xfId="3977" xr:uid="{745858A8-A213-4667-83AE-A7FB60CD6807}"/>
    <cellStyle name="Normal 8 6 4 4" xfId="3978" xr:uid="{AF2B9386-757E-49CB-A801-2103E1A1D153}"/>
    <cellStyle name="Normal 8 6 5" xfId="2221" xr:uid="{36A1B8A9-06AD-448C-9047-6061328F3B60}"/>
    <cellStyle name="Normal 8 6 5 2" xfId="3979" xr:uid="{ACACAC2B-B5C8-419A-8FF5-CB7E124736E7}"/>
    <cellStyle name="Normal 8 6 5 3" xfId="3980" xr:uid="{20D17EDA-89D2-420B-A5F4-5CD4D5FDFCE4}"/>
    <cellStyle name="Normal 8 6 5 4" xfId="3981" xr:uid="{B7C40A84-24F8-4A50-A106-D8AD6340273C}"/>
    <cellStyle name="Normal 8 6 6" xfId="3982" xr:uid="{8B4C98F1-8A84-4B7E-A6C1-224A729D4976}"/>
    <cellStyle name="Normal 8 6 7" xfId="3983" xr:uid="{486F4983-F7DD-4E40-A9CA-200E2961C206}"/>
    <cellStyle name="Normal 8 6 8" xfId="3984" xr:uid="{45904FB6-5656-4A75-9731-279B5EDFAFBD}"/>
    <cellStyle name="Normal 8 7" xfId="398" xr:uid="{301C71F0-0AC0-444A-80F2-5B5CECB6EAB3}"/>
    <cellStyle name="Normal 8 7 2" xfId="821" xr:uid="{72ACBEC1-F7DB-4712-8ED4-08CF8111C140}"/>
    <cellStyle name="Normal 8 7 2 2" xfId="822" xr:uid="{1D9EAFF9-FF9A-4530-9A03-53AA7284A1F6}"/>
    <cellStyle name="Normal 8 7 2 2 2" xfId="2222" xr:uid="{EDE7753A-3F1F-4B0F-9A00-3198380DF5C9}"/>
    <cellStyle name="Normal 8 7 2 2 3" xfId="3985" xr:uid="{7FD2929C-264C-45F8-A6A5-3F04EC818246}"/>
    <cellStyle name="Normal 8 7 2 2 4" xfId="3986" xr:uid="{BBD08E22-5A18-4376-A7A0-070C4FFDB7B4}"/>
    <cellStyle name="Normal 8 7 2 3" xfId="2223" xr:uid="{A3023A06-B24D-4FB0-AE6C-75B509482C35}"/>
    <cellStyle name="Normal 8 7 2 4" xfId="3987" xr:uid="{46267D67-0199-4814-B951-A153A722D739}"/>
    <cellStyle name="Normal 8 7 2 5" xfId="3988" xr:uid="{FEE65D33-7D4D-425E-8D86-3C3FD1EFB382}"/>
    <cellStyle name="Normal 8 7 3" xfId="823" xr:uid="{9ACF3785-16CD-47AB-B2EC-B76733B1B8BD}"/>
    <cellStyle name="Normal 8 7 3 2" xfId="2224" xr:uid="{7BE770A8-0B89-46A2-AB49-6BAFFE154007}"/>
    <cellStyle name="Normal 8 7 3 3" xfId="3989" xr:uid="{6746E7D1-9750-4BB6-A2B3-A23EC5452DCC}"/>
    <cellStyle name="Normal 8 7 3 4" xfId="3990" xr:uid="{54ECF0D5-A2C2-4523-83AC-07C2E5E50B35}"/>
    <cellStyle name="Normal 8 7 4" xfId="2225" xr:uid="{21940083-68C5-40BC-B5F5-829F6CD03B43}"/>
    <cellStyle name="Normal 8 7 4 2" xfId="3991" xr:uid="{81C6B897-155B-400A-8C88-26A457EA9892}"/>
    <cellStyle name="Normal 8 7 4 3" xfId="3992" xr:uid="{989DD64D-46F1-455C-90CC-8E74D1BA42F1}"/>
    <cellStyle name="Normal 8 7 4 4" xfId="3993" xr:uid="{9916174C-7F1A-44C4-84B9-5D67A9CF3BB1}"/>
    <cellStyle name="Normal 8 7 5" xfId="3994" xr:uid="{18BA438A-3FAD-43B0-827D-ACCFECAE0F8B}"/>
    <cellStyle name="Normal 8 7 6" xfId="3995" xr:uid="{C6303AC3-191B-49DE-9278-5E7FD444F40A}"/>
    <cellStyle name="Normal 8 7 7" xfId="3996" xr:uid="{902CA6BD-A366-40AA-8A2C-5785CB1E08FB}"/>
    <cellStyle name="Normal 8 8" xfId="399" xr:uid="{74BEE2AE-18B1-4600-912E-D6377945876E}"/>
    <cellStyle name="Normal 8 8 2" xfId="824" xr:uid="{5D2DD1C6-5268-43D3-B62D-B87834E9ED76}"/>
    <cellStyle name="Normal 8 8 2 2" xfId="2226" xr:uid="{00B2BA54-5958-4193-B63E-8417C282482C}"/>
    <cellStyle name="Normal 8 8 2 3" xfId="3997" xr:uid="{F72E2AB4-1669-4D5E-8095-52920D16EB32}"/>
    <cellStyle name="Normal 8 8 2 4" xfId="3998" xr:uid="{41720920-C02A-4341-860B-9C4FA69B5D63}"/>
    <cellStyle name="Normal 8 8 3" xfId="2227" xr:uid="{263C0183-D6C4-46C9-8AF3-92D1747D5697}"/>
    <cellStyle name="Normal 8 8 3 2" xfId="3999" xr:uid="{6073C7CE-4021-45E1-AF5A-375A5B95AFAC}"/>
    <cellStyle name="Normal 8 8 3 3" xfId="4000" xr:uid="{391013E1-6131-4C83-9167-7F091D6A1A81}"/>
    <cellStyle name="Normal 8 8 3 4" xfId="4001" xr:uid="{886ED228-A56C-4170-AA2F-6BBA2E9B70EE}"/>
    <cellStyle name="Normal 8 8 4" xfId="4002" xr:uid="{1ED4ABE7-5FA0-4873-8BB5-7234DF87BEBB}"/>
    <cellStyle name="Normal 8 8 5" xfId="4003" xr:uid="{5F5DD490-586E-43F8-8FE3-9570384D78DB}"/>
    <cellStyle name="Normal 8 8 6" xfId="4004" xr:uid="{47FDC38B-6BDC-443B-BC92-9CB1E74E7DFC}"/>
    <cellStyle name="Normal 8 9" xfId="400" xr:uid="{C0120F2E-B331-4DF9-AE00-E6880989B2E0}"/>
    <cellStyle name="Normal 8 9 2" xfId="2228" xr:uid="{BA63D3F3-6E7E-4C56-8DBC-D9B681D71302}"/>
    <cellStyle name="Normal 8 9 2 2" xfId="4005" xr:uid="{D504D6C1-C6C5-48D0-A5FB-9B3047E9ADC0}"/>
    <cellStyle name="Normal 8 9 2 2 2" xfId="4410" xr:uid="{7C45C67B-9279-4D4F-BE28-CBC67CE53F5A}"/>
    <cellStyle name="Normal 8 9 2 2 3" xfId="4689" xr:uid="{8B399223-78D8-47AE-92C1-329A7300C808}"/>
    <cellStyle name="Normal 8 9 2 3" xfId="4006" xr:uid="{303427FC-3481-40DC-A006-F7C7C324A273}"/>
    <cellStyle name="Normal 8 9 2 4" xfId="4007" xr:uid="{7D514C7F-0779-48EA-9C85-BF0F7163B457}"/>
    <cellStyle name="Normal 8 9 3" xfId="4008" xr:uid="{CD3563C3-EE8B-4E32-81E5-B3FC8467887F}"/>
    <cellStyle name="Normal 8 9 3 2" xfId="5343" xr:uid="{6F63D70F-0AD3-45C9-85C4-10A37D7EE1D1}"/>
    <cellStyle name="Normal 8 9 4" xfId="4009" xr:uid="{8DF8F0E9-744B-4F79-BCE1-D3EFD7FA5404}"/>
    <cellStyle name="Normal 8 9 4 2" xfId="4580" xr:uid="{5CF5CA98-D722-4B16-B8B1-3484FDD6433A}"/>
    <cellStyle name="Normal 8 9 4 3" xfId="4690" xr:uid="{744DADCB-788A-446C-9AC3-FBA525911B08}"/>
    <cellStyle name="Normal 8 9 4 4" xfId="4609" xr:uid="{6F5ADAEF-DF9C-459B-A0E7-76E20D967F55}"/>
    <cellStyle name="Normal 8 9 5" xfId="4010" xr:uid="{C655A5EF-E7B4-4944-A66D-7442F696D688}"/>
    <cellStyle name="Normal 9" xfId="164" xr:uid="{E8DC6459-9096-4A92-876F-DF4616964D7F}"/>
    <cellStyle name="Normal 9 10" xfId="401" xr:uid="{34C44EC6-84B6-44E1-9439-02E848E737F0}"/>
    <cellStyle name="Normal 9 10 2" xfId="2229" xr:uid="{7B5572A7-79AC-49A2-96CA-96B0789C0A0E}"/>
    <cellStyle name="Normal 9 10 2 2" xfId="4011" xr:uid="{3F9462EF-0187-42A2-A6EA-15A5822D396C}"/>
    <cellStyle name="Normal 9 10 2 3" xfId="4012" xr:uid="{CB7F70AF-E8C8-41F3-9C3A-7E84CCDB0DA9}"/>
    <cellStyle name="Normal 9 10 2 4" xfId="4013" xr:uid="{69661F71-99F9-4D9B-9C2E-B41D932EAA92}"/>
    <cellStyle name="Normal 9 10 3" xfId="4014" xr:uid="{0259C97F-C28C-4BD8-8F7C-5E06AF05A92F}"/>
    <cellStyle name="Normal 9 10 4" xfId="4015" xr:uid="{02FBFA55-ED62-472B-8F67-6AC78ED150E2}"/>
    <cellStyle name="Normal 9 10 5" xfId="4016" xr:uid="{5CD9930D-D988-4A7B-9221-022DB1A3CF44}"/>
    <cellStyle name="Normal 9 11" xfId="2230" xr:uid="{8EF43248-CC1A-4DCE-85AE-14184E390D54}"/>
    <cellStyle name="Normal 9 11 2" xfId="4017" xr:uid="{5F458BB5-3003-42C2-ABD2-5E27EDCC1416}"/>
    <cellStyle name="Normal 9 11 3" xfId="4018" xr:uid="{44428F04-447A-4C59-ADB2-F2CBAD453D07}"/>
    <cellStyle name="Normal 9 11 4" xfId="4019" xr:uid="{4320F58E-D1F9-4DEB-A440-FBA91781A92C}"/>
    <cellStyle name="Normal 9 12" xfId="4020" xr:uid="{E299AE11-CBCE-4FB6-86C6-EAB99F34786F}"/>
    <cellStyle name="Normal 9 12 2" xfId="4021" xr:uid="{4577640A-6CAD-45BD-BA23-2162FD52E85B}"/>
    <cellStyle name="Normal 9 12 3" xfId="4022" xr:uid="{6472D38D-17C2-4047-AC44-7DBEE6CAD814}"/>
    <cellStyle name="Normal 9 12 4" xfId="4023" xr:uid="{89AB1876-567D-4678-815D-6B3ADF313F22}"/>
    <cellStyle name="Normal 9 13" xfId="4024" xr:uid="{70EFC8C9-6D50-4E36-978C-DEE94F2C3C7D}"/>
    <cellStyle name="Normal 9 13 2" xfId="4025" xr:uid="{D482915A-B59C-4F81-A2C7-18F8E4404AF3}"/>
    <cellStyle name="Normal 9 14" xfId="4026" xr:uid="{4C1E2C41-1314-464C-9CA4-8BE65AA76FF7}"/>
    <cellStyle name="Normal 9 15" xfId="4027" xr:uid="{2636BD90-3BA4-4955-AED3-4826892DAEEB}"/>
    <cellStyle name="Normal 9 16" xfId="4028" xr:uid="{9969BC0B-075C-49C3-BAC6-73B95A9A27B8}"/>
    <cellStyle name="Normal 9 2" xfId="165" xr:uid="{47BF00FB-1C4C-49B9-AE17-C84B32C9FD8F}"/>
    <cellStyle name="Normal 9 2 2" xfId="402" xr:uid="{B1FEF4CB-7BBC-4FCA-8940-879193E4BA56}"/>
    <cellStyle name="Normal 9 2 2 2" xfId="4672" xr:uid="{EF1F911B-5A78-46E6-96F9-97E840160B14}"/>
    <cellStyle name="Normal 9 2 3" xfId="4561" xr:uid="{D41AAB6D-9F72-435A-91B5-0F61A383070F}"/>
    <cellStyle name="Normal 9 3" xfId="166" xr:uid="{19E79EC6-1F4B-432B-8FFB-C80A792BDC4A}"/>
    <cellStyle name="Normal 9 3 10" xfId="4029" xr:uid="{FDF62AE9-EB69-4F66-BFF0-7F536A64EAA7}"/>
    <cellStyle name="Normal 9 3 11" xfId="4030" xr:uid="{52074A2E-0E33-401B-B250-99E824D0B250}"/>
    <cellStyle name="Normal 9 3 2" xfId="167" xr:uid="{E346E86C-DAC5-4589-B52D-6613BA046FAD}"/>
    <cellStyle name="Normal 9 3 2 2" xfId="168" xr:uid="{11369D75-3E6F-4BB3-B839-E7675BE12CFE}"/>
    <cellStyle name="Normal 9 3 2 2 2" xfId="403" xr:uid="{5E8E0B60-A741-4DE6-8D75-F6A8843D0F90}"/>
    <cellStyle name="Normal 9 3 2 2 2 2" xfId="825" xr:uid="{712B2BE3-9FB2-4068-B52F-8233EA65498E}"/>
    <cellStyle name="Normal 9 3 2 2 2 2 2" xfId="826" xr:uid="{DF483FB1-77AC-4AE8-8251-A120A6FB2C5C}"/>
    <cellStyle name="Normal 9 3 2 2 2 2 2 2" xfId="2231" xr:uid="{567D05F1-F413-48DF-9AF6-A5E744605167}"/>
    <cellStyle name="Normal 9 3 2 2 2 2 2 2 2" xfId="2232" xr:uid="{E8BD0BCD-7435-4A80-8C97-BEE6C6EA6AE0}"/>
    <cellStyle name="Normal 9 3 2 2 2 2 2 3" xfId="2233" xr:uid="{42D275DD-770E-4219-B831-D48C5102525D}"/>
    <cellStyle name="Normal 9 3 2 2 2 2 3" xfId="2234" xr:uid="{508B0D3F-BF1C-4F46-A86C-E74A2B626653}"/>
    <cellStyle name="Normal 9 3 2 2 2 2 3 2" xfId="2235" xr:uid="{720446CB-4575-4A0C-9784-C6FB34CC2CCB}"/>
    <cellStyle name="Normal 9 3 2 2 2 2 4" xfId="2236" xr:uid="{B29177A8-CB31-4521-B577-4BF63B46B395}"/>
    <cellStyle name="Normal 9 3 2 2 2 3" xfId="827" xr:uid="{003666B6-39CF-4542-B201-1B85725A003D}"/>
    <cellStyle name="Normal 9 3 2 2 2 3 2" xfId="2237" xr:uid="{F1D26AE1-4AEC-42B0-9BCC-75375F0EE459}"/>
    <cellStyle name="Normal 9 3 2 2 2 3 2 2" xfId="2238" xr:uid="{DDEDECF7-4AB9-4F3F-B239-8468CD8D2CC8}"/>
    <cellStyle name="Normal 9 3 2 2 2 3 3" xfId="2239" xr:uid="{7E6649D1-FD94-4B2B-8785-741F11FCB4F6}"/>
    <cellStyle name="Normal 9 3 2 2 2 3 4" xfId="4031" xr:uid="{582B248A-A32D-42E8-8A83-2D40CE460472}"/>
    <cellStyle name="Normal 9 3 2 2 2 4" xfId="2240" xr:uid="{56578B6C-1736-4335-AAD8-D6A159922F28}"/>
    <cellStyle name="Normal 9 3 2 2 2 4 2" xfId="2241" xr:uid="{61ADE8E6-12F1-4BDE-843C-322CAAF1B209}"/>
    <cellStyle name="Normal 9 3 2 2 2 5" xfId="2242" xr:uid="{13740FD9-DB8A-49C5-98D5-7C4134EC3739}"/>
    <cellStyle name="Normal 9 3 2 2 2 6" xfId="4032" xr:uid="{04C8D33E-6146-4AC5-87C0-31B856009EC8}"/>
    <cellStyle name="Normal 9 3 2 2 3" xfId="404" xr:uid="{122AA391-81A2-4F90-8BED-D597858D0AF6}"/>
    <cellStyle name="Normal 9 3 2 2 3 2" xfId="828" xr:uid="{8E86F1D3-AB55-4043-98D3-E9F6D312FB2A}"/>
    <cellStyle name="Normal 9 3 2 2 3 2 2" xfId="829" xr:uid="{D196BAF0-8D00-4134-823E-C051D9E307FB}"/>
    <cellStyle name="Normal 9 3 2 2 3 2 2 2" xfId="2243" xr:uid="{21AAC7C7-A56A-4539-A03D-C6701F399412}"/>
    <cellStyle name="Normal 9 3 2 2 3 2 2 2 2" xfId="2244" xr:uid="{7F243506-AFE0-4862-B8C9-90C2C577FFD6}"/>
    <cellStyle name="Normal 9 3 2 2 3 2 2 3" xfId="2245" xr:uid="{14096B90-BFB8-4359-B245-1DBE6929079F}"/>
    <cellStyle name="Normal 9 3 2 2 3 2 3" xfId="2246" xr:uid="{7788B5DA-75A4-4407-8570-8731700BF20B}"/>
    <cellStyle name="Normal 9 3 2 2 3 2 3 2" xfId="2247" xr:uid="{F29A4531-B7C1-4791-A428-83D10777C153}"/>
    <cellStyle name="Normal 9 3 2 2 3 2 4" xfId="2248" xr:uid="{55E28C6A-DAEF-45E4-A283-F76505B3103E}"/>
    <cellStyle name="Normal 9 3 2 2 3 3" xfId="830" xr:uid="{D737E3A8-8578-49CD-B51E-ED66C46D72B1}"/>
    <cellStyle name="Normal 9 3 2 2 3 3 2" xfId="2249" xr:uid="{1E951C2F-1B05-40DA-B48C-B054A5C6ED97}"/>
    <cellStyle name="Normal 9 3 2 2 3 3 2 2" xfId="2250" xr:uid="{D34453E0-C8C3-42A6-82E5-35D96F26E46B}"/>
    <cellStyle name="Normal 9 3 2 2 3 3 3" xfId="2251" xr:uid="{3291D8AE-D87A-4A3D-BACE-068AF7921E78}"/>
    <cellStyle name="Normal 9 3 2 2 3 4" xfId="2252" xr:uid="{25FC4486-01A5-49FC-B4BF-D36A50C91339}"/>
    <cellStyle name="Normal 9 3 2 2 3 4 2" xfId="2253" xr:uid="{1BF71E77-1A9C-4221-A2B8-84A7F5DA6FF4}"/>
    <cellStyle name="Normal 9 3 2 2 3 5" xfId="2254" xr:uid="{B87D2FD1-06C9-4E10-B54B-2DEDC19834FE}"/>
    <cellStyle name="Normal 9 3 2 2 4" xfId="831" xr:uid="{C07C7887-E308-43A0-84AC-80FF7D20A1A0}"/>
    <cellStyle name="Normal 9 3 2 2 4 2" xfId="832" xr:uid="{5848ED68-3AAA-44B3-AE55-B457A2F06D44}"/>
    <cellStyle name="Normal 9 3 2 2 4 2 2" xfId="2255" xr:uid="{9D24F3B9-E086-4D3D-8FA1-E4A5B354F907}"/>
    <cellStyle name="Normal 9 3 2 2 4 2 2 2" xfId="2256" xr:uid="{6A5752FB-15BB-4BC9-B900-99C446B989B0}"/>
    <cellStyle name="Normal 9 3 2 2 4 2 3" xfId="2257" xr:uid="{1A8EFCBA-607C-419D-8F4C-94CCB1BD2467}"/>
    <cellStyle name="Normal 9 3 2 2 4 3" xfId="2258" xr:uid="{0652421A-2074-4612-A56E-0EDA4321ECBA}"/>
    <cellStyle name="Normal 9 3 2 2 4 3 2" xfId="2259" xr:uid="{DB7C6D11-2F4C-4324-B578-0618B683E2FA}"/>
    <cellStyle name="Normal 9 3 2 2 4 4" xfId="2260" xr:uid="{5010D102-AED9-4CA6-9CB7-42519040944F}"/>
    <cellStyle name="Normal 9 3 2 2 5" xfId="833" xr:uid="{E86BDAFA-176A-4801-9E55-C82B6E7F6B4F}"/>
    <cellStyle name="Normal 9 3 2 2 5 2" xfId="2261" xr:uid="{9153051D-6DF1-4D4E-9936-D4193A0A1320}"/>
    <cellStyle name="Normal 9 3 2 2 5 2 2" xfId="2262" xr:uid="{13FDD175-AB8F-4BBC-BD8B-0A776B8545B6}"/>
    <cellStyle name="Normal 9 3 2 2 5 3" xfId="2263" xr:uid="{09ADC606-E4EB-4033-9930-DF4C15FFBA15}"/>
    <cellStyle name="Normal 9 3 2 2 5 4" xfId="4033" xr:uid="{4D211687-811A-4A36-956F-5CFC594E3710}"/>
    <cellStyle name="Normal 9 3 2 2 6" xfId="2264" xr:uid="{96D04D95-189E-438C-B157-87D9CA848142}"/>
    <cellStyle name="Normal 9 3 2 2 6 2" xfId="2265" xr:uid="{6B06E16F-3330-48F4-9BA0-79E49F5FB6A8}"/>
    <cellStyle name="Normal 9 3 2 2 7" xfId="2266" xr:uid="{7BAB163B-44C5-4480-B2E7-F606DDC9CCB0}"/>
    <cellStyle name="Normal 9 3 2 2 8" xfId="4034" xr:uid="{0B9DA95C-C0FC-4363-AFA0-5E044DAF2B52}"/>
    <cellStyle name="Normal 9 3 2 3" xfId="405" xr:uid="{28678C0B-C5F4-4147-B98B-DF7359334D6A}"/>
    <cellStyle name="Normal 9 3 2 3 2" xfId="834" xr:uid="{4134A44D-DA51-47F0-99EB-F643EA487790}"/>
    <cellStyle name="Normal 9 3 2 3 2 2" xfId="835" xr:uid="{8D877D3C-29DF-4499-B065-F3688E2A3BED}"/>
    <cellStyle name="Normal 9 3 2 3 2 2 2" xfId="2267" xr:uid="{DC7C9E81-B192-4105-8B9F-50A7FE7F633D}"/>
    <cellStyle name="Normal 9 3 2 3 2 2 2 2" xfId="2268" xr:uid="{26F38952-DF85-4D6B-8E98-05EE745BD1C8}"/>
    <cellStyle name="Normal 9 3 2 3 2 2 3" xfId="2269" xr:uid="{117DFE91-7AB8-46D1-BC32-FF7F9555EE77}"/>
    <cellStyle name="Normal 9 3 2 3 2 3" xfId="2270" xr:uid="{7A6B8725-CC61-4412-B456-FB925EC7463A}"/>
    <cellStyle name="Normal 9 3 2 3 2 3 2" xfId="2271" xr:uid="{9BBE2D46-1334-44FB-B164-F8EB3E9B97F6}"/>
    <cellStyle name="Normal 9 3 2 3 2 4" xfId="2272" xr:uid="{A4FE096A-6495-4C19-ABBA-8A6BCB9D205C}"/>
    <cellStyle name="Normal 9 3 2 3 3" xfId="836" xr:uid="{88662058-CC16-4834-851D-7CB814CAB9D2}"/>
    <cellStyle name="Normal 9 3 2 3 3 2" xfId="2273" xr:uid="{D0182B01-57A3-4D34-8BE1-4DC9F98780E2}"/>
    <cellStyle name="Normal 9 3 2 3 3 2 2" xfId="2274" xr:uid="{FFB4CD0B-DEC0-46EB-AD9F-045B4898DFE4}"/>
    <cellStyle name="Normal 9 3 2 3 3 3" xfId="2275" xr:uid="{82B88BED-6BA6-4F8D-B6AF-EDF24A2F1647}"/>
    <cellStyle name="Normal 9 3 2 3 3 4" xfId="4035" xr:uid="{13B1EC01-13DD-4EBD-9F79-1AF7D9E9D351}"/>
    <cellStyle name="Normal 9 3 2 3 4" xfId="2276" xr:uid="{E7AD25C5-E10F-44DB-85DB-E44F3FC0BA67}"/>
    <cellStyle name="Normal 9 3 2 3 4 2" xfId="2277" xr:uid="{B443B1A9-6566-4F2F-9A3E-50F47AF508B7}"/>
    <cellStyle name="Normal 9 3 2 3 5" xfId="2278" xr:uid="{386430CB-EE2A-4A0D-A354-34C423E6EA98}"/>
    <cellStyle name="Normal 9 3 2 3 6" xfId="4036" xr:uid="{57298BDC-B8AD-45AB-BF97-770C930907DA}"/>
    <cellStyle name="Normal 9 3 2 4" xfId="406" xr:uid="{48DE3F89-E2B1-41AF-AED4-1693F8D835C0}"/>
    <cellStyle name="Normal 9 3 2 4 2" xfId="837" xr:uid="{D122A4A1-093D-4DA9-9761-C420133EF526}"/>
    <cellStyle name="Normal 9 3 2 4 2 2" xfId="838" xr:uid="{FBA5D000-E221-4528-9A59-C619EB52498C}"/>
    <cellStyle name="Normal 9 3 2 4 2 2 2" xfId="2279" xr:uid="{C94A1DC8-AF17-4625-B9AB-2DCE737F3601}"/>
    <cellStyle name="Normal 9 3 2 4 2 2 2 2" xfId="2280" xr:uid="{8994BB76-E243-472C-B527-FE03E5019BE9}"/>
    <cellStyle name="Normal 9 3 2 4 2 2 3" xfId="2281" xr:uid="{7A97625E-1595-4EF2-8DE5-9F95735BC898}"/>
    <cellStyle name="Normal 9 3 2 4 2 3" xfId="2282" xr:uid="{B951AAF2-F3BA-455B-A8E4-E50C5DC4B8BC}"/>
    <cellStyle name="Normal 9 3 2 4 2 3 2" xfId="2283" xr:uid="{9CF25E19-DADF-4DF6-8355-50EDC28C6EA3}"/>
    <cellStyle name="Normal 9 3 2 4 2 4" xfId="2284" xr:uid="{6DC320B4-7655-494C-95B5-21CF2884C6EA}"/>
    <cellStyle name="Normal 9 3 2 4 3" xfId="839" xr:uid="{48656002-FC73-4010-9E67-7F6CC1604186}"/>
    <cellStyle name="Normal 9 3 2 4 3 2" xfId="2285" xr:uid="{64C1C54B-F785-458E-8DA9-73FDBD4040B9}"/>
    <cellStyle name="Normal 9 3 2 4 3 2 2" xfId="2286" xr:uid="{61F219C1-0B3D-4AF4-9471-A5FC73019804}"/>
    <cellStyle name="Normal 9 3 2 4 3 3" xfId="2287" xr:uid="{B35B4DE8-73DB-4BA2-BAC7-CBA54057F9E3}"/>
    <cellStyle name="Normal 9 3 2 4 4" xfId="2288" xr:uid="{3B0611D3-DB26-4FF7-B447-DE0A0575D398}"/>
    <cellStyle name="Normal 9 3 2 4 4 2" xfId="2289" xr:uid="{50E75405-F68F-48F3-B55E-F6B82865DE4C}"/>
    <cellStyle name="Normal 9 3 2 4 5" xfId="2290" xr:uid="{7E575115-BD0A-45C2-8DAE-F74733A2091A}"/>
    <cellStyle name="Normal 9 3 2 5" xfId="407" xr:uid="{3E3134B9-7C5F-40FE-849C-E4B8F7984BE0}"/>
    <cellStyle name="Normal 9 3 2 5 2" xfId="840" xr:uid="{7E186BAC-97E1-48D1-BDE5-10FF742697A1}"/>
    <cellStyle name="Normal 9 3 2 5 2 2" xfId="2291" xr:uid="{F1BBEBA2-C7A2-49B1-B29D-B9D655A675FC}"/>
    <cellStyle name="Normal 9 3 2 5 2 2 2" xfId="2292" xr:uid="{6557B576-B73F-47A9-A432-8D15BD2EFE6D}"/>
    <cellStyle name="Normal 9 3 2 5 2 3" xfId="2293" xr:uid="{D0AA6F23-3434-498F-AB6F-E378EB94331E}"/>
    <cellStyle name="Normal 9 3 2 5 3" xfId="2294" xr:uid="{B99FDEBD-CABD-4176-BF0B-CB77C1A59EDC}"/>
    <cellStyle name="Normal 9 3 2 5 3 2" xfId="2295" xr:uid="{F23CBFB9-52FC-41FA-B2B7-DBDCB38B9ED7}"/>
    <cellStyle name="Normal 9 3 2 5 4" xfId="2296" xr:uid="{157859E6-E5DA-4B79-B750-D09657F1FBF2}"/>
    <cellStyle name="Normal 9 3 2 6" xfId="841" xr:uid="{D50DCD3F-D58C-4997-A0F9-8E4303CF9F3E}"/>
    <cellStyle name="Normal 9 3 2 6 2" xfId="2297" xr:uid="{F38BCCFB-BEC7-4F2A-A527-FC7A13F7FB56}"/>
    <cellStyle name="Normal 9 3 2 6 2 2" xfId="2298" xr:uid="{8B65DE0E-C7BC-4706-B5E9-A992B6C3CB24}"/>
    <cellStyle name="Normal 9 3 2 6 3" xfId="2299" xr:uid="{50B21F80-5E39-4D66-B4CA-8315C9418C7C}"/>
    <cellStyle name="Normal 9 3 2 6 4" xfId="4037" xr:uid="{E0C61F3B-CE18-4167-84C6-B2A4C4702181}"/>
    <cellStyle name="Normal 9 3 2 7" xfId="2300" xr:uid="{F88CE38E-A1D5-4C66-99B1-367404C7794D}"/>
    <cellStyle name="Normal 9 3 2 7 2" xfId="2301" xr:uid="{43156627-2964-44A7-BD6C-AC54C7A20B6D}"/>
    <cellStyle name="Normal 9 3 2 8" xfId="2302" xr:uid="{16CB2B1E-0684-47FF-9606-A99405B9F190}"/>
    <cellStyle name="Normal 9 3 2 9" xfId="4038" xr:uid="{D8ED229A-1231-4483-9064-B9F9549DDC13}"/>
    <cellStyle name="Normal 9 3 3" xfId="169" xr:uid="{18E20F78-B6BD-47DE-A819-7F91A9E9D751}"/>
    <cellStyle name="Normal 9 3 3 2" xfId="170" xr:uid="{85669E25-DF77-4358-8B53-D8824402E372}"/>
    <cellStyle name="Normal 9 3 3 2 2" xfId="842" xr:uid="{588C42FA-2880-497D-AF6A-507051AD39CC}"/>
    <cellStyle name="Normal 9 3 3 2 2 2" xfId="843" xr:uid="{255BE312-3A18-4D76-A8F3-398FBE46F999}"/>
    <cellStyle name="Normal 9 3 3 2 2 2 2" xfId="2303" xr:uid="{6CD8EEEE-8BA1-4359-8C9C-EC212449C3BF}"/>
    <cellStyle name="Normal 9 3 3 2 2 2 2 2" xfId="2304" xr:uid="{72FE5019-3B13-4288-91C3-5AD8F0839E0B}"/>
    <cellStyle name="Normal 9 3 3 2 2 2 3" xfId="2305" xr:uid="{BBDB5695-175A-4962-98EB-E1BA1F0FB465}"/>
    <cellStyle name="Normal 9 3 3 2 2 3" xfId="2306" xr:uid="{D8D431E1-8FF6-44D0-9DFA-60F1A767F341}"/>
    <cellStyle name="Normal 9 3 3 2 2 3 2" xfId="2307" xr:uid="{76685AA0-84EB-49D4-BA0A-AC0D24974675}"/>
    <cellStyle name="Normal 9 3 3 2 2 4" xfId="2308" xr:uid="{7907ACDD-6CCF-4543-B7D3-AB551ADEAB08}"/>
    <cellStyle name="Normal 9 3 3 2 3" xfId="844" xr:uid="{02F96854-2A67-4A62-AD0C-50E84618196B}"/>
    <cellStyle name="Normal 9 3 3 2 3 2" xfId="2309" xr:uid="{F6CC9562-034A-41B6-8975-D6D5DD26DA2D}"/>
    <cellStyle name="Normal 9 3 3 2 3 2 2" xfId="2310" xr:uid="{5F5AC6E2-5ADA-4B20-B790-6C24C353AB8D}"/>
    <cellStyle name="Normal 9 3 3 2 3 3" xfId="2311" xr:uid="{E21E49AB-D456-461F-A21A-B09242655968}"/>
    <cellStyle name="Normal 9 3 3 2 3 4" xfId="4039" xr:uid="{375D38CB-425E-4D0D-B178-55FDAD32F1EF}"/>
    <cellStyle name="Normal 9 3 3 2 4" xfId="2312" xr:uid="{FA80D52A-2E9C-40B2-85A8-3946F4BD0F06}"/>
    <cellStyle name="Normal 9 3 3 2 4 2" xfId="2313" xr:uid="{EAD4A695-70E5-42FF-808E-63B15432BA58}"/>
    <cellStyle name="Normal 9 3 3 2 5" xfId="2314" xr:uid="{7D31B15E-1F18-4963-8DFC-28031818803E}"/>
    <cellStyle name="Normal 9 3 3 2 6" xfId="4040" xr:uid="{C4B2E23F-09E0-4F73-A603-C028160BDF3C}"/>
    <cellStyle name="Normal 9 3 3 3" xfId="408" xr:uid="{84616245-D030-4224-942C-A02C49D05F4D}"/>
    <cellStyle name="Normal 9 3 3 3 2" xfId="845" xr:uid="{8CE93E29-A4FF-4585-B518-70F8D4536CEA}"/>
    <cellStyle name="Normal 9 3 3 3 2 2" xfId="846" xr:uid="{962F41A5-4B00-4A28-9423-DE4FC3AB2F87}"/>
    <cellStyle name="Normal 9 3 3 3 2 2 2" xfId="2315" xr:uid="{73B654DF-D121-484C-B4F2-199FE6A45B07}"/>
    <cellStyle name="Normal 9 3 3 3 2 2 2 2" xfId="2316" xr:uid="{8E8A92BF-D793-42C3-A226-C1FF8CD8E99C}"/>
    <cellStyle name="Normal 9 3 3 3 2 2 2 2 2" xfId="4765" xr:uid="{BF98FCE0-C81F-4015-A36E-7DF192D32860}"/>
    <cellStyle name="Normal 9 3 3 3 2 2 3" xfId="2317" xr:uid="{5C6BE087-3E99-4FBE-877D-448FD65BB13B}"/>
    <cellStyle name="Normal 9 3 3 3 2 2 3 2" xfId="4766" xr:uid="{6B945590-41EE-43A6-9BB0-60364AF9A840}"/>
    <cellStyle name="Normal 9 3 3 3 2 3" xfId="2318" xr:uid="{DD56664F-F1CE-43FB-BB29-D17AE0CE1234}"/>
    <cellStyle name="Normal 9 3 3 3 2 3 2" xfId="2319" xr:uid="{E06CF07A-E579-47E7-A30F-A4FE835904F5}"/>
    <cellStyle name="Normal 9 3 3 3 2 3 2 2" xfId="4768" xr:uid="{65AF2B75-F97F-47CF-A9F2-36AF6A1A142E}"/>
    <cellStyle name="Normal 9 3 3 3 2 3 3" xfId="4767" xr:uid="{2E402FCE-0691-49F3-B26F-27F799FD0688}"/>
    <cellStyle name="Normal 9 3 3 3 2 4" xfId="2320" xr:uid="{773B5419-70C3-47DD-A1ED-67DADB5F0E04}"/>
    <cellStyle name="Normal 9 3 3 3 2 4 2" xfId="4769" xr:uid="{95C7FA61-AF1C-4916-9136-2933B41647AB}"/>
    <cellStyle name="Normal 9 3 3 3 3" xfId="847" xr:uid="{FC231A90-8D42-4990-B461-DF9E489E924A}"/>
    <cellStyle name="Normal 9 3 3 3 3 2" xfId="2321" xr:uid="{B82903A7-F5FF-435F-964D-BDC5EEF7FED8}"/>
    <cellStyle name="Normal 9 3 3 3 3 2 2" xfId="2322" xr:uid="{B0F8985E-70E5-4CDA-9AE5-CDCB3B8A25FE}"/>
    <cellStyle name="Normal 9 3 3 3 3 2 2 2" xfId="4772" xr:uid="{27F13B89-CEBF-4ECF-8732-68A137BBEDC7}"/>
    <cellStyle name="Normal 9 3 3 3 3 2 3" xfId="4771" xr:uid="{259199A4-A80F-413F-90EF-A36A58D8728B}"/>
    <cellStyle name="Normal 9 3 3 3 3 3" xfId="2323" xr:uid="{C2AA73C7-3C9F-4880-9A8E-DB86722DF998}"/>
    <cellStyle name="Normal 9 3 3 3 3 3 2" xfId="4773" xr:uid="{11F9F178-2DF6-4C9D-BF19-1660238F1DA2}"/>
    <cellStyle name="Normal 9 3 3 3 3 4" xfId="4770" xr:uid="{6A148BBB-2E97-4E18-961F-60CD4954D068}"/>
    <cellStyle name="Normal 9 3 3 3 4" xfId="2324" xr:uid="{894F1078-B9AD-48CA-A9A8-5A437A41729E}"/>
    <cellStyle name="Normal 9 3 3 3 4 2" xfId="2325" xr:uid="{CAD313AB-2C66-4AAF-BE86-662C3E3F5120}"/>
    <cellStyle name="Normal 9 3 3 3 4 2 2" xfId="4775" xr:uid="{C1ED6C67-4E30-48C1-9B58-740E7EA3353D}"/>
    <cellStyle name="Normal 9 3 3 3 4 3" xfId="4774" xr:uid="{45178C72-6926-4D97-83D2-BD388B85E509}"/>
    <cellStyle name="Normal 9 3 3 3 5" xfId="2326" xr:uid="{6802EFE6-0E67-4E97-85A0-94B304607F3C}"/>
    <cellStyle name="Normal 9 3 3 3 5 2" xfId="4776" xr:uid="{77064AED-FA44-4B54-A958-F7AACADA7AFC}"/>
    <cellStyle name="Normal 9 3 3 4" xfId="409" xr:uid="{62DE89AA-2C3D-4620-9A3E-C334C7ECECA7}"/>
    <cellStyle name="Normal 9 3 3 4 2" xfId="848" xr:uid="{83C4AC1F-428C-4971-AD9C-BDA892DE831D}"/>
    <cellStyle name="Normal 9 3 3 4 2 2" xfId="2327" xr:uid="{CA9B5BD5-0322-4894-8CA4-2D76FA2CB93C}"/>
    <cellStyle name="Normal 9 3 3 4 2 2 2" xfId="2328" xr:uid="{B50685FE-C15E-4668-A5A1-B6A39BEED326}"/>
    <cellStyle name="Normal 9 3 3 4 2 2 2 2" xfId="4780" xr:uid="{359C850A-ED5A-4463-917B-C9908D4FC84F}"/>
    <cellStyle name="Normal 9 3 3 4 2 2 3" xfId="4779" xr:uid="{A7B549BE-4FC2-412A-BE60-33F45DCA3A65}"/>
    <cellStyle name="Normal 9 3 3 4 2 3" xfId="2329" xr:uid="{89A17D75-9320-4C51-B08F-F7C55CBBD146}"/>
    <cellStyle name="Normal 9 3 3 4 2 3 2" xfId="4781" xr:uid="{BA39C9B1-4BFB-4B62-B3F8-8A5CC08C33F4}"/>
    <cellStyle name="Normal 9 3 3 4 2 4" xfId="4778" xr:uid="{AB5ABEEB-EC00-4524-8FD6-FF9F73AC878D}"/>
    <cellStyle name="Normal 9 3 3 4 3" xfId="2330" xr:uid="{E84F259F-5BDE-4358-9254-6D5D7978A37D}"/>
    <cellStyle name="Normal 9 3 3 4 3 2" xfId="2331" xr:uid="{FA86B6C7-5F25-4E03-9E3A-3ADED8154AA0}"/>
    <cellStyle name="Normal 9 3 3 4 3 2 2" xfId="4783" xr:uid="{25FFBA3E-E761-4D21-99DE-8B38947A38F4}"/>
    <cellStyle name="Normal 9 3 3 4 3 3" xfId="4782" xr:uid="{90F93E5C-ACC5-480E-B7D3-1BD259FFF22D}"/>
    <cellStyle name="Normal 9 3 3 4 4" xfId="2332" xr:uid="{C1991C43-28C7-46D3-8B27-8DED480B4445}"/>
    <cellStyle name="Normal 9 3 3 4 4 2" xfId="4784" xr:uid="{1B24CFDD-C1FD-4573-80E6-9672CE373DE8}"/>
    <cellStyle name="Normal 9 3 3 4 5" xfId="4777" xr:uid="{FADCA5B7-F00B-4E6C-BE5C-C69D9B867942}"/>
    <cellStyle name="Normal 9 3 3 5" xfId="849" xr:uid="{F8DFE038-00A1-424A-81C0-089A9C12B682}"/>
    <cellStyle name="Normal 9 3 3 5 2" xfId="2333" xr:uid="{8C593CB6-2045-4E27-9CAD-CBFCC6666908}"/>
    <cellStyle name="Normal 9 3 3 5 2 2" xfId="2334" xr:uid="{CEBB183D-A1A0-4BCC-9F0B-5BAEE43C4C59}"/>
    <cellStyle name="Normal 9 3 3 5 2 2 2" xfId="4787" xr:uid="{E3195AC7-B735-404D-BC0B-A9BF19BE3DBB}"/>
    <cellStyle name="Normal 9 3 3 5 2 3" xfId="4786" xr:uid="{D93951E6-EF72-479F-B7C9-0FC07435C0BD}"/>
    <cellStyle name="Normal 9 3 3 5 3" xfId="2335" xr:uid="{F47D0A04-216F-4C79-93CD-7BCC0AD4401D}"/>
    <cellStyle name="Normal 9 3 3 5 3 2" xfId="4788" xr:uid="{0DC47D6C-2867-43B1-B90E-ABB76B0AA08E}"/>
    <cellStyle name="Normal 9 3 3 5 4" xfId="4041" xr:uid="{82E46989-6733-4920-AB25-0F5E8979E568}"/>
    <cellStyle name="Normal 9 3 3 5 4 2" xfId="4789" xr:uid="{4CF6A43C-0410-489F-929D-60689379798C}"/>
    <cellStyle name="Normal 9 3 3 5 5" xfId="4785" xr:uid="{6B4EF029-7160-4ECE-8073-2A708F84501E}"/>
    <cellStyle name="Normal 9 3 3 6" xfId="2336" xr:uid="{57DFAD4B-7358-4019-8E81-54AB82B796AA}"/>
    <cellStyle name="Normal 9 3 3 6 2" xfId="2337" xr:uid="{284019BB-4ED0-41EA-B88F-C89ADA2B9E33}"/>
    <cellStyle name="Normal 9 3 3 6 2 2" xfId="4791" xr:uid="{8A688538-FBB3-4F1B-9AF9-A46E9DDBE2F6}"/>
    <cellStyle name="Normal 9 3 3 6 3" xfId="4790" xr:uid="{A6C66A73-68BD-43C6-AEDE-AAF05626878C}"/>
    <cellStyle name="Normal 9 3 3 7" xfId="2338" xr:uid="{28526127-9B2F-469E-AFE5-62F81B9C895A}"/>
    <cellStyle name="Normal 9 3 3 7 2" xfId="4792" xr:uid="{154A0938-31E2-4CD5-9113-BB5573B9AE41}"/>
    <cellStyle name="Normal 9 3 3 8" xfId="4042" xr:uid="{B1EA36DF-C6D6-422D-A815-C0A43C1744DF}"/>
    <cellStyle name="Normal 9 3 3 8 2" xfId="4793" xr:uid="{52629F30-1C6E-4B9B-B318-DFEE6EA209E0}"/>
    <cellStyle name="Normal 9 3 4" xfId="171" xr:uid="{66535C72-B1A9-46A7-A5FC-CA84E2F7EF74}"/>
    <cellStyle name="Normal 9 3 4 2" xfId="450" xr:uid="{3D940810-353C-4A5C-8978-67BF9FC329DE}"/>
    <cellStyle name="Normal 9 3 4 2 2" xfId="850" xr:uid="{62ABF8DF-F72E-43B4-8DB6-CF1B2F191E02}"/>
    <cellStyle name="Normal 9 3 4 2 2 2" xfId="2339" xr:uid="{760990A5-79D2-4601-A7A7-BCD6F793F407}"/>
    <cellStyle name="Normal 9 3 4 2 2 2 2" xfId="2340" xr:uid="{CBFE6561-6D40-49A7-89FB-0B52DDC7AE8B}"/>
    <cellStyle name="Normal 9 3 4 2 2 2 2 2" xfId="4798" xr:uid="{37EF3D87-78A0-42DE-A58E-8AF267220DB7}"/>
    <cellStyle name="Normal 9 3 4 2 2 2 3" xfId="4797" xr:uid="{643B6096-AA4A-4B7A-AFA4-1D35F2853172}"/>
    <cellStyle name="Normal 9 3 4 2 2 3" xfId="2341" xr:uid="{55972818-BFC8-47A7-A2DC-C64102B4681D}"/>
    <cellStyle name="Normal 9 3 4 2 2 3 2" xfId="4799" xr:uid="{A9CF5A62-9B74-4D24-98C4-D4456221D226}"/>
    <cellStyle name="Normal 9 3 4 2 2 4" xfId="4043" xr:uid="{91363648-085F-4BDF-9E27-622C76C13620}"/>
    <cellStyle name="Normal 9 3 4 2 2 4 2" xfId="4800" xr:uid="{88B78EA0-6ED1-48A4-AAF3-2B6EF040D21C}"/>
    <cellStyle name="Normal 9 3 4 2 2 5" xfId="4796" xr:uid="{627D57C7-291E-4599-93C7-8829503CAF50}"/>
    <cellStyle name="Normal 9 3 4 2 3" xfId="2342" xr:uid="{3EEA6103-DB20-43BC-AC40-D297A21BAC2D}"/>
    <cellStyle name="Normal 9 3 4 2 3 2" xfId="2343" xr:uid="{7E47A4E9-8CE3-4E96-87E1-6FB6872FD46C}"/>
    <cellStyle name="Normal 9 3 4 2 3 2 2" xfId="4802" xr:uid="{B12E9362-DD42-46FE-9EDE-F7EC54BC0D6B}"/>
    <cellStyle name="Normal 9 3 4 2 3 3" xfId="4801" xr:uid="{E209125E-8CB7-43A1-AB95-B4D42D08F272}"/>
    <cellStyle name="Normal 9 3 4 2 4" xfId="2344" xr:uid="{CB6D5820-13DD-4259-ABA9-E1F602E4EC54}"/>
    <cellStyle name="Normal 9 3 4 2 4 2" xfId="4803" xr:uid="{91CE782E-152F-4931-AE74-B3862FB346A8}"/>
    <cellStyle name="Normal 9 3 4 2 5" xfId="4044" xr:uid="{0DCDF45F-687B-4741-ABE1-554DB0439A2D}"/>
    <cellStyle name="Normal 9 3 4 2 5 2" xfId="4804" xr:uid="{F550A87A-9C2E-4C81-84D0-D386CDAA15F1}"/>
    <cellStyle name="Normal 9 3 4 2 6" xfId="4795" xr:uid="{461DB658-7DDF-4028-A19E-3A082D83C7FD}"/>
    <cellStyle name="Normal 9 3 4 3" xfId="851" xr:uid="{2199C8F3-D014-498F-B6AF-5162CAA5210F}"/>
    <cellStyle name="Normal 9 3 4 3 2" xfId="2345" xr:uid="{F4BCE071-1476-4CB5-8131-FF4D508C9962}"/>
    <cellStyle name="Normal 9 3 4 3 2 2" xfId="2346" xr:uid="{700F3F72-FE2F-4224-BAC4-C8A738872580}"/>
    <cellStyle name="Normal 9 3 4 3 2 2 2" xfId="4807" xr:uid="{8107C7F2-0C14-4354-8071-4B3D95B509F5}"/>
    <cellStyle name="Normal 9 3 4 3 2 3" xfId="4806" xr:uid="{84F7A6AB-2B46-4F3B-99B1-B6183AB98079}"/>
    <cellStyle name="Normal 9 3 4 3 3" xfId="2347" xr:uid="{014F169B-4359-400C-AF59-DCA17750D876}"/>
    <cellStyle name="Normal 9 3 4 3 3 2" xfId="4808" xr:uid="{42E87C0D-FD99-44E3-B037-4B61B3DD1197}"/>
    <cellStyle name="Normal 9 3 4 3 4" xfId="4045" xr:uid="{5CCC567F-8D66-4873-8A28-7DCEBF977A4B}"/>
    <cellStyle name="Normal 9 3 4 3 4 2" xfId="4809" xr:uid="{BAE3645E-B318-411A-B009-90AD808D6605}"/>
    <cellStyle name="Normal 9 3 4 3 5" xfId="4805" xr:uid="{013E83BB-D3E3-4A07-A9AF-D64816A7F407}"/>
    <cellStyle name="Normal 9 3 4 4" xfId="2348" xr:uid="{4E976762-371B-450F-BAA3-E636D3E619B5}"/>
    <cellStyle name="Normal 9 3 4 4 2" xfId="2349" xr:uid="{2B15367D-ABAC-4F38-BBDB-1E017AEDE829}"/>
    <cellStyle name="Normal 9 3 4 4 2 2" xfId="4811" xr:uid="{B84E3567-C40D-456E-96AD-9632FD64AD2F}"/>
    <cellStyle name="Normal 9 3 4 4 3" xfId="4046" xr:uid="{CD89D7DF-FA97-4CCD-8867-D88BDEABB0B6}"/>
    <cellStyle name="Normal 9 3 4 4 3 2" xfId="4812" xr:uid="{7517F33E-510F-4CB5-B00F-6FE1A44B405C}"/>
    <cellStyle name="Normal 9 3 4 4 4" xfId="4047" xr:uid="{DACE7B05-6E12-4603-8554-7B770DECAFA2}"/>
    <cellStyle name="Normal 9 3 4 4 4 2" xfId="4813" xr:uid="{C7FBFCEF-C215-4323-9CE7-0D339573ABCE}"/>
    <cellStyle name="Normal 9 3 4 4 5" xfId="4810" xr:uid="{259D50B1-5E86-4748-BABE-17FAC0187F46}"/>
    <cellStyle name="Normal 9 3 4 5" xfId="2350" xr:uid="{8ED15F70-94DC-45AB-856F-56EE9984253E}"/>
    <cellStyle name="Normal 9 3 4 5 2" xfId="4814" xr:uid="{95502186-D4D3-4672-902B-863E3285AF76}"/>
    <cellStyle name="Normal 9 3 4 6" xfId="4048" xr:uid="{C351E9C3-BE13-45B8-B0CE-29BD1EBED40A}"/>
    <cellStyle name="Normal 9 3 4 6 2" xfId="4815" xr:uid="{6ABCFDE5-353F-4C15-BA05-127C03B35CE8}"/>
    <cellStyle name="Normal 9 3 4 7" xfId="4049" xr:uid="{AAD48EF8-6322-4ACC-972A-BA7ECCAA4675}"/>
    <cellStyle name="Normal 9 3 4 7 2" xfId="4816" xr:uid="{64351562-98CA-4E24-8310-FD7E71E366F7}"/>
    <cellStyle name="Normal 9 3 4 8" xfId="4794" xr:uid="{A535660C-7EF5-45D9-A5B4-5FA4E317C00F}"/>
    <cellStyle name="Normal 9 3 5" xfId="410" xr:uid="{271D452B-953F-4700-B04A-81366825A347}"/>
    <cellStyle name="Normal 9 3 5 2" xfId="852" xr:uid="{0DF64B29-A9D1-4C7E-AB9A-87BDF01DEE8F}"/>
    <cellStyle name="Normal 9 3 5 2 2" xfId="853" xr:uid="{961D100E-B67F-468C-99CD-6B5D3500FEEA}"/>
    <cellStyle name="Normal 9 3 5 2 2 2" xfId="2351" xr:uid="{0E49C366-9D74-463C-B612-D2B99AE2B203}"/>
    <cellStyle name="Normal 9 3 5 2 2 2 2" xfId="2352" xr:uid="{5C880DCB-D7A6-4175-9A08-B51BA591F471}"/>
    <cellStyle name="Normal 9 3 5 2 2 2 2 2" xfId="4821" xr:uid="{68327073-F76F-401B-809F-5886F0D097A3}"/>
    <cellStyle name="Normal 9 3 5 2 2 2 3" xfId="4820" xr:uid="{37076C12-06DD-4EA9-89F0-12582C7EC62C}"/>
    <cellStyle name="Normal 9 3 5 2 2 3" xfId="2353" xr:uid="{A7DC29FA-6DB4-4DC1-9CDD-1B9DCF3D9F73}"/>
    <cellStyle name="Normal 9 3 5 2 2 3 2" xfId="4822" xr:uid="{3A4B017D-53C2-47C0-84DB-A0236F441795}"/>
    <cellStyle name="Normal 9 3 5 2 2 4" xfId="4819" xr:uid="{85A5807D-57C0-40F2-AE04-F9AA07527734}"/>
    <cellStyle name="Normal 9 3 5 2 3" xfId="2354" xr:uid="{23B24091-B77F-44F8-8996-EC36657E63A9}"/>
    <cellStyle name="Normal 9 3 5 2 3 2" xfId="2355" xr:uid="{781D9D30-38BD-490F-9141-C474A116121E}"/>
    <cellStyle name="Normal 9 3 5 2 3 2 2" xfId="4824" xr:uid="{3C70F0A9-A169-4675-ACF0-FFD519080646}"/>
    <cellStyle name="Normal 9 3 5 2 3 3" xfId="4823" xr:uid="{6175AD83-6857-4865-99E3-03B645526413}"/>
    <cellStyle name="Normal 9 3 5 2 4" xfId="2356" xr:uid="{48AA9279-5D4F-4999-9C1D-14F7C644E498}"/>
    <cellStyle name="Normal 9 3 5 2 4 2" xfId="4825" xr:uid="{792C2B7E-CB90-4454-99CD-4BDD3150D218}"/>
    <cellStyle name="Normal 9 3 5 2 5" xfId="4818" xr:uid="{6451753B-9431-42B0-8F5C-0C75C0CB2550}"/>
    <cellStyle name="Normal 9 3 5 3" xfId="854" xr:uid="{18AA8F3A-3DE9-4B22-B9B7-9BF65EB05267}"/>
    <cellStyle name="Normal 9 3 5 3 2" xfId="2357" xr:uid="{780DDDA9-2E53-43B0-B934-B07A66407A69}"/>
    <cellStyle name="Normal 9 3 5 3 2 2" xfId="2358" xr:uid="{E250DF2C-1421-49A0-A714-555C080D3F82}"/>
    <cellStyle name="Normal 9 3 5 3 2 2 2" xfId="4828" xr:uid="{18850879-6A9C-4CA1-9544-62D811BFA2CE}"/>
    <cellStyle name="Normal 9 3 5 3 2 3" xfId="4827" xr:uid="{C8910591-A1E7-442B-98B5-9E6C56AA47FD}"/>
    <cellStyle name="Normal 9 3 5 3 3" xfId="2359" xr:uid="{F8598176-6539-4722-90EE-E48A2662A8A3}"/>
    <cellStyle name="Normal 9 3 5 3 3 2" xfId="4829" xr:uid="{C66D3492-37B7-49B5-9200-01302A9BA55F}"/>
    <cellStyle name="Normal 9 3 5 3 4" xfId="4050" xr:uid="{AC60A1AD-C6DD-44BF-B6AD-8B9600ECE6E6}"/>
    <cellStyle name="Normal 9 3 5 3 4 2" xfId="4830" xr:uid="{8A90C4B1-0CAB-486E-B919-2A8FF04DA801}"/>
    <cellStyle name="Normal 9 3 5 3 5" xfId="4826" xr:uid="{223D2B6D-A2CA-475E-A8B2-5F399E8EC440}"/>
    <cellStyle name="Normal 9 3 5 4" xfId="2360" xr:uid="{87C53FD4-7FC9-4D8D-B785-09F1A781F867}"/>
    <cellStyle name="Normal 9 3 5 4 2" xfId="2361" xr:uid="{967C8831-EA1D-4CB6-9F7A-991B207E69EC}"/>
    <cellStyle name="Normal 9 3 5 4 2 2" xfId="4832" xr:uid="{125C9DAD-DC4A-4749-86A8-2A33DE84B6C1}"/>
    <cellStyle name="Normal 9 3 5 4 3" xfId="4831" xr:uid="{B1966297-1B7B-43B9-9B48-93463DAF2C86}"/>
    <cellStyle name="Normal 9 3 5 5" xfId="2362" xr:uid="{E95A937F-44AB-4FD6-A67E-852DDA1DF4BA}"/>
    <cellStyle name="Normal 9 3 5 5 2" xfId="4833" xr:uid="{DCCDE8B7-4690-4A7C-A7E7-09AB39B7F6A8}"/>
    <cellStyle name="Normal 9 3 5 6" xfId="4051" xr:uid="{7D778B33-C24F-44D1-8C0C-45BB3235DDD9}"/>
    <cellStyle name="Normal 9 3 5 6 2" xfId="4834" xr:uid="{2F664C53-1DF5-42E7-91A5-86AC2AA39F2D}"/>
    <cellStyle name="Normal 9 3 5 7" xfId="4817" xr:uid="{A507232C-9536-4C1C-9458-808633584103}"/>
    <cellStyle name="Normal 9 3 6" xfId="411" xr:uid="{06C43A16-DEFA-482A-88E7-042A74E0CA39}"/>
    <cellStyle name="Normal 9 3 6 2" xfId="855" xr:uid="{C308916F-5C8B-43B6-BBC0-ED127FF6B54C}"/>
    <cellStyle name="Normal 9 3 6 2 2" xfId="2363" xr:uid="{0FF8461D-94FC-4A94-9890-BE2C856C8E5E}"/>
    <cellStyle name="Normal 9 3 6 2 2 2" xfId="2364" xr:uid="{E2F178AF-0556-4AA3-9888-5C4D6B4273AF}"/>
    <cellStyle name="Normal 9 3 6 2 2 2 2" xfId="4838" xr:uid="{BB2E8D33-6FEA-4318-95A4-56F7400C6731}"/>
    <cellStyle name="Normal 9 3 6 2 2 3" xfId="4837" xr:uid="{3249A75D-5AD4-483D-B21F-4013AD08AD5F}"/>
    <cellStyle name="Normal 9 3 6 2 3" xfId="2365" xr:uid="{6F293BDC-0F01-4DBE-8F6F-FC6564147429}"/>
    <cellStyle name="Normal 9 3 6 2 3 2" xfId="4839" xr:uid="{904FA33A-6695-4EC3-A046-31761F4B99F8}"/>
    <cellStyle name="Normal 9 3 6 2 4" xfId="4052" xr:uid="{5EBF5E41-A232-46A4-A7F6-901D0A8BCDDC}"/>
    <cellStyle name="Normal 9 3 6 2 4 2" xfId="4840" xr:uid="{A02A047E-4274-41F9-BCAA-D615892C5B6B}"/>
    <cellStyle name="Normal 9 3 6 2 5" xfId="4836" xr:uid="{8152F597-26B1-4AC7-BC1A-DE8E54F83598}"/>
    <cellStyle name="Normal 9 3 6 3" xfId="2366" xr:uid="{EE195A74-49D6-40AC-9177-99209362C307}"/>
    <cellStyle name="Normal 9 3 6 3 2" xfId="2367" xr:uid="{77FF0BF5-00BC-4B19-8170-1173D4372E5D}"/>
    <cellStyle name="Normal 9 3 6 3 2 2" xfId="4842" xr:uid="{BC781A8E-C632-4899-8DDD-FDD9BF36DCB8}"/>
    <cellStyle name="Normal 9 3 6 3 3" xfId="4841" xr:uid="{193059AF-3F28-4D42-8F9A-CCBB7F955934}"/>
    <cellStyle name="Normal 9 3 6 4" xfId="2368" xr:uid="{E1B28D37-C314-4B39-9DEB-1B5F35ED2496}"/>
    <cellStyle name="Normal 9 3 6 4 2" xfId="4843" xr:uid="{81BBFAB2-F942-4C5C-8A9C-0C6BB4CBB2F4}"/>
    <cellStyle name="Normal 9 3 6 5" xfId="4053" xr:uid="{F65D1F96-0050-4B3F-BD10-F4752E5438B1}"/>
    <cellStyle name="Normal 9 3 6 5 2" xfId="4844" xr:uid="{EA842D26-7A95-42A9-A74B-DF0EDB53A43B}"/>
    <cellStyle name="Normal 9 3 6 6" xfId="4835" xr:uid="{0C6A4590-EF8A-450F-BBA1-9D509F0BCEAA}"/>
    <cellStyle name="Normal 9 3 7" xfId="856" xr:uid="{49111604-6F23-484A-BD39-D6B68CED871F}"/>
    <cellStyle name="Normal 9 3 7 2" xfId="2369" xr:uid="{3EDDCE12-CAF0-4B57-8338-F08BCE2E41BD}"/>
    <cellStyle name="Normal 9 3 7 2 2" xfId="2370" xr:uid="{494DAD13-1473-4DCE-A2FE-653A35CAA9F5}"/>
    <cellStyle name="Normal 9 3 7 2 2 2" xfId="4847" xr:uid="{F68E2B74-B825-48DB-90FE-419AB4F07D71}"/>
    <cellStyle name="Normal 9 3 7 2 3" xfId="4846" xr:uid="{F3BDDFCD-D9C1-4060-9A89-D44B61C571E2}"/>
    <cellStyle name="Normal 9 3 7 3" xfId="2371" xr:uid="{8112FF2E-944C-4480-A043-FB2B6B8EBCC6}"/>
    <cellStyle name="Normal 9 3 7 3 2" xfId="4848" xr:uid="{33445241-A5E9-475C-BFE5-3AAA467652F2}"/>
    <cellStyle name="Normal 9 3 7 4" xfId="4054" xr:uid="{D8606DCC-8E92-4B6E-9B00-5594AA991A90}"/>
    <cellStyle name="Normal 9 3 7 4 2" xfId="4849" xr:uid="{2FF5F644-0438-4D50-AC15-1DAA0DA2B169}"/>
    <cellStyle name="Normal 9 3 7 5" xfId="4845" xr:uid="{E7FCCDEF-58ED-4241-99BB-9763D3C4210A}"/>
    <cellStyle name="Normal 9 3 8" xfId="2372" xr:uid="{0E15A3B9-24FF-4591-BC94-F3B2FCA874DB}"/>
    <cellStyle name="Normal 9 3 8 2" xfId="2373" xr:uid="{174B806E-92D5-4CD2-9026-2EF80EE0CBF2}"/>
    <cellStyle name="Normal 9 3 8 2 2" xfId="4851" xr:uid="{2A22B116-C68A-4232-8FE9-5CE8DACB465D}"/>
    <cellStyle name="Normal 9 3 8 3" xfId="4055" xr:uid="{B6203D39-D782-425C-95E3-346E60A1613B}"/>
    <cellStyle name="Normal 9 3 8 3 2" xfId="4852" xr:uid="{F03D28B0-C0FE-44FB-9FE3-FFA2459BAE27}"/>
    <cellStyle name="Normal 9 3 8 4" xfId="4056" xr:uid="{04F58D9B-D8F3-4021-A26E-BBCC795BBAEF}"/>
    <cellStyle name="Normal 9 3 8 4 2" xfId="4853" xr:uid="{E138990C-8F2E-4548-BA36-1B95275AEDA5}"/>
    <cellStyle name="Normal 9 3 8 5" xfId="4850" xr:uid="{51BC3A1A-1AC4-45FF-B3ED-4139A4CFFDA5}"/>
    <cellStyle name="Normal 9 3 9" xfId="2374" xr:uid="{8D099CB9-9FFC-4E9E-B48C-EC13A16879DC}"/>
    <cellStyle name="Normal 9 3 9 2" xfId="4854" xr:uid="{4E62AA03-BC85-462C-BA8E-B979FE048A93}"/>
    <cellStyle name="Normal 9 4" xfId="172" xr:uid="{4942BD56-1A50-4051-8D86-8BFD91AA8393}"/>
    <cellStyle name="Normal 9 4 10" xfId="4057" xr:uid="{D6C92E95-4838-45C0-B989-9DCE6BA51B11}"/>
    <cellStyle name="Normal 9 4 10 2" xfId="4856" xr:uid="{CD388872-9E10-4080-9428-EDE4EDB67A5F}"/>
    <cellStyle name="Normal 9 4 11" xfId="4058" xr:uid="{354C71F9-A17E-4BCB-82A2-F66D16E6F056}"/>
    <cellStyle name="Normal 9 4 11 2" xfId="4857" xr:uid="{794C0112-B6EF-48D1-9618-BABF30E950D5}"/>
    <cellStyle name="Normal 9 4 12" xfId="4855" xr:uid="{99B0ACE9-B83C-46D5-8B6B-07A5CDE56793}"/>
    <cellStyle name="Normal 9 4 2" xfId="173" xr:uid="{D8D0721B-CA7A-420C-93F7-386E55CD42B6}"/>
    <cellStyle name="Normal 9 4 2 10" xfId="4858" xr:uid="{3C00EC60-01F2-4F18-B460-46ED818F8D6C}"/>
    <cellStyle name="Normal 9 4 2 2" xfId="174" xr:uid="{E95CF288-9FBF-4B20-A7B6-FD7F8ECE2FA6}"/>
    <cellStyle name="Normal 9 4 2 2 2" xfId="412" xr:uid="{16841733-62E4-41AD-8328-E174A8753E4F}"/>
    <cellStyle name="Normal 9 4 2 2 2 2" xfId="857" xr:uid="{59A6EA69-4B1A-4084-88D2-FDE7F4CE6D9C}"/>
    <cellStyle name="Normal 9 4 2 2 2 2 2" xfId="2375" xr:uid="{5B90C1EC-F3D1-4CC6-BF30-58D4FE2B81E0}"/>
    <cellStyle name="Normal 9 4 2 2 2 2 2 2" xfId="2376" xr:uid="{091CC9B1-D650-46BF-B5A2-2B847C0FBB63}"/>
    <cellStyle name="Normal 9 4 2 2 2 2 2 2 2" xfId="4863" xr:uid="{9EACE259-015D-44E0-9E77-B373B86E0330}"/>
    <cellStyle name="Normal 9 4 2 2 2 2 2 3" xfId="4862" xr:uid="{5CF4FA0B-AD46-4677-9A99-BC923706B93A}"/>
    <cellStyle name="Normal 9 4 2 2 2 2 3" xfId="2377" xr:uid="{C88E06E4-29B6-4A06-B19B-9B653695EA1C}"/>
    <cellStyle name="Normal 9 4 2 2 2 2 3 2" xfId="4864" xr:uid="{C6F0E0D9-575B-4489-A8B7-7610FB7D2A4E}"/>
    <cellStyle name="Normal 9 4 2 2 2 2 4" xfId="4059" xr:uid="{3E8627C5-F81A-4719-A470-E2710DE6E70C}"/>
    <cellStyle name="Normal 9 4 2 2 2 2 4 2" xfId="4865" xr:uid="{B612F533-6644-4C9E-93F1-A0CB861FF199}"/>
    <cellStyle name="Normal 9 4 2 2 2 2 5" xfId="4861" xr:uid="{AF7B1DF0-957E-48C5-9F0C-8440BACD495F}"/>
    <cellStyle name="Normal 9 4 2 2 2 3" xfId="2378" xr:uid="{02FEC1EC-52FF-40EA-9C0F-861173C3A097}"/>
    <cellStyle name="Normal 9 4 2 2 2 3 2" xfId="2379" xr:uid="{3ED0E793-8E77-4009-93AB-FEF968DDF246}"/>
    <cellStyle name="Normal 9 4 2 2 2 3 2 2" xfId="4867" xr:uid="{987F0962-1048-40A4-A702-3565B1B032DE}"/>
    <cellStyle name="Normal 9 4 2 2 2 3 3" xfId="4060" xr:uid="{7BB4DB99-E532-41E0-9C78-24C62E262E09}"/>
    <cellStyle name="Normal 9 4 2 2 2 3 3 2" xfId="4868" xr:uid="{3C381252-730C-48CB-AB57-DE4E0FAC31C1}"/>
    <cellStyle name="Normal 9 4 2 2 2 3 4" xfId="4061" xr:uid="{B1C1434F-D4D1-4095-BAEC-912BB998AE24}"/>
    <cellStyle name="Normal 9 4 2 2 2 3 4 2" xfId="4869" xr:uid="{CB561E6C-13F0-4281-BD26-4E15D0EC3ACD}"/>
    <cellStyle name="Normal 9 4 2 2 2 3 5" xfId="4866" xr:uid="{298F16C2-D06B-4BBE-B667-E293BF176FAE}"/>
    <cellStyle name="Normal 9 4 2 2 2 4" xfId="2380" xr:uid="{34D4E1CC-A18D-4DD7-B6F4-AE69CF6C97A6}"/>
    <cellStyle name="Normal 9 4 2 2 2 4 2" xfId="4870" xr:uid="{6960C570-E64F-4403-BB61-D100B5CAB0A9}"/>
    <cellStyle name="Normal 9 4 2 2 2 5" xfId="4062" xr:uid="{4E62F73A-E45B-41E0-BB2F-90EE0410F0D2}"/>
    <cellStyle name="Normal 9 4 2 2 2 5 2" xfId="4871" xr:uid="{FC9753E2-842D-42D2-B639-0D0DF14A3FB2}"/>
    <cellStyle name="Normal 9 4 2 2 2 6" xfId="4063" xr:uid="{6B30F721-A80A-416C-A315-C7BF5E6AF99A}"/>
    <cellStyle name="Normal 9 4 2 2 2 6 2" xfId="4872" xr:uid="{1D790AE5-9457-4784-9D9D-B30968C6F555}"/>
    <cellStyle name="Normal 9 4 2 2 2 7" xfId="4860" xr:uid="{8033CDF4-E945-4306-BF7C-D9392ACF4DDC}"/>
    <cellStyle name="Normal 9 4 2 2 3" xfId="858" xr:uid="{E87A8D4B-C283-44F2-B8D9-EAEA6705A336}"/>
    <cellStyle name="Normal 9 4 2 2 3 2" xfId="2381" xr:uid="{74E38568-EC67-4C92-907B-9157AC6EB391}"/>
    <cellStyle name="Normal 9 4 2 2 3 2 2" xfId="2382" xr:uid="{9E85A4BB-CE45-4C90-AE13-AEF7DC170C2C}"/>
    <cellStyle name="Normal 9 4 2 2 3 2 2 2" xfId="4875" xr:uid="{60341F71-AFA4-4EC4-A079-5466F3036DA1}"/>
    <cellStyle name="Normal 9 4 2 2 3 2 3" xfId="4064" xr:uid="{56D29E1E-ED47-4024-929D-7F4DC7550D30}"/>
    <cellStyle name="Normal 9 4 2 2 3 2 3 2" xfId="4876" xr:uid="{2DB1E62F-5A0E-4C84-A584-6E6EC349A59E}"/>
    <cellStyle name="Normal 9 4 2 2 3 2 4" xfId="4065" xr:uid="{4F7339E1-14EA-4693-A1D1-6DD7481B909E}"/>
    <cellStyle name="Normal 9 4 2 2 3 2 4 2" xfId="4877" xr:uid="{7412D28F-0035-43DF-8A4C-0323660791CE}"/>
    <cellStyle name="Normal 9 4 2 2 3 2 5" xfId="4874" xr:uid="{489F062E-1003-4812-9137-732222793AFC}"/>
    <cellStyle name="Normal 9 4 2 2 3 3" xfId="2383" xr:uid="{0C9A95FB-A434-4B86-84B1-75A5EF6F51C1}"/>
    <cellStyle name="Normal 9 4 2 2 3 3 2" xfId="4878" xr:uid="{7DC4AD64-D453-4A3B-B2B2-5C4692C9ED41}"/>
    <cellStyle name="Normal 9 4 2 2 3 4" xfId="4066" xr:uid="{9E9B2E06-6FFE-45E6-ABA4-4D794E40D02F}"/>
    <cellStyle name="Normal 9 4 2 2 3 4 2" xfId="4879" xr:uid="{EAB85FB7-0838-4E81-B23C-E5357764C5DE}"/>
    <cellStyle name="Normal 9 4 2 2 3 5" xfId="4067" xr:uid="{99A9F8C1-7386-494A-91F6-C3F772AD7055}"/>
    <cellStyle name="Normal 9 4 2 2 3 5 2" xfId="4880" xr:uid="{ADABE208-7F3D-46B1-B783-B87E5C37860A}"/>
    <cellStyle name="Normal 9 4 2 2 3 6" xfId="4873" xr:uid="{0AEFC1A3-B2C9-4416-81BA-5E81F92618DA}"/>
    <cellStyle name="Normal 9 4 2 2 4" xfId="2384" xr:uid="{A46AB2E9-1BA0-4BDF-8756-2CC82F37A8F4}"/>
    <cellStyle name="Normal 9 4 2 2 4 2" xfId="2385" xr:uid="{1526827F-AAD3-4147-9D7C-2A2918C074CC}"/>
    <cellStyle name="Normal 9 4 2 2 4 2 2" xfId="4882" xr:uid="{B5230B4C-DED5-476C-A66C-35A83505C07A}"/>
    <cellStyle name="Normal 9 4 2 2 4 3" xfId="4068" xr:uid="{59A3A56F-A37D-4F8C-84F4-5FF6DCC31B80}"/>
    <cellStyle name="Normal 9 4 2 2 4 3 2" xfId="4883" xr:uid="{DC0C3225-8B78-47E1-945F-18D8804CCE97}"/>
    <cellStyle name="Normal 9 4 2 2 4 4" xfId="4069" xr:uid="{6D67FD75-5F6B-440F-BB60-EDA72B8A8604}"/>
    <cellStyle name="Normal 9 4 2 2 4 4 2" xfId="4884" xr:uid="{455D2B11-8745-40AF-9ACF-F839BF5CDDA7}"/>
    <cellStyle name="Normal 9 4 2 2 4 5" xfId="4881" xr:uid="{45F70B02-8B05-47D3-B713-78E443C59112}"/>
    <cellStyle name="Normal 9 4 2 2 5" xfId="2386" xr:uid="{6876F56F-E6CE-44B2-914D-2383535E5AF7}"/>
    <cellStyle name="Normal 9 4 2 2 5 2" xfId="4070" xr:uid="{8903BA8A-4FB4-4B9B-9B5B-9961B5C181F3}"/>
    <cellStyle name="Normal 9 4 2 2 5 2 2" xfId="4886" xr:uid="{46C46517-34D7-47DB-8D76-6EA1256D7C8F}"/>
    <cellStyle name="Normal 9 4 2 2 5 3" xfId="4071" xr:uid="{D3B2F577-4F9B-4D52-9C0B-D63D44A27370}"/>
    <cellStyle name="Normal 9 4 2 2 5 3 2" xfId="4887" xr:uid="{12EB06F8-1D1D-4AB1-AADB-4399CD4E6803}"/>
    <cellStyle name="Normal 9 4 2 2 5 4" xfId="4072" xr:uid="{B1792536-323A-4040-ADEE-D5F955E5B1BB}"/>
    <cellStyle name="Normal 9 4 2 2 5 4 2" xfId="4888" xr:uid="{624B3935-4A3C-42C5-A93C-7C1CB2E505B2}"/>
    <cellStyle name="Normal 9 4 2 2 5 5" xfId="4885" xr:uid="{47513C75-4A8C-46B8-BD50-DD1065727754}"/>
    <cellStyle name="Normal 9 4 2 2 6" xfId="4073" xr:uid="{7776922F-C50A-4173-A7CA-3EF9BD8D71EA}"/>
    <cellStyle name="Normal 9 4 2 2 6 2" xfId="4889" xr:uid="{07C4ED71-C762-4631-B3DF-3C5F1132054C}"/>
    <cellStyle name="Normal 9 4 2 2 7" xfId="4074" xr:uid="{295548D7-0B84-4A1E-9071-A6C9BE88DB16}"/>
    <cellStyle name="Normal 9 4 2 2 7 2" xfId="4890" xr:uid="{9A25175F-8DFC-4052-A7E1-4611B93BB6B2}"/>
    <cellStyle name="Normal 9 4 2 2 8" xfId="4075" xr:uid="{D33272AE-B6CA-46F8-8107-F1EFC0B78FED}"/>
    <cellStyle name="Normal 9 4 2 2 8 2" xfId="4891" xr:uid="{986EF738-574D-4785-9907-03EF60897329}"/>
    <cellStyle name="Normal 9 4 2 2 9" xfId="4859" xr:uid="{B55A425F-2B23-4668-8624-B27D24545B61}"/>
    <cellStyle name="Normal 9 4 2 3" xfId="413" xr:uid="{1DD15746-0661-4F71-9C1A-A20255645325}"/>
    <cellStyle name="Normal 9 4 2 3 2" xfId="859" xr:uid="{712D3E01-95B8-4134-8F10-389CFA295B5D}"/>
    <cellStyle name="Normal 9 4 2 3 2 2" xfId="860" xr:uid="{63A8FD62-36F8-4A1E-B9A0-2C97A0CA9657}"/>
    <cellStyle name="Normal 9 4 2 3 2 2 2" xfId="2387" xr:uid="{5AEFE143-7399-4E7B-9EB9-E8D509034E3B}"/>
    <cellStyle name="Normal 9 4 2 3 2 2 2 2" xfId="2388" xr:uid="{D5F48043-8809-4127-9603-98F0C23CC9B5}"/>
    <cellStyle name="Normal 9 4 2 3 2 2 2 2 2" xfId="4896" xr:uid="{E243F7FE-9826-4F82-B36A-539BC1340BB7}"/>
    <cellStyle name="Normal 9 4 2 3 2 2 2 3" xfId="4895" xr:uid="{48466DF9-47C8-4E94-9E95-4153147B1212}"/>
    <cellStyle name="Normal 9 4 2 3 2 2 3" xfId="2389" xr:uid="{964006BF-9593-43A9-B216-9F8428559378}"/>
    <cellStyle name="Normal 9 4 2 3 2 2 3 2" xfId="4897" xr:uid="{685AFEDC-CF88-476B-A6EB-CCADBAC28054}"/>
    <cellStyle name="Normal 9 4 2 3 2 2 4" xfId="4894" xr:uid="{8DC08AD0-1A3D-4275-9EC2-13081FF654A8}"/>
    <cellStyle name="Normal 9 4 2 3 2 3" xfId="2390" xr:uid="{A5FFF6A8-9793-4507-AD9D-7B8B21D71ED4}"/>
    <cellStyle name="Normal 9 4 2 3 2 3 2" xfId="2391" xr:uid="{81B7B35B-731A-4151-A39F-D92304E0D63B}"/>
    <cellStyle name="Normal 9 4 2 3 2 3 2 2" xfId="4899" xr:uid="{BFB853E9-B8D0-414C-BAF8-E3CB3351DE67}"/>
    <cellStyle name="Normal 9 4 2 3 2 3 3" xfId="4898" xr:uid="{2B7F27F0-8BB2-408C-A644-A49FC837C218}"/>
    <cellStyle name="Normal 9 4 2 3 2 4" xfId="2392" xr:uid="{AC671567-1A38-4321-9399-19D9D38409EF}"/>
    <cellStyle name="Normal 9 4 2 3 2 4 2" xfId="4900" xr:uid="{C916C481-B73E-42E1-871D-7A09FB7AFA86}"/>
    <cellStyle name="Normal 9 4 2 3 2 5" xfId="4893" xr:uid="{44B0BEFD-455C-4288-A7F4-F57EA3068174}"/>
    <cellStyle name="Normal 9 4 2 3 3" xfId="861" xr:uid="{7108ECC8-51E9-4585-BA4A-E4F1B87C6626}"/>
    <cellStyle name="Normal 9 4 2 3 3 2" xfId="2393" xr:uid="{A8B7C236-9AE7-40FE-8422-434D84969D4C}"/>
    <cellStyle name="Normal 9 4 2 3 3 2 2" xfId="2394" xr:uid="{9726D18C-CEC7-46B2-B32D-A54C5B5F4A95}"/>
    <cellStyle name="Normal 9 4 2 3 3 2 2 2" xfId="4903" xr:uid="{2B64D233-6C5F-4887-803E-25251B4DDA64}"/>
    <cellStyle name="Normal 9 4 2 3 3 2 3" xfId="4902" xr:uid="{198EC765-F76B-433B-B8D6-CD97B8A6F373}"/>
    <cellStyle name="Normal 9 4 2 3 3 3" xfId="2395" xr:uid="{E306D6D8-C037-45B6-9397-8FBEC37EC7AA}"/>
    <cellStyle name="Normal 9 4 2 3 3 3 2" xfId="4904" xr:uid="{7A8608AC-0464-475E-A5F8-F5484C572EB4}"/>
    <cellStyle name="Normal 9 4 2 3 3 4" xfId="4076" xr:uid="{56C3AD10-1B1D-4976-A3E2-7F43EFEC2AF9}"/>
    <cellStyle name="Normal 9 4 2 3 3 4 2" xfId="4905" xr:uid="{09115968-7038-4D61-B23A-19E779631D88}"/>
    <cellStyle name="Normal 9 4 2 3 3 5" xfId="4901" xr:uid="{6798D10F-8C59-4837-AB3C-A80EC2424756}"/>
    <cellStyle name="Normal 9 4 2 3 4" xfId="2396" xr:uid="{DF4D0BDC-6E65-494A-A7C7-D2DD9C0CAE3A}"/>
    <cellStyle name="Normal 9 4 2 3 4 2" xfId="2397" xr:uid="{D47C9098-087B-4246-9EA5-42B0027FE2AA}"/>
    <cellStyle name="Normal 9 4 2 3 4 2 2" xfId="4907" xr:uid="{B300E2F1-6F08-4012-B0E2-9E0F3BCAD28C}"/>
    <cellStyle name="Normal 9 4 2 3 4 3" xfId="4906" xr:uid="{B58C238C-98B2-4716-8FFB-6DC51E0D8DC6}"/>
    <cellStyle name="Normal 9 4 2 3 5" xfId="2398" xr:uid="{769C4042-10F6-43A2-988B-A97F30702CF4}"/>
    <cellStyle name="Normal 9 4 2 3 5 2" xfId="4908" xr:uid="{CE372C8A-C8CE-4B2B-98FC-E2019357C1CB}"/>
    <cellStyle name="Normal 9 4 2 3 6" xfId="4077" xr:uid="{178EBA08-0711-4311-8FC3-FF95F862F2E2}"/>
    <cellStyle name="Normal 9 4 2 3 6 2" xfId="4909" xr:uid="{4BC0F32E-7041-4401-8034-FF3063D5F704}"/>
    <cellStyle name="Normal 9 4 2 3 7" xfId="4892" xr:uid="{1903E49E-46C9-4D97-AB13-C7C5B5EE4E0B}"/>
    <cellStyle name="Normal 9 4 2 4" xfId="414" xr:uid="{B06FEBA6-82C4-4718-9C8F-C81E1022BB1F}"/>
    <cellStyle name="Normal 9 4 2 4 2" xfId="862" xr:uid="{D3FF2EF5-8C75-4058-BF65-3FF485D27268}"/>
    <cellStyle name="Normal 9 4 2 4 2 2" xfId="2399" xr:uid="{61E1533B-1DC8-4AEE-AAAA-B0C605D75A35}"/>
    <cellStyle name="Normal 9 4 2 4 2 2 2" xfId="2400" xr:uid="{977D23A5-EDD6-4B5A-8B12-E03F8C1921E7}"/>
    <cellStyle name="Normal 9 4 2 4 2 2 2 2" xfId="4913" xr:uid="{B00060BB-1EC2-4608-9404-984929A1EAB9}"/>
    <cellStyle name="Normal 9 4 2 4 2 2 3" xfId="4912" xr:uid="{B88C111F-0250-4CBE-B553-4E493108B3D2}"/>
    <cellStyle name="Normal 9 4 2 4 2 3" xfId="2401" xr:uid="{E8DE218E-9B49-4065-BEEF-D09793E2A6ED}"/>
    <cellStyle name="Normal 9 4 2 4 2 3 2" xfId="4914" xr:uid="{767B9873-4CE0-4B89-B5EC-A72827904F59}"/>
    <cellStyle name="Normal 9 4 2 4 2 4" xfId="4078" xr:uid="{78EA41E9-A643-4DBC-A872-1C1B50C2B924}"/>
    <cellStyle name="Normal 9 4 2 4 2 4 2" xfId="4915" xr:uid="{4DFE4CD6-702B-450F-96CF-0EC8BFA4D998}"/>
    <cellStyle name="Normal 9 4 2 4 2 5" xfId="4911" xr:uid="{A5C7842F-0583-46F5-9DCA-1754EDFC2F5A}"/>
    <cellStyle name="Normal 9 4 2 4 3" xfId="2402" xr:uid="{860EA0A0-471F-42F7-8C47-3AB789592BAC}"/>
    <cellStyle name="Normal 9 4 2 4 3 2" xfId="2403" xr:uid="{FE29154A-1C06-42AC-B124-3102C8D1721B}"/>
    <cellStyle name="Normal 9 4 2 4 3 2 2" xfId="4917" xr:uid="{4ED631D7-55AB-47C3-80E0-1FD7C0D875F0}"/>
    <cellStyle name="Normal 9 4 2 4 3 3" xfId="4916" xr:uid="{4A6A531B-F8A8-4446-BFD9-297D7C84F6E5}"/>
    <cellStyle name="Normal 9 4 2 4 4" xfId="2404" xr:uid="{620BDB6B-0312-416E-891E-8186250A8129}"/>
    <cellStyle name="Normal 9 4 2 4 4 2" xfId="4918" xr:uid="{2CDD846D-2363-4C2D-ADA2-70CA1662595F}"/>
    <cellStyle name="Normal 9 4 2 4 5" xfId="4079" xr:uid="{B7B9D453-0291-48F2-9CC0-0AA2962D45DC}"/>
    <cellStyle name="Normal 9 4 2 4 5 2" xfId="4919" xr:uid="{EC723E4B-0519-45B8-A74C-6EDE52F2E108}"/>
    <cellStyle name="Normal 9 4 2 4 6" xfId="4910" xr:uid="{B5B24161-5A8C-42F2-B52C-AE122448520C}"/>
    <cellStyle name="Normal 9 4 2 5" xfId="415" xr:uid="{CA74F774-54D0-4427-942B-52403E7FFF12}"/>
    <cellStyle name="Normal 9 4 2 5 2" xfId="2405" xr:uid="{20A5D86D-AC00-43DB-8516-C720D29BF240}"/>
    <cellStyle name="Normal 9 4 2 5 2 2" xfId="2406" xr:uid="{EF20FFA5-B948-4713-9371-D9AA028585B7}"/>
    <cellStyle name="Normal 9 4 2 5 2 2 2" xfId="4922" xr:uid="{A99F111E-0E30-47D5-AFDA-A79BD72E792F}"/>
    <cellStyle name="Normal 9 4 2 5 2 3" xfId="4921" xr:uid="{CD9776A7-46F1-4B27-B07C-6DC91BC5DB7A}"/>
    <cellStyle name="Normal 9 4 2 5 3" xfId="2407" xr:uid="{C6D1D74E-C325-4408-848B-F10E7994D86E}"/>
    <cellStyle name="Normal 9 4 2 5 3 2" xfId="4923" xr:uid="{6C85FF03-D530-434B-9443-2124A8F46602}"/>
    <cellStyle name="Normal 9 4 2 5 4" xfId="4080" xr:uid="{C1CD68BE-36E5-41FB-9662-214798A4B688}"/>
    <cellStyle name="Normal 9 4 2 5 4 2" xfId="4924" xr:uid="{7E23FC0F-A52D-4DD7-BD6D-148E15C0EBE8}"/>
    <cellStyle name="Normal 9 4 2 5 5" xfId="4920" xr:uid="{D4858DF9-B45C-4536-8282-902D6F5F7473}"/>
    <cellStyle name="Normal 9 4 2 6" xfId="2408" xr:uid="{AB4C3A98-0FFF-4979-96D0-67818860A93C}"/>
    <cellStyle name="Normal 9 4 2 6 2" xfId="2409" xr:uid="{BF24880D-912B-4710-AA07-AC12B636C3B1}"/>
    <cellStyle name="Normal 9 4 2 6 2 2" xfId="4926" xr:uid="{40425EC6-3A51-47D4-9696-DA104F18EF06}"/>
    <cellStyle name="Normal 9 4 2 6 3" xfId="4081" xr:uid="{01A61506-42E6-48BA-AE7B-21FD28F845F7}"/>
    <cellStyle name="Normal 9 4 2 6 3 2" xfId="4927" xr:uid="{FFEE854B-5541-42F6-9B30-BB686B5D59F8}"/>
    <cellStyle name="Normal 9 4 2 6 4" xfId="4082" xr:uid="{1997FD58-783E-4554-9014-B699B36E484E}"/>
    <cellStyle name="Normal 9 4 2 6 4 2" xfId="4928" xr:uid="{1E6137EF-2EE5-4686-8033-821A48CAFCBC}"/>
    <cellStyle name="Normal 9 4 2 6 5" xfId="4925" xr:uid="{AC037D3C-F062-4D8A-BB84-B8F542592289}"/>
    <cellStyle name="Normal 9 4 2 7" xfId="2410" xr:uid="{4A951557-C913-44F6-9AC2-26EE3F17E442}"/>
    <cellStyle name="Normal 9 4 2 7 2" xfId="4929" xr:uid="{B1D256A9-92BB-44AB-9BFA-9D977C1CD637}"/>
    <cellStyle name="Normal 9 4 2 8" xfId="4083" xr:uid="{1F14B77A-5DFF-4DB6-A075-87B4C86B09A0}"/>
    <cellStyle name="Normal 9 4 2 8 2" xfId="4930" xr:uid="{8D6A0C13-C40D-4AB0-8A8D-8EE86F49C82F}"/>
    <cellStyle name="Normal 9 4 2 9" xfId="4084" xr:uid="{AB8E798D-0152-4711-B687-CBCBE7BA2E69}"/>
    <cellStyle name="Normal 9 4 2 9 2" xfId="4931" xr:uid="{E7C19656-7ECC-4BF1-9262-3695DBEF1B80}"/>
    <cellStyle name="Normal 9 4 3" xfId="175" xr:uid="{90F4F623-7711-4517-8858-FB61C422F3C2}"/>
    <cellStyle name="Normal 9 4 3 2" xfId="176" xr:uid="{0BC16C05-D38C-42B0-8D2F-483C90939727}"/>
    <cellStyle name="Normal 9 4 3 2 2" xfId="863" xr:uid="{5220744F-6B4C-42A6-A7B9-C44034DC8C0D}"/>
    <cellStyle name="Normal 9 4 3 2 2 2" xfId="2411" xr:uid="{CF010E69-896E-4146-AF3B-8C46A49ACC28}"/>
    <cellStyle name="Normal 9 4 3 2 2 2 2" xfId="2412" xr:uid="{C66DC4FA-053A-4F7D-9F63-9032D97819F4}"/>
    <cellStyle name="Normal 9 4 3 2 2 2 2 2" xfId="4500" xr:uid="{1A31B95D-7AE4-481C-AA13-B8D3B98B8CC7}"/>
    <cellStyle name="Normal 9 4 3 2 2 2 2 2 2" xfId="5307" xr:uid="{55E2C6FC-89CA-4365-B069-375476AC3B3F}"/>
    <cellStyle name="Normal 9 4 3 2 2 2 2 2 3" xfId="4936" xr:uid="{5CF78D9F-7C01-43E0-BAD4-16C820C03FF2}"/>
    <cellStyle name="Normal 9 4 3 2 2 2 3" xfId="4501" xr:uid="{6B925010-085D-4451-91EA-2A48BBBFC820}"/>
    <cellStyle name="Normal 9 4 3 2 2 2 3 2" xfId="5308" xr:uid="{137F7775-F757-4F37-847B-E26185C1C3C2}"/>
    <cellStyle name="Normal 9 4 3 2 2 2 3 3" xfId="4935" xr:uid="{79E31C29-DD06-49C8-B2A0-667E8A1DFF90}"/>
    <cellStyle name="Normal 9 4 3 2 2 3" xfId="2413" xr:uid="{F5490483-7613-4407-AF2E-1128A1BBD012}"/>
    <cellStyle name="Normal 9 4 3 2 2 3 2" xfId="4502" xr:uid="{CE051D1C-2F07-437C-B080-3924A67C7EB3}"/>
    <cellStyle name="Normal 9 4 3 2 2 3 2 2" xfId="5309" xr:uid="{C510CDAB-6D07-49EA-936E-0433FF14B9C6}"/>
    <cellStyle name="Normal 9 4 3 2 2 3 2 3" xfId="4937" xr:uid="{926952A0-B8A0-4281-A076-DE5F8FFDC8F7}"/>
    <cellStyle name="Normal 9 4 3 2 2 4" xfId="4085" xr:uid="{6B429D70-628E-47E8-AFE3-1F3AFD385961}"/>
    <cellStyle name="Normal 9 4 3 2 2 4 2" xfId="4938" xr:uid="{ACC188BA-7425-4A00-9B04-650AFD030ED7}"/>
    <cellStyle name="Normal 9 4 3 2 2 5" xfId="4934" xr:uid="{1F0AB128-3BDB-4BB2-B952-92B6F0906093}"/>
    <cellStyle name="Normal 9 4 3 2 3" xfId="2414" xr:uid="{C9BDF46C-6F12-49EF-9AFE-3D85CB16B2AC}"/>
    <cellStyle name="Normal 9 4 3 2 3 2" xfId="2415" xr:uid="{CDC7B173-45F3-4962-B8F9-C4E6CE416557}"/>
    <cellStyle name="Normal 9 4 3 2 3 2 2" xfId="4503" xr:uid="{8D279182-A149-4080-B6AA-D3EFE360B9F2}"/>
    <cellStyle name="Normal 9 4 3 2 3 2 2 2" xfId="5310" xr:uid="{5D455B58-CFB6-47B8-B4B0-477C871B415F}"/>
    <cellStyle name="Normal 9 4 3 2 3 2 2 3" xfId="4940" xr:uid="{FBAB5A0E-9723-43A4-9F8C-764F2B0D2216}"/>
    <cellStyle name="Normal 9 4 3 2 3 3" xfId="4086" xr:uid="{7F51A70E-FCA0-47BD-BA24-1D677CF3367C}"/>
    <cellStyle name="Normal 9 4 3 2 3 3 2" xfId="4941" xr:uid="{9B537D5C-4F07-4BB6-8355-83DBC40C8BBB}"/>
    <cellStyle name="Normal 9 4 3 2 3 4" xfId="4087" xr:uid="{32443C8B-BCBE-40D1-A0FC-52152B29348B}"/>
    <cellStyle name="Normal 9 4 3 2 3 4 2" xfId="4942" xr:uid="{30D5EC87-6A08-4CCD-8E0E-50FDAD3CB62C}"/>
    <cellStyle name="Normal 9 4 3 2 3 5" xfId="4939" xr:uid="{53FC80FD-B0CB-4519-B11E-419DAB2347FB}"/>
    <cellStyle name="Normal 9 4 3 2 4" xfId="2416" xr:uid="{42790252-DFAF-4C4C-AF5D-6C65E8C795E9}"/>
    <cellStyle name="Normal 9 4 3 2 4 2" xfId="4504" xr:uid="{FA315269-F4AF-4145-9C03-3F810ABEBABD}"/>
    <cellStyle name="Normal 9 4 3 2 4 2 2" xfId="5311" xr:uid="{68CAD4A4-0694-4B4C-BF17-4EE788BDF1AC}"/>
    <cellStyle name="Normal 9 4 3 2 4 2 3" xfId="4943" xr:uid="{75BA9A02-00A0-4EBB-BDE5-1B956BAFF980}"/>
    <cellStyle name="Normal 9 4 3 2 5" xfId="4088" xr:uid="{B0DCADCA-5ECB-4669-A341-C8FFA0336AFD}"/>
    <cellStyle name="Normal 9 4 3 2 5 2" xfId="4944" xr:uid="{EFB9EFA7-E34A-46CA-AD62-AB95240C6A23}"/>
    <cellStyle name="Normal 9 4 3 2 6" xfId="4089" xr:uid="{1A15C944-8285-42AC-8FD0-BF5F9A16118B}"/>
    <cellStyle name="Normal 9 4 3 2 6 2" xfId="4945" xr:uid="{A76ABD92-6CCB-4405-B313-1B35EC072B4A}"/>
    <cellStyle name="Normal 9 4 3 2 7" xfId="4933" xr:uid="{2059016E-C4BB-4116-8B16-36E281A8460C}"/>
    <cellStyle name="Normal 9 4 3 3" xfId="416" xr:uid="{24013720-0456-4EA1-ACA5-69CBFA9E625E}"/>
    <cellStyle name="Normal 9 4 3 3 2" xfId="2417" xr:uid="{BCE57C32-E8A9-47CB-9B1F-5DB2B1847650}"/>
    <cellStyle name="Normal 9 4 3 3 2 2" xfId="2418" xr:uid="{E8E3E998-CE08-409B-B1A1-1E6FCEACDFD1}"/>
    <cellStyle name="Normal 9 4 3 3 2 2 2" xfId="4505" xr:uid="{16B84140-198C-4290-8D7B-520CAF281C83}"/>
    <cellStyle name="Normal 9 4 3 3 2 2 2 2" xfId="5312" xr:uid="{CD7341F1-9BC3-45F1-90D6-32C85E8EECBE}"/>
    <cellStyle name="Normal 9 4 3 3 2 2 2 3" xfId="4948" xr:uid="{95986F2C-E9C9-49C1-A092-B34C780A1588}"/>
    <cellStyle name="Normal 9 4 3 3 2 3" xfId="4090" xr:uid="{0364565F-5F0A-45B4-98C5-CDD45C853E2E}"/>
    <cellStyle name="Normal 9 4 3 3 2 3 2" xfId="4949" xr:uid="{BE7A2123-5F93-45A3-9DDB-3A5B8A7209AB}"/>
    <cellStyle name="Normal 9 4 3 3 2 4" xfId="4091" xr:uid="{63B030B8-0EEE-463F-932C-7D846104CD03}"/>
    <cellStyle name="Normal 9 4 3 3 2 4 2" xfId="4950" xr:uid="{7B36B589-1A3A-437E-88FE-FBBFA8C5F4C7}"/>
    <cellStyle name="Normal 9 4 3 3 2 5" xfId="4947" xr:uid="{AAEDDC17-FBF6-4A27-908A-7F20DB8999D9}"/>
    <cellStyle name="Normal 9 4 3 3 3" xfId="2419" xr:uid="{FE36C7E7-2430-4B10-9BAA-96A67C6D71BB}"/>
    <cellStyle name="Normal 9 4 3 3 3 2" xfId="4506" xr:uid="{4B14B432-10F9-4935-98C7-F0E898096DFD}"/>
    <cellStyle name="Normal 9 4 3 3 3 2 2" xfId="5313" xr:uid="{C0B3201E-01AA-4531-9D4A-56E20916C31A}"/>
    <cellStyle name="Normal 9 4 3 3 3 2 3" xfId="4951" xr:uid="{D74E0D0C-F2CF-4E19-9334-4D0261C71313}"/>
    <cellStyle name="Normal 9 4 3 3 4" xfId="4092" xr:uid="{3CB02447-3131-4C0D-88FB-6C50E57BCF9A}"/>
    <cellStyle name="Normal 9 4 3 3 4 2" xfId="4952" xr:uid="{2B44AD8F-38F3-4B1F-8B29-93BAF448C69F}"/>
    <cellStyle name="Normal 9 4 3 3 5" xfId="4093" xr:uid="{BCD217C9-1A13-499B-8C52-FF585E56EBDC}"/>
    <cellStyle name="Normal 9 4 3 3 5 2" xfId="4953" xr:uid="{3FBBCDD1-30B4-46D3-AFAB-BADC8F78C75E}"/>
    <cellStyle name="Normal 9 4 3 3 6" xfId="4946" xr:uid="{B3543E0C-C7C5-47FF-BD06-57B90758E99A}"/>
    <cellStyle name="Normal 9 4 3 4" xfId="2420" xr:uid="{51E99681-68F6-422E-BCE9-AA933691808C}"/>
    <cellStyle name="Normal 9 4 3 4 2" xfId="2421" xr:uid="{FA0D7A26-2D50-4319-8ABB-1FC94DD97EDF}"/>
    <cellStyle name="Normal 9 4 3 4 2 2" xfId="4507" xr:uid="{4DD59FD2-2A51-4C23-AC60-13BB8F87BD4B}"/>
    <cellStyle name="Normal 9 4 3 4 2 2 2" xfId="5314" xr:uid="{0AFB891A-7B77-462E-B69F-7509BAAEF2E7}"/>
    <cellStyle name="Normal 9 4 3 4 2 2 3" xfId="4955" xr:uid="{054A09F4-7A83-491A-9237-43A1F787097E}"/>
    <cellStyle name="Normal 9 4 3 4 3" xfId="4094" xr:uid="{81B25A0E-EA03-4382-BED5-D1FEC560449A}"/>
    <cellStyle name="Normal 9 4 3 4 3 2" xfId="4956" xr:uid="{56D87184-3913-4C74-BCAD-55442CCF81B0}"/>
    <cellStyle name="Normal 9 4 3 4 4" xfId="4095" xr:uid="{28FF2AD6-2B53-4CE4-A347-86BF06695418}"/>
    <cellStyle name="Normal 9 4 3 4 4 2" xfId="4957" xr:uid="{DD46CC26-E800-42A5-8273-12658D86363A}"/>
    <cellStyle name="Normal 9 4 3 4 5" xfId="4954" xr:uid="{6ECB90F6-AC70-4890-931E-96E3311474B9}"/>
    <cellStyle name="Normal 9 4 3 5" xfId="2422" xr:uid="{2CC06DD5-A6B6-4E22-8919-25BBD863F15B}"/>
    <cellStyle name="Normal 9 4 3 5 2" xfId="4096" xr:uid="{8D70EEC1-0CE6-49A3-8F1F-085D0F63386B}"/>
    <cellStyle name="Normal 9 4 3 5 2 2" xfId="4959" xr:uid="{C4A5C036-61C9-4551-BC54-C6A588CF163E}"/>
    <cellStyle name="Normal 9 4 3 5 3" xfId="4097" xr:uid="{905F3348-7DB4-4896-A0B5-53DCE07E6758}"/>
    <cellStyle name="Normal 9 4 3 5 3 2" xfId="4960" xr:uid="{5D8EBA78-69D8-4179-B8C1-861A7109ABC9}"/>
    <cellStyle name="Normal 9 4 3 5 4" xfId="4098" xr:uid="{6AB578BC-3706-450A-8816-D54BC63510C5}"/>
    <cellStyle name="Normal 9 4 3 5 4 2" xfId="4961" xr:uid="{56A66115-A933-4A03-841F-A09ACFEA5608}"/>
    <cellStyle name="Normal 9 4 3 5 5" xfId="4958" xr:uid="{242130AE-C88E-4DBE-9032-9D5CECB675F9}"/>
    <cellStyle name="Normal 9 4 3 6" xfId="4099" xr:uid="{B530A732-A1AD-4D9E-9B10-33CB87D2A438}"/>
    <cellStyle name="Normal 9 4 3 6 2" xfId="4962" xr:uid="{220A0DA3-F4CD-4B17-8823-B7E94A2A45A6}"/>
    <cellStyle name="Normal 9 4 3 7" xfId="4100" xr:uid="{FA69B80F-9ABA-4939-AB13-A02E1F8D71AA}"/>
    <cellStyle name="Normal 9 4 3 7 2" xfId="4963" xr:uid="{E6BA1B4E-3DE7-4F7F-B0A3-127288DD87E7}"/>
    <cellStyle name="Normal 9 4 3 8" xfId="4101" xr:uid="{82D1A5F8-D643-49E8-9587-89D394F54C1D}"/>
    <cellStyle name="Normal 9 4 3 8 2" xfId="4964" xr:uid="{E6436393-AD40-4920-AD30-41685F247C3E}"/>
    <cellStyle name="Normal 9 4 3 9" xfId="4932" xr:uid="{7069AA69-AD6B-4C9D-8098-B2E8C0F00674}"/>
    <cellStyle name="Normal 9 4 4" xfId="177" xr:uid="{9F30D1D5-041E-4010-B92F-58AABC04D588}"/>
    <cellStyle name="Normal 9 4 4 2" xfId="864" xr:uid="{0844E74D-EFB2-43BA-9BD4-F90BF23BAE7A}"/>
    <cellStyle name="Normal 9 4 4 2 2" xfId="865" xr:uid="{8624EB64-77D9-4622-B226-9A771B598845}"/>
    <cellStyle name="Normal 9 4 4 2 2 2" xfId="2423" xr:uid="{ECB2DCAF-B03E-4971-91C5-839A0D251855}"/>
    <cellStyle name="Normal 9 4 4 2 2 2 2" xfId="2424" xr:uid="{57156555-B1ED-4740-843B-5380A5CF8B8E}"/>
    <cellStyle name="Normal 9 4 4 2 2 2 2 2" xfId="4969" xr:uid="{352EA266-2DDB-4FAC-BA92-104BBCFE3009}"/>
    <cellStyle name="Normal 9 4 4 2 2 2 3" xfId="4968" xr:uid="{514510B7-4315-4B4C-8695-3486C89EA5BB}"/>
    <cellStyle name="Normal 9 4 4 2 2 3" xfId="2425" xr:uid="{112BF911-E79F-4858-8EFA-5FF2D3B4D315}"/>
    <cellStyle name="Normal 9 4 4 2 2 3 2" xfId="4970" xr:uid="{18641AC8-127B-4CC0-8593-1534F638A8E4}"/>
    <cellStyle name="Normal 9 4 4 2 2 4" xfId="4102" xr:uid="{466803F1-B867-41F0-9053-9FED50DC3DBE}"/>
    <cellStyle name="Normal 9 4 4 2 2 4 2" xfId="4971" xr:uid="{0867CC1C-0D31-4211-ABFE-10701E220581}"/>
    <cellStyle name="Normal 9 4 4 2 2 5" xfId="4967" xr:uid="{A31620F3-DB88-4911-854E-2740194DDD0F}"/>
    <cellStyle name="Normal 9 4 4 2 3" xfId="2426" xr:uid="{735F24A7-6844-4FE5-8579-ED14FF41AA7B}"/>
    <cellStyle name="Normal 9 4 4 2 3 2" xfId="2427" xr:uid="{279D91CB-D8FD-4210-95F1-319E2B5845BB}"/>
    <cellStyle name="Normal 9 4 4 2 3 2 2" xfId="4973" xr:uid="{44124099-4721-47CA-BE57-5335E4112AA6}"/>
    <cellStyle name="Normal 9 4 4 2 3 3" xfId="4972" xr:uid="{E666F683-A888-446E-9BF6-C7B4CA334473}"/>
    <cellStyle name="Normal 9 4 4 2 4" xfId="2428" xr:uid="{F1DC4120-CD63-4366-9B7F-6374A8C874B5}"/>
    <cellStyle name="Normal 9 4 4 2 4 2" xfId="4974" xr:uid="{07C0441C-A732-44A7-BBF5-92C5318E6B8B}"/>
    <cellStyle name="Normal 9 4 4 2 5" xfId="4103" xr:uid="{348DEE7E-F467-4E77-8430-AC11FB3CB8E3}"/>
    <cellStyle name="Normal 9 4 4 2 5 2" xfId="4975" xr:uid="{C6C5AE5E-5E11-47EE-B0AA-24BC0F1FD3FB}"/>
    <cellStyle name="Normal 9 4 4 2 6" xfId="4966" xr:uid="{E964BD06-C76C-49B7-9108-2DFF909F823F}"/>
    <cellStyle name="Normal 9 4 4 3" xfId="866" xr:uid="{4DF2F617-49EF-452D-A07A-6E0E00AD74B3}"/>
    <cellStyle name="Normal 9 4 4 3 2" xfId="2429" xr:uid="{A9C705D0-8B25-4CD4-9499-90F8B0703349}"/>
    <cellStyle name="Normal 9 4 4 3 2 2" xfId="2430" xr:uid="{54FF1C97-886C-433D-81A9-0D3EBECEE986}"/>
    <cellStyle name="Normal 9 4 4 3 2 2 2" xfId="4978" xr:uid="{ABFF1BA0-B562-411B-A03A-D2855CD65B96}"/>
    <cellStyle name="Normal 9 4 4 3 2 3" xfId="4977" xr:uid="{C0D1753D-88AD-4D3B-8136-8D6889A51E1A}"/>
    <cellStyle name="Normal 9 4 4 3 3" xfId="2431" xr:uid="{10D13BB3-F7AF-4548-9FD0-F13EE1A791E2}"/>
    <cellStyle name="Normal 9 4 4 3 3 2" xfId="4979" xr:uid="{D7730AFC-3527-40A1-9459-502517AED9E8}"/>
    <cellStyle name="Normal 9 4 4 3 4" xfId="4104" xr:uid="{C9500A5A-065D-48BA-B49E-0A312F1BB930}"/>
    <cellStyle name="Normal 9 4 4 3 4 2" xfId="4980" xr:uid="{F8512163-6E71-41FC-8DF0-8D024B84C1E9}"/>
    <cellStyle name="Normal 9 4 4 3 5" xfId="4976" xr:uid="{31E9C82E-21C8-46FC-9FE5-01CC60911E92}"/>
    <cellStyle name="Normal 9 4 4 4" xfId="2432" xr:uid="{78584AD8-1CB3-41FB-AC8A-1E85D91A5202}"/>
    <cellStyle name="Normal 9 4 4 4 2" xfId="2433" xr:uid="{E4E088A2-DC3E-4CCE-B210-95973BBC64B6}"/>
    <cellStyle name="Normal 9 4 4 4 2 2" xfId="4982" xr:uid="{4B6AEC6E-B9C5-4FAB-AE48-BDA0A97E349B}"/>
    <cellStyle name="Normal 9 4 4 4 3" xfId="4105" xr:uid="{5D1C0C04-8C3B-4E17-A3B8-2BB1323AF7F2}"/>
    <cellStyle name="Normal 9 4 4 4 3 2" xfId="4983" xr:uid="{06CD8842-5474-4055-B1B3-7479613AC617}"/>
    <cellStyle name="Normal 9 4 4 4 4" xfId="4106" xr:uid="{D3F07B14-2AF2-47DE-8EB5-E9E2C748AC1E}"/>
    <cellStyle name="Normal 9 4 4 4 4 2" xfId="4984" xr:uid="{9E09CDCA-4652-4204-863D-D7F5BB988B1B}"/>
    <cellStyle name="Normal 9 4 4 4 5" xfId="4981" xr:uid="{CC0F32B5-2833-4BE8-8D81-5A08E888FDDF}"/>
    <cellStyle name="Normal 9 4 4 5" xfId="2434" xr:uid="{5A0C77AD-FE55-49A1-A0C5-50C1E4C490D1}"/>
    <cellStyle name="Normal 9 4 4 5 2" xfId="4985" xr:uid="{F82BA780-421F-464F-A359-55B58006B7B0}"/>
    <cellStyle name="Normal 9 4 4 6" xfId="4107" xr:uid="{26A4654F-E6DB-4ADE-A744-C7BB6C7CDB9E}"/>
    <cellStyle name="Normal 9 4 4 6 2" xfId="4986" xr:uid="{AF971D7A-52D3-4BA0-8DBA-F7ABA91155DC}"/>
    <cellStyle name="Normal 9 4 4 7" xfId="4108" xr:uid="{C55ADC24-B5E9-4D40-AEA9-F8AAAFD699B5}"/>
    <cellStyle name="Normal 9 4 4 7 2" xfId="4987" xr:uid="{F0B004D1-2222-45EB-BD43-A35695952520}"/>
    <cellStyle name="Normal 9 4 4 8" xfId="4965" xr:uid="{05684955-D691-4C1C-8B5E-52EC07F79E35}"/>
    <cellStyle name="Normal 9 4 5" xfId="417" xr:uid="{72F323B9-22FD-4326-B82B-973F50B035CC}"/>
    <cellStyle name="Normal 9 4 5 2" xfId="867" xr:uid="{F439A449-A96A-48B0-A7E4-907CCACCD11C}"/>
    <cellStyle name="Normal 9 4 5 2 2" xfId="2435" xr:uid="{2493B1DF-3967-40CF-BFE3-F7DCB235C5F4}"/>
    <cellStyle name="Normal 9 4 5 2 2 2" xfId="2436" xr:uid="{375D3655-F0B7-46AC-A1FB-B8C831118885}"/>
    <cellStyle name="Normal 9 4 5 2 2 2 2" xfId="4991" xr:uid="{0B6E3177-776B-4A3F-B2D9-5FA57389E892}"/>
    <cellStyle name="Normal 9 4 5 2 2 3" xfId="4990" xr:uid="{E613ACD2-4875-4BB8-9AC5-E0A23DB08C5D}"/>
    <cellStyle name="Normal 9 4 5 2 3" xfId="2437" xr:uid="{2F7B5A95-DE2D-41A3-BE50-9E364DA5E154}"/>
    <cellStyle name="Normal 9 4 5 2 3 2" xfId="4992" xr:uid="{701E5498-5A78-4097-91EF-52F7388F433D}"/>
    <cellStyle name="Normal 9 4 5 2 4" xfId="4109" xr:uid="{3466EF14-E6A8-4E7F-AA19-467996F6FFDD}"/>
    <cellStyle name="Normal 9 4 5 2 4 2" xfId="4993" xr:uid="{1EFCA78F-1D4B-4FEF-8252-FE21C8A0EFC1}"/>
    <cellStyle name="Normal 9 4 5 2 5" xfId="4989" xr:uid="{34236041-A1B3-4D06-82D4-ADF0B25B0F3A}"/>
    <cellStyle name="Normal 9 4 5 3" xfId="2438" xr:uid="{A0BDB111-1F50-40DD-8A69-7DE8E3F32DA5}"/>
    <cellStyle name="Normal 9 4 5 3 2" xfId="2439" xr:uid="{0DCB8A4F-E9D0-4999-8847-06AEF3D0A099}"/>
    <cellStyle name="Normal 9 4 5 3 2 2" xfId="4995" xr:uid="{3B86AFE2-873B-4518-969E-AB7C45FCB5B0}"/>
    <cellStyle name="Normal 9 4 5 3 3" xfId="4110" xr:uid="{7FB0F9FB-1517-4462-AC1C-312E1597D621}"/>
    <cellStyle name="Normal 9 4 5 3 3 2" xfId="4996" xr:uid="{9C035EF7-8074-42F5-BE55-8E833516BC9F}"/>
    <cellStyle name="Normal 9 4 5 3 4" xfId="4111" xr:uid="{67B4DCC0-296D-4009-9F89-9116AA799515}"/>
    <cellStyle name="Normal 9 4 5 3 4 2" xfId="4997" xr:uid="{E93F2386-A6C3-42F3-8FF5-C8098DECCD23}"/>
    <cellStyle name="Normal 9 4 5 3 5" xfId="4994" xr:uid="{D461D354-2F6A-4EDC-91E1-EF29424C6525}"/>
    <cellStyle name="Normal 9 4 5 4" xfId="2440" xr:uid="{CE9D5C9D-5543-4D4E-9EEF-E419D6D98860}"/>
    <cellStyle name="Normal 9 4 5 4 2" xfId="4998" xr:uid="{1182360A-900C-4D79-88BD-61A120A88DA3}"/>
    <cellStyle name="Normal 9 4 5 5" xfId="4112" xr:uid="{689B3DC9-C373-4E37-B376-CB89127DD85D}"/>
    <cellStyle name="Normal 9 4 5 5 2" xfId="4999" xr:uid="{11A42836-6CA0-4730-B9D7-9F86C78DAF02}"/>
    <cellStyle name="Normal 9 4 5 6" xfId="4113" xr:uid="{606CF87A-74B5-4DD7-B613-CD0C54BB59E2}"/>
    <cellStyle name="Normal 9 4 5 6 2" xfId="5000" xr:uid="{B603A099-7500-4C34-84EC-F26C49FD5311}"/>
    <cellStyle name="Normal 9 4 5 7" xfId="4988" xr:uid="{1FEC1407-6C4D-45CD-8C04-BB16997A5FEB}"/>
    <cellStyle name="Normal 9 4 6" xfId="418" xr:uid="{4C1E414A-D686-4EEB-9966-334B40A91763}"/>
    <cellStyle name="Normal 9 4 6 2" xfId="2441" xr:uid="{9A73912B-FB74-447C-B211-D88FD438F09D}"/>
    <cellStyle name="Normal 9 4 6 2 2" xfId="2442" xr:uid="{A111675D-6D05-4303-BD60-6FA9BBB811A3}"/>
    <cellStyle name="Normal 9 4 6 2 2 2" xfId="5003" xr:uid="{7FF436B3-0AA4-48D3-A452-78D646CA6979}"/>
    <cellStyle name="Normal 9 4 6 2 3" xfId="4114" xr:uid="{BEEE97E6-02B2-495C-90F6-F4A9101F49F6}"/>
    <cellStyle name="Normal 9 4 6 2 3 2" xfId="5004" xr:uid="{B96605A9-C6E6-449D-A95F-CD25F59DA153}"/>
    <cellStyle name="Normal 9 4 6 2 4" xfId="4115" xr:uid="{C89B37DB-87D4-483C-B363-ECEBE8204823}"/>
    <cellStyle name="Normal 9 4 6 2 4 2" xfId="5005" xr:uid="{ACD23A46-8463-45FC-B1BE-91AB760DAC43}"/>
    <cellStyle name="Normal 9 4 6 2 5" xfId="5002" xr:uid="{24FE4B14-6418-4C53-A6AE-C9D076C20820}"/>
    <cellStyle name="Normal 9 4 6 3" xfId="2443" xr:uid="{279D5954-2221-479B-BEA7-4CB273D1F8DB}"/>
    <cellStyle name="Normal 9 4 6 3 2" xfId="5006" xr:uid="{8361342B-1222-4F76-8496-EFB407B00DD9}"/>
    <cellStyle name="Normal 9 4 6 4" xfId="4116" xr:uid="{13FAF91E-73FA-4A78-BA44-9EECEF6F363F}"/>
    <cellStyle name="Normal 9 4 6 4 2" xfId="5007" xr:uid="{7C756A50-8815-4E7A-AA83-0832984CD2F9}"/>
    <cellStyle name="Normal 9 4 6 5" xfId="4117" xr:uid="{55C37F01-403B-4686-A77A-C6FC1A6643B2}"/>
    <cellStyle name="Normal 9 4 6 5 2" xfId="5008" xr:uid="{DFEE668D-E860-4CD0-B00D-CC8511860EDA}"/>
    <cellStyle name="Normal 9 4 6 6" xfId="5001" xr:uid="{4510D55B-66A8-413E-9072-BD4DDB8AEE16}"/>
    <cellStyle name="Normal 9 4 7" xfId="2444" xr:uid="{543AA800-DCDC-45E5-8C1A-1D5CB95D2084}"/>
    <cellStyle name="Normal 9 4 7 2" xfId="2445" xr:uid="{5A3CF794-4937-4879-9963-4ECEB9E2EF65}"/>
    <cellStyle name="Normal 9 4 7 2 2" xfId="5010" xr:uid="{EDAE9F64-198B-44D1-9703-DCB3665ABCFE}"/>
    <cellStyle name="Normal 9 4 7 3" xfId="4118" xr:uid="{D2F73FC4-02DE-4EF8-8AAA-DADDFAEFEE81}"/>
    <cellStyle name="Normal 9 4 7 3 2" xfId="5011" xr:uid="{00CB3755-EED9-4546-8550-F341895DE176}"/>
    <cellStyle name="Normal 9 4 7 4" xfId="4119" xr:uid="{A75DC442-6428-4E7D-A543-DC4409CD7C5E}"/>
    <cellStyle name="Normal 9 4 7 4 2" xfId="5012" xr:uid="{FBF2976F-30D9-49DD-9ADE-54D11587C0D5}"/>
    <cellStyle name="Normal 9 4 7 5" xfId="5009" xr:uid="{24C55198-75B4-4B0C-945A-134A7194A861}"/>
    <cellStyle name="Normal 9 4 8" xfId="2446" xr:uid="{93B3D09B-2DA4-4A71-9A63-2444F18F08E0}"/>
    <cellStyle name="Normal 9 4 8 2" xfId="4120" xr:uid="{ED06F50B-6A53-48AA-8FF1-EA6F2CF35FE4}"/>
    <cellStyle name="Normal 9 4 8 2 2" xfId="5014" xr:uid="{E7AADC4D-CA1D-456A-8A8C-2AFAA3E70F1A}"/>
    <cellStyle name="Normal 9 4 8 3" xfId="4121" xr:uid="{FF074715-71EB-4471-86D4-9D3782F16EEF}"/>
    <cellStyle name="Normal 9 4 8 3 2" xfId="5015" xr:uid="{03947C91-5EF5-42BF-A84B-AFA5F6E66995}"/>
    <cellStyle name="Normal 9 4 8 4" xfId="4122" xr:uid="{844A17B0-A12B-4FB5-99CD-0D2CC3F35F2F}"/>
    <cellStyle name="Normal 9 4 8 4 2" xfId="5016" xr:uid="{C4EE655C-CFC9-41FB-A8DB-9D10EBFA673D}"/>
    <cellStyle name="Normal 9 4 8 5" xfId="5013" xr:uid="{4AACFC82-3E51-4508-8DD9-D226B17BAE70}"/>
    <cellStyle name="Normal 9 4 9" xfId="4123" xr:uid="{BE888C44-9755-42A4-82D1-E095D3BD3E0C}"/>
    <cellStyle name="Normal 9 4 9 2" xfId="5017" xr:uid="{5BA8547E-1279-448E-B741-F6CA254D9531}"/>
    <cellStyle name="Normal 9 5" xfId="178" xr:uid="{B2CBA443-0AB1-498E-A7C6-0933BA6DAEC8}"/>
    <cellStyle name="Normal 9 5 10" xfId="4124" xr:uid="{E9122BD3-AE25-4BD7-B3B9-A21F2F442099}"/>
    <cellStyle name="Normal 9 5 10 2" xfId="5019" xr:uid="{3390539F-E5D9-4DC4-9B4E-121E7E9830BC}"/>
    <cellStyle name="Normal 9 5 11" xfId="4125" xr:uid="{A4A34C57-3E87-4514-92A9-1680DF218525}"/>
    <cellStyle name="Normal 9 5 11 2" xfId="5020" xr:uid="{E547D150-E999-4CB9-8077-DCEBCC4EF540}"/>
    <cellStyle name="Normal 9 5 12" xfId="5018" xr:uid="{898D03C9-4404-4B5A-8A94-33EFB4A4E169}"/>
    <cellStyle name="Normal 9 5 2" xfId="179" xr:uid="{A11CAC24-5294-443F-92A9-487BE7921A20}"/>
    <cellStyle name="Normal 9 5 2 10" xfId="5021" xr:uid="{8DA5FE39-C215-43EC-9CAE-246678E87ED0}"/>
    <cellStyle name="Normal 9 5 2 2" xfId="419" xr:uid="{88DDA56C-93F2-4615-9AF7-00071CD234F3}"/>
    <cellStyle name="Normal 9 5 2 2 2" xfId="868" xr:uid="{BE5DF576-AFA1-42CB-8E70-B5CF2BF2EAC7}"/>
    <cellStyle name="Normal 9 5 2 2 2 2" xfId="869" xr:uid="{07564B9A-18BD-403C-98F4-0689B0E391DE}"/>
    <cellStyle name="Normal 9 5 2 2 2 2 2" xfId="2447" xr:uid="{16336520-962C-4AC6-AFA6-165D540F91E8}"/>
    <cellStyle name="Normal 9 5 2 2 2 2 2 2" xfId="5025" xr:uid="{1F684385-2D4C-42A8-9062-21737D705E54}"/>
    <cellStyle name="Normal 9 5 2 2 2 2 3" xfId="4126" xr:uid="{C9C5EB2C-E549-490A-99BC-8915016BD6FA}"/>
    <cellStyle name="Normal 9 5 2 2 2 2 3 2" xfId="5026" xr:uid="{A1E29868-B91C-4E0D-A4FC-BC0659F279EA}"/>
    <cellStyle name="Normal 9 5 2 2 2 2 4" xfId="4127" xr:uid="{287F76BF-0E1F-4D85-9832-DD6579FA4BB9}"/>
    <cellStyle name="Normal 9 5 2 2 2 2 4 2" xfId="5027" xr:uid="{8A5245A2-4ABC-4C7B-89BC-BB11F9C8F6A3}"/>
    <cellStyle name="Normal 9 5 2 2 2 2 5" xfId="5024" xr:uid="{FA575A9C-5B81-4B60-A6AE-DAB582BEBA61}"/>
    <cellStyle name="Normal 9 5 2 2 2 3" xfId="2448" xr:uid="{73DFD019-2779-44C8-BD0E-D6E738052A4C}"/>
    <cellStyle name="Normal 9 5 2 2 2 3 2" xfId="4128" xr:uid="{9DC3E125-D313-4E74-8F2D-83CA4044B847}"/>
    <cellStyle name="Normal 9 5 2 2 2 3 2 2" xfId="5029" xr:uid="{0DF8B158-10E4-4B9D-B5F8-CD4AB6A5B695}"/>
    <cellStyle name="Normal 9 5 2 2 2 3 3" xfId="4129" xr:uid="{D2CD311E-DD5F-4885-A26D-CB44FA7D4E5E}"/>
    <cellStyle name="Normal 9 5 2 2 2 3 3 2" xfId="5030" xr:uid="{75C63907-9519-4410-AE8B-264653EDC2CF}"/>
    <cellStyle name="Normal 9 5 2 2 2 3 4" xfId="4130" xr:uid="{32B44441-0625-44A7-B760-C0493173BB84}"/>
    <cellStyle name="Normal 9 5 2 2 2 3 4 2" xfId="5031" xr:uid="{447447A1-715A-4E34-BC44-0A7DCBF28490}"/>
    <cellStyle name="Normal 9 5 2 2 2 3 5" xfId="5028" xr:uid="{AD1D949F-EF92-4B4F-BFC5-ECB6138F5FC2}"/>
    <cellStyle name="Normal 9 5 2 2 2 4" xfId="4131" xr:uid="{E5519AF0-171E-482D-93EF-B9A99BAFB942}"/>
    <cellStyle name="Normal 9 5 2 2 2 4 2" xfId="5032" xr:uid="{099D9F67-50B3-4173-856B-4F136CAEFA7E}"/>
    <cellStyle name="Normal 9 5 2 2 2 5" xfId="4132" xr:uid="{E4F8621A-AB10-43A2-B8E7-E07C2BC96EC2}"/>
    <cellStyle name="Normal 9 5 2 2 2 5 2" xfId="5033" xr:uid="{3B6038CB-BCB8-4E1F-B380-4BE6A0D90D47}"/>
    <cellStyle name="Normal 9 5 2 2 2 6" xfId="4133" xr:uid="{B938B877-1BBA-468E-B069-E6F84081EB9B}"/>
    <cellStyle name="Normal 9 5 2 2 2 6 2" xfId="5034" xr:uid="{2A721097-A67A-49EF-87C9-48F06F89C680}"/>
    <cellStyle name="Normal 9 5 2 2 2 7" xfId="5023" xr:uid="{A833E9B4-09B3-44F2-A098-4AFD79FEA935}"/>
    <cellStyle name="Normal 9 5 2 2 3" xfId="870" xr:uid="{BD8EC517-B598-422B-9FBF-B79EE01007F5}"/>
    <cellStyle name="Normal 9 5 2 2 3 2" xfId="2449" xr:uid="{8AD10DC0-FEB4-4E40-A8A6-510A79414BDF}"/>
    <cellStyle name="Normal 9 5 2 2 3 2 2" xfId="4134" xr:uid="{5495ACE5-163A-42B1-9C98-F204FA2A4088}"/>
    <cellStyle name="Normal 9 5 2 2 3 2 2 2" xfId="5037" xr:uid="{8743880C-F326-4984-9206-F354A70761A0}"/>
    <cellStyle name="Normal 9 5 2 2 3 2 3" xfId="4135" xr:uid="{01C5B850-E267-43F1-B751-7B25E661F611}"/>
    <cellStyle name="Normal 9 5 2 2 3 2 3 2" xfId="5038" xr:uid="{EA73D788-97AD-4AA2-A06D-C4B854A749A2}"/>
    <cellStyle name="Normal 9 5 2 2 3 2 4" xfId="4136" xr:uid="{54506C30-1777-4D24-A880-AF82B65E7DB8}"/>
    <cellStyle name="Normal 9 5 2 2 3 2 4 2" xfId="5039" xr:uid="{82D96BC7-FA8B-4CFA-A855-105A68E0BC97}"/>
    <cellStyle name="Normal 9 5 2 2 3 2 5" xfId="5036" xr:uid="{DCE4E079-E6DF-4904-A7D8-D14F214EF5FC}"/>
    <cellStyle name="Normal 9 5 2 2 3 3" xfId="4137" xr:uid="{0DA98559-0CEA-4129-8DCA-89F6D54B0FEF}"/>
    <cellStyle name="Normal 9 5 2 2 3 3 2" xfId="5040" xr:uid="{4D847968-6589-4BF3-983E-4ED06C40F7C7}"/>
    <cellStyle name="Normal 9 5 2 2 3 4" xfId="4138" xr:uid="{5DF45FFF-555D-4E91-A4E2-77AA0812A28E}"/>
    <cellStyle name="Normal 9 5 2 2 3 4 2" xfId="5041" xr:uid="{C8DFE106-CB99-4B68-A725-7636AA52CF7D}"/>
    <cellStyle name="Normal 9 5 2 2 3 5" xfId="4139" xr:uid="{A6FAAE02-D709-4A23-B56F-9A02905091DA}"/>
    <cellStyle name="Normal 9 5 2 2 3 5 2" xfId="5042" xr:uid="{FEA76AB1-FC3B-4F6A-8F4B-CFA238737D7A}"/>
    <cellStyle name="Normal 9 5 2 2 3 6" xfId="5035" xr:uid="{8E747794-254C-4BF6-BB6B-64ABC8318E2F}"/>
    <cellStyle name="Normal 9 5 2 2 4" xfId="2450" xr:uid="{3C477AD5-F003-4CF8-86C8-70F1A24FBF1B}"/>
    <cellStyle name="Normal 9 5 2 2 4 2" xfId="4140" xr:uid="{8F2828B8-E655-4766-9BF3-E76D52414525}"/>
    <cellStyle name="Normal 9 5 2 2 4 2 2" xfId="5044" xr:uid="{F9C4A9EC-6129-489C-B612-B7294D2633FC}"/>
    <cellStyle name="Normal 9 5 2 2 4 3" xfId="4141" xr:uid="{A886EA6F-CB45-449A-BCD9-DB4BFE380A72}"/>
    <cellStyle name="Normal 9 5 2 2 4 3 2" xfId="5045" xr:uid="{37E06154-E230-4594-AA82-3D62F9A459B5}"/>
    <cellStyle name="Normal 9 5 2 2 4 4" xfId="4142" xr:uid="{9D0170AC-5A36-47F2-B10C-ACC37D5E7285}"/>
    <cellStyle name="Normal 9 5 2 2 4 4 2" xfId="5046" xr:uid="{21E2670D-1A07-42E8-A61D-BA6746237AAA}"/>
    <cellStyle name="Normal 9 5 2 2 4 5" xfId="5043" xr:uid="{ADB0EE95-BCDC-40C8-9894-1038AF38795A}"/>
    <cellStyle name="Normal 9 5 2 2 5" xfId="4143" xr:uid="{59E6E7AB-583E-4EE3-8A41-6C1E9035D55B}"/>
    <cellStyle name="Normal 9 5 2 2 5 2" xfId="4144" xr:uid="{5DA5D0A2-FA9A-4830-B526-B37A85A1D5E4}"/>
    <cellStyle name="Normal 9 5 2 2 5 2 2" xfId="5048" xr:uid="{7C182A65-DA44-418A-826C-AA404F9392DC}"/>
    <cellStyle name="Normal 9 5 2 2 5 3" xfId="4145" xr:uid="{A2566459-5328-41B4-B4E7-D3D396594600}"/>
    <cellStyle name="Normal 9 5 2 2 5 3 2" xfId="5049" xr:uid="{BEAE1496-6F29-4207-9FA8-A0E4287E849E}"/>
    <cellStyle name="Normal 9 5 2 2 5 4" xfId="4146" xr:uid="{C802F8B0-A359-463D-9D3C-0EE6CC4A62F1}"/>
    <cellStyle name="Normal 9 5 2 2 5 4 2" xfId="5050" xr:uid="{A8C8E792-F175-4BD8-B3A6-3590B0423CE1}"/>
    <cellStyle name="Normal 9 5 2 2 5 5" xfId="5047" xr:uid="{48083922-F945-4574-8E79-EB80CA5F9218}"/>
    <cellStyle name="Normal 9 5 2 2 6" xfId="4147" xr:uid="{FFA3D26F-6154-4645-8FA5-9E97EFB5666F}"/>
    <cellStyle name="Normal 9 5 2 2 6 2" xfId="5051" xr:uid="{6A35E1D2-A392-437C-822B-37AEE9B2620B}"/>
    <cellStyle name="Normal 9 5 2 2 7" xfId="4148" xr:uid="{B12508D3-29A9-4AF1-B1F4-77F822BA36DA}"/>
    <cellStyle name="Normal 9 5 2 2 7 2" xfId="5052" xr:uid="{9606B42C-C56F-437C-B3E2-A1C4A4F4EDAB}"/>
    <cellStyle name="Normal 9 5 2 2 8" xfId="4149" xr:uid="{5CCCF1B7-D0CA-4A77-A676-3B25844E4537}"/>
    <cellStyle name="Normal 9 5 2 2 8 2" xfId="5053" xr:uid="{5C894F46-4DE2-4E20-B7DD-361F0291AC90}"/>
    <cellStyle name="Normal 9 5 2 2 9" xfId="5022" xr:uid="{7C43CC09-A42D-4E69-BD07-D29D4D20F0F3}"/>
    <cellStyle name="Normal 9 5 2 3" xfId="871" xr:uid="{B798169F-43A0-4158-A38F-498760FB62A1}"/>
    <cellStyle name="Normal 9 5 2 3 2" xfId="872" xr:uid="{584D7698-0192-4299-B599-49A927BD9547}"/>
    <cellStyle name="Normal 9 5 2 3 2 2" xfId="873" xr:uid="{D21921AF-CC63-4E39-B0DF-91E4B6B104B0}"/>
    <cellStyle name="Normal 9 5 2 3 2 2 2" xfId="5056" xr:uid="{C38242C7-795F-4EFD-94D3-D37B692F4A0C}"/>
    <cellStyle name="Normal 9 5 2 3 2 3" xfId="4150" xr:uid="{B36B3E62-0DA5-495B-A64C-3EC6B5D23997}"/>
    <cellStyle name="Normal 9 5 2 3 2 3 2" xfId="5057" xr:uid="{A49DB40A-0007-41E5-8D43-DEA3E653609B}"/>
    <cellStyle name="Normal 9 5 2 3 2 4" xfId="4151" xr:uid="{621C2528-FB02-4881-8367-27D9EFDAAAC2}"/>
    <cellStyle name="Normal 9 5 2 3 2 4 2" xfId="5058" xr:uid="{2E3BD605-2B2D-45F8-8A00-3340A77B03B2}"/>
    <cellStyle name="Normal 9 5 2 3 2 5" xfId="5055" xr:uid="{663DC7E7-C0E0-4F49-8CAF-37960B99CAFA}"/>
    <cellStyle name="Normal 9 5 2 3 3" xfId="874" xr:uid="{AC7E5A99-D039-4A30-90C9-E8BE53516E80}"/>
    <cellStyle name="Normal 9 5 2 3 3 2" xfId="4152" xr:uid="{2082D1D6-D897-4DEE-9958-D6EA8D914995}"/>
    <cellStyle name="Normal 9 5 2 3 3 2 2" xfId="5060" xr:uid="{37D7146C-1E15-4802-ACC6-F644CA7AF493}"/>
    <cellStyle name="Normal 9 5 2 3 3 3" xfId="4153" xr:uid="{229C30E0-D9F5-4105-A28F-927F6A666238}"/>
    <cellStyle name="Normal 9 5 2 3 3 3 2" xfId="5061" xr:uid="{E7373E64-93CF-4993-9CC4-CB1C53E2AB66}"/>
    <cellStyle name="Normal 9 5 2 3 3 4" xfId="4154" xr:uid="{EC6E03A9-CEA1-455A-9E56-7A9AE6959C01}"/>
    <cellStyle name="Normal 9 5 2 3 3 4 2" xfId="5062" xr:uid="{F3026189-9540-47B9-8EF3-CC81A6026A29}"/>
    <cellStyle name="Normal 9 5 2 3 3 5" xfId="5059" xr:uid="{6B662388-66F1-4C76-96DF-CC2438A1CFDD}"/>
    <cellStyle name="Normal 9 5 2 3 4" xfId="4155" xr:uid="{08F52FF9-D0BD-4409-9124-C0D2B80C74CA}"/>
    <cellStyle name="Normal 9 5 2 3 4 2" xfId="5063" xr:uid="{A80188F6-3DFF-43CB-A4FE-B53F04A6E496}"/>
    <cellStyle name="Normal 9 5 2 3 5" xfId="4156" xr:uid="{33369AC1-D9A8-46C7-AE25-5938F3B3F87D}"/>
    <cellStyle name="Normal 9 5 2 3 5 2" xfId="5064" xr:uid="{DF6DBD02-FDF3-4446-8F38-3F11659E42F7}"/>
    <cellStyle name="Normal 9 5 2 3 6" xfId="4157" xr:uid="{E7A71CE6-FE2C-4901-823E-349846787BEF}"/>
    <cellStyle name="Normal 9 5 2 3 6 2" xfId="5065" xr:uid="{3FED5CD2-A8D9-4FD2-B27B-D6E60FA9CA87}"/>
    <cellStyle name="Normal 9 5 2 3 7" xfId="5054" xr:uid="{674CAAAF-C7E9-451C-9081-A7B2E4815A9C}"/>
    <cellStyle name="Normal 9 5 2 4" xfId="875" xr:uid="{1A3F3674-5539-4FFB-B454-DFE389F3323F}"/>
    <cellStyle name="Normal 9 5 2 4 2" xfId="876" xr:uid="{ED290D93-B987-4591-A1BF-083CE71EBBE7}"/>
    <cellStyle name="Normal 9 5 2 4 2 2" xfId="4158" xr:uid="{8B0D18E4-C91B-4F8C-91C3-FB0E62958F71}"/>
    <cellStyle name="Normal 9 5 2 4 2 2 2" xfId="5068" xr:uid="{DF3553CB-7C21-410D-9112-7EFDE2BD2230}"/>
    <cellStyle name="Normal 9 5 2 4 2 3" xfId="4159" xr:uid="{CC23CEC7-B7FC-488D-A1E2-206005593F8E}"/>
    <cellStyle name="Normal 9 5 2 4 2 3 2" xfId="5069" xr:uid="{B31E2CCA-EE9A-4BEF-BD45-F246C644F2C5}"/>
    <cellStyle name="Normal 9 5 2 4 2 4" xfId="4160" xr:uid="{ACF6DF56-D8CA-4CDA-B6F1-CCF8E4AE238B}"/>
    <cellStyle name="Normal 9 5 2 4 2 4 2" xfId="5070" xr:uid="{18299F67-C7FB-4817-BF50-B79CA3F1BA19}"/>
    <cellStyle name="Normal 9 5 2 4 2 5" xfId="5067" xr:uid="{015C4D3B-2202-4527-A163-35BCF8D53885}"/>
    <cellStyle name="Normal 9 5 2 4 3" xfId="4161" xr:uid="{DD343DAE-DAF2-4524-B5BF-1909839D90F7}"/>
    <cellStyle name="Normal 9 5 2 4 3 2" xfId="5071" xr:uid="{7AE2ECA5-C572-40A7-B692-CA29B10A6F3E}"/>
    <cellStyle name="Normal 9 5 2 4 4" xfId="4162" xr:uid="{A3A7B206-13E7-457C-B063-92FBDDC2DB79}"/>
    <cellStyle name="Normal 9 5 2 4 4 2" xfId="5072" xr:uid="{C6A8F682-91EA-4999-8754-7D5DB580F411}"/>
    <cellStyle name="Normal 9 5 2 4 5" xfId="4163" xr:uid="{4692BBDA-0DBF-4238-AF48-54F4F87B3401}"/>
    <cellStyle name="Normal 9 5 2 4 5 2" xfId="5073" xr:uid="{11B3411D-4A9D-47CB-A3C6-B2F08A892A11}"/>
    <cellStyle name="Normal 9 5 2 4 6" xfId="5066" xr:uid="{2101E2E0-8EDB-476C-A232-B313A4F82525}"/>
    <cellStyle name="Normal 9 5 2 5" xfId="877" xr:uid="{7BFC0CF2-D4D5-4073-AA6A-DD63936C2F14}"/>
    <cellStyle name="Normal 9 5 2 5 2" xfId="4164" xr:uid="{CEDD3D22-AE82-4F94-83CC-89245B2C315D}"/>
    <cellStyle name="Normal 9 5 2 5 2 2" xfId="5075" xr:uid="{99D1DF2A-99D2-4E09-AF53-C4DCB97671B8}"/>
    <cellStyle name="Normal 9 5 2 5 3" xfId="4165" xr:uid="{2A097249-5CE7-45EA-9FF3-B9D9F793921E}"/>
    <cellStyle name="Normal 9 5 2 5 3 2" xfId="5076" xr:uid="{310ECF75-EB8D-421E-A8A4-34446F48E8DC}"/>
    <cellStyle name="Normal 9 5 2 5 4" xfId="4166" xr:uid="{463F8843-73C5-4E4D-9022-A8A694FEC0BA}"/>
    <cellStyle name="Normal 9 5 2 5 4 2" xfId="5077" xr:uid="{158FE677-A0F8-42AB-9CF7-DA9F1073EF5C}"/>
    <cellStyle name="Normal 9 5 2 5 5" xfId="5074" xr:uid="{88E24FF9-521F-4EE1-BA9D-0812D5ADEE56}"/>
    <cellStyle name="Normal 9 5 2 6" xfId="4167" xr:uid="{45066036-61C2-4D40-A20A-56C415D6BDFE}"/>
    <cellStyle name="Normal 9 5 2 6 2" xfId="4168" xr:uid="{B8F2C47E-49F5-4F50-A340-D0810FBD93C7}"/>
    <cellStyle name="Normal 9 5 2 6 2 2" xfId="5079" xr:uid="{FA819FF0-C93D-4E2D-935C-9E6690EF6097}"/>
    <cellStyle name="Normal 9 5 2 6 3" xfId="4169" xr:uid="{FAE67605-E5EF-4894-A39E-229BE4B99A66}"/>
    <cellStyle name="Normal 9 5 2 6 3 2" xfId="5080" xr:uid="{1F9560D0-E1AC-4140-A20E-B3FA6086C822}"/>
    <cellStyle name="Normal 9 5 2 6 4" xfId="4170" xr:uid="{CCE5A318-4062-44BF-A513-7F39BD16E799}"/>
    <cellStyle name="Normal 9 5 2 6 4 2" xfId="5081" xr:uid="{3AC1206C-4539-408E-93B5-7EB0EC1AF533}"/>
    <cellStyle name="Normal 9 5 2 6 5" xfId="5078" xr:uid="{2F6B163D-57EC-4A51-B549-773EA4E3260D}"/>
    <cellStyle name="Normal 9 5 2 7" xfId="4171" xr:uid="{BAEA6F23-5D00-4BBF-9CDC-FD8AC83B34F6}"/>
    <cellStyle name="Normal 9 5 2 7 2" xfId="5082" xr:uid="{83FE3F3A-147A-419F-88AD-DB2C4F7170A2}"/>
    <cellStyle name="Normal 9 5 2 8" xfId="4172" xr:uid="{5CB5A7AB-903D-4A9B-9819-929329B3A231}"/>
    <cellStyle name="Normal 9 5 2 8 2" xfId="5083" xr:uid="{C9B56EA3-7B2B-4F21-AF27-12AAD215A016}"/>
    <cellStyle name="Normal 9 5 2 9" xfId="4173" xr:uid="{73D0C2C0-254F-4D29-BB36-9262A227744C}"/>
    <cellStyle name="Normal 9 5 2 9 2" xfId="5084" xr:uid="{BB5FE31A-38CC-42B9-B9B0-855175250696}"/>
    <cellStyle name="Normal 9 5 3" xfId="420" xr:uid="{F2CC36BF-5AA2-4292-A885-261FC3C7DCE4}"/>
    <cellStyle name="Normal 9 5 3 2" xfId="878" xr:uid="{79567522-F7C7-44B1-B13C-D46941F74E9E}"/>
    <cellStyle name="Normal 9 5 3 2 2" xfId="879" xr:uid="{FDE247F0-2186-40D5-AD77-0CBE80CFA353}"/>
    <cellStyle name="Normal 9 5 3 2 2 2" xfId="2451" xr:uid="{F95144B2-4C9F-4CB1-A369-1B90DB297A55}"/>
    <cellStyle name="Normal 9 5 3 2 2 2 2" xfId="2452" xr:uid="{28BA8A13-54DF-4215-AF42-79DEA4775571}"/>
    <cellStyle name="Normal 9 5 3 2 2 2 2 2" xfId="5089" xr:uid="{3B64069D-A6DE-4BBE-A6B8-EFD2DC79022C}"/>
    <cellStyle name="Normal 9 5 3 2 2 2 3" xfId="5088" xr:uid="{FE8F0363-A541-4312-A025-41E4FC422137}"/>
    <cellStyle name="Normal 9 5 3 2 2 3" xfId="2453" xr:uid="{35D56E8D-FF5E-4FDF-9FB9-5F182E6139B5}"/>
    <cellStyle name="Normal 9 5 3 2 2 3 2" xfId="5090" xr:uid="{7147851E-D221-4AA3-A1D9-33DA99A53BD2}"/>
    <cellStyle name="Normal 9 5 3 2 2 4" xfId="4174" xr:uid="{F4C53CC7-EB18-4003-A6FB-064B3AA9BA19}"/>
    <cellStyle name="Normal 9 5 3 2 2 4 2" xfId="5091" xr:uid="{F1CC6C6C-4840-4D32-9D53-92D2C68DC1E4}"/>
    <cellStyle name="Normal 9 5 3 2 2 5" xfId="5087" xr:uid="{93CDA99B-BFB1-4971-ADE8-DECFDF508982}"/>
    <cellStyle name="Normal 9 5 3 2 3" xfId="2454" xr:uid="{C424D585-72D9-4E1C-944B-EA1E7D21C411}"/>
    <cellStyle name="Normal 9 5 3 2 3 2" xfId="2455" xr:uid="{639F2318-C2D7-4FDE-8444-08044CB82A2A}"/>
    <cellStyle name="Normal 9 5 3 2 3 2 2" xfId="5093" xr:uid="{C734274D-143E-4565-A837-C122A01FC023}"/>
    <cellStyle name="Normal 9 5 3 2 3 3" xfId="4175" xr:uid="{12D5FDE6-C0B6-433B-920D-F754D3B3AB3F}"/>
    <cellStyle name="Normal 9 5 3 2 3 3 2" xfId="5094" xr:uid="{94E398C4-A2AB-4CD8-A188-038E64BD2C00}"/>
    <cellStyle name="Normal 9 5 3 2 3 4" xfId="4176" xr:uid="{9800425D-32C6-4BEC-9C3D-A6E2A21927F5}"/>
    <cellStyle name="Normal 9 5 3 2 3 4 2" xfId="5095" xr:uid="{BFBDBE29-139A-4726-9049-6297FCA93A84}"/>
    <cellStyle name="Normal 9 5 3 2 3 5" xfId="5092" xr:uid="{F1C464C5-DD75-4659-A867-F15231A075BE}"/>
    <cellStyle name="Normal 9 5 3 2 4" xfId="2456" xr:uid="{95CD0D99-030B-41B8-B1F8-3875917E49FB}"/>
    <cellStyle name="Normal 9 5 3 2 4 2" xfId="5096" xr:uid="{90189B6F-794E-40DA-A00E-FAAD3CABCCF2}"/>
    <cellStyle name="Normal 9 5 3 2 5" xfId="4177" xr:uid="{859E3FE9-7BE7-484E-8A67-4ABDFFDA2434}"/>
    <cellStyle name="Normal 9 5 3 2 5 2" xfId="5097" xr:uid="{2847D402-AAB7-4EE0-9260-C090950B4FCB}"/>
    <cellStyle name="Normal 9 5 3 2 6" xfId="4178" xr:uid="{5457D4EA-1DAD-4E5B-AF6C-305B07450F36}"/>
    <cellStyle name="Normal 9 5 3 2 6 2" xfId="5098" xr:uid="{246FD3A0-0398-4BCE-AB3C-5CC8FF6F24B2}"/>
    <cellStyle name="Normal 9 5 3 2 7" xfId="5086" xr:uid="{FDA1E35A-E9DA-4F89-BD3E-5B74DA458857}"/>
    <cellStyle name="Normal 9 5 3 3" xfId="880" xr:uid="{197F0696-501B-4277-AE9C-03685E57571D}"/>
    <cellStyle name="Normal 9 5 3 3 2" xfId="2457" xr:uid="{72DC8AB9-4A15-4148-8DDD-6089EBC80DAF}"/>
    <cellStyle name="Normal 9 5 3 3 2 2" xfId="2458" xr:uid="{55419D34-1884-4FAB-882B-861B54A438A2}"/>
    <cellStyle name="Normal 9 5 3 3 2 2 2" xfId="5101" xr:uid="{5988BCD5-C3D4-408D-BC33-B9CA88DB0D79}"/>
    <cellStyle name="Normal 9 5 3 3 2 3" xfId="4179" xr:uid="{5C959EBF-57C2-412D-87FD-EE8C193AD291}"/>
    <cellStyle name="Normal 9 5 3 3 2 3 2" xfId="5102" xr:uid="{A72231FE-BCAA-44D8-827A-C1F90D23B9AE}"/>
    <cellStyle name="Normal 9 5 3 3 2 4" xfId="4180" xr:uid="{0756D7E4-E7BF-466C-B387-269877F028B0}"/>
    <cellStyle name="Normal 9 5 3 3 2 4 2" xfId="5103" xr:uid="{8764CC37-C0F2-45D8-9A85-3E0E8664C601}"/>
    <cellStyle name="Normal 9 5 3 3 2 5" xfId="5100" xr:uid="{26E26C29-BC96-483A-BB2C-F147B7EE7581}"/>
    <cellStyle name="Normal 9 5 3 3 3" xfId="2459" xr:uid="{CCFF42D8-F566-4F37-9F2D-1ADF7C463BE1}"/>
    <cellStyle name="Normal 9 5 3 3 3 2" xfId="5104" xr:uid="{C19E0C94-DFD1-4AD8-A108-BB82EFF65EEE}"/>
    <cellStyle name="Normal 9 5 3 3 4" xfId="4181" xr:uid="{2CDED479-772A-4C27-8D68-4E7725FD9085}"/>
    <cellStyle name="Normal 9 5 3 3 4 2" xfId="5105" xr:uid="{AF23EE32-2270-4655-8AA4-07B36DAD2FB1}"/>
    <cellStyle name="Normal 9 5 3 3 5" xfId="4182" xr:uid="{97502303-0C39-437D-A012-C318E94DCD95}"/>
    <cellStyle name="Normal 9 5 3 3 5 2" xfId="5106" xr:uid="{5488B775-E557-4084-A3E5-7EE0A48010DD}"/>
    <cellStyle name="Normal 9 5 3 3 6" xfId="5099" xr:uid="{5F4B76C8-3794-4424-AF1A-5473A9BAFCAF}"/>
    <cellStyle name="Normal 9 5 3 4" xfId="2460" xr:uid="{811529D4-C042-46C2-94BA-4A86E665E9E8}"/>
    <cellStyle name="Normal 9 5 3 4 2" xfId="2461" xr:uid="{B358C7C9-0E80-4DFC-B555-2FAB86D39141}"/>
    <cellStyle name="Normal 9 5 3 4 2 2" xfId="5108" xr:uid="{300FF4AC-25DF-4D77-B45C-00D6A75ADBA1}"/>
    <cellStyle name="Normal 9 5 3 4 3" xfId="4183" xr:uid="{2578AEFB-ADF5-4E68-8D5D-A8D35217FFC5}"/>
    <cellStyle name="Normal 9 5 3 4 3 2" xfId="5109" xr:uid="{7A8A0114-F13F-42A7-B94B-157E00093F07}"/>
    <cellStyle name="Normal 9 5 3 4 4" xfId="4184" xr:uid="{41979056-22FA-4988-81D1-C6B6A3BD4629}"/>
    <cellStyle name="Normal 9 5 3 4 4 2" xfId="5110" xr:uid="{6A96A153-5026-48A8-8764-8E487E37711D}"/>
    <cellStyle name="Normal 9 5 3 4 5" xfId="5107" xr:uid="{AEE9A909-9470-44E6-B5E5-358462499DB8}"/>
    <cellStyle name="Normal 9 5 3 5" xfId="2462" xr:uid="{0416464E-8258-468F-948B-A3A1C2DEC329}"/>
    <cellStyle name="Normal 9 5 3 5 2" xfId="4185" xr:uid="{B0AF99AE-073B-4432-BF03-241B61697398}"/>
    <cellStyle name="Normal 9 5 3 5 2 2" xfId="5112" xr:uid="{955D6490-12F8-4E46-B21B-7E12F91A21D9}"/>
    <cellStyle name="Normal 9 5 3 5 3" xfId="4186" xr:uid="{614B8146-9FDD-4013-8E19-B063F8E72A50}"/>
    <cellStyle name="Normal 9 5 3 5 3 2" xfId="5113" xr:uid="{7CED6072-49BF-405F-98BC-64FEF79FE79A}"/>
    <cellStyle name="Normal 9 5 3 5 4" xfId="4187" xr:uid="{E95F1634-63CC-4231-9A6D-9EF69BDEA0DE}"/>
    <cellStyle name="Normal 9 5 3 5 4 2" xfId="5114" xr:uid="{1F5AB890-E75C-4805-B987-DDFD9BFA6671}"/>
    <cellStyle name="Normal 9 5 3 5 5" xfId="5111" xr:uid="{561E7AF6-072B-430B-9E08-5B7F294061FD}"/>
    <cellStyle name="Normal 9 5 3 6" xfId="4188" xr:uid="{34B375D5-14F5-4F7A-A8BC-7AD3F1BD3C86}"/>
    <cellStyle name="Normal 9 5 3 6 2" xfId="5115" xr:uid="{C75A5B48-E584-43AD-8EA2-C77679E1DB60}"/>
    <cellStyle name="Normal 9 5 3 7" xfId="4189" xr:uid="{BB932CB2-3C1A-4A93-A4FE-B7CCDA3ABCE0}"/>
    <cellStyle name="Normal 9 5 3 7 2" xfId="5116" xr:uid="{4A389F91-D197-4711-B1B1-F4F89EAA9369}"/>
    <cellStyle name="Normal 9 5 3 8" xfId="4190" xr:uid="{46284CFA-D7F1-4DE5-8407-428CFBAC5061}"/>
    <cellStyle name="Normal 9 5 3 8 2" xfId="5117" xr:uid="{98138426-F887-40A3-8EEE-37B92FD82CFF}"/>
    <cellStyle name="Normal 9 5 3 9" xfId="5085" xr:uid="{246AFE59-D356-4802-9442-A76E08810501}"/>
    <cellStyle name="Normal 9 5 4" xfId="421" xr:uid="{47DC1D57-37A6-4F89-9DA8-4F9DBFE82572}"/>
    <cellStyle name="Normal 9 5 4 2" xfId="881" xr:uid="{1A677E46-7D73-4FEA-A975-23A4A79A2AC0}"/>
    <cellStyle name="Normal 9 5 4 2 2" xfId="882" xr:uid="{43548061-F9EA-4281-B9C9-1A840C7208F7}"/>
    <cellStyle name="Normal 9 5 4 2 2 2" xfId="2463" xr:uid="{CAF93000-6D4E-4C0D-9A00-89FB2FD784CD}"/>
    <cellStyle name="Normal 9 5 4 2 2 2 2" xfId="5121" xr:uid="{3DE438DF-9FFE-4816-8E00-6A2768222878}"/>
    <cellStyle name="Normal 9 5 4 2 2 3" xfId="4191" xr:uid="{1EB2892C-3C3C-42BF-A34F-D49472F4F6EB}"/>
    <cellStyle name="Normal 9 5 4 2 2 3 2" xfId="5122" xr:uid="{888711C4-26A4-47AC-AFD6-E1067E6BCE9A}"/>
    <cellStyle name="Normal 9 5 4 2 2 4" xfId="4192" xr:uid="{1563CE63-FACC-4E2A-9B39-3B78A2ABEED6}"/>
    <cellStyle name="Normal 9 5 4 2 2 4 2" xfId="5123" xr:uid="{BA5E12FA-4B2F-41FB-ABA0-B199E969EB41}"/>
    <cellStyle name="Normal 9 5 4 2 2 5" xfId="5120" xr:uid="{908C0481-F729-46C9-8528-3C3AA23C23AA}"/>
    <cellStyle name="Normal 9 5 4 2 3" xfId="2464" xr:uid="{E71CA76B-1FE6-417A-9CDF-70BF9E3A57E7}"/>
    <cellStyle name="Normal 9 5 4 2 3 2" xfId="5124" xr:uid="{D0A00EFA-4623-4F8A-AB37-CE915528DDA4}"/>
    <cellStyle name="Normal 9 5 4 2 4" xfId="4193" xr:uid="{37B55761-FEB9-48EC-80E1-63F0E9163486}"/>
    <cellStyle name="Normal 9 5 4 2 4 2" xfId="5125" xr:uid="{BEC9D777-5D08-4D15-8B34-E2E6D5535BE0}"/>
    <cellStyle name="Normal 9 5 4 2 5" xfId="4194" xr:uid="{E3ABD766-D162-48A6-AFF2-69689E5AE9F9}"/>
    <cellStyle name="Normal 9 5 4 2 5 2" xfId="5126" xr:uid="{21936D3F-999D-47A0-8BA3-140C02400CD7}"/>
    <cellStyle name="Normal 9 5 4 2 6" xfId="5119" xr:uid="{833BA9AC-1633-47C1-A0C9-D88D5AAEB877}"/>
    <cellStyle name="Normal 9 5 4 3" xfId="883" xr:uid="{72639779-CAD4-4DEB-A1D0-7BB6D92CE9E8}"/>
    <cellStyle name="Normal 9 5 4 3 2" xfId="2465" xr:uid="{8F6638AC-0959-4A3D-A786-7975C06D4EB9}"/>
    <cellStyle name="Normal 9 5 4 3 2 2" xfId="5128" xr:uid="{2C80B209-323A-4EA8-8A00-28214340FD73}"/>
    <cellStyle name="Normal 9 5 4 3 3" xfId="4195" xr:uid="{FF781B5C-7353-4C83-8D77-B317AD40349C}"/>
    <cellStyle name="Normal 9 5 4 3 3 2" xfId="5129" xr:uid="{A319B185-2E07-4576-AAD6-FD5CEDE09DD5}"/>
    <cellStyle name="Normal 9 5 4 3 4" xfId="4196" xr:uid="{D611ECEF-6BFE-41E3-A426-61E27C5239A2}"/>
    <cellStyle name="Normal 9 5 4 3 4 2" xfId="5130" xr:uid="{34AC2E3A-155C-49D1-BF3E-A7DA6AE1C287}"/>
    <cellStyle name="Normal 9 5 4 3 5" xfId="5127" xr:uid="{51B2EC7A-250A-474F-8F53-E7BF6C9006A3}"/>
    <cellStyle name="Normal 9 5 4 4" xfId="2466" xr:uid="{48FB5FAD-6A55-466F-AD7E-D1F81801383C}"/>
    <cellStyle name="Normal 9 5 4 4 2" xfId="4197" xr:uid="{80765B59-CA38-4607-96E8-38A957BFF294}"/>
    <cellStyle name="Normal 9 5 4 4 2 2" xfId="5132" xr:uid="{2A2304B8-C6AB-4BAB-AD98-75EC22B1A5C4}"/>
    <cellStyle name="Normal 9 5 4 4 3" xfId="4198" xr:uid="{B9C70A83-CCD6-4D61-8B38-61C8866C334D}"/>
    <cellStyle name="Normal 9 5 4 4 3 2" xfId="5133" xr:uid="{854AAC7C-ADE8-40EE-8D4B-D46C5C647ACB}"/>
    <cellStyle name="Normal 9 5 4 4 4" xfId="4199" xr:uid="{6C35532C-8585-4A9F-AFF2-5E3AD11F9474}"/>
    <cellStyle name="Normal 9 5 4 4 4 2" xfId="5134" xr:uid="{C8F9B5B6-ABF1-4C23-8856-643F8B248DF1}"/>
    <cellStyle name="Normal 9 5 4 4 5" xfId="5131" xr:uid="{4415D60C-E541-4EDB-8405-E0D4F527F90B}"/>
    <cellStyle name="Normal 9 5 4 5" xfId="4200" xr:uid="{903F62D0-6625-4590-A99F-1C1C7EE92238}"/>
    <cellStyle name="Normal 9 5 4 5 2" xfId="5135" xr:uid="{BEF2C4C2-4AC0-4EB1-B20A-4DE7FAA29F1A}"/>
    <cellStyle name="Normal 9 5 4 6" xfId="4201" xr:uid="{AF5F6B45-DFE8-4168-97E7-63A4A632A98E}"/>
    <cellStyle name="Normal 9 5 4 6 2" xfId="5136" xr:uid="{6547E4DB-A71D-4208-B9DE-5E0D4E037B82}"/>
    <cellStyle name="Normal 9 5 4 7" xfId="4202" xr:uid="{6E0C9031-C070-4805-B242-F5E75BA6F603}"/>
    <cellStyle name="Normal 9 5 4 7 2" xfId="5137" xr:uid="{1E2A36D5-5E36-4A86-A2E6-DC1C2BC2EFCD}"/>
    <cellStyle name="Normal 9 5 4 8" xfId="5118" xr:uid="{206A72F0-9EC5-4F32-969B-1B127A5A8FCB}"/>
    <cellStyle name="Normal 9 5 5" xfId="422" xr:uid="{1B509DB5-0778-47C9-85D5-EA6586687CB8}"/>
    <cellStyle name="Normal 9 5 5 2" xfId="884" xr:uid="{BCD26820-4642-46B8-BBBD-F56FA72BF38C}"/>
    <cellStyle name="Normal 9 5 5 2 2" xfId="2467" xr:uid="{7BD58750-4505-4424-A3F6-ACE7241A8C28}"/>
    <cellStyle name="Normal 9 5 5 2 2 2" xfId="5140" xr:uid="{38BE5C3D-A21F-4F94-B2F0-90C1B12DC26C}"/>
    <cellStyle name="Normal 9 5 5 2 3" xfId="4203" xr:uid="{4344D53C-4BEE-4410-B82F-4063B46F1BFA}"/>
    <cellStyle name="Normal 9 5 5 2 3 2" xfId="5141" xr:uid="{85018956-F857-4469-8BD9-44AF939619A3}"/>
    <cellStyle name="Normal 9 5 5 2 4" xfId="4204" xr:uid="{0EE3BBF8-2305-42CB-ACC9-59E90BB1BBA1}"/>
    <cellStyle name="Normal 9 5 5 2 4 2" xfId="5142" xr:uid="{1F5E0672-FACF-4490-94A2-8E47F28C3FFE}"/>
    <cellStyle name="Normal 9 5 5 2 5" xfId="5139" xr:uid="{1DE0EA12-221B-4A6B-923A-E52CCF6A34A2}"/>
    <cellStyle name="Normal 9 5 5 3" xfId="2468" xr:uid="{46AE3DA5-3860-4F28-8357-D47318D88173}"/>
    <cellStyle name="Normal 9 5 5 3 2" xfId="4205" xr:uid="{93114A15-4169-401E-B6B2-3378D5B035AB}"/>
    <cellStyle name="Normal 9 5 5 3 2 2" xfId="5144" xr:uid="{A01BEEF3-DCC5-4897-AC95-C9CB9F84E9ED}"/>
    <cellStyle name="Normal 9 5 5 3 3" xfId="4206" xr:uid="{6188A24A-1F23-4A72-B313-9AC85B1BBDA0}"/>
    <cellStyle name="Normal 9 5 5 3 3 2" xfId="5145" xr:uid="{5A52591A-823B-49E9-89A0-E8929728A985}"/>
    <cellStyle name="Normal 9 5 5 3 4" xfId="4207" xr:uid="{98857B6D-D77A-4AC9-915D-93BFF4CAD5C5}"/>
    <cellStyle name="Normal 9 5 5 3 4 2" xfId="5146" xr:uid="{6B385EC1-737F-4552-BD9E-8247463D2A4B}"/>
    <cellStyle name="Normal 9 5 5 3 5" xfId="5143" xr:uid="{9B224817-EB90-460F-BDA6-A26CB199FBDD}"/>
    <cellStyle name="Normal 9 5 5 4" xfId="4208" xr:uid="{14F9A773-FB0C-424C-9778-F8285F8CD440}"/>
    <cellStyle name="Normal 9 5 5 4 2" xfId="5147" xr:uid="{828103EF-DE4E-4B74-83CC-989AEE7411E7}"/>
    <cellStyle name="Normal 9 5 5 5" xfId="4209" xr:uid="{E4FF49C6-0B67-4813-913D-5380DAB02E68}"/>
    <cellStyle name="Normal 9 5 5 5 2" xfId="5148" xr:uid="{BB938F7C-3282-4850-AC52-65B19342DEF8}"/>
    <cellStyle name="Normal 9 5 5 6" xfId="4210" xr:uid="{3EABE1F5-CE15-40B7-A736-0FE6A570DBA1}"/>
    <cellStyle name="Normal 9 5 5 6 2" xfId="5149" xr:uid="{CF2F718E-0951-4C9D-9C67-1EDA70455C1F}"/>
    <cellStyle name="Normal 9 5 5 7" xfId="5138" xr:uid="{FA07A141-32ED-4020-9169-7FC6DD2C4DA1}"/>
    <cellStyle name="Normal 9 5 6" xfId="885" xr:uid="{9C93D360-399A-4AA0-B8B7-95C3EDF5E943}"/>
    <cellStyle name="Normal 9 5 6 2" xfId="2469" xr:uid="{FD16B505-E0FF-4526-A625-F081A562F784}"/>
    <cellStyle name="Normal 9 5 6 2 2" xfId="4211" xr:uid="{BFDEAE08-0661-4765-A041-1B256278A7AA}"/>
    <cellStyle name="Normal 9 5 6 2 2 2" xfId="5152" xr:uid="{AF938417-814E-4177-ABCC-37AA53823B44}"/>
    <cellStyle name="Normal 9 5 6 2 3" xfId="4212" xr:uid="{21E53FDF-AD6A-4D82-8A43-731FDDE79E7C}"/>
    <cellStyle name="Normal 9 5 6 2 3 2" xfId="5153" xr:uid="{A51470CF-4B21-445E-8C04-3E7B8A86BB71}"/>
    <cellStyle name="Normal 9 5 6 2 4" xfId="4213" xr:uid="{0DB5F53B-E447-4681-A13E-A30A52073FF2}"/>
    <cellStyle name="Normal 9 5 6 2 4 2" xfId="5154" xr:uid="{B5582166-2C53-4AE7-82E1-894E2456F769}"/>
    <cellStyle name="Normal 9 5 6 2 5" xfId="5151" xr:uid="{E054D5C8-B5E7-4D96-834D-D124E22EB508}"/>
    <cellStyle name="Normal 9 5 6 3" xfId="4214" xr:uid="{28B6C09F-9D08-4180-B097-E7D34B908DAB}"/>
    <cellStyle name="Normal 9 5 6 3 2" xfId="5155" xr:uid="{D1CA5675-4C7C-44B1-8A13-E17BFAFB035D}"/>
    <cellStyle name="Normal 9 5 6 4" xfId="4215" xr:uid="{1CEE9D52-8963-4C06-A711-4B826D499803}"/>
    <cellStyle name="Normal 9 5 6 4 2" xfId="5156" xr:uid="{7C49D4ED-24AE-4C3B-AA3B-0F3E887525CA}"/>
    <cellStyle name="Normal 9 5 6 5" xfId="4216" xr:uid="{17E415F1-EFF1-4AE9-B071-B5A9E0E314B2}"/>
    <cellStyle name="Normal 9 5 6 5 2" xfId="5157" xr:uid="{6EDB262C-7BF0-4D2C-AE24-E68906CE1210}"/>
    <cellStyle name="Normal 9 5 6 6" xfId="5150" xr:uid="{6F366CF6-2D2A-4BE9-9C3F-79A7D94CDE68}"/>
    <cellStyle name="Normal 9 5 7" xfId="2470" xr:uid="{0908C20F-0C3C-46EB-A9E5-34AF5F6177AD}"/>
    <cellStyle name="Normal 9 5 7 2" xfId="4217" xr:uid="{26586F0E-CE3B-46F3-82F4-65C6B4E203FF}"/>
    <cellStyle name="Normal 9 5 7 2 2" xfId="5159" xr:uid="{90BAE46A-F7D0-4A50-8361-9784515490B5}"/>
    <cellStyle name="Normal 9 5 7 3" xfId="4218" xr:uid="{4728BBC7-6F3C-493F-8216-0E21CFF21588}"/>
    <cellStyle name="Normal 9 5 7 3 2" xfId="5160" xr:uid="{209F1537-F2FB-496F-8578-B114727CD425}"/>
    <cellStyle name="Normal 9 5 7 4" xfId="4219" xr:uid="{27F153B9-CA9D-43BC-97E9-A37E1E2171DB}"/>
    <cellStyle name="Normal 9 5 7 4 2" xfId="5161" xr:uid="{02CEFDFF-192E-4825-94BE-5E3243630A2D}"/>
    <cellStyle name="Normal 9 5 7 5" xfId="5158" xr:uid="{9808C9CF-F5EB-4B01-8914-410484F2C497}"/>
    <cellStyle name="Normal 9 5 8" xfId="4220" xr:uid="{C64B2DBA-A9F4-4A73-A1F6-33369E68DAE7}"/>
    <cellStyle name="Normal 9 5 8 2" xfId="4221" xr:uid="{05216C2B-0411-43DA-BBB2-E9109942F5C0}"/>
    <cellStyle name="Normal 9 5 8 2 2" xfId="5163" xr:uid="{DE67903F-A229-4BAB-B697-DC2D909E34AC}"/>
    <cellStyle name="Normal 9 5 8 3" xfId="4222" xr:uid="{E1539805-4BD9-4C1A-842A-989AB78C9ECB}"/>
    <cellStyle name="Normal 9 5 8 3 2" xfId="5164" xr:uid="{D98EE047-B014-487D-8B41-F9ACEA81951C}"/>
    <cellStyle name="Normal 9 5 8 4" xfId="4223" xr:uid="{4A58A7C8-8B1E-4CA1-9133-AF41A9916217}"/>
    <cellStyle name="Normal 9 5 8 4 2" xfId="5165" xr:uid="{0DD2BB7B-1736-44E9-A4C8-B9C1F55202D7}"/>
    <cellStyle name="Normal 9 5 8 5" xfId="5162" xr:uid="{D12945AC-7329-49E7-916D-8CFEDD524832}"/>
    <cellStyle name="Normal 9 5 9" xfId="4224" xr:uid="{80E99183-FDCF-4417-A795-CBE5699B9B26}"/>
    <cellStyle name="Normal 9 5 9 2" xfId="5166" xr:uid="{727F45CD-CD02-45D8-B3A6-CA890E7E4FD1}"/>
    <cellStyle name="Normal 9 6" xfId="180" xr:uid="{81212980-CE3D-4A07-908F-8DE6C0103B6A}"/>
    <cellStyle name="Normal 9 6 10" xfId="5167" xr:uid="{2E7A2D60-34C8-4E1A-8B09-A8711F9D936D}"/>
    <cellStyle name="Normal 9 6 2" xfId="181" xr:uid="{641F1710-74F7-492B-8A29-7ACCF4F5BE5A}"/>
    <cellStyle name="Normal 9 6 2 2" xfId="423" xr:uid="{4F07E085-5D1E-4416-9840-E566953DC48D}"/>
    <cellStyle name="Normal 9 6 2 2 2" xfId="886" xr:uid="{F0722F29-8222-4CE5-AE94-903B9467331F}"/>
    <cellStyle name="Normal 9 6 2 2 2 2" xfId="2471" xr:uid="{2F3151F4-D0F4-4B11-8A85-3D200C237EB7}"/>
    <cellStyle name="Normal 9 6 2 2 2 2 2" xfId="5171" xr:uid="{0FE5623D-6F4E-4E56-92E3-529BEA95367D}"/>
    <cellStyle name="Normal 9 6 2 2 2 3" xfId="4225" xr:uid="{F0BBB996-0B63-4C88-AC5C-2D16084E0B57}"/>
    <cellStyle name="Normal 9 6 2 2 2 3 2" xfId="5172" xr:uid="{A88AF36E-8BA3-45F5-897F-F4E30A64912A}"/>
    <cellStyle name="Normal 9 6 2 2 2 4" xfId="4226" xr:uid="{0C30B1BB-96F5-48BD-9848-8595749F15A4}"/>
    <cellStyle name="Normal 9 6 2 2 2 4 2" xfId="5173" xr:uid="{480718DC-00C0-4F6E-BC5F-570C28109072}"/>
    <cellStyle name="Normal 9 6 2 2 2 5" xfId="5170" xr:uid="{6E0A437E-877C-46D7-8635-053E2F196363}"/>
    <cellStyle name="Normal 9 6 2 2 3" xfId="2472" xr:uid="{E3A408E7-A139-4CBD-8E38-7F8F9E7396E4}"/>
    <cellStyle name="Normal 9 6 2 2 3 2" xfId="4227" xr:uid="{26B393B8-C5F3-40B1-A1AF-059F40D1C0B0}"/>
    <cellStyle name="Normal 9 6 2 2 3 2 2" xfId="5175" xr:uid="{C740539D-FF85-4E19-A21F-0175A8B577E8}"/>
    <cellStyle name="Normal 9 6 2 2 3 3" xfId="4228" xr:uid="{B32772F2-A290-4E6A-BE78-1078F1BFE7B8}"/>
    <cellStyle name="Normal 9 6 2 2 3 3 2" xfId="5176" xr:uid="{268E3A9C-A708-42A7-8E8D-86ED380E6088}"/>
    <cellStyle name="Normal 9 6 2 2 3 4" xfId="4229" xr:uid="{FBC4ED69-D75A-4FEF-85CF-3E69EDB03004}"/>
    <cellStyle name="Normal 9 6 2 2 3 4 2" xfId="5177" xr:uid="{CE5C7499-6BA9-4E8B-99FD-44B1259EE557}"/>
    <cellStyle name="Normal 9 6 2 2 3 5" xfId="5174" xr:uid="{9B879252-93C4-459F-86F8-C8B0AFAFBE45}"/>
    <cellStyle name="Normal 9 6 2 2 4" xfId="4230" xr:uid="{36AC23F7-3449-433F-8804-C23E280873A4}"/>
    <cellStyle name="Normal 9 6 2 2 4 2" xfId="5178" xr:uid="{D00E9401-190C-4D6A-A2BA-650D9BD54873}"/>
    <cellStyle name="Normal 9 6 2 2 5" xfId="4231" xr:uid="{A65FB9A0-2D35-4B47-AD50-2F451D3E3C99}"/>
    <cellStyle name="Normal 9 6 2 2 5 2" xfId="5179" xr:uid="{DE5BB4F2-4067-4115-BE67-68740FBE6629}"/>
    <cellStyle name="Normal 9 6 2 2 6" xfId="4232" xr:uid="{F0315651-520D-44B5-8CBB-21AD9E8A1C34}"/>
    <cellStyle name="Normal 9 6 2 2 6 2" xfId="5180" xr:uid="{82FD4F96-9ED4-482C-B6FD-D55658C4D74F}"/>
    <cellStyle name="Normal 9 6 2 2 7" xfId="5169" xr:uid="{16CC5861-0B34-41B9-BFB4-28BB447A766F}"/>
    <cellStyle name="Normal 9 6 2 3" xfId="887" xr:uid="{CE889442-4100-4F2E-BF9A-5EA8A514592C}"/>
    <cellStyle name="Normal 9 6 2 3 2" xfId="2473" xr:uid="{6E6FF955-91C5-4B72-9159-1155676A744A}"/>
    <cellStyle name="Normal 9 6 2 3 2 2" xfId="4233" xr:uid="{6CBBCB01-7DA3-41FA-9F13-E0953C97D4D3}"/>
    <cellStyle name="Normal 9 6 2 3 2 2 2" xfId="5183" xr:uid="{A41923BE-4052-4A32-8F8F-F189483548A9}"/>
    <cellStyle name="Normal 9 6 2 3 2 3" xfId="4234" xr:uid="{6F311C52-0100-4180-A6C9-6185A81617FA}"/>
    <cellStyle name="Normal 9 6 2 3 2 3 2" xfId="5184" xr:uid="{FC972F5D-76B5-4A13-A79D-9508B0FA0D5E}"/>
    <cellStyle name="Normal 9 6 2 3 2 4" xfId="4235" xr:uid="{366963D4-F8CB-4A92-95C0-4167CC4B5215}"/>
    <cellStyle name="Normal 9 6 2 3 2 4 2" xfId="5185" xr:uid="{03FC07FA-5BE5-4370-8AA6-835F19F3EBD6}"/>
    <cellStyle name="Normal 9 6 2 3 2 5" xfId="5182" xr:uid="{C7CE0943-235A-4FA0-80C1-5CF451E96063}"/>
    <cellStyle name="Normal 9 6 2 3 3" xfId="4236" xr:uid="{A02DCDB3-770E-4ABC-B7CB-9AD13CFD9455}"/>
    <cellStyle name="Normal 9 6 2 3 3 2" xfId="5186" xr:uid="{1ABF242E-EF58-4FF0-A888-3AEB63B4722E}"/>
    <cellStyle name="Normal 9 6 2 3 4" xfId="4237" xr:uid="{AE180CC2-F4EA-4F74-8DAB-6FAB996D48DB}"/>
    <cellStyle name="Normal 9 6 2 3 4 2" xfId="5187" xr:uid="{4029BEC3-E978-4419-A108-ECADB760884C}"/>
    <cellStyle name="Normal 9 6 2 3 5" xfId="4238" xr:uid="{F888E401-5C20-4E52-BF12-68FB9BC80485}"/>
    <cellStyle name="Normal 9 6 2 3 5 2" xfId="5188" xr:uid="{7AA5B167-A87D-4871-B209-46CD65AD3602}"/>
    <cellStyle name="Normal 9 6 2 3 6" xfId="5181" xr:uid="{59DB634A-4CB2-4B5A-8699-FCFBC3EF5448}"/>
    <cellStyle name="Normal 9 6 2 4" xfId="2474" xr:uid="{E1720EE8-204D-4787-8219-57D7F25E3E1C}"/>
    <cellStyle name="Normal 9 6 2 4 2" xfId="4239" xr:uid="{A3F2191C-8632-4AED-82FD-FB6DAFFE0DC9}"/>
    <cellStyle name="Normal 9 6 2 4 2 2" xfId="5190" xr:uid="{9AAE4936-9C32-4163-8D7B-B32727ABD32A}"/>
    <cellStyle name="Normal 9 6 2 4 3" xfId="4240" xr:uid="{3434BFCC-0EE9-41E6-BA04-354D27C8B595}"/>
    <cellStyle name="Normal 9 6 2 4 3 2" xfId="5191" xr:uid="{1787BF39-082A-43C5-BB28-D86B8BF338A3}"/>
    <cellStyle name="Normal 9 6 2 4 4" xfId="4241" xr:uid="{D92C2552-DA97-4546-8B30-B4E401A24605}"/>
    <cellStyle name="Normal 9 6 2 4 4 2" xfId="5192" xr:uid="{72725881-BE36-486B-917C-4F46D6F2C97A}"/>
    <cellStyle name="Normal 9 6 2 4 5" xfId="5189" xr:uid="{3A1C4CC8-3435-4A7C-B649-B480C6E00CE9}"/>
    <cellStyle name="Normal 9 6 2 5" xfId="4242" xr:uid="{4679DC16-2380-4F31-A7F3-0F25A8B7E926}"/>
    <cellStyle name="Normal 9 6 2 5 2" xfId="4243" xr:uid="{F313F36E-81B2-4204-997F-4C0DB44FCCA6}"/>
    <cellStyle name="Normal 9 6 2 5 2 2" xfId="5194" xr:uid="{02D77BBA-62E8-4D76-BD25-AD9DA14AC26C}"/>
    <cellStyle name="Normal 9 6 2 5 3" xfId="4244" xr:uid="{9557B0E4-C3F7-45B4-B8F7-664E761882F5}"/>
    <cellStyle name="Normal 9 6 2 5 3 2" xfId="5195" xr:uid="{ECC6D637-DF47-4C22-AAFC-A7555E91BA2A}"/>
    <cellStyle name="Normal 9 6 2 5 4" xfId="4245" xr:uid="{CA411817-90FF-4051-B1E5-1F572BFEADD0}"/>
    <cellStyle name="Normal 9 6 2 5 4 2" xfId="5196" xr:uid="{6BF34495-509C-4355-BA8E-2139452EE8CA}"/>
    <cellStyle name="Normal 9 6 2 5 5" xfId="5193" xr:uid="{42FE8E85-3409-4531-B6F9-0104FCE2A0FF}"/>
    <cellStyle name="Normal 9 6 2 6" xfId="4246" xr:uid="{BE5BCE9A-3053-4EA8-B822-E12AB70FC3A9}"/>
    <cellStyle name="Normal 9 6 2 6 2" xfId="5197" xr:uid="{F982D251-220D-4E3B-818A-031DF7715B8A}"/>
    <cellStyle name="Normal 9 6 2 7" xfId="4247" xr:uid="{0973AF79-C622-42A7-8A1F-1FBAB30F1265}"/>
    <cellStyle name="Normal 9 6 2 7 2" xfId="5198" xr:uid="{4FFDE0D7-FFA3-4A70-AA61-56833A2C50CD}"/>
    <cellStyle name="Normal 9 6 2 8" xfId="4248" xr:uid="{24E1AC7A-6977-42AB-80E7-D53EECE69570}"/>
    <cellStyle name="Normal 9 6 2 8 2" xfId="5199" xr:uid="{702DB762-CC16-481A-8D3C-71F300BFD7C8}"/>
    <cellStyle name="Normal 9 6 2 9" xfId="5168" xr:uid="{45359373-7CB2-4CD2-B006-745880204B86}"/>
    <cellStyle name="Normal 9 6 3" xfId="424" xr:uid="{E2C6EB2F-71C1-4FC3-BF4D-B5F0F513BABB}"/>
    <cellStyle name="Normal 9 6 3 2" xfId="888" xr:uid="{3526321B-E5B2-4B59-8EBE-7F09C9C7FA35}"/>
    <cellStyle name="Normal 9 6 3 2 2" xfId="889" xr:uid="{A032A462-AD25-467B-A567-AB47A9FE9E08}"/>
    <cellStyle name="Normal 9 6 3 2 2 2" xfId="5202" xr:uid="{D26C9407-3DA7-44D5-8C62-803980805000}"/>
    <cellStyle name="Normal 9 6 3 2 3" xfId="4249" xr:uid="{DA437A34-7FB4-4C6C-9C68-DB58B1939C64}"/>
    <cellStyle name="Normal 9 6 3 2 3 2" xfId="5203" xr:uid="{DB030FA9-6FAF-4474-BF59-1A8F46A5CE48}"/>
    <cellStyle name="Normal 9 6 3 2 4" xfId="4250" xr:uid="{9851F035-A63B-4898-8938-1E6930BE1752}"/>
    <cellStyle name="Normal 9 6 3 2 4 2" xfId="5204" xr:uid="{C795F60E-A6E2-430E-8687-5280A9ACA3A2}"/>
    <cellStyle name="Normal 9 6 3 2 5" xfId="5201" xr:uid="{35724874-8705-462F-ADEF-78232C6C6B75}"/>
    <cellStyle name="Normal 9 6 3 3" xfId="890" xr:uid="{B303B50E-9A47-456A-9188-5A0644729138}"/>
    <cellStyle name="Normal 9 6 3 3 2" xfId="4251" xr:uid="{DE732228-122F-4C92-838C-FA67AA14BC91}"/>
    <cellStyle name="Normal 9 6 3 3 2 2" xfId="5206" xr:uid="{8CA426B8-B676-4D93-A748-37FBDD8D571B}"/>
    <cellStyle name="Normal 9 6 3 3 3" xfId="4252" xr:uid="{7FB91C04-CD6C-4E25-86BE-2217216215ED}"/>
    <cellStyle name="Normal 9 6 3 3 3 2" xfId="5207" xr:uid="{E512657D-BB30-46B1-825D-531A2BA8C03F}"/>
    <cellStyle name="Normal 9 6 3 3 4" xfId="4253" xr:uid="{6869E4E5-7267-4DBC-80B9-24787E602E76}"/>
    <cellStyle name="Normal 9 6 3 3 4 2" xfId="5208" xr:uid="{1275CBCA-6FAD-4347-ABF1-5B48896A4AB5}"/>
    <cellStyle name="Normal 9 6 3 3 5" xfId="5205" xr:uid="{43051CE5-ADCF-4B35-B889-8554B2982130}"/>
    <cellStyle name="Normal 9 6 3 4" xfId="4254" xr:uid="{27404378-ADDF-406B-97E1-7ABCDF20C89C}"/>
    <cellStyle name="Normal 9 6 3 4 2" xfId="5209" xr:uid="{F6D9DAF7-774A-4273-B131-0E297C04557B}"/>
    <cellStyle name="Normal 9 6 3 5" xfId="4255" xr:uid="{29831AD1-09CE-4486-856A-1487FA2C8CCA}"/>
    <cellStyle name="Normal 9 6 3 5 2" xfId="5210" xr:uid="{9E244BF2-2D68-4B1D-853C-933FE5E0ED8B}"/>
    <cellStyle name="Normal 9 6 3 6" xfId="4256" xr:uid="{E55C8FC3-1ADB-4AA6-B71B-E982D79ACB1E}"/>
    <cellStyle name="Normal 9 6 3 6 2" xfId="5211" xr:uid="{C95AE5CB-EC38-4023-BF3B-E93727CB84D6}"/>
    <cellStyle name="Normal 9 6 3 7" xfId="5200" xr:uid="{A650B70A-DB70-4A29-830B-311E2EEFC2D0}"/>
    <cellStyle name="Normal 9 6 4" xfId="425" xr:uid="{EF3A15DB-3711-4894-9D2A-01DE88D0A8A8}"/>
    <cellStyle name="Normal 9 6 4 2" xfId="891" xr:uid="{1F591C89-5F16-4981-AE36-6A0A131B9D8E}"/>
    <cellStyle name="Normal 9 6 4 2 2" xfId="4257" xr:uid="{3BCBDF64-3145-4BE1-B590-BA12515E10D2}"/>
    <cellStyle name="Normal 9 6 4 2 2 2" xfId="5214" xr:uid="{75D03308-93C7-43C8-887D-6D92C673F1AD}"/>
    <cellStyle name="Normal 9 6 4 2 3" xfId="4258" xr:uid="{D05975D8-3729-4BD6-9289-97E1C252A9D2}"/>
    <cellStyle name="Normal 9 6 4 2 3 2" xfId="5215" xr:uid="{234B7E8A-7C21-418E-956F-0B0A05F82F72}"/>
    <cellStyle name="Normal 9 6 4 2 4" xfId="4259" xr:uid="{D4DB0DDB-8EEC-46CB-BE2B-C3CBCD670FFF}"/>
    <cellStyle name="Normal 9 6 4 2 4 2" xfId="5216" xr:uid="{CBEB89CF-C8BB-4A89-A182-5901AF2E6F8C}"/>
    <cellStyle name="Normal 9 6 4 2 5" xfId="5213" xr:uid="{8048476F-1012-49E1-855B-79B2F0D40980}"/>
    <cellStyle name="Normal 9 6 4 3" xfId="4260" xr:uid="{8C72AA69-02C1-4B5E-8972-7A4BA380C1F5}"/>
    <cellStyle name="Normal 9 6 4 3 2" xfId="5217" xr:uid="{A9C009DB-C2DB-428C-A169-98AD18CDBD3B}"/>
    <cellStyle name="Normal 9 6 4 4" xfId="4261" xr:uid="{2F8E003B-6F62-45CF-BBF1-63643BE9CF63}"/>
    <cellStyle name="Normal 9 6 4 4 2" xfId="5218" xr:uid="{17ED9D74-D5B7-4D4C-8A4E-839E83597D0F}"/>
    <cellStyle name="Normal 9 6 4 5" xfId="4262" xr:uid="{AAD7533D-0614-4620-B116-3C7BC84451D8}"/>
    <cellStyle name="Normal 9 6 4 5 2" xfId="5219" xr:uid="{83729C52-CF16-493D-B2A7-5A6931ECAE9A}"/>
    <cellStyle name="Normal 9 6 4 6" xfId="5212" xr:uid="{9AD272AA-6F4E-406E-A5DE-240F5FA930A1}"/>
    <cellStyle name="Normal 9 6 5" xfId="892" xr:uid="{DB644CFD-E80A-409E-8DB8-4C868D8D9ADB}"/>
    <cellStyle name="Normal 9 6 5 2" xfId="4263" xr:uid="{CCCB9565-03DF-4401-82EB-154668D8685B}"/>
    <cellStyle name="Normal 9 6 5 2 2" xfId="5221" xr:uid="{CD36F4B0-B59E-40A4-B4B4-1CF174894ED6}"/>
    <cellStyle name="Normal 9 6 5 3" xfId="4264" xr:uid="{AA5BB9D5-5E32-4A42-AC94-E759461AC621}"/>
    <cellStyle name="Normal 9 6 5 3 2" xfId="5222" xr:uid="{0C0C1A1E-2A29-4289-A865-54A8C91CA650}"/>
    <cellStyle name="Normal 9 6 5 4" xfId="4265" xr:uid="{FD28954A-19ED-459F-B86C-99D02F9BA977}"/>
    <cellStyle name="Normal 9 6 5 4 2" xfId="5223" xr:uid="{A354AC43-7525-42AA-963F-D732C05286CB}"/>
    <cellStyle name="Normal 9 6 5 5" xfId="5220" xr:uid="{4FFCC458-6F63-4925-B80F-5F362E3C6D8C}"/>
    <cellStyle name="Normal 9 6 6" xfId="4266" xr:uid="{024B80DD-C53A-4862-94FD-BEF6359FB047}"/>
    <cellStyle name="Normal 9 6 6 2" xfId="4267" xr:uid="{73B509BE-927A-4B77-8957-B6152872E421}"/>
    <cellStyle name="Normal 9 6 6 2 2" xfId="5225" xr:uid="{5C9631E7-6F68-4123-B2B0-A81DBC388378}"/>
    <cellStyle name="Normal 9 6 6 3" xfId="4268" xr:uid="{5176E718-B6B9-4E06-8E32-63902A8DE110}"/>
    <cellStyle name="Normal 9 6 6 3 2" xfId="5226" xr:uid="{323DD268-31B2-4763-A1FD-5710E59529DD}"/>
    <cellStyle name="Normal 9 6 6 4" xfId="4269" xr:uid="{3D059870-8F27-476B-8824-719C276C88A9}"/>
    <cellStyle name="Normal 9 6 6 4 2" xfId="5227" xr:uid="{207DAC09-518F-40F0-A9CD-01E7EE9B6479}"/>
    <cellStyle name="Normal 9 6 6 5" xfId="5224" xr:uid="{A7099C1A-390C-4232-803F-E3F650738C66}"/>
    <cellStyle name="Normal 9 6 7" xfId="4270" xr:uid="{26661115-1102-469B-AE1D-22BD659432C6}"/>
    <cellStyle name="Normal 9 6 7 2" xfId="5228" xr:uid="{C1C4A072-0058-4BFF-8FA3-40075C3AA716}"/>
    <cellStyle name="Normal 9 6 8" xfId="4271" xr:uid="{E23AB548-083E-4168-B39F-27001AB91627}"/>
    <cellStyle name="Normal 9 6 8 2" xfId="5229" xr:uid="{9B837F02-C3A6-4627-92CA-50E365CF0E04}"/>
    <cellStyle name="Normal 9 6 9" xfId="4272" xr:uid="{49144143-9407-4382-A245-10F367457762}"/>
    <cellStyle name="Normal 9 6 9 2" xfId="5230" xr:uid="{66A477B2-75E3-44DC-A9B0-42DF23AC2A84}"/>
    <cellStyle name="Normal 9 7" xfId="182" xr:uid="{041DCC82-4D17-4EDF-BD58-66CE9E094BA6}"/>
    <cellStyle name="Normal 9 7 2" xfId="426" xr:uid="{DB76C8A2-381E-4F1D-8EBD-57DB2C2B7BCA}"/>
    <cellStyle name="Normal 9 7 2 2" xfId="893" xr:uid="{FCDF9867-AD32-4257-B096-D19DEFC00E1B}"/>
    <cellStyle name="Normal 9 7 2 2 2" xfId="2475" xr:uid="{E3403B81-C0CC-4549-ABFC-D8B18F1B7D69}"/>
    <cellStyle name="Normal 9 7 2 2 2 2" xfId="2476" xr:uid="{18B162B3-B6E9-4780-A6B7-06572AE7EA99}"/>
    <cellStyle name="Normal 9 7 2 2 2 2 2" xfId="5235" xr:uid="{93D637C6-5642-4DC7-AD61-D8D5927DBD73}"/>
    <cellStyle name="Normal 9 7 2 2 2 3" xfId="5234" xr:uid="{FFB70477-A843-4220-8C8E-713E46460375}"/>
    <cellStyle name="Normal 9 7 2 2 3" xfId="2477" xr:uid="{F53FB052-EF7F-4878-B5BE-7FAB12309F6D}"/>
    <cellStyle name="Normal 9 7 2 2 3 2" xfId="5236" xr:uid="{06C418B5-A874-42A8-997C-E47662C35FCD}"/>
    <cellStyle name="Normal 9 7 2 2 4" xfId="4273" xr:uid="{4E1FCD3E-F25F-4B31-A258-3964E0F7F6DE}"/>
    <cellStyle name="Normal 9 7 2 2 4 2" xfId="5237" xr:uid="{978D49BE-302B-4619-AEB8-16DFDCCA039D}"/>
    <cellStyle name="Normal 9 7 2 2 5" xfId="5233" xr:uid="{1A2C3FBE-6726-4E22-8DC9-D15413C88BE5}"/>
    <cellStyle name="Normal 9 7 2 3" xfId="2478" xr:uid="{2371BE23-3649-45DD-A90A-F65B090B03E1}"/>
    <cellStyle name="Normal 9 7 2 3 2" xfId="2479" xr:uid="{BEBBDECD-FC6E-46D3-9947-D48440A383F4}"/>
    <cellStyle name="Normal 9 7 2 3 2 2" xfId="5239" xr:uid="{87C5F8BC-05A3-4F76-B392-2D99EAA29B3D}"/>
    <cellStyle name="Normal 9 7 2 3 3" xfId="4274" xr:uid="{36E31CEC-8BD2-4603-B461-29573C82C2FC}"/>
    <cellStyle name="Normal 9 7 2 3 3 2" xfId="5240" xr:uid="{B9D08A8C-0408-460D-9CA7-E07DB5813CB2}"/>
    <cellStyle name="Normal 9 7 2 3 4" xfId="4275" xr:uid="{5502C9FF-95D9-4C00-8BB0-F118D050A00B}"/>
    <cellStyle name="Normal 9 7 2 3 4 2" xfId="5241" xr:uid="{F0874568-1120-4513-838C-EE8691C17AC4}"/>
    <cellStyle name="Normal 9 7 2 3 5" xfId="5238" xr:uid="{77AA9259-D0CE-4F54-AB3B-EED6569AABB9}"/>
    <cellStyle name="Normal 9 7 2 4" xfId="2480" xr:uid="{F9150E87-AAEF-4E2F-9B81-1CD14A478FC2}"/>
    <cellStyle name="Normal 9 7 2 4 2" xfId="5242" xr:uid="{990DEA0E-292E-4848-BFDE-34740274086F}"/>
    <cellStyle name="Normal 9 7 2 5" xfId="4276" xr:uid="{A11642AF-B6EE-4B49-BA0D-3D9694D3B532}"/>
    <cellStyle name="Normal 9 7 2 5 2" xfId="5243" xr:uid="{76B4113F-BB3C-4037-A948-EEBE3422CD48}"/>
    <cellStyle name="Normal 9 7 2 6" xfId="4277" xr:uid="{64FAF48A-FFED-48F5-A248-B12003E85E05}"/>
    <cellStyle name="Normal 9 7 2 6 2" xfId="5244" xr:uid="{98B8CA3A-C27E-4863-97BF-0CC9D38BC482}"/>
    <cellStyle name="Normal 9 7 2 7" xfId="5232" xr:uid="{6CAD7555-AD42-4A2D-ACC7-331AB761C71C}"/>
    <cellStyle name="Normal 9 7 3" xfId="894" xr:uid="{0DEFB3BB-C13C-4642-AE3F-D60E0E4EED49}"/>
    <cellStyle name="Normal 9 7 3 2" xfId="2481" xr:uid="{74F557FC-0A65-45C8-BC02-A74366A2FB52}"/>
    <cellStyle name="Normal 9 7 3 2 2" xfId="2482" xr:uid="{A06EA39D-B405-4DC1-99A8-06DD4CD4EDD0}"/>
    <cellStyle name="Normal 9 7 3 2 2 2" xfId="5247" xr:uid="{6D4F6971-7560-4979-B6BF-A4D1DEFB94F7}"/>
    <cellStyle name="Normal 9 7 3 2 3" xfId="4278" xr:uid="{6992093C-1F09-40B2-A415-573266790B03}"/>
    <cellStyle name="Normal 9 7 3 2 3 2" xfId="5248" xr:uid="{AA5FA3BD-3F6E-4AE6-B43A-3AAE96C7B9C2}"/>
    <cellStyle name="Normal 9 7 3 2 4" xfId="4279" xr:uid="{5FD23E82-18F0-43EB-A0E9-7D259B805BFF}"/>
    <cellStyle name="Normal 9 7 3 2 4 2" xfId="5249" xr:uid="{B41B8ED6-2872-4276-A9F0-1B08B0D5D00C}"/>
    <cellStyle name="Normal 9 7 3 2 5" xfId="5246" xr:uid="{9789ED08-2CE0-4DE2-AF0D-1CA513B86D61}"/>
    <cellStyle name="Normal 9 7 3 3" xfId="2483" xr:uid="{E1E1A285-60FE-4AA9-A89A-0E326F0BBA30}"/>
    <cellStyle name="Normal 9 7 3 3 2" xfId="5250" xr:uid="{C8497057-F1D1-42CD-B260-2DC979644201}"/>
    <cellStyle name="Normal 9 7 3 4" xfId="4280" xr:uid="{ACECCC6A-2674-4703-8E75-23F546C15BF0}"/>
    <cellStyle name="Normal 9 7 3 4 2" xfId="5251" xr:uid="{6A228DEE-FDBA-464F-82CF-D504056AD9E4}"/>
    <cellStyle name="Normal 9 7 3 5" xfId="4281" xr:uid="{1DE1F3AB-A93D-4C86-AF39-53AEB2AF6672}"/>
    <cellStyle name="Normal 9 7 3 5 2" xfId="5252" xr:uid="{09CE8714-D974-4823-950B-0BA83F6B6924}"/>
    <cellStyle name="Normal 9 7 3 6" xfId="5245" xr:uid="{643CCB83-3B8A-4E88-8F1A-6D95F91C399D}"/>
    <cellStyle name="Normal 9 7 4" xfId="2484" xr:uid="{A329C3DE-CFDA-4B27-8B12-C4A61E776C8C}"/>
    <cellStyle name="Normal 9 7 4 2" xfId="2485" xr:uid="{AD5F63CB-99C6-4941-B0A3-EFE2C32C1574}"/>
    <cellStyle name="Normal 9 7 4 2 2" xfId="5254" xr:uid="{7CE7F4E5-29C0-4077-B132-5546F6E4A277}"/>
    <cellStyle name="Normal 9 7 4 3" xfId="4282" xr:uid="{35163473-70F6-4DD0-98D6-A8917F47EDEB}"/>
    <cellStyle name="Normal 9 7 4 3 2" xfId="5255" xr:uid="{32926E3F-DFDC-4E1E-B40E-285EE4E50ABB}"/>
    <cellStyle name="Normal 9 7 4 4" xfId="4283" xr:uid="{2C8AE3D6-ECE8-43D6-8F97-B9F44A168398}"/>
    <cellStyle name="Normal 9 7 4 4 2" xfId="5256" xr:uid="{2DCD0A2D-665B-4BE8-BCED-9721CC797A48}"/>
    <cellStyle name="Normal 9 7 4 5" xfId="5253" xr:uid="{3365A0C4-3202-4650-8628-85967720DE80}"/>
    <cellStyle name="Normal 9 7 5" xfId="2486" xr:uid="{6C5FFE37-2B4A-4BBD-8C23-053FFD0E1C6A}"/>
    <cellStyle name="Normal 9 7 5 2" xfId="4284" xr:uid="{E562BE9A-6F9A-49C6-894C-3687AD940DE7}"/>
    <cellStyle name="Normal 9 7 5 2 2" xfId="5258" xr:uid="{1825CB93-ECE7-4DC4-84FB-8B5D564514EB}"/>
    <cellStyle name="Normal 9 7 5 3" xfId="4285" xr:uid="{6C06A5A3-160C-4CE7-BE71-1B2E1D27F0DB}"/>
    <cellStyle name="Normal 9 7 5 3 2" xfId="5259" xr:uid="{52D1D119-E294-402E-BCB3-EB86416F786B}"/>
    <cellStyle name="Normal 9 7 5 4" xfId="4286" xr:uid="{17DF22DB-9592-4FF1-9C11-CC00C00DA462}"/>
    <cellStyle name="Normal 9 7 5 4 2" xfId="5260" xr:uid="{AD3885E0-9DC7-4C54-9BDA-5A05637ADFFA}"/>
    <cellStyle name="Normal 9 7 5 5" xfId="5257" xr:uid="{0482F12F-C3F5-4006-A00A-AEB8996A7A6D}"/>
    <cellStyle name="Normal 9 7 6" xfId="4287" xr:uid="{9E74C310-7E2D-4C73-A943-4432BB75EBB4}"/>
    <cellStyle name="Normal 9 7 6 2" xfId="5261" xr:uid="{ABCAEFEF-7BCE-47CC-89AE-C2269023C9CE}"/>
    <cellStyle name="Normal 9 7 7" xfId="4288" xr:uid="{70A81AB0-9C70-44ED-90E0-B53C5B36FF77}"/>
    <cellStyle name="Normal 9 7 7 2" xfId="5262" xr:uid="{2C06A3C8-E16E-4DBD-B467-9FA3C7D7B95A}"/>
    <cellStyle name="Normal 9 7 8" xfId="4289" xr:uid="{651B23D0-91F2-4B39-A018-4B6ADBB0C34E}"/>
    <cellStyle name="Normal 9 7 8 2" xfId="5263" xr:uid="{D8799A9F-0434-49AC-9BAA-3F75B19A9DC5}"/>
    <cellStyle name="Normal 9 7 9" xfId="5231" xr:uid="{00BF6299-003E-45F9-9E86-047C6FB5808E}"/>
    <cellStyle name="Normal 9 8" xfId="427" xr:uid="{3A14742D-3390-4915-A3E8-F979828013F8}"/>
    <cellStyle name="Normal 9 8 2" xfId="895" xr:uid="{FB66BC00-2398-40B1-B8AD-C9C9E98CDAAB}"/>
    <cellStyle name="Normal 9 8 2 2" xfId="896" xr:uid="{4C35D7F7-FD65-4EF9-BD62-6C29CFB68D20}"/>
    <cellStyle name="Normal 9 8 2 2 2" xfId="2487" xr:uid="{1998864C-39E3-4E47-B8B7-0CC1C88F7589}"/>
    <cellStyle name="Normal 9 8 2 2 2 2" xfId="5267" xr:uid="{80E693E1-DCB1-40E4-9EF2-FB9946E6F14D}"/>
    <cellStyle name="Normal 9 8 2 2 3" xfId="4290" xr:uid="{5BAC9035-66D0-4316-8887-1AD2186E5B52}"/>
    <cellStyle name="Normal 9 8 2 2 3 2" xfId="5268" xr:uid="{600849DB-03AA-478F-AA9D-0E6898307D21}"/>
    <cellStyle name="Normal 9 8 2 2 4" xfId="4291" xr:uid="{C2C76365-3166-4FE2-8BD7-30ED51239CFE}"/>
    <cellStyle name="Normal 9 8 2 2 4 2" xfId="5269" xr:uid="{D8A94904-AAF3-4C34-97CA-31720814EC91}"/>
    <cellStyle name="Normal 9 8 2 2 5" xfId="5266" xr:uid="{151F1B37-7E44-4204-B5E1-0A89DD50E3CE}"/>
    <cellStyle name="Normal 9 8 2 3" xfId="2488" xr:uid="{D7442534-1753-443A-8167-59968B61E6A3}"/>
    <cellStyle name="Normal 9 8 2 3 2" xfId="5270" xr:uid="{FE2EA92A-F5F0-4045-AC1C-9A08F2A46DBB}"/>
    <cellStyle name="Normal 9 8 2 4" xfId="4292" xr:uid="{C8EEDB62-7276-46CF-A39D-16DAD51EE215}"/>
    <cellStyle name="Normal 9 8 2 4 2" xfId="5271" xr:uid="{F5A0EFCA-7E06-4A1C-B2D0-52CC4E36E982}"/>
    <cellStyle name="Normal 9 8 2 5" xfId="4293" xr:uid="{03DB6644-C5A7-437E-8D12-4F51901A7552}"/>
    <cellStyle name="Normal 9 8 2 5 2" xfId="5272" xr:uid="{B49E2F6C-9F6D-42FE-8B60-99021AF2E8B0}"/>
    <cellStyle name="Normal 9 8 2 6" xfId="5265" xr:uid="{5A03888D-E1DC-4A2C-966F-6A4A95725D7D}"/>
    <cellStyle name="Normal 9 8 3" xfId="897" xr:uid="{4AEBCFD6-1757-46BB-AF40-2A69331A3600}"/>
    <cellStyle name="Normal 9 8 3 2" xfId="2489" xr:uid="{EAEEEA0F-7F25-41B3-93DC-DA9FC88AA960}"/>
    <cellStyle name="Normal 9 8 3 2 2" xfId="5274" xr:uid="{EDDD6668-0936-4CBA-9226-BD565F240E31}"/>
    <cellStyle name="Normal 9 8 3 3" xfId="4294" xr:uid="{EEB442F7-81FB-4559-9A3F-705B78A29489}"/>
    <cellStyle name="Normal 9 8 3 3 2" xfId="5275" xr:uid="{995DEFA2-0863-4F40-B3F0-8F30F1BBD30C}"/>
    <cellStyle name="Normal 9 8 3 4" xfId="4295" xr:uid="{98D81FAD-02B7-4E13-A350-066AA3BAA390}"/>
    <cellStyle name="Normal 9 8 3 4 2" xfId="5276" xr:uid="{3F34F4F5-65ED-4CB6-9EF3-37B4479F77E2}"/>
    <cellStyle name="Normal 9 8 3 5" xfId="5273" xr:uid="{7AB2B19E-C7FF-474F-A45D-F1EE6581A949}"/>
    <cellStyle name="Normal 9 8 4" xfId="2490" xr:uid="{FD8628DD-FEF8-4C40-B640-C3B06C03F8DD}"/>
    <cellStyle name="Normal 9 8 4 2" xfId="4296" xr:uid="{1447DC3A-B41C-47F1-A19D-9CF1DB899241}"/>
    <cellStyle name="Normal 9 8 4 2 2" xfId="5278" xr:uid="{CC854CF6-59EB-4DBA-9DFC-69E1C2C8A918}"/>
    <cellStyle name="Normal 9 8 4 3" xfId="4297" xr:uid="{68D94E53-5C41-4A2C-8A9C-AFC908828C68}"/>
    <cellStyle name="Normal 9 8 4 3 2" xfId="5279" xr:uid="{DBE0E277-B5EC-4DFA-B8F0-CA7E10E5D7D7}"/>
    <cellStyle name="Normal 9 8 4 4" xfId="4298" xr:uid="{25BA03D6-304F-49A1-B428-A42AA823D5EC}"/>
    <cellStyle name="Normal 9 8 4 4 2" xfId="5280" xr:uid="{2457AD22-FD7C-4C3B-A9D4-304D676ACFDF}"/>
    <cellStyle name="Normal 9 8 4 5" xfId="5277" xr:uid="{80E34DE7-18C9-4C75-8AEB-396A3248EE78}"/>
    <cellStyle name="Normal 9 8 5" xfId="4299" xr:uid="{CCA7C8F4-61F9-4C1B-BC5D-6CDC750449D9}"/>
    <cellStyle name="Normal 9 8 5 2" xfId="5281" xr:uid="{491B9436-212B-422B-BB4C-FE09615960EA}"/>
    <cellStyle name="Normal 9 8 6" xfId="4300" xr:uid="{8F506FA3-5D20-4322-A8BF-B959292B7777}"/>
    <cellStyle name="Normal 9 8 6 2" xfId="5282" xr:uid="{0E91396B-9C2B-4BEC-8EE4-5263EB9AC1D9}"/>
    <cellStyle name="Normal 9 8 7" xfId="4301" xr:uid="{6D690BA5-51EF-400A-A1CD-6FC7427DD316}"/>
    <cellStyle name="Normal 9 8 7 2" xfId="5283" xr:uid="{C9342CB3-5EAA-494A-B462-99B922A1608B}"/>
    <cellStyle name="Normal 9 8 8" xfId="5264" xr:uid="{69A90DD2-D2C6-43AD-BC9F-F9E3788B9AAC}"/>
    <cellStyle name="Normal 9 9" xfId="428" xr:uid="{8E349988-D7D4-4DAE-9426-EE681F57F0BA}"/>
    <cellStyle name="Normal 9 9 2" xfId="898" xr:uid="{BCA28059-EB33-4EA6-8167-FC1892B9D1E1}"/>
    <cellStyle name="Normal 9 9 2 2" xfId="2491" xr:uid="{7908108F-1C98-465E-A891-63D30A6E0837}"/>
    <cellStyle name="Normal 9 9 2 2 2" xfId="5286" xr:uid="{FB6D8872-8814-451F-BDBB-933430E98073}"/>
    <cellStyle name="Normal 9 9 2 3" xfId="4302" xr:uid="{1D792ED7-FD1B-46AD-A450-CF7C5D28A014}"/>
    <cellStyle name="Normal 9 9 2 3 2" xfId="5287" xr:uid="{7D507003-8213-4B07-ACCD-870A296B8518}"/>
    <cellStyle name="Normal 9 9 2 4" xfId="4303" xr:uid="{C2D4F047-5937-47EA-9166-8AB754E9BDDA}"/>
    <cellStyle name="Normal 9 9 2 4 2" xfId="5288" xr:uid="{72C8D090-98BC-46F8-A9B7-C3489D96772D}"/>
    <cellStyle name="Normal 9 9 2 5" xfId="5285" xr:uid="{3D8F84BE-0116-4982-A007-627EF8E5B95A}"/>
    <cellStyle name="Normal 9 9 3" xfId="2492" xr:uid="{C8A0F4A4-3506-40C3-8A39-405CB49B1911}"/>
    <cellStyle name="Normal 9 9 3 2" xfId="4304" xr:uid="{753EE4B2-1ABB-45E7-B780-5ABE267C0941}"/>
    <cellStyle name="Normal 9 9 3 2 2" xfId="5290" xr:uid="{67C83598-CE46-4E2A-B69B-427BD7958081}"/>
    <cellStyle name="Normal 9 9 3 3" xfId="4305" xr:uid="{2FB5AF71-D817-427D-BC3C-2EC7F8B69B58}"/>
    <cellStyle name="Normal 9 9 3 3 2" xfId="5291" xr:uid="{74CBC080-BD79-4329-BE9F-0859C62E1FD6}"/>
    <cellStyle name="Normal 9 9 3 4" xfId="4306" xr:uid="{CCF8D0DF-D1C3-4BC1-8C3C-F38C35930C42}"/>
    <cellStyle name="Normal 9 9 3 4 2" xfId="5292" xr:uid="{078A7ECF-0BCA-4D9C-8772-CA121C6F7D04}"/>
    <cellStyle name="Normal 9 9 3 5" xfId="5289" xr:uid="{BB8525E9-5196-4C94-9430-E4009E2AC536}"/>
    <cellStyle name="Normal 9 9 4" xfId="4307" xr:uid="{8C36BA27-843A-4866-AEA2-ED8C33D4A9AE}"/>
    <cellStyle name="Normal 9 9 4 2" xfId="5293" xr:uid="{2930C90A-6BB4-4120-AB2C-8A8FBD635124}"/>
    <cellStyle name="Normal 9 9 5" xfId="4308" xr:uid="{50FF82EE-4BCD-4492-B3C5-5B4F0F46B6B8}"/>
    <cellStyle name="Normal 9 9 5 2" xfId="5294" xr:uid="{092E6D1D-F742-4BCF-BB48-E87ACA92631A}"/>
    <cellStyle name="Normal 9 9 6" xfId="4309" xr:uid="{114565F8-89CB-4515-A585-BD9911615BC6}"/>
    <cellStyle name="Normal 9 9 6 2" xfId="5295" xr:uid="{7EDAC068-F6D4-445A-A073-E53F1E67C3F8}"/>
    <cellStyle name="Normal 9 9 7" xfId="5284" xr:uid="{2540F96E-3C71-41A5-91E0-C77738CA6887}"/>
    <cellStyle name="Percent 2" xfId="183" xr:uid="{CCD3422E-3019-41A2-B591-11AE4C0F3ABF}"/>
    <cellStyle name="Percent 2 2" xfId="5296" xr:uid="{EA2E7817-98AE-4982-A4FA-EC9517B994DC}"/>
    <cellStyle name="Гиперссылка 2" xfId="4" xr:uid="{49BAA0F8-B3D3-41B5-87DD-435502328B29}"/>
    <cellStyle name="Гиперссылка 2 2" xfId="5297" xr:uid="{4E74B9F3-B2B0-420C-86CF-E8934AB1CA0A}"/>
    <cellStyle name="Обычный 2" xfId="1" xr:uid="{A3CD5D5E-4502-4158-8112-08CDD679ACF5}"/>
    <cellStyle name="Обычный 2 2" xfId="5" xr:uid="{D19F253E-EE9B-4476-9D91-2EE3A6D7A3DC}"/>
    <cellStyle name="Обычный 2 2 2" xfId="5299" xr:uid="{B2272A1F-FEA9-442C-BA4F-64CBB0F744F4}"/>
    <cellStyle name="Обычный 2 3" xfId="5298" xr:uid="{529CFFD8-91B3-4648-858A-A229B481C672}"/>
    <cellStyle name="常规_Sheet1_1" xfId="4411" xr:uid="{4064DABD-A113-445C-AF69-BEC41A3AD42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J4" sqref="J4"/>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8"/>
  <sheetViews>
    <sheetView tabSelected="1" topLeftCell="A61" zoomScale="90" zoomScaleNormal="90" workbookViewId="0">
      <selection activeCell="L91" sqref="L9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6">
        <v>52886</v>
      </c>
      <c r="K10" s="127"/>
    </row>
    <row r="11" spans="1:11">
      <c r="A11" s="126"/>
      <c r="B11" s="126" t="s">
        <v>717</v>
      </c>
      <c r="C11" s="132"/>
      <c r="D11" s="132"/>
      <c r="E11" s="132"/>
      <c r="F11" s="127"/>
      <c r="G11" s="128"/>
      <c r="H11" s="128" t="s">
        <v>717</v>
      </c>
      <c r="I11" s="132"/>
      <c r="J11" s="157"/>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8">
        <v>45307</v>
      </c>
      <c r="K14" s="127"/>
    </row>
    <row r="15" spans="1:11" ht="15" customHeight="1">
      <c r="A15" s="126"/>
      <c r="B15" s="6" t="s">
        <v>11</v>
      </c>
      <c r="C15" s="7"/>
      <c r="D15" s="7"/>
      <c r="E15" s="7"/>
      <c r="F15" s="8"/>
      <c r="G15" s="128"/>
      <c r="H15" s="9" t="s">
        <v>11</v>
      </c>
      <c r="I15" s="132"/>
      <c r="J15" s="159"/>
      <c r="K15" s="127"/>
    </row>
    <row r="16" spans="1:11" ht="15" customHeight="1">
      <c r="A16" s="126"/>
      <c r="B16" s="132"/>
      <c r="C16" s="132"/>
      <c r="D16" s="132"/>
      <c r="E16" s="132"/>
      <c r="F16" s="132"/>
      <c r="G16" s="132"/>
      <c r="H16" s="132"/>
      <c r="I16" s="136" t="s">
        <v>147</v>
      </c>
      <c r="J16" s="142">
        <v>41391</v>
      </c>
      <c r="K16" s="127"/>
    </row>
    <row r="17" spans="1:11">
      <c r="A17" s="126"/>
      <c r="B17" s="132" t="s">
        <v>720</v>
      </c>
      <c r="C17" s="132"/>
      <c r="D17" s="132"/>
      <c r="E17" s="132"/>
      <c r="F17" s="132"/>
      <c r="G17" s="132"/>
      <c r="H17" s="132"/>
      <c r="I17" s="136" t="s">
        <v>148</v>
      </c>
      <c r="J17" s="142" t="s">
        <v>811</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0" t="s">
        <v>207</v>
      </c>
      <c r="G20" s="161"/>
      <c r="H20" s="112" t="s">
        <v>174</v>
      </c>
      <c r="I20" s="112" t="s">
        <v>208</v>
      </c>
      <c r="J20" s="112" t="s">
        <v>26</v>
      </c>
      <c r="K20" s="127"/>
    </row>
    <row r="21" spans="1:11">
      <c r="A21" s="126"/>
      <c r="B21" s="117"/>
      <c r="C21" s="117"/>
      <c r="D21" s="118"/>
      <c r="E21" s="118"/>
      <c r="F21" s="162"/>
      <c r="G21" s="163"/>
      <c r="H21" s="117" t="s">
        <v>146</v>
      </c>
      <c r="I21" s="117"/>
      <c r="J21" s="117"/>
      <c r="K21" s="127"/>
    </row>
    <row r="22" spans="1:11" ht="36">
      <c r="A22" s="126"/>
      <c r="B22" s="119">
        <v>2</v>
      </c>
      <c r="C22" s="10" t="s">
        <v>722</v>
      </c>
      <c r="D22" s="130" t="s">
        <v>798</v>
      </c>
      <c r="E22" s="130" t="s">
        <v>723</v>
      </c>
      <c r="F22" s="152" t="s">
        <v>112</v>
      </c>
      <c r="G22" s="153"/>
      <c r="H22" s="11" t="s">
        <v>724</v>
      </c>
      <c r="I22" s="14">
        <v>63.99</v>
      </c>
      <c r="J22" s="121">
        <f t="shared" ref="J22:J53" si="0">I22*B22</f>
        <v>127.98</v>
      </c>
      <c r="K22" s="127"/>
    </row>
    <row r="23" spans="1:11" ht="24">
      <c r="A23" s="126"/>
      <c r="B23" s="119">
        <v>10</v>
      </c>
      <c r="C23" s="10" t="s">
        <v>725</v>
      </c>
      <c r="D23" s="130" t="s">
        <v>725</v>
      </c>
      <c r="E23" s="130" t="s">
        <v>112</v>
      </c>
      <c r="F23" s="152"/>
      <c r="G23" s="153"/>
      <c r="H23" s="11" t="s">
        <v>726</v>
      </c>
      <c r="I23" s="14">
        <v>11.89</v>
      </c>
      <c r="J23" s="121">
        <f t="shared" si="0"/>
        <v>118.9</v>
      </c>
      <c r="K23" s="127"/>
    </row>
    <row r="24" spans="1:11" ht="24">
      <c r="A24" s="126"/>
      <c r="B24" s="119">
        <v>5</v>
      </c>
      <c r="C24" s="10" t="s">
        <v>725</v>
      </c>
      <c r="D24" s="130" t="s">
        <v>725</v>
      </c>
      <c r="E24" s="130" t="s">
        <v>216</v>
      </c>
      <c r="F24" s="152"/>
      <c r="G24" s="153"/>
      <c r="H24" s="11" t="s">
        <v>726</v>
      </c>
      <c r="I24" s="14">
        <v>11.89</v>
      </c>
      <c r="J24" s="121">
        <f t="shared" si="0"/>
        <v>59.45</v>
      </c>
      <c r="K24" s="127"/>
    </row>
    <row r="25" spans="1:11" ht="24">
      <c r="A25" s="126"/>
      <c r="B25" s="119">
        <v>4</v>
      </c>
      <c r="C25" s="10" t="s">
        <v>725</v>
      </c>
      <c r="D25" s="130" t="s">
        <v>725</v>
      </c>
      <c r="E25" s="130" t="s">
        <v>220</v>
      </c>
      <c r="F25" s="152"/>
      <c r="G25" s="153"/>
      <c r="H25" s="11" t="s">
        <v>726</v>
      </c>
      <c r="I25" s="14">
        <v>11.89</v>
      </c>
      <c r="J25" s="121">
        <f t="shared" si="0"/>
        <v>47.56</v>
      </c>
      <c r="K25" s="127"/>
    </row>
    <row r="26" spans="1:11" ht="24">
      <c r="A26" s="126"/>
      <c r="B26" s="119">
        <v>4</v>
      </c>
      <c r="C26" s="10" t="s">
        <v>725</v>
      </c>
      <c r="D26" s="130" t="s">
        <v>725</v>
      </c>
      <c r="E26" s="130" t="s">
        <v>271</v>
      </c>
      <c r="F26" s="152"/>
      <c r="G26" s="153"/>
      <c r="H26" s="11" t="s">
        <v>726</v>
      </c>
      <c r="I26" s="14">
        <v>11.89</v>
      </c>
      <c r="J26" s="121">
        <f t="shared" si="0"/>
        <v>47.56</v>
      </c>
      <c r="K26" s="127"/>
    </row>
    <row r="27" spans="1:11" ht="24">
      <c r="A27" s="126"/>
      <c r="B27" s="119">
        <v>1</v>
      </c>
      <c r="C27" s="10" t="s">
        <v>725</v>
      </c>
      <c r="D27" s="130" t="s">
        <v>725</v>
      </c>
      <c r="E27" s="130" t="s">
        <v>276</v>
      </c>
      <c r="F27" s="152"/>
      <c r="G27" s="153"/>
      <c r="H27" s="11" t="s">
        <v>726</v>
      </c>
      <c r="I27" s="14">
        <v>11.89</v>
      </c>
      <c r="J27" s="121">
        <f t="shared" si="0"/>
        <v>11.89</v>
      </c>
      <c r="K27" s="127"/>
    </row>
    <row r="28" spans="1:11">
      <c r="A28" s="126"/>
      <c r="B28" s="119">
        <v>6</v>
      </c>
      <c r="C28" s="10" t="s">
        <v>727</v>
      </c>
      <c r="D28" s="130" t="s">
        <v>727</v>
      </c>
      <c r="E28" s="130" t="s">
        <v>28</v>
      </c>
      <c r="F28" s="152"/>
      <c r="G28" s="153"/>
      <c r="H28" s="11" t="s">
        <v>728</v>
      </c>
      <c r="I28" s="14">
        <v>13.64</v>
      </c>
      <c r="J28" s="121">
        <f t="shared" si="0"/>
        <v>81.84</v>
      </c>
      <c r="K28" s="127"/>
    </row>
    <row r="29" spans="1:11">
      <c r="A29" s="126"/>
      <c r="B29" s="119">
        <v>6</v>
      </c>
      <c r="C29" s="10" t="s">
        <v>727</v>
      </c>
      <c r="D29" s="130" t="s">
        <v>727</v>
      </c>
      <c r="E29" s="130" t="s">
        <v>32</v>
      </c>
      <c r="F29" s="152"/>
      <c r="G29" s="153"/>
      <c r="H29" s="11" t="s">
        <v>728</v>
      </c>
      <c r="I29" s="14">
        <v>13.64</v>
      </c>
      <c r="J29" s="121">
        <f t="shared" si="0"/>
        <v>81.84</v>
      </c>
      <c r="K29" s="127"/>
    </row>
    <row r="30" spans="1:11">
      <c r="A30" s="126"/>
      <c r="B30" s="119">
        <v>5</v>
      </c>
      <c r="C30" s="10" t="s">
        <v>729</v>
      </c>
      <c r="D30" s="130" t="s">
        <v>729</v>
      </c>
      <c r="E30" s="130" t="s">
        <v>30</v>
      </c>
      <c r="F30" s="152"/>
      <c r="G30" s="153"/>
      <c r="H30" s="11" t="s">
        <v>730</v>
      </c>
      <c r="I30" s="14">
        <v>6.99</v>
      </c>
      <c r="J30" s="121">
        <f t="shared" si="0"/>
        <v>34.950000000000003</v>
      </c>
      <c r="K30" s="127"/>
    </row>
    <row r="31" spans="1:11" ht="24">
      <c r="A31" s="126"/>
      <c r="B31" s="119">
        <v>5</v>
      </c>
      <c r="C31" s="10" t="s">
        <v>731</v>
      </c>
      <c r="D31" s="130" t="s">
        <v>731</v>
      </c>
      <c r="E31" s="130" t="s">
        <v>28</v>
      </c>
      <c r="F31" s="152" t="s">
        <v>277</v>
      </c>
      <c r="G31" s="153"/>
      <c r="H31" s="11" t="s">
        <v>732</v>
      </c>
      <c r="I31" s="14">
        <v>20.63</v>
      </c>
      <c r="J31" s="121">
        <f t="shared" si="0"/>
        <v>103.14999999999999</v>
      </c>
      <c r="K31" s="127"/>
    </row>
    <row r="32" spans="1:11" ht="24">
      <c r="A32" s="126"/>
      <c r="B32" s="119">
        <v>6</v>
      </c>
      <c r="C32" s="10" t="s">
        <v>731</v>
      </c>
      <c r="D32" s="130" t="s">
        <v>731</v>
      </c>
      <c r="E32" s="130" t="s">
        <v>32</v>
      </c>
      <c r="F32" s="152" t="s">
        <v>279</v>
      </c>
      <c r="G32" s="153"/>
      <c r="H32" s="11" t="s">
        <v>732</v>
      </c>
      <c r="I32" s="14">
        <v>20.63</v>
      </c>
      <c r="J32" s="121">
        <f t="shared" si="0"/>
        <v>123.78</v>
      </c>
      <c r="K32" s="127"/>
    </row>
    <row r="33" spans="1:11" ht="24">
      <c r="A33" s="126"/>
      <c r="B33" s="119">
        <v>2</v>
      </c>
      <c r="C33" s="10" t="s">
        <v>733</v>
      </c>
      <c r="D33" s="130" t="s">
        <v>733</v>
      </c>
      <c r="E33" s="130" t="s">
        <v>28</v>
      </c>
      <c r="F33" s="152" t="s">
        <v>279</v>
      </c>
      <c r="G33" s="153"/>
      <c r="H33" s="11" t="s">
        <v>734</v>
      </c>
      <c r="I33" s="14">
        <v>20.63</v>
      </c>
      <c r="J33" s="121">
        <f t="shared" si="0"/>
        <v>41.26</v>
      </c>
      <c r="K33" s="127"/>
    </row>
    <row r="34" spans="1:11" ht="24">
      <c r="A34" s="126"/>
      <c r="B34" s="119">
        <v>2</v>
      </c>
      <c r="C34" s="10" t="s">
        <v>733</v>
      </c>
      <c r="D34" s="130" t="s">
        <v>733</v>
      </c>
      <c r="E34" s="130" t="s">
        <v>30</v>
      </c>
      <c r="F34" s="152" t="s">
        <v>279</v>
      </c>
      <c r="G34" s="153"/>
      <c r="H34" s="11" t="s">
        <v>734</v>
      </c>
      <c r="I34" s="14">
        <v>20.63</v>
      </c>
      <c r="J34" s="121">
        <f t="shared" si="0"/>
        <v>41.26</v>
      </c>
      <c r="K34" s="127"/>
    </row>
    <row r="35" spans="1:11" ht="24">
      <c r="A35" s="126"/>
      <c r="B35" s="119">
        <v>2</v>
      </c>
      <c r="C35" s="10" t="s">
        <v>733</v>
      </c>
      <c r="D35" s="130" t="s">
        <v>733</v>
      </c>
      <c r="E35" s="130" t="s">
        <v>31</v>
      </c>
      <c r="F35" s="152" t="s">
        <v>279</v>
      </c>
      <c r="G35" s="153"/>
      <c r="H35" s="11" t="s">
        <v>734</v>
      </c>
      <c r="I35" s="14">
        <v>20.63</v>
      </c>
      <c r="J35" s="121">
        <f t="shared" si="0"/>
        <v>41.26</v>
      </c>
      <c r="K35" s="127"/>
    </row>
    <row r="36" spans="1:11" ht="24">
      <c r="A36" s="126"/>
      <c r="B36" s="119">
        <v>2</v>
      </c>
      <c r="C36" s="10" t="s">
        <v>735</v>
      </c>
      <c r="D36" s="130" t="s">
        <v>735</v>
      </c>
      <c r="E36" s="130" t="s">
        <v>28</v>
      </c>
      <c r="F36" s="152" t="s">
        <v>112</v>
      </c>
      <c r="G36" s="153"/>
      <c r="H36" s="11" t="s">
        <v>736</v>
      </c>
      <c r="I36" s="14">
        <v>13.64</v>
      </c>
      <c r="J36" s="121">
        <f t="shared" si="0"/>
        <v>27.28</v>
      </c>
      <c r="K36" s="127"/>
    </row>
    <row r="37" spans="1:11" ht="24">
      <c r="A37" s="126"/>
      <c r="B37" s="119">
        <v>2</v>
      </c>
      <c r="C37" s="10" t="s">
        <v>735</v>
      </c>
      <c r="D37" s="130" t="s">
        <v>735</v>
      </c>
      <c r="E37" s="130" t="s">
        <v>28</v>
      </c>
      <c r="F37" s="152" t="s">
        <v>216</v>
      </c>
      <c r="G37" s="153"/>
      <c r="H37" s="11" t="s">
        <v>736</v>
      </c>
      <c r="I37" s="14">
        <v>13.64</v>
      </c>
      <c r="J37" s="121">
        <f t="shared" si="0"/>
        <v>27.28</v>
      </c>
      <c r="K37" s="127"/>
    </row>
    <row r="38" spans="1:11" ht="24">
      <c r="A38" s="126"/>
      <c r="B38" s="119">
        <v>2</v>
      </c>
      <c r="C38" s="10" t="s">
        <v>735</v>
      </c>
      <c r="D38" s="130" t="s">
        <v>735</v>
      </c>
      <c r="E38" s="130" t="s">
        <v>28</v>
      </c>
      <c r="F38" s="152" t="s">
        <v>274</v>
      </c>
      <c r="G38" s="153"/>
      <c r="H38" s="11" t="s">
        <v>736</v>
      </c>
      <c r="I38" s="14">
        <v>13.64</v>
      </c>
      <c r="J38" s="121">
        <f t="shared" si="0"/>
        <v>27.28</v>
      </c>
      <c r="K38" s="127"/>
    </row>
    <row r="39" spans="1:11" ht="24">
      <c r="A39" s="126"/>
      <c r="B39" s="119">
        <v>3</v>
      </c>
      <c r="C39" s="10" t="s">
        <v>737</v>
      </c>
      <c r="D39" s="130" t="s">
        <v>737</v>
      </c>
      <c r="E39" s="130" t="s">
        <v>31</v>
      </c>
      <c r="F39" s="152"/>
      <c r="G39" s="153"/>
      <c r="H39" s="11" t="s">
        <v>738</v>
      </c>
      <c r="I39" s="14">
        <v>6.64</v>
      </c>
      <c r="J39" s="121">
        <f t="shared" si="0"/>
        <v>19.919999999999998</v>
      </c>
      <c r="K39" s="127"/>
    </row>
    <row r="40" spans="1:11" ht="24">
      <c r="A40" s="126"/>
      <c r="B40" s="119">
        <v>2</v>
      </c>
      <c r="C40" s="10" t="s">
        <v>668</v>
      </c>
      <c r="D40" s="130" t="s">
        <v>668</v>
      </c>
      <c r="E40" s="130" t="s">
        <v>28</v>
      </c>
      <c r="F40" s="152" t="s">
        <v>112</v>
      </c>
      <c r="G40" s="153"/>
      <c r="H40" s="11" t="s">
        <v>739</v>
      </c>
      <c r="I40" s="14">
        <v>30.07</v>
      </c>
      <c r="J40" s="121">
        <f t="shared" si="0"/>
        <v>60.14</v>
      </c>
      <c r="K40" s="127"/>
    </row>
    <row r="41" spans="1:11" ht="24">
      <c r="A41" s="126"/>
      <c r="B41" s="119">
        <v>2</v>
      </c>
      <c r="C41" s="10" t="s">
        <v>668</v>
      </c>
      <c r="D41" s="130" t="s">
        <v>668</v>
      </c>
      <c r="E41" s="130" t="s">
        <v>28</v>
      </c>
      <c r="F41" s="152" t="s">
        <v>218</v>
      </c>
      <c r="G41" s="153"/>
      <c r="H41" s="11" t="s">
        <v>739</v>
      </c>
      <c r="I41" s="14">
        <v>30.07</v>
      </c>
      <c r="J41" s="121">
        <f t="shared" si="0"/>
        <v>60.14</v>
      </c>
      <c r="K41" s="127"/>
    </row>
    <row r="42" spans="1:11" ht="24">
      <c r="A42" s="126"/>
      <c r="B42" s="119">
        <v>2</v>
      </c>
      <c r="C42" s="10" t="s">
        <v>668</v>
      </c>
      <c r="D42" s="130" t="s">
        <v>668</v>
      </c>
      <c r="E42" s="130" t="s">
        <v>28</v>
      </c>
      <c r="F42" s="152" t="s">
        <v>273</v>
      </c>
      <c r="G42" s="153"/>
      <c r="H42" s="11" t="s">
        <v>739</v>
      </c>
      <c r="I42" s="14">
        <v>30.07</v>
      </c>
      <c r="J42" s="121">
        <f t="shared" si="0"/>
        <v>60.14</v>
      </c>
      <c r="K42" s="127"/>
    </row>
    <row r="43" spans="1:11" ht="24">
      <c r="A43" s="126"/>
      <c r="B43" s="119">
        <v>2</v>
      </c>
      <c r="C43" s="10" t="s">
        <v>740</v>
      </c>
      <c r="D43" s="130" t="s">
        <v>740</v>
      </c>
      <c r="E43" s="130" t="s">
        <v>30</v>
      </c>
      <c r="F43" s="152" t="s">
        <v>219</v>
      </c>
      <c r="G43" s="153"/>
      <c r="H43" s="11" t="s">
        <v>741</v>
      </c>
      <c r="I43" s="14">
        <v>34.619999999999997</v>
      </c>
      <c r="J43" s="121">
        <f t="shared" si="0"/>
        <v>69.239999999999995</v>
      </c>
      <c r="K43" s="127"/>
    </row>
    <row r="44" spans="1:11" ht="24">
      <c r="A44" s="126"/>
      <c r="B44" s="119">
        <v>1</v>
      </c>
      <c r="C44" s="10" t="s">
        <v>742</v>
      </c>
      <c r="D44" s="130" t="s">
        <v>742</v>
      </c>
      <c r="E44" s="130" t="s">
        <v>30</v>
      </c>
      <c r="F44" s="152" t="s">
        <v>279</v>
      </c>
      <c r="G44" s="153"/>
      <c r="H44" s="11" t="s">
        <v>743</v>
      </c>
      <c r="I44" s="14">
        <v>20.63</v>
      </c>
      <c r="J44" s="121">
        <f t="shared" si="0"/>
        <v>20.63</v>
      </c>
      <c r="K44" s="127"/>
    </row>
    <row r="45" spans="1:11" ht="24">
      <c r="A45" s="126"/>
      <c r="B45" s="119">
        <v>7</v>
      </c>
      <c r="C45" s="10" t="s">
        <v>742</v>
      </c>
      <c r="D45" s="130" t="s">
        <v>742</v>
      </c>
      <c r="E45" s="130" t="s">
        <v>30</v>
      </c>
      <c r="F45" s="152" t="s">
        <v>679</v>
      </c>
      <c r="G45" s="153"/>
      <c r="H45" s="11" t="s">
        <v>743</v>
      </c>
      <c r="I45" s="14">
        <v>20.63</v>
      </c>
      <c r="J45" s="121">
        <f t="shared" si="0"/>
        <v>144.41</v>
      </c>
      <c r="K45" s="127"/>
    </row>
    <row r="46" spans="1:11" ht="24">
      <c r="A46" s="126"/>
      <c r="B46" s="119">
        <v>1</v>
      </c>
      <c r="C46" s="10" t="s">
        <v>742</v>
      </c>
      <c r="D46" s="130" t="s">
        <v>742</v>
      </c>
      <c r="E46" s="130" t="s">
        <v>30</v>
      </c>
      <c r="F46" s="152" t="s">
        <v>278</v>
      </c>
      <c r="G46" s="153"/>
      <c r="H46" s="11" t="s">
        <v>743</v>
      </c>
      <c r="I46" s="14">
        <v>20.63</v>
      </c>
      <c r="J46" s="121">
        <f t="shared" si="0"/>
        <v>20.63</v>
      </c>
      <c r="K46" s="127"/>
    </row>
    <row r="47" spans="1:11" ht="24">
      <c r="A47" s="126"/>
      <c r="B47" s="119">
        <v>1</v>
      </c>
      <c r="C47" s="10" t="s">
        <v>744</v>
      </c>
      <c r="D47" s="130" t="s">
        <v>744</v>
      </c>
      <c r="E47" s="130" t="s">
        <v>28</v>
      </c>
      <c r="F47" s="152"/>
      <c r="G47" s="153"/>
      <c r="H47" s="11" t="s">
        <v>745</v>
      </c>
      <c r="I47" s="14">
        <v>20.63</v>
      </c>
      <c r="J47" s="121">
        <f t="shared" si="0"/>
        <v>20.63</v>
      </c>
      <c r="K47" s="127"/>
    </row>
    <row r="48" spans="1:11" ht="24">
      <c r="A48" s="126"/>
      <c r="B48" s="119">
        <v>2</v>
      </c>
      <c r="C48" s="10" t="s">
        <v>746</v>
      </c>
      <c r="D48" s="130" t="s">
        <v>746</v>
      </c>
      <c r="E48" s="130" t="s">
        <v>275</v>
      </c>
      <c r="F48" s="152" t="s">
        <v>279</v>
      </c>
      <c r="G48" s="153"/>
      <c r="H48" s="11" t="s">
        <v>809</v>
      </c>
      <c r="I48" s="14">
        <v>52.11</v>
      </c>
      <c r="J48" s="121">
        <f t="shared" si="0"/>
        <v>104.22</v>
      </c>
      <c r="K48" s="127"/>
    </row>
    <row r="49" spans="1:11">
      <c r="A49" s="126"/>
      <c r="B49" s="119">
        <v>10</v>
      </c>
      <c r="C49" s="10" t="s">
        <v>747</v>
      </c>
      <c r="D49" s="130" t="s">
        <v>747</v>
      </c>
      <c r="E49" s="130" t="s">
        <v>30</v>
      </c>
      <c r="F49" s="152"/>
      <c r="G49" s="153"/>
      <c r="H49" s="11" t="s">
        <v>748</v>
      </c>
      <c r="I49" s="14">
        <v>10.14</v>
      </c>
      <c r="J49" s="121">
        <f t="shared" si="0"/>
        <v>101.4</v>
      </c>
      <c r="K49" s="127"/>
    </row>
    <row r="50" spans="1:11" ht="24">
      <c r="A50" s="126"/>
      <c r="B50" s="119">
        <v>5</v>
      </c>
      <c r="C50" s="10" t="s">
        <v>749</v>
      </c>
      <c r="D50" s="130" t="s">
        <v>749</v>
      </c>
      <c r="E50" s="130" t="s">
        <v>30</v>
      </c>
      <c r="F50" s="152"/>
      <c r="G50" s="153"/>
      <c r="H50" s="11" t="s">
        <v>750</v>
      </c>
      <c r="I50" s="14">
        <v>10.14</v>
      </c>
      <c r="J50" s="121">
        <f t="shared" si="0"/>
        <v>50.7</v>
      </c>
      <c r="K50" s="127"/>
    </row>
    <row r="51" spans="1:11">
      <c r="A51" s="126"/>
      <c r="B51" s="119">
        <v>2</v>
      </c>
      <c r="C51" s="10" t="s">
        <v>751</v>
      </c>
      <c r="D51" s="130" t="s">
        <v>799</v>
      </c>
      <c r="E51" s="130" t="s">
        <v>752</v>
      </c>
      <c r="F51" s="152" t="s">
        <v>279</v>
      </c>
      <c r="G51" s="153"/>
      <c r="H51" s="11" t="s">
        <v>753</v>
      </c>
      <c r="I51" s="14">
        <v>16.79</v>
      </c>
      <c r="J51" s="121">
        <f t="shared" si="0"/>
        <v>33.58</v>
      </c>
      <c r="K51" s="127"/>
    </row>
    <row r="52" spans="1:11">
      <c r="A52" s="126"/>
      <c r="B52" s="119">
        <v>4</v>
      </c>
      <c r="C52" s="10" t="s">
        <v>754</v>
      </c>
      <c r="D52" s="130" t="s">
        <v>800</v>
      </c>
      <c r="E52" s="130" t="s">
        <v>755</v>
      </c>
      <c r="F52" s="152" t="s">
        <v>279</v>
      </c>
      <c r="G52" s="153"/>
      <c r="H52" s="11" t="s">
        <v>753</v>
      </c>
      <c r="I52" s="14">
        <v>23.08</v>
      </c>
      <c r="J52" s="121">
        <f t="shared" si="0"/>
        <v>92.32</v>
      </c>
      <c r="K52" s="127"/>
    </row>
    <row r="53" spans="1:11">
      <c r="A53" s="126"/>
      <c r="B53" s="119">
        <v>4</v>
      </c>
      <c r="C53" s="10" t="s">
        <v>754</v>
      </c>
      <c r="D53" s="130" t="s">
        <v>801</v>
      </c>
      <c r="E53" s="130" t="s">
        <v>756</v>
      </c>
      <c r="F53" s="152" t="s">
        <v>589</v>
      </c>
      <c r="G53" s="153"/>
      <c r="H53" s="11" t="s">
        <v>753</v>
      </c>
      <c r="I53" s="14">
        <v>26.93</v>
      </c>
      <c r="J53" s="121">
        <f t="shared" si="0"/>
        <v>107.72</v>
      </c>
      <c r="K53" s="127"/>
    </row>
    <row r="54" spans="1:11" ht="24">
      <c r="A54" s="126"/>
      <c r="B54" s="119">
        <v>2</v>
      </c>
      <c r="C54" s="10" t="s">
        <v>757</v>
      </c>
      <c r="D54" s="130" t="s">
        <v>802</v>
      </c>
      <c r="E54" s="130" t="s">
        <v>320</v>
      </c>
      <c r="F54" s="152" t="s">
        <v>279</v>
      </c>
      <c r="G54" s="153"/>
      <c r="H54" s="11" t="s">
        <v>758</v>
      </c>
      <c r="I54" s="14">
        <v>25.88</v>
      </c>
      <c r="J54" s="121">
        <f t="shared" ref="J54:J85" si="1">I54*B54</f>
        <v>51.76</v>
      </c>
      <c r="K54" s="127"/>
    </row>
    <row r="55" spans="1:11">
      <c r="A55" s="126"/>
      <c r="B55" s="119">
        <v>2</v>
      </c>
      <c r="C55" s="10" t="s">
        <v>759</v>
      </c>
      <c r="D55" s="130" t="s">
        <v>759</v>
      </c>
      <c r="E55" s="130" t="s">
        <v>760</v>
      </c>
      <c r="F55" s="152" t="s">
        <v>589</v>
      </c>
      <c r="G55" s="153"/>
      <c r="H55" s="11" t="s">
        <v>761</v>
      </c>
      <c r="I55" s="14">
        <v>11.89</v>
      </c>
      <c r="J55" s="121">
        <f t="shared" si="1"/>
        <v>23.78</v>
      </c>
      <c r="K55" s="127"/>
    </row>
    <row r="56" spans="1:11">
      <c r="A56" s="126"/>
      <c r="B56" s="119">
        <v>2</v>
      </c>
      <c r="C56" s="10" t="s">
        <v>759</v>
      </c>
      <c r="D56" s="130" t="s">
        <v>759</v>
      </c>
      <c r="E56" s="130" t="s">
        <v>300</v>
      </c>
      <c r="F56" s="152" t="s">
        <v>589</v>
      </c>
      <c r="G56" s="153"/>
      <c r="H56" s="11" t="s">
        <v>761</v>
      </c>
      <c r="I56" s="14">
        <v>11.89</v>
      </c>
      <c r="J56" s="121">
        <f t="shared" si="1"/>
        <v>23.78</v>
      </c>
      <c r="K56" s="127"/>
    </row>
    <row r="57" spans="1:11">
      <c r="A57" s="126"/>
      <c r="B57" s="119">
        <v>10</v>
      </c>
      <c r="C57" s="10" t="s">
        <v>762</v>
      </c>
      <c r="D57" s="130" t="s">
        <v>762</v>
      </c>
      <c r="E57" s="130" t="s">
        <v>763</v>
      </c>
      <c r="F57" s="152" t="s">
        <v>30</v>
      </c>
      <c r="G57" s="153"/>
      <c r="H57" s="11" t="s">
        <v>764</v>
      </c>
      <c r="I57" s="14">
        <v>6.64</v>
      </c>
      <c r="J57" s="121">
        <f t="shared" si="1"/>
        <v>66.399999999999991</v>
      </c>
      <c r="K57" s="127"/>
    </row>
    <row r="58" spans="1:11">
      <c r="A58" s="126"/>
      <c r="B58" s="119">
        <v>5</v>
      </c>
      <c r="C58" s="10" t="s">
        <v>765</v>
      </c>
      <c r="D58" s="130" t="s">
        <v>765</v>
      </c>
      <c r="E58" s="130" t="s">
        <v>31</v>
      </c>
      <c r="F58" s="152"/>
      <c r="G58" s="153"/>
      <c r="H58" s="11" t="s">
        <v>766</v>
      </c>
      <c r="I58" s="14">
        <v>5.6</v>
      </c>
      <c r="J58" s="121">
        <f t="shared" si="1"/>
        <v>28</v>
      </c>
      <c r="K58" s="127"/>
    </row>
    <row r="59" spans="1:11" ht="24">
      <c r="A59" s="126"/>
      <c r="B59" s="119">
        <v>2</v>
      </c>
      <c r="C59" s="10" t="s">
        <v>767</v>
      </c>
      <c r="D59" s="130" t="s">
        <v>767</v>
      </c>
      <c r="E59" s="130" t="s">
        <v>30</v>
      </c>
      <c r="F59" s="152" t="s">
        <v>112</v>
      </c>
      <c r="G59" s="153"/>
      <c r="H59" s="11" t="s">
        <v>768</v>
      </c>
      <c r="I59" s="14">
        <v>11.89</v>
      </c>
      <c r="J59" s="121">
        <f t="shared" si="1"/>
        <v>23.78</v>
      </c>
      <c r="K59" s="127"/>
    </row>
    <row r="60" spans="1:11" ht="24">
      <c r="A60" s="126"/>
      <c r="B60" s="119">
        <v>2</v>
      </c>
      <c r="C60" s="10" t="s">
        <v>767</v>
      </c>
      <c r="D60" s="130" t="s">
        <v>767</v>
      </c>
      <c r="E60" s="130" t="s">
        <v>30</v>
      </c>
      <c r="F60" s="152" t="s">
        <v>220</v>
      </c>
      <c r="G60" s="153"/>
      <c r="H60" s="11" t="s">
        <v>768</v>
      </c>
      <c r="I60" s="14">
        <v>11.89</v>
      </c>
      <c r="J60" s="121">
        <f t="shared" si="1"/>
        <v>23.78</v>
      </c>
      <c r="K60" s="127"/>
    </row>
    <row r="61" spans="1:11" ht="24">
      <c r="A61" s="126"/>
      <c r="B61" s="119">
        <v>2</v>
      </c>
      <c r="C61" s="10" t="s">
        <v>598</v>
      </c>
      <c r="D61" s="130" t="s">
        <v>598</v>
      </c>
      <c r="E61" s="130" t="s">
        <v>30</v>
      </c>
      <c r="F61" s="152" t="s">
        <v>112</v>
      </c>
      <c r="G61" s="153"/>
      <c r="H61" s="11" t="s">
        <v>600</v>
      </c>
      <c r="I61" s="14">
        <v>11.89</v>
      </c>
      <c r="J61" s="121">
        <f t="shared" si="1"/>
        <v>23.78</v>
      </c>
      <c r="K61" s="127"/>
    </row>
    <row r="62" spans="1:11" ht="36">
      <c r="A62" s="126"/>
      <c r="B62" s="119">
        <v>54</v>
      </c>
      <c r="C62" s="10" t="s">
        <v>769</v>
      </c>
      <c r="D62" s="130" t="s">
        <v>803</v>
      </c>
      <c r="E62" s="130" t="s">
        <v>237</v>
      </c>
      <c r="F62" s="152" t="s">
        <v>112</v>
      </c>
      <c r="G62" s="153"/>
      <c r="H62" s="11" t="s">
        <v>770</v>
      </c>
      <c r="I62" s="14">
        <v>29.37</v>
      </c>
      <c r="J62" s="121">
        <f t="shared" si="1"/>
        <v>1585.98</v>
      </c>
      <c r="K62" s="133"/>
    </row>
    <row r="63" spans="1:11" ht="36">
      <c r="A63" s="126"/>
      <c r="B63" s="119">
        <v>4</v>
      </c>
      <c r="C63" s="10" t="s">
        <v>769</v>
      </c>
      <c r="D63" s="130" t="s">
        <v>803</v>
      </c>
      <c r="E63" s="130" t="s">
        <v>237</v>
      </c>
      <c r="F63" s="152" t="s">
        <v>274</v>
      </c>
      <c r="G63" s="153"/>
      <c r="H63" s="11" t="s">
        <v>770</v>
      </c>
      <c r="I63" s="14">
        <v>29.37</v>
      </c>
      <c r="J63" s="121">
        <f t="shared" si="1"/>
        <v>117.48</v>
      </c>
      <c r="K63" s="127"/>
    </row>
    <row r="64" spans="1:11" ht="24">
      <c r="A64" s="126"/>
      <c r="B64" s="119">
        <v>3</v>
      </c>
      <c r="C64" s="10" t="s">
        <v>771</v>
      </c>
      <c r="D64" s="130" t="s">
        <v>771</v>
      </c>
      <c r="E64" s="130" t="s">
        <v>30</v>
      </c>
      <c r="F64" s="152" t="s">
        <v>279</v>
      </c>
      <c r="G64" s="153"/>
      <c r="H64" s="11" t="s">
        <v>772</v>
      </c>
      <c r="I64" s="14">
        <v>20.63</v>
      </c>
      <c r="J64" s="121">
        <f t="shared" si="1"/>
        <v>61.89</v>
      </c>
      <c r="K64" s="127"/>
    </row>
    <row r="65" spans="1:11">
      <c r="A65" s="126"/>
      <c r="B65" s="119">
        <v>2</v>
      </c>
      <c r="C65" s="10" t="s">
        <v>773</v>
      </c>
      <c r="D65" s="130" t="s">
        <v>804</v>
      </c>
      <c r="E65" s="130" t="s">
        <v>723</v>
      </c>
      <c r="F65" s="152"/>
      <c r="G65" s="153"/>
      <c r="H65" s="11" t="s">
        <v>774</v>
      </c>
      <c r="I65" s="14">
        <v>48.61</v>
      </c>
      <c r="J65" s="121">
        <f t="shared" si="1"/>
        <v>97.22</v>
      </c>
      <c r="K65" s="127"/>
    </row>
    <row r="66" spans="1:11">
      <c r="A66" s="126"/>
      <c r="B66" s="119">
        <v>2</v>
      </c>
      <c r="C66" s="10" t="s">
        <v>775</v>
      </c>
      <c r="D66" s="130" t="s">
        <v>805</v>
      </c>
      <c r="E66" s="130" t="s">
        <v>752</v>
      </c>
      <c r="F66" s="152"/>
      <c r="G66" s="153"/>
      <c r="H66" s="11" t="s">
        <v>776</v>
      </c>
      <c r="I66" s="14">
        <v>34.619999999999997</v>
      </c>
      <c r="J66" s="121">
        <f t="shared" si="1"/>
        <v>69.239999999999995</v>
      </c>
      <c r="K66" s="127"/>
    </row>
    <row r="67" spans="1:11">
      <c r="A67" s="126"/>
      <c r="B67" s="119">
        <v>4</v>
      </c>
      <c r="C67" s="10" t="s">
        <v>777</v>
      </c>
      <c r="D67" s="130" t="s">
        <v>806</v>
      </c>
      <c r="E67" s="130" t="s">
        <v>752</v>
      </c>
      <c r="F67" s="152" t="s">
        <v>778</v>
      </c>
      <c r="G67" s="153"/>
      <c r="H67" s="11" t="s">
        <v>779</v>
      </c>
      <c r="I67" s="14">
        <v>16.79</v>
      </c>
      <c r="J67" s="121">
        <f t="shared" si="1"/>
        <v>67.16</v>
      </c>
      <c r="K67" s="127"/>
    </row>
    <row r="68" spans="1:11" ht="24">
      <c r="A68" s="126"/>
      <c r="B68" s="119">
        <v>3</v>
      </c>
      <c r="C68" s="10" t="s">
        <v>780</v>
      </c>
      <c r="D68" s="130" t="s">
        <v>780</v>
      </c>
      <c r="E68" s="130" t="s">
        <v>30</v>
      </c>
      <c r="F68" s="152" t="s">
        <v>279</v>
      </c>
      <c r="G68" s="153"/>
      <c r="H68" s="11" t="s">
        <v>781</v>
      </c>
      <c r="I68" s="14">
        <v>24.13</v>
      </c>
      <c r="J68" s="121">
        <f t="shared" si="1"/>
        <v>72.39</v>
      </c>
      <c r="K68" s="127"/>
    </row>
    <row r="69" spans="1:11" ht="24">
      <c r="A69" s="126"/>
      <c r="B69" s="119">
        <v>2</v>
      </c>
      <c r="C69" s="10" t="s">
        <v>782</v>
      </c>
      <c r="D69" s="130" t="s">
        <v>807</v>
      </c>
      <c r="E69" s="130" t="s">
        <v>783</v>
      </c>
      <c r="F69" s="152"/>
      <c r="G69" s="153"/>
      <c r="H69" s="11" t="s">
        <v>784</v>
      </c>
      <c r="I69" s="14">
        <v>23.78</v>
      </c>
      <c r="J69" s="121">
        <f t="shared" si="1"/>
        <v>47.56</v>
      </c>
      <c r="K69" s="127"/>
    </row>
    <row r="70" spans="1:11" ht="24">
      <c r="A70" s="126"/>
      <c r="B70" s="119">
        <v>9</v>
      </c>
      <c r="C70" s="10" t="s">
        <v>785</v>
      </c>
      <c r="D70" s="130" t="s">
        <v>785</v>
      </c>
      <c r="E70" s="130" t="s">
        <v>28</v>
      </c>
      <c r="F70" s="152" t="s">
        <v>279</v>
      </c>
      <c r="G70" s="153"/>
      <c r="H70" s="11" t="s">
        <v>786</v>
      </c>
      <c r="I70" s="14">
        <v>20.63</v>
      </c>
      <c r="J70" s="121">
        <f t="shared" si="1"/>
        <v>185.67</v>
      </c>
      <c r="K70" s="127"/>
    </row>
    <row r="71" spans="1:11" ht="24">
      <c r="A71" s="126"/>
      <c r="B71" s="119">
        <v>9</v>
      </c>
      <c r="C71" s="10" t="s">
        <v>785</v>
      </c>
      <c r="D71" s="130" t="s">
        <v>785</v>
      </c>
      <c r="E71" s="130" t="s">
        <v>30</v>
      </c>
      <c r="F71" s="152" t="s">
        <v>279</v>
      </c>
      <c r="G71" s="153"/>
      <c r="H71" s="11" t="s">
        <v>786</v>
      </c>
      <c r="I71" s="14">
        <v>20.63</v>
      </c>
      <c r="J71" s="121">
        <f t="shared" si="1"/>
        <v>185.67</v>
      </c>
      <c r="K71" s="127"/>
    </row>
    <row r="72" spans="1:11" ht="24">
      <c r="A72" s="126"/>
      <c r="B72" s="119">
        <v>1</v>
      </c>
      <c r="C72" s="10" t="s">
        <v>787</v>
      </c>
      <c r="D72" s="130" t="s">
        <v>787</v>
      </c>
      <c r="E72" s="130" t="s">
        <v>30</v>
      </c>
      <c r="F72" s="152" t="s">
        <v>788</v>
      </c>
      <c r="G72" s="153"/>
      <c r="H72" s="11" t="s">
        <v>789</v>
      </c>
      <c r="I72" s="14">
        <v>48.26</v>
      </c>
      <c r="J72" s="121">
        <f t="shared" si="1"/>
        <v>48.26</v>
      </c>
      <c r="K72" s="127"/>
    </row>
    <row r="73" spans="1:11" ht="24">
      <c r="A73" s="126"/>
      <c r="B73" s="119">
        <v>7</v>
      </c>
      <c r="C73" s="10" t="s">
        <v>790</v>
      </c>
      <c r="D73" s="130" t="s">
        <v>790</v>
      </c>
      <c r="E73" s="130"/>
      <c r="F73" s="152"/>
      <c r="G73" s="153"/>
      <c r="H73" s="11" t="s">
        <v>791</v>
      </c>
      <c r="I73" s="14">
        <v>21.33</v>
      </c>
      <c r="J73" s="121">
        <f t="shared" si="1"/>
        <v>149.31</v>
      </c>
      <c r="K73" s="127"/>
    </row>
    <row r="74" spans="1:11" ht="24">
      <c r="A74" s="126"/>
      <c r="B74" s="119">
        <v>1</v>
      </c>
      <c r="C74" s="10" t="s">
        <v>792</v>
      </c>
      <c r="D74" s="130" t="s">
        <v>792</v>
      </c>
      <c r="E74" s="130" t="s">
        <v>279</v>
      </c>
      <c r="F74" s="152"/>
      <c r="G74" s="153"/>
      <c r="H74" s="11" t="s">
        <v>793</v>
      </c>
      <c r="I74" s="14">
        <v>68.540000000000006</v>
      </c>
      <c r="J74" s="121">
        <f t="shared" si="1"/>
        <v>68.540000000000006</v>
      </c>
      <c r="K74" s="127"/>
    </row>
    <row r="75" spans="1:11" ht="24">
      <c r="A75" s="126"/>
      <c r="B75" s="119">
        <v>1</v>
      </c>
      <c r="C75" s="10" t="s">
        <v>794</v>
      </c>
      <c r="D75" s="130" t="s">
        <v>794</v>
      </c>
      <c r="E75" s="130" t="s">
        <v>274</v>
      </c>
      <c r="F75" s="152"/>
      <c r="G75" s="153"/>
      <c r="H75" s="11" t="s">
        <v>795</v>
      </c>
      <c r="I75" s="14">
        <v>129.38999999999999</v>
      </c>
      <c r="J75" s="121">
        <f t="shared" si="1"/>
        <v>129.38999999999999</v>
      </c>
      <c r="K75" s="127"/>
    </row>
    <row r="76" spans="1:11" ht="24">
      <c r="A76" s="126"/>
      <c r="B76" s="120">
        <v>1</v>
      </c>
      <c r="C76" s="12" t="s">
        <v>796</v>
      </c>
      <c r="D76" s="131" t="s">
        <v>796</v>
      </c>
      <c r="E76" s="131" t="s">
        <v>30</v>
      </c>
      <c r="F76" s="154" t="s">
        <v>279</v>
      </c>
      <c r="G76" s="155"/>
      <c r="H76" s="13" t="s">
        <v>797</v>
      </c>
      <c r="I76" s="15">
        <v>105.61</v>
      </c>
      <c r="J76" s="122">
        <f t="shared" si="1"/>
        <v>105.61</v>
      </c>
      <c r="K76" s="127"/>
    </row>
    <row r="77" spans="1:11" ht="13.5" thickBot="1">
      <c r="A77" s="126"/>
      <c r="B77" s="139"/>
      <c r="C77" s="139"/>
      <c r="D77" s="139"/>
      <c r="E77" s="139"/>
      <c r="F77" s="139"/>
      <c r="G77" s="139"/>
      <c r="H77" s="139"/>
      <c r="I77" s="140" t="s">
        <v>261</v>
      </c>
      <c r="J77" s="141">
        <f>SUM(J22:J76)</f>
        <v>5266.7700000000032</v>
      </c>
      <c r="K77" s="127"/>
    </row>
    <row r="78" spans="1:11">
      <c r="A78" s="126"/>
      <c r="B78" s="139"/>
      <c r="C78" s="150" t="s">
        <v>812</v>
      </c>
      <c r="D78" s="149"/>
      <c r="E78" s="149"/>
      <c r="F78" s="148"/>
      <c r="G78" s="147"/>
      <c r="H78" s="139"/>
      <c r="I78" s="140" t="s">
        <v>813</v>
      </c>
      <c r="J78" s="141">
        <f>J77*-0.4</f>
        <v>-2106.7080000000014</v>
      </c>
      <c r="K78" s="127"/>
    </row>
    <row r="79" spans="1:11" ht="13.5" outlineLevel="1" thickBot="1">
      <c r="A79" s="126"/>
      <c r="B79" s="139"/>
      <c r="C79" s="146" t="s">
        <v>814</v>
      </c>
      <c r="D79" s="145">
        <v>44671</v>
      </c>
      <c r="E79" s="145">
        <f>J14+90</f>
        <v>45397</v>
      </c>
      <c r="F79" s="144"/>
      <c r="G79" s="143"/>
      <c r="H79" s="139"/>
      <c r="I79" s="140" t="s">
        <v>815</v>
      </c>
      <c r="J79" s="141">
        <v>0</v>
      </c>
      <c r="K79" s="127"/>
    </row>
    <row r="80" spans="1:11">
      <c r="A80" s="126"/>
      <c r="B80" s="139"/>
      <c r="C80" s="139"/>
      <c r="D80" s="139"/>
      <c r="E80" s="139"/>
      <c r="F80" s="139"/>
      <c r="G80" s="139"/>
      <c r="H80" s="139"/>
      <c r="I80" s="140" t="s">
        <v>263</v>
      </c>
      <c r="J80" s="141">
        <f>SUM(J77:J79)</f>
        <v>3160.0620000000017</v>
      </c>
      <c r="K80" s="127"/>
    </row>
    <row r="81" spans="1:11">
      <c r="A81" s="6"/>
      <c r="B81" s="7"/>
      <c r="C81" s="7"/>
      <c r="D81" s="7"/>
      <c r="E81" s="7"/>
      <c r="F81" s="7"/>
      <c r="G81" s="7"/>
      <c r="H81" s="7" t="s">
        <v>816</v>
      </c>
      <c r="I81" s="7"/>
      <c r="J81" s="7"/>
      <c r="K81" s="8"/>
    </row>
    <row r="83" spans="1:11">
      <c r="H83" s="1" t="s">
        <v>810</v>
      </c>
      <c r="I83" s="103">
        <f>'Tax Invoice'!E14</f>
        <v>1</v>
      </c>
    </row>
    <row r="84" spans="1:11">
      <c r="H84" s="1" t="s">
        <v>711</v>
      </c>
      <c r="I84" s="103">
        <v>36.520000000000003</v>
      </c>
    </row>
    <row r="85" spans="1:11">
      <c r="H85" s="1" t="s">
        <v>714</v>
      </c>
      <c r="I85" s="103">
        <f>I87/I84</f>
        <v>144.21604600219067</v>
      </c>
    </row>
    <row r="86" spans="1:11">
      <c r="H86" s="1" t="s">
        <v>715</v>
      </c>
      <c r="I86" s="103">
        <f>I88/I84</f>
        <v>86.529627601314388</v>
      </c>
    </row>
    <row r="87" spans="1:11">
      <c r="H87" s="1" t="s">
        <v>712</v>
      </c>
      <c r="I87" s="103">
        <f>J77*I83</f>
        <v>5266.7700000000032</v>
      </c>
    </row>
    <row r="88" spans="1:11">
      <c r="H88" s="1" t="s">
        <v>713</v>
      </c>
      <c r="I88" s="103">
        <f>J80*I83</f>
        <v>3160.0620000000017</v>
      </c>
    </row>
  </sheetData>
  <mergeCells count="59">
    <mergeCell ref="F23:G23"/>
    <mergeCell ref="F24:G24"/>
    <mergeCell ref="J10:J11"/>
    <mergeCell ref="J14:J15"/>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5:G75"/>
    <mergeCell ref="F76:G76"/>
    <mergeCell ref="F70:G70"/>
    <mergeCell ref="F71:G71"/>
    <mergeCell ref="F72:G72"/>
    <mergeCell ref="F73:G73"/>
    <mergeCell ref="F74:G7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244</v>
      </c>
      <c r="O1" t="s">
        <v>149</v>
      </c>
      <c r="T1" t="s">
        <v>261</v>
      </c>
      <c r="U1">
        <v>5266.7700000000032</v>
      </c>
    </row>
    <row r="2" spans="1:21" ht="15.75">
      <c r="A2" s="126"/>
      <c r="B2" s="137" t="s">
        <v>139</v>
      </c>
      <c r="C2" s="132"/>
      <c r="D2" s="132"/>
      <c r="E2" s="132"/>
      <c r="F2" s="132"/>
      <c r="G2" s="132"/>
      <c r="H2" s="132"/>
      <c r="I2" s="138" t="s">
        <v>145</v>
      </c>
      <c r="J2" s="127"/>
      <c r="T2" t="s">
        <v>190</v>
      </c>
      <c r="U2">
        <v>699.4</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5966.1700000000028</v>
      </c>
    </row>
    <row r="5" spans="1:21">
      <c r="A5" s="126"/>
      <c r="B5" s="134" t="s">
        <v>142</v>
      </c>
      <c r="C5" s="132"/>
      <c r="D5" s="132"/>
      <c r="E5" s="132"/>
      <c r="F5" s="132"/>
      <c r="G5" s="132"/>
      <c r="H5" s="132"/>
      <c r="I5" s="132"/>
      <c r="J5" s="127"/>
      <c r="S5" t="s">
        <v>808</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6"/>
      <c r="J10" s="127"/>
    </row>
    <row r="11" spans="1:21">
      <c r="A11" s="126"/>
      <c r="B11" s="126" t="s">
        <v>717</v>
      </c>
      <c r="C11" s="132"/>
      <c r="D11" s="132"/>
      <c r="E11" s="127"/>
      <c r="F11" s="128"/>
      <c r="G11" s="128" t="s">
        <v>717</v>
      </c>
      <c r="H11" s="132"/>
      <c r="I11" s="157"/>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8">
        <v>45306</v>
      </c>
      <c r="J14" s="127"/>
    </row>
    <row r="15" spans="1:21">
      <c r="A15" s="126"/>
      <c r="B15" s="6" t="s">
        <v>11</v>
      </c>
      <c r="C15" s="7"/>
      <c r="D15" s="7"/>
      <c r="E15" s="8"/>
      <c r="F15" s="128"/>
      <c r="G15" s="9" t="s">
        <v>11</v>
      </c>
      <c r="H15" s="132"/>
      <c r="I15" s="159"/>
      <c r="J15" s="127"/>
    </row>
    <row r="16" spans="1:21">
      <c r="A16" s="126"/>
      <c r="B16" s="132"/>
      <c r="C16" s="132"/>
      <c r="D16" s="132"/>
      <c r="E16" s="132"/>
      <c r="F16" s="132"/>
      <c r="G16" s="132"/>
      <c r="H16" s="136" t="s">
        <v>147</v>
      </c>
      <c r="I16" s="142">
        <v>41391</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45306</v>
      </c>
    </row>
    <row r="20" spans="1:16">
      <c r="A20" s="126"/>
      <c r="B20" s="112" t="s">
        <v>204</v>
      </c>
      <c r="C20" s="112" t="s">
        <v>205</v>
      </c>
      <c r="D20" s="129" t="s">
        <v>206</v>
      </c>
      <c r="E20" s="160" t="s">
        <v>207</v>
      </c>
      <c r="F20" s="161"/>
      <c r="G20" s="112" t="s">
        <v>174</v>
      </c>
      <c r="H20" s="112" t="s">
        <v>208</v>
      </c>
      <c r="I20" s="112" t="s">
        <v>26</v>
      </c>
      <c r="J20" s="127"/>
    </row>
    <row r="21" spans="1:16">
      <c r="A21" s="126"/>
      <c r="B21" s="117"/>
      <c r="C21" s="117"/>
      <c r="D21" s="118"/>
      <c r="E21" s="162"/>
      <c r="F21" s="163"/>
      <c r="G21" s="117" t="s">
        <v>146</v>
      </c>
      <c r="H21" s="117"/>
      <c r="I21" s="117"/>
      <c r="J21" s="127"/>
    </row>
    <row r="22" spans="1:16" ht="216">
      <c r="A22" s="126"/>
      <c r="B22" s="119">
        <v>2</v>
      </c>
      <c r="C22" s="10" t="s">
        <v>722</v>
      </c>
      <c r="D22" s="130" t="s">
        <v>723</v>
      </c>
      <c r="E22" s="152" t="s">
        <v>112</v>
      </c>
      <c r="F22" s="153"/>
      <c r="G22" s="11" t="s">
        <v>724</v>
      </c>
      <c r="H22" s="14">
        <v>63.99</v>
      </c>
      <c r="I22" s="121">
        <f t="shared" ref="I22:I53" si="0">H22*B22</f>
        <v>127.98</v>
      </c>
      <c r="J22" s="127"/>
    </row>
    <row r="23" spans="1:16" ht="132">
      <c r="A23" s="126"/>
      <c r="B23" s="119">
        <v>10</v>
      </c>
      <c r="C23" s="10" t="s">
        <v>725</v>
      </c>
      <c r="D23" s="130" t="s">
        <v>112</v>
      </c>
      <c r="E23" s="152"/>
      <c r="F23" s="153"/>
      <c r="G23" s="11" t="s">
        <v>726</v>
      </c>
      <c r="H23" s="14">
        <v>11.89</v>
      </c>
      <c r="I23" s="121">
        <f t="shared" si="0"/>
        <v>118.9</v>
      </c>
      <c r="J23" s="127"/>
    </row>
    <row r="24" spans="1:16" ht="132">
      <c r="A24" s="126"/>
      <c r="B24" s="119">
        <v>5</v>
      </c>
      <c r="C24" s="10" t="s">
        <v>725</v>
      </c>
      <c r="D24" s="130" t="s">
        <v>216</v>
      </c>
      <c r="E24" s="152"/>
      <c r="F24" s="153"/>
      <c r="G24" s="11" t="s">
        <v>726</v>
      </c>
      <c r="H24" s="14">
        <v>11.89</v>
      </c>
      <c r="I24" s="121">
        <f t="shared" si="0"/>
        <v>59.45</v>
      </c>
      <c r="J24" s="127"/>
    </row>
    <row r="25" spans="1:16" ht="132">
      <c r="A25" s="126"/>
      <c r="B25" s="119">
        <v>4</v>
      </c>
      <c r="C25" s="10" t="s">
        <v>725</v>
      </c>
      <c r="D25" s="130" t="s">
        <v>220</v>
      </c>
      <c r="E25" s="152"/>
      <c r="F25" s="153"/>
      <c r="G25" s="11" t="s">
        <v>726</v>
      </c>
      <c r="H25" s="14">
        <v>11.89</v>
      </c>
      <c r="I25" s="121">
        <f t="shared" si="0"/>
        <v>47.56</v>
      </c>
      <c r="J25" s="127"/>
    </row>
    <row r="26" spans="1:16" ht="132">
      <c r="A26" s="126"/>
      <c r="B26" s="119">
        <v>4</v>
      </c>
      <c r="C26" s="10" t="s">
        <v>725</v>
      </c>
      <c r="D26" s="130" t="s">
        <v>271</v>
      </c>
      <c r="E26" s="152"/>
      <c r="F26" s="153"/>
      <c r="G26" s="11" t="s">
        <v>726</v>
      </c>
      <c r="H26" s="14">
        <v>11.89</v>
      </c>
      <c r="I26" s="121">
        <f t="shared" si="0"/>
        <v>47.56</v>
      </c>
      <c r="J26" s="127"/>
    </row>
    <row r="27" spans="1:16" ht="132">
      <c r="A27" s="126"/>
      <c r="B27" s="119">
        <v>1</v>
      </c>
      <c r="C27" s="10" t="s">
        <v>725</v>
      </c>
      <c r="D27" s="130" t="s">
        <v>276</v>
      </c>
      <c r="E27" s="152"/>
      <c r="F27" s="153"/>
      <c r="G27" s="11" t="s">
        <v>726</v>
      </c>
      <c r="H27" s="14">
        <v>11.89</v>
      </c>
      <c r="I27" s="121">
        <f t="shared" si="0"/>
        <v>11.89</v>
      </c>
      <c r="J27" s="127"/>
    </row>
    <row r="28" spans="1:16" ht="84">
      <c r="A28" s="126"/>
      <c r="B28" s="119">
        <v>6</v>
      </c>
      <c r="C28" s="10" t="s">
        <v>727</v>
      </c>
      <c r="D28" s="130" t="s">
        <v>28</v>
      </c>
      <c r="E28" s="152"/>
      <c r="F28" s="153"/>
      <c r="G28" s="11" t="s">
        <v>728</v>
      </c>
      <c r="H28" s="14">
        <v>13.64</v>
      </c>
      <c r="I28" s="121">
        <f t="shared" si="0"/>
        <v>81.84</v>
      </c>
      <c r="J28" s="127"/>
    </row>
    <row r="29" spans="1:16" ht="84">
      <c r="A29" s="126"/>
      <c r="B29" s="119">
        <v>6</v>
      </c>
      <c r="C29" s="10" t="s">
        <v>727</v>
      </c>
      <c r="D29" s="130" t="s">
        <v>32</v>
      </c>
      <c r="E29" s="152"/>
      <c r="F29" s="153"/>
      <c r="G29" s="11" t="s">
        <v>728</v>
      </c>
      <c r="H29" s="14">
        <v>13.64</v>
      </c>
      <c r="I29" s="121">
        <f t="shared" si="0"/>
        <v>81.84</v>
      </c>
      <c r="J29" s="127"/>
    </row>
    <row r="30" spans="1:16" ht="96">
      <c r="A30" s="126"/>
      <c r="B30" s="119">
        <v>5</v>
      </c>
      <c r="C30" s="10" t="s">
        <v>729</v>
      </c>
      <c r="D30" s="130" t="s">
        <v>30</v>
      </c>
      <c r="E30" s="152"/>
      <c r="F30" s="153"/>
      <c r="G30" s="11" t="s">
        <v>730</v>
      </c>
      <c r="H30" s="14">
        <v>6.99</v>
      </c>
      <c r="I30" s="121">
        <f t="shared" si="0"/>
        <v>34.950000000000003</v>
      </c>
      <c r="J30" s="127"/>
    </row>
    <row r="31" spans="1:16" ht="132">
      <c r="A31" s="126"/>
      <c r="B31" s="119">
        <v>5</v>
      </c>
      <c r="C31" s="10" t="s">
        <v>731</v>
      </c>
      <c r="D31" s="130" t="s">
        <v>28</v>
      </c>
      <c r="E31" s="152" t="s">
        <v>277</v>
      </c>
      <c r="F31" s="153"/>
      <c r="G31" s="11" t="s">
        <v>732</v>
      </c>
      <c r="H31" s="14">
        <v>20.63</v>
      </c>
      <c r="I31" s="121">
        <f t="shared" si="0"/>
        <v>103.14999999999999</v>
      </c>
      <c r="J31" s="127"/>
    </row>
    <row r="32" spans="1:16" ht="132">
      <c r="A32" s="126"/>
      <c r="B32" s="119">
        <v>6</v>
      </c>
      <c r="C32" s="10" t="s">
        <v>731</v>
      </c>
      <c r="D32" s="130" t="s">
        <v>32</v>
      </c>
      <c r="E32" s="152" t="s">
        <v>279</v>
      </c>
      <c r="F32" s="153"/>
      <c r="G32" s="11" t="s">
        <v>732</v>
      </c>
      <c r="H32" s="14">
        <v>20.63</v>
      </c>
      <c r="I32" s="121">
        <f t="shared" si="0"/>
        <v>123.78</v>
      </c>
      <c r="J32" s="127"/>
    </row>
    <row r="33" spans="1:10" ht="132">
      <c r="A33" s="126"/>
      <c r="B33" s="119">
        <v>2</v>
      </c>
      <c r="C33" s="10" t="s">
        <v>733</v>
      </c>
      <c r="D33" s="130" t="s">
        <v>28</v>
      </c>
      <c r="E33" s="152" t="s">
        <v>279</v>
      </c>
      <c r="F33" s="153"/>
      <c r="G33" s="11" t="s">
        <v>734</v>
      </c>
      <c r="H33" s="14">
        <v>20.63</v>
      </c>
      <c r="I33" s="121">
        <f t="shared" si="0"/>
        <v>41.26</v>
      </c>
      <c r="J33" s="127"/>
    </row>
    <row r="34" spans="1:10" ht="132">
      <c r="A34" s="126"/>
      <c r="B34" s="119">
        <v>2</v>
      </c>
      <c r="C34" s="10" t="s">
        <v>733</v>
      </c>
      <c r="D34" s="130" t="s">
        <v>30</v>
      </c>
      <c r="E34" s="152" t="s">
        <v>279</v>
      </c>
      <c r="F34" s="153"/>
      <c r="G34" s="11" t="s">
        <v>734</v>
      </c>
      <c r="H34" s="14">
        <v>20.63</v>
      </c>
      <c r="I34" s="121">
        <f t="shared" si="0"/>
        <v>41.26</v>
      </c>
      <c r="J34" s="127"/>
    </row>
    <row r="35" spans="1:10" ht="132">
      <c r="A35" s="126"/>
      <c r="B35" s="119">
        <v>2</v>
      </c>
      <c r="C35" s="10" t="s">
        <v>733</v>
      </c>
      <c r="D35" s="130" t="s">
        <v>31</v>
      </c>
      <c r="E35" s="152" t="s">
        <v>279</v>
      </c>
      <c r="F35" s="153"/>
      <c r="G35" s="11" t="s">
        <v>734</v>
      </c>
      <c r="H35" s="14">
        <v>20.63</v>
      </c>
      <c r="I35" s="121">
        <f t="shared" si="0"/>
        <v>41.26</v>
      </c>
      <c r="J35" s="127"/>
    </row>
    <row r="36" spans="1:10" ht="120">
      <c r="A36" s="126"/>
      <c r="B36" s="119">
        <v>2</v>
      </c>
      <c r="C36" s="10" t="s">
        <v>735</v>
      </c>
      <c r="D36" s="130" t="s">
        <v>28</v>
      </c>
      <c r="E36" s="152" t="s">
        <v>112</v>
      </c>
      <c r="F36" s="153"/>
      <c r="G36" s="11" t="s">
        <v>736</v>
      </c>
      <c r="H36" s="14">
        <v>13.64</v>
      </c>
      <c r="I36" s="121">
        <f t="shared" si="0"/>
        <v>27.28</v>
      </c>
      <c r="J36" s="127"/>
    </row>
    <row r="37" spans="1:10" ht="120">
      <c r="A37" s="126"/>
      <c r="B37" s="119">
        <v>2</v>
      </c>
      <c r="C37" s="10" t="s">
        <v>735</v>
      </c>
      <c r="D37" s="130" t="s">
        <v>28</v>
      </c>
      <c r="E37" s="152" t="s">
        <v>216</v>
      </c>
      <c r="F37" s="153"/>
      <c r="G37" s="11" t="s">
        <v>736</v>
      </c>
      <c r="H37" s="14">
        <v>13.64</v>
      </c>
      <c r="I37" s="121">
        <f t="shared" si="0"/>
        <v>27.28</v>
      </c>
      <c r="J37" s="127"/>
    </row>
    <row r="38" spans="1:10" ht="120">
      <c r="A38" s="126"/>
      <c r="B38" s="119">
        <v>2</v>
      </c>
      <c r="C38" s="10" t="s">
        <v>735</v>
      </c>
      <c r="D38" s="130" t="s">
        <v>28</v>
      </c>
      <c r="E38" s="152" t="s">
        <v>274</v>
      </c>
      <c r="F38" s="153"/>
      <c r="G38" s="11" t="s">
        <v>736</v>
      </c>
      <c r="H38" s="14">
        <v>13.64</v>
      </c>
      <c r="I38" s="121">
        <f t="shared" si="0"/>
        <v>27.28</v>
      </c>
      <c r="J38" s="127"/>
    </row>
    <row r="39" spans="1:10" ht="96">
      <c r="A39" s="126"/>
      <c r="B39" s="119">
        <v>3</v>
      </c>
      <c r="C39" s="10" t="s">
        <v>737</v>
      </c>
      <c r="D39" s="130" t="s">
        <v>31</v>
      </c>
      <c r="E39" s="152"/>
      <c r="F39" s="153"/>
      <c r="G39" s="11" t="s">
        <v>738</v>
      </c>
      <c r="H39" s="14">
        <v>6.64</v>
      </c>
      <c r="I39" s="121">
        <f t="shared" si="0"/>
        <v>19.919999999999998</v>
      </c>
      <c r="J39" s="127"/>
    </row>
    <row r="40" spans="1:10" ht="180">
      <c r="A40" s="126"/>
      <c r="B40" s="119">
        <v>2</v>
      </c>
      <c r="C40" s="10" t="s">
        <v>668</v>
      </c>
      <c r="D40" s="130" t="s">
        <v>28</v>
      </c>
      <c r="E40" s="152" t="s">
        <v>112</v>
      </c>
      <c r="F40" s="153"/>
      <c r="G40" s="11" t="s">
        <v>739</v>
      </c>
      <c r="H40" s="14">
        <v>30.07</v>
      </c>
      <c r="I40" s="121">
        <f t="shared" si="0"/>
        <v>60.14</v>
      </c>
      <c r="J40" s="127"/>
    </row>
    <row r="41" spans="1:10" ht="180">
      <c r="A41" s="126"/>
      <c r="B41" s="119">
        <v>2</v>
      </c>
      <c r="C41" s="10" t="s">
        <v>668</v>
      </c>
      <c r="D41" s="130" t="s">
        <v>28</v>
      </c>
      <c r="E41" s="152" t="s">
        <v>218</v>
      </c>
      <c r="F41" s="153"/>
      <c r="G41" s="11" t="s">
        <v>739</v>
      </c>
      <c r="H41" s="14">
        <v>30.07</v>
      </c>
      <c r="I41" s="121">
        <f t="shared" si="0"/>
        <v>60.14</v>
      </c>
      <c r="J41" s="127"/>
    </row>
    <row r="42" spans="1:10" ht="180">
      <c r="A42" s="126"/>
      <c r="B42" s="119">
        <v>2</v>
      </c>
      <c r="C42" s="10" t="s">
        <v>668</v>
      </c>
      <c r="D42" s="130" t="s">
        <v>28</v>
      </c>
      <c r="E42" s="152" t="s">
        <v>273</v>
      </c>
      <c r="F42" s="153"/>
      <c r="G42" s="11" t="s">
        <v>739</v>
      </c>
      <c r="H42" s="14">
        <v>30.07</v>
      </c>
      <c r="I42" s="121">
        <f t="shared" si="0"/>
        <v>60.14</v>
      </c>
      <c r="J42" s="127"/>
    </row>
    <row r="43" spans="1:10" ht="156">
      <c r="A43" s="126"/>
      <c r="B43" s="119">
        <v>2</v>
      </c>
      <c r="C43" s="10" t="s">
        <v>740</v>
      </c>
      <c r="D43" s="130" t="s">
        <v>30</v>
      </c>
      <c r="E43" s="152" t="s">
        <v>219</v>
      </c>
      <c r="F43" s="153"/>
      <c r="G43" s="11" t="s">
        <v>741</v>
      </c>
      <c r="H43" s="14">
        <v>34.619999999999997</v>
      </c>
      <c r="I43" s="121">
        <f t="shared" si="0"/>
        <v>69.239999999999995</v>
      </c>
      <c r="J43" s="127"/>
    </row>
    <row r="44" spans="1:10" ht="144">
      <c r="A44" s="126"/>
      <c r="B44" s="119">
        <v>1</v>
      </c>
      <c r="C44" s="10" t="s">
        <v>742</v>
      </c>
      <c r="D44" s="130" t="s">
        <v>30</v>
      </c>
      <c r="E44" s="152" t="s">
        <v>279</v>
      </c>
      <c r="F44" s="153"/>
      <c r="G44" s="11" t="s">
        <v>743</v>
      </c>
      <c r="H44" s="14">
        <v>20.63</v>
      </c>
      <c r="I44" s="121">
        <f t="shared" si="0"/>
        <v>20.63</v>
      </c>
      <c r="J44" s="127"/>
    </row>
    <row r="45" spans="1:10" ht="144">
      <c r="A45" s="126"/>
      <c r="B45" s="119">
        <v>7</v>
      </c>
      <c r="C45" s="10" t="s">
        <v>742</v>
      </c>
      <c r="D45" s="130" t="s">
        <v>30</v>
      </c>
      <c r="E45" s="152" t="s">
        <v>679</v>
      </c>
      <c r="F45" s="153"/>
      <c r="G45" s="11" t="s">
        <v>743</v>
      </c>
      <c r="H45" s="14">
        <v>20.63</v>
      </c>
      <c r="I45" s="121">
        <f t="shared" si="0"/>
        <v>144.41</v>
      </c>
      <c r="J45" s="127"/>
    </row>
    <row r="46" spans="1:10" ht="144">
      <c r="A46" s="126"/>
      <c r="B46" s="119">
        <v>1</v>
      </c>
      <c r="C46" s="10" t="s">
        <v>742</v>
      </c>
      <c r="D46" s="130" t="s">
        <v>30</v>
      </c>
      <c r="E46" s="152" t="s">
        <v>278</v>
      </c>
      <c r="F46" s="153"/>
      <c r="G46" s="11" t="s">
        <v>743</v>
      </c>
      <c r="H46" s="14">
        <v>20.63</v>
      </c>
      <c r="I46" s="121">
        <f t="shared" si="0"/>
        <v>20.63</v>
      </c>
      <c r="J46" s="127"/>
    </row>
    <row r="47" spans="1:10" ht="144">
      <c r="A47" s="126"/>
      <c r="B47" s="119">
        <v>1</v>
      </c>
      <c r="C47" s="10" t="s">
        <v>744</v>
      </c>
      <c r="D47" s="130" t="s">
        <v>28</v>
      </c>
      <c r="E47" s="152"/>
      <c r="F47" s="153"/>
      <c r="G47" s="11" t="s">
        <v>745</v>
      </c>
      <c r="H47" s="14">
        <v>20.63</v>
      </c>
      <c r="I47" s="121">
        <f t="shared" si="0"/>
        <v>20.63</v>
      </c>
      <c r="J47" s="127"/>
    </row>
    <row r="48" spans="1:10" ht="192">
      <c r="A48" s="126"/>
      <c r="B48" s="119">
        <v>2</v>
      </c>
      <c r="C48" s="10" t="s">
        <v>746</v>
      </c>
      <c r="D48" s="130" t="s">
        <v>275</v>
      </c>
      <c r="E48" s="152" t="s">
        <v>279</v>
      </c>
      <c r="F48" s="153"/>
      <c r="G48" s="11" t="s">
        <v>809</v>
      </c>
      <c r="H48" s="14">
        <v>52.11</v>
      </c>
      <c r="I48" s="121">
        <f t="shared" si="0"/>
        <v>104.22</v>
      </c>
      <c r="J48" s="127"/>
    </row>
    <row r="49" spans="1:10" ht="108">
      <c r="A49" s="126"/>
      <c r="B49" s="119">
        <v>10</v>
      </c>
      <c r="C49" s="10" t="s">
        <v>747</v>
      </c>
      <c r="D49" s="130" t="s">
        <v>30</v>
      </c>
      <c r="E49" s="152"/>
      <c r="F49" s="153"/>
      <c r="G49" s="11" t="s">
        <v>748</v>
      </c>
      <c r="H49" s="14">
        <v>10.14</v>
      </c>
      <c r="I49" s="121">
        <f t="shared" si="0"/>
        <v>101.4</v>
      </c>
      <c r="J49" s="127"/>
    </row>
    <row r="50" spans="1:10" ht="108">
      <c r="A50" s="126"/>
      <c r="B50" s="119">
        <v>5</v>
      </c>
      <c r="C50" s="10" t="s">
        <v>749</v>
      </c>
      <c r="D50" s="130" t="s">
        <v>30</v>
      </c>
      <c r="E50" s="152"/>
      <c r="F50" s="153"/>
      <c r="G50" s="11" t="s">
        <v>750</v>
      </c>
      <c r="H50" s="14">
        <v>10.14</v>
      </c>
      <c r="I50" s="121">
        <f t="shared" si="0"/>
        <v>50.7</v>
      </c>
      <c r="J50" s="127"/>
    </row>
    <row r="51" spans="1:10" ht="60">
      <c r="A51" s="126"/>
      <c r="B51" s="119">
        <v>2</v>
      </c>
      <c r="C51" s="10" t="s">
        <v>751</v>
      </c>
      <c r="D51" s="130" t="s">
        <v>752</v>
      </c>
      <c r="E51" s="152" t="s">
        <v>279</v>
      </c>
      <c r="F51" s="153"/>
      <c r="G51" s="11" t="s">
        <v>753</v>
      </c>
      <c r="H51" s="14">
        <v>16.79</v>
      </c>
      <c r="I51" s="121">
        <f t="shared" si="0"/>
        <v>33.58</v>
      </c>
      <c r="J51" s="127"/>
    </row>
    <row r="52" spans="1:10" ht="60">
      <c r="A52" s="126"/>
      <c r="B52" s="119">
        <v>4</v>
      </c>
      <c r="C52" s="10" t="s">
        <v>754</v>
      </c>
      <c r="D52" s="130" t="s">
        <v>755</v>
      </c>
      <c r="E52" s="152" t="s">
        <v>279</v>
      </c>
      <c r="F52" s="153"/>
      <c r="G52" s="11" t="s">
        <v>753</v>
      </c>
      <c r="H52" s="14">
        <v>23.08</v>
      </c>
      <c r="I52" s="121">
        <f t="shared" si="0"/>
        <v>92.32</v>
      </c>
      <c r="J52" s="127"/>
    </row>
    <row r="53" spans="1:10" ht="60">
      <c r="A53" s="126"/>
      <c r="B53" s="119">
        <v>4</v>
      </c>
      <c r="C53" s="10" t="s">
        <v>754</v>
      </c>
      <c r="D53" s="130" t="s">
        <v>756</v>
      </c>
      <c r="E53" s="152" t="s">
        <v>589</v>
      </c>
      <c r="F53" s="153"/>
      <c r="G53" s="11" t="s">
        <v>753</v>
      </c>
      <c r="H53" s="14">
        <v>26.93</v>
      </c>
      <c r="I53" s="121">
        <f t="shared" si="0"/>
        <v>107.72</v>
      </c>
      <c r="J53" s="127"/>
    </row>
    <row r="54" spans="1:10" ht="96">
      <c r="A54" s="126"/>
      <c r="B54" s="119">
        <v>2</v>
      </c>
      <c r="C54" s="10" t="s">
        <v>757</v>
      </c>
      <c r="D54" s="130" t="s">
        <v>320</v>
      </c>
      <c r="E54" s="152" t="s">
        <v>279</v>
      </c>
      <c r="F54" s="153"/>
      <c r="G54" s="11" t="s">
        <v>758</v>
      </c>
      <c r="H54" s="14">
        <v>25.88</v>
      </c>
      <c r="I54" s="121">
        <f t="shared" ref="I54:I85" si="1">H54*B54</f>
        <v>51.76</v>
      </c>
      <c r="J54" s="127"/>
    </row>
    <row r="55" spans="1:10" ht="60">
      <c r="A55" s="126"/>
      <c r="B55" s="119">
        <v>2</v>
      </c>
      <c r="C55" s="10" t="s">
        <v>759</v>
      </c>
      <c r="D55" s="130" t="s">
        <v>760</v>
      </c>
      <c r="E55" s="152" t="s">
        <v>589</v>
      </c>
      <c r="F55" s="153"/>
      <c r="G55" s="11" t="s">
        <v>761</v>
      </c>
      <c r="H55" s="14">
        <v>11.89</v>
      </c>
      <c r="I55" s="121">
        <f t="shared" si="1"/>
        <v>23.78</v>
      </c>
      <c r="J55" s="127"/>
    </row>
    <row r="56" spans="1:10" ht="60">
      <c r="A56" s="126"/>
      <c r="B56" s="119">
        <v>2</v>
      </c>
      <c r="C56" s="10" t="s">
        <v>759</v>
      </c>
      <c r="D56" s="130" t="s">
        <v>300</v>
      </c>
      <c r="E56" s="152" t="s">
        <v>589</v>
      </c>
      <c r="F56" s="153"/>
      <c r="G56" s="11" t="s">
        <v>761</v>
      </c>
      <c r="H56" s="14">
        <v>11.89</v>
      </c>
      <c r="I56" s="121">
        <f t="shared" si="1"/>
        <v>23.78</v>
      </c>
      <c r="J56" s="127"/>
    </row>
    <row r="57" spans="1:10" ht="108">
      <c r="A57" s="126"/>
      <c r="B57" s="119">
        <v>10</v>
      </c>
      <c r="C57" s="10" t="s">
        <v>762</v>
      </c>
      <c r="D57" s="130" t="s">
        <v>763</v>
      </c>
      <c r="E57" s="152" t="s">
        <v>30</v>
      </c>
      <c r="F57" s="153"/>
      <c r="G57" s="11" t="s">
        <v>764</v>
      </c>
      <c r="H57" s="14">
        <v>6.64</v>
      </c>
      <c r="I57" s="121">
        <f t="shared" si="1"/>
        <v>66.399999999999991</v>
      </c>
      <c r="J57" s="127"/>
    </row>
    <row r="58" spans="1:10" ht="84">
      <c r="A58" s="126"/>
      <c r="B58" s="119">
        <v>5</v>
      </c>
      <c r="C58" s="10" t="s">
        <v>765</v>
      </c>
      <c r="D58" s="130" t="s">
        <v>31</v>
      </c>
      <c r="E58" s="152"/>
      <c r="F58" s="153"/>
      <c r="G58" s="11" t="s">
        <v>766</v>
      </c>
      <c r="H58" s="14">
        <v>5.6</v>
      </c>
      <c r="I58" s="121">
        <f t="shared" si="1"/>
        <v>28</v>
      </c>
      <c r="J58" s="127"/>
    </row>
    <row r="59" spans="1:10" ht="144">
      <c r="A59" s="126"/>
      <c r="B59" s="119">
        <v>2</v>
      </c>
      <c r="C59" s="10" t="s">
        <v>767</v>
      </c>
      <c r="D59" s="130" t="s">
        <v>30</v>
      </c>
      <c r="E59" s="152" t="s">
        <v>112</v>
      </c>
      <c r="F59" s="153"/>
      <c r="G59" s="11" t="s">
        <v>768</v>
      </c>
      <c r="H59" s="14">
        <v>11.89</v>
      </c>
      <c r="I59" s="121">
        <f t="shared" si="1"/>
        <v>23.78</v>
      </c>
      <c r="J59" s="127"/>
    </row>
    <row r="60" spans="1:10" ht="144">
      <c r="A60" s="126"/>
      <c r="B60" s="119">
        <v>2</v>
      </c>
      <c r="C60" s="10" t="s">
        <v>767</v>
      </c>
      <c r="D60" s="130" t="s">
        <v>30</v>
      </c>
      <c r="E60" s="152" t="s">
        <v>220</v>
      </c>
      <c r="F60" s="153"/>
      <c r="G60" s="11" t="s">
        <v>768</v>
      </c>
      <c r="H60" s="14">
        <v>11.89</v>
      </c>
      <c r="I60" s="121">
        <f t="shared" si="1"/>
        <v>23.78</v>
      </c>
      <c r="J60" s="127"/>
    </row>
    <row r="61" spans="1:10" ht="144">
      <c r="A61" s="126"/>
      <c r="B61" s="119">
        <v>2</v>
      </c>
      <c r="C61" s="10" t="s">
        <v>598</v>
      </c>
      <c r="D61" s="130" t="s">
        <v>30</v>
      </c>
      <c r="E61" s="152" t="s">
        <v>112</v>
      </c>
      <c r="F61" s="153"/>
      <c r="G61" s="11" t="s">
        <v>600</v>
      </c>
      <c r="H61" s="14">
        <v>11.89</v>
      </c>
      <c r="I61" s="121">
        <f t="shared" si="1"/>
        <v>23.78</v>
      </c>
      <c r="J61" s="127"/>
    </row>
    <row r="62" spans="1:10" ht="192">
      <c r="A62" s="126"/>
      <c r="B62" s="119">
        <v>54</v>
      </c>
      <c r="C62" s="10" t="s">
        <v>769</v>
      </c>
      <c r="D62" s="130" t="s">
        <v>237</v>
      </c>
      <c r="E62" s="152" t="s">
        <v>112</v>
      </c>
      <c r="F62" s="153"/>
      <c r="G62" s="11" t="s">
        <v>770</v>
      </c>
      <c r="H62" s="14">
        <v>29.37</v>
      </c>
      <c r="I62" s="121">
        <f t="shared" si="1"/>
        <v>1585.98</v>
      </c>
      <c r="J62" s="133"/>
    </row>
    <row r="63" spans="1:10" ht="192">
      <c r="A63" s="126"/>
      <c r="B63" s="119">
        <v>4</v>
      </c>
      <c r="C63" s="10" t="s">
        <v>769</v>
      </c>
      <c r="D63" s="130" t="s">
        <v>237</v>
      </c>
      <c r="E63" s="152" t="s">
        <v>274</v>
      </c>
      <c r="F63" s="153"/>
      <c r="G63" s="11" t="s">
        <v>770</v>
      </c>
      <c r="H63" s="14">
        <v>29.37</v>
      </c>
      <c r="I63" s="121">
        <f t="shared" si="1"/>
        <v>117.48</v>
      </c>
      <c r="J63" s="127"/>
    </row>
    <row r="64" spans="1:10" ht="120">
      <c r="A64" s="126"/>
      <c r="B64" s="119">
        <v>3</v>
      </c>
      <c r="C64" s="10" t="s">
        <v>771</v>
      </c>
      <c r="D64" s="130" t="s">
        <v>30</v>
      </c>
      <c r="E64" s="152" t="s">
        <v>279</v>
      </c>
      <c r="F64" s="153"/>
      <c r="G64" s="11" t="s">
        <v>772</v>
      </c>
      <c r="H64" s="14">
        <v>20.63</v>
      </c>
      <c r="I64" s="121">
        <f t="shared" si="1"/>
        <v>61.89</v>
      </c>
      <c r="J64" s="127"/>
    </row>
    <row r="65" spans="1:10" ht="60">
      <c r="A65" s="126"/>
      <c r="B65" s="119">
        <v>2</v>
      </c>
      <c r="C65" s="10" t="s">
        <v>773</v>
      </c>
      <c r="D65" s="130" t="s">
        <v>723</v>
      </c>
      <c r="E65" s="152"/>
      <c r="F65" s="153"/>
      <c r="G65" s="11" t="s">
        <v>774</v>
      </c>
      <c r="H65" s="14">
        <v>48.61</v>
      </c>
      <c r="I65" s="121">
        <f t="shared" si="1"/>
        <v>97.22</v>
      </c>
      <c r="J65" s="127"/>
    </row>
    <row r="66" spans="1:10" ht="60">
      <c r="A66" s="126"/>
      <c r="B66" s="119">
        <v>2</v>
      </c>
      <c r="C66" s="10" t="s">
        <v>775</v>
      </c>
      <c r="D66" s="130" t="s">
        <v>752</v>
      </c>
      <c r="E66" s="152"/>
      <c r="F66" s="153"/>
      <c r="G66" s="11" t="s">
        <v>776</v>
      </c>
      <c r="H66" s="14">
        <v>34.619999999999997</v>
      </c>
      <c r="I66" s="121">
        <f t="shared" si="1"/>
        <v>69.239999999999995</v>
      </c>
      <c r="J66" s="127"/>
    </row>
    <row r="67" spans="1:10" ht="72">
      <c r="A67" s="126"/>
      <c r="B67" s="119">
        <v>4</v>
      </c>
      <c r="C67" s="10" t="s">
        <v>777</v>
      </c>
      <c r="D67" s="130" t="s">
        <v>752</v>
      </c>
      <c r="E67" s="152" t="s">
        <v>778</v>
      </c>
      <c r="F67" s="153"/>
      <c r="G67" s="11" t="s">
        <v>779</v>
      </c>
      <c r="H67" s="14">
        <v>16.79</v>
      </c>
      <c r="I67" s="121">
        <f t="shared" si="1"/>
        <v>67.16</v>
      </c>
      <c r="J67" s="127"/>
    </row>
    <row r="68" spans="1:10" ht="144">
      <c r="A68" s="126"/>
      <c r="B68" s="119">
        <v>3</v>
      </c>
      <c r="C68" s="10" t="s">
        <v>780</v>
      </c>
      <c r="D68" s="130" t="s">
        <v>30</v>
      </c>
      <c r="E68" s="152" t="s">
        <v>279</v>
      </c>
      <c r="F68" s="153"/>
      <c r="G68" s="11" t="s">
        <v>781</v>
      </c>
      <c r="H68" s="14">
        <v>24.13</v>
      </c>
      <c r="I68" s="121">
        <f t="shared" si="1"/>
        <v>72.39</v>
      </c>
      <c r="J68" s="127"/>
    </row>
    <row r="69" spans="1:10" ht="120">
      <c r="A69" s="126"/>
      <c r="B69" s="119">
        <v>2</v>
      </c>
      <c r="C69" s="10" t="s">
        <v>782</v>
      </c>
      <c r="D69" s="130" t="s">
        <v>783</v>
      </c>
      <c r="E69" s="152"/>
      <c r="F69" s="153"/>
      <c r="G69" s="11" t="s">
        <v>784</v>
      </c>
      <c r="H69" s="14">
        <v>23.78</v>
      </c>
      <c r="I69" s="121">
        <f t="shared" si="1"/>
        <v>47.56</v>
      </c>
      <c r="J69" s="127"/>
    </row>
    <row r="70" spans="1:10" ht="120">
      <c r="A70" s="126"/>
      <c r="B70" s="119">
        <v>9</v>
      </c>
      <c r="C70" s="10" t="s">
        <v>785</v>
      </c>
      <c r="D70" s="130" t="s">
        <v>28</v>
      </c>
      <c r="E70" s="152" t="s">
        <v>279</v>
      </c>
      <c r="F70" s="153"/>
      <c r="G70" s="11" t="s">
        <v>786</v>
      </c>
      <c r="H70" s="14">
        <v>20.63</v>
      </c>
      <c r="I70" s="121">
        <f t="shared" si="1"/>
        <v>185.67</v>
      </c>
      <c r="J70" s="127"/>
    </row>
    <row r="71" spans="1:10" ht="120">
      <c r="A71" s="126"/>
      <c r="B71" s="119">
        <v>9</v>
      </c>
      <c r="C71" s="10" t="s">
        <v>785</v>
      </c>
      <c r="D71" s="130" t="s">
        <v>30</v>
      </c>
      <c r="E71" s="152" t="s">
        <v>279</v>
      </c>
      <c r="F71" s="153"/>
      <c r="G71" s="11" t="s">
        <v>786</v>
      </c>
      <c r="H71" s="14">
        <v>20.63</v>
      </c>
      <c r="I71" s="121">
        <f t="shared" si="1"/>
        <v>185.67</v>
      </c>
      <c r="J71" s="127"/>
    </row>
    <row r="72" spans="1:10" ht="120">
      <c r="A72" s="126"/>
      <c r="B72" s="119">
        <v>1</v>
      </c>
      <c r="C72" s="10" t="s">
        <v>787</v>
      </c>
      <c r="D72" s="130" t="s">
        <v>30</v>
      </c>
      <c r="E72" s="152" t="s">
        <v>788</v>
      </c>
      <c r="F72" s="153"/>
      <c r="G72" s="11" t="s">
        <v>789</v>
      </c>
      <c r="H72" s="14">
        <v>48.26</v>
      </c>
      <c r="I72" s="121">
        <f t="shared" si="1"/>
        <v>48.26</v>
      </c>
      <c r="J72" s="127"/>
    </row>
    <row r="73" spans="1:10" ht="120">
      <c r="A73" s="126"/>
      <c r="B73" s="119">
        <v>7</v>
      </c>
      <c r="C73" s="10" t="s">
        <v>790</v>
      </c>
      <c r="D73" s="130"/>
      <c r="E73" s="152"/>
      <c r="F73" s="153"/>
      <c r="G73" s="11" t="s">
        <v>791</v>
      </c>
      <c r="H73" s="14">
        <v>21.33</v>
      </c>
      <c r="I73" s="121">
        <f t="shared" si="1"/>
        <v>149.31</v>
      </c>
      <c r="J73" s="127"/>
    </row>
    <row r="74" spans="1:10" ht="132">
      <c r="A74" s="126"/>
      <c r="B74" s="119">
        <v>1</v>
      </c>
      <c r="C74" s="10" t="s">
        <v>792</v>
      </c>
      <c r="D74" s="130" t="s">
        <v>279</v>
      </c>
      <c r="E74" s="152"/>
      <c r="F74" s="153"/>
      <c r="G74" s="11" t="s">
        <v>793</v>
      </c>
      <c r="H74" s="14">
        <v>68.540000000000006</v>
      </c>
      <c r="I74" s="121">
        <f t="shared" si="1"/>
        <v>68.540000000000006</v>
      </c>
      <c r="J74" s="127"/>
    </row>
    <row r="75" spans="1:10" ht="156">
      <c r="A75" s="126"/>
      <c r="B75" s="119">
        <v>1</v>
      </c>
      <c r="C75" s="10" t="s">
        <v>794</v>
      </c>
      <c r="D75" s="130" t="s">
        <v>274</v>
      </c>
      <c r="E75" s="152"/>
      <c r="F75" s="153"/>
      <c r="G75" s="11" t="s">
        <v>795</v>
      </c>
      <c r="H75" s="14">
        <v>129.38999999999999</v>
      </c>
      <c r="I75" s="121">
        <f t="shared" si="1"/>
        <v>129.38999999999999</v>
      </c>
      <c r="J75" s="127"/>
    </row>
    <row r="76" spans="1:10" ht="120">
      <c r="A76" s="126"/>
      <c r="B76" s="120">
        <v>1</v>
      </c>
      <c r="C76" s="12" t="s">
        <v>796</v>
      </c>
      <c r="D76" s="131" t="s">
        <v>30</v>
      </c>
      <c r="E76" s="154" t="s">
        <v>279</v>
      </c>
      <c r="F76" s="155"/>
      <c r="G76" s="13" t="s">
        <v>797</v>
      </c>
      <c r="H76" s="15">
        <v>105.61</v>
      </c>
      <c r="I76" s="122">
        <f t="shared" si="1"/>
        <v>105.61</v>
      </c>
      <c r="J76" s="127"/>
    </row>
  </sheetData>
  <mergeCells count="59">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73:F73"/>
    <mergeCell ref="E74:F74"/>
    <mergeCell ref="E75:F75"/>
    <mergeCell ref="E76:F76"/>
    <mergeCell ref="E68:F68"/>
    <mergeCell ref="E69:F69"/>
    <mergeCell ref="E70:F70"/>
    <mergeCell ref="E71:F71"/>
    <mergeCell ref="E72:F7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8"/>
  <sheetViews>
    <sheetView zoomScale="90" zoomScaleNormal="90" workbookViewId="0">
      <selection activeCell="D22" sqref="D22:D7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5266.7700000000032</v>
      </c>
      <c r="O2" t="s">
        <v>188</v>
      </c>
    </row>
    <row r="3" spans="1:15" ht="12.75" customHeight="1">
      <c r="A3" s="126"/>
      <c r="B3" s="134" t="s">
        <v>140</v>
      </c>
      <c r="C3" s="132"/>
      <c r="D3" s="132"/>
      <c r="E3" s="132"/>
      <c r="F3" s="132"/>
      <c r="G3" s="132"/>
      <c r="H3" s="132"/>
      <c r="I3" s="132"/>
      <c r="J3" s="132"/>
      <c r="K3" s="132"/>
      <c r="L3" s="127"/>
      <c r="N3">
        <v>5266.7700000000032</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6">
        <f>IF(Invoice!J10&lt;&gt;"",Invoice!J10,"")</f>
        <v>52886</v>
      </c>
      <c r="L10" s="127"/>
    </row>
    <row r="11" spans="1:15" ht="12.75" customHeight="1">
      <c r="A11" s="126"/>
      <c r="B11" s="126" t="s">
        <v>717</v>
      </c>
      <c r="C11" s="132"/>
      <c r="D11" s="132"/>
      <c r="E11" s="132"/>
      <c r="F11" s="127"/>
      <c r="G11" s="128"/>
      <c r="H11" s="128" t="s">
        <v>717</v>
      </c>
      <c r="I11" s="132"/>
      <c r="J11" s="132"/>
      <c r="K11" s="157"/>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8">
        <f>Invoice!J14</f>
        <v>45307</v>
      </c>
      <c r="L14" s="127"/>
    </row>
    <row r="15" spans="1:15" ht="15" customHeight="1">
      <c r="A15" s="126"/>
      <c r="B15" s="6" t="s">
        <v>11</v>
      </c>
      <c r="C15" s="7"/>
      <c r="D15" s="7"/>
      <c r="E15" s="7"/>
      <c r="F15" s="8"/>
      <c r="G15" s="128"/>
      <c r="H15" s="9" t="s">
        <v>11</v>
      </c>
      <c r="I15" s="132"/>
      <c r="J15" s="132"/>
      <c r="K15" s="159"/>
      <c r="L15" s="127"/>
    </row>
    <row r="16" spans="1:15" ht="15" customHeight="1">
      <c r="A16" s="126"/>
      <c r="B16" s="132"/>
      <c r="C16" s="132"/>
      <c r="D16" s="132"/>
      <c r="E16" s="132"/>
      <c r="F16" s="132"/>
      <c r="G16" s="132"/>
      <c r="H16" s="132"/>
      <c r="I16" s="136" t="s">
        <v>147</v>
      </c>
      <c r="J16" s="136" t="s">
        <v>147</v>
      </c>
      <c r="K16" s="142">
        <v>41391</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0" t="s">
        <v>207</v>
      </c>
      <c r="G20" s="161"/>
      <c r="H20" s="112" t="s">
        <v>174</v>
      </c>
      <c r="I20" s="112" t="s">
        <v>208</v>
      </c>
      <c r="J20" s="112" t="s">
        <v>208</v>
      </c>
      <c r="K20" s="112" t="s">
        <v>26</v>
      </c>
      <c r="L20" s="127"/>
    </row>
    <row r="21" spans="1:12" ht="12.75" customHeight="1">
      <c r="A21" s="126"/>
      <c r="B21" s="117"/>
      <c r="C21" s="117"/>
      <c r="D21" s="117"/>
      <c r="E21" s="118"/>
      <c r="F21" s="162"/>
      <c r="G21" s="163"/>
      <c r="H21" s="117" t="s">
        <v>146</v>
      </c>
      <c r="I21" s="117"/>
      <c r="J21" s="117"/>
      <c r="K21" s="117"/>
      <c r="L21" s="127"/>
    </row>
    <row r="22" spans="1:12" ht="36" customHeight="1">
      <c r="A22" s="126"/>
      <c r="B22" s="119">
        <f>'Tax Invoice'!D18</f>
        <v>2</v>
      </c>
      <c r="C22" s="10" t="s">
        <v>722</v>
      </c>
      <c r="D22" s="10" t="s">
        <v>798</v>
      </c>
      <c r="E22" s="130" t="s">
        <v>723</v>
      </c>
      <c r="F22" s="152" t="s">
        <v>112</v>
      </c>
      <c r="G22" s="153"/>
      <c r="H22" s="11" t="s">
        <v>724</v>
      </c>
      <c r="I22" s="14">
        <f t="shared" ref="I22:I53" si="0">ROUNDUP(J22*$N$1,2)</f>
        <v>63.99</v>
      </c>
      <c r="J22" s="14">
        <v>63.99</v>
      </c>
      <c r="K22" s="121">
        <f t="shared" ref="K22:K53" si="1">I22*B22</f>
        <v>127.98</v>
      </c>
      <c r="L22" s="127"/>
    </row>
    <row r="23" spans="1:12" ht="24" customHeight="1">
      <c r="A23" s="126"/>
      <c r="B23" s="119">
        <f>'Tax Invoice'!D19</f>
        <v>10</v>
      </c>
      <c r="C23" s="10" t="s">
        <v>725</v>
      </c>
      <c r="D23" s="10" t="s">
        <v>725</v>
      </c>
      <c r="E23" s="130" t="s">
        <v>112</v>
      </c>
      <c r="F23" s="152"/>
      <c r="G23" s="153"/>
      <c r="H23" s="11" t="s">
        <v>726</v>
      </c>
      <c r="I23" s="14">
        <f t="shared" si="0"/>
        <v>11.89</v>
      </c>
      <c r="J23" s="14">
        <v>11.89</v>
      </c>
      <c r="K23" s="121">
        <f t="shared" si="1"/>
        <v>118.9</v>
      </c>
      <c r="L23" s="127"/>
    </row>
    <row r="24" spans="1:12" ht="24" customHeight="1">
      <c r="A24" s="126"/>
      <c r="B24" s="119">
        <f>'Tax Invoice'!D20</f>
        <v>5</v>
      </c>
      <c r="C24" s="10" t="s">
        <v>725</v>
      </c>
      <c r="D24" s="10" t="s">
        <v>725</v>
      </c>
      <c r="E24" s="130" t="s">
        <v>216</v>
      </c>
      <c r="F24" s="152"/>
      <c r="G24" s="153"/>
      <c r="H24" s="11" t="s">
        <v>726</v>
      </c>
      <c r="I24" s="14">
        <f t="shared" si="0"/>
        <v>11.89</v>
      </c>
      <c r="J24" s="14">
        <v>11.89</v>
      </c>
      <c r="K24" s="121">
        <f t="shared" si="1"/>
        <v>59.45</v>
      </c>
      <c r="L24" s="127"/>
    </row>
    <row r="25" spans="1:12" ht="24" customHeight="1">
      <c r="A25" s="126"/>
      <c r="B25" s="119">
        <f>'Tax Invoice'!D21</f>
        <v>4</v>
      </c>
      <c r="C25" s="10" t="s">
        <v>725</v>
      </c>
      <c r="D25" s="10" t="s">
        <v>725</v>
      </c>
      <c r="E25" s="130" t="s">
        <v>220</v>
      </c>
      <c r="F25" s="152"/>
      <c r="G25" s="153"/>
      <c r="H25" s="11" t="s">
        <v>726</v>
      </c>
      <c r="I25" s="14">
        <f t="shared" si="0"/>
        <v>11.89</v>
      </c>
      <c r="J25" s="14">
        <v>11.89</v>
      </c>
      <c r="K25" s="121">
        <f t="shared" si="1"/>
        <v>47.56</v>
      </c>
      <c r="L25" s="127"/>
    </row>
    <row r="26" spans="1:12" ht="24" customHeight="1">
      <c r="A26" s="126"/>
      <c r="B26" s="119">
        <f>'Tax Invoice'!D22</f>
        <v>4</v>
      </c>
      <c r="C26" s="10" t="s">
        <v>725</v>
      </c>
      <c r="D26" s="10" t="s">
        <v>725</v>
      </c>
      <c r="E26" s="130" t="s">
        <v>271</v>
      </c>
      <c r="F26" s="152"/>
      <c r="G26" s="153"/>
      <c r="H26" s="11" t="s">
        <v>726</v>
      </c>
      <c r="I26" s="14">
        <f t="shared" si="0"/>
        <v>11.89</v>
      </c>
      <c r="J26" s="14">
        <v>11.89</v>
      </c>
      <c r="K26" s="121">
        <f t="shared" si="1"/>
        <v>47.56</v>
      </c>
      <c r="L26" s="127"/>
    </row>
    <row r="27" spans="1:12" ht="24" customHeight="1">
      <c r="A27" s="126"/>
      <c r="B27" s="119">
        <f>'Tax Invoice'!D23</f>
        <v>1</v>
      </c>
      <c r="C27" s="10" t="s">
        <v>725</v>
      </c>
      <c r="D27" s="10" t="s">
        <v>725</v>
      </c>
      <c r="E27" s="130" t="s">
        <v>276</v>
      </c>
      <c r="F27" s="152"/>
      <c r="G27" s="153"/>
      <c r="H27" s="11" t="s">
        <v>726</v>
      </c>
      <c r="I27" s="14">
        <f t="shared" si="0"/>
        <v>11.89</v>
      </c>
      <c r="J27" s="14">
        <v>11.89</v>
      </c>
      <c r="K27" s="121">
        <f t="shared" si="1"/>
        <v>11.89</v>
      </c>
      <c r="L27" s="127"/>
    </row>
    <row r="28" spans="1:12" ht="12.75" customHeight="1">
      <c r="A28" s="126"/>
      <c r="B28" s="119">
        <f>'Tax Invoice'!D24</f>
        <v>6</v>
      </c>
      <c r="C28" s="10" t="s">
        <v>727</v>
      </c>
      <c r="D28" s="10" t="s">
        <v>727</v>
      </c>
      <c r="E28" s="130" t="s">
        <v>28</v>
      </c>
      <c r="F28" s="152"/>
      <c r="G28" s="153"/>
      <c r="H28" s="11" t="s">
        <v>728</v>
      </c>
      <c r="I28" s="14">
        <f t="shared" si="0"/>
        <v>13.64</v>
      </c>
      <c r="J28" s="14">
        <v>13.64</v>
      </c>
      <c r="K28" s="121">
        <f t="shared" si="1"/>
        <v>81.84</v>
      </c>
      <c r="L28" s="127"/>
    </row>
    <row r="29" spans="1:12" ht="12.75" customHeight="1">
      <c r="A29" s="126"/>
      <c r="B29" s="119">
        <f>'Tax Invoice'!D25</f>
        <v>6</v>
      </c>
      <c r="C29" s="10" t="s">
        <v>727</v>
      </c>
      <c r="D29" s="10" t="s">
        <v>727</v>
      </c>
      <c r="E29" s="130" t="s">
        <v>32</v>
      </c>
      <c r="F29" s="152"/>
      <c r="G29" s="153"/>
      <c r="H29" s="11" t="s">
        <v>728</v>
      </c>
      <c r="I29" s="14">
        <f t="shared" si="0"/>
        <v>13.64</v>
      </c>
      <c r="J29" s="14">
        <v>13.64</v>
      </c>
      <c r="K29" s="121">
        <f t="shared" si="1"/>
        <v>81.84</v>
      </c>
      <c r="L29" s="127"/>
    </row>
    <row r="30" spans="1:12" ht="12.75" customHeight="1">
      <c r="A30" s="126"/>
      <c r="B30" s="119">
        <f>'Tax Invoice'!D26</f>
        <v>5</v>
      </c>
      <c r="C30" s="10" t="s">
        <v>729</v>
      </c>
      <c r="D30" s="10" t="s">
        <v>729</v>
      </c>
      <c r="E30" s="130" t="s">
        <v>30</v>
      </c>
      <c r="F30" s="152"/>
      <c r="G30" s="153"/>
      <c r="H30" s="11" t="s">
        <v>730</v>
      </c>
      <c r="I30" s="14">
        <f t="shared" si="0"/>
        <v>6.99</v>
      </c>
      <c r="J30" s="14">
        <v>6.99</v>
      </c>
      <c r="K30" s="121">
        <f t="shared" si="1"/>
        <v>34.950000000000003</v>
      </c>
      <c r="L30" s="127"/>
    </row>
    <row r="31" spans="1:12" ht="24" customHeight="1">
      <c r="A31" s="126"/>
      <c r="B31" s="119">
        <f>'Tax Invoice'!D27</f>
        <v>5</v>
      </c>
      <c r="C31" s="10" t="s">
        <v>731</v>
      </c>
      <c r="D31" s="10" t="s">
        <v>731</v>
      </c>
      <c r="E31" s="130" t="s">
        <v>28</v>
      </c>
      <c r="F31" s="152" t="s">
        <v>277</v>
      </c>
      <c r="G31" s="153"/>
      <c r="H31" s="11" t="s">
        <v>732</v>
      </c>
      <c r="I31" s="14">
        <f t="shared" si="0"/>
        <v>20.63</v>
      </c>
      <c r="J31" s="14">
        <v>20.63</v>
      </c>
      <c r="K31" s="121">
        <f t="shared" si="1"/>
        <v>103.14999999999999</v>
      </c>
      <c r="L31" s="127"/>
    </row>
    <row r="32" spans="1:12" ht="24" customHeight="1">
      <c r="A32" s="126"/>
      <c r="B32" s="119">
        <f>'Tax Invoice'!D28</f>
        <v>6</v>
      </c>
      <c r="C32" s="10" t="s">
        <v>731</v>
      </c>
      <c r="D32" s="10" t="s">
        <v>731</v>
      </c>
      <c r="E32" s="130" t="s">
        <v>32</v>
      </c>
      <c r="F32" s="152" t="s">
        <v>279</v>
      </c>
      <c r="G32" s="153"/>
      <c r="H32" s="11" t="s">
        <v>732</v>
      </c>
      <c r="I32" s="14">
        <f t="shared" si="0"/>
        <v>20.63</v>
      </c>
      <c r="J32" s="14">
        <v>20.63</v>
      </c>
      <c r="K32" s="121">
        <f t="shared" si="1"/>
        <v>123.78</v>
      </c>
      <c r="L32" s="127"/>
    </row>
    <row r="33" spans="1:12" ht="24" customHeight="1">
      <c r="A33" s="126"/>
      <c r="B33" s="119">
        <f>'Tax Invoice'!D29</f>
        <v>2</v>
      </c>
      <c r="C33" s="10" t="s">
        <v>733</v>
      </c>
      <c r="D33" s="10" t="s">
        <v>733</v>
      </c>
      <c r="E33" s="130" t="s">
        <v>28</v>
      </c>
      <c r="F33" s="152" t="s">
        <v>279</v>
      </c>
      <c r="G33" s="153"/>
      <c r="H33" s="11" t="s">
        <v>734</v>
      </c>
      <c r="I33" s="14">
        <f t="shared" si="0"/>
        <v>20.63</v>
      </c>
      <c r="J33" s="14">
        <v>20.63</v>
      </c>
      <c r="K33" s="121">
        <f t="shared" si="1"/>
        <v>41.26</v>
      </c>
      <c r="L33" s="127"/>
    </row>
    <row r="34" spans="1:12" ht="24" customHeight="1">
      <c r="A34" s="126"/>
      <c r="B34" s="119">
        <f>'Tax Invoice'!D30</f>
        <v>2</v>
      </c>
      <c r="C34" s="10" t="s">
        <v>733</v>
      </c>
      <c r="D34" s="10" t="s">
        <v>733</v>
      </c>
      <c r="E34" s="130" t="s">
        <v>30</v>
      </c>
      <c r="F34" s="152" t="s">
        <v>279</v>
      </c>
      <c r="G34" s="153"/>
      <c r="H34" s="11" t="s">
        <v>734</v>
      </c>
      <c r="I34" s="14">
        <f t="shared" si="0"/>
        <v>20.63</v>
      </c>
      <c r="J34" s="14">
        <v>20.63</v>
      </c>
      <c r="K34" s="121">
        <f t="shared" si="1"/>
        <v>41.26</v>
      </c>
      <c r="L34" s="127"/>
    </row>
    <row r="35" spans="1:12" ht="24" customHeight="1">
      <c r="A35" s="126"/>
      <c r="B35" s="119">
        <f>'Tax Invoice'!D31</f>
        <v>2</v>
      </c>
      <c r="C35" s="10" t="s">
        <v>733</v>
      </c>
      <c r="D35" s="10" t="s">
        <v>733</v>
      </c>
      <c r="E35" s="130" t="s">
        <v>31</v>
      </c>
      <c r="F35" s="152" t="s">
        <v>279</v>
      </c>
      <c r="G35" s="153"/>
      <c r="H35" s="11" t="s">
        <v>734</v>
      </c>
      <c r="I35" s="14">
        <f t="shared" si="0"/>
        <v>20.63</v>
      </c>
      <c r="J35" s="14">
        <v>20.63</v>
      </c>
      <c r="K35" s="121">
        <f t="shared" si="1"/>
        <v>41.26</v>
      </c>
      <c r="L35" s="127"/>
    </row>
    <row r="36" spans="1:12" ht="24" customHeight="1">
      <c r="A36" s="126"/>
      <c r="B36" s="119">
        <f>'Tax Invoice'!D32</f>
        <v>2</v>
      </c>
      <c r="C36" s="10" t="s">
        <v>735</v>
      </c>
      <c r="D36" s="10" t="s">
        <v>735</v>
      </c>
      <c r="E36" s="130" t="s">
        <v>28</v>
      </c>
      <c r="F36" s="152" t="s">
        <v>112</v>
      </c>
      <c r="G36" s="153"/>
      <c r="H36" s="11" t="s">
        <v>736</v>
      </c>
      <c r="I36" s="14">
        <f t="shared" si="0"/>
        <v>13.64</v>
      </c>
      <c r="J36" s="14">
        <v>13.64</v>
      </c>
      <c r="K36" s="121">
        <f t="shared" si="1"/>
        <v>27.28</v>
      </c>
      <c r="L36" s="127"/>
    </row>
    <row r="37" spans="1:12" ht="24" customHeight="1">
      <c r="A37" s="126"/>
      <c r="B37" s="119">
        <f>'Tax Invoice'!D33</f>
        <v>2</v>
      </c>
      <c r="C37" s="10" t="s">
        <v>735</v>
      </c>
      <c r="D37" s="10" t="s">
        <v>735</v>
      </c>
      <c r="E37" s="130" t="s">
        <v>28</v>
      </c>
      <c r="F37" s="152" t="s">
        <v>216</v>
      </c>
      <c r="G37" s="153"/>
      <c r="H37" s="11" t="s">
        <v>736</v>
      </c>
      <c r="I37" s="14">
        <f t="shared" si="0"/>
        <v>13.64</v>
      </c>
      <c r="J37" s="14">
        <v>13.64</v>
      </c>
      <c r="K37" s="121">
        <f t="shared" si="1"/>
        <v>27.28</v>
      </c>
      <c r="L37" s="127"/>
    </row>
    <row r="38" spans="1:12" ht="24" customHeight="1">
      <c r="A38" s="126"/>
      <c r="B38" s="119">
        <f>'Tax Invoice'!D34</f>
        <v>2</v>
      </c>
      <c r="C38" s="10" t="s">
        <v>735</v>
      </c>
      <c r="D38" s="10" t="s">
        <v>735</v>
      </c>
      <c r="E38" s="130" t="s">
        <v>28</v>
      </c>
      <c r="F38" s="152" t="s">
        <v>274</v>
      </c>
      <c r="G38" s="153"/>
      <c r="H38" s="11" t="s">
        <v>736</v>
      </c>
      <c r="I38" s="14">
        <f t="shared" si="0"/>
        <v>13.64</v>
      </c>
      <c r="J38" s="14">
        <v>13.64</v>
      </c>
      <c r="K38" s="121">
        <f t="shared" si="1"/>
        <v>27.28</v>
      </c>
      <c r="L38" s="127"/>
    </row>
    <row r="39" spans="1:12" ht="24" customHeight="1">
      <c r="A39" s="126"/>
      <c r="B39" s="119">
        <f>'Tax Invoice'!D35</f>
        <v>3</v>
      </c>
      <c r="C39" s="10" t="s">
        <v>737</v>
      </c>
      <c r="D39" s="10" t="s">
        <v>737</v>
      </c>
      <c r="E39" s="130" t="s">
        <v>31</v>
      </c>
      <c r="F39" s="152"/>
      <c r="G39" s="153"/>
      <c r="H39" s="11" t="s">
        <v>738</v>
      </c>
      <c r="I39" s="14">
        <f t="shared" si="0"/>
        <v>6.64</v>
      </c>
      <c r="J39" s="14">
        <v>6.64</v>
      </c>
      <c r="K39" s="121">
        <f t="shared" si="1"/>
        <v>19.919999999999998</v>
      </c>
      <c r="L39" s="127"/>
    </row>
    <row r="40" spans="1:12" ht="24" customHeight="1">
      <c r="A40" s="126"/>
      <c r="B40" s="119">
        <f>'Tax Invoice'!D36</f>
        <v>2</v>
      </c>
      <c r="C40" s="10" t="s">
        <v>668</v>
      </c>
      <c r="D40" s="10" t="s">
        <v>668</v>
      </c>
      <c r="E40" s="130" t="s">
        <v>28</v>
      </c>
      <c r="F40" s="152" t="s">
        <v>112</v>
      </c>
      <c r="G40" s="153"/>
      <c r="H40" s="11" t="s">
        <v>739</v>
      </c>
      <c r="I40" s="14">
        <f t="shared" si="0"/>
        <v>30.07</v>
      </c>
      <c r="J40" s="14">
        <v>30.07</v>
      </c>
      <c r="K40" s="121">
        <f t="shared" si="1"/>
        <v>60.14</v>
      </c>
      <c r="L40" s="127"/>
    </row>
    <row r="41" spans="1:12" ht="24" customHeight="1">
      <c r="A41" s="126"/>
      <c r="B41" s="119">
        <f>'Tax Invoice'!D37</f>
        <v>2</v>
      </c>
      <c r="C41" s="10" t="s">
        <v>668</v>
      </c>
      <c r="D41" s="10" t="s">
        <v>668</v>
      </c>
      <c r="E41" s="130" t="s">
        <v>28</v>
      </c>
      <c r="F41" s="152" t="s">
        <v>218</v>
      </c>
      <c r="G41" s="153"/>
      <c r="H41" s="11" t="s">
        <v>739</v>
      </c>
      <c r="I41" s="14">
        <f t="shared" si="0"/>
        <v>30.07</v>
      </c>
      <c r="J41" s="14">
        <v>30.07</v>
      </c>
      <c r="K41" s="121">
        <f t="shared" si="1"/>
        <v>60.14</v>
      </c>
      <c r="L41" s="127"/>
    </row>
    <row r="42" spans="1:12" ht="24" customHeight="1">
      <c r="A42" s="126"/>
      <c r="B42" s="119">
        <f>'Tax Invoice'!D38</f>
        <v>2</v>
      </c>
      <c r="C42" s="10" t="s">
        <v>668</v>
      </c>
      <c r="D42" s="10" t="s">
        <v>668</v>
      </c>
      <c r="E42" s="130" t="s">
        <v>28</v>
      </c>
      <c r="F42" s="152" t="s">
        <v>273</v>
      </c>
      <c r="G42" s="153"/>
      <c r="H42" s="11" t="s">
        <v>739</v>
      </c>
      <c r="I42" s="14">
        <f t="shared" si="0"/>
        <v>30.07</v>
      </c>
      <c r="J42" s="14">
        <v>30.07</v>
      </c>
      <c r="K42" s="121">
        <f t="shared" si="1"/>
        <v>60.14</v>
      </c>
      <c r="L42" s="127"/>
    </row>
    <row r="43" spans="1:12" ht="24" customHeight="1">
      <c r="A43" s="126"/>
      <c r="B43" s="119">
        <f>'Tax Invoice'!D39</f>
        <v>2</v>
      </c>
      <c r="C43" s="10" t="s">
        <v>740</v>
      </c>
      <c r="D43" s="10" t="s">
        <v>740</v>
      </c>
      <c r="E43" s="130" t="s">
        <v>30</v>
      </c>
      <c r="F43" s="152" t="s">
        <v>219</v>
      </c>
      <c r="G43" s="153"/>
      <c r="H43" s="11" t="s">
        <v>741</v>
      </c>
      <c r="I43" s="14">
        <f t="shared" si="0"/>
        <v>34.619999999999997</v>
      </c>
      <c r="J43" s="14">
        <v>34.619999999999997</v>
      </c>
      <c r="K43" s="121">
        <f t="shared" si="1"/>
        <v>69.239999999999995</v>
      </c>
      <c r="L43" s="127"/>
    </row>
    <row r="44" spans="1:12" ht="24" customHeight="1">
      <c r="A44" s="126"/>
      <c r="B44" s="119">
        <f>'Tax Invoice'!D40</f>
        <v>1</v>
      </c>
      <c r="C44" s="10" t="s">
        <v>742</v>
      </c>
      <c r="D44" s="10" t="s">
        <v>742</v>
      </c>
      <c r="E44" s="130" t="s">
        <v>30</v>
      </c>
      <c r="F44" s="152" t="s">
        <v>279</v>
      </c>
      <c r="G44" s="153"/>
      <c r="H44" s="11" t="s">
        <v>743</v>
      </c>
      <c r="I44" s="14">
        <f t="shared" si="0"/>
        <v>20.63</v>
      </c>
      <c r="J44" s="14">
        <v>20.63</v>
      </c>
      <c r="K44" s="121">
        <f t="shared" si="1"/>
        <v>20.63</v>
      </c>
      <c r="L44" s="127"/>
    </row>
    <row r="45" spans="1:12" ht="24" customHeight="1">
      <c r="A45" s="126"/>
      <c r="B45" s="119">
        <f>'Tax Invoice'!D41</f>
        <v>7</v>
      </c>
      <c r="C45" s="10" t="s">
        <v>742</v>
      </c>
      <c r="D45" s="10" t="s">
        <v>742</v>
      </c>
      <c r="E45" s="130" t="s">
        <v>30</v>
      </c>
      <c r="F45" s="152" t="s">
        <v>679</v>
      </c>
      <c r="G45" s="153"/>
      <c r="H45" s="11" t="s">
        <v>743</v>
      </c>
      <c r="I45" s="14">
        <f t="shared" si="0"/>
        <v>20.63</v>
      </c>
      <c r="J45" s="14">
        <v>20.63</v>
      </c>
      <c r="K45" s="121">
        <f t="shared" si="1"/>
        <v>144.41</v>
      </c>
      <c r="L45" s="127"/>
    </row>
    <row r="46" spans="1:12" ht="24" customHeight="1">
      <c r="A46" s="126"/>
      <c r="B46" s="119">
        <f>'Tax Invoice'!D42</f>
        <v>1</v>
      </c>
      <c r="C46" s="10" t="s">
        <v>742</v>
      </c>
      <c r="D46" s="10" t="s">
        <v>742</v>
      </c>
      <c r="E46" s="130" t="s">
        <v>30</v>
      </c>
      <c r="F46" s="152" t="s">
        <v>278</v>
      </c>
      <c r="G46" s="153"/>
      <c r="H46" s="11" t="s">
        <v>743</v>
      </c>
      <c r="I46" s="14">
        <f t="shared" si="0"/>
        <v>20.63</v>
      </c>
      <c r="J46" s="14">
        <v>20.63</v>
      </c>
      <c r="K46" s="121">
        <f t="shared" si="1"/>
        <v>20.63</v>
      </c>
      <c r="L46" s="127"/>
    </row>
    <row r="47" spans="1:12" ht="24" customHeight="1">
      <c r="A47" s="126"/>
      <c r="B47" s="119">
        <f>'Tax Invoice'!D43</f>
        <v>1</v>
      </c>
      <c r="C47" s="10" t="s">
        <v>744</v>
      </c>
      <c r="D47" s="10" t="s">
        <v>744</v>
      </c>
      <c r="E47" s="130" t="s">
        <v>28</v>
      </c>
      <c r="F47" s="152"/>
      <c r="G47" s="153"/>
      <c r="H47" s="11" t="s">
        <v>745</v>
      </c>
      <c r="I47" s="14">
        <f t="shared" si="0"/>
        <v>20.63</v>
      </c>
      <c r="J47" s="14">
        <v>20.63</v>
      </c>
      <c r="K47" s="121">
        <f t="shared" si="1"/>
        <v>20.63</v>
      </c>
      <c r="L47" s="127"/>
    </row>
    <row r="48" spans="1:12" ht="24" customHeight="1">
      <c r="A48" s="126"/>
      <c r="B48" s="119">
        <f>'Tax Invoice'!D44</f>
        <v>2</v>
      </c>
      <c r="C48" s="10" t="s">
        <v>746</v>
      </c>
      <c r="D48" s="10" t="s">
        <v>746</v>
      </c>
      <c r="E48" s="130" t="s">
        <v>275</v>
      </c>
      <c r="F48" s="152" t="s">
        <v>279</v>
      </c>
      <c r="G48" s="153"/>
      <c r="H48" s="11" t="s">
        <v>809</v>
      </c>
      <c r="I48" s="14">
        <f t="shared" si="0"/>
        <v>52.11</v>
      </c>
      <c r="J48" s="14">
        <v>52.11</v>
      </c>
      <c r="K48" s="121">
        <f t="shared" si="1"/>
        <v>104.22</v>
      </c>
      <c r="L48" s="127"/>
    </row>
    <row r="49" spans="1:12" ht="12.75" customHeight="1">
      <c r="A49" s="126"/>
      <c r="B49" s="119">
        <f>'Tax Invoice'!D45</f>
        <v>10</v>
      </c>
      <c r="C49" s="10" t="s">
        <v>747</v>
      </c>
      <c r="D49" s="10" t="s">
        <v>747</v>
      </c>
      <c r="E49" s="130" t="s">
        <v>30</v>
      </c>
      <c r="F49" s="152"/>
      <c r="G49" s="153"/>
      <c r="H49" s="11" t="s">
        <v>748</v>
      </c>
      <c r="I49" s="14">
        <f t="shared" si="0"/>
        <v>10.14</v>
      </c>
      <c r="J49" s="14">
        <v>10.14</v>
      </c>
      <c r="K49" s="121">
        <f t="shared" si="1"/>
        <v>101.4</v>
      </c>
      <c r="L49" s="127"/>
    </row>
    <row r="50" spans="1:12" ht="24" customHeight="1">
      <c r="A50" s="126"/>
      <c r="B50" s="119">
        <f>'Tax Invoice'!D46</f>
        <v>5</v>
      </c>
      <c r="C50" s="10" t="s">
        <v>749</v>
      </c>
      <c r="D50" s="10" t="s">
        <v>749</v>
      </c>
      <c r="E50" s="130" t="s">
        <v>30</v>
      </c>
      <c r="F50" s="152"/>
      <c r="G50" s="153"/>
      <c r="H50" s="11" t="s">
        <v>750</v>
      </c>
      <c r="I50" s="14">
        <f t="shared" si="0"/>
        <v>10.14</v>
      </c>
      <c r="J50" s="14">
        <v>10.14</v>
      </c>
      <c r="K50" s="121">
        <f t="shared" si="1"/>
        <v>50.7</v>
      </c>
      <c r="L50" s="127"/>
    </row>
    <row r="51" spans="1:12" ht="12.75" customHeight="1">
      <c r="A51" s="126"/>
      <c r="B51" s="119">
        <f>'Tax Invoice'!D47</f>
        <v>2</v>
      </c>
      <c r="C51" s="10" t="s">
        <v>751</v>
      </c>
      <c r="D51" s="10" t="s">
        <v>799</v>
      </c>
      <c r="E51" s="130" t="s">
        <v>752</v>
      </c>
      <c r="F51" s="152" t="s">
        <v>279</v>
      </c>
      <c r="G51" s="153"/>
      <c r="H51" s="11" t="s">
        <v>753</v>
      </c>
      <c r="I51" s="14">
        <f t="shared" si="0"/>
        <v>16.79</v>
      </c>
      <c r="J51" s="14">
        <v>16.79</v>
      </c>
      <c r="K51" s="121">
        <f t="shared" si="1"/>
        <v>33.58</v>
      </c>
      <c r="L51" s="127"/>
    </row>
    <row r="52" spans="1:12" ht="12.75" customHeight="1">
      <c r="A52" s="126"/>
      <c r="B52" s="119">
        <f>'Tax Invoice'!D48</f>
        <v>4</v>
      </c>
      <c r="C52" s="10" t="s">
        <v>754</v>
      </c>
      <c r="D52" s="10" t="s">
        <v>800</v>
      </c>
      <c r="E52" s="130" t="s">
        <v>755</v>
      </c>
      <c r="F52" s="152" t="s">
        <v>279</v>
      </c>
      <c r="G52" s="153"/>
      <c r="H52" s="11" t="s">
        <v>753</v>
      </c>
      <c r="I52" s="14">
        <f t="shared" si="0"/>
        <v>23.08</v>
      </c>
      <c r="J52" s="14">
        <v>23.08</v>
      </c>
      <c r="K52" s="121">
        <f t="shared" si="1"/>
        <v>92.32</v>
      </c>
      <c r="L52" s="127"/>
    </row>
    <row r="53" spans="1:12" ht="12.75" customHeight="1">
      <c r="A53" s="126"/>
      <c r="B53" s="119">
        <f>'Tax Invoice'!D49</f>
        <v>4</v>
      </c>
      <c r="C53" s="10" t="s">
        <v>754</v>
      </c>
      <c r="D53" s="10" t="s">
        <v>801</v>
      </c>
      <c r="E53" s="130" t="s">
        <v>756</v>
      </c>
      <c r="F53" s="152" t="s">
        <v>589</v>
      </c>
      <c r="G53" s="153"/>
      <c r="H53" s="11" t="s">
        <v>753</v>
      </c>
      <c r="I53" s="14">
        <f t="shared" si="0"/>
        <v>26.93</v>
      </c>
      <c r="J53" s="14">
        <v>26.93</v>
      </c>
      <c r="K53" s="121">
        <f t="shared" si="1"/>
        <v>107.72</v>
      </c>
      <c r="L53" s="127"/>
    </row>
    <row r="54" spans="1:12" ht="24" customHeight="1">
      <c r="A54" s="126"/>
      <c r="B54" s="119">
        <f>'Tax Invoice'!D50</f>
        <v>2</v>
      </c>
      <c r="C54" s="10" t="s">
        <v>757</v>
      </c>
      <c r="D54" s="10" t="s">
        <v>802</v>
      </c>
      <c r="E54" s="130" t="s">
        <v>320</v>
      </c>
      <c r="F54" s="152" t="s">
        <v>279</v>
      </c>
      <c r="G54" s="153"/>
      <c r="H54" s="11" t="s">
        <v>758</v>
      </c>
      <c r="I54" s="14">
        <f t="shared" ref="I54:I85" si="2">ROUNDUP(J54*$N$1,2)</f>
        <v>25.88</v>
      </c>
      <c r="J54" s="14">
        <v>25.88</v>
      </c>
      <c r="K54" s="121">
        <f t="shared" ref="K54:K76" si="3">I54*B54</f>
        <v>51.76</v>
      </c>
      <c r="L54" s="127"/>
    </row>
    <row r="55" spans="1:12" ht="12.75" customHeight="1">
      <c r="A55" s="126"/>
      <c r="B55" s="119">
        <f>'Tax Invoice'!D51</f>
        <v>2</v>
      </c>
      <c r="C55" s="10" t="s">
        <v>759</v>
      </c>
      <c r="D55" s="10" t="s">
        <v>759</v>
      </c>
      <c r="E55" s="130" t="s">
        <v>760</v>
      </c>
      <c r="F55" s="152" t="s">
        <v>589</v>
      </c>
      <c r="G55" s="153"/>
      <c r="H55" s="11" t="s">
        <v>761</v>
      </c>
      <c r="I55" s="14">
        <f t="shared" si="2"/>
        <v>11.89</v>
      </c>
      <c r="J55" s="14">
        <v>11.89</v>
      </c>
      <c r="K55" s="121">
        <f t="shared" si="3"/>
        <v>23.78</v>
      </c>
      <c r="L55" s="127"/>
    </row>
    <row r="56" spans="1:12" ht="12.75" customHeight="1">
      <c r="A56" s="126"/>
      <c r="B56" s="119">
        <f>'Tax Invoice'!D52</f>
        <v>2</v>
      </c>
      <c r="C56" s="10" t="s">
        <v>759</v>
      </c>
      <c r="D56" s="10" t="s">
        <v>759</v>
      </c>
      <c r="E56" s="130" t="s">
        <v>300</v>
      </c>
      <c r="F56" s="152" t="s">
        <v>589</v>
      </c>
      <c r="G56" s="153"/>
      <c r="H56" s="11" t="s">
        <v>761</v>
      </c>
      <c r="I56" s="14">
        <f t="shared" si="2"/>
        <v>11.89</v>
      </c>
      <c r="J56" s="14">
        <v>11.89</v>
      </c>
      <c r="K56" s="121">
        <f t="shared" si="3"/>
        <v>23.78</v>
      </c>
      <c r="L56" s="127"/>
    </row>
    <row r="57" spans="1:12" ht="12.75" customHeight="1">
      <c r="A57" s="126"/>
      <c r="B57" s="119">
        <f>'Tax Invoice'!D53</f>
        <v>10</v>
      </c>
      <c r="C57" s="10" t="s">
        <v>762</v>
      </c>
      <c r="D57" s="10" t="s">
        <v>762</v>
      </c>
      <c r="E57" s="130" t="s">
        <v>763</v>
      </c>
      <c r="F57" s="152" t="s">
        <v>30</v>
      </c>
      <c r="G57" s="153"/>
      <c r="H57" s="11" t="s">
        <v>764</v>
      </c>
      <c r="I57" s="14">
        <f t="shared" si="2"/>
        <v>6.64</v>
      </c>
      <c r="J57" s="14">
        <v>6.64</v>
      </c>
      <c r="K57" s="121">
        <f t="shared" si="3"/>
        <v>66.399999999999991</v>
      </c>
      <c r="L57" s="127"/>
    </row>
    <row r="58" spans="1:12" ht="12.75" customHeight="1">
      <c r="A58" s="126"/>
      <c r="B58" s="119">
        <f>'Tax Invoice'!D54</f>
        <v>5</v>
      </c>
      <c r="C58" s="10" t="s">
        <v>765</v>
      </c>
      <c r="D58" s="10" t="s">
        <v>765</v>
      </c>
      <c r="E58" s="130" t="s">
        <v>31</v>
      </c>
      <c r="F58" s="152"/>
      <c r="G58" s="153"/>
      <c r="H58" s="11" t="s">
        <v>766</v>
      </c>
      <c r="I58" s="14">
        <f t="shared" si="2"/>
        <v>5.6</v>
      </c>
      <c r="J58" s="14">
        <v>5.6</v>
      </c>
      <c r="K58" s="121">
        <f t="shared" si="3"/>
        <v>28</v>
      </c>
      <c r="L58" s="127"/>
    </row>
    <row r="59" spans="1:12" ht="24" customHeight="1">
      <c r="A59" s="126"/>
      <c r="B59" s="119">
        <f>'Tax Invoice'!D55</f>
        <v>2</v>
      </c>
      <c r="C59" s="10" t="s">
        <v>767</v>
      </c>
      <c r="D59" s="10" t="s">
        <v>767</v>
      </c>
      <c r="E59" s="130" t="s">
        <v>30</v>
      </c>
      <c r="F59" s="152" t="s">
        <v>112</v>
      </c>
      <c r="G59" s="153"/>
      <c r="H59" s="11" t="s">
        <v>768</v>
      </c>
      <c r="I59" s="14">
        <f t="shared" si="2"/>
        <v>11.89</v>
      </c>
      <c r="J59" s="14">
        <v>11.89</v>
      </c>
      <c r="K59" s="121">
        <f t="shared" si="3"/>
        <v>23.78</v>
      </c>
      <c r="L59" s="127"/>
    </row>
    <row r="60" spans="1:12" ht="24" customHeight="1">
      <c r="A60" s="126"/>
      <c r="B60" s="119">
        <f>'Tax Invoice'!D56</f>
        <v>2</v>
      </c>
      <c r="C60" s="10" t="s">
        <v>767</v>
      </c>
      <c r="D60" s="10" t="s">
        <v>767</v>
      </c>
      <c r="E60" s="130" t="s">
        <v>30</v>
      </c>
      <c r="F60" s="152" t="s">
        <v>220</v>
      </c>
      <c r="G60" s="153"/>
      <c r="H60" s="11" t="s">
        <v>768</v>
      </c>
      <c r="I60" s="14">
        <f t="shared" si="2"/>
        <v>11.89</v>
      </c>
      <c r="J60" s="14">
        <v>11.89</v>
      </c>
      <c r="K60" s="121">
        <f t="shared" si="3"/>
        <v>23.78</v>
      </c>
      <c r="L60" s="127"/>
    </row>
    <row r="61" spans="1:12" ht="24" customHeight="1">
      <c r="A61" s="126"/>
      <c r="B61" s="119">
        <f>'Tax Invoice'!D57</f>
        <v>2</v>
      </c>
      <c r="C61" s="10" t="s">
        <v>598</v>
      </c>
      <c r="D61" s="10" t="s">
        <v>598</v>
      </c>
      <c r="E61" s="130" t="s">
        <v>30</v>
      </c>
      <c r="F61" s="152" t="s">
        <v>112</v>
      </c>
      <c r="G61" s="153"/>
      <c r="H61" s="11" t="s">
        <v>600</v>
      </c>
      <c r="I61" s="14">
        <f t="shared" si="2"/>
        <v>11.89</v>
      </c>
      <c r="J61" s="14">
        <v>11.89</v>
      </c>
      <c r="K61" s="121">
        <f t="shared" si="3"/>
        <v>23.78</v>
      </c>
      <c r="L61" s="127"/>
    </row>
    <row r="62" spans="1:12" ht="36" customHeight="1">
      <c r="A62" s="126"/>
      <c r="B62" s="119">
        <f>'Tax Invoice'!D58</f>
        <v>54</v>
      </c>
      <c r="C62" s="10" t="s">
        <v>769</v>
      </c>
      <c r="D62" s="10" t="s">
        <v>803</v>
      </c>
      <c r="E62" s="130" t="s">
        <v>237</v>
      </c>
      <c r="F62" s="152" t="s">
        <v>112</v>
      </c>
      <c r="G62" s="153"/>
      <c r="H62" s="11" t="s">
        <v>770</v>
      </c>
      <c r="I62" s="14">
        <f t="shared" si="2"/>
        <v>29.37</v>
      </c>
      <c r="J62" s="14">
        <v>29.37</v>
      </c>
      <c r="K62" s="121">
        <f t="shared" si="3"/>
        <v>1585.98</v>
      </c>
      <c r="L62" s="133"/>
    </row>
    <row r="63" spans="1:12" ht="36" customHeight="1">
      <c r="A63" s="126"/>
      <c r="B63" s="119">
        <f>'Tax Invoice'!D59</f>
        <v>4</v>
      </c>
      <c r="C63" s="10" t="s">
        <v>769</v>
      </c>
      <c r="D63" s="10" t="s">
        <v>803</v>
      </c>
      <c r="E63" s="130" t="s">
        <v>237</v>
      </c>
      <c r="F63" s="152" t="s">
        <v>274</v>
      </c>
      <c r="G63" s="153"/>
      <c r="H63" s="11" t="s">
        <v>770</v>
      </c>
      <c r="I63" s="14">
        <f t="shared" si="2"/>
        <v>29.37</v>
      </c>
      <c r="J63" s="14">
        <v>29.37</v>
      </c>
      <c r="K63" s="121">
        <f t="shared" si="3"/>
        <v>117.48</v>
      </c>
      <c r="L63" s="127"/>
    </row>
    <row r="64" spans="1:12" ht="24" customHeight="1">
      <c r="A64" s="126"/>
      <c r="B64" s="119">
        <f>'Tax Invoice'!D60</f>
        <v>3</v>
      </c>
      <c r="C64" s="10" t="s">
        <v>771</v>
      </c>
      <c r="D64" s="10" t="s">
        <v>771</v>
      </c>
      <c r="E64" s="130" t="s">
        <v>30</v>
      </c>
      <c r="F64" s="152" t="s">
        <v>279</v>
      </c>
      <c r="G64" s="153"/>
      <c r="H64" s="11" t="s">
        <v>772</v>
      </c>
      <c r="I64" s="14">
        <f t="shared" si="2"/>
        <v>20.63</v>
      </c>
      <c r="J64" s="14">
        <v>20.63</v>
      </c>
      <c r="K64" s="121">
        <f t="shared" si="3"/>
        <v>61.89</v>
      </c>
      <c r="L64" s="127"/>
    </row>
    <row r="65" spans="1:12" ht="12.75" customHeight="1">
      <c r="A65" s="126"/>
      <c r="B65" s="119">
        <f>'Tax Invoice'!D61</f>
        <v>2</v>
      </c>
      <c r="C65" s="10" t="s">
        <v>773</v>
      </c>
      <c r="D65" s="10" t="s">
        <v>804</v>
      </c>
      <c r="E65" s="130" t="s">
        <v>723</v>
      </c>
      <c r="F65" s="152"/>
      <c r="G65" s="153"/>
      <c r="H65" s="11" t="s">
        <v>774</v>
      </c>
      <c r="I65" s="14">
        <f t="shared" si="2"/>
        <v>48.61</v>
      </c>
      <c r="J65" s="14">
        <v>48.61</v>
      </c>
      <c r="K65" s="121">
        <f t="shared" si="3"/>
        <v>97.22</v>
      </c>
      <c r="L65" s="127"/>
    </row>
    <row r="66" spans="1:12" ht="12.75" customHeight="1">
      <c r="A66" s="126"/>
      <c r="B66" s="119">
        <f>'Tax Invoice'!D62</f>
        <v>2</v>
      </c>
      <c r="C66" s="10" t="s">
        <v>775</v>
      </c>
      <c r="D66" s="10" t="s">
        <v>805</v>
      </c>
      <c r="E66" s="130" t="s">
        <v>752</v>
      </c>
      <c r="F66" s="152"/>
      <c r="G66" s="153"/>
      <c r="H66" s="11" t="s">
        <v>776</v>
      </c>
      <c r="I66" s="14">
        <f t="shared" si="2"/>
        <v>34.619999999999997</v>
      </c>
      <c r="J66" s="14">
        <v>34.619999999999997</v>
      </c>
      <c r="K66" s="121">
        <f t="shared" si="3"/>
        <v>69.239999999999995</v>
      </c>
      <c r="L66" s="127"/>
    </row>
    <row r="67" spans="1:12" ht="12.75" customHeight="1">
      <c r="A67" s="126"/>
      <c r="B67" s="119">
        <f>'Tax Invoice'!D63</f>
        <v>4</v>
      </c>
      <c r="C67" s="10" t="s">
        <v>777</v>
      </c>
      <c r="D67" s="10" t="s">
        <v>806</v>
      </c>
      <c r="E67" s="130" t="s">
        <v>752</v>
      </c>
      <c r="F67" s="152" t="s">
        <v>778</v>
      </c>
      <c r="G67" s="153"/>
      <c r="H67" s="11" t="s">
        <v>779</v>
      </c>
      <c r="I67" s="14">
        <f t="shared" si="2"/>
        <v>16.79</v>
      </c>
      <c r="J67" s="14">
        <v>16.79</v>
      </c>
      <c r="K67" s="121">
        <f t="shared" si="3"/>
        <v>67.16</v>
      </c>
      <c r="L67" s="127"/>
    </row>
    <row r="68" spans="1:12" ht="24" customHeight="1">
      <c r="A68" s="126"/>
      <c r="B68" s="119">
        <f>'Tax Invoice'!D64</f>
        <v>3</v>
      </c>
      <c r="C68" s="10" t="s">
        <v>780</v>
      </c>
      <c r="D68" s="10" t="s">
        <v>780</v>
      </c>
      <c r="E68" s="130" t="s">
        <v>30</v>
      </c>
      <c r="F68" s="152" t="s">
        <v>279</v>
      </c>
      <c r="G68" s="153"/>
      <c r="H68" s="11" t="s">
        <v>781</v>
      </c>
      <c r="I68" s="14">
        <f t="shared" si="2"/>
        <v>24.13</v>
      </c>
      <c r="J68" s="14">
        <v>24.13</v>
      </c>
      <c r="K68" s="121">
        <f t="shared" si="3"/>
        <v>72.39</v>
      </c>
      <c r="L68" s="127"/>
    </row>
    <row r="69" spans="1:12" ht="24" customHeight="1">
      <c r="A69" s="126"/>
      <c r="B69" s="119">
        <f>'Tax Invoice'!D65</f>
        <v>2</v>
      </c>
      <c r="C69" s="10" t="s">
        <v>782</v>
      </c>
      <c r="D69" s="10" t="s">
        <v>807</v>
      </c>
      <c r="E69" s="130" t="s">
        <v>783</v>
      </c>
      <c r="F69" s="152"/>
      <c r="G69" s="153"/>
      <c r="H69" s="11" t="s">
        <v>784</v>
      </c>
      <c r="I69" s="14">
        <f t="shared" si="2"/>
        <v>23.78</v>
      </c>
      <c r="J69" s="14">
        <v>23.78</v>
      </c>
      <c r="K69" s="121">
        <f t="shared" si="3"/>
        <v>47.56</v>
      </c>
      <c r="L69" s="127"/>
    </row>
    <row r="70" spans="1:12" ht="24" customHeight="1">
      <c r="A70" s="126"/>
      <c r="B70" s="119">
        <f>'Tax Invoice'!D66</f>
        <v>9</v>
      </c>
      <c r="C70" s="10" t="s">
        <v>785</v>
      </c>
      <c r="D70" s="10" t="s">
        <v>785</v>
      </c>
      <c r="E70" s="130" t="s">
        <v>28</v>
      </c>
      <c r="F70" s="152" t="s">
        <v>279</v>
      </c>
      <c r="G70" s="153"/>
      <c r="H70" s="11" t="s">
        <v>786</v>
      </c>
      <c r="I70" s="14">
        <f t="shared" si="2"/>
        <v>20.63</v>
      </c>
      <c r="J70" s="14">
        <v>20.63</v>
      </c>
      <c r="K70" s="121">
        <f t="shared" si="3"/>
        <v>185.67</v>
      </c>
      <c r="L70" s="127"/>
    </row>
    <row r="71" spans="1:12" ht="24" customHeight="1">
      <c r="A71" s="126"/>
      <c r="B71" s="119">
        <f>'Tax Invoice'!D67</f>
        <v>9</v>
      </c>
      <c r="C71" s="10" t="s">
        <v>785</v>
      </c>
      <c r="D71" s="10" t="s">
        <v>785</v>
      </c>
      <c r="E71" s="130" t="s">
        <v>30</v>
      </c>
      <c r="F71" s="152" t="s">
        <v>279</v>
      </c>
      <c r="G71" s="153"/>
      <c r="H71" s="11" t="s">
        <v>786</v>
      </c>
      <c r="I71" s="14">
        <f t="shared" si="2"/>
        <v>20.63</v>
      </c>
      <c r="J71" s="14">
        <v>20.63</v>
      </c>
      <c r="K71" s="121">
        <f t="shared" si="3"/>
        <v>185.67</v>
      </c>
      <c r="L71" s="127"/>
    </row>
    <row r="72" spans="1:12" ht="24" customHeight="1">
      <c r="A72" s="126"/>
      <c r="B72" s="119">
        <f>'Tax Invoice'!D68</f>
        <v>1</v>
      </c>
      <c r="C72" s="10" t="s">
        <v>787</v>
      </c>
      <c r="D72" s="10" t="s">
        <v>787</v>
      </c>
      <c r="E72" s="130" t="s">
        <v>30</v>
      </c>
      <c r="F72" s="152" t="s">
        <v>788</v>
      </c>
      <c r="G72" s="153"/>
      <c r="H72" s="11" t="s">
        <v>789</v>
      </c>
      <c r="I72" s="14">
        <f t="shared" si="2"/>
        <v>48.26</v>
      </c>
      <c r="J72" s="14">
        <v>48.26</v>
      </c>
      <c r="K72" s="121">
        <f t="shared" si="3"/>
        <v>48.26</v>
      </c>
      <c r="L72" s="127"/>
    </row>
    <row r="73" spans="1:12" ht="24" customHeight="1">
      <c r="A73" s="126"/>
      <c r="B73" s="119">
        <f>'Tax Invoice'!D69</f>
        <v>7</v>
      </c>
      <c r="C73" s="10" t="s">
        <v>790</v>
      </c>
      <c r="D73" s="10" t="s">
        <v>790</v>
      </c>
      <c r="E73" s="130"/>
      <c r="F73" s="152"/>
      <c r="G73" s="153"/>
      <c r="H73" s="11" t="s">
        <v>791</v>
      </c>
      <c r="I73" s="14">
        <f t="shared" si="2"/>
        <v>21.33</v>
      </c>
      <c r="J73" s="14">
        <v>21.33</v>
      </c>
      <c r="K73" s="121">
        <f t="shared" si="3"/>
        <v>149.31</v>
      </c>
      <c r="L73" s="127"/>
    </row>
    <row r="74" spans="1:12" ht="24" customHeight="1">
      <c r="A74" s="126"/>
      <c r="B74" s="119">
        <f>'Tax Invoice'!D70</f>
        <v>1</v>
      </c>
      <c r="C74" s="10" t="s">
        <v>792</v>
      </c>
      <c r="D74" s="10" t="s">
        <v>792</v>
      </c>
      <c r="E74" s="130" t="s">
        <v>279</v>
      </c>
      <c r="F74" s="152"/>
      <c r="G74" s="153"/>
      <c r="H74" s="11" t="s">
        <v>793</v>
      </c>
      <c r="I74" s="14">
        <f t="shared" si="2"/>
        <v>68.540000000000006</v>
      </c>
      <c r="J74" s="14">
        <v>68.540000000000006</v>
      </c>
      <c r="K74" s="121">
        <f t="shared" si="3"/>
        <v>68.540000000000006</v>
      </c>
      <c r="L74" s="127"/>
    </row>
    <row r="75" spans="1:12" ht="24" customHeight="1">
      <c r="A75" s="126"/>
      <c r="B75" s="119">
        <f>'Tax Invoice'!D71</f>
        <v>1</v>
      </c>
      <c r="C75" s="10" t="s">
        <v>794</v>
      </c>
      <c r="D75" s="10" t="s">
        <v>794</v>
      </c>
      <c r="E75" s="130" t="s">
        <v>274</v>
      </c>
      <c r="F75" s="152"/>
      <c r="G75" s="153"/>
      <c r="H75" s="11" t="s">
        <v>795</v>
      </c>
      <c r="I75" s="14">
        <f t="shared" si="2"/>
        <v>129.38999999999999</v>
      </c>
      <c r="J75" s="14">
        <v>129.38999999999999</v>
      </c>
      <c r="K75" s="121">
        <f t="shared" si="3"/>
        <v>129.38999999999999</v>
      </c>
      <c r="L75" s="127"/>
    </row>
    <row r="76" spans="1:12" ht="24" customHeight="1">
      <c r="A76" s="126"/>
      <c r="B76" s="120">
        <f>'Tax Invoice'!D72</f>
        <v>1</v>
      </c>
      <c r="C76" s="12" t="s">
        <v>796</v>
      </c>
      <c r="D76" s="12" t="s">
        <v>796</v>
      </c>
      <c r="E76" s="131" t="s">
        <v>30</v>
      </c>
      <c r="F76" s="154" t="s">
        <v>279</v>
      </c>
      <c r="G76" s="155"/>
      <c r="H76" s="13" t="s">
        <v>797</v>
      </c>
      <c r="I76" s="15">
        <f t="shared" si="2"/>
        <v>105.61</v>
      </c>
      <c r="J76" s="15">
        <v>105.61</v>
      </c>
      <c r="K76" s="122">
        <f t="shared" si="3"/>
        <v>105.61</v>
      </c>
      <c r="L76" s="127"/>
    </row>
    <row r="77" spans="1:12" ht="12.75" customHeight="1">
      <c r="A77" s="126"/>
      <c r="B77" s="139">
        <f>SUM(B22:B76)</f>
        <v>244</v>
      </c>
      <c r="C77" s="139" t="s">
        <v>149</v>
      </c>
      <c r="D77" s="139"/>
      <c r="E77" s="139"/>
      <c r="F77" s="139"/>
      <c r="G77" s="139"/>
      <c r="H77" s="139"/>
      <c r="I77" s="140" t="s">
        <v>261</v>
      </c>
      <c r="J77" s="140" t="s">
        <v>261</v>
      </c>
      <c r="K77" s="141">
        <f>SUM(K22:K76)</f>
        <v>5266.7700000000032</v>
      </c>
      <c r="L77" s="127"/>
    </row>
    <row r="78" spans="1:12" ht="12.75" customHeight="1">
      <c r="A78" s="126"/>
      <c r="B78" s="139"/>
      <c r="C78" s="139"/>
      <c r="D78" s="139"/>
      <c r="E78" s="139"/>
      <c r="F78" s="139"/>
      <c r="G78" s="139"/>
      <c r="H78" s="139"/>
      <c r="I78" s="140" t="s">
        <v>190</v>
      </c>
      <c r="J78" s="140" t="s">
        <v>190</v>
      </c>
      <c r="K78" s="141">
        <f>Invoice!J78</f>
        <v>-2106.7080000000014</v>
      </c>
      <c r="L78" s="127"/>
    </row>
    <row r="79" spans="1:12" ht="12.75" customHeight="1" outlineLevel="1">
      <c r="A79" s="126"/>
      <c r="B79" s="139"/>
      <c r="C79" s="139"/>
      <c r="D79" s="139"/>
      <c r="E79" s="139"/>
      <c r="F79" s="139"/>
      <c r="G79" s="139"/>
      <c r="H79" s="139"/>
      <c r="I79" s="140" t="s">
        <v>191</v>
      </c>
      <c r="J79" s="140" t="s">
        <v>191</v>
      </c>
      <c r="K79" s="141">
        <f>Invoice!J79</f>
        <v>0</v>
      </c>
      <c r="L79" s="127"/>
    </row>
    <row r="80" spans="1:12" ht="12.75" customHeight="1">
      <c r="A80" s="126"/>
      <c r="B80" s="139"/>
      <c r="C80" s="139"/>
      <c r="D80" s="139"/>
      <c r="E80" s="139"/>
      <c r="F80" s="139"/>
      <c r="G80" s="139"/>
      <c r="H80" s="139"/>
      <c r="I80" s="140" t="s">
        <v>263</v>
      </c>
      <c r="J80" s="140" t="s">
        <v>263</v>
      </c>
      <c r="K80" s="141">
        <f>SUM(K77:K79)</f>
        <v>3160.0620000000017</v>
      </c>
      <c r="L80" s="127"/>
    </row>
    <row r="81" spans="1:12" ht="12.75" customHeight="1">
      <c r="A81" s="6"/>
      <c r="B81" s="7"/>
      <c r="C81" s="7"/>
      <c r="D81" s="7"/>
      <c r="E81" s="7"/>
      <c r="F81" s="7"/>
      <c r="G81" s="7"/>
      <c r="H81" s="7" t="s">
        <v>808</v>
      </c>
      <c r="I81" s="7"/>
      <c r="J81" s="7"/>
      <c r="K81" s="7"/>
      <c r="L81" s="8"/>
    </row>
    <row r="82" spans="1:12" ht="12.75" customHeight="1"/>
    <row r="83" spans="1:12" ht="12.75" customHeight="1"/>
    <row r="84" spans="1:12" ht="12.75" customHeight="1"/>
    <row r="85" spans="1:12" ht="12.75" customHeight="1"/>
    <row r="86" spans="1:12" ht="12.75" customHeight="1"/>
    <row r="87" spans="1:12" ht="12.75" customHeight="1"/>
    <row r="88" spans="1:12" ht="12.75" customHeight="1"/>
  </sheetData>
  <mergeCells count="59">
    <mergeCell ref="F24:G24"/>
    <mergeCell ref="F23:G23"/>
    <mergeCell ref="K10:K11"/>
    <mergeCell ref="K14:K15"/>
    <mergeCell ref="F25:G25"/>
    <mergeCell ref="F20:G20"/>
    <mergeCell ref="F21:G21"/>
    <mergeCell ref="F22:G22"/>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6:G76"/>
    <mergeCell ref="F71:G71"/>
    <mergeCell ref="F72:G72"/>
    <mergeCell ref="F73:G73"/>
    <mergeCell ref="F74:G74"/>
    <mergeCell ref="F75:G7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7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5266.7700000000032</v>
      </c>
      <c r="O2" s="21" t="s">
        <v>265</v>
      </c>
    </row>
    <row r="3" spans="1:15" s="21" customFormat="1" ht="15" customHeight="1" thickBot="1">
      <c r="A3" s="22" t="s">
        <v>156</v>
      </c>
      <c r="G3" s="28">
        <f>Invoice!J14</f>
        <v>45307</v>
      </c>
      <c r="H3" s="29"/>
      <c r="N3" s="21">
        <v>5266.7700000000032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34.94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37.96</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44.11</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22.75</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25.78</v>
      </c>
    </row>
    <row r="16" spans="1:15" s="21" customFormat="1" ht="13.7" customHeight="1" thickBot="1">
      <c r="A16" s="52"/>
      <c r="K16" s="106" t="s">
        <v>172</v>
      </c>
      <c r="L16" s="51" t="s">
        <v>173</v>
      </c>
      <c r="M16" s="21">
        <f>VLOOKUP(G3,[1]Sheet1!$A$9:$I$7290,7,FALSE)</f>
        <v>21.27</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White acrylic flesh tunnel with multi-crystal ferido glued balls with resin cover studded rim. Stones will never fall out guaranteed! &amp; Gauge: 5mm  &amp;  Crystal Color: Clear</v>
      </c>
      <c r="B18" s="57" t="str">
        <f>'Copy paste to Here'!C22</f>
        <v>AFEFR</v>
      </c>
      <c r="C18" s="57" t="s">
        <v>798</v>
      </c>
      <c r="D18" s="58">
        <f>Invoice!B22</f>
        <v>2</v>
      </c>
      <c r="E18" s="59">
        <f>'Shipping Invoice'!J22*$N$1</f>
        <v>63.99</v>
      </c>
      <c r="F18" s="59">
        <f>D18*E18</f>
        <v>127.98</v>
      </c>
      <c r="G18" s="60">
        <f>E18*$E$14</f>
        <v>63.99</v>
      </c>
      <c r="H18" s="61">
        <f>D18*G18</f>
        <v>127.98</v>
      </c>
    </row>
    <row r="19" spans="1:13" s="62" customFormat="1" ht="25.5">
      <c r="A19" s="124" t="str">
        <f>IF((LEN('Copy paste to Here'!G23))&gt;5,((CONCATENATE('Copy paste to Here'!G23," &amp; ",'Copy paste to Here'!D23,"  &amp;  ",'Copy paste to Here'!E23))),"Empty Cell")</f>
        <v xml:space="preserve">Bio - Flex nose stud, 20g (0.8mm) with a 2.5mm round top with bezel set SwarovskiⓇ crystal &amp; Crystal Color: Clear  &amp;  </v>
      </c>
      <c r="B19" s="57" t="str">
        <f>'Copy paste to Here'!C23</f>
        <v>ANSBC25</v>
      </c>
      <c r="C19" s="57" t="s">
        <v>725</v>
      </c>
      <c r="D19" s="58">
        <f>Invoice!B23</f>
        <v>10</v>
      </c>
      <c r="E19" s="59">
        <f>'Shipping Invoice'!J23*$N$1</f>
        <v>11.89</v>
      </c>
      <c r="F19" s="59">
        <f t="shared" ref="F19:F82" si="0">D19*E19</f>
        <v>118.9</v>
      </c>
      <c r="G19" s="60">
        <f t="shared" ref="G19:G82" si="1">E19*$E$14</f>
        <v>11.89</v>
      </c>
      <c r="H19" s="63">
        <f t="shared" ref="H19:H82" si="2">D19*G19</f>
        <v>118.9</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AB  &amp;  </v>
      </c>
      <c r="B20" s="57" t="str">
        <f>'Copy paste to Here'!C24</f>
        <v>ANSBC25</v>
      </c>
      <c r="C20" s="57" t="s">
        <v>725</v>
      </c>
      <c r="D20" s="58">
        <f>Invoice!B24</f>
        <v>5</v>
      </c>
      <c r="E20" s="59">
        <f>'Shipping Invoice'!J24*$N$1</f>
        <v>11.89</v>
      </c>
      <c r="F20" s="59">
        <f t="shared" si="0"/>
        <v>59.45</v>
      </c>
      <c r="G20" s="60">
        <f t="shared" si="1"/>
        <v>11.89</v>
      </c>
      <c r="H20" s="63">
        <f t="shared" si="2"/>
        <v>59.45</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Aquamarine  &amp;  </v>
      </c>
      <c r="B21" s="57" t="str">
        <f>'Copy paste to Here'!C25</f>
        <v>ANSBC25</v>
      </c>
      <c r="C21" s="57" t="s">
        <v>725</v>
      </c>
      <c r="D21" s="58">
        <f>Invoice!B25</f>
        <v>4</v>
      </c>
      <c r="E21" s="59">
        <f>'Shipping Invoice'!J25*$N$1</f>
        <v>11.89</v>
      </c>
      <c r="F21" s="59">
        <f t="shared" si="0"/>
        <v>47.56</v>
      </c>
      <c r="G21" s="60">
        <f t="shared" si="1"/>
        <v>11.89</v>
      </c>
      <c r="H21" s="63">
        <f t="shared" si="2"/>
        <v>47.56</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Blue Zircon  &amp;  </v>
      </c>
      <c r="B22" s="57" t="str">
        <f>'Copy paste to Here'!C26</f>
        <v>ANSBC25</v>
      </c>
      <c r="C22" s="57" t="s">
        <v>725</v>
      </c>
      <c r="D22" s="58">
        <f>Invoice!B26</f>
        <v>4</v>
      </c>
      <c r="E22" s="59">
        <f>'Shipping Invoice'!J26*$N$1</f>
        <v>11.89</v>
      </c>
      <c r="F22" s="59">
        <f t="shared" si="0"/>
        <v>47.56</v>
      </c>
      <c r="G22" s="60">
        <f t="shared" si="1"/>
        <v>11.89</v>
      </c>
      <c r="H22" s="63">
        <f t="shared" si="2"/>
        <v>47.56</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Emerald  &amp;  </v>
      </c>
      <c r="B23" s="57" t="str">
        <f>'Copy paste to Here'!C27</f>
        <v>ANSBC25</v>
      </c>
      <c r="C23" s="57" t="s">
        <v>725</v>
      </c>
      <c r="D23" s="58">
        <f>Invoice!B27</f>
        <v>1</v>
      </c>
      <c r="E23" s="59">
        <f>'Shipping Invoice'!J27*$N$1</f>
        <v>11.89</v>
      </c>
      <c r="F23" s="59">
        <f t="shared" si="0"/>
        <v>11.89</v>
      </c>
      <c r="G23" s="60">
        <f t="shared" si="1"/>
        <v>11.89</v>
      </c>
      <c r="H23" s="63">
        <f t="shared" si="2"/>
        <v>11.89</v>
      </c>
    </row>
    <row r="24" spans="1:13" s="62" customFormat="1" ht="24">
      <c r="A24" s="56" t="str">
        <f>IF((LEN('Copy paste to Here'!G28))&gt;5,((CONCATENATE('Copy paste to Here'!G28," &amp; ",'Copy paste to Here'!D28,"  &amp;  ",'Copy paste to Here'!E28))),"Empty Cell")</f>
        <v xml:space="preserve">316L steel barbell, 20g (0.8mm) with 3mm balls &amp; Length: 6mm  &amp;  </v>
      </c>
      <c r="B24" s="57" t="str">
        <f>'Copy paste to Here'!C28</f>
        <v>BB20</v>
      </c>
      <c r="C24" s="57" t="s">
        <v>727</v>
      </c>
      <c r="D24" s="58">
        <f>Invoice!B28</f>
        <v>6</v>
      </c>
      <c r="E24" s="59">
        <f>'Shipping Invoice'!J28*$N$1</f>
        <v>13.64</v>
      </c>
      <c r="F24" s="59">
        <f t="shared" si="0"/>
        <v>81.84</v>
      </c>
      <c r="G24" s="60">
        <f t="shared" si="1"/>
        <v>13.64</v>
      </c>
      <c r="H24" s="63">
        <f t="shared" si="2"/>
        <v>81.84</v>
      </c>
    </row>
    <row r="25" spans="1:13" s="62" customFormat="1" ht="24">
      <c r="A25" s="56" t="str">
        <f>IF((LEN('Copy paste to Here'!G29))&gt;5,((CONCATENATE('Copy paste to Here'!G29," &amp; ",'Copy paste to Here'!D29,"  &amp;  ",'Copy paste to Here'!E29))),"Empty Cell")</f>
        <v xml:space="preserve">316L steel barbell, 20g (0.8mm) with 3mm balls &amp; Length: 12mm  &amp;  </v>
      </c>
      <c r="B25" s="57" t="str">
        <f>'Copy paste to Here'!C29</f>
        <v>BB20</v>
      </c>
      <c r="C25" s="57" t="s">
        <v>727</v>
      </c>
      <c r="D25" s="58">
        <f>Invoice!B29</f>
        <v>6</v>
      </c>
      <c r="E25" s="59">
        <f>'Shipping Invoice'!J29*$N$1</f>
        <v>13.64</v>
      </c>
      <c r="F25" s="59">
        <f t="shared" si="0"/>
        <v>81.84</v>
      </c>
      <c r="G25" s="60">
        <f t="shared" si="1"/>
        <v>13.64</v>
      </c>
      <c r="H25" s="63">
        <f t="shared" si="2"/>
        <v>81.84</v>
      </c>
    </row>
    <row r="26" spans="1:13" s="62" customFormat="1" ht="25.5">
      <c r="A26" s="56" t="str">
        <f>IF((LEN('Copy paste to Here'!G30))&gt;5,((CONCATENATE('Copy paste to Here'!G30," &amp; ",'Copy paste to Here'!D30,"  &amp;  ",'Copy paste to Here'!E30))),"Empty Cell")</f>
        <v xml:space="preserve">316L steel barbell, 14g (1.6mm) with two 4mm balls &amp; Length: 8mm  &amp;  </v>
      </c>
      <c r="B26" s="57" t="str">
        <f>'Copy paste to Here'!C30</f>
        <v>BBER20B</v>
      </c>
      <c r="C26" s="57" t="s">
        <v>729</v>
      </c>
      <c r="D26" s="58">
        <f>Invoice!B30</f>
        <v>5</v>
      </c>
      <c r="E26" s="59">
        <f>'Shipping Invoice'!J30*$N$1</f>
        <v>6.99</v>
      </c>
      <c r="F26" s="59">
        <f t="shared" si="0"/>
        <v>34.950000000000003</v>
      </c>
      <c r="G26" s="60">
        <f t="shared" si="1"/>
        <v>6.99</v>
      </c>
      <c r="H26" s="63">
        <f t="shared" si="2"/>
        <v>34.950000000000003</v>
      </c>
    </row>
    <row r="27" spans="1:13" s="62" customFormat="1" ht="24">
      <c r="A27" s="56" t="str">
        <f>IF((LEN('Copy paste to Here'!G31))&gt;5,((CONCATENATE('Copy paste to Here'!G31," &amp; ",'Copy paste to Here'!D31,"  &amp;  ",'Copy paste to Here'!E31))),"Empty Cell")</f>
        <v>Anodized surgical steel eyebrow or helix barbell, 16g (1.2mm) with two 3mm balls &amp; Length: 6mm  &amp;  Color: Rainbow</v>
      </c>
      <c r="B27" s="57" t="str">
        <f>'Copy paste to Here'!C31</f>
        <v>BBETB</v>
      </c>
      <c r="C27" s="57" t="s">
        <v>731</v>
      </c>
      <c r="D27" s="58">
        <f>Invoice!B31</f>
        <v>5</v>
      </c>
      <c r="E27" s="59">
        <f>'Shipping Invoice'!J31*$N$1</f>
        <v>20.63</v>
      </c>
      <c r="F27" s="59">
        <f t="shared" si="0"/>
        <v>103.14999999999999</v>
      </c>
      <c r="G27" s="60">
        <f t="shared" si="1"/>
        <v>20.63</v>
      </c>
      <c r="H27" s="63">
        <f t="shared" si="2"/>
        <v>103.14999999999999</v>
      </c>
    </row>
    <row r="28" spans="1:13" s="62" customFormat="1" ht="24">
      <c r="A28" s="56" t="str">
        <f>IF((LEN('Copy paste to Here'!G32))&gt;5,((CONCATENATE('Copy paste to Here'!G32," &amp; ",'Copy paste to Here'!D32,"  &amp;  ",'Copy paste to Here'!E32))),"Empty Cell")</f>
        <v>Anodized surgical steel eyebrow or helix barbell, 16g (1.2mm) with two 3mm balls &amp; Length: 12mm  &amp;  Color: Black</v>
      </c>
      <c r="B28" s="57" t="str">
        <f>'Copy paste to Here'!C32</f>
        <v>BBETB</v>
      </c>
      <c r="C28" s="57" t="s">
        <v>731</v>
      </c>
      <c r="D28" s="58">
        <f>Invoice!B32</f>
        <v>6</v>
      </c>
      <c r="E28" s="59">
        <f>'Shipping Invoice'!J32*$N$1</f>
        <v>20.63</v>
      </c>
      <c r="F28" s="59">
        <f t="shared" si="0"/>
        <v>123.78</v>
      </c>
      <c r="G28" s="60">
        <f t="shared" si="1"/>
        <v>20.63</v>
      </c>
      <c r="H28" s="63">
        <f t="shared" si="2"/>
        <v>123.78</v>
      </c>
    </row>
    <row r="29" spans="1:13" s="62" customFormat="1" ht="24">
      <c r="A29" s="56" t="str">
        <f>IF((LEN('Copy paste to Here'!G33))&gt;5,((CONCATENATE('Copy paste to Here'!G33," &amp; ",'Copy paste to Here'!D33,"  &amp;  ",'Copy paste to Here'!E33))),"Empty Cell")</f>
        <v>Anodized surgical steel eyebrow or helix barbell, 16g (1.2mm) with two 3mm cones &amp; Length: 6mm  &amp;  Color: Black</v>
      </c>
      <c r="B29" s="57" t="str">
        <f>'Copy paste to Here'!C33</f>
        <v>BBETCN</v>
      </c>
      <c r="C29" s="57" t="s">
        <v>733</v>
      </c>
      <c r="D29" s="58">
        <f>Invoice!B33</f>
        <v>2</v>
      </c>
      <c r="E29" s="59">
        <f>'Shipping Invoice'!J33*$N$1</f>
        <v>20.63</v>
      </c>
      <c r="F29" s="59">
        <f t="shared" si="0"/>
        <v>41.26</v>
      </c>
      <c r="G29" s="60">
        <f t="shared" si="1"/>
        <v>20.63</v>
      </c>
      <c r="H29" s="63">
        <f t="shared" si="2"/>
        <v>41.26</v>
      </c>
    </row>
    <row r="30" spans="1:13" s="62" customFormat="1" ht="24">
      <c r="A30" s="56" t="str">
        <f>IF((LEN('Copy paste to Here'!G34))&gt;5,((CONCATENATE('Copy paste to Here'!G34," &amp; ",'Copy paste to Here'!D34,"  &amp;  ",'Copy paste to Here'!E34))),"Empty Cell")</f>
        <v>Anodized surgical steel eyebrow or helix barbell, 16g (1.2mm) with two 3mm cones &amp; Length: 8mm  &amp;  Color: Black</v>
      </c>
      <c r="B30" s="57" t="str">
        <f>'Copy paste to Here'!C34</f>
        <v>BBETCN</v>
      </c>
      <c r="C30" s="57" t="s">
        <v>733</v>
      </c>
      <c r="D30" s="58">
        <f>Invoice!B34</f>
        <v>2</v>
      </c>
      <c r="E30" s="59">
        <f>'Shipping Invoice'!J34*$N$1</f>
        <v>20.63</v>
      </c>
      <c r="F30" s="59">
        <f t="shared" si="0"/>
        <v>41.26</v>
      </c>
      <c r="G30" s="60">
        <f t="shared" si="1"/>
        <v>20.63</v>
      </c>
      <c r="H30" s="63">
        <f t="shared" si="2"/>
        <v>41.26</v>
      </c>
    </row>
    <row r="31" spans="1:13" s="62" customFormat="1" ht="24">
      <c r="A31" s="56" t="str">
        <f>IF((LEN('Copy paste to Here'!G35))&gt;5,((CONCATENATE('Copy paste to Here'!G35," &amp; ",'Copy paste to Here'!D35,"  &amp;  ",'Copy paste to Here'!E35))),"Empty Cell")</f>
        <v>Anodized surgical steel eyebrow or helix barbell, 16g (1.2mm) with two 3mm cones &amp; Length: 10mm  &amp;  Color: Black</v>
      </c>
      <c r="B31" s="57" t="str">
        <f>'Copy paste to Here'!C35</f>
        <v>BBETCN</v>
      </c>
      <c r="C31" s="57" t="s">
        <v>733</v>
      </c>
      <c r="D31" s="58">
        <f>Invoice!B35</f>
        <v>2</v>
      </c>
      <c r="E31" s="59">
        <f>'Shipping Invoice'!J35*$N$1</f>
        <v>20.63</v>
      </c>
      <c r="F31" s="59">
        <f t="shared" si="0"/>
        <v>41.26</v>
      </c>
      <c r="G31" s="60">
        <f t="shared" si="1"/>
        <v>20.63</v>
      </c>
      <c r="H31" s="63">
        <f t="shared" si="2"/>
        <v>41.26</v>
      </c>
    </row>
    <row r="32" spans="1:13" s="62" customFormat="1" ht="24">
      <c r="A32" s="56" t="str">
        <f>IF((LEN('Copy paste to Here'!G36))&gt;5,((CONCATENATE('Copy paste to Here'!G36," &amp; ",'Copy paste to Here'!D36,"  &amp;  ",'Copy paste to Here'!E36))),"Empty Cell")</f>
        <v>Surgical steel ball closure ring, 16g (1.2mm) with 3mm closure ball with a bezel set crystal &amp; Length: 6mm  &amp;  Crystal Color: Clear</v>
      </c>
      <c r="B32" s="57" t="str">
        <f>'Copy paste to Here'!C36</f>
        <v>BCEC3</v>
      </c>
      <c r="C32" s="57" t="s">
        <v>735</v>
      </c>
      <c r="D32" s="58">
        <f>Invoice!B36</f>
        <v>2</v>
      </c>
      <c r="E32" s="59">
        <f>'Shipping Invoice'!J36*$N$1</f>
        <v>13.64</v>
      </c>
      <c r="F32" s="59">
        <f t="shared" si="0"/>
        <v>27.28</v>
      </c>
      <c r="G32" s="60">
        <f t="shared" si="1"/>
        <v>13.64</v>
      </c>
      <c r="H32" s="63">
        <f t="shared" si="2"/>
        <v>27.28</v>
      </c>
    </row>
    <row r="33" spans="1:8" s="62" customFormat="1" ht="24">
      <c r="A33" s="56" t="str">
        <f>IF((LEN('Copy paste to Here'!G37))&gt;5,((CONCATENATE('Copy paste to Here'!G37," &amp; ",'Copy paste to Here'!D37,"  &amp;  ",'Copy paste to Here'!E37))),"Empty Cell")</f>
        <v>Surgical steel ball closure ring, 16g (1.2mm) with 3mm closure ball with a bezel set crystal &amp; Length: 6mm  &amp;  Crystal Color: AB</v>
      </c>
      <c r="B33" s="57" t="str">
        <f>'Copy paste to Here'!C37</f>
        <v>BCEC3</v>
      </c>
      <c r="C33" s="57" t="s">
        <v>735</v>
      </c>
      <c r="D33" s="58">
        <f>Invoice!B37</f>
        <v>2</v>
      </c>
      <c r="E33" s="59">
        <f>'Shipping Invoice'!J37*$N$1</f>
        <v>13.64</v>
      </c>
      <c r="F33" s="59">
        <f t="shared" si="0"/>
        <v>27.28</v>
      </c>
      <c r="G33" s="60">
        <f t="shared" si="1"/>
        <v>13.64</v>
      </c>
      <c r="H33" s="63">
        <f t="shared" si="2"/>
        <v>27.28</v>
      </c>
    </row>
    <row r="34" spans="1:8" s="62" customFormat="1" ht="24">
      <c r="A34" s="56" t="str">
        <f>IF((LEN('Copy paste to Here'!G38))&gt;5,((CONCATENATE('Copy paste to Here'!G38," &amp; ",'Copy paste to Here'!D38,"  &amp;  ",'Copy paste to Here'!E38))),"Empty Cell")</f>
        <v>Surgical steel ball closure ring, 16g (1.2mm) with 3mm closure ball with a bezel set crystal &amp; Length: 6mm  &amp;  Crystal Color: Jet</v>
      </c>
      <c r="B34" s="57" t="str">
        <f>'Copy paste to Here'!C38</f>
        <v>BCEC3</v>
      </c>
      <c r="C34" s="57" t="s">
        <v>735</v>
      </c>
      <c r="D34" s="58">
        <f>Invoice!B38</f>
        <v>2</v>
      </c>
      <c r="E34" s="59">
        <f>'Shipping Invoice'!J38*$N$1</f>
        <v>13.64</v>
      </c>
      <c r="F34" s="59">
        <f t="shared" si="0"/>
        <v>27.28</v>
      </c>
      <c r="G34" s="60">
        <f t="shared" si="1"/>
        <v>13.64</v>
      </c>
      <c r="H34" s="63">
        <f t="shared" si="2"/>
        <v>27.28</v>
      </c>
    </row>
    <row r="35" spans="1:8" s="62" customFormat="1" ht="24">
      <c r="A35" s="56" t="str">
        <f>IF((LEN('Copy paste to Here'!G39))&gt;5,((CONCATENATE('Copy paste to Here'!G39," &amp; ",'Copy paste to Here'!D39,"  &amp;  ",'Copy paste to Here'!E39))),"Empty Cell")</f>
        <v xml:space="preserve">316L Surgical steel ball closure ring, 16g (1.2mm) with a 3mm ball &amp; Length: 10mm  &amp;  </v>
      </c>
      <c r="B35" s="57" t="str">
        <f>'Copy paste to Here'!C39</f>
        <v>BCR16</v>
      </c>
      <c r="C35" s="57" t="s">
        <v>737</v>
      </c>
      <c r="D35" s="58">
        <f>Invoice!B39</f>
        <v>3</v>
      </c>
      <c r="E35" s="59">
        <f>'Shipping Invoice'!J39*$N$1</f>
        <v>6.64</v>
      </c>
      <c r="F35" s="59">
        <f t="shared" si="0"/>
        <v>19.919999999999998</v>
      </c>
      <c r="G35" s="60">
        <f t="shared" si="1"/>
        <v>6.64</v>
      </c>
      <c r="H35" s="63">
        <f t="shared" si="2"/>
        <v>19.919999999999998</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6mm  &amp;  Crystal Color: Clear</v>
      </c>
      <c r="B36" s="57" t="str">
        <f>'Copy paste to Here'!C40</f>
        <v>BN2CG</v>
      </c>
      <c r="C36" s="57" t="s">
        <v>668</v>
      </c>
      <c r="D36" s="58">
        <f>Invoice!B40</f>
        <v>2</v>
      </c>
      <c r="E36" s="59">
        <f>'Shipping Invoice'!J40*$N$1</f>
        <v>30.07</v>
      </c>
      <c r="F36" s="59">
        <f t="shared" si="0"/>
        <v>60.14</v>
      </c>
      <c r="G36" s="60">
        <f t="shared" si="1"/>
        <v>30.07</v>
      </c>
      <c r="H36" s="63">
        <f t="shared" si="2"/>
        <v>60.14</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6mm  &amp;  Crystal Color: Rose</v>
      </c>
      <c r="B37" s="57" t="str">
        <f>'Copy paste to Here'!C41</f>
        <v>BN2CG</v>
      </c>
      <c r="C37" s="57" t="s">
        <v>668</v>
      </c>
      <c r="D37" s="58">
        <f>Invoice!B41</f>
        <v>2</v>
      </c>
      <c r="E37" s="59">
        <f>'Shipping Invoice'!J41*$N$1</f>
        <v>30.07</v>
      </c>
      <c r="F37" s="59">
        <f t="shared" si="0"/>
        <v>60.14</v>
      </c>
      <c r="G37" s="60">
        <f t="shared" si="1"/>
        <v>30.07</v>
      </c>
      <c r="H37" s="63">
        <f t="shared" si="2"/>
        <v>60.14</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6mm  &amp;  Crystal Color: Amethyst</v>
      </c>
      <c r="B38" s="57" t="str">
        <f>'Copy paste to Here'!C42</f>
        <v>BN2CG</v>
      </c>
      <c r="C38" s="57" t="s">
        <v>668</v>
      </c>
      <c r="D38" s="58">
        <f>Invoice!B42</f>
        <v>2</v>
      </c>
      <c r="E38" s="59">
        <f>'Shipping Invoice'!J42*$N$1</f>
        <v>30.07</v>
      </c>
      <c r="F38" s="59">
        <f t="shared" si="0"/>
        <v>60.14</v>
      </c>
      <c r="G38" s="60">
        <f t="shared" si="1"/>
        <v>30.07</v>
      </c>
      <c r="H38" s="63">
        <f t="shared" si="2"/>
        <v>60.14</v>
      </c>
    </row>
    <row r="39" spans="1:8" s="62" customFormat="1" ht="36">
      <c r="A39" s="56" t="str">
        <f>IF((LEN('Copy paste to Here'!G43))&gt;5,((CONCATENATE('Copy paste to Here'!G43," &amp; ",'Copy paste to Here'!D43,"  &amp;  ",'Copy paste to Here'!E43))),"Empty Cell")</f>
        <v>Surgical steel eyebrow banana, 16g (1.2mm) with two internally threaded 3mm bezel set jewel balls &amp; Length: 8mm  &amp;  Crystal Color: Light Sapphire</v>
      </c>
      <c r="B39" s="57" t="str">
        <f>'Copy paste to Here'!C43</f>
        <v>BNE2CIN</v>
      </c>
      <c r="C39" s="57" t="s">
        <v>740</v>
      </c>
      <c r="D39" s="58">
        <f>Invoice!B43</f>
        <v>2</v>
      </c>
      <c r="E39" s="59">
        <f>'Shipping Invoice'!J43*$N$1</f>
        <v>34.619999999999997</v>
      </c>
      <c r="F39" s="59">
        <f t="shared" si="0"/>
        <v>69.239999999999995</v>
      </c>
      <c r="G39" s="60">
        <f t="shared" si="1"/>
        <v>34.619999999999997</v>
      </c>
      <c r="H39" s="63">
        <f t="shared" si="2"/>
        <v>69.239999999999995</v>
      </c>
    </row>
    <row r="40" spans="1:8" s="62" customFormat="1" ht="24">
      <c r="A40" s="56" t="str">
        <f>IF((LEN('Copy paste to Here'!G44))&gt;5,((CONCATENATE('Copy paste to Here'!G44," &amp; ",'Copy paste to Here'!D44,"  &amp;  ",'Copy paste to Here'!E44))),"Empty Cell")</f>
        <v>Premium PVD plated surgical steel eyebrow banana, 16g (1.2mm) with two 3mm balls &amp; Length: 8mm  &amp;  Color: Black</v>
      </c>
      <c r="B40" s="57" t="str">
        <f>'Copy paste to Here'!C44</f>
        <v>BNETB</v>
      </c>
      <c r="C40" s="57" t="s">
        <v>742</v>
      </c>
      <c r="D40" s="58">
        <f>Invoice!B44</f>
        <v>1</v>
      </c>
      <c r="E40" s="59">
        <f>'Shipping Invoice'!J44*$N$1</f>
        <v>20.63</v>
      </c>
      <c r="F40" s="59">
        <f t="shared" si="0"/>
        <v>20.63</v>
      </c>
      <c r="G40" s="60">
        <f t="shared" si="1"/>
        <v>20.63</v>
      </c>
      <c r="H40" s="63">
        <f t="shared" si="2"/>
        <v>20.63</v>
      </c>
    </row>
    <row r="41" spans="1:8" s="62" customFormat="1" ht="24">
      <c r="A41" s="56" t="str">
        <f>IF((LEN('Copy paste to Here'!G45))&gt;5,((CONCATENATE('Copy paste to Here'!G45," &amp; ",'Copy paste to Here'!D45,"  &amp;  ",'Copy paste to Here'!E45))),"Empty Cell")</f>
        <v>Premium PVD plated surgical steel eyebrow banana, 16g (1.2mm) with two 3mm balls &amp; Length: 8mm  &amp;  Color: Blue</v>
      </c>
      <c r="B41" s="57" t="str">
        <f>'Copy paste to Here'!C45</f>
        <v>BNETB</v>
      </c>
      <c r="C41" s="57" t="s">
        <v>742</v>
      </c>
      <c r="D41" s="58">
        <f>Invoice!B45</f>
        <v>7</v>
      </c>
      <c r="E41" s="59">
        <f>'Shipping Invoice'!J45*$N$1</f>
        <v>20.63</v>
      </c>
      <c r="F41" s="59">
        <f t="shared" si="0"/>
        <v>144.41</v>
      </c>
      <c r="G41" s="60">
        <f t="shared" si="1"/>
        <v>20.63</v>
      </c>
      <c r="H41" s="63">
        <f t="shared" si="2"/>
        <v>144.41</v>
      </c>
    </row>
    <row r="42" spans="1:8" s="62" customFormat="1" ht="24">
      <c r="A42" s="56" t="str">
        <f>IF((LEN('Copy paste to Here'!G46))&gt;5,((CONCATENATE('Copy paste to Here'!G46," &amp; ",'Copy paste to Here'!D46,"  &amp;  ",'Copy paste to Here'!E46))),"Empty Cell")</f>
        <v>Premium PVD plated surgical steel eyebrow banana, 16g (1.2mm) with two 3mm balls &amp; Length: 8mm  &amp;  Color: Gold</v>
      </c>
      <c r="B42" s="57" t="str">
        <f>'Copy paste to Here'!C46</f>
        <v>BNETB</v>
      </c>
      <c r="C42" s="57" t="s">
        <v>742</v>
      </c>
      <c r="D42" s="58">
        <f>Invoice!B46</f>
        <v>1</v>
      </c>
      <c r="E42" s="59">
        <f>'Shipping Invoice'!J46*$N$1</f>
        <v>20.63</v>
      </c>
      <c r="F42" s="59">
        <f t="shared" si="0"/>
        <v>20.63</v>
      </c>
      <c r="G42" s="60">
        <f t="shared" si="1"/>
        <v>20.63</v>
      </c>
      <c r="H42" s="63">
        <f t="shared" si="2"/>
        <v>20.63</v>
      </c>
    </row>
    <row r="43" spans="1:8" s="62" customFormat="1" ht="24">
      <c r="A43" s="56" t="str">
        <f>IF((LEN('Copy paste to Here'!G47))&gt;5,((CONCATENATE('Copy paste to Here'!G47," &amp; ",'Copy paste to Here'!D47,"  &amp;  ",'Copy paste to Here'!E47))),"Empty Cell")</f>
        <v xml:space="preserve">Rose gold PVD plated surgical steel eyebrow banana, 16g (1.2mm) with two 3mm balls &amp; Length: 6mm  &amp;  </v>
      </c>
      <c r="B43" s="57" t="str">
        <f>'Copy paste to Here'!C47</f>
        <v>BNETTB</v>
      </c>
      <c r="C43" s="57" t="s">
        <v>744</v>
      </c>
      <c r="D43" s="58">
        <f>Invoice!B47</f>
        <v>1</v>
      </c>
      <c r="E43" s="59">
        <f>'Shipping Invoice'!J47*$N$1</f>
        <v>20.63</v>
      </c>
      <c r="F43" s="59">
        <f t="shared" si="0"/>
        <v>20.63</v>
      </c>
      <c r="G43" s="60">
        <f t="shared" si="1"/>
        <v>20.63</v>
      </c>
      <c r="H43" s="63">
        <f t="shared" si="2"/>
        <v>20.63</v>
      </c>
    </row>
    <row r="44" spans="1:8" s="62" customFormat="1" ht="36">
      <c r="A44" s="56" t="str">
        <f>IF((LEN('Copy paste to Here'!G48))&gt;5,((CONCATENATE('Copy paste to Here'!G48," &amp; ",'Copy paste to Here'!D48,"  &amp;  ",'Copy paste to Here'!E48))),"Empty Cell")</f>
        <v>Clear bio flexible belly banana, 14g (1.6mm) with a 5mm and a 10mm jewel ball - length 5/8'' (16mm) ''cut to fit to your size'' &amp; Crystal Color: Light Siam  &amp;  Color: Black</v>
      </c>
      <c r="B44" s="57" t="str">
        <f>'Copy paste to Here'!C48</f>
        <v>BNOCC</v>
      </c>
      <c r="C44" s="57" t="s">
        <v>746</v>
      </c>
      <c r="D44" s="58">
        <f>Invoice!B48</f>
        <v>2</v>
      </c>
      <c r="E44" s="59">
        <f>'Shipping Invoice'!J48*$N$1</f>
        <v>52.11</v>
      </c>
      <c r="F44" s="59">
        <f t="shared" si="0"/>
        <v>104.22</v>
      </c>
      <c r="G44" s="60">
        <f t="shared" si="1"/>
        <v>52.11</v>
      </c>
      <c r="H44" s="63">
        <f t="shared" si="2"/>
        <v>104.22</v>
      </c>
    </row>
    <row r="45" spans="1:8" s="62" customFormat="1" ht="24">
      <c r="A45" s="56" t="str">
        <f>IF((LEN('Copy paste to Here'!G49))&gt;5,((CONCATENATE('Copy paste to Here'!G49," &amp; ",'Copy paste to Here'!D49,"  &amp;  ",'Copy paste to Here'!E49))),"Empty Cell")</f>
        <v xml:space="preserve">Surgical steel circular barbell, 18g (1mm) with two 3mm balls &amp; Length: 8mm  &amp;  </v>
      </c>
      <c r="B45" s="57" t="str">
        <f>'Copy paste to Here'!C49</f>
        <v>CB18B3</v>
      </c>
      <c r="C45" s="57" t="s">
        <v>747</v>
      </c>
      <c r="D45" s="58">
        <f>Invoice!B49</f>
        <v>10</v>
      </c>
      <c r="E45" s="59">
        <f>'Shipping Invoice'!J49*$N$1</f>
        <v>10.14</v>
      </c>
      <c r="F45" s="59">
        <f t="shared" si="0"/>
        <v>101.4</v>
      </c>
      <c r="G45" s="60">
        <f t="shared" si="1"/>
        <v>10.14</v>
      </c>
      <c r="H45" s="63">
        <f t="shared" si="2"/>
        <v>101.4</v>
      </c>
    </row>
    <row r="46" spans="1:8" s="62" customFormat="1" ht="24">
      <c r="A46" s="56" t="str">
        <f>IF((LEN('Copy paste to Here'!G50))&gt;5,((CONCATENATE('Copy paste to Here'!G50," &amp; ",'Copy paste to Here'!D50,"  &amp;  ",'Copy paste to Here'!E50))),"Empty Cell")</f>
        <v xml:space="preserve">Surgical steel circular barbell, 14g (1.6mm) with two 4mm balls &amp; Length: 8mm  &amp;  </v>
      </c>
      <c r="B46" s="57" t="str">
        <f>'Copy paste to Here'!C50</f>
        <v>CBM</v>
      </c>
      <c r="C46" s="57" t="s">
        <v>749</v>
      </c>
      <c r="D46" s="58">
        <f>Invoice!B50</f>
        <v>5</v>
      </c>
      <c r="E46" s="59">
        <f>'Shipping Invoice'!J50*$N$1</f>
        <v>10.14</v>
      </c>
      <c r="F46" s="59">
        <f t="shared" si="0"/>
        <v>50.7</v>
      </c>
      <c r="G46" s="60">
        <f t="shared" si="1"/>
        <v>10.14</v>
      </c>
      <c r="H46" s="63">
        <f t="shared" si="2"/>
        <v>50.7</v>
      </c>
    </row>
    <row r="47" spans="1:8" s="62" customFormat="1">
      <c r="A47" s="56" t="str">
        <f>IF((LEN('Copy paste to Here'!G51))&gt;5,((CONCATENATE('Copy paste to Here'!G51," &amp; ",'Copy paste to Here'!D51,"  &amp;  ",'Copy paste to Here'!E51))),"Empty Cell")</f>
        <v>Silicone double flared flesh tunnel &amp; Gauge: 8mm  &amp;  Color: Black</v>
      </c>
      <c r="B47" s="57" t="str">
        <f>'Copy paste to Here'!C51</f>
        <v>FPSI</v>
      </c>
      <c r="C47" s="57" t="s">
        <v>799</v>
      </c>
      <c r="D47" s="58">
        <f>Invoice!B51</f>
        <v>2</v>
      </c>
      <c r="E47" s="59">
        <f>'Shipping Invoice'!J51*$N$1</f>
        <v>16.79</v>
      </c>
      <c r="F47" s="59">
        <f t="shared" si="0"/>
        <v>33.58</v>
      </c>
      <c r="G47" s="60">
        <f t="shared" si="1"/>
        <v>16.79</v>
      </c>
      <c r="H47" s="63">
        <f t="shared" si="2"/>
        <v>33.58</v>
      </c>
    </row>
    <row r="48" spans="1:8" s="62" customFormat="1" ht="24">
      <c r="A48" s="56" t="str">
        <f>IF((LEN('Copy paste to Here'!G52))&gt;5,((CONCATENATE('Copy paste to Here'!G52," &amp; ",'Copy paste to Here'!D52,"  &amp;  ",'Copy paste to Here'!E52))),"Empty Cell")</f>
        <v>Silicone double flared flesh tunnel &amp; Gauge: 16mm  &amp;  Color: Black</v>
      </c>
      <c r="B48" s="57" t="str">
        <f>'Copy paste to Here'!C52</f>
        <v>FTSI</v>
      </c>
      <c r="C48" s="57" t="s">
        <v>800</v>
      </c>
      <c r="D48" s="58">
        <f>Invoice!B52</f>
        <v>4</v>
      </c>
      <c r="E48" s="59">
        <f>'Shipping Invoice'!J52*$N$1</f>
        <v>23.08</v>
      </c>
      <c r="F48" s="59">
        <f t="shared" si="0"/>
        <v>92.32</v>
      </c>
      <c r="G48" s="60">
        <f t="shared" si="1"/>
        <v>23.08</v>
      </c>
      <c r="H48" s="63">
        <f t="shared" si="2"/>
        <v>92.32</v>
      </c>
    </row>
    <row r="49" spans="1:8" s="62" customFormat="1" ht="25.5">
      <c r="A49" s="56" t="str">
        <f>IF((LEN('Copy paste to Here'!G53))&gt;5,((CONCATENATE('Copy paste to Here'!G53," &amp; ",'Copy paste to Here'!D53,"  &amp;  ",'Copy paste to Here'!E53))),"Empty Cell")</f>
        <v>Silicone double flared flesh tunnel &amp; Gauge: 20mm  &amp;  Color: White</v>
      </c>
      <c r="B49" s="57" t="str">
        <f>'Copy paste to Here'!C53</f>
        <v>FTSI</v>
      </c>
      <c r="C49" s="57" t="s">
        <v>801</v>
      </c>
      <c r="D49" s="58">
        <f>Invoice!B53</f>
        <v>4</v>
      </c>
      <c r="E49" s="59">
        <f>'Shipping Invoice'!J53*$N$1</f>
        <v>26.93</v>
      </c>
      <c r="F49" s="59">
        <f t="shared" si="0"/>
        <v>107.72</v>
      </c>
      <c r="G49" s="60">
        <f t="shared" si="1"/>
        <v>26.93</v>
      </c>
      <c r="H49" s="63">
        <f t="shared" si="2"/>
        <v>107.72</v>
      </c>
    </row>
    <row r="50" spans="1:8" s="62" customFormat="1" ht="24">
      <c r="A50" s="56" t="str">
        <f>IF((LEN('Copy paste to Here'!G54))&gt;5,((CONCATENATE('Copy paste to Here'!G54," &amp; ",'Copy paste to Here'!D54,"  &amp;  ",'Copy paste to Here'!E54))),"Empty Cell")</f>
        <v>Anodized surgical steel fake plug in black and gold without O-Rings &amp; Size: 10mm  &amp;  Color: Black</v>
      </c>
      <c r="B50" s="57" t="str">
        <f>'Copy paste to Here'!C54</f>
        <v>IPTRD</v>
      </c>
      <c r="C50" s="57" t="s">
        <v>802</v>
      </c>
      <c r="D50" s="58">
        <f>Invoice!B54</f>
        <v>2</v>
      </c>
      <c r="E50" s="59">
        <f>'Shipping Invoice'!J54*$N$1</f>
        <v>25.88</v>
      </c>
      <c r="F50" s="59">
        <f t="shared" si="0"/>
        <v>51.76</v>
      </c>
      <c r="G50" s="60">
        <f t="shared" si="1"/>
        <v>25.88</v>
      </c>
      <c r="H50" s="63">
        <f t="shared" si="2"/>
        <v>51.76</v>
      </c>
    </row>
    <row r="51" spans="1:8" s="62" customFormat="1" ht="24">
      <c r="A51" s="56" t="str">
        <f>IF((LEN('Copy paste to Here'!G55))&gt;5,((CONCATENATE('Copy paste to Here'!G55," &amp; ",'Copy paste to Here'!D55,"  &amp;  ",'Copy paste to Here'!E55))),"Empty Cell")</f>
        <v>Acrylic fake plug without rubber O-rings &amp; Size: 4mm  &amp;  Color: White</v>
      </c>
      <c r="B51" s="57" t="str">
        <f>'Copy paste to Here'!C55</f>
        <v>IPVRD</v>
      </c>
      <c r="C51" s="57" t="s">
        <v>759</v>
      </c>
      <c r="D51" s="58">
        <f>Invoice!B55</f>
        <v>2</v>
      </c>
      <c r="E51" s="59">
        <f>'Shipping Invoice'!J55*$N$1</f>
        <v>11.89</v>
      </c>
      <c r="F51" s="59">
        <f t="shared" si="0"/>
        <v>23.78</v>
      </c>
      <c r="G51" s="60">
        <f t="shared" si="1"/>
        <v>11.89</v>
      </c>
      <c r="H51" s="63">
        <f t="shared" si="2"/>
        <v>23.78</v>
      </c>
    </row>
    <row r="52" spans="1:8" s="62" customFormat="1" ht="24">
      <c r="A52" s="56" t="str">
        <f>IF((LEN('Copy paste to Here'!G56))&gt;5,((CONCATENATE('Copy paste to Here'!G56," &amp; ",'Copy paste to Here'!D56,"  &amp;  ",'Copy paste to Here'!E56))),"Empty Cell")</f>
        <v>Acrylic fake plug without rubber O-rings &amp; Size: 8mm  &amp;  Color: White</v>
      </c>
      <c r="B52" s="57" t="str">
        <f>'Copy paste to Here'!C56</f>
        <v>IPVRD</v>
      </c>
      <c r="C52" s="57" t="s">
        <v>759</v>
      </c>
      <c r="D52" s="58">
        <f>Invoice!B56</f>
        <v>2</v>
      </c>
      <c r="E52" s="59">
        <f>'Shipping Invoice'!J56*$N$1</f>
        <v>11.89</v>
      </c>
      <c r="F52" s="59">
        <f t="shared" si="0"/>
        <v>23.78</v>
      </c>
      <c r="G52" s="60">
        <f t="shared" si="1"/>
        <v>11.89</v>
      </c>
      <c r="H52" s="63">
        <f t="shared" si="2"/>
        <v>23.78</v>
      </c>
    </row>
    <row r="53" spans="1:8" s="62" customFormat="1" ht="24">
      <c r="A53" s="56" t="str">
        <f>IF((LEN('Copy paste to Here'!G57))&gt;5,((CONCATENATE('Copy paste to Here'!G57," &amp; ",'Copy paste to Here'!D57,"  &amp;  ",'Copy paste to Here'!E57))),"Empty Cell")</f>
        <v>PVD plated 316L steel labret, 18g (1mm) with 3mm ball &amp; Color: High Polish  &amp;  Length: 8mm</v>
      </c>
      <c r="B53" s="57" t="str">
        <f>'Copy paste to Here'!C57</f>
        <v>LB18B3</v>
      </c>
      <c r="C53" s="57" t="s">
        <v>762</v>
      </c>
      <c r="D53" s="58">
        <f>Invoice!B57</f>
        <v>10</v>
      </c>
      <c r="E53" s="59">
        <f>'Shipping Invoice'!J57*$N$1</f>
        <v>6.64</v>
      </c>
      <c r="F53" s="59">
        <f t="shared" si="0"/>
        <v>66.399999999999991</v>
      </c>
      <c r="G53" s="60">
        <f t="shared" si="1"/>
        <v>6.64</v>
      </c>
      <c r="H53" s="63">
        <f t="shared" si="2"/>
        <v>66.399999999999991</v>
      </c>
    </row>
    <row r="54" spans="1:8" s="62" customFormat="1" ht="24">
      <c r="A54" s="56" t="str">
        <f>IF((LEN('Copy paste to Here'!G58))&gt;5,((CONCATENATE('Copy paste to Here'!G58," &amp; ",'Copy paste to Here'!D58,"  &amp;  ",'Copy paste to Here'!E58))),"Empty Cell")</f>
        <v xml:space="preserve">Surgical steel labret, 14g (1.6mm) with a 4mm ball &amp; Length: 10mm  &amp;  </v>
      </c>
      <c r="B54" s="57" t="str">
        <f>'Copy paste to Here'!C58</f>
        <v>LBB4</v>
      </c>
      <c r="C54" s="57" t="s">
        <v>765</v>
      </c>
      <c r="D54" s="58">
        <f>Invoice!B58</f>
        <v>5</v>
      </c>
      <c r="E54" s="59">
        <f>'Shipping Invoice'!J58*$N$1</f>
        <v>5.6</v>
      </c>
      <c r="F54" s="59">
        <f t="shared" si="0"/>
        <v>28</v>
      </c>
      <c r="G54" s="60">
        <f t="shared" si="1"/>
        <v>5.6</v>
      </c>
      <c r="H54" s="63">
        <f t="shared" si="2"/>
        <v>28</v>
      </c>
    </row>
    <row r="55" spans="1:8" s="62" customFormat="1" ht="24">
      <c r="A55" s="56" t="str">
        <f>IF((LEN('Copy paste to Here'!G59))&gt;5,((CONCATENATE('Copy paste to Here'!G59," &amp; ",'Copy paste to Here'!D59,"  &amp;  ",'Copy paste to Here'!E59))),"Empty Cell")</f>
        <v>Clear bio flexible labret, 16g (1.2mm) with a 316L steel push in 2mm flat jewel ball top &amp; Length: 8mm  &amp;  Crystal Color: Clear</v>
      </c>
      <c r="B55" s="57" t="str">
        <f>'Copy paste to Here'!C59</f>
        <v>LBIJ</v>
      </c>
      <c r="C55" s="57" t="s">
        <v>767</v>
      </c>
      <c r="D55" s="58">
        <f>Invoice!B59</f>
        <v>2</v>
      </c>
      <c r="E55" s="59">
        <f>'Shipping Invoice'!J59*$N$1</f>
        <v>11.89</v>
      </c>
      <c r="F55" s="59">
        <f t="shared" si="0"/>
        <v>23.78</v>
      </c>
      <c r="G55" s="60">
        <f t="shared" si="1"/>
        <v>11.89</v>
      </c>
      <c r="H55" s="63">
        <f t="shared" si="2"/>
        <v>23.78</v>
      </c>
    </row>
    <row r="56" spans="1:8" s="62" customFormat="1" ht="36">
      <c r="A56" s="56" t="str">
        <f>IF((LEN('Copy paste to Here'!G60))&gt;5,((CONCATENATE('Copy paste to Here'!G60," &amp; ",'Copy paste to Here'!D60,"  &amp;  ",'Copy paste to Here'!E60))),"Empty Cell")</f>
        <v>Clear bio flexible labret, 16g (1.2mm) with a 316L steel push in 2mm flat jewel ball top &amp; Length: 8mm  &amp;  Crystal Color: Aquamarine</v>
      </c>
      <c r="B56" s="57" t="str">
        <f>'Copy paste to Here'!C60</f>
        <v>LBIJ</v>
      </c>
      <c r="C56" s="57" t="s">
        <v>767</v>
      </c>
      <c r="D56" s="58">
        <f>Invoice!B60</f>
        <v>2</v>
      </c>
      <c r="E56" s="59">
        <f>'Shipping Invoice'!J60*$N$1</f>
        <v>11.89</v>
      </c>
      <c r="F56" s="59">
        <f t="shared" si="0"/>
        <v>23.78</v>
      </c>
      <c r="G56" s="60">
        <f t="shared" si="1"/>
        <v>11.89</v>
      </c>
      <c r="H56" s="63">
        <f t="shared" si="2"/>
        <v>23.78</v>
      </c>
    </row>
    <row r="57" spans="1:8" s="62" customFormat="1" ht="24">
      <c r="A57" s="56" t="str">
        <f>IF((LEN('Copy paste to Here'!G61))&gt;5,((CONCATENATE('Copy paste to Here'!G61," &amp; ",'Copy paste to Here'!D61,"  &amp;  ",'Copy paste to Here'!E61))),"Empty Cell")</f>
        <v>Clear bio flexible labret, 16g (1.2mm) with a 316L steel push in 2.5mm flat crystal top &amp; Length: 8mm  &amp;  Crystal Color: Clear</v>
      </c>
      <c r="B57" s="57" t="str">
        <f>'Copy paste to Here'!C61</f>
        <v>LBIJY</v>
      </c>
      <c r="C57" s="57" t="s">
        <v>598</v>
      </c>
      <c r="D57" s="58">
        <f>Invoice!B61</f>
        <v>2</v>
      </c>
      <c r="E57" s="59">
        <f>'Shipping Invoice'!J61*$N$1</f>
        <v>11.89</v>
      </c>
      <c r="F57" s="59">
        <f t="shared" si="0"/>
        <v>23.78</v>
      </c>
      <c r="G57" s="60">
        <f t="shared" si="1"/>
        <v>11.89</v>
      </c>
      <c r="H57" s="63">
        <f t="shared" si="2"/>
        <v>23.78</v>
      </c>
    </row>
    <row r="58" spans="1:8" s="62" customFormat="1" ht="36">
      <c r="A58" s="56" t="str">
        <f>IF((LEN('Copy paste to Here'!G62))&gt;5,((CONCATENATE('Copy paste to Here'!G62," &amp; ",'Copy paste to Here'!D62,"  &amp;  ",'Copy paste to Here'!E62))),"Empty Cell")</f>
        <v>Surgical steel internally threaded labret, 16g (1.2mm) with bezel set jewel flat head sized 1.5mm to 4mm for triple tragus piercings &amp; Length: 8mm with 3mm top part  &amp;  Crystal Color: Clear</v>
      </c>
      <c r="B58" s="57" t="str">
        <f>'Copy paste to Here'!C62</f>
        <v>LBIRC</v>
      </c>
      <c r="C58" s="57" t="s">
        <v>803</v>
      </c>
      <c r="D58" s="58">
        <f>Invoice!B62</f>
        <v>54</v>
      </c>
      <c r="E58" s="59">
        <f>'Shipping Invoice'!J62*$N$1</f>
        <v>29.37</v>
      </c>
      <c r="F58" s="59">
        <f t="shared" si="0"/>
        <v>1585.98</v>
      </c>
      <c r="G58" s="60">
        <f t="shared" si="1"/>
        <v>29.37</v>
      </c>
      <c r="H58" s="63">
        <f t="shared" si="2"/>
        <v>1585.98</v>
      </c>
    </row>
    <row r="59" spans="1:8" s="62" customFormat="1" ht="36">
      <c r="A59" s="56" t="str">
        <f>IF((LEN('Copy paste to Here'!G63))&gt;5,((CONCATENATE('Copy paste to Here'!G63," &amp; ",'Copy paste to Here'!D63,"  &amp;  ",'Copy paste to Here'!E63))),"Empty Cell")</f>
        <v>Surgical steel internally threaded labret, 16g (1.2mm) with bezel set jewel flat head sized 1.5mm to 4mm for triple tragus piercings &amp; Length: 8mm with 3mm top part  &amp;  Crystal Color: Jet</v>
      </c>
      <c r="B59" s="57" t="str">
        <f>'Copy paste to Here'!C63</f>
        <v>LBIRC</v>
      </c>
      <c r="C59" s="57" t="s">
        <v>803</v>
      </c>
      <c r="D59" s="58">
        <f>Invoice!B63</f>
        <v>4</v>
      </c>
      <c r="E59" s="59">
        <f>'Shipping Invoice'!J63*$N$1</f>
        <v>29.37</v>
      </c>
      <c r="F59" s="59">
        <f t="shared" si="0"/>
        <v>117.48</v>
      </c>
      <c r="G59" s="60">
        <f t="shared" si="1"/>
        <v>29.37</v>
      </c>
      <c r="H59" s="63">
        <f t="shared" si="2"/>
        <v>117.48</v>
      </c>
    </row>
    <row r="60" spans="1:8" s="62" customFormat="1" ht="24">
      <c r="A60" s="56" t="str">
        <f>IF((LEN('Copy paste to Here'!G64))&gt;5,((CONCATENATE('Copy paste to Here'!G64," &amp; ",'Copy paste to Here'!D64,"  &amp;  ",'Copy paste to Here'!E64))),"Empty Cell")</f>
        <v>Premium PVD plated surgical steel labret, 16g (1.2mm) with a 3mm ball &amp; Length: 8mm  &amp;  Color: Black</v>
      </c>
      <c r="B60" s="57" t="str">
        <f>'Copy paste to Here'!C64</f>
        <v>LBTB3</v>
      </c>
      <c r="C60" s="57" t="s">
        <v>771</v>
      </c>
      <c r="D60" s="58">
        <f>Invoice!B64</f>
        <v>3</v>
      </c>
      <c r="E60" s="59">
        <f>'Shipping Invoice'!J64*$N$1</f>
        <v>20.63</v>
      </c>
      <c r="F60" s="59">
        <f t="shared" si="0"/>
        <v>61.89</v>
      </c>
      <c r="G60" s="60">
        <f t="shared" si="1"/>
        <v>20.63</v>
      </c>
      <c r="H60" s="63">
        <f t="shared" si="2"/>
        <v>61.89</v>
      </c>
    </row>
    <row r="61" spans="1:8" s="62" customFormat="1">
      <c r="A61" s="56" t="str">
        <f>IF((LEN('Copy paste to Here'!G65))&gt;5,((CONCATENATE('Copy paste to Here'!G65," &amp; ",'Copy paste to Here'!D65,"  &amp;  ",'Copy paste to Here'!E65))),"Empty Cell")</f>
        <v xml:space="preserve">Amethyst double flared stone plug &amp; Gauge: 5mm  &amp;  </v>
      </c>
      <c r="B61" s="57" t="str">
        <f>'Copy paste to Here'!C65</f>
        <v>PGSFF</v>
      </c>
      <c r="C61" s="57" t="s">
        <v>804</v>
      </c>
      <c r="D61" s="58">
        <f>Invoice!B65</f>
        <v>2</v>
      </c>
      <c r="E61" s="59">
        <f>'Shipping Invoice'!J65*$N$1</f>
        <v>48.61</v>
      </c>
      <c r="F61" s="59">
        <f t="shared" si="0"/>
        <v>97.22</v>
      </c>
      <c r="G61" s="60">
        <f t="shared" si="1"/>
        <v>48.61</v>
      </c>
      <c r="H61" s="63">
        <f t="shared" si="2"/>
        <v>97.22</v>
      </c>
    </row>
    <row r="62" spans="1:8" s="62" customFormat="1">
      <c r="A62" s="56" t="str">
        <f>IF((LEN('Copy paste to Here'!G66))&gt;5,((CONCATENATE('Copy paste to Here'!G66," &amp; ",'Copy paste to Here'!D66,"  &amp;  ",'Copy paste to Here'!E66))),"Empty Cell")</f>
        <v xml:space="preserve">Coconut wood double flared solid plug &amp; Gauge: 8mm  &amp;  </v>
      </c>
      <c r="B62" s="57" t="str">
        <f>'Copy paste to Here'!C66</f>
        <v>PWB</v>
      </c>
      <c r="C62" s="57" t="s">
        <v>805</v>
      </c>
      <c r="D62" s="58">
        <f>Invoice!B66</f>
        <v>2</v>
      </c>
      <c r="E62" s="59">
        <f>'Shipping Invoice'!J66*$N$1</f>
        <v>34.619999999999997</v>
      </c>
      <c r="F62" s="59">
        <f t="shared" si="0"/>
        <v>69.239999999999995</v>
      </c>
      <c r="G62" s="60">
        <f t="shared" si="1"/>
        <v>34.619999999999997</v>
      </c>
      <c r="H62" s="63">
        <f t="shared" si="2"/>
        <v>69.239999999999995</v>
      </c>
    </row>
    <row r="63" spans="1:8" s="62" customFormat="1" ht="24">
      <c r="A63" s="56" t="str">
        <f>IF((LEN('Copy paste to Here'!G67))&gt;5,((CONCATENATE('Copy paste to Here'!G67," &amp; ",'Copy paste to Here'!D67,"  &amp;  ",'Copy paste to Here'!E67))),"Empty Cell")</f>
        <v>Silicone Ultra Thin double flared flesh tunnel &amp; Gauge: 8mm  &amp;  Color: Skin Tone</v>
      </c>
      <c r="B63" s="57" t="str">
        <f>'Copy paste to Here'!C67</f>
        <v>SIUT</v>
      </c>
      <c r="C63" s="57" t="s">
        <v>806</v>
      </c>
      <c r="D63" s="58">
        <f>Invoice!B67</f>
        <v>4</v>
      </c>
      <c r="E63" s="59">
        <f>'Shipping Invoice'!J67*$N$1</f>
        <v>16.79</v>
      </c>
      <c r="F63" s="59">
        <f t="shared" si="0"/>
        <v>67.16</v>
      </c>
      <c r="G63" s="60">
        <f t="shared" si="1"/>
        <v>16.79</v>
      </c>
      <c r="H63" s="63">
        <f t="shared" si="2"/>
        <v>67.16</v>
      </c>
    </row>
    <row r="64" spans="1:8" s="62" customFormat="1" ht="24">
      <c r="A64" s="56" t="str">
        <f>IF((LEN('Copy paste to Here'!G68))&gt;5,((CONCATENATE('Copy paste to Here'!G68," &amp; ",'Copy paste to Here'!D68,"  &amp;  ",'Copy paste to Here'!E68))),"Empty Cell")</f>
        <v>Premium PVD plated surgical steel eyebrow spiral, 16g (1.2mm) with two 3mm cones &amp; Length: 8mm  &amp;  Color: Black</v>
      </c>
      <c r="B64" s="57" t="str">
        <f>'Copy paste to Here'!C68</f>
        <v>SPETCN</v>
      </c>
      <c r="C64" s="57" t="s">
        <v>780</v>
      </c>
      <c r="D64" s="58">
        <f>Invoice!B68</f>
        <v>3</v>
      </c>
      <c r="E64" s="59">
        <f>'Shipping Invoice'!J68*$N$1</f>
        <v>24.13</v>
      </c>
      <c r="F64" s="59">
        <f t="shared" si="0"/>
        <v>72.39</v>
      </c>
      <c r="G64" s="60">
        <f t="shared" si="1"/>
        <v>24.13</v>
      </c>
      <c r="H64" s="63">
        <f t="shared" si="2"/>
        <v>72.39</v>
      </c>
    </row>
    <row r="65" spans="1:8" s="62" customFormat="1" ht="24">
      <c r="A65" s="56" t="str">
        <f>IF((LEN('Copy paste to Here'!G69))&gt;5,((CONCATENATE('Copy paste to Here'!G69," &amp; ",'Copy paste to Here'!D69,"  &amp;  ",'Copy paste to Here'!E69))),"Empty Cell")</f>
        <v xml:space="preserve">High polished surgical steel single flesh tunnel with rubber O-ring &amp; Gauge: 10mm  &amp;  </v>
      </c>
      <c r="B65" s="57" t="str">
        <f>'Copy paste to Here'!C69</f>
        <v>SPG</v>
      </c>
      <c r="C65" s="57" t="s">
        <v>807</v>
      </c>
      <c r="D65" s="58">
        <f>Invoice!B69</f>
        <v>2</v>
      </c>
      <c r="E65" s="59">
        <f>'Shipping Invoice'!J69*$N$1</f>
        <v>23.78</v>
      </c>
      <c r="F65" s="59">
        <f t="shared" si="0"/>
        <v>47.56</v>
      </c>
      <c r="G65" s="60">
        <f t="shared" si="1"/>
        <v>23.78</v>
      </c>
      <c r="H65" s="63">
        <f t="shared" si="2"/>
        <v>47.56</v>
      </c>
    </row>
    <row r="66" spans="1:8" s="62" customFormat="1" ht="24">
      <c r="A66" s="56" t="str">
        <f>IF((LEN('Copy paste to Here'!G70))&gt;5,((CONCATENATE('Copy paste to Here'!G70," &amp; ",'Copy paste to Here'!D70,"  &amp;  ",'Copy paste to Here'!E70))),"Empty Cell")</f>
        <v>Anodized surgical steel eyebrow spiral, 20g (0.8mm) with two 3mm balls &amp; Length: 6mm  &amp;  Color: Black</v>
      </c>
      <c r="B66" s="57" t="str">
        <f>'Copy paste to Here'!C70</f>
        <v>SPT20B</v>
      </c>
      <c r="C66" s="57" t="s">
        <v>785</v>
      </c>
      <c r="D66" s="58">
        <f>Invoice!B70</f>
        <v>9</v>
      </c>
      <c r="E66" s="59">
        <f>'Shipping Invoice'!J70*$N$1</f>
        <v>20.63</v>
      </c>
      <c r="F66" s="59">
        <f t="shared" si="0"/>
        <v>185.67</v>
      </c>
      <c r="G66" s="60">
        <f t="shared" si="1"/>
        <v>20.63</v>
      </c>
      <c r="H66" s="63">
        <f t="shared" si="2"/>
        <v>185.67</v>
      </c>
    </row>
    <row r="67" spans="1:8" s="62" customFormat="1" ht="24">
      <c r="A67" s="56" t="str">
        <f>IF((LEN('Copy paste to Here'!G71))&gt;5,((CONCATENATE('Copy paste to Here'!G71," &amp; ",'Copy paste to Here'!D71,"  &amp;  ",'Copy paste to Here'!E71))),"Empty Cell")</f>
        <v>Anodized surgical steel eyebrow spiral, 20g (0.8mm) with two 3mm balls &amp; Length: 8mm  &amp;  Color: Black</v>
      </c>
      <c r="B67" s="57" t="str">
        <f>'Copy paste to Here'!C71</f>
        <v>SPT20B</v>
      </c>
      <c r="C67" s="57" t="s">
        <v>785</v>
      </c>
      <c r="D67" s="58">
        <f>Invoice!B71</f>
        <v>9</v>
      </c>
      <c r="E67" s="59">
        <f>'Shipping Invoice'!J71*$N$1</f>
        <v>20.63</v>
      </c>
      <c r="F67" s="59">
        <f t="shared" si="0"/>
        <v>185.67</v>
      </c>
      <c r="G67" s="60">
        <f t="shared" si="1"/>
        <v>20.63</v>
      </c>
      <c r="H67" s="63">
        <f t="shared" si="2"/>
        <v>185.67</v>
      </c>
    </row>
    <row r="68" spans="1:8" s="62" customFormat="1" ht="24">
      <c r="A68" s="56" t="str">
        <f>IF((LEN('Copy paste to Here'!G72))&gt;5,((CONCATENATE('Copy paste to Here'!G72," &amp; ",'Copy paste to Here'!D72,"  &amp;  ",'Copy paste to Here'!E72))),"Empty Cell")</f>
        <v>Anodized titanium G23 eyebrow banana, 16g (1.2mm) with two 3mm balls &amp; Length: 8mm  &amp;  Color: Green</v>
      </c>
      <c r="B68" s="57" t="str">
        <f>'Copy paste to Here'!C72</f>
        <v>UTBNEB</v>
      </c>
      <c r="C68" s="57" t="s">
        <v>787</v>
      </c>
      <c r="D68" s="58">
        <f>Invoice!B72</f>
        <v>1</v>
      </c>
      <c r="E68" s="59">
        <f>'Shipping Invoice'!J72*$N$1</f>
        <v>48.26</v>
      </c>
      <c r="F68" s="59">
        <f t="shared" si="0"/>
        <v>48.26</v>
      </c>
      <c r="G68" s="60">
        <f t="shared" si="1"/>
        <v>48.26</v>
      </c>
      <c r="H68" s="63">
        <f t="shared" si="2"/>
        <v>48.26</v>
      </c>
    </row>
    <row r="69" spans="1:8" s="62" customFormat="1" ht="24">
      <c r="A69" s="56" t="str">
        <f>IF((LEN('Copy paste to Here'!G73))&gt;5,((CONCATENATE('Copy paste to Here'!G73," &amp; ",'Copy paste to Here'!D73,"  &amp;  ",'Copy paste to Here'!E73))),"Empty Cell")</f>
        <v xml:space="preserve">Pack of 10 pcs. of 3mm high polished surgical steel balls with 1.2mm threading (16g) &amp;   &amp;  </v>
      </c>
      <c r="B69" s="57" t="str">
        <f>'Copy paste to Here'!C73</f>
        <v>XBAL3</v>
      </c>
      <c r="C69" s="57" t="s">
        <v>790</v>
      </c>
      <c r="D69" s="58">
        <f>Invoice!B73</f>
        <v>7</v>
      </c>
      <c r="E69" s="59">
        <f>'Shipping Invoice'!J73*$N$1</f>
        <v>21.33</v>
      </c>
      <c r="F69" s="59">
        <f t="shared" si="0"/>
        <v>149.31</v>
      </c>
      <c r="G69" s="60">
        <f t="shared" si="1"/>
        <v>21.33</v>
      </c>
      <c r="H69" s="63">
        <f t="shared" si="2"/>
        <v>149.31</v>
      </c>
    </row>
    <row r="70" spans="1:8" s="62" customFormat="1" ht="24">
      <c r="A70" s="56" t="str">
        <f>IF((LEN('Copy paste to Here'!G74))&gt;5,((CONCATENATE('Copy paste to Here'!G74," &amp; ",'Copy paste to Here'!D74,"  &amp;  ",'Copy paste to Here'!E74))),"Empty Cell")</f>
        <v xml:space="preserve">Pack of 10 pcs. of 4mm anodized surgical steel cones with threading 1.6mm (14g) &amp; Color: Black  &amp;  </v>
      </c>
      <c r="B70" s="57" t="str">
        <f>'Copy paste to Here'!C74</f>
        <v>XCNT4G</v>
      </c>
      <c r="C70" s="57" t="s">
        <v>792</v>
      </c>
      <c r="D70" s="58">
        <f>Invoice!B74</f>
        <v>1</v>
      </c>
      <c r="E70" s="59">
        <f>'Shipping Invoice'!J74*$N$1</f>
        <v>68.540000000000006</v>
      </c>
      <c r="F70" s="59">
        <f t="shared" si="0"/>
        <v>68.540000000000006</v>
      </c>
      <c r="G70" s="60">
        <f t="shared" si="1"/>
        <v>68.540000000000006</v>
      </c>
      <c r="H70" s="63">
        <f t="shared" si="2"/>
        <v>68.540000000000006</v>
      </c>
    </row>
    <row r="71" spans="1:8" s="62" customFormat="1" ht="24">
      <c r="A71" s="56" t="str">
        <f>IF((LEN('Copy paste to Here'!G75))&gt;5,((CONCATENATE('Copy paste to Here'!G75," &amp; ",'Copy paste to Here'!D75,"  &amp;  ",'Copy paste to Here'!E75))),"Empty Cell")</f>
        <v xml:space="preserve">Pack of 10 pcs. of 3mm surgical steel half jewel balls with bezel set crystal with 1.2mm threading (16g) &amp; Crystal Color: Jet  &amp;  </v>
      </c>
      <c r="B71" s="57" t="str">
        <f>'Copy paste to Here'!C75</f>
        <v>XHJB3</v>
      </c>
      <c r="C71" s="57" t="s">
        <v>794</v>
      </c>
      <c r="D71" s="58">
        <f>Invoice!B75</f>
        <v>1</v>
      </c>
      <c r="E71" s="59">
        <f>'Shipping Invoice'!J75*$N$1</f>
        <v>129.38999999999999</v>
      </c>
      <c r="F71" s="59">
        <f t="shared" si="0"/>
        <v>129.38999999999999</v>
      </c>
      <c r="G71" s="60">
        <f t="shared" si="1"/>
        <v>129.38999999999999</v>
      </c>
      <c r="H71" s="63">
        <f t="shared" si="2"/>
        <v>129.38999999999999</v>
      </c>
    </row>
    <row r="72" spans="1:8" s="62" customFormat="1" ht="24">
      <c r="A72" s="56" t="str">
        <f>IF((LEN('Copy paste to Here'!G76))&gt;5,((CONCATENATE('Copy paste to Here'!G76," &amp; ",'Copy paste to Here'!D76,"  &amp;  ",'Copy paste to Here'!E76))),"Empty Cell")</f>
        <v>Pack of 10 pcs. of anodized 316L steel belly banana posts - threading 1.6mm (14g) &amp; Length: 8mm  &amp;  Color: Black</v>
      </c>
      <c r="B72" s="57" t="str">
        <f>'Copy paste to Here'!C76</f>
        <v>XTBN14G</v>
      </c>
      <c r="C72" s="57" t="s">
        <v>796</v>
      </c>
      <c r="D72" s="58">
        <f>Invoice!B76</f>
        <v>1</v>
      </c>
      <c r="E72" s="59">
        <f>'Shipping Invoice'!J76*$N$1</f>
        <v>105.61</v>
      </c>
      <c r="F72" s="59">
        <f t="shared" si="0"/>
        <v>105.61</v>
      </c>
      <c r="G72" s="60">
        <f t="shared" si="1"/>
        <v>105.61</v>
      </c>
      <c r="H72" s="63">
        <f t="shared" si="2"/>
        <v>105.61</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5266.7700000000032</v>
      </c>
      <c r="G1000" s="60"/>
      <c r="H1000" s="61">
        <f t="shared" ref="H1000:H1007" si="49">F1000*$E$14</f>
        <v>5266.7700000000032</v>
      </c>
    </row>
    <row r="1001" spans="1:8" s="62" customFormat="1">
      <c r="A1001" s="56" t="str">
        <f>'[2]Copy paste to Here'!T2</f>
        <v>SHIPPING HANDLING</v>
      </c>
      <c r="B1001" s="75"/>
      <c r="C1001" s="75"/>
      <c r="D1001" s="76"/>
      <c r="E1001" s="67"/>
      <c r="F1001" s="59">
        <f>Invoice!J78</f>
        <v>-2106.7080000000014</v>
      </c>
      <c r="G1001" s="60"/>
      <c r="H1001" s="61">
        <f t="shared" si="49"/>
        <v>-2106.7080000000014</v>
      </c>
    </row>
    <row r="1002" spans="1:8" s="62" customFormat="1" outlineLevel="1">
      <c r="A1002" s="56" t="str">
        <f>'[2]Copy paste to Here'!T3</f>
        <v>DISCOUNT</v>
      </c>
      <c r="B1002" s="75"/>
      <c r="C1002" s="75"/>
      <c r="D1002" s="76"/>
      <c r="E1002" s="67"/>
      <c r="F1002" s="59">
        <f>Invoice!J79</f>
        <v>0</v>
      </c>
      <c r="G1002" s="60"/>
      <c r="H1002" s="61">
        <f t="shared" si="49"/>
        <v>0</v>
      </c>
    </row>
    <row r="1003" spans="1:8" s="62" customFormat="1">
      <c r="A1003" s="56" t="str">
        <f>'[2]Copy paste to Here'!T4</f>
        <v>Total:</v>
      </c>
      <c r="B1003" s="75"/>
      <c r="C1003" s="75"/>
      <c r="D1003" s="76"/>
      <c r="E1003" s="67"/>
      <c r="F1003" s="59">
        <f>SUM(F1000:F1002)</f>
        <v>3160.0620000000017</v>
      </c>
      <c r="G1003" s="60"/>
      <c r="H1003" s="61">
        <f t="shared" si="49"/>
        <v>3160.0620000000017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5266.7700000000032</v>
      </c>
    </row>
    <row r="1010" spans="1:8" s="21" customFormat="1">
      <c r="A1010" s="22"/>
      <c r="E1010" s="21" t="s">
        <v>182</v>
      </c>
      <c r="H1010" s="84">
        <f>(SUMIF($A$1000:$A$1008,"Total:",$H$1000:$H$1008))</f>
        <v>3160.0620000000017</v>
      </c>
    </row>
    <row r="1011" spans="1:8" s="21" customFormat="1">
      <c r="E1011" s="21" t="s">
        <v>183</v>
      </c>
      <c r="H1011" s="85">
        <f>H1013-H1012</f>
        <v>2953.33</v>
      </c>
    </row>
    <row r="1012" spans="1:8" s="21" customFormat="1">
      <c r="E1012" s="21" t="s">
        <v>184</v>
      </c>
      <c r="H1012" s="85">
        <f>ROUND((H1013*7)/107,2)</f>
        <v>206.73</v>
      </c>
    </row>
    <row r="1013" spans="1:8" s="21" customFormat="1">
      <c r="E1013" s="22" t="s">
        <v>185</v>
      </c>
      <c r="H1013" s="86">
        <f>ROUND((SUMIF($A$1000:$A$1008,"Total:",$H$1000:$H$1008)),2)</f>
        <v>3160.06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5"/>
  <sheetViews>
    <sheetView workbookViewId="0">
      <selection activeCell="A5" sqref="A5"/>
    </sheetView>
  </sheetViews>
  <sheetFormatPr defaultRowHeight="15"/>
  <sheetData>
    <row r="1" spans="1:1">
      <c r="A1" s="2" t="s">
        <v>798</v>
      </c>
    </row>
    <row r="2" spans="1:1">
      <c r="A2" s="2" t="s">
        <v>725</v>
      </c>
    </row>
    <row r="3" spans="1:1">
      <c r="A3" s="2" t="s">
        <v>725</v>
      </c>
    </row>
    <row r="4" spans="1:1">
      <c r="A4" s="2" t="s">
        <v>725</v>
      </c>
    </row>
    <row r="5" spans="1:1">
      <c r="A5" s="2" t="s">
        <v>725</v>
      </c>
    </row>
    <row r="6" spans="1:1">
      <c r="A6" s="2" t="s">
        <v>725</v>
      </c>
    </row>
    <row r="7" spans="1:1">
      <c r="A7" s="2" t="s">
        <v>727</v>
      </c>
    </row>
    <row r="8" spans="1:1">
      <c r="A8" s="2" t="s">
        <v>727</v>
      </c>
    </row>
    <row r="9" spans="1:1">
      <c r="A9" s="2" t="s">
        <v>729</v>
      </c>
    </row>
    <row r="10" spans="1:1">
      <c r="A10" s="2" t="s">
        <v>731</v>
      </c>
    </row>
    <row r="11" spans="1:1">
      <c r="A11" s="2" t="s">
        <v>731</v>
      </c>
    </row>
    <row r="12" spans="1:1">
      <c r="A12" s="2" t="s">
        <v>733</v>
      </c>
    </row>
    <row r="13" spans="1:1">
      <c r="A13" s="2" t="s">
        <v>733</v>
      </c>
    </row>
    <row r="14" spans="1:1">
      <c r="A14" s="2" t="s">
        <v>733</v>
      </c>
    </row>
    <row r="15" spans="1:1">
      <c r="A15" s="2" t="s">
        <v>735</v>
      </c>
    </row>
    <row r="16" spans="1:1">
      <c r="A16" s="2" t="s">
        <v>735</v>
      </c>
    </row>
    <row r="17" spans="1:1">
      <c r="A17" s="2" t="s">
        <v>735</v>
      </c>
    </row>
    <row r="18" spans="1:1">
      <c r="A18" s="2" t="s">
        <v>737</v>
      </c>
    </row>
    <row r="19" spans="1:1">
      <c r="A19" s="2" t="s">
        <v>668</v>
      </c>
    </row>
    <row r="20" spans="1:1">
      <c r="A20" s="2" t="s">
        <v>668</v>
      </c>
    </row>
    <row r="21" spans="1:1">
      <c r="A21" s="2" t="s">
        <v>668</v>
      </c>
    </row>
    <row r="22" spans="1:1">
      <c r="A22" s="2" t="s">
        <v>740</v>
      </c>
    </row>
    <row r="23" spans="1:1">
      <c r="A23" s="2" t="s">
        <v>742</v>
      </c>
    </row>
    <row r="24" spans="1:1">
      <c r="A24" s="2" t="s">
        <v>742</v>
      </c>
    </row>
    <row r="25" spans="1:1">
      <c r="A25" s="2" t="s">
        <v>742</v>
      </c>
    </row>
    <row r="26" spans="1:1">
      <c r="A26" s="2" t="s">
        <v>744</v>
      </c>
    </row>
    <row r="27" spans="1:1">
      <c r="A27" s="2" t="s">
        <v>746</v>
      </c>
    </row>
    <row r="28" spans="1:1">
      <c r="A28" s="2" t="s">
        <v>747</v>
      </c>
    </row>
    <row r="29" spans="1:1">
      <c r="A29" s="2" t="s">
        <v>749</v>
      </c>
    </row>
    <row r="30" spans="1:1">
      <c r="A30" s="2" t="s">
        <v>799</v>
      </c>
    </row>
    <row r="31" spans="1:1">
      <c r="A31" s="2" t="s">
        <v>800</v>
      </c>
    </row>
    <row r="32" spans="1:1">
      <c r="A32" s="2" t="s">
        <v>801</v>
      </c>
    </row>
    <row r="33" spans="1:1">
      <c r="A33" s="2" t="s">
        <v>802</v>
      </c>
    </row>
    <row r="34" spans="1:1">
      <c r="A34" s="2" t="s">
        <v>759</v>
      </c>
    </row>
    <row r="35" spans="1:1">
      <c r="A35" s="2" t="s">
        <v>759</v>
      </c>
    </row>
    <row r="36" spans="1:1">
      <c r="A36" s="2" t="s">
        <v>762</v>
      </c>
    </row>
    <row r="37" spans="1:1">
      <c r="A37" s="2" t="s">
        <v>765</v>
      </c>
    </row>
    <row r="38" spans="1:1">
      <c r="A38" s="2" t="s">
        <v>767</v>
      </c>
    </row>
    <row r="39" spans="1:1">
      <c r="A39" s="2" t="s">
        <v>767</v>
      </c>
    </row>
    <row r="40" spans="1:1">
      <c r="A40" s="2" t="s">
        <v>598</v>
      </c>
    </row>
    <row r="41" spans="1:1">
      <c r="A41" s="2" t="s">
        <v>803</v>
      </c>
    </row>
    <row r="42" spans="1:1">
      <c r="A42" s="2" t="s">
        <v>803</v>
      </c>
    </row>
    <row r="43" spans="1:1">
      <c r="A43" s="2" t="s">
        <v>771</v>
      </c>
    </row>
    <row r="44" spans="1:1">
      <c r="A44" s="2" t="s">
        <v>804</v>
      </c>
    </row>
    <row r="45" spans="1:1">
      <c r="A45" s="2" t="s">
        <v>805</v>
      </c>
    </row>
    <row r="46" spans="1:1">
      <c r="A46" s="2" t="s">
        <v>806</v>
      </c>
    </row>
    <row r="47" spans="1:1">
      <c r="A47" s="2" t="s">
        <v>780</v>
      </c>
    </row>
    <row r="48" spans="1:1">
      <c r="A48" s="2" t="s">
        <v>807</v>
      </c>
    </row>
    <row r="49" spans="1:1">
      <c r="A49" s="2" t="s">
        <v>785</v>
      </c>
    </row>
    <row r="50" spans="1:1">
      <c r="A50" s="2" t="s">
        <v>785</v>
      </c>
    </row>
    <row r="51" spans="1:1">
      <c r="A51" s="2" t="s">
        <v>787</v>
      </c>
    </row>
    <row r="52" spans="1:1">
      <c r="A52" s="2" t="s">
        <v>790</v>
      </c>
    </row>
    <row r="53" spans="1:1">
      <c r="A53" s="2" t="s">
        <v>792</v>
      </c>
    </row>
    <row r="54" spans="1:1">
      <c r="A54" s="2" t="s">
        <v>794</v>
      </c>
    </row>
    <row r="55" spans="1:1">
      <c r="A55" s="2" t="s">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2024-04-19T03:29:50Z</cp:lastPrinted>
  <dcterms:created xsi:type="dcterms:W3CDTF">2009-06-02T18:56:54Z</dcterms:created>
  <dcterms:modified xsi:type="dcterms:W3CDTF">2024-04-19T03:29:53Z</dcterms:modified>
</cp:coreProperties>
</file>