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74BD787-AFBC-47A5-8194-4948D553B0AE}"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Invoice!$A$1:$K$141</definedName>
    <definedName name="_xlnm.Print_Area" localSheetId="2">'Shipping Invoice'!$A$1:$L$133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2" l="1"/>
  <c r="K131" i="7" l="1"/>
  <c r="E121" i="6"/>
  <c r="E120" i="6"/>
  <c r="E115" i="6"/>
  <c r="E114" i="6"/>
  <c r="E109" i="6"/>
  <c r="E108" i="6"/>
  <c r="E103" i="6"/>
  <c r="E102" i="6"/>
  <c r="E97" i="6"/>
  <c r="E96" i="6"/>
  <c r="E91" i="6"/>
  <c r="E90" i="6"/>
  <c r="E85" i="6"/>
  <c r="E84" i="6"/>
  <c r="E79" i="6"/>
  <c r="E78" i="6"/>
  <c r="E73" i="6"/>
  <c r="E72" i="6"/>
  <c r="E67" i="6"/>
  <c r="E66" i="6"/>
  <c r="E61" i="6"/>
  <c r="E60" i="6"/>
  <c r="E55" i="6"/>
  <c r="E54" i="6"/>
  <c r="E49" i="6"/>
  <c r="E48" i="6"/>
  <c r="E43" i="6"/>
  <c r="E42" i="6"/>
  <c r="E37" i="6"/>
  <c r="E36" i="6"/>
  <c r="E31" i="6"/>
  <c r="E30" i="6"/>
  <c r="E25" i="6"/>
  <c r="E24" i="6"/>
  <c r="E19" i="6"/>
  <c r="E18" i="6"/>
  <c r="K14" i="7"/>
  <c r="K17" i="7"/>
  <c r="K10" i="7"/>
  <c r="I127" i="7"/>
  <c r="I126" i="7"/>
  <c r="I123" i="7"/>
  <c r="I122" i="7"/>
  <c r="I121" i="7"/>
  <c r="I118" i="7"/>
  <c r="I117" i="7"/>
  <c r="I116" i="7"/>
  <c r="I115" i="7"/>
  <c r="I113" i="7"/>
  <c r="I112" i="7"/>
  <c r="I111" i="7"/>
  <c r="I110" i="7"/>
  <c r="I107" i="7"/>
  <c r="I106" i="7"/>
  <c r="I105" i="7"/>
  <c r="I104" i="7"/>
  <c r="I101" i="7"/>
  <c r="I100" i="7"/>
  <c r="I99" i="7"/>
  <c r="I97" i="7"/>
  <c r="I96" i="7"/>
  <c r="I95" i="7"/>
  <c r="I94" i="7"/>
  <c r="I91" i="7"/>
  <c r="I90" i="7"/>
  <c r="I89" i="7"/>
  <c r="I86" i="7"/>
  <c r="I85" i="7"/>
  <c r="I84" i="7"/>
  <c r="I83" i="7"/>
  <c r="I80" i="7"/>
  <c r="I79" i="7"/>
  <c r="I78" i="7"/>
  <c r="I75" i="7"/>
  <c r="I74" i="7"/>
  <c r="I73" i="7"/>
  <c r="I72" i="7"/>
  <c r="I69" i="7"/>
  <c r="I68" i="7"/>
  <c r="I67" i="7"/>
  <c r="I64" i="7"/>
  <c r="I63" i="7"/>
  <c r="I62" i="7"/>
  <c r="I61" i="7"/>
  <c r="I59" i="7"/>
  <c r="I58" i="7"/>
  <c r="I57" i="7"/>
  <c r="I56" i="7"/>
  <c r="I53" i="7"/>
  <c r="I52" i="7"/>
  <c r="I51" i="7"/>
  <c r="I50" i="7"/>
  <c r="I48" i="7"/>
  <c r="I47" i="7"/>
  <c r="I46" i="7"/>
  <c r="I45" i="7"/>
  <c r="I44" i="7"/>
  <c r="I42" i="7"/>
  <c r="I41" i="7"/>
  <c r="I40" i="7"/>
  <c r="I39" i="7"/>
  <c r="I37" i="7"/>
  <c r="I36" i="7"/>
  <c r="I35" i="7"/>
  <c r="I34" i="7"/>
  <c r="I33" i="7"/>
  <c r="I31" i="7"/>
  <c r="I30" i="7"/>
  <c r="I29" i="7"/>
  <c r="I28" i="7"/>
  <c r="I26" i="7"/>
  <c r="I25" i="7"/>
  <c r="I24" i="7"/>
  <c r="I23" i="7"/>
  <c r="I22" i="7"/>
  <c r="N1" i="7"/>
  <c r="I125" i="7" s="1"/>
  <c r="N1" i="6"/>
  <c r="E123" i="6" s="1"/>
  <c r="F1002" i="6"/>
  <c r="D124" i="6"/>
  <c r="B128" i="7" s="1"/>
  <c r="D123" i="6"/>
  <c r="B127" i="7" s="1"/>
  <c r="D122" i="6"/>
  <c r="B126" i="7" s="1"/>
  <c r="D121" i="6"/>
  <c r="B125" i="7" s="1"/>
  <c r="D120" i="6"/>
  <c r="B124" i="7" s="1"/>
  <c r="D119" i="6"/>
  <c r="B123" i="7" s="1"/>
  <c r="K123" i="7" s="1"/>
  <c r="D118" i="6"/>
  <c r="B122" i="7" s="1"/>
  <c r="K122" i="7" s="1"/>
  <c r="D117" i="6"/>
  <c r="B121" i="7" s="1"/>
  <c r="D116" i="6"/>
  <c r="B120" i="7" s="1"/>
  <c r="D115" i="6"/>
  <c r="B119" i="7" s="1"/>
  <c r="D114" i="6"/>
  <c r="B118" i="7" s="1"/>
  <c r="K118" i="7" s="1"/>
  <c r="D113" i="6"/>
  <c r="B117" i="7" s="1"/>
  <c r="K117" i="7" s="1"/>
  <c r="D112" i="6"/>
  <c r="B116" i="7" s="1"/>
  <c r="K116" i="7" s="1"/>
  <c r="D111" i="6"/>
  <c r="B115" i="7" s="1"/>
  <c r="D110" i="6"/>
  <c r="B114" i="7" s="1"/>
  <c r="D109" i="6"/>
  <c r="B113" i="7" s="1"/>
  <c r="D108" i="6"/>
  <c r="B112" i="7" s="1"/>
  <c r="K112" i="7" s="1"/>
  <c r="D107" i="6"/>
  <c r="B111" i="7" s="1"/>
  <c r="K111" i="7" s="1"/>
  <c r="D106" i="6"/>
  <c r="B110" i="7" s="1"/>
  <c r="K110" i="7" s="1"/>
  <c r="D105" i="6"/>
  <c r="B109" i="7" s="1"/>
  <c r="D104" i="6"/>
  <c r="B108" i="7" s="1"/>
  <c r="D103" i="6"/>
  <c r="B107" i="7" s="1"/>
  <c r="K107" i="7" s="1"/>
  <c r="D102" i="6"/>
  <c r="B106" i="7" s="1"/>
  <c r="K106" i="7" s="1"/>
  <c r="D101" i="6"/>
  <c r="B105" i="7" s="1"/>
  <c r="K105" i="7" s="1"/>
  <c r="D100" i="6"/>
  <c r="B104" i="7" s="1"/>
  <c r="K104" i="7" s="1"/>
  <c r="D99" i="6"/>
  <c r="B103" i="7" s="1"/>
  <c r="D98" i="6"/>
  <c r="B102" i="7" s="1"/>
  <c r="D97" i="6"/>
  <c r="B101" i="7" s="1"/>
  <c r="D96" i="6"/>
  <c r="B100" i="7" s="1"/>
  <c r="K100" i="7" s="1"/>
  <c r="D95" i="6"/>
  <c r="B99" i="7" s="1"/>
  <c r="K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K86" i="7" s="1"/>
  <c r="D81" i="6"/>
  <c r="B85" i="7" s="1"/>
  <c r="D80" i="6"/>
  <c r="B84" i="7" s="1"/>
  <c r="D79" i="6"/>
  <c r="B83" i="7" s="1"/>
  <c r="D78" i="6"/>
  <c r="B82" i="7" s="1"/>
  <c r="D77" i="6"/>
  <c r="B81" i="7" s="1"/>
  <c r="D76" i="6"/>
  <c r="B80" i="7" s="1"/>
  <c r="K80" i="7" s="1"/>
  <c r="D75" i="6"/>
  <c r="B79" i="7" s="1"/>
  <c r="D74" i="6"/>
  <c r="B78" i="7" s="1"/>
  <c r="D73" i="6"/>
  <c r="B77" i="7" s="1"/>
  <c r="D72" i="6"/>
  <c r="B76" i="7" s="1"/>
  <c r="D71" i="6"/>
  <c r="B75" i="7" s="1"/>
  <c r="K75" i="7" s="1"/>
  <c r="D70" i="6"/>
  <c r="B74" i="7" s="1"/>
  <c r="K74" i="7" s="1"/>
  <c r="D69" i="6"/>
  <c r="B73" i="7" s="1"/>
  <c r="D68" i="6"/>
  <c r="B72" i="7" s="1"/>
  <c r="D67" i="6"/>
  <c r="B71" i="7" s="1"/>
  <c r="D66" i="6"/>
  <c r="B70" i="7" s="1"/>
  <c r="D65" i="6"/>
  <c r="B69" i="7" s="1"/>
  <c r="K69" i="7" s="1"/>
  <c r="D64" i="6"/>
  <c r="B68" i="7" s="1"/>
  <c r="K68" i="7" s="1"/>
  <c r="D63" i="6"/>
  <c r="B67" i="7" s="1"/>
  <c r="D62" i="6"/>
  <c r="B66" i="7" s="1"/>
  <c r="D61" i="6"/>
  <c r="B65" i="7" s="1"/>
  <c r="D60" i="6"/>
  <c r="B64" i="7" s="1"/>
  <c r="K64" i="7" s="1"/>
  <c r="D59" i="6"/>
  <c r="B63" i="7" s="1"/>
  <c r="K63" i="7" s="1"/>
  <c r="D58" i="6"/>
  <c r="B62" i="7" s="1"/>
  <c r="K62" i="7" s="1"/>
  <c r="D57" i="6"/>
  <c r="B61" i="7" s="1"/>
  <c r="D56" i="6"/>
  <c r="B60" i="7" s="1"/>
  <c r="D55" i="6"/>
  <c r="B59" i="7" s="1"/>
  <c r="K59" i="7" s="1"/>
  <c r="D54" i="6"/>
  <c r="B58" i="7" s="1"/>
  <c r="K58" i="7" s="1"/>
  <c r="D53" i="6"/>
  <c r="B57" i="7" s="1"/>
  <c r="D52" i="6"/>
  <c r="B56" i="7" s="1"/>
  <c r="K56" i="7" s="1"/>
  <c r="D51" i="6"/>
  <c r="B55" i="7" s="1"/>
  <c r="D50" i="6"/>
  <c r="B54" i="7" s="1"/>
  <c r="D49" i="6"/>
  <c r="B53" i="7" s="1"/>
  <c r="K53" i="7" s="1"/>
  <c r="D48" i="6"/>
  <c r="B52" i="7" s="1"/>
  <c r="K52" i="7" s="1"/>
  <c r="D47" i="6"/>
  <c r="B51" i="7" s="1"/>
  <c r="K51" i="7" s="1"/>
  <c r="D46" i="6"/>
  <c r="B50" i="7" s="1"/>
  <c r="K50" i="7" s="1"/>
  <c r="D45" i="6"/>
  <c r="B49" i="7" s="1"/>
  <c r="D44" i="6"/>
  <c r="B48" i="7" s="1"/>
  <c r="D43" i="6"/>
  <c r="B47" i="7" s="1"/>
  <c r="D42" i="6"/>
  <c r="B46" i="7" s="1"/>
  <c r="D41" i="6"/>
  <c r="B45" i="7" s="1"/>
  <c r="K45" i="7" s="1"/>
  <c r="D40" i="6"/>
  <c r="B44" i="7" s="1"/>
  <c r="K44" i="7" s="1"/>
  <c r="D39" i="6"/>
  <c r="B43" i="7" s="1"/>
  <c r="D38" i="6"/>
  <c r="B42" i="7" s="1"/>
  <c r="D37" i="6"/>
  <c r="B41" i="7" s="1"/>
  <c r="D36" i="6"/>
  <c r="B40" i="7" s="1"/>
  <c r="D35" i="6"/>
  <c r="B39" i="7" s="1"/>
  <c r="K39" i="7" s="1"/>
  <c r="D34" i="6"/>
  <c r="B38" i="7" s="1"/>
  <c r="D33" i="6"/>
  <c r="B37" i="7" s="1"/>
  <c r="D32" i="6"/>
  <c r="B36" i="7" s="1"/>
  <c r="D31" i="6"/>
  <c r="B35" i="7" s="1"/>
  <c r="D30" i="6"/>
  <c r="B34" i="7" s="1"/>
  <c r="D29" i="6"/>
  <c r="B33" i="7" s="1"/>
  <c r="K33" i="7" s="1"/>
  <c r="D28" i="6"/>
  <c r="B32" i="7" s="1"/>
  <c r="D27" i="6"/>
  <c r="B31" i="7" s="1"/>
  <c r="D26" i="6"/>
  <c r="B30" i="7" s="1"/>
  <c r="D25" i="6"/>
  <c r="B29" i="7" s="1"/>
  <c r="D24" i="6"/>
  <c r="B28" i="7" s="1"/>
  <c r="K28" i="7" s="1"/>
  <c r="D23" i="6"/>
  <c r="B27" i="7" s="1"/>
  <c r="D22" i="6"/>
  <c r="B26" i="7" s="1"/>
  <c r="K26" i="7" s="1"/>
  <c r="D21" i="6"/>
  <c r="B25" i="7" s="1"/>
  <c r="D20" i="6"/>
  <c r="B24" i="7" s="1"/>
  <c r="D19" i="6"/>
  <c r="B23" i="7" s="1"/>
  <c r="D18" i="6"/>
  <c r="B22" i="7" s="1"/>
  <c r="G3" i="6"/>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29" i="2" l="1"/>
  <c r="J130" i="2" s="1"/>
  <c r="K127" i="7"/>
  <c r="K87" i="7"/>
  <c r="K40" i="7"/>
  <c r="K82" i="7"/>
  <c r="K35" i="7"/>
  <c r="K24" i="7"/>
  <c r="K30" i="7"/>
  <c r="K36" i="7"/>
  <c r="K48" i="7"/>
  <c r="K72" i="7"/>
  <c r="K78" i="7"/>
  <c r="K84" i="7"/>
  <c r="K96" i="7"/>
  <c r="K126" i="7"/>
  <c r="I27" i="7"/>
  <c r="K27" i="7" s="1"/>
  <c r="I32" i="7"/>
  <c r="I38" i="7"/>
  <c r="K38" i="7" s="1"/>
  <c r="I43" i="7"/>
  <c r="I49" i="7"/>
  <c r="I54" i="7"/>
  <c r="K54" i="7" s="1"/>
  <c r="I60" i="7"/>
  <c r="I65" i="7"/>
  <c r="K65" i="7" s="1"/>
  <c r="I70" i="7"/>
  <c r="K70" i="7" s="1"/>
  <c r="I76" i="7"/>
  <c r="I81" i="7"/>
  <c r="I87" i="7"/>
  <c r="I92" i="7"/>
  <c r="K97" i="7"/>
  <c r="I102" i="7"/>
  <c r="K102" i="7" s="1"/>
  <c r="I108" i="7"/>
  <c r="K108" i="7" s="1"/>
  <c r="K113" i="7"/>
  <c r="I119" i="7"/>
  <c r="I124" i="7"/>
  <c r="I128" i="7"/>
  <c r="K128" i="7" s="1"/>
  <c r="K32" i="7"/>
  <c r="K57" i="7"/>
  <c r="K81" i="7"/>
  <c r="K46" i="7"/>
  <c r="K76" i="7"/>
  <c r="K90" i="7"/>
  <c r="K29" i="7"/>
  <c r="K47" i="7"/>
  <c r="K83" i="7"/>
  <c r="K95" i="7"/>
  <c r="K119" i="7"/>
  <c r="K125" i="7"/>
  <c r="K42" i="7"/>
  <c r="K101" i="7"/>
  <c r="K25" i="7"/>
  <c r="K37" i="7"/>
  <c r="K43" i="7"/>
  <c r="K55" i="7"/>
  <c r="K61" i="7"/>
  <c r="K67" i="7"/>
  <c r="K73" i="7"/>
  <c r="K85" i="7"/>
  <c r="K91" i="7"/>
  <c r="K103" i="7"/>
  <c r="K115" i="7"/>
  <c r="K121" i="7"/>
  <c r="K49" i="7"/>
  <c r="I55" i="7"/>
  <c r="K60" i="7"/>
  <c r="I66" i="7"/>
  <c r="I71" i="7"/>
  <c r="K71" i="7" s="1"/>
  <c r="I77" i="7"/>
  <c r="I82" i="7"/>
  <c r="I88" i="7"/>
  <c r="I93" i="7"/>
  <c r="K93" i="7" s="1"/>
  <c r="I98" i="7"/>
  <c r="I103" i="7"/>
  <c r="I109" i="7"/>
  <c r="K109" i="7" s="1"/>
  <c r="I114" i="7"/>
  <c r="K114" i="7" s="1"/>
  <c r="I120" i="7"/>
  <c r="K120" i="7" s="1"/>
  <c r="K92" i="7"/>
  <c r="K66" i="7"/>
  <c r="K94" i="7"/>
  <c r="K79" i="7"/>
  <c r="K98" i="7"/>
  <c r="K34" i="7"/>
  <c r="K88" i="7"/>
  <c r="K124" i="7"/>
  <c r="K23" i="7"/>
  <c r="K41" i="7"/>
  <c r="K77" i="7"/>
  <c r="K89" i="7"/>
  <c r="K31" i="7"/>
  <c r="E22" i="6"/>
  <c r="E28" i="6"/>
  <c r="E34" i="6"/>
  <c r="E40" i="6"/>
  <c r="E46" i="6"/>
  <c r="E52" i="6"/>
  <c r="E58" i="6"/>
  <c r="E64" i="6"/>
  <c r="E70" i="6"/>
  <c r="E76" i="6"/>
  <c r="E82" i="6"/>
  <c r="E88" i="6"/>
  <c r="E94" i="6"/>
  <c r="E100" i="6"/>
  <c r="E106" i="6"/>
  <c r="E112" i="6"/>
  <c r="E118" i="6"/>
  <c r="E124" i="6"/>
  <c r="E23" i="6"/>
  <c r="E29" i="6"/>
  <c r="E35" i="6"/>
  <c r="E41" i="6"/>
  <c r="E47" i="6"/>
  <c r="E53" i="6"/>
  <c r="E59" i="6"/>
  <c r="E65" i="6"/>
  <c r="E71" i="6"/>
  <c r="E77" i="6"/>
  <c r="E83" i="6"/>
  <c r="E89" i="6"/>
  <c r="E95" i="6"/>
  <c r="E101" i="6"/>
  <c r="E107" i="6"/>
  <c r="E113" i="6"/>
  <c r="E119" i="6"/>
  <c r="E20" i="6"/>
  <c r="E26" i="6"/>
  <c r="E32" i="6"/>
  <c r="E38" i="6"/>
  <c r="E44" i="6"/>
  <c r="E50" i="6"/>
  <c r="E56" i="6"/>
  <c r="E62" i="6"/>
  <c r="E68" i="6"/>
  <c r="E74" i="6"/>
  <c r="E80" i="6"/>
  <c r="E86" i="6"/>
  <c r="E92" i="6"/>
  <c r="E98" i="6"/>
  <c r="E104" i="6"/>
  <c r="E110" i="6"/>
  <c r="E116" i="6"/>
  <c r="E122" i="6"/>
  <c r="E21" i="6"/>
  <c r="E27" i="6"/>
  <c r="E33" i="6"/>
  <c r="E39" i="6"/>
  <c r="E45" i="6"/>
  <c r="E51" i="6"/>
  <c r="E57" i="6"/>
  <c r="E63" i="6"/>
  <c r="E69" i="6"/>
  <c r="E75" i="6"/>
  <c r="E81" i="6"/>
  <c r="E87" i="6"/>
  <c r="E93" i="6"/>
  <c r="E99" i="6"/>
  <c r="E105" i="6"/>
  <c r="E111" i="6"/>
  <c r="E117" i="6"/>
  <c r="J132" i="2"/>
  <c r="K22" i="7"/>
  <c r="B129" i="7"/>
  <c r="M11" i="6"/>
  <c r="K130" i="7" l="1"/>
  <c r="F1001" i="6"/>
  <c r="K129" i="7"/>
  <c r="K13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5" i="2" s="1"/>
  <c r="I139" i="2" l="1"/>
  <c r="I137" i="2" s="1"/>
  <c r="I140" i="2"/>
  <c r="I13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<sst xmlns="http://schemas.openxmlformats.org/spreadsheetml/2006/main" count="3421" uniqueCount="863">
  <si>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</si>
  <si>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</si>
  <si>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</si>
  <si>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</si>
  <si>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</si>
  <si>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</si>
  <si>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</si>
  <si>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</si>
  <si>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</si>
  <si>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</si>
  <si>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</si>
  <si>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</si>
  <si>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</si>
  <si>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</si>
  <si>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</si>
  <si>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</si>
  <si>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</si>
  <si>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</si>
  <si>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</si>
  <si>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</si>
  <si>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</si>
  <si>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</si>
  <si>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</si>
  <si>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</si>
  <si>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</si>
  <si>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</si>
  <si>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</si>
  <si>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</si>
  <si>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</si>
  <si>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</si>
  <si>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</si>
  <si>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</si>
  <si>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</si>
  <si>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</si>
  <si>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</si>
  <si>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</si>
  <si>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</si>
  <si>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</si>
  <si>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</si>
  <si>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</si>
  <si>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</si>
  <si>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</si>
  <si>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</si>
  <si>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</si>
  <si>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</si>
  <si>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</si>
  <si>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</si>
  <si>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</si>
  <si>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</si>
  <si>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</si>
  <si>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</si>
  <si>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</si>
  <si>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</si>
  <si>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</si>
  <si>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</si>
  <si>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</si>
  <si>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</si>
  <si>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</si>
  <si>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</si>
  <si>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</si>
  <si>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</si>
  <si>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</si>
  <si>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</si>
  <si>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</si>
  <si>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</si>
  <si>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</si>
  <si>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</si>
  <si>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</si>
  <si>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</si>
  <si>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</si>
  <si>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</si>
  <si>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</si>
  <si>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</si>
  <si>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</si>
  <si>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</si>
  <si>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</si>
  <si>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</si>
  <si>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</si>
  <si>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</si>
  <si>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</si>
  <si>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</si>
  <si>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</si>
  <si>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</si>
  <si>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</si>
  <si>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</si>
  <si>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</si>
  <si>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</si>
  <si>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</si>
  <si>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</si>
  <si>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</si>
  <si>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</si>
  <si>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</si>
  <si>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</si>
  <si>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</si>
  <si>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</si>
  <si>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</si>
  <si>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</si>
  <si>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</si>
  <si>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</si>
  <si>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</si>
  <si>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</si>
  <si>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</si>
  <si>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</si>
  <si>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</si>
  <si>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</si>
  <si>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</si>
  <si>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</si>
  <si>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</si>
  <si>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</si>
  <si>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</si>
  <si>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</si>
  <si>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</si>
  <si>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</si>
  <si>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</si>
  <si>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</si>
  <si>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</si>
  <si>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</si>
  <si>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</si>
  <si>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</si>
  <si>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</si>
  <si>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</si>
  <si>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</si>
  <si>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</si>
  <si>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</si>
  <si>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</si>
  <si>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</si>
  <si>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</si>
  <si>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</si>
  <si>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</si>
  <si>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</si>
  <si>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</si>
  <si>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</si>
  <si>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</si>
  <si>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</si>
  <si>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</si>
  <si>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</si>
  <si>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</si>
  <si>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</si>
  <si>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</si>
  <si>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</si>
  <si>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</si>
  <si>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</si>
  <si>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</si>
  <si>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</si>
  <si>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</si>
  <si>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</si>
  <si>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</si>
  <si>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</si>
  <si>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</si>
  <si>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</si>
  <si>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</si>
  <si>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</si>
  <si>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</si>
  <si>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</si>
  <si>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</si>
  <si>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</si>
  <si>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</si>
  <si>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</si>
  <si>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</si>
  <si>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</si>
  <si>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</si>
  <si>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</si>
  <si>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</si>
  <si>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</si>
  <si>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</si>
  <si>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</si>
  <si>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</si>
  <si>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</si>
  <si>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</si>
  <si>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</si>
  <si>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</si>
  <si>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</si>
  <si>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</si>
  <si>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</si>
  <si>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</si>
  <si>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</si>
  <si>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</si>
  <si>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</si>
  <si>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</si>
  <si>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</si>
  <si>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</si>
  <si>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</si>
  <si>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</si>
  <si>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</si>
  <si>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</si>
  <si>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</si>
  <si>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</si>
  <si>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</si>
  <si>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</si>
  <si>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</si>
  <si>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</si>
  <si>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</si>
  <si>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</si>
  <si>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</si>
  <si>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</si>
  <si>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</si>
  <si>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</si>
  <si>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</si>
  <si>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</si>
  <si>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</si>
  <si>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</si>
  <si>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</si>
  <si>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</si>
  <si>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</si>
  <si>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</si>
  <si>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</si>
  <si>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</si>
  <si>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</si>
  <si>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</si>
  <si>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</si>
  <si>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</si>
  <si>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</si>
  <si>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</si>
  <si>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</si>
  <si>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</si>
  <si>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</si>
  <si>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</si>
  <si>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</si>
  <si>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</si>
  <si>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</si>
  <si>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</si>
  <si>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</si>
  <si>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</si>
  <si>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</si>
  <si>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</si>
  <si>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</si>
  <si>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</si>
  <si>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</si>
  <si>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</si>
  <si>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</si>
  <si>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</si>
  <si>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</si>
  <si>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</si>
  <si>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</si>
  <si>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</si>
  <si>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</si>
  <si>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</si>
  <si>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</si>
  <si>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</si>
  <si>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</si>
  <si>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</si>
  <si>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</si>
  <si>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</si>
  <si>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</si>
  <si>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</si>
  <si>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</si>
  <si>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</si>
  <si>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</si>
  <si>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</si>
  <si>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</si>
  <si>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</si>
  <si>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</si>
  <si>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</si>
  <si>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</si>
  <si>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</si>
  <si>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</si>
  <si>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</si>
  <si>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</si>
  <si>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</si>
  <si>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</si>
  <si>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</si>
  <si>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</si>
  <si>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</si>
  <si>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</si>
  <si>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</si>
  <si>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</si>
  <si>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</si>
  <si>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</si>
  <si>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</si>
  <si>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</si>
  <si>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</si>
  <si>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</si>
  <si>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</si>
  <si>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</si>
  <si>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</si>
  <si>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</si>
  <si>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</si>
  <si>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</si>
  <si>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</si>
  <si>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</si>
  <si>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</si>
  <si>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</si>
  <si>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</si>
  <si>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</si>
  <si>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</si>
  <si>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</si>
  <si>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</si>
  <si>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</si>
  <si>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</si>
  <si>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</si>
  <si>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</si>
  <si>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</si>
  <si>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</si>
  <si>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</si>
  <si>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</si>
  <si>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</si>
  <si>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</si>
  <si>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</si>
  <si>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</si>
  <si>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</si>
  <si>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</si>
  <si>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</si>
  <si>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</si>
  <si>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</si>
  <si>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</si>
  <si>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</si>
  <si>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</si>
  <si>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</si>
  <si>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</si>
  <si>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</si>
  <si>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</si>
  <si>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</si>
  <si>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</si>
  <si>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</si>
  <si>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</si>
  <si>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</si>
  <si>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</si>
  <si>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</si>
  <si>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</si>
  <si>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</si>
  <si>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</si>
  <si>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</si>
  <si>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</si>
  <si>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</si>
  <si>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</si>
  <si>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</si>
  <si>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</si>
  <si>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</si>
  <si>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</si>
  <si>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</si>
  <si>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</si>
  <si>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</si>
  <si>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</si>
  <si>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</si>
  <si>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</si>
  <si>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</si>
  <si>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</si>
  <si>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</si>
  <si>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</si>
  <si>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</si>
  <si>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</si>
  <si>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</si>
  <si>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</si>
  <si>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</si>
  <si>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</si>
  <si>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</si>
  <si>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</si>
  <si>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</si>
  <si>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</si>
  <si>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</si>
  <si>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</si>
  <si>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</si>
  <si>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</si>
  <si>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</si>
  <si>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</si>
  <si>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</si>
  <si>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</si>
  <si>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</si>
  <si>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</si>
  <si>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</si>
  <si>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</si>
  <si>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</si>
  <si>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</si>
  <si>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</si>
  <si>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</si>
  <si>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</si>
  <si>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</si>
  <si>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</si>
  <si>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</si>
  <si>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</si>
  <si>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</si>
  <si>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</si>
  <si>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</si>
  <si>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</si>
  <si>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</si>
  <si>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</si>
  <si>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</si>
  <si>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</si>
  <si>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</si>
  <si>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</si>
  <si>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</si>
  <si>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</si>
  <si>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</si>
  <si>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</si>
  <si>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</si>
  <si>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</si>
  <si>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</si>
  <si>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</si>
  <si>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</si>
  <si>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</si>
  <si>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</si>
  <si>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</si>
  <si>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</si>
  <si>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</si>
  <si>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</si>
  <si>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</si>
  <si>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</si>
  <si>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</si>
  <si>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</si>
  <si>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</si>
  <si>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</si>
  <si>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</si>
  <si>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</si>
  <si>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</si>
  <si>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</si>
  <si>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</si>
  <si>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</si>
  <si>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</si>
  <si>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</si>
  <si>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</si>
  <si>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</si>
  <si>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</si>
  <si>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</si>
  <si>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</si>
  <si>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</si>
  <si>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</si>
  <si>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</si>
  <si>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</si>
  <si>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</si>
  <si>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</si>
  <si>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</si>
  <si>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</si>
  <si>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</si>
  <si>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</si>
  <si>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</si>
  <si>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</si>
  <si>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</si>
  <si>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</si>
  <si>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</si>
  <si>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</si>
  <si>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</si>
  <si>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</si>
  <si>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</si>
  <si>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</si>
  <si>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</si>
  <si>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</si>
  <si>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</si>
  <si>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</si>
  <si>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</si>
  <si>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</si>
  <si>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</si>
  <si>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</si>
  <si>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</si>
  <si>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</si>
  <si>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</si>
  <si>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</si>
  <si>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</si>
  <si>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</si>
  <si>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</si>
  <si>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</si>
  <si>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</si>
  <si>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</si>
  <si>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</si>
  <si>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</si>
  <si>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</si>
  <si>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</si>
  <si>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</si>
  <si>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</si>
  <si>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</si>
  <si>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</si>
  <si>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</si>
  <si>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</si>
  <si>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</si>
  <si>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</si>
  <si>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</si>
  <si>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</si>
  <si>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</si>
  <si>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</si>
  <si>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</si>
  <si>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</si>
  <si>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</si>
  <si>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</si>
  <si>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</si>
  <si>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</si>
  <si>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</si>
  <si>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</si>
  <si>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</si>
  <si>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</si>
  <si>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</si>
  <si>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</si>
  <si>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</si>
  <si>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</si>
  <si>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</si>
  <si>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</si>
  <si>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</si>
  <si>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</si>
  <si>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</si>
  <si>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</si>
  <si>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</si>
  <si>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</si>
  <si>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</si>
  <si>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</si>
  <si>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</si>
  <si>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</si>
  <si>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</si>
  <si>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</si>
  <si>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</si>
  <si>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</si>
  <si>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</si>
  <si>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</si>
  <si>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</si>
  <si>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</si>
  <si>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</si>
  <si>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</si>
  <si>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</si>
  <si>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</si>
  <si>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</si>
  <si>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</si>
  <si>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</si>
  <si>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</si>
  <si>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</si>
  <si>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</si>
  <si>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</si>
  <si>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</si>
  <si>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</si>
  <si>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</si>
  <si>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</si>
  <si>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</si>
  <si>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</si>
  <si>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</si>
  <si>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</si>
  <si>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</si>
  <si>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</si>
  <si>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</si>
  <si>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</si>
  <si>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</si>
  <si>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</si>
  <si>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</si>
  <si>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</si>
  <si>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</si>
  <si>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</si>
  <si>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</si>
  <si>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</si>
  <si>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</si>
  <si>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</si>
  <si>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</si>
  <si>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</si>
  <si>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</si>
  <si>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</si>
  <si>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</si>
  <si>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</si>
  <si>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</si>
  <si>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</si>
  <si>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</si>
  <si>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</si>
  <si>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</si>
  <si>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</si>
  <si>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</si>
  <si>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</si>
  <si>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</si>
  <si>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</si>
  <si>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</si>
  <si>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</si>
  <si>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</si>
  <si>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</si>
  <si>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</si>
  <si>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</si>
  <si>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</si>
  <si>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</si>
  <si>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</si>
  <si>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</si>
  <si>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</si>
  <si>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</si>
  <si>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</si>
  <si>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</si>
  <si>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</si>
  <si>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</si>
  <si>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</si>
  <si>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</si>
  <si>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</si>
  <si>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</si>
  <si>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</si>
  <si>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</si>
  <si>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</si>
  <si>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</si>
  <si>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</si>
  <si>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</si>
  <si>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</si>
  <si>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</si>
  <si>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</si>
  <si>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</si>
  <si>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</si>
  <si>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</si>
  <si>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</si>
  <si>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</si>
  <si>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</si>
  <si>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</si>
  <si>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</si>
  <si>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</si>
  <si>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</si>
  <si>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</si>
  <si>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</si>
  <si>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</si>
  <si>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</si>
  <si>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</si>
  <si>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</si>
  <si>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</si>
  <si>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</si>
  <si>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</si>
  <si>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</si>
  <si>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</si>
  <si>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</si>
  <si>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</si>
  <si>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</si>
  <si>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</si>
  <si>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</si>
  <si>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</si>
  <si>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</si>
  <si>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</si>
  <si>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</si>
  <si>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</si>
  <si>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</si>
  <si>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</si>
  <si>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</si>
  <si>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</si>
  <si>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</si>
  <si>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</si>
  <si>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</si>
  <si>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</si>
  <si>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</si>
  <si>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</si>
  <si>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</si>
  <si>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</si>
  <si>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</si>
  <si>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</si>
  <si>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</si>
  <si>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</si>
  <si>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</si>
  <si>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</si>
  <si>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</si>
  <si>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</si>
  <si>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</si>
  <si>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</si>
  <si>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</si>
  <si>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</si>
  <si>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</si>
  <si>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</si>
  <si>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</si>
  <si>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</si>
  <si>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</si>
  <si>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</si>
  <si>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</si>
  <si>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</si>
  <si>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</si>
  <si>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</si>
  <si>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</si>
  <si>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</si>
  <si>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</si>
  <si>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</si>
  <si>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</si>
  <si>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</si>
  <si>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</si>
  <si>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</si>
  <si>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</si>
  <si>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</si>
  <si>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</si>
  <si>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</si>
  <si>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</si>
  <si>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</si>
  <si>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</si>
  <si>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</si>
  <si>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</si>
  <si>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</si>
  <si>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</si>
  <si>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</si>
  <si>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</si>
  <si>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</si>
  <si>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</si>
  <si>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</si>
  <si>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</si>
  <si>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</si>
  <si>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</si>
  <si>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</si>
  <si>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</si>
  <si>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</si>
  <si>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</si>
  <si>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</si>
  <si>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</si>
  <si>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</si>
  <si>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</si>
  <si>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</si>
  <si>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</si>
  <si>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</si>
  <si>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</si>
  <si>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</si>
  <si>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</si>
  <si>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</si>
  <si>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</si>
  <si>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</si>
  <si>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</si>
  <si>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</si>
  <si>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</si>
  <si>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</si>
  <si>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</si>
  <si>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</si>
  <si>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</si>
  <si>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</si>
  <si>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</si>
  <si>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</si>
  <si>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</si>
  <si>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</si>
  <si>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</si>
  <si>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</si>
  <si>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</si>
  <si>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</si>
  <si>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</si>
  <si>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</si>
  <si>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</si>
  <si>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</si>
  <si>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</si>
  <si>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12mm</t>
  </si>
  <si>
    <t>JS Sourcings2</t>
  </si>
  <si>
    <t>Sam2 Kong2</t>
  </si>
  <si>
    <t>30/F Room 30-01 / S-01 152 Chartered Square Building</t>
  </si>
  <si>
    <t>10500 Bang Rak</t>
  </si>
  <si>
    <t>Tel: +66 0967325866</t>
  </si>
  <si>
    <t>Email: jssourcings@gmail.com</t>
  </si>
  <si>
    <t>ANSBC25</t>
  </si>
  <si>
    <t>Bio - Flex nose stud, 20g (0.8mm) with a 2.5mm round top with bezel set SwarovskiⓇ crystal</t>
  </si>
  <si>
    <t>BB18B3</t>
  </si>
  <si>
    <t>Color: High Polish</t>
  </si>
  <si>
    <t>PVD plated 316L steel eyebrow barbell, 18g (1mm) with two 3mm balls</t>
  </si>
  <si>
    <t>BB18CN3</t>
  </si>
  <si>
    <t>316L steel eyebrow barbell, 18g (1mm) with two 3mm cones</t>
  </si>
  <si>
    <t>BBETB</t>
  </si>
  <si>
    <t>Anodized surgical steel eyebrow or helix barbell, 16g (1.2mm) with two 3mm balls</t>
  </si>
  <si>
    <t>BBETCN</t>
  </si>
  <si>
    <t>Anodized surgical steel eyebrow or helix barbell, 16g (1.2mm) with two 3mm cones</t>
  </si>
  <si>
    <t>BBUVDI</t>
  </si>
  <si>
    <t>Color: Red</t>
  </si>
  <si>
    <t>BINSWC</t>
  </si>
  <si>
    <t>Clear bio-flex nose screw, 18g (1mm) with 1.5mm round crystal</t>
  </si>
  <si>
    <t>BN18CN3</t>
  </si>
  <si>
    <t>Surgical steel eyebrow banana, 18g (1mm) with two 3mm cones</t>
  </si>
  <si>
    <t>316L steel belly banana, 14g (1.6m) with a 8mm and a 5mm bezel set jewel ball using original Czech Preciosa crystals.</t>
  </si>
  <si>
    <t>BNEBIN</t>
  </si>
  <si>
    <t>Surgical steel eyebrow banana, 16g (1.2mm) with two internally threaded 3mm balls</t>
  </si>
  <si>
    <t>BNETTB</t>
  </si>
  <si>
    <t>Rose gold PVD plated surgical steel eyebrow banana, 16g (1.2mm) with two 3mm balls</t>
  </si>
  <si>
    <t>BNTFO8</t>
  </si>
  <si>
    <t>Color: Black anodized</t>
  </si>
  <si>
    <t>Anodized surgical steel belly banana, 14g (1.6mm) with a lower 8mm frosted steel ball and a 5mm top steel ball</t>
  </si>
  <si>
    <t>CBE2CIN</t>
  </si>
  <si>
    <t>Surgical steel circular barbell, 16g (1.2mm) with two internally threaded 3mm jewel balls</t>
  </si>
  <si>
    <t>CBETB</t>
  </si>
  <si>
    <t>Premium PVD plated surgical steel circular barbell, 16g (1.2mm) with two 3mm balls</t>
  </si>
  <si>
    <t>CBTB4</t>
  </si>
  <si>
    <t>Anodized surgical steel circular barbell, 14g (1.6mm) with two 4mm balls</t>
  </si>
  <si>
    <t>EBRT</t>
  </si>
  <si>
    <t>FTAB</t>
  </si>
  <si>
    <t>Black acrylic screw-fit flesh tunnel with rainbow color logo</t>
  </si>
  <si>
    <t>FTSI</t>
  </si>
  <si>
    <t>Gauge: 18mm</t>
  </si>
  <si>
    <t>Silicone double flared flesh tunnel</t>
  </si>
  <si>
    <t>Gauge: 20mm</t>
  </si>
  <si>
    <t>HCRTT16</t>
  </si>
  <si>
    <t>Rose gold PVD plated 316L steel heart shaped ball closure ring, 16g (1.2mm) with 3mm closure ball</t>
  </si>
  <si>
    <t>HEXTBCN</t>
  </si>
  <si>
    <t>Anodized 316L steel triple tragus piercing barbell, 16g (1.2mm) with 3mm lower ball and 2.5mm to 4mm upper cone</t>
  </si>
  <si>
    <t>IVTP</t>
  </si>
  <si>
    <t>Acrylic fake taper with rubber O-rings in UV and solid colors</t>
  </si>
  <si>
    <t>LB18B3</t>
  </si>
  <si>
    <t>PVD plated 316L steel labret, 18g (1mm) with 3mm ball</t>
  </si>
  <si>
    <t>LBIJ</t>
  </si>
  <si>
    <t>Clear bio flexible labret, 16g (1.2mm) with a 316L steel push in 2mm flat jewel ball top</t>
  </si>
  <si>
    <t>LBIRC</t>
  </si>
  <si>
    <t>Surgical steel internally threaded labret, 16g (1.2mm) with bezel set jewel flat head sized 1.5mm to 4mm for triple tragus piercings</t>
  </si>
  <si>
    <t>LBRT16</t>
  </si>
  <si>
    <t>16g Flexible acrylic labret retainer with push in disc</t>
  </si>
  <si>
    <t>NBRTD</t>
  </si>
  <si>
    <t>Gauge: 0.8mm</t>
  </si>
  <si>
    <t>Clear acrylic flexible nose bone retainer, 22g (0.6mm) and 20g (0.8mm) with 2mm flat disk shaped top</t>
  </si>
  <si>
    <t>NBTS</t>
  </si>
  <si>
    <t>Color: Black Anodized w/ Clear crystal</t>
  </si>
  <si>
    <t>Anodized surgical steel nose bone, 18g (1mm) with clear round crystal top</t>
  </si>
  <si>
    <t>NLCB18</t>
  </si>
  <si>
    <t>316L steel nose stud, 1mm (18g) with a 2mm round crystal in flat head bezel set</t>
  </si>
  <si>
    <t>High polished surgical steel nose screw, 0.8mm (20g) with 2mm ball shaped top</t>
  </si>
  <si>
    <t>NSCFLC</t>
  </si>
  <si>
    <t>High polished surgical steel nose screw, 20g (0.8mm) with flower shaped top and small center crystal</t>
  </si>
  <si>
    <t>High polished surgical steel nose screw, 20g (0.8mm) with 2mm cone shaped top</t>
  </si>
  <si>
    <t>NSCRT20</t>
  </si>
  <si>
    <t>Clear Bio-flexible nose screw retainer, 20g (0.8mm) with 2mm ball shaped top</t>
  </si>
  <si>
    <t>NSRTD</t>
  </si>
  <si>
    <t>Clear acrylic flexible nose stud retainer, 20g (0.8mm) with 2mm flat disk shaped top</t>
  </si>
  <si>
    <t>SP18B3</t>
  </si>
  <si>
    <t>Surgical steel spiral, 18g (1mm) with two 3mm balls</t>
  </si>
  <si>
    <t>SPETCN</t>
  </si>
  <si>
    <t>Premium PVD plated surgical steel eyebrow spiral, 16g (1.2mm) with two 3mm cones</t>
  </si>
  <si>
    <t>SPG</t>
  </si>
  <si>
    <t>High polished surgical steel single flesh tunnel with rubber O-ring</t>
  </si>
  <si>
    <t>TPUVK</t>
  </si>
  <si>
    <t>Gauge: 16mm</t>
  </si>
  <si>
    <t>Acrylic taper with double rubber O-rings</t>
  </si>
  <si>
    <t>UBN2CG</t>
  </si>
  <si>
    <t>UBNEB</t>
  </si>
  <si>
    <t>Titanium G23 eyebrow banana, 16g (1.2mm) with two 3mm balls</t>
  </si>
  <si>
    <t>UBNECN</t>
  </si>
  <si>
    <t>Titanium G23 eyebrow banana, 16g (1.2mm) with two 3mm cones</t>
  </si>
  <si>
    <t>UBNG</t>
  </si>
  <si>
    <t>Titanium G23 belly banana, 14g (1.6mm) with an upper 5mm and a lower 8mm plain titanium ball</t>
  </si>
  <si>
    <t>UCBECN</t>
  </si>
  <si>
    <t>Titanium G23 circular barbell, 16g (1.2mm) with two 3mm cones</t>
  </si>
  <si>
    <t>ULBCN3</t>
  </si>
  <si>
    <t>Titanium G23 labret, 16g (1.2mm) with a 3mm cone</t>
  </si>
  <si>
    <t>ULBICS</t>
  </si>
  <si>
    <t>Titanium G23 internally threaded labret, 16g (1.2mm) with a 2.2mm flat head with a bezel set crystal</t>
  </si>
  <si>
    <t>USPJB4</t>
  </si>
  <si>
    <t>Titanium G23 Spiral, 14g (1.6mm) with two 4mm bezel set jewel balls</t>
  </si>
  <si>
    <t>UTBNECN</t>
  </si>
  <si>
    <t>Anodized titanium G23 eyebrow banana, 16g (1.2mm) with two 3mm cones</t>
  </si>
  <si>
    <t>Color: Purple</t>
  </si>
  <si>
    <t>UTCBEB</t>
  </si>
  <si>
    <t>Anodized titanium G23 circular eyebrow barbell, 16g (1.2mm) with 3mm balls</t>
  </si>
  <si>
    <t>UTCBECN</t>
  </si>
  <si>
    <t>Anodized titanium G23 circular eyebrow barbell, 16g (1.2mm) with 3mm cones</t>
  </si>
  <si>
    <t>XABN16G</t>
  </si>
  <si>
    <t>Pack of 10 pcs. of bioflex banana posts with external threading, 16g (1.2mm)</t>
  </si>
  <si>
    <t>XAJB3</t>
  </si>
  <si>
    <t>Pack of 10 pcs. of 3mm Bio-Flex balls with bezel set crystal with 1.2mm threading (16g)</t>
  </si>
  <si>
    <t>XCNT2</t>
  </si>
  <si>
    <t>Pack of 10 pcs. of 2mm anodized surgical steel cones - threading 16g (1.2mm)</t>
  </si>
  <si>
    <t>XTLB16G</t>
  </si>
  <si>
    <t>Pack of 10 pcs. of anodized 316L steel posts for labrets - threading 1.2mm (16g)</t>
  </si>
  <si>
    <t>XTSP16G</t>
  </si>
  <si>
    <t>Pack of 10 pcs. of anodized surgical steel spiral post, threading (16g) 1.2mm</t>
  </si>
  <si>
    <t>XUBN16G</t>
  </si>
  <si>
    <t>Pack of 10 pcs. of high polished titanium G23 banana bars, 16g (1.2mm)</t>
  </si>
  <si>
    <t>XUTBB16</t>
  </si>
  <si>
    <t>Set of 5 pcs. of anodized titanium G23 barbells post with 16g (1.2mm) threading</t>
  </si>
  <si>
    <t>XUTBN16</t>
  </si>
  <si>
    <t>Set of 5 pcs. of anodized titanium G23eyebrow banana post with 16g threading (1.2mm)</t>
  </si>
  <si>
    <t>XUTCB16</t>
  </si>
  <si>
    <t>XUTLB16</t>
  </si>
  <si>
    <t>Set of 5 pcs. of anodized titanium G23 labret post with 16g (1.2mm) threading</t>
  </si>
  <si>
    <t>FTAB1/2</t>
  </si>
  <si>
    <t>FTSI11/16</t>
  </si>
  <si>
    <t>FTSI13/16</t>
  </si>
  <si>
    <t>HEXTBCN25</t>
  </si>
  <si>
    <t>HEXTBCN3</t>
  </si>
  <si>
    <t>HEXTBCN4</t>
  </si>
  <si>
    <t>IVTP8</t>
  </si>
  <si>
    <t>LBIRC3</t>
  </si>
  <si>
    <t>SPG11/16</t>
  </si>
  <si>
    <t>TPUVK5/8</t>
  </si>
  <si>
    <t>XUTBB16S</t>
  </si>
  <si>
    <t>Eight Thousand Twenty One and 24 cents THB</t>
  </si>
  <si>
    <t>Surgical steel tongue barbell, 14g (1.6mm) with 5mm acrylic UV dice - length 5/8'' (16mm)</t>
  </si>
  <si>
    <t>Bio flexible eyebrow retainer, 16g (1.2mm) - length 1/4'' to 1/2'' (6mm to 12mm)</t>
  </si>
  <si>
    <t>Set of 5 pcs. of anodized titanium G23 circular barbell post with 16g threading (1.2mm) - length 1/4'' to 3/8'' (6mm to 10mm)</t>
  </si>
  <si>
    <t>Exchange Rate THB-THB</t>
  </si>
  <si>
    <t>Sunny</t>
  </si>
  <si>
    <t>JS Sourcings</t>
  </si>
  <si>
    <t>Sam Kong</t>
  </si>
  <si>
    <t xml:space="preserve">30/F Room 30-01 / S-01 152 </t>
  </si>
  <si>
    <t>30/F Room 30-01 / S-01 152</t>
  </si>
  <si>
    <t>Chartered Square Building</t>
  </si>
  <si>
    <t>10500 Bangkok</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</si>
  <si>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</si>
  <si>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</si>
  <si>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</si>
  <si>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</si>
  <si>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Four Thousand Three Hundred Eighty Six and 26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</si>
</sst>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8" xfId="0" applyNumberFormat="1" applyFont="1" applyFill="1" applyBorder="1" applyAlignment="1">
      <alignment vertical="center"/>
    </xf>
    <xf numFmtId="1" fontId="1" fillId="2" borderId="7" xfId="0" applyNumberFormat="1" applyFont="1" applyFill="1" applyBorder="1" applyAlignment="1">
      <alignment vertical="center"/>
    </xf>
    <xf numFmtId="165" fontId="32" fillId="2" borderId="7" xfId="78" applyNumberFormat="1" applyFont="1" applyFill="1" applyBorder="1" applyAlignment="1">
      <alignment horizontal="center" vertical="center"/>
    </xf>
    <xf numFmtId="1" fontId="18" fillId="2" borderId="6" xfId="78" applyNumberFormat="1" applyFont="1" applyFill="1" applyBorder="1" applyAlignment="1">
      <alignment horizontal="center" vertical="center"/>
    </xf>
    <xf numFmtId="1" fontId="1" fillId="2" borderId="3" xfId="0" applyNumberFormat="1" applyFont="1" applyFill="1" applyBorder="1" applyAlignment="1">
      <alignment vertical="center"/>
    </xf>
    <xf numFmtId="1" fontId="1" fillId="2" borderId="2" xfId="0" applyNumberFormat="1" applyFont="1" applyFill="1" applyBorder="1" applyAlignment="1">
      <alignment vertical="center"/>
    </xf>
    <xf numFmtId="1" fontId="18" fillId="2" borderId="2" xfId="78" applyNumberFormat="1" applyFont="1" applyFill="1" applyBorder="1" applyAlignment="1">
      <alignment vertical="center"/>
    </xf>
    <xf numFmtId="1" fontId="18" fillId="2" borderId="1" xfId="78" applyNumberFormat="1" applyFont="1" applyFill="1" applyBorder="1" applyAlignment="1">
      <alignment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71">
    <cellStyle name="Comma 2" xfId="7" xr:uid="{E21EA955-688E-44E3-A516-B49D6F4512F0}"/>
    <cellStyle name="Comma 2 2" xfId="4430" xr:uid="{2814A443-4A72-4956-89B5-CDAB47F46F94}"/>
    <cellStyle name="Comma 2 2 2" xfId="4755" xr:uid="{DB179CCC-BAA1-4532-B75F-9D0AD97726F1}"/>
    <cellStyle name="Comma 2 2 2 2" xfId="5326" xr:uid="{1E9A8579-3211-46CA-BEE5-5E7BA0F6F154}"/>
    <cellStyle name="Comma 2 2 3" xfId="4591" xr:uid="{0EFD80B8-B0A0-4CB7-95E5-091A2B949421}"/>
    <cellStyle name="Comma 2 2 4" xfId="5352" xr:uid="{EC84744F-38C1-45A9-8A13-675895E36BD4}"/>
    <cellStyle name="Comma 2 2 5" xfId="5366" xr:uid="{AFD755BE-4986-4D16-BD6D-CD9B894C45A2}"/>
    <cellStyle name="Comma 3" xfId="4318" xr:uid="{4426A927-F0CB-4EE7-8883-3A70BAF3FA85}"/>
    <cellStyle name="Comma 3 2" xfId="4432" xr:uid="{D6ABDDED-A053-4DEF-A407-DFB022BF7FB9}"/>
    <cellStyle name="Comma 3 2 2" xfId="4756" xr:uid="{B2803E42-0A2D-4C0A-B56D-95CD6E8F429A}"/>
    <cellStyle name="Comma 3 2 2 2" xfId="5327" xr:uid="{8E3893A5-F92E-42BF-A449-42370F674508}"/>
    <cellStyle name="Comma 3 2 3" xfId="5325" xr:uid="{A8F6917C-2F66-4DA5-98D4-8580C44FA1B9}"/>
    <cellStyle name="Comma 3 2 4" xfId="5353" xr:uid="{DD773A6A-A888-4DB9-9532-4C289D130715}"/>
    <cellStyle name="Comma 3 2 5" xfId="5367" xr:uid="{FA55F994-241B-4FAD-819A-17EF370E4750}"/>
    <cellStyle name="Currency 10" xfId="8" xr:uid="{0EE45593-740A-412B-98E3-B7615685254C}"/>
    <cellStyle name="Currency 10 2" xfId="9" xr:uid="{33FF1649-B871-4F60-A510-B53EDEB770FE}"/>
    <cellStyle name="Currency 10 2 2" xfId="203" xr:uid="{8339F85E-2E54-428F-8267-395DAAC8446C}"/>
    <cellStyle name="Currency 10 2 2 2" xfId="4616" xr:uid="{3AE9BF6C-D153-4049-9FC6-E96EEBC52A62}"/>
    <cellStyle name="Currency 10 2 3" xfId="4511" xr:uid="{23E19853-4EB4-4F96-8ED7-A934ED4EBAAB}"/>
    <cellStyle name="Currency 10 3" xfId="10" xr:uid="{7EBFF1CF-D391-46D9-A47F-2D29ECB491AB}"/>
    <cellStyle name="Currency 10 3 2" xfId="204" xr:uid="{0FCBBC46-385D-42C7-8750-0CFE00F0CE25}"/>
    <cellStyle name="Currency 10 3 2 2" xfId="4617" xr:uid="{599E258C-7124-4E17-BBFE-F36F059DC795}"/>
    <cellStyle name="Currency 10 3 3" xfId="4512" xr:uid="{EEA21459-7C41-4F70-818D-6016CD63A10D}"/>
    <cellStyle name="Currency 10 4" xfId="205" xr:uid="{3AF85C22-AFFE-4A14-B41F-868FCFCCC761}"/>
    <cellStyle name="Currency 10 4 2" xfId="4618" xr:uid="{1F6C09D5-F37F-4926-A44B-31794BC7CB6A}"/>
    <cellStyle name="Currency 10 5" xfId="4437" xr:uid="{0C960597-5290-4196-80A7-D8B83C93A50B}"/>
    <cellStyle name="Currency 10 6" xfId="4510" xr:uid="{D5667D59-E9B9-4AEE-93AA-061F6037E6AA}"/>
    <cellStyle name="Currency 11" xfId="11" xr:uid="{84572553-38CA-40EA-9453-7EADAB24F57D}"/>
    <cellStyle name="Currency 11 2" xfId="12" xr:uid="{C76A37DB-724C-493D-8121-E15C695D5B98}"/>
    <cellStyle name="Currency 11 2 2" xfId="206" xr:uid="{64B1E9B9-B407-410F-BB25-ECA7BE61CADF}"/>
    <cellStyle name="Currency 11 2 2 2" xfId="4619" xr:uid="{E7A6A66B-8B38-415D-BEBC-C6CA676F0D00}"/>
    <cellStyle name="Currency 11 2 3" xfId="4514" xr:uid="{1BC4123B-F1EB-4910-9900-ED0D8B42F34B}"/>
    <cellStyle name="Currency 11 3" xfId="13" xr:uid="{F65B19C0-4A10-4110-9104-B72C10734FED}"/>
    <cellStyle name="Currency 11 3 2" xfId="207" xr:uid="{95EBFD7B-9D59-4C7B-999C-947A17D6A7E7}"/>
    <cellStyle name="Currency 11 3 2 2" xfId="4620" xr:uid="{6ED78AE5-1D0C-4D27-973A-CCA41CF2A3ED}"/>
    <cellStyle name="Currency 11 3 3" xfId="4515" xr:uid="{6E37B88A-8490-4C97-B6B7-A5E36B546E72}"/>
    <cellStyle name="Currency 11 4" xfId="208" xr:uid="{0B90CE29-98CC-45C1-B2C7-03992CBFBF1A}"/>
    <cellStyle name="Currency 11 4 2" xfId="4621" xr:uid="{88F0669F-A481-414F-A0E3-2867B951D690}"/>
    <cellStyle name="Currency 11 5" xfId="4319" xr:uid="{455D72D9-803F-423C-A12F-4BB10BECFF37}"/>
    <cellStyle name="Currency 11 5 2" xfId="4438" xr:uid="{1DB8C3AC-4136-45F0-B73D-FA79C40EE51C}"/>
    <cellStyle name="Currency 11 5 3" xfId="4720" xr:uid="{AEEACD5B-9E60-4DF4-9202-32AD5910A38A}"/>
    <cellStyle name="Currency 11 5 3 2" xfId="5315" xr:uid="{ECA33C1C-714C-44F5-AF5F-C9935960E525}"/>
    <cellStyle name="Currency 11 5 3 3" xfId="4757" xr:uid="{9CB883FD-EE9B-439F-B4BF-FF4D913793CF}"/>
    <cellStyle name="Currency 11 5 4" xfId="4697" xr:uid="{6ABAC140-3204-43F0-AFFD-7587866B7ECA}"/>
    <cellStyle name="Currency 11 6" xfId="4513" xr:uid="{CEB39D31-C275-49BB-9A6E-CBE82F96F65C}"/>
    <cellStyle name="Currency 12" xfId="14" xr:uid="{3B043C2B-5065-44A7-9CFC-B1DD24D1C3D3}"/>
    <cellStyle name="Currency 12 2" xfId="15" xr:uid="{84B2322B-A619-4EBF-92BC-D7F5D48BC87B}"/>
    <cellStyle name="Currency 12 2 2" xfId="209" xr:uid="{1D4C574D-D927-4921-9316-0C9CABA8D0E3}"/>
    <cellStyle name="Currency 12 2 2 2" xfId="4622" xr:uid="{9F6E8B8B-3B13-41A3-A613-30E6C546663A}"/>
    <cellStyle name="Currency 12 2 3" xfId="4517" xr:uid="{1435C120-F54B-4C80-811E-6FFC09968026}"/>
    <cellStyle name="Currency 12 3" xfId="210" xr:uid="{5BD1286F-C1EF-4E46-AC7B-87097C1EE901}"/>
    <cellStyle name="Currency 12 3 2" xfId="4623" xr:uid="{6BEC7856-4AA9-413A-B24D-39386B9BFC89}"/>
    <cellStyle name="Currency 12 4" xfId="4516" xr:uid="{5EC58206-AE65-4AD8-A71F-0389772FD7A2}"/>
    <cellStyle name="Currency 13" xfId="16" xr:uid="{3C9B7BA8-3C80-4BD9-BF39-E6B1E66BBF98}"/>
    <cellStyle name="Currency 13 2" xfId="4321" xr:uid="{3112FB40-54D0-4335-ACD9-140AD35F0F19}"/>
    <cellStyle name="Currency 13 3" xfId="4322" xr:uid="{8B489475-7105-4D80-B7FC-D1B283C855F7}"/>
    <cellStyle name="Currency 13 3 2" xfId="4759" xr:uid="{BD525D2E-16F2-47E6-A696-48AE43D15198}"/>
    <cellStyle name="Currency 13 4" xfId="4320" xr:uid="{60FE5040-9661-4720-8BBC-C7B6B8095CF3}"/>
    <cellStyle name="Currency 13 5" xfId="4758" xr:uid="{7CD0154C-9563-4273-A868-3CE756827C7E}"/>
    <cellStyle name="Currency 14" xfId="17" xr:uid="{CEA21E4D-0EB9-41D8-84A5-1A68947BE4AC}"/>
    <cellStyle name="Currency 14 2" xfId="211" xr:uid="{1699C0BB-332F-4BD1-A30A-E32448402CD0}"/>
    <cellStyle name="Currency 14 2 2" xfId="4624" xr:uid="{9F57783B-71B7-41DD-BFEC-7A1A4089B066}"/>
    <cellStyle name="Currency 14 3" xfId="4518" xr:uid="{BD1408C4-4174-4446-A25D-F632203D4802}"/>
    <cellStyle name="Currency 15" xfId="4414" xr:uid="{CAB858E0-E14A-4103-9C19-9D35569E4D3D}"/>
    <cellStyle name="Currency 15 2" xfId="5358" xr:uid="{5C328FA4-952E-4101-A7A7-BFFB07656FD1}"/>
    <cellStyle name="Currency 17" xfId="4323" xr:uid="{CF03D803-D7E5-4980-9A8D-4023210F45F7}"/>
    <cellStyle name="Currency 2" xfId="18" xr:uid="{2D444718-93D5-494E-B100-2EC8B6185E39}"/>
    <cellStyle name="Currency 2 2" xfId="19" xr:uid="{A28557BB-EBAF-40AE-A80E-7E1ED5F235A1}"/>
    <cellStyle name="Currency 2 2 2" xfId="20" xr:uid="{4E6D8A1E-AEC3-4C91-A60C-4AE96A0792A8}"/>
    <cellStyle name="Currency 2 2 2 2" xfId="21" xr:uid="{6E260F99-8F40-44A7-9C07-EFD8668399D0}"/>
    <cellStyle name="Currency 2 2 2 2 2" xfId="4760" xr:uid="{37F400C4-D135-4AB6-9FFE-A3F7140E7161}"/>
    <cellStyle name="Currency 2 2 2 3" xfId="22" xr:uid="{3A1CB4EB-1B2C-44D2-B848-FBFE91715C6B}"/>
    <cellStyle name="Currency 2 2 2 3 2" xfId="212" xr:uid="{32640928-4C93-47FB-A4C7-68324505DEBF}"/>
    <cellStyle name="Currency 2 2 2 3 2 2" xfId="4625" xr:uid="{E17FFDDB-F8B8-4520-864F-BEF42233F5AF}"/>
    <cellStyle name="Currency 2 2 2 3 3" xfId="4521" xr:uid="{DC8F8AC1-907A-4CD1-9C8B-C533BE4943BF}"/>
    <cellStyle name="Currency 2 2 2 4" xfId="213" xr:uid="{05D56E07-B937-43D7-A88E-C5A479B4573E}"/>
    <cellStyle name="Currency 2 2 2 4 2" xfId="4626" xr:uid="{08B3B8ED-C229-4199-9779-24FF9805A2F3}"/>
    <cellStyle name="Currency 2 2 2 5" xfId="4520" xr:uid="{60A37F62-1DE5-4903-A10E-CC769A9C810C}"/>
    <cellStyle name="Currency 2 2 3" xfId="214" xr:uid="{01BB9BC2-1065-42C9-AD8F-65C95F420088}"/>
    <cellStyle name="Currency 2 2 3 2" xfId="4627" xr:uid="{9981977F-E6AF-4ED0-8C96-A596D803678E}"/>
    <cellStyle name="Currency 2 2 4" xfId="4519" xr:uid="{244DD965-87F4-4F07-95F7-87A6561105B8}"/>
    <cellStyle name="Currency 2 3" xfId="23" xr:uid="{586268DE-BFE6-4958-B856-661A7B711623}"/>
    <cellStyle name="Currency 2 3 2" xfId="215" xr:uid="{075ADE42-9EE5-4847-A053-E380B239CFFC}"/>
    <cellStyle name="Currency 2 3 2 2" xfId="4628" xr:uid="{4B9DC33E-29E8-4471-9175-3CD3067926CF}"/>
    <cellStyle name="Currency 2 3 3" xfId="4522" xr:uid="{DB423E14-DD78-44FD-A95B-AA7C0108F1AC}"/>
    <cellStyle name="Currency 2 4" xfId="216" xr:uid="{01AD1C18-7FC6-4EEA-8B1F-949B9BC6A1DB}"/>
    <cellStyle name="Currency 2 4 2" xfId="217" xr:uid="{BE2CEDBA-6F89-4523-89F1-6DDD87D5A965}"/>
    <cellStyle name="Currency 2 5" xfId="218" xr:uid="{E3F25750-DF60-4B29-9675-D9D5BC88BFA6}"/>
    <cellStyle name="Currency 2 5 2" xfId="219" xr:uid="{9C535179-915C-48F5-B309-B31ED2354808}"/>
    <cellStyle name="Currency 2 6" xfId="220" xr:uid="{06AF632D-79D5-46AA-A451-015637CDC7CC}"/>
    <cellStyle name="Currency 3" xfId="24" xr:uid="{922AE775-C5CA-4B96-A337-500A67E0C6F4}"/>
    <cellStyle name="Currency 3 2" xfId="25" xr:uid="{907E2202-5B8B-4691-ACBA-585679C7A7EB}"/>
    <cellStyle name="Currency 3 2 2" xfId="221" xr:uid="{7CCBD4A7-4FEF-4163-A4D7-CF3DC0231393}"/>
    <cellStyle name="Currency 3 2 2 2" xfId="4629" xr:uid="{FDB7327F-C4D5-4FA0-865A-9B2F76080C81}"/>
    <cellStyle name="Currency 3 2 3" xfId="4524" xr:uid="{75B3ECB5-F9C9-47CA-B097-FEBBC00009BA}"/>
    <cellStyle name="Currency 3 3" xfId="26" xr:uid="{C3F7FC34-4E5B-4096-928E-D95BE77A414F}"/>
    <cellStyle name="Currency 3 3 2" xfId="222" xr:uid="{A0738994-DB9B-4A98-8822-93B7393938BD}"/>
    <cellStyle name="Currency 3 3 2 2" xfId="4630" xr:uid="{E3207487-ABD3-446F-8A00-5971C5523AE5}"/>
    <cellStyle name="Currency 3 3 3" xfId="4525" xr:uid="{06EDBA9B-D212-4AE4-A1C0-1CFD7765E9DF}"/>
    <cellStyle name="Currency 3 4" xfId="27" xr:uid="{1E8D41EE-4065-43F9-A4A8-0993D18C6A5B}"/>
    <cellStyle name="Currency 3 4 2" xfId="223" xr:uid="{21C6D117-35FA-4FBD-821B-105FC304A005}"/>
    <cellStyle name="Currency 3 4 2 2" xfId="4631" xr:uid="{4F03590C-5009-4FC5-840F-05C5C30414F2}"/>
    <cellStyle name="Currency 3 4 3" xfId="4526" xr:uid="{FA75A94B-ED46-4260-A82B-613678BD52E3}"/>
    <cellStyle name="Currency 3 5" xfId="224" xr:uid="{843A1B6D-B409-486A-9FBA-935D4706740E}"/>
    <cellStyle name="Currency 3 5 2" xfId="4632" xr:uid="{3AC8BB96-322A-43E6-9E2B-1941A1B1AF76}"/>
    <cellStyle name="Currency 3 6" xfId="4523" xr:uid="{DB5471E6-8AEB-4E6B-A9E5-9C0766ACF2AE}"/>
    <cellStyle name="Currency 4" xfId="28" xr:uid="{B84DFCD5-5208-403F-AABB-40B78CF7639E}"/>
    <cellStyle name="Currency 4 2" xfId="29" xr:uid="{E8FB6C34-E7C8-4198-BC95-B6432A227ECC}"/>
    <cellStyle name="Currency 4 2 2" xfId="225" xr:uid="{BE807BE8-FB94-4C56-9172-B7CB14B34D28}"/>
    <cellStyle name="Currency 4 2 2 2" xfId="4633" xr:uid="{E246BF31-36D2-4768-8EE8-BC8FF22E3D23}"/>
    <cellStyle name="Currency 4 2 3" xfId="4528" xr:uid="{88D18AF8-1832-4CC9-909A-E277DCFF9D2B}"/>
    <cellStyle name="Currency 4 3" xfId="30" xr:uid="{1B7FECD6-95A8-4DA3-9BBE-761963C776C2}"/>
    <cellStyle name="Currency 4 3 2" xfId="226" xr:uid="{63AED96D-62AA-4501-A49D-C003F493FC00}"/>
    <cellStyle name="Currency 4 3 2 2" xfId="4634" xr:uid="{23AB449A-57DA-4298-9015-D94E9873F2B7}"/>
    <cellStyle name="Currency 4 3 3" xfId="4529" xr:uid="{C35AE313-DBE7-40EB-A929-26350755CA1A}"/>
    <cellStyle name="Currency 4 4" xfId="227" xr:uid="{405A11AA-9C69-4DF2-B1CD-FDDDF852BE73}"/>
    <cellStyle name="Currency 4 4 2" xfId="4635" xr:uid="{9B6A5574-7DF9-4F98-A030-471D96BDFFC9}"/>
    <cellStyle name="Currency 4 5" xfId="4324" xr:uid="{27FE4685-C056-4715-AF58-3C3CCD4C0FAB}"/>
    <cellStyle name="Currency 4 5 2" xfId="4439" xr:uid="{C069366B-8510-4977-A7F3-A15B17169536}"/>
    <cellStyle name="Currency 4 5 3" xfId="4721" xr:uid="{05B4B88B-B7DD-4B2E-8C4B-5DF1BBF166AC}"/>
    <cellStyle name="Currency 4 5 3 2" xfId="5316" xr:uid="{D2B21EB3-71EF-4035-BECE-825196C4A4E5}"/>
    <cellStyle name="Currency 4 5 3 3" xfId="4761" xr:uid="{3517D828-4D64-47B5-BECF-9564FB623FB1}"/>
    <cellStyle name="Currency 4 5 4" xfId="4698" xr:uid="{105F6D85-8EBE-4070-92FB-2349CBA94562}"/>
    <cellStyle name="Currency 4 6" xfId="4527" xr:uid="{C3F93618-580F-44CC-8D97-4C2B4D8359D2}"/>
    <cellStyle name="Currency 5" xfId="31" xr:uid="{B2682638-9906-47B8-A8DA-EA9FA0CBC8CC}"/>
    <cellStyle name="Currency 5 2" xfId="32" xr:uid="{D766E566-AFC2-4F05-AE6D-87F8D8406C53}"/>
    <cellStyle name="Currency 5 2 2" xfId="228" xr:uid="{8969F808-2561-4828-BDD1-06786B68CCD1}"/>
    <cellStyle name="Currency 5 2 2 2" xfId="4636" xr:uid="{97204637-DF81-45BB-B6BB-A1B18AD5133A}"/>
    <cellStyle name="Currency 5 2 3" xfId="4530" xr:uid="{C37E243B-2AE5-4AAD-B65A-F86DA0AD68B4}"/>
    <cellStyle name="Currency 5 3" xfId="4325" xr:uid="{D46EA7F4-312B-4500-B7F7-7280BB05DD57}"/>
    <cellStyle name="Currency 5 3 2" xfId="4440" xr:uid="{34A33148-0B29-40AC-A456-E6B3BE6C84D3}"/>
    <cellStyle name="Currency 5 3 2 2" xfId="5306" xr:uid="{3FEF59CC-E1FE-457F-A8D4-2D086F9356B9}"/>
    <cellStyle name="Currency 5 3 2 3" xfId="4763" xr:uid="{A903883E-C4E1-4700-83DE-92B1AF013FB0}"/>
    <cellStyle name="Currency 5 4" xfId="4762" xr:uid="{E204DC3D-DB13-4E60-B7F8-C01E080D111B}"/>
    <cellStyle name="Currency 6" xfId="33" xr:uid="{BC71A2C9-CEEA-4136-994E-79BB0D097FF4}"/>
    <cellStyle name="Currency 6 2" xfId="229" xr:uid="{B3C361E1-C1AD-4418-A1A7-98D70A17B65E}"/>
    <cellStyle name="Currency 6 2 2" xfId="4637" xr:uid="{DFCD86FC-2E11-47A3-A413-B8275C72EB9C}"/>
    <cellStyle name="Currency 6 3" xfId="4326" xr:uid="{CD5D7C5B-E8B7-4BF9-B32C-91318A1B9391}"/>
    <cellStyle name="Currency 6 3 2" xfId="4441" xr:uid="{96AE360A-0419-4C67-BBB5-694C7CAD10B1}"/>
    <cellStyle name="Currency 6 3 3" xfId="4722" xr:uid="{C8D450C0-8088-42C9-92A5-8129D68C6C40}"/>
    <cellStyle name="Currency 6 3 3 2" xfId="5317" xr:uid="{75F79935-E41B-491F-A24E-46E751BAA8E4}"/>
    <cellStyle name="Currency 6 3 3 3" xfId="4764" xr:uid="{C7442F9D-3DFA-4272-AA16-8E9781505A75}"/>
    <cellStyle name="Currency 6 3 4" xfId="4699" xr:uid="{98BAB448-B46F-40CF-9113-1C73386A1F01}"/>
    <cellStyle name="Currency 6 4" xfId="4531" xr:uid="{BB41FEB1-E019-4539-8CAF-E8F53A24D769}"/>
    <cellStyle name="Currency 7" xfId="34" xr:uid="{46D96F1F-E289-4A39-AD85-F37C6A8C41C0}"/>
    <cellStyle name="Currency 7 2" xfId="35" xr:uid="{C5B05699-9251-4C66-BE7A-41E880A5FF7E}"/>
    <cellStyle name="Currency 7 2 2" xfId="250" xr:uid="{68FF0ADB-3A91-4DA8-B395-A6FCA0D77894}"/>
    <cellStyle name="Currency 7 2 2 2" xfId="4638" xr:uid="{40B3E1C2-302C-4740-A1C2-67E4E5BF1F4D}"/>
    <cellStyle name="Currency 7 2 3" xfId="4533" xr:uid="{9474182D-EB9D-4403-90AC-768F585C8ADC}"/>
    <cellStyle name="Currency 7 3" xfId="230" xr:uid="{69E0E273-CE17-439B-B1D2-A77D001A0621}"/>
    <cellStyle name="Currency 7 3 2" xfId="4639" xr:uid="{3B17FE73-A430-486B-824E-5603DDF3C1EB}"/>
    <cellStyle name="Currency 7 4" xfId="4442" xr:uid="{EECEF1B3-D043-4614-82D7-2D32B8B49EDC}"/>
    <cellStyle name="Currency 7 5" xfId="4532" xr:uid="{97CE1CC7-FDAA-42DB-99CA-083F57E17783}"/>
    <cellStyle name="Currency 8" xfId="36" xr:uid="{2EFBD6DE-D9E8-452C-A5D6-1C1323684124}"/>
    <cellStyle name="Currency 8 2" xfId="37" xr:uid="{3706FEF5-0131-4533-BE3D-1B4772FF2DBB}"/>
    <cellStyle name="Currency 8 2 2" xfId="231" xr:uid="{91EE814E-FD78-4E5D-8F3D-57932ECBFA1F}"/>
    <cellStyle name="Currency 8 2 2 2" xfId="4640" xr:uid="{8458FB5B-66DA-41C0-9E6E-1980D622291B}"/>
    <cellStyle name="Currency 8 2 3" xfId="4535" xr:uid="{1857D0C9-955C-43D2-B0A1-FBE392BE16D5}"/>
    <cellStyle name="Currency 8 3" xfId="38" xr:uid="{9C1836F5-EEB2-4460-8675-39CC9AD524DC}"/>
    <cellStyle name="Currency 8 3 2" xfId="232" xr:uid="{D573DF19-54A7-428E-AF5C-49E69EA6F072}"/>
    <cellStyle name="Currency 8 3 2 2" xfId="4641" xr:uid="{A0BC7290-67FF-4515-9A36-E3588D7C7AB2}"/>
    <cellStyle name="Currency 8 3 3" xfId="4536" xr:uid="{62365FB7-EEE6-4498-9171-D5A0B520A14E}"/>
    <cellStyle name="Currency 8 4" xfId="39" xr:uid="{E025BD57-C9E4-4FD9-86CE-EAF1A31FE6AF}"/>
    <cellStyle name="Currency 8 4 2" xfId="233" xr:uid="{926382C5-2E40-4AC1-9276-5112B0588510}"/>
    <cellStyle name="Currency 8 4 2 2" xfId="4642" xr:uid="{3BB6D635-0510-4946-B194-7F6DD9A9BD93}"/>
    <cellStyle name="Currency 8 4 3" xfId="4537" xr:uid="{055B1B19-32D4-4DAA-A046-48C59F05360F}"/>
    <cellStyle name="Currency 8 5" xfId="234" xr:uid="{AA82DD7B-2907-4ECE-B754-056306B930D8}"/>
    <cellStyle name="Currency 8 5 2" xfId="4643" xr:uid="{5CC2A24B-8ABF-4549-AE2D-969C832F8000}"/>
    <cellStyle name="Currency 8 6" xfId="4443" xr:uid="{80310C2A-1997-4BAE-B77E-D06235CF9316}"/>
    <cellStyle name="Currency 8 7" xfId="4534" xr:uid="{BF0DB0E0-59D1-4E30-B96B-02BA503A78B6}"/>
    <cellStyle name="Currency 9" xfId="40" xr:uid="{539F4586-0B6A-4DD0-ABFB-6553BF3C71FF}"/>
    <cellStyle name="Currency 9 2" xfId="41" xr:uid="{44FE57D1-D8C7-43FB-9532-02B2DC1DD5C5}"/>
    <cellStyle name="Currency 9 2 2" xfId="235" xr:uid="{F427E834-89C0-48DF-808D-094E05A2CB7F}"/>
    <cellStyle name="Currency 9 2 2 2" xfId="4644" xr:uid="{28F69DFC-39A6-4869-9871-6B1BCD2D37B9}"/>
    <cellStyle name="Currency 9 2 3" xfId="4539" xr:uid="{805CBB3B-5E4B-4691-AEAD-117A85C593AB}"/>
    <cellStyle name="Currency 9 3" xfId="42" xr:uid="{C021C474-BE24-4E1D-A166-44EFEA4ED865}"/>
    <cellStyle name="Currency 9 3 2" xfId="236" xr:uid="{1E934ED5-6261-4550-8459-7207D6CA2024}"/>
    <cellStyle name="Currency 9 3 2 2" xfId="4645" xr:uid="{C8E64889-8B5C-428F-BE50-84B80F3EC2C8}"/>
    <cellStyle name="Currency 9 3 3" xfId="4540" xr:uid="{C2F909A7-62D6-4B0B-B4E9-7C7274E0DB77}"/>
    <cellStyle name="Currency 9 4" xfId="237" xr:uid="{B76C6726-2741-4291-983F-91860A76A545}"/>
    <cellStyle name="Currency 9 4 2" xfId="4646" xr:uid="{EDECEBE5-6749-4346-A0EC-56EC400EE85E}"/>
    <cellStyle name="Currency 9 5" xfId="4327" xr:uid="{11B58448-79D9-415F-B779-87270F26FB8E}"/>
    <cellStyle name="Currency 9 5 2" xfId="4444" xr:uid="{FE0BD2D5-243A-4FA0-9A76-FE71F1E41EEB}"/>
    <cellStyle name="Currency 9 5 3" xfId="4723" xr:uid="{D4E26F23-8F13-4BB1-BAE7-C5EDA05FD80E}"/>
    <cellStyle name="Currency 9 5 4" xfId="4700" xr:uid="{E2B5AAB4-1E64-4AD0-B57F-FB1C5928EB6D}"/>
    <cellStyle name="Currency 9 6" xfId="4538" xr:uid="{D8151FCE-D018-4AFC-B889-A26ACB88C6B1}"/>
    <cellStyle name="Hyperlink 2" xfId="6" xr:uid="{6CFFD761-E1C4-4FFC-9C82-FDD569F38491}"/>
    <cellStyle name="Hyperlink 2 2" xfId="5362" xr:uid="{324F18B7-26D1-4C31-B6C7-B8C7A1130A36}"/>
    <cellStyle name="Hyperlink 3" xfId="202" xr:uid="{C6D37BB4-7F95-42F0-BE81-F2371230C0E4}"/>
    <cellStyle name="Hyperlink 3 2" xfId="4415" xr:uid="{5F8E8747-830F-49C6-8CB0-6BB1409DD5DF}"/>
    <cellStyle name="Hyperlink 3 3" xfId="4328" xr:uid="{64D5BEA3-79E2-4FDD-9564-2893D3450278}"/>
    <cellStyle name="Hyperlink 4" xfId="4329" xr:uid="{ADBDD836-026D-4517-AA5B-97385288CF07}"/>
    <cellStyle name="Hyperlink 4 2" xfId="5356" xr:uid="{C2B87174-2BCD-4D94-B86C-B06031DF673D}"/>
    <cellStyle name="Normal" xfId="0" builtinId="0"/>
    <cellStyle name="Normal 10" xfId="43" xr:uid="{D69B9BB0-866D-4499-A7E9-52E56F5603D4}"/>
    <cellStyle name="Normal 10 10" xfId="903" xr:uid="{60B90A6C-112E-421C-BCE1-8B5D043D8AF3}"/>
    <cellStyle name="Normal 10 10 2" xfId="2508" xr:uid="{23697F86-E3BB-464E-B6B5-08A9E6B5C21D}"/>
    <cellStyle name="Normal 10 10 2 2" xfId="4331" xr:uid="{99052E87-465F-4067-8888-2AAC46EBF136}"/>
    <cellStyle name="Normal 10 10 2 3" xfId="4675" xr:uid="{10F7FBA7-8820-4D8F-B29D-59FD12BFF537}"/>
    <cellStyle name="Normal 10 10 3" xfId="2509" xr:uid="{F6EF8926-5F45-4E48-8AE0-639700F3EB39}"/>
    <cellStyle name="Normal 10 10 4" xfId="2510" xr:uid="{EEAC84A9-9F54-4556-9907-300103929031}"/>
    <cellStyle name="Normal 10 11" xfId="2511" xr:uid="{6E0A193E-1FC3-4276-9DBE-9C9314ADD4D6}"/>
    <cellStyle name="Normal 10 11 2" xfId="2512" xr:uid="{66DEDE4A-A9E7-45D7-AC75-BB87A64D6B41}"/>
    <cellStyle name="Normal 10 11 3" xfId="2513" xr:uid="{3A13A3A9-E3BC-4650-A3D4-90B7B7A8AC45}"/>
    <cellStyle name="Normal 10 11 4" xfId="2514" xr:uid="{3C411B57-4F81-425A-B298-CCD22220709A}"/>
    <cellStyle name="Normal 10 12" xfId="2515" xr:uid="{4F3D517B-A754-47EE-B89D-F949505D9D1C}"/>
    <cellStyle name="Normal 10 12 2" xfId="2516" xr:uid="{B77CCECA-74F2-422E-8F17-F982B3C3AEF5}"/>
    <cellStyle name="Normal 10 13" xfId="2517" xr:uid="{CD0E7716-9E87-4893-8FFB-522EA84E1705}"/>
    <cellStyle name="Normal 10 14" xfId="2518" xr:uid="{403A4E48-11AB-456B-8CBD-ED9E85FB09EE}"/>
    <cellStyle name="Normal 10 15" xfId="2519" xr:uid="{6C9BC69E-CBF7-4EF2-A9B2-642E300EED77}"/>
    <cellStyle name="Normal 10 2" xfId="44" xr:uid="{955C8D69-8BE6-4D91-B6A4-43A77D483038}"/>
    <cellStyle name="Normal 10 2 10" xfId="2520" xr:uid="{C50624D4-65EE-4F33-92E0-FB82FF064E43}"/>
    <cellStyle name="Normal 10 2 11" xfId="2521" xr:uid="{D6E6011A-169F-4436-B44D-A3ED651B3BEC}"/>
    <cellStyle name="Normal 10 2 2" xfId="45" xr:uid="{FB547BEA-8D09-4BA4-870B-31A2FCE39B24}"/>
    <cellStyle name="Normal 10 2 2 2" xfId="46" xr:uid="{E8A7A060-A585-4E7A-9E41-CB73154A1B11}"/>
    <cellStyle name="Normal 10 2 2 2 2" xfId="238" xr:uid="{532F6BD3-8090-42C4-BCAC-921116E01C25}"/>
    <cellStyle name="Normal 10 2 2 2 2 2" xfId="454" xr:uid="{CF3DEA59-4083-4B4F-AA87-E7C72093D562}"/>
    <cellStyle name="Normal 10 2 2 2 2 2 2" xfId="455" xr:uid="{BD532BAC-14C9-4184-804B-EFCBF5F406B6}"/>
    <cellStyle name="Normal 10 2 2 2 2 2 2 2" xfId="904" xr:uid="{88EFC52D-916B-4F94-A5D9-8796714C5BDF}"/>
    <cellStyle name="Normal 10 2 2 2 2 2 2 2 2" xfId="905" xr:uid="{4D8007C0-4323-45EC-955D-0C3EF060530D}"/>
    <cellStyle name="Normal 10 2 2 2 2 2 2 3" xfId="906" xr:uid="{7C07FFFD-96E4-4778-B9DF-FDDA27609B7C}"/>
    <cellStyle name="Normal 10 2 2 2 2 2 3" xfId="907" xr:uid="{29049B93-9D67-41AD-A661-FB6B3F6B6AC4}"/>
    <cellStyle name="Normal 10 2 2 2 2 2 3 2" xfId="908" xr:uid="{FF74A730-2A6D-4D10-82D8-419FB83FA9B8}"/>
    <cellStyle name="Normal 10 2 2 2 2 2 4" xfId="909" xr:uid="{9A3CBD38-8C83-4C01-B370-B35844865277}"/>
    <cellStyle name="Normal 10 2 2 2 2 3" xfId="456" xr:uid="{F483C7EF-D85E-4AFD-9960-ED3AC70DCF22}"/>
    <cellStyle name="Normal 10 2 2 2 2 3 2" xfId="910" xr:uid="{B4D9ECB5-2AED-4425-93C2-459E7CFFF77D}"/>
    <cellStyle name="Normal 10 2 2 2 2 3 2 2" xfId="911" xr:uid="{8B714FAD-C403-4377-AA19-44017BCC7C90}"/>
    <cellStyle name="Normal 10 2 2 2 2 3 3" xfId="912" xr:uid="{2C67D0C5-0736-4151-A7AA-C3A46922686E}"/>
    <cellStyle name="Normal 10 2 2 2 2 3 4" xfId="2522" xr:uid="{14C40F13-FB65-4C24-A8EA-62BBE04AE692}"/>
    <cellStyle name="Normal 10 2 2 2 2 4" xfId="913" xr:uid="{2981B765-3D6D-411D-9D25-3B994A771361}"/>
    <cellStyle name="Normal 10 2 2 2 2 4 2" xfId="914" xr:uid="{221E128A-9A0D-48D6-8859-B09F9B16D8B2}"/>
    <cellStyle name="Normal 10 2 2 2 2 5" xfId="915" xr:uid="{FC4C7498-E4EF-4CD8-BA26-C11F14E7BE1B}"/>
    <cellStyle name="Normal 10 2 2 2 2 6" xfId="2523" xr:uid="{C0232C0A-875C-48D0-97BD-12888B057DFD}"/>
    <cellStyle name="Normal 10 2 2 2 3" xfId="239" xr:uid="{8CB4E7A1-9A02-4F30-981A-A02C6D72174E}"/>
    <cellStyle name="Normal 10 2 2 2 3 2" xfId="457" xr:uid="{8B622025-17B1-4B39-B54D-65C6E81F428D}"/>
    <cellStyle name="Normal 10 2 2 2 3 2 2" xfId="458" xr:uid="{8816AFE0-F48E-4076-97AC-3817E3902F30}"/>
    <cellStyle name="Normal 10 2 2 2 3 2 2 2" xfId="916" xr:uid="{DD03D673-AFAC-4952-B0BF-072E4251DABE}"/>
    <cellStyle name="Normal 10 2 2 2 3 2 2 2 2" xfId="917" xr:uid="{7BDA121E-C75A-4EF7-B6BC-F50AF01614E8}"/>
    <cellStyle name="Normal 10 2 2 2 3 2 2 3" xfId="918" xr:uid="{2F3C2E88-E950-4A2A-B2AD-C9AE515CD7F8}"/>
    <cellStyle name="Normal 10 2 2 2 3 2 3" xfId="919" xr:uid="{951797E9-8EDA-45E3-99A6-E5D284FB4468}"/>
    <cellStyle name="Normal 10 2 2 2 3 2 3 2" xfId="920" xr:uid="{57D70E90-919A-4A6A-BCA2-62F08686D95B}"/>
    <cellStyle name="Normal 10 2 2 2 3 2 4" xfId="921" xr:uid="{10964078-DD46-4068-9080-8F446FF46655}"/>
    <cellStyle name="Normal 10 2 2 2 3 3" xfId="459" xr:uid="{B5B57E07-B04A-4E84-9A5D-12D3A58CD9BC}"/>
    <cellStyle name="Normal 10 2 2 2 3 3 2" xfId="922" xr:uid="{5E689D45-0A0D-49F5-A26B-BB395AE9387E}"/>
    <cellStyle name="Normal 10 2 2 2 3 3 2 2" xfId="923" xr:uid="{ED353668-45E7-40CF-83AC-BE6914A1652B}"/>
    <cellStyle name="Normal 10 2 2 2 3 3 3" xfId="924" xr:uid="{672EFF2B-113E-4C5C-9E5C-048F349AE41A}"/>
    <cellStyle name="Normal 10 2 2 2 3 4" xfId="925" xr:uid="{4024FBFD-8810-436A-981A-AF415A428B8E}"/>
    <cellStyle name="Normal 10 2 2 2 3 4 2" xfId="926" xr:uid="{94BC2DBB-2DCB-45D0-9901-33FB648016F6}"/>
    <cellStyle name="Normal 10 2 2 2 3 5" xfId="927" xr:uid="{5C366302-6F9B-4077-91D9-2C28C7584186}"/>
    <cellStyle name="Normal 10 2 2 2 4" xfId="460" xr:uid="{EE5A83A3-F63F-471C-B076-4FA23A796FA5}"/>
    <cellStyle name="Normal 10 2 2 2 4 2" xfId="461" xr:uid="{4B0C61E4-1788-48D1-90CC-DBD774747E84}"/>
    <cellStyle name="Normal 10 2 2 2 4 2 2" xfId="928" xr:uid="{80ED528C-428B-47C5-A850-9FBAD888ECA2}"/>
    <cellStyle name="Normal 10 2 2 2 4 2 2 2" xfId="929" xr:uid="{1217C7EF-2B1B-495D-99F1-ED7E78471F38}"/>
    <cellStyle name="Normal 10 2 2 2 4 2 3" xfId="930" xr:uid="{263A7CEA-A95A-4503-9E8E-F62D80828A54}"/>
    <cellStyle name="Normal 10 2 2 2 4 3" xfId="931" xr:uid="{ED8F296F-17B8-48ED-BAB7-0A30D1C23F4E}"/>
    <cellStyle name="Normal 10 2 2 2 4 3 2" xfId="932" xr:uid="{CB04BDEA-26D2-485A-AAFD-756A4308564B}"/>
    <cellStyle name="Normal 10 2 2 2 4 4" xfId="933" xr:uid="{D6BCD015-0D6F-43B4-A746-B22A77B027CD}"/>
    <cellStyle name="Normal 10 2 2 2 5" xfId="462" xr:uid="{CD2DED96-8488-43A0-AAEA-E9F371FA8290}"/>
    <cellStyle name="Normal 10 2 2 2 5 2" xfId="934" xr:uid="{C51722DC-57E3-4222-8DEE-80129FABDB03}"/>
    <cellStyle name="Normal 10 2 2 2 5 2 2" xfId="935" xr:uid="{27D20B9A-3E6C-41F3-81B9-A2B05D3B0C88}"/>
    <cellStyle name="Normal 10 2 2 2 5 3" xfId="936" xr:uid="{405E39E2-7885-4E75-8FC4-96A33D386D74}"/>
    <cellStyle name="Normal 10 2 2 2 5 4" xfId="2524" xr:uid="{E5F7BA63-3158-46A2-A2DF-B971F3E3585B}"/>
    <cellStyle name="Normal 10 2 2 2 6" xfId="937" xr:uid="{4BDCC2F2-6F26-4CC6-B68B-59CDCB9D89B9}"/>
    <cellStyle name="Normal 10 2 2 2 6 2" xfId="938" xr:uid="{36D90ED3-AE27-4B23-8F3D-4FA8A1462F43}"/>
    <cellStyle name="Normal 10 2 2 2 7" xfId="939" xr:uid="{4B685817-3655-49C9-84E5-E696B8A6D69A}"/>
    <cellStyle name="Normal 10 2 2 2 8" xfId="2525" xr:uid="{4823AA3F-9D96-4438-9558-52C01F772E13}"/>
    <cellStyle name="Normal 10 2 2 3" xfId="240" xr:uid="{743AC197-4770-4401-9825-0D5C3588550D}"/>
    <cellStyle name="Normal 10 2 2 3 2" xfId="463" xr:uid="{395F87B7-334F-46F6-A102-DA5E91DD1C93}"/>
    <cellStyle name="Normal 10 2 2 3 2 2" xfId="464" xr:uid="{9A26D8B0-EE96-4FED-A080-44657611F741}"/>
    <cellStyle name="Normal 10 2 2 3 2 2 2" xfId="940" xr:uid="{6C5687AD-FE47-48F6-8FDA-75D99A58D109}"/>
    <cellStyle name="Normal 10 2 2 3 2 2 2 2" xfId="941" xr:uid="{793DA9F7-1CE3-4834-BC86-8F22A63150B0}"/>
    <cellStyle name="Normal 10 2 2 3 2 2 3" xfId="942" xr:uid="{FC387230-025D-484B-82A7-257F63C3A952}"/>
    <cellStyle name="Normal 10 2 2 3 2 3" xfId="943" xr:uid="{F7403231-85BA-46EB-BBF9-4CD3B8D705FA}"/>
    <cellStyle name="Normal 10 2 2 3 2 3 2" xfId="944" xr:uid="{B49ED7ED-3BB7-4B9A-B5C4-46A2E07621B8}"/>
    <cellStyle name="Normal 10 2 2 3 2 4" xfId="945" xr:uid="{0941B30B-9ADC-4144-8C2D-DD0310E56017}"/>
    <cellStyle name="Normal 10 2 2 3 3" xfId="465" xr:uid="{60844C39-595A-4E64-AEE1-19EB2FDB02B5}"/>
    <cellStyle name="Normal 10 2 2 3 3 2" xfId="946" xr:uid="{F679C529-5273-4364-BADE-B71A13F0B7E0}"/>
    <cellStyle name="Normal 10 2 2 3 3 2 2" xfId="947" xr:uid="{3C7F67B2-44C6-4D38-9DB7-DDD9DC20E7C2}"/>
    <cellStyle name="Normal 10 2 2 3 3 3" xfId="948" xr:uid="{23687EB9-2350-42B5-82D5-12FFC537A1B9}"/>
    <cellStyle name="Normal 10 2 2 3 3 4" xfId="2526" xr:uid="{BE69B086-A275-4FE9-A42F-49EDA2882B6E}"/>
    <cellStyle name="Normal 10 2 2 3 4" xfId="949" xr:uid="{CD66FE2D-4785-4D0E-853A-838CBB89D42D}"/>
    <cellStyle name="Normal 10 2 2 3 4 2" xfId="950" xr:uid="{9A9EB151-A619-4F93-966C-E6976C929869}"/>
    <cellStyle name="Normal 10 2 2 3 5" xfId="951" xr:uid="{4EBDE87A-8AB0-4C8A-893A-54F249BFB872}"/>
    <cellStyle name="Normal 10 2 2 3 6" xfId="2527" xr:uid="{87489FE9-DAB7-4BE2-A057-5F96DEC1397F}"/>
    <cellStyle name="Normal 10 2 2 4" xfId="241" xr:uid="{23086381-E043-4CB3-B556-5611C69F1F3C}"/>
    <cellStyle name="Normal 10 2 2 4 2" xfId="466" xr:uid="{AB2EE70F-F7EF-44DA-99C2-E8CB7A85E2BB}"/>
    <cellStyle name="Normal 10 2 2 4 2 2" xfId="467" xr:uid="{4BC9D06E-E7F6-4C42-B1F0-2BC02D1BE948}"/>
    <cellStyle name="Normal 10 2 2 4 2 2 2" xfId="952" xr:uid="{2BC27A75-6C32-486F-B2E0-D02BA1A354DE}"/>
    <cellStyle name="Normal 10 2 2 4 2 2 2 2" xfId="953" xr:uid="{A2088240-6885-4569-975F-CE21B3CF60D6}"/>
    <cellStyle name="Normal 10 2 2 4 2 2 3" xfId="954" xr:uid="{8813CA5E-1B1B-43D3-A13C-C67B1B2E26DE}"/>
    <cellStyle name="Normal 10 2 2 4 2 3" xfId="955" xr:uid="{0654D972-633A-4517-A1B6-9E90432C8876}"/>
    <cellStyle name="Normal 10 2 2 4 2 3 2" xfId="956" xr:uid="{04E67E15-4E39-4777-A9FF-258ED50604EE}"/>
    <cellStyle name="Normal 10 2 2 4 2 4" xfId="957" xr:uid="{78A2E147-3922-40E1-8499-E97CCCF4F2B9}"/>
    <cellStyle name="Normal 10 2 2 4 3" xfId="468" xr:uid="{6B9B22BD-0DE9-4598-86A7-AFD5457935B6}"/>
    <cellStyle name="Normal 10 2 2 4 3 2" xfId="958" xr:uid="{1728A80A-F629-4A80-9896-40175D4E5210}"/>
    <cellStyle name="Normal 10 2 2 4 3 2 2" xfId="959" xr:uid="{3F689A6F-6903-4BE8-945C-22267C31E999}"/>
    <cellStyle name="Normal 10 2 2 4 3 3" xfId="960" xr:uid="{33432222-4B00-4F76-BDA9-4A2F5E95603D}"/>
    <cellStyle name="Normal 10 2 2 4 4" xfId="961" xr:uid="{2B81FBB7-BA2E-4D31-9059-C67E00515FF8}"/>
    <cellStyle name="Normal 10 2 2 4 4 2" xfId="962" xr:uid="{CBA1F30D-9EE1-445F-9CC4-838C2AAC0A1D}"/>
    <cellStyle name="Normal 10 2 2 4 5" xfId="963" xr:uid="{0AC6C94D-4B9B-4546-AB11-DA27CAFE8272}"/>
    <cellStyle name="Normal 10 2 2 5" xfId="242" xr:uid="{F675BB85-28B4-412E-8881-C82F186DD9C6}"/>
    <cellStyle name="Normal 10 2 2 5 2" xfId="469" xr:uid="{A29F6EC5-EC0C-4A70-8092-67A885BA42DA}"/>
    <cellStyle name="Normal 10 2 2 5 2 2" xfId="964" xr:uid="{475C5876-0148-48C2-A22F-19BB167050BA}"/>
    <cellStyle name="Normal 10 2 2 5 2 2 2" xfId="965" xr:uid="{146600C6-3C9C-4758-A56D-F5AF5C1CDA43}"/>
    <cellStyle name="Normal 10 2 2 5 2 3" xfId="966" xr:uid="{0C3AF6B7-2FA3-4B7C-91F1-1CC5876AE1B1}"/>
    <cellStyle name="Normal 10 2 2 5 3" xfId="967" xr:uid="{F09D3925-23F2-4788-824A-BA0DA0A51F06}"/>
    <cellStyle name="Normal 10 2 2 5 3 2" xfId="968" xr:uid="{DFB744A6-E94B-4063-9150-B0777A33FAC5}"/>
    <cellStyle name="Normal 10 2 2 5 4" xfId="969" xr:uid="{EA028861-908B-41C6-91B0-A42CF6BB71B4}"/>
    <cellStyle name="Normal 10 2 2 6" xfId="470" xr:uid="{CA653DE6-42BE-4487-8EE1-08E5E0454D16}"/>
    <cellStyle name="Normal 10 2 2 6 2" xfId="970" xr:uid="{461350FC-374A-41E6-80E4-CD5C3574504E}"/>
    <cellStyle name="Normal 10 2 2 6 2 2" xfId="971" xr:uid="{298EA91E-830B-4825-843B-0467168D25BC}"/>
    <cellStyle name="Normal 10 2 2 6 2 3" xfId="4333" xr:uid="{2AE4C2A6-69BC-40DC-9B9A-18AEE640B739}"/>
    <cellStyle name="Normal 10 2 2 6 3" xfId="972" xr:uid="{F1AEBE44-FF54-474A-953B-E90E6BA4E874}"/>
    <cellStyle name="Normal 10 2 2 6 4" xfId="2528" xr:uid="{BCFA0DDE-8EE1-4199-A4BD-D5E70E3C3FB5}"/>
    <cellStyle name="Normal 10 2 2 6 4 2" xfId="4564" xr:uid="{0B44BA4A-2906-4DF6-A574-91944FDCC159}"/>
    <cellStyle name="Normal 10 2 2 6 4 3" xfId="4676" xr:uid="{AC437735-4A58-4CA3-818A-AFD1FD6C4BE2}"/>
    <cellStyle name="Normal 10 2 2 6 4 4" xfId="4602" xr:uid="{5E880F7F-952C-4FDC-BEE6-5A385AA5CE54}"/>
    <cellStyle name="Normal 10 2 2 7" xfId="973" xr:uid="{ED84FE20-97DF-47E0-8770-0CCC67AA5A74}"/>
    <cellStyle name="Normal 10 2 2 7 2" xfId="974" xr:uid="{C1F42D86-06AE-40A8-B1F1-ECED77381DBD}"/>
    <cellStyle name="Normal 10 2 2 8" xfId="975" xr:uid="{5287D228-2C6C-4834-B24C-62ED243C80EB}"/>
    <cellStyle name="Normal 10 2 2 9" xfId="2529" xr:uid="{BCBCC87D-6B5D-4FA3-94B3-3D4F7C5B97AA}"/>
    <cellStyle name="Normal 10 2 3" xfId="47" xr:uid="{C82A5FAF-EE26-4FBB-A75D-821DD1507165}"/>
    <cellStyle name="Normal 10 2 3 2" xfId="48" xr:uid="{4EC4132D-8253-43CC-9B86-53DF5B943C06}"/>
    <cellStyle name="Normal 10 2 3 2 2" xfId="471" xr:uid="{CA4F08FB-473F-4225-94CC-F0D1FC19CA13}"/>
    <cellStyle name="Normal 10 2 3 2 2 2" xfId="472" xr:uid="{688074E5-D72B-4C6E-8C2B-98594D7692FF}"/>
    <cellStyle name="Normal 10 2 3 2 2 2 2" xfId="976" xr:uid="{A85E25B7-42BF-4744-895E-E9E40FE957F5}"/>
    <cellStyle name="Normal 10 2 3 2 2 2 2 2" xfId="977" xr:uid="{DAA0D63D-1113-49F1-B719-EF10B2FA7A28}"/>
    <cellStyle name="Normal 10 2 3 2 2 2 3" xfId="978" xr:uid="{38D80292-0B9A-406B-AD74-64C4C4EFB282}"/>
    <cellStyle name="Normal 10 2 3 2 2 3" xfId="979" xr:uid="{712BD55F-40F7-487F-BF3B-FD3F795E3DBF}"/>
    <cellStyle name="Normal 10 2 3 2 2 3 2" xfId="980" xr:uid="{23834D6D-3BF4-416E-AD8C-03B19953FEF9}"/>
    <cellStyle name="Normal 10 2 3 2 2 4" xfId="981" xr:uid="{C65D8ED9-AF38-4132-9F81-6C583D9D7A2E}"/>
    <cellStyle name="Normal 10 2 3 2 3" xfId="473" xr:uid="{43D5A31F-D8BE-46D0-BD5B-0EE9EA14B79E}"/>
    <cellStyle name="Normal 10 2 3 2 3 2" xfId="982" xr:uid="{9B13756E-45FD-44C5-B32C-92E8EE6DBB30}"/>
    <cellStyle name="Normal 10 2 3 2 3 2 2" xfId="983" xr:uid="{C5539C78-D1A4-49C0-90BB-1E114F5A1A58}"/>
    <cellStyle name="Normal 10 2 3 2 3 3" xfId="984" xr:uid="{291B9188-BA41-475E-B589-D7EC7B34AA26}"/>
    <cellStyle name="Normal 10 2 3 2 3 4" xfId="2530" xr:uid="{12E391B5-C43C-4AF0-924E-13F740D65791}"/>
    <cellStyle name="Normal 10 2 3 2 4" xfId="985" xr:uid="{2806A720-9D33-4E95-8AE3-FE0CC2503453}"/>
    <cellStyle name="Normal 10 2 3 2 4 2" xfId="986" xr:uid="{0071F4A7-6AE3-4E4E-B6DF-E96ECF5381E4}"/>
    <cellStyle name="Normal 10 2 3 2 5" xfId="987" xr:uid="{9796A862-8C71-4104-99F4-98AA960E7657}"/>
    <cellStyle name="Normal 10 2 3 2 6" xfId="2531" xr:uid="{70B69E5D-45FC-4603-9BE4-DDED0785871F}"/>
    <cellStyle name="Normal 10 2 3 3" xfId="243" xr:uid="{DD5BA1C1-781C-4C3C-88BD-35E17074F839}"/>
    <cellStyle name="Normal 10 2 3 3 2" xfId="474" xr:uid="{A330F643-288F-4A69-B798-CB9D0FA6733D}"/>
    <cellStyle name="Normal 10 2 3 3 2 2" xfId="475" xr:uid="{356E7822-B636-4AF4-B733-F6B605562890}"/>
    <cellStyle name="Normal 10 2 3 3 2 2 2" xfId="988" xr:uid="{BD4E9CE6-E126-45FB-97EA-7E6A72E81A13}"/>
    <cellStyle name="Normal 10 2 3 3 2 2 2 2" xfId="989" xr:uid="{330680D6-AFE8-4C77-A959-21DF2A62533D}"/>
    <cellStyle name="Normal 10 2 3 3 2 2 3" xfId="990" xr:uid="{92558D40-77C9-4489-B954-CBF7D0FA778C}"/>
    <cellStyle name="Normal 10 2 3 3 2 3" xfId="991" xr:uid="{4EFA2044-50B3-4777-A0F8-EC33C36214DC}"/>
    <cellStyle name="Normal 10 2 3 3 2 3 2" xfId="992" xr:uid="{9254CF9F-7E5B-4586-B640-FD2BF23E16B6}"/>
    <cellStyle name="Normal 10 2 3 3 2 4" xfId="993" xr:uid="{C7DC7343-E7D1-48B8-9ACE-0ED98B006097}"/>
    <cellStyle name="Normal 10 2 3 3 3" xfId="476" xr:uid="{A4D3AC77-8A83-4532-B1F2-05BAB5B8718E}"/>
    <cellStyle name="Normal 10 2 3 3 3 2" xfId="994" xr:uid="{203581AF-C0A5-4BDD-90BC-BB0611E23EF8}"/>
    <cellStyle name="Normal 10 2 3 3 3 2 2" xfId="995" xr:uid="{9A588D74-E738-45B7-AEEC-C20F2B07DB88}"/>
    <cellStyle name="Normal 10 2 3 3 3 3" xfId="996" xr:uid="{F839CC6B-5F2A-4F68-8CA8-FF0AD24D1251}"/>
    <cellStyle name="Normal 10 2 3 3 4" xfId="997" xr:uid="{D36CD83D-67CE-4567-AEB0-A5DB519AB601}"/>
    <cellStyle name="Normal 10 2 3 3 4 2" xfId="998" xr:uid="{2D94DD22-C5C4-4163-B167-1134AC7EBE7C}"/>
    <cellStyle name="Normal 10 2 3 3 5" xfId="999" xr:uid="{E81F4337-C7B7-49F0-BAFD-3461E1713A89}"/>
    <cellStyle name="Normal 10 2 3 4" xfId="244" xr:uid="{C82098B7-F768-4F89-A04B-E4CE15544834}"/>
    <cellStyle name="Normal 10 2 3 4 2" xfId="477" xr:uid="{2EF38B96-9859-41FC-B533-9C034EA2735C}"/>
    <cellStyle name="Normal 10 2 3 4 2 2" xfId="1000" xr:uid="{F730D420-DE8A-4BD0-837D-B439609D21EF}"/>
    <cellStyle name="Normal 10 2 3 4 2 2 2" xfId="1001" xr:uid="{CB50745B-A76E-4095-B13F-9A332F80D1B8}"/>
    <cellStyle name="Normal 10 2 3 4 2 3" xfId="1002" xr:uid="{3239D7C9-C961-4EFB-821E-89436C06CA5C}"/>
    <cellStyle name="Normal 10 2 3 4 3" xfId="1003" xr:uid="{55021331-8A02-4D5D-94A1-C9ED7AF3248F}"/>
    <cellStyle name="Normal 10 2 3 4 3 2" xfId="1004" xr:uid="{58FAAD33-1E26-4FBF-AA56-3DE5CFC43410}"/>
    <cellStyle name="Normal 10 2 3 4 4" xfId="1005" xr:uid="{9802AAEB-5212-4AFA-845A-1AEAF6EF69B3}"/>
    <cellStyle name="Normal 10 2 3 5" xfId="478" xr:uid="{3CB2307C-9174-4484-A255-734D352B05B2}"/>
    <cellStyle name="Normal 10 2 3 5 2" xfId="1006" xr:uid="{3AA8DC6C-0F0D-40D8-8A86-92EB82E45BD7}"/>
    <cellStyle name="Normal 10 2 3 5 2 2" xfId="1007" xr:uid="{A8E7C888-9D7D-4759-B0E8-BCC560829FEB}"/>
    <cellStyle name="Normal 10 2 3 5 2 3" xfId="4334" xr:uid="{FE9BC1B3-CF5C-463C-9196-D1ECA170434C}"/>
    <cellStyle name="Normal 10 2 3 5 3" xfId="1008" xr:uid="{96909492-BA9F-43B8-A59B-E2FAA8F6DC77}"/>
    <cellStyle name="Normal 10 2 3 5 4" xfId="2532" xr:uid="{5013EE7E-7752-4B08-A0D4-294CCF569FC9}"/>
    <cellStyle name="Normal 10 2 3 5 4 2" xfId="4565" xr:uid="{3853D228-14D5-4B7A-B08C-27CFBE4B47DF}"/>
    <cellStyle name="Normal 10 2 3 5 4 3" xfId="4677" xr:uid="{2A8EB43C-E26B-4E16-A188-3EC564EEA0B6}"/>
    <cellStyle name="Normal 10 2 3 5 4 4" xfId="4603" xr:uid="{87E8A91D-5871-40E7-B813-858ECF56A02E}"/>
    <cellStyle name="Normal 10 2 3 6" xfId="1009" xr:uid="{01548494-CB9E-4D26-9045-2BD530F9550F}"/>
    <cellStyle name="Normal 10 2 3 6 2" xfId="1010" xr:uid="{F07EDA16-72BE-486D-85A7-C4F3C6DF6339}"/>
    <cellStyle name="Normal 10 2 3 7" xfId="1011" xr:uid="{E83BE6CE-3DC3-4608-93BA-080B747CB18B}"/>
    <cellStyle name="Normal 10 2 3 8" xfId="2533" xr:uid="{D35EAD26-DB30-42B8-812C-2206741758B3}"/>
    <cellStyle name="Normal 10 2 4" xfId="49" xr:uid="{323E5CED-2945-44EF-A824-AB081EE7D0C3}"/>
    <cellStyle name="Normal 10 2 4 2" xfId="429" xr:uid="{9DF9A397-7670-4DD8-A699-A7AF61BAF04F}"/>
    <cellStyle name="Normal 10 2 4 2 2" xfId="479" xr:uid="{7BB203FE-BCC1-4278-8D0E-9FEEB4BA1B58}"/>
    <cellStyle name="Normal 10 2 4 2 2 2" xfId="1012" xr:uid="{34B73109-15D2-441F-B24E-EA8C09B3675E}"/>
    <cellStyle name="Normal 10 2 4 2 2 2 2" xfId="1013" xr:uid="{8027BAEE-12AF-44D4-9DA5-75B817A90ED7}"/>
    <cellStyle name="Normal 10 2 4 2 2 3" xfId="1014" xr:uid="{A6EE0823-C0C6-4923-89E6-CA05A754B620}"/>
    <cellStyle name="Normal 10 2 4 2 2 4" xfId="2534" xr:uid="{8F2950F1-664D-4CC4-BD05-6B7B921B9BE5}"/>
    <cellStyle name="Normal 10 2 4 2 3" xfId="1015" xr:uid="{45849352-C3B9-4F70-BF85-8D4CFBD94622}"/>
    <cellStyle name="Normal 10 2 4 2 3 2" xfId="1016" xr:uid="{5241AB5C-B896-4B3A-B0E1-655FAA82225B}"/>
    <cellStyle name="Normal 10 2 4 2 4" xfId="1017" xr:uid="{E8439E05-5A49-48EC-A1F3-2426591F22AC}"/>
    <cellStyle name="Normal 10 2 4 2 5" xfId="2535" xr:uid="{AC8BB31D-7DE6-4540-969D-EBF148A5A03A}"/>
    <cellStyle name="Normal 10 2 4 3" xfId="480" xr:uid="{EDD6D628-1728-4439-AD78-997D330294B9}"/>
    <cellStyle name="Normal 10 2 4 3 2" xfId="1018" xr:uid="{A70590C2-ACC3-4978-BD35-B066ED2C6C6D}"/>
    <cellStyle name="Normal 10 2 4 3 2 2" xfId="1019" xr:uid="{3CFB0BAE-49B7-48E4-A0C5-E183EE8CD0FB}"/>
    <cellStyle name="Normal 10 2 4 3 3" xfId="1020" xr:uid="{1C495E12-33CB-4C1C-A9FC-BEA3E6F42E6B}"/>
    <cellStyle name="Normal 10 2 4 3 4" xfId="2536" xr:uid="{501547F3-42D4-4F69-8127-A6F6203DFB85}"/>
    <cellStyle name="Normal 10 2 4 4" xfId="1021" xr:uid="{8C7CCC14-DA38-4AEE-959D-B8B53FC55BF9}"/>
    <cellStyle name="Normal 10 2 4 4 2" xfId="1022" xr:uid="{86289ACF-5CC0-4F67-8085-485114493CE3}"/>
    <cellStyle name="Normal 10 2 4 4 3" xfId="2537" xr:uid="{BE9C6E3F-4541-48E1-8A6B-25E870400464}"/>
    <cellStyle name="Normal 10 2 4 4 4" xfId="2538" xr:uid="{3F50C2C7-929B-470E-B855-38735B4260C8}"/>
    <cellStyle name="Normal 10 2 4 5" xfId="1023" xr:uid="{CF9CC292-7FBF-4EF6-97EB-49FC20441F99}"/>
    <cellStyle name="Normal 10 2 4 6" xfId="2539" xr:uid="{A3672011-73FA-45BB-9661-345A98C4AE7B}"/>
    <cellStyle name="Normal 10 2 4 7" xfId="2540" xr:uid="{3BCFCD20-CCC7-43B2-8356-FA65D9151834}"/>
    <cellStyle name="Normal 10 2 5" xfId="245" xr:uid="{881B4D4B-11E2-4B60-B160-EE3DD58F2642}"/>
    <cellStyle name="Normal 10 2 5 2" xfId="481" xr:uid="{391FC33C-02BA-4056-8F0E-4F2E3799A475}"/>
    <cellStyle name="Normal 10 2 5 2 2" xfId="482" xr:uid="{32F39075-7AB8-45FC-BCDD-70CD44572034}"/>
    <cellStyle name="Normal 10 2 5 2 2 2" xfId="1024" xr:uid="{6C060F65-62B4-49DF-820F-0F84FB9479FC}"/>
    <cellStyle name="Normal 10 2 5 2 2 2 2" xfId="1025" xr:uid="{17EB58CA-D36D-46E4-863C-35272D221C26}"/>
    <cellStyle name="Normal 10 2 5 2 2 3" xfId="1026" xr:uid="{0D57BD36-0E86-435F-B37F-B95FBC50683B}"/>
    <cellStyle name="Normal 10 2 5 2 3" xfId="1027" xr:uid="{CC839557-8821-496F-9AF7-1FA3051862ED}"/>
    <cellStyle name="Normal 10 2 5 2 3 2" xfId="1028" xr:uid="{B0FF8A68-B4FC-49EB-B68C-EE05C2A34A78}"/>
    <cellStyle name="Normal 10 2 5 2 4" xfId="1029" xr:uid="{D32AAA1A-722F-425B-BE95-44654F3C813C}"/>
    <cellStyle name="Normal 10 2 5 3" xfId="483" xr:uid="{571BEBA3-DBA4-4B18-BC46-8424D2A1D894}"/>
    <cellStyle name="Normal 10 2 5 3 2" xfId="1030" xr:uid="{39D1560C-5E85-4805-B84F-AE8C3C4943DB}"/>
    <cellStyle name="Normal 10 2 5 3 2 2" xfId="1031" xr:uid="{937F2028-BF58-4D94-BB3F-0D4B096A534D}"/>
    <cellStyle name="Normal 10 2 5 3 3" xfId="1032" xr:uid="{74478FA8-9E9D-4A88-8F55-BC54CD096C6D}"/>
    <cellStyle name="Normal 10 2 5 3 4" xfId="2541" xr:uid="{DF3B3680-5DAC-4BD6-B46E-B491EA1EF8E4}"/>
    <cellStyle name="Normal 10 2 5 4" xfId="1033" xr:uid="{9B3DF240-5060-47CE-843B-04CF0D100887}"/>
    <cellStyle name="Normal 10 2 5 4 2" xfId="1034" xr:uid="{D667DA82-81C1-41FB-B31F-897B0207B100}"/>
    <cellStyle name="Normal 10 2 5 5" xfId="1035" xr:uid="{20398AC5-6EA0-4D37-B177-46FBCC812E6B}"/>
    <cellStyle name="Normal 10 2 5 6" xfId="2542" xr:uid="{8E0CF56C-A9D9-4DF3-B5F3-68D9513731F6}"/>
    <cellStyle name="Normal 10 2 6" xfId="246" xr:uid="{C9EFA11C-EE85-413E-B792-717B45951352}"/>
    <cellStyle name="Normal 10 2 6 2" xfId="484" xr:uid="{46A5C671-36BC-4270-8DDC-892AE9DFA225}"/>
    <cellStyle name="Normal 10 2 6 2 2" xfId="1036" xr:uid="{54E3FCD2-0A10-4C3D-8F90-52ACED72705D}"/>
    <cellStyle name="Normal 10 2 6 2 2 2" xfId="1037" xr:uid="{267C193A-AF8A-4F41-B4D9-6E88A7043221}"/>
    <cellStyle name="Normal 10 2 6 2 3" xfId="1038" xr:uid="{435F1EB5-A1E7-45EF-96BB-D010AC09D2A8}"/>
    <cellStyle name="Normal 10 2 6 2 4" xfId="2543" xr:uid="{0977D860-271D-4DEE-B279-E06A170CCC10}"/>
    <cellStyle name="Normal 10 2 6 3" xfId="1039" xr:uid="{90C827A4-C898-4713-8300-3CFFE977D0B0}"/>
    <cellStyle name="Normal 10 2 6 3 2" xfId="1040" xr:uid="{3C5CDE95-5108-4A27-8B6C-69880D4DFC56}"/>
    <cellStyle name="Normal 10 2 6 4" xfId="1041" xr:uid="{F76851F3-6952-4AFC-BD8C-3A3CB61D51DA}"/>
    <cellStyle name="Normal 10 2 6 5" xfId="2544" xr:uid="{5E60BBCA-ECD6-4466-96AF-AF8C5BAF2CF6}"/>
    <cellStyle name="Normal 10 2 7" xfId="485" xr:uid="{5D3B78D4-0B67-4168-B368-B7A3245C3FD9}"/>
    <cellStyle name="Normal 10 2 7 2" xfId="1042" xr:uid="{607A45DD-47EE-4B2B-B466-F9DC4209A53A}"/>
    <cellStyle name="Normal 10 2 7 2 2" xfId="1043" xr:uid="{D26E4BD1-3EDC-4FA5-935C-0ACB48CC88B0}"/>
    <cellStyle name="Normal 10 2 7 2 3" xfId="4332" xr:uid="{2A6A404C-4FAD-44BF-8D0A-09BCD0A83E8D}"/>
    <cellStyle name="Normal 10 2 7 3" xfId="1044" xr:uid="{FABBB77F-AE58-4AD2-89D9-DB6C05571AB7}"/>
    <cellStyle name="Normal 10 2 7 4" xfId="2545" xr:uid="{2AB97947-3B68-4B44-B30A-2425969285A3}"/>
    <cellStyle name="Normal 10 2 7 4 2" xfId="4563" xr:uid="{5075B469-5A75-46EE-B891-C23E584C9010}"/>
    <cellStyle name="Normal 10 2 7 4 3" xfId="4678" xr:uid="{A6DCE687-D3DE-4965-894E-818E0F060433}"/>
    <cellStyle name="Normal 10 2 7 4 4" xfId="4601" xr:uid="{DB067964-5891-426F-98D4-CA4C4A3A3842}"/>
    <cellStyle name="Normal 10 2 8" xfId="1045" xr:uid="{49436052-29DA-40F4-A61D-EF8A19596841}"/>
    <cellStyle name="Normal 10 2 8 2" xfId="1046" xr:uid="{54895959-018B-4473-A1FE-C50E69045C0F}"/>
    <cellStyle name="Normal 10 2 8 3" xfId="2546" xr:uid="{84DAA1FD-C987-4B52-8E75-0EB9CED7C78B}"/>
    <cellStyle name="Normal 10 2 8 4" xfId="2547" xr:uid="{8BB24E8A-8029-4F6D-BC2A-79AC10FA67C6}"/>
    <cellStyle name="Normal 10 2 9" xfId="1047" xr:uid="{3A96AE70-4C68-45C3-AD8D-302FD433EC74}"/>
    <cellStyle name="Normal 10 3" xfId="50" xr:uid="{85014E7E-FF92-492C-9A7A-8ADB7ADE4008}"/>
    <cellStyle name="Normal 10 3 10" xfId="2548" xr:uid="{2E96C6D6-0B38-45A4-AEAD-7FAAA3A25E43}"/>
    <cellStyle name="Normal 10 3 11" xfId="2549" xr:uid="{B0812E1B-B2BF-4CE9-8D3E-5EA553A1DF0B}"/>
    <cellStyle name="Normal 10 3 2" xfId="51" xr:uid="{4F83144B-E4C4-492D-8BBD-88AF7CE03E1D}"/>
    <cellStyle name="Normal 10 3 2 2" xfId="52" xr:uid="{ABE931D9-20DD-4158-AC6D-95221C728DDB}"/>
    <cellStyle name="Normal 10 3 2 2 2" xfId="247" xr:uid="{F714CE9B-51F0-4D40-A479-8E38939DD69E}"/>
    <cellStyle name="Normal 10 3 2 2 2 2" xfId="486" xr:uid="{DC95AC29-C77C-406B-A565-59C7545F7062}"/>
    <cellStyle name="Normal 10 3 2 2 2 2 2" xfId="1048" xr:uid="{38732387-2DE2-4877-892F-B13A504EA244}"/>
    <cellStyle name="Normal 10 3 2 2 2 2 2 2" xfId="1049" xr:uid="{3AD462DD-B539-4336-9E72-43BDC9889AE4}"/>
    <cellStyle name="Normal 10 3 2 2 2 2 3" xfId="1050" xr:uid="{DCD88C2E-009A-48CE-80DE-7B23DDD91CB6}"/>
    <cellStyle name="Normal 10 3 2 2 2 2 4" xfId="2550" xr:uid="{D4F515D3-F8BA-49D5-958F-AF28838DDB13}"/>
    <cellStyle name="Normal 10 3 2 2 2 3" xfId="1051" xr:uid="{AC85C6D5-8011-4F3C-8DC2-BE5BD3FAEAC2}"/>
    <cellStyle name="Normal 10 3 2 2 2 3 2" xfId="1052" xr:uid="{D3AC6C56-0173-49EE-BB1F-B33C85630DFA}"/>
    <cellStyle name="Normal 10 3 2 2 2 3 3" xfId="2551" xr:uid="{E25D8C98-3C47-4F2A-B64F-C918737769E5}"/>
    <cellStyle name="Normal 10 3 2 2 2 3 4" xfId="2552" xr:uid="{5419D8AA-D3D6-4B5C-A455-1E5BE2D08411}"/>
    <cellStyle name="Normal 10 3 2 2 2 4" xfId="1053" xr:uid="{37A5185B-F047-4F97-AD6D-2AF59250ACEA}"/>
    <cellStyle name="Normal 10 3 2 2 2 5" xfId="2553" xr:uid="{D94FC743-D686-4A4A-A8E8-B0602595E122}"/>
    <cellStyle name="Normal 10 3 2 2 2 6" xfId="2554" xr:uid="{2925EDD8-9C2A-4A9A-9D01-1487322552F7}"/>
    <cellStyle name="Normal 10 3 2 2 3" xfId="487" xr:uid="{51D2EA52-F531-4671-B1EA-E434F11B7039}"/>
    <cellStyle name="Normal 10 3 2 2 3 2" xfId="1054" xr:uid="{0DD06D14-F372-45EF-B62B-EC0E9BFE4668}"/>
    <cellStyle name="Normal 10 3 2 2 3 2 2" xfId="1055" xr:uid="{407C1A8D-B6D2-4900-83C3-027FE1C1561E}"/>
    <cellStyle name="Normal 10 3 2 2 3 2 3" xfId="2555" xr:uid="{BC343F0E-23F2-4179-A870-6B23782ADF73}"/>
    <cellStyle name="Normal 10 3 2 2 3 2 4" xfId="2556" xr:uid="{400C117B-EB83-4A12-ADF7-DD0DD6BF4850}"/>
    <cellStyle name="Normal 10 3 2 2 3 3" xfId="1056" xr:uid="{0C2232BC-F67D-450D-98AD-28B3EE08945E}"/>
    <cellStyle name="Normal 10 3 2 2 3 4" xfId="2557" xr:uid="{9C5D2FD7-C03B-4CB1-AC0A-F8B01F49A08F}"/>
    <cellStyle name="Normal 10 3 2 2 3 5" xfId="2558" xr:uid="{BAE0AD60-6914-4EC6-BA0D-E3C582764897}"/>
    <cellStyle name="Normal 10 3 2 2 4" xfId="1057" xr:uid="{65A91BAA-A974-4E23-A0A7-55732F347766}"/>
    <cellStyle name="Normal 10 3 2 2 4 2" xfId="1058" xr:uid="{A60041D8-96AC-4A7B-B3A7-B4AA97251DA4}"/>
    <cellStyle name="Normal 10 3 2 2 4 3" xfId="2559" xr:uid="{F086EF06-26D9-42F9-B4BF-5A4A034FFA0B}"/>
    <cellStyle name="Normal 10 3 2 2 4 4" xfId="2560" xr:uid="{B440C261-CCE4-4168-92D3-9445755DAC5F}"/>
    <cellStyle name="Normal 10 3 2 2 5" xfId="1059" xr:uid="{F3C66D83-4C34-4803-95CA-71DC7E7B41FF}"/>
    <cellStyle name="Normal 10 3 2 2 5 2" xfId="2561" xr:uid="{778A3CDB-9941-492C-911F-A24B44826CF6}"/>
    <cellStyle name="Normal 10 3 2 2 5 3" xfId="2562" xr:uid="{52908201-0597-4E63-91B5-5C92AF4D1E89}"/>
    <cellStyle name="Normal 10 3 2 2 5 4" xfId="2563" xr:uid="{31577187-8EFF-4279-AEF9-9CDE31FBBF27}"/>
    <cellStyle name="Normal 10 3 2 2 6" xfId="2564" xr:uid="{B3B6084F-37DA-4492-B4FD-DE1BEAD6B415}"/>
    <cellStyle name="Normal 10 3 2 2 7" xfId="2565" xr:uid="{711A8A0B-4708-43EE-8AE3-F89353461F41}"/>
    <cellStyle name="Normal 10 3 2 2 8" xfId="2566" xr:uid="{13481E7B-F0B9-4335-8A5B-28840EFAFBF6}"/>
    <cellStyle name="Normal 10 3 2 3" xfId="248" xr:uid="{5BC332C3-DE6B-407C-A904-36E404367FB5}"/>
    <cellStyle name="Normal 10 3 2 3 2" xfId="488" xr:uid="{14B8BD8C-7E5C-44FE-9076-D216395BBA7B}"/>
    <cellStyle name="Normal 10 3 2 3 2 2" xfId="489" xr:uid="{FF495471-0A35-4FA8-9682-E21D2D520FE7}"/>
    <cellStyle name="Normal 10 3 2 3 2 2 2" xfId="1060" xr:uid="{F5FD86A7-A4F8-4BD4-ABAE-918922B4ECFE}"/>
    <cellStyle name="Normal 10 3 2 3 2 2 2 2" xfId="1061" xr:uid="{F4D93804-8854-4A13-8746-3AC00629A4D9}"/>
    <cellStyle name="Normal 10 3 2 3 2 2 3" xfId="1062" xr:uid="{288E3A3C-65C0-4EDD-A7ED-45BA2E56AEE0}"/>
    <cellStyle name="Normal 10 3 2 3 2 3" xfId="1063" xr:uid="{92BEB606-5EAB-4070-A6B9-3807577454DE}"/>
    <cellStyle name="Normal 10 3 2 3 2 3 2" xfId="1064" xr:uid="{322E036B-CACE-483E-8A19-CCE032A561E6}"/>
    <cellStyle name="Normal 10 3 2 3 2 4" xfId="1065" xr:uid="{CCF958E6-0622-4BF0-AA72-07F0487D4901}"/>
    <cellStyle name="Normal 10 3 2 3 3" xfId="490" xr:uid="{F60ECA56-91E6-439D-85DD-F2C053F6D33A}"/>
    <cellStyle name="Normal 10 3 2 3 3 2" xfId="1066" xr:uid="{A6E4C12F-3AA4-41D8-B29B-84A517569EAC}"/>
    <cellStyle name="Normal 10 3 2 3 3 2 2" xfId="1067" xr:uid="{DE945784-7DBE-44E1-92AE-789C64E9AF03}"/>
    <cellStyle name="Normal 10 3 2 3 3 3" xfId="1068" xr:uid="{3ABD6986-E112-4FF9-BDBE-6A7ADECD8C51}"/>
    <cellStyle name="Normal 10 3 2 3 3 4" xfId="2567" xr:uid="{0B1A716F-87C5-4057-9A91-29E27BFC781E}"/>
    <cellStyle name="Normal 10 3 2 3 4" xfId="1069" xr:uid="{FAE82798-7CC3-44EC-B7D6-04512ACAC800}"/>
    <cellStyle name="Normal 10 3 2 3 4 2" xfId="1070" xr:uid="{EFC58977-7949-4AB7-BB7B-D178FCC50A93}"/>
    <cellStyle name="Normal 10 3 2 3 5" xfId="1071" xr:uid="{871AC8C6-E61A-456A-949B-39B04235C448}"/>
    <cellStyle name="Normal 10 3 2 3 6" xfId="2568" xr:uid="{4B960D7B-421A-41C1-A5C2-995A45728DED}"/>
    <cellStyle name="Normal 10 3 2 4" xfId="249" xr:uid="{65B49521-6753-4BA0-A4DB-5C87D9C57B7B}"/>
    <cellStyle name="Normal 10 3 2 4 2" xfId="491" xr:uid="{F4216031-6E50-4AB9-AB81-5E5C141F1A31}"/>
    <cellStyle name="Normal 10 3 2 4 2 2" xfId="1072" xr:uid="{5F32ACC6-2CD3-4B98-8719-0AA07810DBEF}"/>
    <cellStyle name="Normal 10 3 2 4 2 2 2" xfId="1073" xr:uid="{1103C9C8-1011-4B2A-A213-859D7EEDB8E0}"/>
    <cellStyle name="Normal 10 3 2 4 2 3" xfId="1074" xr:uid="{FACDC66C-7FD2-45D5-9233-ECD79060CDB4}"/>
    <cellStyle name="Normal 10 3 2 4 2 4" xfId="2569" xr:uid="{0294B314-D13E-422C-8474-23D760641500}"/>
    <cellStyle name="Normal 10 3 2 4 3" xfId="1075" xr:uid="{79714DAA-6DED-44EB-97E6-74BCD26D7C73}"/>
    <cellStyle name="Normal 10 3 2 4 3 2" xfId="1076" xr:uid="{C3A85730-C963-46C9-9BE0-C3EADA8694EF}"/>
    <cellStyle name="Normal 10 3 2 4 4" xfId="1077" xr:uid="{AEBA7BE5-0B70-4237-846F-8ACAF0D94971}"/>
    <cellStyle name="Normal 10 3 2 4 5" xfId="2570" xr:uid="{1DD234FB-3F6A-4FCD-91C0-55A8FA25F1DB}"/>
    <cellStyle name="Normal 10 3 2 5" xfId="251" xr:uid="{FB4C1166-0827-4405-A7B3-F83BA74E66EF}"/>
    <cellStyle name="Normal 10 3 2 5 2" xfId="1078" xr:uid="{EFB515A6-FD8F-45EF-B5FE-0936DB5E7BCF}"/>
    <cellStyle name="Normal 10 3 2 5 2 2" xfId="1079" xr:uid="{BBFA0510-C4A9-4AB9-9C46-0943C37D4AF1}"/>
    <cellStyle name="Normal 10 3 2 5 3" xfId="1080" xr:uid="{E3C2A25E-6BD3-4E46-8870-55038DA5010F}"/>
    <cellStyle name="Normal 10 3 2 5 4" xfId="2571" xr:uid="{29D53E4A-F77E-4E66-BFF9-C2F4838A9144}"/>
    <cellStyle name="Normal 10 3 2 6" xfId="1081" xr:uid="{C84C4EC5-ED19-4FFD-9253-F5BDD1DBF6AB}"/>
    <cellStyle name="Normal 10 3 2 6 2" xfId="1082" xr:uid="{AFCB78F2-62FD-4F51-B618-4E4C2B02A846}"/>
    <cellStyle name="Normal 10 3 2 6 3" xfId="2572" xr:uid="{8C4DFC95-006C-444E-914B-20725204CD2D}"/>
    <cellStyle name="Normal 10 3 2 6 4" xfId="2573" xr:uid="{B658596E-654C-45CC-A233-9317F93BF2BF}"/>
    <cellStyle name="Normal 10 3 2 7" xfId="1083" xr:uid="{52647C65-D58D-43D4-99BA-41B3D8C6C2FD}"/>
    <cellStyle name="Normal 10 3 2 8" xfId="2574" xr:uid="{A5A35DA2-5265-4F7C-BBE4-9191B5310A92}"/>
    <cellStyle name="Normal 10 3 2 9" xfId="2575" xr:uid="{F463429F-40AE-44C7-8F4E-7DDB02FE5192}"/>
    <cellStyle name="Normal 10 3 3" xfId="53" xr:uid="{1B00A60D-D2F1-4448-8FB2-2411DF8D7286}"/>
    <cellStyle name="Normal 10 3 3 2" xfId="54" xr:uid="{02DA5849-EAE8-4BA7-948E-B37110B902FB}"/>
    <cellStyle name="Normal 10 3 3 2 2" xfId="492" xr:uid="{75549640-6144-4626-AEDB-88256D296CE5}"/>
    <cellStyle name="Normal 10 3 3 2 2 2" xfId="1084" xr:uid="{2AC147C2-393F-42EF-BD12-61383FA90C0A}"/>
    <cellStyle name="Normal 10 3 3 2 2 2 2" xfId="1085" xr:uid="{DCB5E692-8E4D-4C5D-BCF3-8824B05181FB}"/>
    <cellStyle name="Normal 10 3 3 2 2 2 2 2" xfId="4445" xr:uid="{45280B42-33AD-4BDE-B76D-9DE026036DB6}"/>
    <cellStyle name="Normal 10 3 3 2 2 2 3" xfId="4446" xr:uid="{FC259C67-1865-44CE-8C1B-2D4DA81DE016}"/>
    <cellStyle name="Normal 10 3 3 2 2 3" xfId="1086" xr:uid="{CE267545-2E03-4E14-91EE-6C5022364425}"/>
    <cellStyle name="Normal 10 3 3 2 2 3 2" xfId="4447" xr:uid="{64F51DAB-59F6-4920-8B4B-C91C82D392A6}"/>
    <cellStyle name="Normal 10 3 3 2 2 4" xfId="2576" xr:uid="{12524427-7611-4597-B33F-6A48C6D01069}"/>
    <cellStyle name="Normal 10 3 3 2 3" xfId="1087" xr:uid="{97CE0027-BF9B-4D63-AC9E-D097D097269C}"/>
    <cellStyle name="Normal 10 3 3 2 3 2" xfId="1088" xr:uid="{8383D023-1104-4858-9E71-ECACBD171DDE}"/>
    <cellStyle name="Normal 10 3 3 2 3 2 2" xfId="4448" xr:uid="{20145201-1349-4070-88BE-12632FD65AD5}"/>
    <cellStyle name="Normal 10 3 3 2 3 3" xfId="2577" xr:uid="{0B555A48-03E6-4E35-B018-E36F98C5151B}"/>
    <cellStyle name="Normal 10 3 3 2 3 4" xfId="2578" xr:uid="{7948BE71-FE9A-4D5A-BE29-9B41A231EA9A}"/>
    <cellStyle name="Normal 10 3 3 2 4" xfId="1089" xr:uid="{7D3C2C5D-5598-4EF1-951F-09CF7A8102D0}"/>
    <cellStyle name="Normal 10 3 3 2 4 2" xfId="4449" xr:uid="{070794DD-E8D4-41FA-8A72-453C30E46A16}"/>
    <cellStyle name="Normal 10 3 3 2 5" xfId="2579" xr:uid="{966A9396-6634-439F-8CDB-E3FC82393E3B}"/>
    <cellStyle name="Normal 10 3 3 2 6" xfId="2580" xr:uid="{5BB5FE75-B9B5-401F-8B7B-75187E66392E}"/>
    <cellStyle name="Normal 10 3 3 3" xfId="252" xr:uid="{E43C0ABE-674F-496E-871A-50CFF7EB7765}"/>
    <cellStyle name="Normal 10 3 3 3 2" xfId="1090" xr:uid="{96B3EDB9-31D9-4D5A-B027-52DB4BFF3A05}"/>
    <cellStyle name="Normal 10 3 3 3 2 2" xfId="1091" xr:uid="{1BF1816F-E058-4075-A9A2-9A7BE2B1B045}"/>
    <cellStyle name="Normal 10 3 3 3 2 2 2" xfId="4450" xr:uid="{2020B6C0-3300-42D9-93E7-9426F2767BB9}"/>
    <cellStyle name="Normal 10 3 3 3 2 3" xfId="2581" xr:uid="{EAC1C6FB-2C0D-4E13-9865-8C609525FE37}"/>
    <cellStyle name="Normal 10 3 3 3 2 4" xfId="2582" xr:uid="{AA5222B3-B6B9-4669-9E5F-74C66EEE5A20}"/>
    <cellStyle name="Normal 10 3 3 3 3" xfId="1092" xr:uid="{67AFB757-31C8-4F63-B08B-50F927D7512E}"/>
    <cellStyle name="Normal 10 3 3 3 3 2" xfId="4451" xr:uid="{00C4F7F2-DFB5-4D65-A98C-E79555A1734F}"/>
    <cellStyle name="Normal 10 3 3 3 4" xfId="2583" xr:uid="{C5156629-A1D2-4307-81CA-225A0DA3C83D}"/>
    <cellStyle name="Normal 10 3 3 3 5" xfId="2584" xr:uid="{76024C67-9FBC-427E-BE32-9E96FAAA0D7E}"/>
    <cellStyle name="Normal 10 3 3 4" xfId="1093" xr:uid="{71A6930F-AB4A-4920-B797-6F3F003C0704}"/>
    <cellStyle name="Normal 10 3 3 4 2" xfId="1094" xr:uid="{66F3934D-7273-4DD9-B653-10A033BF0370}"/>
    <cellStyle name="Normal 10 3 3 4 2 2" xfId="4452" xr:uid="{58B37E2A-63B0-49F4-8196-28C2435AB13F}"/>
    <cellStyle name="Normal 10 3 3 4 3" xfId="2585" xr:uid="{EA64992C-A12C-4E1F-91AB-1C52ABD3EF74}"/>
    <cellStyle name="Normal 10 3 3 4 4" xfId="2586" xr:uid="{BF840D71-2C23-44EB-A0EB-13E7B2601C2D}"/>
    <cellStyle name="Normal 10 3 3 5" xfId="1095" xr:uid="{F05BCE2A-4A28-4E6F-8A08-D0BE3DCF0A7F}"/>
    <cellStyle name="Normal 10 3 3 5 2" xfId="2587" xr:uid="{9B4DCB44-4210-40A5-8932-802A1C9C2587}"/>
    <cellStyle name="Normal 10 3 3 5 3" xfId="2588" xr:uid="{E7D5AA22-A7E9-4AE2-8034-625B02FBCD25}"/>
    <cellStyle name="Normal 10 3 3 5 4" xfId="2589" xr:uid="{52E68167-7DE3-4CD2-89A2-ED5E1798DCB1}"/>
    <cellStyle name="Normal 10 3 3 6" xfId="2590" xr:uid="{ED310268-962C-4C39-BDDF-9ABDEB72D784}"/>
    <cellStyle name="Normal 10 3 3 7" xfId="2591" xr:uid="{2802227D-EFF2-40F5-A6E3-934B28EC3CCB}"/>
    <cellStyle name="Normal 10 3 3 8" xfId="2592" xr:uid="{B8644E59-FD8F-41AB-8CF2-BE9CCA21E881}"/>
    <cellStyle name="Normal 10 3 4" xfId="55" xr:uid="{2B4837A7-6F7E-4B70-BE51-7891A5D26D1E}"/>
    <cellStyle name="Normal 10 3 4 2" xfId="493" xr:uid="{7881641F-20C4-4D7B-B828-5ADA94C24FEE}"/>
    <cellStyle name="Normal 10 3 4 2 2" xfId="494" xr:uid="{6D719E68-7408-480C-803B-8ADADD0EEA3E}"/>
    <cellStyle name="Normal 10 3 4 2 2 2" xfId="1096" xr:uid="{16863329-6FC9-4436-A356-6FC1E61E230C}"/>
    <cellStyle name="Normal 10 3 4 2 2 2 2" xfId="1097" xr:uid="{813A8FA4-3EED-4925-9518-74252598CF2D}"/>
    <cellStyle name="Normal 10 3 4 2 2 3" xfId="1098" xr:uid="{8519C54D-8DEA-4886-9D48-405703207E6F}"/>
    <cellStyle name="Normal 10 3 4 2 2 4" xfId="2593" xr:uid="{E9278AA9-1681-4160-BFD8-36F06540A6CB}"/>
    <cellStyle name="Normal 10 3 4 2 3" xfId="1099" xr:uid="{9297070E-010E-4B41-A5D6-DEBA7CC02E3B}"/>
    <cellStyle name="Normal 10 3 4 2 3 2" xfId="1100" xr:uid="{B5FADF25-71F2-4166-8735-2F08C006CCD1}"/>
    <cellStyle name="Normal 10 3 4 2 4" xfId="1101" xr:uid="{20773D92-244D-4835-BD0E-250DE56AF44A}"/>
    <cellStyle name="Normal 10 3 4 2 5" xfId="2594" xr:uid="{A2E11BD2-064B-4988-A696-6638BAACEE92}"/>
    <cellStyle name="Normal 10 3 4 3" xfId="495" xr:uid="{CE872525-37BD-4E94-B61B-D4B7B59E8994}"/>
    <cellStyle name="Normal 10 3 4 3 2" xfId="1102" xr:uid="{6F0C6D89-167B-4D11-8FBE-D3CD41FC709F}"/>
    <cellStyle name="Normal 10 3 4 3 2 2" xfId="1103" xr:uid="{965C99F7-21F9-4F7A-B276-74759780746F}"/>
    <cellStyle name="Normal 10 3 4 3 3" xfId="1104" xr:uid="{8FC4138D-6729-42A3-BD96-940BD0463018}"/>
    <cellStyle name="Normal 10 3 4 3 4" xfId="2595" xr:uid="{F2C01671-5635-46A8-B8C3-29F678C52696}"/>
    <cellStyle name="Normal 10 3 4 4" xfId="1105" xr:uid="{D4EA6DFA-4852-44E9-8E3F-D7807804785C}"/>
    <cellStyle name="Normal 10 3 4 4 2" xfId="1106" xr:uid="{154EF29F-6CEC-45F3-81FC-5A6AAFAA434F}"/>
    <cellStyle name="Normal 10 3 4 4 3" xfId="2596" xr:uid="{462F0530-9597-4D3D-AA71-69857FAE861B}"/>
    <cellStyle name="Normal 10 3 4 4 4" xfId="2597" xr:uid="{8EBAA838-00E0-4401-BE5C-A783E7F9960A}"/>
    <cellStyle name="Normal 10 3 4 5" xfId="1107" xr:uid="{B173673E-842B-4B6F-A5BA-86BE70CDCD8F}"/>
    <cellStyle name="Normal 10 3 4 6" xfId="2598" xr:uid="{775ADF2A-BD05-48F5-AB72-9568DECD058A}"/>
    <cellStyle name="Normal 10 3 4 7" xfId="2599" xr:uid="{7A86554F-7C58-4454-A096-D20BAADF821B}"/>
    <cellStyle name="Normal 10 3 5" xfId="253" xr:uid="{01A117E7-BFD1-4821-A1BB-E3152119CBE2}"/>
    <cellStyle name="Normal 10 3 5 2" xfId="496" xr:uid="{146426CA-3159-4164-852B-6F3DC7D1261E}"/>
    <cellStyle name="Normal 10 3 5 2 2" xfId="1108" xr:uid="{19CFA275-A764-4611-AED0-0E2ED5F3405A}"/>
    <cellStyle name="Normal 10 3 5 2 2 2" xfId="1109" xr:uid="{74FA59A4-49E5-4B6E-83EB-FD6040043A59}"/>
    <cellStyle name="Normal 10 3 5 2 3" xfId="1110" xr:uid="{ABEE9598-5432-4BEC-8598-701BFE854542}"/>
    <cellStyle name="Normal 10 3 5 2 4" xfId="2600" xr:uid="{8B564E33-B49B-4D2D-BD80-A5767C2AEEE1}"/>
    <cellStyle name="Normal 10 3 5 3" xfId="1111" xr:uid="{919DE2E9-BDEE-488D-B363-1A39D96F37A5}"/>
    <cellStyle name="Normal 10 3 5 3 2" xfId="1112" xr:uid="{FB1D6D9F-8383-4412-AF29-C931F51CCDB7}"/>
    <cellStyle name="Normal 10 3 5 3 3" xfId="2601" xr:uid="{FD442F17-2A87-4230-B276-7427DEBF8FE0}"/>
    <cellStyle name="Normal 10 3 5 3 4" xfId="2602" xr:uid="{7D503C1D-F642-493E-AC1E-628CDDD5D0F7}"/>
    <cellStyle name="Normal 10 3 5 4" xfId="1113" xr:uid="{5B431446-C222-4CC0-87E2-876EB939DE0E}"/>
    <cellStyle name="Normal 10 3 5 5" xfId="2603" xr:uid="{27C0D39B-0EBC-418E-BBC7-9D954A2CF3E1}"/>
    <cellStyle name="Normal 10 3 5 6" xfId="2604" xr:uid="{0EA0AAA2-3C8A-4DAA-ADF4-B10A3458A229}"/>
    <cellStyle name="Normal 10 3 6" xfId="254" xr:uid="{E7AF624A-1AC2-4A37-85C2-87780AD7174C}"/>
    <cellStyle name="Normal 10 3 6 2" xfId="1114" xr:uid="{917FA9C1-04FB-44A4-9FDB-8147304BDDE6}"/>
    <cellStyle name="Normal 10 3 6 2 2" xfId="1115" xr:uid="{D3990B60-28A2-4FD1-923C-96C32E513B46}"/>
    <cellStyle name="Normal 10 3 6 2 3" xfId="2605" xr:uid="{3BBA5801-A250-4B0C-94C0-033364D371B9}"/>
    <cellStyle name="Normal 10 3 6 2 4" xfId="2606" xr:uid="{1BDD0157-11C6-429F-89AD-C65B3CFF65DF}"/>
    <cellStyle name="Normal 10 3 6 3" xfId="1116" xr:uid="{BDD71DCC-BDDF-41C4-AA5A-F094D0019F92}"/>
    <cellStyle name="Normal 10 3 6 4" xfId="2607" xr:uid="{79590E47-F8D3-4C32-B855-6142F594C9A0}"/>
    <cellStyle name="Normal 10 3 6 5" xfId="2608" xr:uid="{37B5D40A-AB11-4BFF-90EA-2A474111F9D1}"/>
    <cellStyle name="Normal 10 3 7" xfId="1117" xr:uid="{E66E20A1-5B2B-4EA4-ACFD-3AF45EB02FF0}"/>
    <cellStyle name="Normal 10 3 7 2" xfId="1118" xr:uid="{9899D8B4-F539-4905-9E72-304D88395870}"/>
    <cellStyle name="Normal 10 3 7 3" xfId="2609" xr:uid="{B5EFA96F-39AB-4DD3-84E1-D9F7E85B16F3}"/>
    <cellStyle name="Normal 10 3 7 4" xfId="2610" xr:uid="{1A7ED0F0-06F8-4B5D-94C1-CA7222C14A57}"/>
    <cellStyle name="Normal 10 3 8" xfId="1119" xr:uid="{6C250ADD-788D-4712-BBBF-F5A8844BC204}"/>
    <cellStyle name="Normal 10 3 8 2" xfId="2611" xr:uid="{B9250697-6F81-4C03-BBEB-5AE257AF2A14}"/>
    <cellStyle name="Normal 10 3 8 3" xfId="2612" xr:uid="{DBEC107A-3317-4E1D-9692-FCC76ED6A8C9}"/>
    <cellStyle name="Normal 10 3 8 4" xfId="2613" xr:uid="{C69B0D52-128A-492A-ACA8-CE4A5E612E08}"/>
    <cellStyle name="Normal 10 3 9" xfId="2614" xr:uid="{F333D04A-C2D9-4A64-98D5-43A7C8E47FE0}"/>
    <cellStyle name="Normal 10 4" xfId="56" xr:uid="{8C44F5EF-7E1C-4059-A52A-74F446F21B63}"/>
    <cellStyle name="Normal 10 4 10" xfId="2615" xr:uid="{71A3F4EC-45EE-4F01-9E57-52EA1E9FFB5E}"/>
    <cellStyle name="Normal 10 4 11" xfId="2616" xr:uid="{E462D909-AF99-4815-8A53-91F5522F4E07}"/>
    <cellStyle name="Normal 10 4 2" xfId="57" xr:uid="{7BF88A05-43E5-45F3-9425-F6A328B6087C}"/>
    <cellStyle name="Normal 10 4 2 2" xfId="255" xr:uid="{542560EE-488C-4E60-87B9-11645ED685C8}"/>
    <cellStyle name="Normal 10 4 2 2 2" xfId="497" xr:uid="{29D93ED7-F070-4A8A-BBD5-8E7F06E7F3B2}"/>
    <cellStyle name="Normal 10 4 2 2 2 2" xfId="498" xr:uid="{268E2219-97D2-4F33-BA56-ADE3A5BA94EB}"/>
    <cellStyle name="Normal 10 4 2 2 2 2 2" xfId="1120" xr:uid="{EFE87A34-D03C-48B3-8008-CFC8B339AF07}"/>
    <cellStyle name="Normal 10 4 2 2 2 2 3" xfId="2617" xr:uid="{4EC9E991-0E32-407D-AA4E-7685ED6A1D59}"/>
    <cellStyle name="Normal 10 4 2 2 2 2 4" xfId="2618" xr:uid="{7578632B-CA94-40FB-B048-BA2DB43C9BE7}"/>
    <cellStyle name="Normal 10 4 2 2 2 3" xfId="1121" xr:uid="{A0B86930-F65E-44F2-971F-B123CCEBC480}"/>
    <cellStyle name="Normal 10 4 2 2 2 3 2" xfId="2619" xr:uid="{781F7CA8-5C8C-4D17-9D1D-4FDAF7A33494}"/>
    <cellStyle name="Normal 10 4 2 2 2 3 3" xfId="2620" xr:uid="{93DCBB24-D849-4B45-B578-A03439F46985}"/>
    <cellStyle name="Normal 10 4 2 2 2 3 4" xfId="2621" xr:uid="{55C94ADB-0952-437D-9811-C72BFC67E099}"/>
    <cellStyle name="Normal 10 4 2 2 2 4" xfId="2622" xr:uid="{B700F398-7569-486B-B451-CDCF782E78B1}"/>
    <cellStyle name="Normal 10 4 2 2 2 5" xfId="2623" xr:uid="{AC706C04-0835-41C9-9E90-63D68FDDF307}"/>
    <cellStyle name="Normal 10 4 2 2 2 6" xfId="2624" xr:uid="{91B22497-9C07-47BF-98FA-FF10F86959BC}"/>
    <cellStyle name="Normal 10 4 2 2 3" xfId="499" xr:uid="{CF987F12-9BFF-4129-B8BC-325B4013B1D4}"/>
    <cellStyle name="Normal 10 4 2 2 3 2" xfId="1122" xr:uid="{9CAB883A-7E10-4E98-9ABB-B3297B05D9DE}"/>
    <cellStyle name="Normal 10 4 2 2 3 2 2" xfId="2625" xr:uid="{9F63A585-F178-49D2-A723-889E513DEE1E}"/>
    <cellStyle name="Normal 10 4 2 2 3 2 3" xfId="2626" xr:uid="{4AF36EB9-9019-405B-B5B9-6AD888FFA5FD}"/>
    <cellStyle name="Normal 10 4 2 2 3 2 4" xfId="2627" xr:uid="{BC434D8E-6941-4FD4-9000-C3643E7DC6FA}"/>
    <cellStyle name="Normal 10 4 2 2 3 3" xfId="2628" xr:uid="{A7964C80-55FB-43FB-A883-E9E66F4684FB}"/>
    <cellStyle name="Normal 10 4 2 2 3 4" xfId="2629" xr:uid="{4C54842B-9914-457B-B84C-0F9C03917F32}"/>
    <cellStyle name="Normal 10 4 2 2 3 5" xfId="2630" xr:uid="{B09188D2-1853-4561-A735-B472855E04BD}"/>
    <cellStyle name="Normal 10 4 2 2 4" xfId="1123" xr:uid="{FD8D2D81-4ABE-41EB-9BCA-4C502C1CC35C}"/>
    <cellStyle name="Normal 10 4 2 2 4 2" xfId="2631" xr:uid="{BD5B5DA2-6B40-42F5-9F23-852872956669}"/>
    <cellStyle name="Normal 10 4 2 2 4 3" xfId="2632" xr:uid="{0FC2731B-251B-47A4-B7D3-1B3E798BD037}"/>
    <cellStyle name="Normal 10 4 2 2 4 4" xfId="2633" xr:uid="{B87E34C6-38EF-4DAC-A19C-D9786E55F009}"/>
    <cellStyle name="Normal 10 4 2 2 5" xfId="2634" xr:uid="{A3D8F396-D996-4683-B68D-71EABA33EB86}"/>
    <cellStyle name="Normal 10 4 2 2 5 2" xfId="2635" xr:uid="{CD831E10-5164-4F3F-B7D2-92F5174070FE}"/>
    <cellStyle name="Normal 10 4 2 2 5 3" xfId="2636" xr:uid="{3159FB47-6950-4302-B3F2-B49EED548178}"/>
    <cellStyle name="Normal 10 4 2 2 5 4" xfId="2637" xr:uid="{5552D5FD-9D64-46CA-B9BC-2E7AD8063585}"/>
    <cellStyle name="Normal 10 4 2 2 6" xfId="2638" xr:uid="{E8A6C878-9FCA-4C80-954B-E627B891E960}"/>
    <cellStyle name="Normal 10 4 2 2 7" xfId="2639" xr:uid="{021CF2E1-7B01-43E3-949A-EE2AA323EA53}"/>
    <cellStyle name="Normal 10 4 2 2 8" xfId="2640" xr:uid="{BF1D4DA9-413C-4466-A361-7704E07431F1}"/>
    <cellStyle name="Normal 10 4 2 3" xfId="500" xr:uid="{16A93282-6FD6-41DC-A552-06536EADD26B}"/>
    <cellStyle name="Normal 10 4 2 3 2" xfId="501" xr:uid="{EF684603-FA0A-4DFC-81E9-6CFAC2F61734}"/>
    <cellStyle name="Normal 10 4 2 3 2 2" xfId="502" xr:uid="{39BA0B0B-AA4B-4C08-8850-15B9AA287E22}"/>
    <cellStyle name="Normal 10 4 2 3 2 3" xfId="2641" xr:uid="{D6E06DAE-E631-4864-B8C9-36C844A04926}"/>
    <cellStyle name="Normal 10 4 2 3 2 4" xfId="2642" xr:uid="{50759142-25F1-4417-BE2F-7D02789B0549}"/>
    <cellStyle name="Normal 10 4 2 3 3" xfId="503" xr:uid="{1837D498-56EA-49BD-8DA7-370463E38EBB}"/>
    <cellStyle name="Normal 10 4 2 3 3 2" xfId="2643" xr:uid="{1B5CF343-9136-4A75-8B7C-DFB758E9C105}"/>
    <cellStyle name="Normal 10 4 2 3 3 3" xfId="2644" xr:uid="{B4162CBE-8CD0-4042-A26A-5912FD73F6B4}"/>
    <cellStyle name="Normal 10 4 2 3 3 4" xfId="2645" xr:uid="{601158E2-1029-4272-BFCB-42ACE6DB4A5B}"/>
    <cellStyle name="Normal 10 4 2 3 4" xfId="2646" xr:uid="{F5C9283D-A7C1-4133-A85E-1C42CF8D1C89}"/>
    <cellStyle name="Normal 10 4 2 3 5" xfId="2647" xr:uid="{3A098922-9714-4F68-8966-DE3A04DE317B}"/>
    <cellStyle name="Normal 10 4 2 3 6" xfId="2648" xr:uid="{B4B15AC6-DAD7-4E14-AD68-654515D58F59}"/>
    <cellStyle name="Normal 10 4 2 4" xfId="504" xr:uid="{EB2FD3BB-4183-4EE7-9006-FAEC3DC846A7}"/>
    <cellStyle name="Normal 10 4 2 4 2" xfId="505" xr:uid="{C97AEA71-A6DF-4B91-9E3E-E96D360A7F16}"/>
    <cellStyle name="Normal 10 4 2 4 2 2" xfId="2649" xr:uid="{5F7DF76C-0DDE-4656-8340-D1A1C4136D00}"/>
    <cellStyle name="Normal 10 4 2 4 2 3" xfId="2650" xr:uid="{70021869-A930-46D6-8053-776633AFABA9}"/>
    <cellStyle name="Normal 10 4 2 4 2 4" xfId="2651" xr:uid="{02EF3225-DBEF-4479-A508-B5D164627D9D}"/>
    <cellStyle name="Normal 10 4 2 4 3" xfId="2652" xr:uid="{1318C5C6-F378-4A79-A5E2-C15783F6C5F0}"/>
    <cellStyle name="Normal 10 4 2 4 4" xfId="2653" xr:uid="{C72B192E-4DDB-4965-9650-576B6281CEDE}"/>
    <cellStyle name="Normal 10 4 2 4 5" xfId="2654" xr:uid="{4DBBF699-7477-43D9-AA98-F1E5ACF32098}"/>
    <cellStyle name="Normal 10 4 2 5" xfId="506" xr:uid="{5F5ED9BB-8359-41AC-997D-5C5C9E54FD52}"/>
    <cellStyle name="Normal 10 4 2 5 2" xfId="2655" xr:uid="{386F08A1-5A46-4AC6-B3BF-28F7D53BA400}"/>
    <cellStyle name="Normal 10 4 2 5 3" xfId="2656" xr:uid="{B0BCDBE0-D9EB-45F8-B518-D278A8F3C487}"/>
    <cellStyle name="Normal 10 4 2 5 4" xfId="2657" xr:uid="{624284E6-ED3A-4ED6-8BE0-1766D33262C6}"/>
    <cellStyle name="Normal 10 4 2 6" xfId="2658" xr:uid="{5565C7D6-EAE3-4BB3-B055-DFB4D7CBE87D}"/>
    <cellStyle name="Normal 10 4 2 6 2" xfId="2659" xr:uid="{32A56737-178A-4EC8-A6A6-F742A34766D8}"/>
    <cellStyle name="Normal 10 4 2 6 3" xfId="2660" xr:uid="{2814813A-64CB-49C1-831F-47109871D260}"/>
    <cellStyle name="Normal 10 4 2 6 4" xfId="2661" xr:uid="{9BB3429F-1538-4BA3-B006-1FA7A47B9430}"/>
    <cellStyle name="Normal 10 4 2 7" xfId="2662" xr:uid="{F1DCF97B-5438-435C-B9B3-199C3C598FF9}"/>
    <cellStyle name="Normal 10 4 2 8" xfId="2663" xr:uid="{56FB6225-1092-4DE5-B703-DDDCD8358C4E}"/>
    <cellStyle name="Normal 10 4 2 9" xfId="2664" xr:uid="{0C93472D-5FE4-4077-8BA8-7C34E52A2718}"/>
    <cellStyle name="Normal 10 4 3" xfId="256" xr:uid="{4FDFA6C5-F2ED-47EE-A0CF-5B4909A5AD9A}"/>
    <cellStyle name="Normal 10 4 3 2" xfId="507" xr:uid="{6CC38663-85F5-4CED-ABCA-619284973C5B}"/>
    <cellStyle name="Normal 10 4 3 2 2" xfId="508" xr:uid="{4EBDF798-B3F9-4994-8478-CA7128880F78}"/>
    <cellStyle name="Normal 10 4 3 2 2 2" xfId="1124" xr:uid="{52BCE1BE-E3FE-40DA-9C94-5D4B1D2D0D7C}"/>
    <cellStyle name="Normal 10 4 3 2 2 2 2" xfId="1125" xr:uid="{AB3B2EE1-261A-40E9-A664-5BD0081A9295}"/>
    <cellStyle name="Normal 10 4 3 2 2 3" xfId="1126" xr:uid="{8B1686D6-55BA-452E-8960-41932C56D7F6}"/>
    <cellStyle name="Normal 10 4 3 2 2 4" xfId="2665" xr:uid="{B313677B-CBBD-4F45-BE65-0FD66932ECCF}"/>
    <cellStyle name="Normal 10 4 3 2 3" xfId="1127" xr:uid="{96F442A6-8184-435C-831D-AF0CA0D57E51}"/>
    <cellStyle name="Normal 10 4 3 2 3 2" xfId="1128" xr:uid="{669CA068-CE41-4937-866B-4CA80F3979DA}"/>
    <cellStyle name="Normal 10 4 3 2 3 3" xfId="2666" xr:uid="{C523C55C-0455-4040-A57E-DDC7D2B91E73}"/>
    <cellStyle name="Normal 10 4 3 2 3 4" xfId="2667" xr:uid="{4A47D9E4-9FF5-4282-954D-4E1DE436A302}"/>
    <cellStyle name="Normal 10 4 3 2 4" xfId="1129" xr:uid="{EA2C29BD-43F8-48A4-8699-F4E66B191BD4}"/>
    <cellStyle name="Normal 10 4 3 2 5" xfId="2668" xr:uid="{6116EB79-96E3-4743-847F-06B52BABF32D}"/>
    <cellStyle name="Normal 10 4 3 2 6" xfId="2669" xr:uid="{596D4F7F-E1C5-4177-97B4-C7686B6827B7}"/>
    <cellStyle name="Normal 10 4 3 3" xfId="509" xr:uid="{A02D7835-BF4A-4DD6-97D9-A36B18112E97}"/>
    <cellStyle name="Normal 10 4 3 3 2" xfId="1130" xr:uid="{E6AB6780-E9D9-42CB-8C9A-27F248E6966B}"/>
    <cellStyle name="Normal 10 4 3 3 2 2" xfId="1131" xr:uid="{18ADA560-3F12-4378-8129-EE49F442DF50}"/>
    <cellStyle name="Normal 10 4 3 3 2 3" xfId="2670" xr:uid="{73318BCF-64CC-4503-B6BF-40367498DE9B}"/>
    <cellStyle name="Normal 10 4 3 3 2 4" xfId="2671" xr:uid="{74FFCED1-303C-4F36-ADF6-D2A2781FCC30}"/>
    <cellStyle name="Normal 10 4 3 3 3" xfId="1132" xr:uid="{4264C904-4B39-451B-BF81-F77201CEBB33}"/>
    <cellStyle name="Normal 10 4 3 3 4" xfId="2672" xr:uid="{F7441B55-2FAB-44E5-88D1-F5FEC226247E}"/>
    <cellStyle name="Normal 10 4 3 3 5" xfId="2673" xr:uid="{E23DF9F7-DB0A-4A51-8403-6059039A3F7D}"/>
    <cellStyle name="Normal 10 4 3 4" xfId="1133" xr:uid="{121D730F-41D9-4A5F-85F6-7B38B8DC1159}"/>
    <cellStyle name="Normal 10 4 3 4 2" xfId="1134" xr:uid="{DF43E917-D89D-406B-94B5-6F5E854DA26F}"/>
    <cellStyle name="Normal 10 4 3 4 3" xfId="2674" xr:uid="{9BB9BF15-B8C7-4411-A37E-11103FA1DE48}"/>
    <cellStyle name="Normal 10 4 3 4 4" xfId="2675" xr:uid="{E82D1C43-1488-4684-AC01-4519747FC196}"/>
    <cellStyle name="Normal 10 4 3 5" xfId="1135" xr:uid="{41F1ACF4-A542-47BF-8634-0EE74E82CD88}"/>
    <cellStyle name="Normal 10 4 3 5 2" xfId="2676" xr:uid="{2F1B679E-C214-4F73-9163-6002555384A2}"/>
    <cellStyle name="Normal 10 4 3 5 3" xfId="2677" xr:uid="{AC66FBCD-7EAE-455E-87E7-D679692A4A6E}"/>
    <cellStyle name="Normal 10 4 3 5 4" xfId="2678" xr:uid="{D757601A-9F40-4805-B92E-8D881CAE87DD}"/>
    <cellStyle name="Normal 10 4 3 6" xfId="2679" xr:uid="{F905A651-1BDF-4C1E-9B65-AB11724BB526}"/>
    <cellStyle name="Normal 10 4 3 7" xfId="2680" xr:uid="{FBF6989D-C49B-4A03-850A-4B6C18D48010}"/>
    <cellStyle name="Normal 10 4 3 8" xfId="2681" xr:uid="{4933C791-970E-4426-94DE-DBEE901A49DC}"/>
    <cellStyle name="Normal 10 4 4" xfId="257" xr:uid="{FD078153-B81F-4A2F-8B5F-74119BAA1C73}"/>
    <cellStyle name="Normal 10 4 4 2" xfId="510" xr:uid="{FC387FAC-645A-4AFC-8DF8-8637FBCDA4D6}"/>
    <cellStyle name="Normal 10 4 4 2 2" xfId="511" xr:uid="{637EF6AA-7676-4E38-A302-554A7E3BE423}"/>
    <cellStyle name="Normal 10 4 4 2 2 2" xfId="1136" xr:uid="{529F36D7-5AFB-4039-B94D-A29806F72D53}"/>
    <cellStyle name="Normal 10 4 4 2 2 3" xfId="2682" xr:uid="{423B70F1-481E-49B8-949A-7DB7E4EB6FE3}"/>
    <cellStyle name="Normal 10 4 4 2 2 4" xfId="2683" xr:uid="{E7FA7B12-EA1C-448F-8F0D-A5E5FDEA30DD}"/>
    <cellStyle name="Normal 10 4 4 2 3" xfId="1137" xr:uid="{BE9F8AC2-91A3-4EA9-9424-79A47BCC237C}"/>
    <cellStyle name="Normal 10 4 4 2 4" xfId="2684" xr:uid="{4C648CA6-0031-4ABC-B1E3-86030C123052}"/>
    <cellStyle name="Normal 10 4 4 2 5" xfId="2685" xr:uid="{65D26621-5972-4655-827D-CCBD2BCCF8C4}"/>
    <cellStyle name="Normal 10 4 4 3" xfId="512" xr:uid="{82B1FC5C-45BC-4570-9BB8-5824B647C2F9}"/>
    <cellStyle name="Normal 10 4 4 3 2" xfId="1138" xr:uid="{47F158E9-EB20-4816-9AC7-868A22B891A5}"/>
    <cellStyle name="Normal 10 4 4 3 3" xfId="2686" xr:uid="{DF50B122-287F-4C6E-BA51-DB9111397B2C}"/>
    <cellStyle name="Normal 10 4 4 3 4" xfId="2687" xr:uid="{02BE78B6-F4CA-4502-87BD-47B6DB475CD1}"/>
    <cellStyle name="Normal 10 4 4 4" xfId="1139" xr:uid="{9A2BFD1B-8B55-4D08-888B-70C19F3C9E5D}"/>
    <cellStyle name="Normal 10 4 4 4 2" xfId="2688" xr:uid="{B6D2376B-0188-40A7-8664-A4F4B45950B6}"/>
    <cellStyle name="Normal 10 4 4 4 3" xfId="2689" xr:uid="{DD9F7544-EC73-4E7F-BF54-39E077A03CD9}"/>
    <cellStyle name="Normal 10 4 4 4 4" xfId="2690" xr:uid="{356F7056-60F0-48B1-A9E2-7B2A5C1267B7}"/>
    <cellStyle name="Normal 10 4 4 5" xfId="2691" xr:uid="{C7F4BB6E-98A3-4F6D-95D1-EE0D1AE21F77}"/>
    <cellStyle name="Normal 10 4 4 6" xfId="2692" xr:uid="{A9A1DD80-7E6F-4D10-B444-AB24CD0B8A12}"/>
    <cellStyle name="Normal 10 4 4 7" xfId="2693" xr:uid="{E57C5D04-A881-4AD3-B061-812A90E06F56}"/>
    <cellStyle name="Normal 10 4 5" xfId="258" xr:uid="{A27A8D86-F2AD-4F8D-BB36-6EBE7846670E}"/>
    <cellStyle name="Normal 10 4 5 2" xfId="513" xr:uid="{4D66B5B4-0F4B-4814-BD4F-4F59880EE90E}"/>
    <cellStyle name="Normal 10 4 5 2 2" xfId="1140" xr:uid="{5BB79A82-4AEF-4602-93F8-E72FE2E45BA0}"/>
    <cellStyle name="Normal 10 4 5 2 3" xfId="2694" xr:uid="{B2245A92-28D5-4089-AB18-1DC36F45456E}"/>
    <cellStyle name="Normal 10 4 5 2 4" xfId="2695" xr:uid="{2624E893-712A-4AB5-9C6A-8E8E2D6B6972}"/>
    <cellStyle name="Normal 10 4 5 3" xfId="1141" xr:uid="{ADAFC01F-08E4-4EE7-9C59-822402BCF909}"/>
    <cellStyle name="Normal 10 4 5 3 2" xfId="2696" xr:uid="{9B8669E4-CF08-459F-8E88-6B0406D9431D}"/>
    <cellStyle name="Normal 10 4 5 3 3" xfId="2697" xr:uid="{CFC9B7E2-30F3-4B8B-AA78-CEE506A7D706}"/>
    <cellStyle name="Normal 10 4 5 3 4" xfId="2698" xr:uid="{E1162A01-5556-4A48-8707-71C5A112AA40}"/>
    <cellStyle name="Normal 10 4 5 4" xfId="2699" xr:uid="{61314CD8-B801-4351-8C52-B25D9313D1B3}"/>
    <cellStyle name="Normal 10 4 5 5" xfId="2700" xr:uid="{3E499B71-3332-48BA-94A2-882E247C3C88}"/>
    <cellStyle name="Normal 10 4 5 6" xfId="2701" xr:uid="{DBC18D42-A743-4D96-BEFB-BFE488C050AA}"/>
    <cellStyle name="Normal 10 4 6" xfId="514" xr:uid="{E4B6ABB5-FC14-4D71-B348-6AEB499C8F6B}"/>
    <cellStyle name="Normal 10 4 6 2" xfId="1142" xr:uid="{3EE81EF4-3008-479A-9223-35319A27F43A}"/>
    <cellStyle name="Normal 10 4 6 2 2" xfId="2702" xr:uid="{46406D6C-4A9F-49CA-9CCB-8A06CEC43177}"/>
    <cellStyle name="Normal 10 4 6 2 3" xfId="2703" xr:uid="{9F204856-0B02-4814-8C92-03D9AF11B03C}"/>
    <cellStyle name="Normal 10 4 6 2 4" xfId="2704" xr:uid="{79562010-66C1-4C0B-86AD-69415E59F6F0}"/>
    <cellStyle name="Normal 10 4 6 3" xfId="2705" xr:uid="{20500F69-4760-498B-9E11-2BD3B9EF276D}"/>
    <cellStyle name="Normal 10 4 6 4" xfId="2706" xr:uid="{BC96C936-F06F-4A9E-BE87-BD4C8F913308}"/>
    <cellStyle name="Normal 10 4 6 5" xfId="2707" xr:uid="{203E4D79-FB4B-4F20-9474-6CC27894DF26}"/>
    <cellStyle name="Normal 10 4 7" xfId="1143" xr:uid="{FF00C211-96BD-46F7-A83F-FC94BEC462C6}"/>
    <cellStyle name="Normal 10 4 7 2" xfId="2708" xr:uid="{95BAB4AE-7F23-475E-911B-0C162350E8BF}"/>
    <cellStyle name="Normal 10 4 7 3" xfId="2709" xr:uid="{8ABCF2DD-06C7-4791-9C4A-6DB5D0CF9A14}"/>
    <cellStyle name="Normal 10 4 7 4" xfId="2710" xr:uid="{E1318A8A-BA55-4CE3-B279-D09B98F68C86}"/>
    <cellStyle name="Normal 10 4 8" xfId="2711" xr:uid="{139B4253-1697-423A-85CF-42C9E42BD844}"/>
    <cellStyle name="Normal 10 4 8 2" xfId="2712" xr:uid="{858F8E32-C732-4403-8F94-C19CCEACF743}"/>
    <cellStyle name="Normal 10 4 8 3" xfId="2713" xr:uid="{BF6A07DA-89AE-4F95-B64A-043DC89C23D3}"/>
    <cellStyle name="Normal 10 4 8 4" xfId="2714" xr:uid="{294C35A1-4EBA-4E4B-877E-FAE96D719D8F}"/>
    <cellStyle name="Normal 10 4 9" xfId="2715" xr:uid="{6814CECC-C822-4FA0-B2EF-69DC7B01FC42}"/>
    <cellStyle name="Normal 10 5" xfId="58" xr:uid="{A6E67832-0E20-4D64-B756-1D44A9737AD6}"/>
    <cellStyle name="Normal 10 5 2" xfId="59" xr:uid="{A766D4C2-FC70-4C12-9DE8-1E0F2D2448EC}"/>
    <cellStyle name="Normal 10 5 2 2" xfId="259" xr:uid="{56033FC4-A04D-459B-8D36-14053B404307}"/>
    <cellStyle name="Normal 10 5 2 2 2" xfId="515" xr:uid="{64FCE855-F1C6-4608-867A-09D7B83DA767}"/>
    <cellStyle name="Normal 10 5 2 2 2 2" xfId="1144" xr:uid="{D8EFF682-7C72-44FF-9AAA-A3E678695EC3}"/>
    <cellStyle name="Normal 10 5 2 2 2 3" xfId="2716" xr:uid="{5A4071F4-600E-4911-8B03-FB9E5F3FC26B}"/>
    <cellStyle name="Normal 10 5 2 2 2 4" xfId="2717" xr:uid="{38F6C01B-8FAD-43DC-ABC2-256D4A3AD531}"/>
    <cellStyle name="Normal 10 5 2 2 3" xfId="1145" xr:uid="{570C4128-9F17-44FC-98BD-FCCD2049C1F1}"/>
    <cellStyle name="Normal 10 5 2 2 3 2" xfId="2718" xr:uid="{B390AA1F-EEAF-437F-932A-7E8DE50637DE}"/>
    <cellStyle name="Normal 10 5 2 2 3 3" xfId="2719" xr:uid="{8BCFE7A3-0AA1-4A83-AE83-FFB987607E50}"/>
    <cellStyle name="Normal 10 5 2 2 3 4" xfId="2720" xr:uid="{1807F87B-78A2-429A-9550-0F28E619972B}"/>
    <cellStyle name="Normal 10 5 2 2 4" xfId="2721" xr:uid="{FC2984FF-14B5-4728-BFED-5A6D298AA35E}"/>
    <cellStyle name="Normal 10 5 2 2 5" xfId="2722" xr:uid="{AD32A4F7-5C7B-461D-9CF6-0C7E989A0610}"/>
    <cellStyle name="Normal 10 5 2 2 6" xfId="2723" xr:uid="{ECBFD9DF-CB4F-4849-A9E0-A724190E5B91}"/>
    <cellStyle name="Normal 10 5 2 3" xfId="516" xr:uid="{E694DD1B-6CE6-4C93-962C-569C6AC6DD34}"/>
    <cellStyle name="Normal 10 5 2 3 2" xfId="1146" xr:uid="{1F740024-9EAB-4201-9D14-17B6661DF24C}"/>
    <cellStyle name="Normal 10 5 2 3 2 2" xfId="2724" xr:uid="{3AC57430-4209-4108-A85B-D2B8C0C96234}"/>
    <cellStyle name="Normal 10 5 2 3 2 3" xfId="2725" xr:uid="{719C3B57-6FAC-47D0-A098-0430177C9DCD}"/>
    <cellStyle name="Normal 10 5 2 3 2 4" xfId="2726" xr:uid="{BB426390-08B4-4FDF-943E-5536B063DF70}"/>
    <cellStyle name="Normal 10 5 2 3 3" xfId="2727" xr:uid="{08855278-A8B6-4933-898E-8ACDF27160CC}"/>
    <cellStyle name="Normal 10 5 2 3 4" xfId="2728" xr:uid="{DD90D1A6-BE57-4171-902B-6C3A68A3DC57}"/>
    <cellStyle name="Normal 10 5 2 3 5" xfId="2729" xr:uid="{63902B61-0DF0-475B-BE26-5E7434AA7BC6}"/>
    <cellStyle name="Normal 10 5 2 4" xfId="1147" xr:uid="{4D498CE7-0D38-4473-8BA4-E87CC85E8F9F}"/>
    <cellStyle name="Normal 10 5 2 4 2" xfId="2730" xr:uid="{8070A397-2CCC-4E90-9661-6BEB6541D533}"/>
    <cellStyle name="Normal 10 5 2 4 3" xfId="2731" xr:uid="{2BDD77C4-BD7A-47C7-B968-18D2446FBE6D}"/>
    <cellStyle name="Normal 10 5 2 4 4" xfId="2732" xr:uid="{1652894F-EC3C-471F-AF69-E8DF2D8ACF06}"/>
    <cellStyle name="Normal 10 5 2 5" xfId="2733" xr:uid="{933FD9F7-96FD-44D9-99B8-C2C0C13B804D}"/>
    <cellStyle name="Normal 10 5 2 5 2" xfId="2734" xr:uid="{BAD8778B-6F51-41C6-9407-B5E2F2959E81}"/>
    <cellStyle name="Normal 10 5 2 5 3" xfId="2735" xr:uid="{3BDB74AC-0C4E-423F-9CBF-F02ACB03C597}"/>
    <cellStyle name="Normal 10 5 2 5 4" xfId="2736" xr:uid="{7A48787A-925F-46F3-9232-DB5E293BB7BD}"/>
    <cellStyle name="Normal 10 5 2 6" xfId="2737" xr:uid="{F9BBD1C3-37D8-4F3D-AA15-D9A08E97F253}"/>
    <cellStyle name="Normal 10 5 2 7" xfId="2738" xr:uid="{A03FB162-EDD0-4F73-B8AC-EC6BCED555C4}"/>
    <cellStyle name="Normal 10 5 2 8" xfId="2739" xr:uid="{39F6EB24-7F84-4C4B-9B60-52650689B173}"/>
    <cellStyle name="Normal 10 5 3" xfId="260" xr:uid="{FBB642A4-F2ED-4FF9-B94D-A2119B27A0AB}"/>
    <cellStyle name="Normal 10 5 3 2" xfId="517" xr:uid="{9E9C6FD7-0392-4071-AFDC-657B8B8B85AB}"/>
    <cellStyle name="Normal 10 5 3 2 2" xfId="518" xr:uid="{86F92934-F5ED-48F5-AFF2-C63CC8D964E3}"/>
    <cellStyle name="Normal 10 5 3 2 3" xfId="2740" xr:uid="{E9FBC5B1-731F-4B19-AF54-C3E565F0C1F7}"/>
    <cellStyle name="Normal 10 5 3 2 4" xfId="2741" xr:uid="{496497C7-3703-432B-AEBC-7E565C22F985}"/>
    <cellStyle name="Normal 10 5 3 3" xfId="519" xr:uid="{6772179A-A792-47A4-8F98-79E35F80EA2F}"/>
    <cellStyle name="Normal 10 5 3 3 2" xfId="2742" xr:uid="{A0552016-3260-4038-9A21-4F939EC7C7BB}"/>
    <cellStyle name="Normal 10 5 3 3 3" xfId="2743" xr:uid="{F0DF1941-335F-4DEA-BB07-63C8CBD46285}"/>
    <cellStyle name="Normal 10 5 3 3 4" xfId="2744" xr:uid="{A61A2AC7-234B-4051-963B-EE9E92C65806}"/>
    <cellStyle name="Normal 10 5 3 4" xfId="2745" xr:uid="{2684DF66-9E30-473F-A9EC-D372CDDB2C25}"/>
    <cellStyle name="Normal 10 5 3 5" xfId="2746" xr:uid="{B8F05B05-0F27-44CA-8B81-D5EA6DE9F6CE}"/>
    <cellStyle name="Normal 10 5 3 6" xfId="2747" xr:uid="{214F306E-CD38-405D-A2A0-E7265DEC6226}"/>
    <cellStyle name="Normal 10 5 4" xfId="261" xr:uid="{54766BFE-C800-47C7-8D5D-F595347DBF79}"/>
    <cellStyle name="Normal 10 5 4 2" xfId="520" xr:uid="{A978C01C-9D5F-477D-8089-1AF1E075A520}"/>
    <cellStyle name="Normal 10 5 4 2 2" xfId="2748" xr:uid="{23D7ED2B-DD79-4C38-A865-056D53F2FBD3}"/>
    <cellStyle name="Normal 10 5 4 2 3" xfId="2749" xr:uid="{1CBD7145-6019-42F3-96B9-EED85026D3EC}"/>
    <cellStyle name="Normal 10 5 4 2 4" xfId="2750" xr:uid="{3F13F65C-1AF5-427A-83E5-5DD6EE9781ED}"/>
    <cellStyle name="Normal 10 5 4 3" xfId="2751" xr:uid="{C21AE963-E01E-4372-B22B-5373DA438246}"/>
    <cellStyle name="Normal 10 5 4 4" xfId="2752" xr:uid="{A1C33EE3-B5DF-4873-9B87-F87D4B59A34F}"/>
    <cellStyle name="Normal 10 5 4 5" xfId="2753" xr:uid="{4218430C-43D4-480C-92BD-84F1FDC22EE8}"/>
    <cellStyle name="Normal 10 5 5" xfId="521" xr:uid="{33A8B777-4B2B-417B-AE67-F235C96DA818}"/>
    <cellStyle name="Normal 10 5 5 2" xfId="2754" xr:uid="{5D2F41A5-ED55-400B-9E86-6693CA46E6FB}"/>
    <cellStyle name="Normal 10 5 5 3" xfId="2755" xr:uid="{C0EEC6EC-32B0-4F81-A569-8B7BEF7B9317}"/>
    <cellStyle name="Normal 10 5 5 4" xfId="2756" xr:uid="{C3C644EF-2CFD-480E-B085-BA32DFC6E580}"/>
    <cellStyle name="Normal 10 5 6" xfId="2757" xr:uid="{CAFB42AA-B0D8-4796-9BCB-AC61D0F96D71}"/>
    <cellStyle name="Normal 10 5 6 2" xfId="2758" xr:uid="{B5495C51-6FEE-4FD6-A7EA-511FA6F9B662}"/>
    <cellStyle name="Normal 10 5 6 3" xfId="2759" xr:uid="{469608EF-AEF7-4A9F-8FC9-48C106B4EDEB}"/>
    <cellStyle name="Normal 10 5 6 4" xfId="2760" xr:uid="{4C049A28-4787-4A02-8EC8-A022A92DC78B}"/>
    <cellStyle name="Normal 10 5 7" xfId="2761" xr:uid="{30CF7EC8-16BE-4572-B0C9-CD9A93D45DCD}"/>
    <cellStyle name="Normal 10 5 8" xfId="2762" xr:uid="{75F37F4E-9DEE-4F64-9E19-C721BFE22C6E}"/>
    <cellStyle name="Normal 10 5 9" xfId="2763" xr:uid="{AC848340-4B2A-4622-9228-D6949F9DCEB7}"/>
    <cellStyle name="Normal 10 6" xfId="60" xr:uid="{4ACB9EE5-852C-447B-9E59-00C059D84C78}"/>
    <cellStyle name="Normal 10 6 2" xfId="262" xr:uid="{688C6CCE-270F-4A46-983E-E6A4D19174C8}"/>
    <cellStyle name="Normal 10 6 2 2" xfId="522" xr:uid="{BA8DCDA0-E8D4-4C13-AF25-88EAE5E2AB52}"/>
    <cellStyle name="Normal 10 6 2 2 2" xfId="1148" xr:uid="{BA888D13-FFE2-47D0-8496-9BAD10FF93CC}"/>
    <cellStyle name="Normal 10 6 2 2 2 2" xfId="1149" xr:uid="{4A6D9485-AC61-46EE-8939-2BAEB9FC9B36}"/>
    <cellStyle name="Normal 10 6 2 2 3" xfId="1150" xr:uid="{8C27AD8F-98C8-45D6-BFB8-80BB122D100C}"/>
    <cellStyle name="Normal 10 6 2 2 4" xfId="2764" xr:uid="{C183EA44-DB80-438B-8388-85C4B5C32ADF}"/>
    <cellStyle name="Normal 10 6 2 3" xfId="1151" xr:uid="{17613F47-9244-497B-9206-1774E02A4BD7}"/>
    <cellStyle name="Normal 10 6 2 3 2" xfId="1152" xr:uid="{DC9FAB3C-0106-482A-94EA-8BAC735A5C7D}"/>
    <cellStyle name="Normal 10 6 2 3 3" xfId="2765" xr:uid="{88ED55FB-AF50-4AC4-AD31-84668CF0D27B}"/>
    <cellStyle name="Normal 10 6 2 3 4" xfId="2766" xr:uid="{9931E4A6-0236-4486-87DF-786DA382FA94}"/>
    <cellStyle name="Normal 10 6 2 4" xfId="1153" xr:uid="{E7C346C1-1149-4B3C-9269-6B70F49952D2}"/>
    <cellStyle name="Normal 10 6 2 5" xfId="2767" xr:uid="{05AE211F-E671-41F8-A768-00B7C12AF795}"/>
    <cellStyle name="Normal 10 6 2 6" xfId="2768" xr:uid="{39570030-B574-4E99-9BEA-5BC15B588F3C}"/>
    <cellStyle name="Normal 10 6 3" xfId="523" xr:uid="{26DD023E-4C1B-4968-87FE-867A6FA0F814}"/>
    <cellStyle name="Normal 10 6 3 2" xfId="1154" xr:uid="{B0EF1776-9488-49FF-813B-F8870A17DECF}"/>
    <cellStyle name="Normal 10 6 3 2 2" xfId="1155" xr:uid="{CBC5C83A-21A4-4F4F-BC16-64D6ED9B8A92}"/>
    <cellStyle name="Normal 10 6 3 2 3" xfId="2769" xr:uid="{92E4EDA8-DB09-400F-98CA-A4A929E573B8}"/>
    <cellStyle name="Normal 10 6 3 2 4" xfId="2770" xr:uid="{9971874A-268D-4A27-BEC4-1D5E916AC2E7}"/>
    <cellStyle name="Normal 10 6 3 3" xfId="1156" xr:uid="{27572E42-1A32-43B4-9380-42A9D36E946B}"/>
    <cellStyle name="Normal 10 6 3 4" xfId="2771" xr:uid="{BE0EA358-332A-4A65-9F0C-25D0CF566533}"/>
    <cellStyle name="Normal 10 6 3 5" xfId="2772" xr:uid="{0397782C-7448-4A55-9AE7-53F8368378DE}"/>
    <cellStyle name="Normal 10 6 4" xfId="1157" xr:uid="{53777B6B-0FC4-418F-97D3-2532E5F7E50A}"/>
    <cellStyle name="Normal 10 6 4 2" xfId="1158" xr:uid="{968209BA-91BB-4F4C-B239-2FF92FFD1225}"/>
    <cellStyle name="Normal 10 6 4 3" xfId="2773" xr:uid="{787B0AF2-C51D-49B0-BF8C-1B38EE56DFB1}"/>
    <cellStyle name="Normal 10 6 4 4" xfId="2774" xr:uid="{DA396D30-9231-43BC-95E7-C447B21310DA}"/>
    <cellStyle name="Normal 10 6 5" xfId="1159" xr:uid="{1AA9DEAE-30D6-41F9-A9A0-6300D8CAA62B}"/>
    <cellStyle name="Normal 10 6 5 2" xfId="2775" xr:uid="{E843D45F-F315-413A-91D8-B3F24EAD7C62}"/>
    <cellStyle name="Normal 10 6 5 3" xfId="2776" xr:uid="{EC507C9B-BBC9-44DA-AEA2-9EB261ACCCC4}"/>
    <cellStyle name="Normal 10 6 5 4" xfId="2777" xr:uid="{0E18E82C-3DF8-43D0-AEAB-EEED2E21802B}"/>
    <cellStyle name="Normal 10 6 6" xfId="2778" xr:uid="{E95A41EC-4879-4711-B496-C8B97E582FB0}"/>
    <cellStyle name="Normal 10 6 7" xfId="2779" xr:uid="{6AD0E833-063F-4F74-A259-018F4D67F53B}"/>
    <cellStyle name="Normal 10 6 8" xfId="2780" xr:uid="{65DDB7CD-BA7D-4B9F-82E0-C491B734FB49}"/>
    <cellStyle name="Normal 10 7" xfId="263" xr:uid="{15FA31C0-5256-491A-96C8-8D3556AFC006}"/>
    <cellStyle name="Normal 10 7 2" xfId="524" xr:uid="{8B627D84-98AF-4EA4-8272-46339950B845}"/>
    <cellStyle name="Normal 10 7 2 2" xfId="525" xr:uid="{A8D5109C-B680-468B-85DD-08C3DCEEEF74}"/>
    <cellStyle name="Normal 10 7 2 2 2" xfId="1160" xr:uid="{429106FC-AA23-4E11-BE21-3050CDED2479}"/>
    <cellStyle name="Normal 10 7 2 2 3" xfId="2781" xr:uid="{845DFEF7-F6C3-4604-8474-EA1F9E31B35D}"/>
    <cellStyle name="Normal 10 7 2 2 4" xfId="2782" xr:uid="{F7042EDD-094D-4E7E-BFA4-59D1EBB0E393}"/>
    <cellStyle name="Normal 10 7 2 3" xfId="1161" xr:uid="{7F24F23C-5521-4ED1-A227-3C94533CAA84}"/>
    <cellStyle name="Normal 10 7 2 4" xfId="2783" xr:uid="{44CE0E30-F503-4951-8432-A2771B00332B}"/>
    <cellStyle name="Normal 10 7 2 5" xfId="2784" xr:uid="{5F193925-BF4D-4CE8-80B4-9540521FC3BD}"/>
    <cellStyle name="Normal 10 7 3" xfId="526" xr:uid="{0B5418E4-D734-4D1E-AF0E-88D1DCA1F7E2}"/>
    <cellStyle name="Normal 10 7 3 2" xfId="1162" xr:uid="{622165EF-88C2-4046-B5A7-FFBC83939EB4}"/>
    <cellStyle name="Normal 10 7 3 3" xfId="2785" xr:uid="{0C73AAA9-576B-44BB-9765-0A6A89A2E7CC}"/>
    <cellStyle name="Normal 10 7 3 4" xfId="2786" xr:uid="{69EEA301-F081-4323-A474-5D470F5BA15D}"/>
    <cellStyle name="Normal 10 7 4" xfId="1163" xr:uid="{91A6A070-E08E-410E-A8D0-7EDE2F13F134}"/>
    <cellStyle name="Normal 10 7 4 2" xfId="2787" xr:uid="{087F02BE-1605-48AF-881D-3A0DC45C618B}"/>
    <cellStyle name="Normal 10 7 4 3" xfId="2788" xr:uid="{E5B1570E-30D3-4745-A2D3-948A5D194AA3}"/>
    <cellStyle name="Normal 10 7 4 4" xfId="2789" xr:uid="{14D9812F-DB2F-494C-B058-63DB765C28B5}"/>
    <cellStyle name="Normal 10 7 5" xfId="2790" xr:uid="{9AACE84C-BA41-4853-8920-B04A9B7F9D06}"/>
    <cellStyle name="Normal 10 7 6" xfId="2791" xr:uid="{E63BDBB3-FD90-4991-A917-63DC658B6D61}"/>
    <cellStyle name="Normal 10 7 7" xfId="2792" xr:uid="{608FDD78-5D21-434D-9D1B-8AE13FA40162}"/>
    <cellStyle name="Normal 10 8" xfId="264" xr:uid="{C455645B-6F9E-48ED-880C-21E9A2E0D20B}"/>
    <cellStyle name="Normal 10 8 2" xfId="527" xr:uid="{60E07CEF-9D4B-4843-B783-F48DCF6C5364}"/>
    <cellStyle name="Normal 10 8 2 2" xfId="1164" xr:uid="{055A6D1F-B6F1-4D78-95CD-4F2CF004017C}"/>
    <cellStyle name="Normal 10 8 2 3" xfId="2793" xr:uid="{C499071B-D7B5-42B9-9891-9E9AD3CBA958}"/>
    <cellStyle name="Normal 10 8 2 4" xfId="2794" xr:uid="{483740DD-B605-490D-9E15-86F0EA4D35FD}"/>
    <cellStyle name="Normal 10 8 3" xfId="1165" xr:uid="{7F82F172-EDC6-4721-9542-BDD478E4A446}"/>
    <cellStyle name="Normal 10 8 3 2" xfId="2795" xr:uid="{961C0A70-6CE9-40C2-BF18-088022E310A3}"/>
    <cellStyle name="Normal 10 8 3 3" xfId="2796" xr:uid="{35059559-DF31-4C21-AA73-3697207A0DC9}"/>
    <cellStyle name="Normal 10 8 3 4" xfId="2797" xr:uid="{AF3535FD-EC94-412A-955D-F6FC05268BA8}"/>
    <cellStyle name="Normal 10 8 4" xfId="2798" xr:uid="{C6397D7D-35DF-4821-ACB3-39DFA3F6F9C7}"/>
    <cellStyle name="Normal 10 8 5" xfId="2799" xr:uid="{4C68FF63-47B7-4D26-B6DA-B4F43BD6AE8E}"/>
    <cellStyle name="Normal 10 8 6" xfId="2800" xr:uid="{FDB7FE13-C577-4DCC-BB81-7C1E86C18D06}"/>
    <cellStyle name="Normal 10 9" xfId="265" xr:uid="{0148B5B6-BEB9-4A19-B7DE-CB514DB74A93}"/>
    <cellStyle name="Normal 10 9 2" xfId="1166" xr:uid="{576B225A-8611-4DFA-B655-D621C1299E13}"/>
    <cellStyle name="Normal 10 9 2 2" xfId="2801" xr:uid="{41118522-0923-4BE2-BC78-59B43D851189}"/>
    <cellStyle name="Normal 10 9 2 2 2" xfId="4330" xr:uid="{1B8BBEAC-2C24-40C1-B47C-4619D9521323}"/>
    <cellStyle name="Normal 10 9 2 2 3" xfId="4679" xr:uid="{599EECCE-C977-4CED-BC5E-D96D88EC22CE}"/>
    <cellStyle name="Normal 10 9 2 3" xfId="2802" xr:uid="{1B3B1FC4-242F-4DD1-BCF6-22EC9CA8963C}"/>
    <cellStyle name="Normal 10 9 2 4" xfId="2803" xr:uid="{005E0F60-A450-4DEA-8618-824A2AEF5A9E}"/>
    <cellStyle name="Normal 10 9 3" xfId="2804" xr:uid="{D1841E66-C40A-403C-A14C-3889F2B9D4B5}"/>
    <cellStyle name="Normal 10 9 3 2" xfId="5339" xr:uid="{4A749017-2CF1-49F5-90BE-E661BEE6DA2E}"/>
    <cellStyle name="Normal 10 9 4" xfId="2805" xr:uid="{49339812-669C-41E1-8F5C-D1152466774D}"/>
    <cellStyle name="Normal 10 9 4 2" xfId="4562" xr:uid="{421F39E9-0C95-4993-83B5-8CABA24BCDAE}"/>
    <cellStyle name="Normal 10 9 4 3" xfId="4680" xr:uid="{F2741E10-2B8A-4B36-9240-9E289215AC31}"/>
    <cellStyle name="Normal 10 9 4 4" xfId="4600" xr:uid="{27A293FB-3F5A-4E83-82E2-F4581E0671DC}"/>
    <cellStyle name="Normal 10 9 5" xfId="2806" xr:uid="{841A6865-0C97-438A-8A2C-455D8ABFA385}"/>
    <cellStyle name="Normal 11" xfId="61" xr:uid="{C6493005-1BC2-4FBF-9EC6-453C1E04F894}"/>
    <cellStyle name="Normal 11 2" xfId="266" xr:uid="{2C793483-C360-45C2-908B-1CFC2F3F93E7}"/>
    <cellStyle name="Normal 11 2 2" xfId="4647" xr:uid="{A26D7A53-DBC8-45E3-B3C4-06CB2143569B}"/>
    <cellStyle name="Normal 11 3" xfId="4335" xr:uid="{EEC00EC4-4CF7-4C1B-8F11-7CCBA90FD539}"/>
    <cellStyle name="Normal 11 3 2" xfId="4541" xr:uid="{AECE06D5-7576-47C8-8C39-4F3A49026DA3}"/>
    <cellStyle name="Normal 11 3 3" xfId="4724" xr:uid="{0D94804A-F458-4A96-B7EE-5ACD87640E3C}"/>
    <cellStyle name="Normal 11 3 4" xfId="4701" xr:uid="{4CD35DBB-3E3E-421A-8C95-969637941B05}"/>
    <cellStyle name="Normal 12" xfId="62" xr:uid="{3C069479-3390-4F3D-8A11-9707619E6468}"/>
    <cellStyle name="Normal 12 2" xfId="267" xr:uid="{F0D9848B-6C06-466C-8696-6296758EC3D3}"/>
    <cellStyle name="Normal 12 2 2" xfId="4648" xr:uid="{8F3CE86C-491B-41D8-9EDB-21B302CC3130}"/>
    <cellStyle name="Normal 12 3" xfId="4542" xr:uid="{1E5A61B4-4DB2-490C-B786-76DEA6EB4392}"/>
    <cellStyle name="Normal 13" xfId="63" xr:uid="{2653EB19-4009-4A3D-AAFF-CE26C6B36F06}"/>
    <cellStyle name="Normal 13 2" xfId="64" xr:uid="{B8918025-45F8-4404-A4C5-CAF37695243F}"/>
    <cellStyle name="Normal 13 2 2" xfId="268" xr:uid="{795E7A48-597A-4B40-8B10-93D68E83A952}"/>
    <cellStyle name="Normal 13 2 2 2" xfId="4649" xr:uid="{7C219911-9284-4EFD-8F7A-A458308DFE99}"/>
    <cellStyle name="Normal 13 2 3" xfId="4337" xr:uid="{E3026301-22EA-4FAE-AC75-1B9E09E405DF}"/>
    <cellStyle name="Normal 13 2 3 2" xfId="4543" xr:uid="{AA519642-3475-4BC1-9592-4111960FC875}"/>
    <cellStyle name="Normal 13 2 3 3" xfId="4725" xr:uid="{BC1512E7-5EEF-4DD0-B9A5-D4082D83AD12}"/>
    <cellStyle name="Normal 13 2 3 4" xfId="4702" xr:uid="{3C2EB788-518D-4FF1-B342-C4F9FF48DEE4}"/>
    <cellStyle name="Normal 13 3" xfId="269" xr:uid="{D9DDEB48-B7A1-468A-9952-7FD06B643705}"/>
    <cellStyle name="Normal 13 3 2" xfId="4421" xr:uid="{2F74D40C-A682-4C6B-B616-45287EA545DC}"/>
    <cellStyle name="Normal 13 3 3" xfId="4338" xr:uid="{40240995-56A8-4B07-9FF5-D6FB7758A9E0}"/>
    <cellStyle name="Normal 13 3 4" xfId="4566" xr:uid="{10431AB0-435E-4B9B-A7BC-DB77E0365CA0}"/>
    <cellStyle name="Normal 13 3 5" xfId="4726" xr:uid="{D32F3EBC-D172-411F-B107-F123AB3FB6C2}"/>
    <cellStyle name="Normal 13 4" xfId="4339" xr:uid="{8C048D7F-988E-44A6-A8B1-DB011E014BE3}"/>
    <cellStyle name="Normal 13 5" xfId="4336" xr:uid="{1F416420-47FA-4DA8-806B-236FBCD559B1}"/>
    <cellStyle name="Normal 14" xfId="65" xr:uid="{7B2BFB8F-A1AA-4E4E-A686-A827B24DFB19}"/>
    <cellStyle name="Normal 14 18" xfId="4341" xr:uid="{C93C16DD-BF3A-44BE-B60F-8CAD0E502AA6}"/>
    <cellStyle name="Normal 14 2" xfId="270" xr:uid="{61549799-00BF-4B21-AD10-F2D63D56DED4}"/>
    <cellStyle name="Normal 14 2 2" xfId="430" xr:uid="{34C87035-2318-42A1-91C8-A60F54D27ECE}"/>
    <cellStyle name="Normal 14 2 2 2" xfId="431" xr:uid="{B3E60603-3FBE-4483-AC0A-596ACEEC8D61}"/>
    <cellStyle name="Normal 14 2 3" xfId="432" xr:uid="{A70AB339-AFE2-43AD-8D81-339554BBEA5C}"/>
    <cellStyle name="Normal 14 3" xfId="433" xr:uid="{DEE85B0D-FBD9-47F2-95FC-CB5F383C34E7}"/>
    <cellStyle name="Normal 14 3 2" xfId="4650" xr:uid="{9831B061-5A25-4D20-A3B8-5D783E417B32}"/>
    <cellStyle name="Normal 14 4" xfId="4340" xr:uid="{BEB6963A-C3FF-4336-956D-EEA70900158F}"/>
    <cellStyle name="Normal 14 4 2" xfId="4544" xr:uid="{E48C245C-7722-42BF-B29C-205CAEFBA783}"/>
    <cellStyle name="Normal 14 4 3" xfId="4727" xr:uid="{11A6C192-2002-442E-BCAB-02C3166A4A60}"/>
    <cellStyle name="Normal 14 4 4" xfId="4703" xr:uid="{41DAFE6F-B985-4F61-9728-5AA792077214}"/>
    <cellStyle name="Normal 15" xfId="66" xr:uid="{9837B7FC-AA84-437F-A421-2432B96A0798}"/>
    <cellStyle name="Normal 15 2" xfId="67" xr:uid="{0CF2D089-0E49-435C-8B24-B0A0AE74B542}"/>
    <cellStyle name="Normal 15 2 2" xfId="271" xr:uid="{1B8E53F5-E04D-4C01-BD21-415521370DE7}"/>
    <cellStyle name="Normal 15 2 2 2" xfId="4453" xr:uid="{0AF15BDE-8A09-4EF1-87BA-DF92D9726757}"/>
    <cellStyle name="Normal 15 2 3" xfId="4546" xr:uid="{B793FA3F-764B-44BE-B926-9AF7745A0AA2}"/>
    <cellStyle name="Normal 15 3" xfId="272" xr:uid="{0F06DFEC-2E78-457F-872A-B707280DF1CA}"/>
    <cellStyle name="Normal 15 3 2" xfId="4422" xr:uid="{CBAD1CD2-1441-4421-88C2-14F3D3B79A4E}"/>
    <cellStyle name="Normal 15 3 3" xfId="4343" xr:uid="{B5882208-5FDF-4679-A757-6DFE9AB66067}"/>
    <cellStyle name="Normal 15 3 4" xfId="4567" xr:uid="{7FADF5F8-D046-48BD-A1C7-09186D17E1A4}"/>
    <cellStyle name="Normal 15 3 5" xfId="4729" xr:uid="{0BFCCA21-78C4-4DA6-B6F2-5B7E2D480215}"/>
    <cellStyle name="Normal 15 4" xfId="4342" xr:uid="{1DC738A9-B47E-4D39-975E-B7DF647BD054}"/>
    <cellStyle name="Normal 15 4 2" xfId="4545" xr:uid="{52161C42-880D-4D32-AF8E-F7C275D95E42}"/>
    <cellStyle name="Normal 15 4 3" xfId="4728" xr:uid="{3548560D-5D17-48FD-B021-ABE3160BA6D6}"/>
    <cellStyle name="Normal 15 4 4" xfId="4704" xr:uid="{8B83DC2F-144D-4F23-8309-6A7DCEE26DB2}"/>
    <cellStyle name="Normal 16" xfId="68" xr:uid="{D98B3B1C-F431-494A-AA6D-8B617CADEE70}"/>
    <cellStyle name="Normal 16 2" xfId="273" xr:uid="{BF62A337-FAB6-47E2-A1CD-D75F57520C8C}"/>
    <cellStyle name="Normal 16 2 2" xfId="4423" xr:uid="{D92B87BE-2C54-4B27-8BC0-0E0BB3931802}"/>
    <cellStyle name="Normal 16 2 3" xfId="4344" xr:uid="{360BB4C6-FF48-447A-A0FB-0D101BF3633C}"/>
    <cellStyle name="Normal 16 2 4" xfId="4568" xr:uid="{6E4A59DD-73C2-494B-BE45-67500135BCD4}"/>
    <cellStyle name="Normal 16 2 5" xfId="4730" xr:uid="{3D6C1D85-FA36-42BC-A806-C541124BCAE8}"/>
    <cellStyle name="Normal 16 3" xfId="274" xr:uid="{8C645730-902A-459F-85EC-294480D60639}"/>
    <cellStyle name="Normal 17" xfId="69" xr:uid="{59271D1B-0241-4A25-84F1-422581334299}"/>
    <cellStyle name="Normal 17 2" xfId="275" xr:uid="{B637A97F-A540-456E-B3DF-51A1B3AFDC57}"/>
    <cellStyle name="Normal 17 2 2" xfId="4424" xr:uid="{6A3BF6E7-1106-4EBC-923C-2CDD3827A8CB}"/>
    <cellStyle name="Normal 17 2 3" xfId="4346" xr:uid="{EC7EF09E-0CB1-42D6-B58E-0FE42DBE51B6}"/>
    <cellStyle name="Normal 17 2 4" xfId="4569" xr:uid="{B9077679-5B53-48CA-9AAD-8E820F4DAFCB}"/>
    <cellStyle name="Normal 17 2 5" xfId="4731" xr:uid="{5ABFC005-0D1C-4466-ABFF-ACB3F61FA80E}"/>
    <cellStyle name="Normal 17 3" xfId="4347" xr:uid="{8A1824B2-A3BD-40CA-84E5-6FEB5E6F556F}"/>
    <cellStyle name="Normal 17 4" xfId="4345" xr:uid="{5C20BB9A-94E5-4F2C-8EA2-106F5A02EDED}"/>
    <cellStyle name="Normal 18" xfId="70" xr:uid="{DD0C3090-9BA8-4273-A1E9-0F79A6FFB795}"/>
    <cellStyle name="Normal 18 2" xfId="276" xr:uid="{BBD74268-73CA-45F6-8258-A5CA01DC84D1}"/>
    <cellStyle name="Normal 18 2 2" xfId="4454" xr:uid="{A544AA4A-C7B2-4813-BC53-08664A8D80BF}"/>
    <cellStyle name="Normal 18 3" xfId="4348" xr:uid="{59F89504-8E92-40E0-A9BB-0C46D9027A54}"/>
    <cellStyle name="Normal 18 3 2" xfId="4547" xr:uid="{60CE4DB1-AB99-477E-9C78-79BCD3E00FA7}"/>
    <cellStyle name="Normal 18 3 3" xfId="4732" xr:uid="{9CC6FD01-BD8C-4B87-8953-FE248810315F}"/>
    <cellStyle name="Normal 18 3 4" xfId="4705" xr:uid="{990E6E40-10A2-4D85-941B-81770F2855AA}"/>
    <cellStyle name="Normal 19" xfId="71" xr:uid="{FE2D794A-418A-4063-89D9-E574D263468C}"/>
    <cellStyle name="Normal 19 2" xfId="72" xr:uid="{BFFA5790-B095-48CE-AD92-18D7E7FB82C7}"/>
    <cellStyle name="Normal 19 2 2" xfId="277" xr:uid="{5248CCFB-BD14-448E-9B02-FB21410938B9}"/>
    <cellStyle name="Normal 19 2 2 2" xfId="4651" xr:uid="{D98C5A1C-5462-4139-8106-9CD4BCA2F616}"/>
    <cellStyle name="Normal 19 2 3" xfId="4549" xr:uid="{C220E96C-9AF0-4D31-BF9F-C0A80917EB85}"/>
    <cellStyle name="Normal 19 3" xfId="278" xr:uid="{0CA5564F-6327-4C2B-BE3A-39937F5638FB}"/>
    <cellStyle name="Normal 19 3 2" xfId="4652" xr:uid="{F668B596-4369-40A8-A02C-122DBC3ACC96}"/>
    <cellStyle name="Normal 19 4" xfId="4548" xr:uid="{F1CF5BFD-8338-41AB-B388-09F330FD71C6}"/>
    <cellStyle name="Normal 2" xfId="3" xr:uid="{0035700C-F3A5-4A6F-B63A-5CE25669DEE2}"/>
    <cellStyle name="Normal 2 2" xfId="73" xr:uid="{E6C94D3C-92BB-4C8B-9B55-17ACE641ECEF}"/>
    <cellStyle name="Normal 2 2 2" xfId="74" xr:uid="{9713F3AB-72B8-476C-A3C0-D3201EAF0FC1}"/>
    <cellStyle name="Normal 2 2 2 2" xfId="279" xr:uid="{4F972F3B-4CC0-42C2-870B-2E307D1C5179}"/>
    <cellStyle name="Normal 2 2 2 2 2" xfId="4655" xr:uid="{4E9CCFEA-4295-46BF-8E98-E4313355059E}"/>
    <cellStyle name="Normal 2 2 2 3" xfId="4551" xr:uid="{92E4B96B-B397-4878-8A42-64FCC83A212A}"/>
    <cellStyle name="Normal 2 2 3" xfId="280" xr:uid="{961E14EA-BBE7-48B1-B633-22281F1BF6F0}"/>
    <cellStyle name="Normal 2 2 3 2" xfId="4455" xr:uid="{EF74B1B2-B0E2-4FC2-949F-9672F1F55C86}"/>
    <cellStyle name="Normal 2 2 3 2 2" xfId="4585" xr:uid="{8BD8C983-6344-4F0F-91EA-6E354D5DCD40}"/>
    <cellStyle name="Normal 2 2 3 2 2 2" xfId="4656" xr:uid="{AD736A74-CF78-4C41-9329-0F01868DFF34}"/>
    <cellStyle name="Normal 2 2 3 2 2 3" xfId="5354" xr:uid="{268E5578-8314-4EC5-8038-23AE32362C81}"/>
    <cellStyle name="Normal 2 2 3 2 2 4" xfId="5368" xr:uid="{FFE191F4-9743-4854-B2C0-9A91732C7B13}"/>
    <cellStyle name="Normal 2 2 3 2 3" xfId="4750" xr:uid="{C640EAA3-ACBD-494A-AAEE-16F091E05C70}"/>
    <cellStyle name="Normal 2 2 3 2 4" xfId="5305" xr:uid="{5B850B83-88BB-46F5-ACEC-14DE8EC9FE46}"/>
    <cellStyle name="Normal 2 2 3 3" xfId="4435" xr:uid="{33F4AA38-A987-43E5-884D-7F6E702ECC48}"/>
    <cellStyle name="Normal 2 2 3 4" xfId="4706" xr:uid="{6FCF15F7-055F-4032-8C71-D544CB7CCCC1}"/>
    <cellStyle name="Normal 2 2 3 5" xfId="4695" xr:uid="{FC30250A-3DC6-4B01-B03B-ED05D7110CFA}"/>
    <cellStyle name="Normal 2 2 4" xfId="4349" xr:uid="{9E26EBB4-EF44-496B-8D7F-7AFC6970D4D1}"/>
    <cellStyle name="Normal 2 2 4 2" xfId="4550" xr:uid="{3321F472-6DF9-4E2D-916F-16AE13EF6C38}"/>
    <cellStyle name="Normal 2 2 4 3" xfId="4733" xr:uid="{58F8BA62-397B-4D98-AD8E-7B73DE960B56}"/>
    <cellStyle name="Normal 2 2 4 4" xfId="4707" xr:uid="{8E6D0DAF-3DEB-4438-8FB9-B365A617733B}"/>
    <cellStyle name="Normal 2 2 5" xfId="4654" xr:uid="{08BC66FB-0A5E-4A41-88DA-C427DE97C9D2}"/>
    <cellStyle name="Normal 2 2 6" xfId="4753" xr:uid="{E9FC07E8-C339-4523-9B9E-9E49B5EE7411}"/>
    <cellStyle name="Normal 2 3" xfId="75" xr:uid="{D5EA82BF-6041-412A-9627-7EA2975F4CD3}"/>
    <cellStyle name="Normal 2 3 2" xfId="76" xr:uid="{8D420049-12A2-4DE9-AD7C-7ECB844B8E6C}"/>
    <cellStyle name="Normal 2 3 2 2" xfId="281" xr:uid="{FC8B6711-B4E9-490C-B633-438B495BE753}"/>
    <cellStyle name="Normal 2 3 2 2 2" xfId="4657" xr:uid="{0443614A-7945-4451-AFAF-71A4C6C69501}"/>
    <cellStyle name="Normal 2 3 2 3" xfId="4351" xr:uid="{5AA0CD5C-F278-4018-AABA-F74620E96BB2}"/>
    <cellStyle name="Normal 2 3 2 3 2" xfId="4553" xr:uid="{6697A3E0-D4C0-4FA3-B9EE-258C830ABB0B}"/>
    <cellStyle name="Normal 2 3 2 3 3" xfId="4735" xr:uid="{CED5288C-8793-4A23-8F79-4D730B872862}"/>
    <cellStyle name="Normal 2 3 2 3 4" xfId="4708" xr:uid="{A66F56A2-CE22-4AE7-AD43-F48EC28307FB}"/>
    <cellStyle name="Normal 2 3 3" xfId="77" xr:uid="{E5871692-1EA6-4006-B5F8-1C6CDE142EF6}"/>
    <cellStyle name="Normal 2 3 4" xfId="78" xr:uid="{1D863A69-CCF5-4E60-A0BF-F0A90EA1BF5F}"/>
    <cellStyle name="Normal 2 3 5" xfId="185" xr:uid="{E49FF8F2-198E-4D29-BFCD-9048EB62D124}"/>
    <cellStyle name="Normal 2 3 5 2" xfId="4658" xr:uid="{7F07552E-934F-4B7E-8134-C6ABA5F3939B}"/>
    <cellStyle name="Normal 2 3 6" xfId="4350" xr:uid="{ABC44B49-71A6-4F80-9915-A3502C912067}"/>
    <cellStyle name="Normal 2 3 6 2" xfId="4552" xr:uid="{F536F17A-2DDE-4719-BFA5-D45EF42D0B45}"/>
    <cellStyle name="Normal 2 3 6 3" xfId="4734" xr:uid="{77FFC046-23F7-4E2D-9E8F-8CEF4FB2E5BD}"/>
    <cellStyle name="Normal 2 3 6 4" xfId="4709" xr:uid="{5D30ACAA-1755-492A-B861-782F18E94E58}"/>
    <cellStyle name="Normal 2 3 7" xfId="5318" xr:uid="{5A95420B-274F-4FA9-AE3B-F1C6E8BED304}"/>
    <cellStyle name="Normal 2 4" xfId="79" xr:uid="{5249CF53-999B-43B5-B64F-1923FA06C0ED}"/>
    <cellStyle name="Normal 2 4 2" xfId="80" xr:uid="{887D26C8-9AF3-4687-9EEC-8C58EA793E88}"/>
    <cellStyle name="Normal 2 4 3" xfId="282" xr:uid="{B8FAD234-9859-473A-A212-DDF8A953E847}"/>
    <cellStyle name="Normal 2 4 3 2" xfId="4659" xr:uid="{36FD0E18-8933-4712-AA7E-F8DC68D6FB0E}"/>
    <cellStyle name="Normal 2 4 3 3" xfId="4673" xr:uid="{AE2A89C9-FFF1-419A-83CA-FB1BBCDEE029}"/>
    <cellStyle name="Normal 2 4 4" xfId="4554" xr:uid="{1A794C05-B7E8-4534-BCD5-9A4BFEC18F65}"/>
    <cellStyle name="Normal 2 4 5" xfId="4754" xr:uid="{44073BED-FEBD-4756-B4FE-DB9A597F4989}"/>
    <cellStyle name="Normal 2 4 6" xfId="4752" xr:uid="{80358D1E-7075-44E4-A56D-47A7745D2EF1}"/>
    <cellStyle name="Normal 2 5" xfId="184" xr:uid="{C70CC1A9-7727-4D55-8B4C-2BC63F779AE9}"/>
    <cellStyle name="Normal 2 5 2" xfId="284" xr:uid="{0A3F4F99-06BE-4CFA-B7CF-BD97AEBE880D}"/>
    <cellStyle name="Normal 2 5 2 2" xfId="2505" xr:uid="{F6D11369-7459-4947-9759-E2E4359A5E35}"/>
    <cellStyle name="Normal 2 5 3" xfId="283" xr:uid="{C9546F5E-3407-44FA-A68B-219FA90D157A}"/>
    <cellStyle name="Normal 2 5 3 2" xfId="4586" xr:uid="{4AB9F0F9-4954-4D50-9F55-389D72D8D8A0}"/>
    <cellStyle name="Normal 2 5 3 3" xfId="4746" xr:uid="{DA90FBF2-CCAE-4277-AD69-740A1E8F8228}"/>
    <cellStyle name="Normal 2 5 3 4" xfId="5302" xr:uid="{4EF158BB-06A0-4415-92E6-3DC366AB2F93}"/>
    <cellStyle name="Normal 2 5 3 4 2" xfId="5348" xr:uid="{BF76C136-BC1D-4924-9B24-B4F10336DFC6}"/>
    <cellStyle name="Normal 2 5 4" xfId="4660" xr:uid="{F2C415C8-8C73-426E-99DD-F79D5533FB52}"/>
    <cellStyle name="Normal 2 5 5" xfId="4615" xr:uid="{F2AB3D4E-1BD9-4989-84C5-F602D1A6C10D}"/>
    <cellStyle name="Normal 2 5 6" xfId="4614" xr:uid="{B59D1B18-EC7A-4BA4-977E-D1230D456441}"/>
    <cellStyle name="Normal 2 5 7" xfId="4749" xr:uid="{3CE94A73-6754-4902-9AC3-16A511A7B052}"/>
    <cellStyle name="Normal 2 5 8" xfId="4719" xr:uid="{C064E2DD-85C1-412A-B9D7-DB927A3B38B4}"/>
    <cellStyle name="Normal 2 6" xfId="285" xr:uid="{33D663B2-6C54-431A-8794-80A3EEBC6074}"/>
    <cellStyle name="Normal 2 6 2" xfId="286" xr:uid="{00B96F35-5D35-41BA-B152-3172E39BCEDA}"/>
    <cellStyle name="Normal 2 6 3" xfId="452" xr:uid="{9C5A7A56-5815-4081-8B68-64D3B57533A1}"/>
    <cellStyle name="Normal 2 6 3 2" xfId="5335" xr:uid="{C31B9B8C-15C7-458C-A557-7AD9DB1F40E6}"/>
    <cellStyle name="Normal 2 6 4" xfId="4661" xr:uid="{C2534548-2625-4C20-B62F-647623860BA5}"/>
    <cellStyle name="Normal 2 6 5" xfId="4612" xr:uid="{CB24D1C2-2E50-4FBA-9D56-B439ACEB9106}"/>
    <cellStyle name="Normal 2 6 5 2" xfId="4710" xr:uid="{BB8EA87B-52CE-4AFA-B00B-725014B196E4}"/>
    <cellStyle name="Normal 2 6 6" xfId="4598" xr:uid="{CADB460A-2058-4AF3-9AE2-9E626831F2B0}"/>
    <cellStyle name="Normal 2 6 7" xfId="5322" xr:uid="{9E4DD798-86D5-4485-B98A-F858A14852CE}"/>
    <cellStyle name="Normal 2 6 8" xfId="5331" xr:uid="{60E10970-A235-48DA-83D3-A76F9841BF25}"/>
    <cellStyle name="Normal 2 7" xfId="287" xr:uid="{0E1A5274-A81B-4B12-AF96-BD2CE8266E09}"/>
    <cellStyle name="Normal 2 7 2" xfId="4456" xr:uid="{166F78CF-9D79-4B72-AF11-2AAE530C1CBD}"/>
    <cellStyle name="Normal 2 7 3" xfId="4662" xr:uid="{9B822498-A606-4637-908F-53DB76E4BF0A}"/>
    <cellStyle name="Normal 2 7 4" xfId="5303" xr:uid="{E273CC4A-E078-41C6-8854-6BC7FE65C5C5}"/>
    <cellStyle name="Normal 2 8" xfId="4508" xr:uid="{5937BB55-89B4-4BBF-B4B0-2300335ECB38}"/>
    <cellStyle name="Normal 2 9" xfId="4653" xr:uid="{EEF2D89C-2704-444E-954E-9A62FD57E0EB}"/>
    <cellStyle name="Normal 20" xfId="434" xr:uid="{451E5A95-D032-48B8-A582-E1E86234C05E}"/>
    <cellStyle name="Normal 20 2" xfId="435" xr:uid="{893BD82C-0A09-49A5-9F04-FDC59E5DB0D7}"/>
    <cellStyle name="Normal 20 2 2" xfId="436" xr:uid="{5585E04A-2990-4BF6-9D96-AC476290DB88}"/>
    <cellStyle name="Normal 20 2 2 2" xfId="4425" xr:uid="{A320BDB6-0115-49AD-8399-32C958332DFA}"/>
    <cellStyle name="Normal 20 2 2 3" xfId="4417" xr:uid="{50395A4B-E8AD-47D1-BCE0-097FC6FB3C51}"/>
    <cellStyle name="Normal 20 2 2 4" xfId="4582" xr:uid="{4A8F47DE-E4A5-42C1-AE08-91095D3F939F}"/>
    <cellStyle name="Normal 20 2 2 5" xfId="4744" xr:uid="{B9812F1E-4B0B-4BF2-AA7A-B6DB9474ABD2}"/>
    <cellStyle name="Normal 20 2 3" xfId="4420" xr:uid="{BE215C67-5726-4C83-820E-86C5A0CB8879}"/>
    <cellStyle name="Normal 20 2 4" xfId="4416" xr:uid="{B4AA28EC-4E73-4997-BD78-3D9F0AA264DB}"/>
    <cellStyle name="Normal 20 2 5" xfId="4581" xr:uid="{08EE840E-A47B-4EBD-B383-0D7015AE0509}"/>
    <cellStyle name="Normal 20 2 6" xfId="4743" xr:uid="{37A2AA90-8809-4E8B-97E1-2E9DA31BAB31}"/>
    <cellStyle name="Normal 20 3" xfId="1167" xr:uid="{06B7546C-9FB7-4AE1-958E-528D32D8DCD3}"/>
    <cellStyle name="Normal 20 3 2" xfId="4457" xr:uid="{B47B46AB-FFCF-464E-9330-5C30A9C8949B}"/>
    <cellStyle name="Normal 20 4" xfId="4352" xr:uid="{45253A0F-8996-493B-8A3D-FFF895630763}"/>
    <cellStyle name="Normal 20 4 2" xfId="4555" xr:uid="{A7505EAC-7DED-42DF-9402-D84BF86A83ED}"/>
    <cellStyle name="Normal 20 4 3" xfId="4736" xr:uid="{FAE7DB68-D905-44FF-AEA4-706F4D966FAF}"/>
    <cellStyle name="Normal 20 4 4" xfId="4711" xr:uid="{586191A9-36AF-4E6E-A897-8773B3813599}"/>
    <cellStyle name="Normal 20 5" xfId="4433" xr:uid="{57B0AB6B-BF94-42BD-88C6-17F45A1A69B1}"/>
    <cellStyle name="Normal 20 5 2" xfId="5328" xr:uid="{A6246BFC-8B5D-46FB-A1B0-5A82EC30C4DB}"/>
    <cellStyle name="Normal 20 6" xfId="4587" xr:uid="{C73B57C0-5271-41DD-BA6C-080CEACB2465}"/>
    <cellStyle name="Normal 20 7" xfId="4696" xr:uid="{404E736E-DB6D-4FAB-A208-59E3B306AAA0}"/>
    <cellStyle name="Normal 20 8" xfId="4717" xr:uid="{858ABDB3-6F0A-4108-8D22-0C32B454721B}"/>
    <cellStyle name="Normal 20 9" xfId="4716" xr:uid="{8719B8ED-3984-496C-BC0C-561260A9AD01}"/>
    <cellStyle name="Normal 21" xfId="437" xr:uid="{4FF003BB-D13D-49FC-ABF0-9183FF0983C7}"/>
    <cellStyle name="Normal 21 2" xfId="438" xr:uid="{6456EAF0-B8B1-4B05-BF9E-AF262494ADE9}"/>
    <cellStyle name="Normal 21 2 2" xfId="439" xr:uid="{E2A68E1A-8891-4663-89A3-65F3159E2E0C}"/>
    <cellStyle name="Normal 21 3" xfId="4353" xr:uid="{9DD9E5D5-52A7-4701-85CE-38543B317812}"/>
    <cellStyle name="Normal 21 3 2" xfId="4459" xr:uid="{43DF8763-A3EC-45FE-B8FC-7BAC6288648D}"/>
    <cellStyle name="Normal 21 3 2 2" xfId="5359" xr:uid="{1A3650F7-98CC-4753-BA80-D1F69B0142FD}"/>
    <cellStyle name="Normal 21 3 3" xfId="4458" xr:uid="{46245E74-3780-467B-937D-0E9FF21A0E63}"/>
    <cellStyle name="Normal 21 4" xfId="4570" xr:uid="{3F45D74C-80E4-4402-AAA2-B8C59BFD8DA1}"/>
    <cellStyle name="Normal 21 4 2" xfId="5360" xr:uid="{7C9D88BE-53DF-4683-9717-0938C1567839}"/>
    <cellStyle name="Normal 21 5" xfId="4737" xr:uid="{EAA76C7C-02DA-44FB-9011-7273A7DEE553}"/>
    <cellStyle name="Normal 22" xfId="440" xr:uid="{B5EC51FD-E9BD-40D0-A355-41932644100E}"/>
    <cellStyle name="Normal 22 2" xfId="441" xr:uid="{61BA97F2-E16A-411F-8D65-CF44A04D4044}"/>
    <cellStyle name="Normal 22 3" xfId="4310" xr:uid="{5DCD6612-FB8A-43B9-B90C-83387ED74652}"/>
    <cellStyle name="Normal 22 3 2" xfId="4354" xr:uid="{D91117E5-A173-4052-8522-22DF822F7855}"/>
    <cellStyle name="Normal 22 3 2 2" xfId="4461" xr:uid="{953047E8-0E0F-4E36-BC1E-54F814605DC6}"/>
    <cellStyle name="Normal 22 3 3" xfId="4460" xr:uid="{511D26AE-FB27-4AA2-BAEB-BB701F9282C1}"/>
    <cellStyle name="Normal 22 3 4" xfId="4691" xr:uid="{355666F9-BAA1-48D3-8480-BB3D3A7329E1}"/>
    <cellStyle name="Normal 22 4" xfId="4313" xr:uid="{83130490-7F2F-4B9D-BB5C-F82E5A3BDD8C}"/>
    <cellStyle name="Normal 22 4 10" xfId="5357" xr:uid="{2F22A8FF-4115-4719-9718-581DB9AD2716}"/>
    <cellStyle name="Normal 22 4 2" xfId="4431" xr:uid="{01A8C18B-269C-433C-967B-B9B207BA0571}"/>
    <cellStyle name="Normal 22 4 3" xfId="4571" xr:uid="{D38DF0A1-1C4C-4542-B925-8DBF0A25F6AB}"/>
    <cellStyle name="Normal 22 4 3 2" xfId="4590" xr:uid="{68365A69-8392-43EF-BBD4-867373B15636}"/>
    <cellStyle name="Normal 22 4 3 3" xfId="4748" xr:uid="{EFC9DE0C-E394-42EA-ACE4-74E05126D18D}"/>
    <cellStyle name="Normal 22 4 3 4" xfId="5338" xr:uid="{00790686-F546-432F-8D50-181119002371}"/>
    <cellStyle name="Normal 22 4 3 5" xfId="5334" xr:uid="{7FBCE952-ABD6-4658-8750-477EE42AD1BE}"/>
    <cellStyle name="Normal 22 4 4" xfId="4692" xr:uid="{F429FB5E-D189-4753-B84D-C08E89A33124}"/>
    <cellStyle name="Normal 22 4 5" xfId="4604" xr:uid="{02E433F2-4B8E-449B-A6D6-BEF8A5FF5EA5}"/>
    <cellStyle name="Normal 22 4 6" xfId="4595" xr:uid="{D2A8077D-5305-4A55-9BBF-BEB6FC4587DC}"/>
    <cellStyle name="Normal 22 4 7" xfId="4594" xr:uid="{34921D03-BF65-43B8-8051-17DAB8D76B03}"/>
    <cellStyle name="Normal 22 4 8" xfId="4593" xr:uid="{903D7BFB-A2D5-432D-BE31-1414F81FF1E9}"/>
    <cellStyle name="Normal 22 4 9" xfId="4592" xr:uid="{11E6CD48-583F-45A8-99D6-6490BE739F6D}"/>
    <cellStyle name="Normal 22 5" xfId="4738" xr:uid="{89567A70-D12E-4CD2-9706-B2B20BD06464}"/>
    <cellStyle name="Normal 23" xfId="442" xr:uid="{8FF2D0E5-B718-4374-9330-1495194DC52D}"/>
    <cellStyle name="Normal 23 2" xfId="2500" xr:uid="{89FD42B1-7151-43F0-A0E7-E62752638993}"/>
    <cellStyle name="Normal 23 2 2" xfId="4356" xr:uid="{4752A695-79F4-4908-A2E9-C4E9BDCA48B5}"/>
    <cellStyle name="Normal 23 2 2 2" xfId="4751" xr:uid="{8203CABD-8A11-47AF-8640-DB3E0C5E3477}"/>
    <cellStyle name="Normal 23 2 2 3" xfId="4693" xr:uid="{EE0411DF-6E8A-4268-A1FD-1E7D0E71EEC1}"/>
    <cellStyle name="Normal 23 2 2 4" xfId="4663" xr:uid="{A4EA51DB-80F1-43B3-8DA6-64ADA345BB3B}"/>
    <cellStyle name="Normal 23 2 3" xfId="4605" xr:uid="{4CEA7C1E-E3A1-42B9-A207-93E3AD59199D}"/>
    <cellStyle name="Normal 23 2 4" xfId="4712" xr:uid="{5D18F3E7-101F-46C2-9DCE-9BBF61473285}"/>
    <cellStyle name="Normal 23 3" xfId="4426" xr:uid="{BCBFCB56-9B46-4D92-8DD6-2156CD4ED9A1}"/>
    <cellStyle name="Normal 23 4" xfId="4355" xr:uid="{7CD5E8F2-BCDC-449A-92BF-3099F901AC7A}"/>
    <cellStyle name="Normal 23 5" xfId="4572" xr:uid="{F4F52821-1570-4ED8-98A1-EBFA32BC11B6}"/>
    <cellStyle name="Normal 23 6" xfId="4739" xr:uid="{E19FC3A7-630F-4583-BEDE-038730758738}"/>
    <cellStyle name="Normal 24" xfId="443" xr:uid="{D445E76E-18F5-4A1E-BBE4-D5D6B56CDA84}"/>
    <cellStyle name="Normal 24 2" xfId="444" xr:uid="{B5CC9144-467A-4DC6-B1C3-ACF4527AF8A2}"/>
    <cellStyle name="Normal 24 2 2" xfId="4428" xr:uid="{D3055643-376B-4221-9D9C-CDF8F818DEFD}"/>
    <cellStyle name="Normal 24 2 3" xfId="4358" xr:uid="{2C1D8A41-82BB-4C40-996E-E0A4FBE0D85E}"/>
    <cellStyle name="Normal 24 2 4" xfId="4574" xr:uid="{F6F5AEA8-5CB5-49E9-81FC-3413CB43EE96}"/>
    <cellStyle name="Normal 24 2 5" xfId="4741" xr:uid="{AE2A735F-357D-4579-B29A-887D90662F1F}"/>
    <cellStyle name="Normal 24 3" xfId="4427" xr:uid="{CA0F2F74-980D-4608-B11B-587D03DD3D9B}"/>
    <cellStyle name="Normal 24 4" xfId="4357" xr:uid="{E4D4698B-F218-40D8-9895-6D2E320DC78F}"/>
    <cellStyle name="Normal 24 5" xfId="4573" xr:uid="{90C4C8D7-3CE9-4FD7-B8D9-A6971157B0EE}"/>
    <cellStyle name="Normal 24 6" xfId="4740" xr:uid="{DD0D4B06-C055-4323-B68A-51C6F2EC8C2D}"/>
    <cellStyle name="Normal 25" xfId="451" xr:uid="{17317D06-70F7-4A82-AB73-9D41D7E4B80C}"/>
    <cellStyle name="Normal 25 2" xfId="4360" xr:uid="{6DD4D443-EEDC-42F7-B70B-F8F201DA4252}"/>
    <cellStyle name="Normal 25 2 2" xfId="5337" xr:uid="{8BC223A1-B45D-42FC-9717-C77384499945}"/>
    <cellStyle name="Normal 25 3" xfId="4429" xr:uid="{ABC0541A-EA37-4C8E-A0EF-0268F9899EC1}"/>
    <cellStyle name="Normal 25 4" xfId="4359" xr:uid="{C327D95F-8977-49DB-BE4A-A30A16C439E1}"/>
    <cellStyle name="Normal 25 5" xfId="4575" xr:uid="{0BA66E96-C3A2-4545-B056-5F986255C466}"/>
    <cellStyle name="Normal 26" xfId="2498" xr:uid="{00610027-92CF-4A4A-B490-FFE1E1443BBD}"/>
    <cellStyle name="Normal 26 2" xfId="2499" xr:uid="{F45E8760-189F-417C-8EDC-CC7EF4ACDF16}"/>
    <cellStyle name="Normal 26 2 2" xfId="4362" xr:uid="{3D96C1C3-40BD-4029-9BA5-B19A3FC5098B}"/>
    <cellStyle name="Normal 26 3" xfId="4361" xr:uid="{78BFF2F2-2E44-48A1-B525-32AC5F9F38C2}"/>
    <cellStyle name="Normal 26 3 2" xfId="4436" xr:uid="{9FE8004E-CE0D-433D-BA44-DAED1A11CF4D}"/>
    <cellStyle name="Normal 27" xfId="2507" xr:uid="{63D6CD4E-FCF5-4972-A7B5-754A895DB6A7}"/>
    <cellStyle name="Normal 27 2" xfId="4364" xr:uid="{9948DB8A-7F66-4DB9-BCEB-D116FB978D7D}"/>
    <cellStyle name="Normal 27 3" xfId="4363" xr:uid="{4B64C683-F634-4C65-95B6-8009E538A60E}"/>
    <cellStyle name="Normal 27 4" xfId="4599" xr:uid="{27173679-902C-4516-9FF4-83DD4F1F7D35}"/>
    <cellStyle name="Normal 27 5" xfId="5320" xr:uid="{B4BE7DEC-85C9-400F-9B4D-BCC1B5BB1E16}"/>
    <cellStyle name="Normal 27 6" xfId="4589" xr:uid="{D4B7EC1C-F4B6-48AC-A35D-EE45F97E8D6C}"/>
    <cellStyle name="Normal 27 7" xfId="5332" xr:uid="{3343C4B0-F58C-4F85-93B3-45CBB559C862}"/>
    <cellStyle name="Normal 28" xfId="4365" xr:uid="{4054A27F-1C80-474F-86F4-E715F040CA50}"/>
    <cellStyle name="Normal 28 2" xfId="4366" xr:uid="{1FB686B7-846B-4109-9AFC-D221F03166FA}"/>
    <cellStyle name="Normal 28 3" xfId="4367" xr:uid="{2D182377-BA4C-4583-B34C-AF019C1056C4}"/>
    <cellStyle name="Normal 29" xfId="4368" xr:uid="{37953669-0860-48DC-9B48-DD1ACBCE1218}"/>
    <cellStyle name="Normal 29 2" xfId="4369" xr:uid="{4B75561D-0949-4682-B698-3FAC18E3B0D4}"/>
    <cellStyle name="Normal 3" xfId="2" xr:uid="{665067A7-73F8-4B7E-BFD2-7BB3B9468366}"/>
    <cellStyle name="Normal 3 2" xfId="81" xr:uid="{BD0E03F5-66DD-458A-835B-042E3BADDAF2}"/>
    <cellStyle name="Normal 3 2 2" xfId="82" xr:uid="{63547A38-2322-427F-84E7-CB870FA9C1AA}"/>
    <cellStyle name="Normal 3 2 2 2" xfId="288" xr:uid="{4D8FC525-CFCB-4D3C-A162-046A6C2FD8E2}"/>
    <cellStyle name="Normal 3 2 2 2 2" xfId="4665" xr:uid="{F3F5BE94-4E25-44D9-A6AE-6A081D68D41F}"/>
    <cellStyle name="Normal 3 2 2 3" xfId="4556" xr:uid="{CBBF92C0-49C1-4CED-B693-A43ADD5B3E83}"/>
    <cellStyle name="Normal 3 2 3" xfId="83" xr:uid="{13B088E0-7577-46D3-8440-745989A6CAE6}"/>
    <cellStyle name="Normal 3 2 4" xfId="289" xr:uid="{524E02A8-CDC0-4181-8FDA-A78240875419}"/>
    <cellStyle name="Normal 3 2 4 2" xfId="4666" xr:uid="{B047B8C8-10AF-4FF9-837C-9C99B9DB7ADB}"/>
    <cellStyle name="Normal 3 2 5" xfId="2506" xr:uid="{6FAACF38-7219-49FD-B0AC-FBFC4ABD0E9A}"/>
    <cellStyle name="Normal 3 2 5 2" xfId="4509" xr:uid="{07138B10-070D-40B1-ACB3-4E16B11D12C3}"/>
    <cellStyle name="Normal 3 2 5 3" xfId="5304" xr:uid="{B75591C2-FF72-4CF9-9C76-A07E7A6CCF22}"/>
    <cellStyle name="Normal 3 3" xfId="84" xr:uid="{CED3912F-898F-4681-90EF-30D374344597}"/>
    <cellStyle name="Normal 3 3 2" xfId="290" xr:uid="{E6D3FC18-A08F-42D1-B192-51C8737670CC}"/>
    <cellStyle name="Normal 3 3 2 2" xfId="4667" xr:uid="{FAC181E3-9BFA-48F9-9F86-E08EB594F4D4}"/>
    <cellStyle name="Normal 3 3 3" xfId="4557" xr:uid="{7896DB9B-6FE9-41D3-BE97-9F16E753F75D}"/>
    <cellStyle name="Normal 3 4" xfId="85" xr:uid="{B8978240-AB04-414C-8275-07170525CEAF}"/>
    <cellStyle name="Normal 3 4 2" xfId="2502" xr:uid="{38D6B5B0-B6D8-47DC-905B-99CE38D2B421}"/>
    <cellStyle name="Normal 3 4 2 2" xfId="4668" xr:uid="{F1075F94-6F00-4657-98C7-993D16C94F2C}"/>
    <cellStyle name="Normal 3 4 3" xfId="5341" xr:uid="{94E1F7C2-79E1-443B-BFC2-7E6C462C3522}"/>
    <cellStyle name="Normal 3 5" xfId="2501" xr:uid="{2F497839-16C4-47B5-AE7C-DD686F8D0990}"/>
    <cellStyle name="Normal 3 5 2" xfId="4669" xr:uid="{D1693DED-C93E-4C91-AA3C-C18B59EC396C}"/>
    <cellStyle name="Normal 3 5 3" xfId="4745" xr:uid="{2AB68CC9-9C66-454D-A330-A0BBE2CCFEE6}"/>
    <cellStyle name="Normal 3 5 4" xfId="4713" xr:uid="{52E32CD6-69E6-4CE3-9C4C-C2A67E4E1BEA}"/>
    <cellStyle name="Normal 3 6" xfId="4664" xr:uid="{353D68D4-FCBA-4C73-BD87-B5B6BD60F5D1}"/>
    <cellStyle name="Normal 3 6 2" xfId="5336" xr:uid="{7F6491E6-D7F9-4697-8445-BCAC69F94A6E}"/>
    <cellStyle name="Normal 3 6 2 2" xfId="5333" xr:uid="{4AD7C409-925E-4B55-BE33-4F6D4A2D1424}"/>
    <cellStyle name="Normal 3 6 2 3" xfId="5369" xr:uid="{1AA640B0-2835-405E-8510-298D1A458424}"/>
    <cellStyle name="Normal 3 6 3" xfId="5344" xr:uid="{8EC8CA2E-ABDD-4A4A-8F67-88496F64C4FC}"/>
    <cellStyle name="Normal 3 6 3 2" xfId="5370" xr:uid="{15DDC743-2719-4490-9880-7EBA98BA9641}"/>
    <cellStyle name="Normal 3 6 3 3" xfId="5365" xr:uid="{267FF415-8365-4806-9C4C-8D9FFD5E4D36}"/>
    <cellStyle name="Normal 30" xfId="4370" xr:uid="{8154B464-0A12-4FDE-9240-E42D94BBEB71}"/>
    <cellStyle name="Normal 30 2" xfId="4371" xr:uid="{C0852B95-D817-4EF5-B8D8-153CB7637FB9}"/>
    <cellStyle name="Normal 31" xfId="4372" xr:uid="{F8751B2F-E991-427F-A796-68DEDC29FE3D}"/>
    <cellStyle name="Normal 31 2" xfId="4373" xr:uid="{9995EC32-6774-4494-AA36-F55705D7177D}"/>
    <cellStyle name="Normal 32" xfId="4374" xr:uid="{FA152CF1-9006-495A-B6DA-D93ED2474965}"/>
    <cellStyle name="Normal 33" xfId="4375" xr:uid="{9C3650EA-A310-4C3D-8EA8-56FF9FFBAB7A}"/>
    <cellStyle name="Normal 33 2" xfId="4376" xr:uid="{7F4A0BD9-216F-44BB-AFCD-FD2EC7BE868E}"/>
    <cellStyle name="Normal 34" xfId="4377" xr:uid="{B16719EF-239F-4399-86D8-B4A7F3493F7A}"/>
    <cellStyle name="Normal 34 2" xfId="4378" xr:uid="{006CDB0B-65EC-45DB-ADD5-8CCA8293F615}"/>
    <cellStyle name="Normal 35" xfId="4379" xr:uid="{8AE9A778-C572-4926-997A-190474D3FDEC}"/>
    <cellStyle name="Normal 35 2" xfId="4380" xr:uid="{DAA1F6E5-4C59-4087-AFB4-F36A56C51F54}"/>
    <cellStyle name="Normal 36" xfId="4381" xr:uid="{663B0DE9-E953-4C21-ADF3-3A1CD8527459}"/>
    <cellStyle name="Normal 36 2" xfId="4382" xr:uid="{10D127CF-329A-4F21-9EF8-993CC58DD4A0}"/>
    <cellStyle name="Normal 37" xfId="4383" xr:uid="{129A3359-BDB0-4C34-81C0-5F5FEDEB2CDF}"/>
    <cellStyle name="Normal 37 2" xfId="4384" xr:uid="{5F806B3B-8E25-400C-AA61-BD1C3B693049}"/>
    <cellStyle name="Normal 38" xfId="4385" xr:uid="{91417C67-2062-47F9-84CA-E6FBF40935A3}"/>
    <cellStyle name="Normal 38 2" xfId="4386" xr:uid="{EB51E05C-76A9-487E-91E8-1D0D5F3180DF}"/>
    <cellStyle name="Normal 39" xfId="4387" xr:uid="{3FB4B390-E4D0-4408-952B-652FFA272B5D}"/>
    <cellStyle name="Normal 39 2" xfId="4388" xr:uid="{E7972915-F3A3-4616-93A1-6017D0FD7D6C}"/>
    <cellStyle name="Normal 39 2 2" xfId="4389" xr:uid="{F3E5080E-9B3B-4D2E-AE45-BAEB5974A0E7}"/>
    <cellStyle name="Normal 39 3" xfId="4390" xr:uid="{54494233-6856-4E3F-AE9C-4FC5AF16CE92}"/>
    <cellStyle name="Normal 4" xfId="86" xr:uid="{78FBECD1-DB0E-47D9-872C-B39AF172BD12}"/>
    <cellStyle name="Normal 4 2" xfId="87" xr:uid="{316413CE-F361-40F7-B481-3D71785377D3}"/>
    <cellStyle name="Normal 4 2 2" xfId="88" xr:uid="{8543F02B-60F3-4AD3-B0BA-1BC77EA51D4E}"/>
    <cellStyle name="Normal 4 2 2 2" xfId="445" xr:uid="{A4AF23CD-0D66-4C8C-A41B-BF220B5C416E}"/>
    <cellStyle name="Normal 4 2 2 3" xfId="2807" xr:uid="{FFBCE6EA-3523-4793-86A8-9B1805849A85}"/>
    <cellStyle name="Normal 4 2 2 4" xfId="2808" xr:uid="{8E4F1DEA-5695-4823-BF60-3BEF75F1A6FC}"/>
    <cellStyle name="Normal 4 2 2 4 2" xfId="2809" xr:uid="{27003F54-A4DC-49BB-9887-F566653843CA}"/>
    <cellStyle name="Normal 4 2 2 4 3" xfId="2810" xr:uid="{7A8CF489-416A-41C8-929D-0290DFD6764D}"/>
    <cellStyle name="Normal 4 2 2 4 3 2" xfId="2811" xr:uid="{ECD1540F-81B7-486D-BA02-9F775AA17D8E}"/>
    <cellStyle name="Normal 4 2 2 4 3 3" xfId="4312" xr:uid="{554B7915-B1BC-4122-837B-321598A3AB3F}"/>
    <cellStyle name="Normal 4 2 3" xfId="2493" xr:uid="{9370637A-E34F-464E-99F9-A250C86C26E0}"/>
    <cellStyle name="Normal 4 2 3 2" xfId="2504" xr:uid="{D6B14F0E-EA29-479F-B55A-99D1E1136D76}"/>
    <cellStyle name="Normal 4 2 3 2 2" xfId="4462" xr:uid="{E226FBEA-2B67-47B9-A9CF-D017E87A3B03}"/>
    <cellStyle name="Normal 4 2 3 2 3" xfId="5347" xr:uid="{BC3807F5-3A61-4127-A867-1313CDD14DE7}"/>
    <cellStyle name="Normal 4 2 3 3" xfId="4463" xr:uid="{8DEBECD8-5109-467A-A6E6-27D66A243166}"/>
    <cellStyle name="Normal 4 2 3 3 2" xfId="4464" xr:uid="{C9DF36B4-1E40-4596-B0B0-11FC85F35F3E}"/>
    <cellStyle name="Normal 4 2 3 4" xfId="4465" xr:uid="{09305E9A-9ED1-44DA-927D-02D8DDD18E3F}"/>
    <cellStyle name="Normal 4 2 3 5" xfId="4466" xr:uid="{7D103CBE-F217-47FA-859A-BFC9FFF8D1FC}"/>
    <cellStyle name="Normal 4 2 4" xfId="2494" xr:uid="{2B4512A6-2C96-4FB7-AEDA-CE3968C35DEE}"/>
    <cellStyle name="Normal 4 2 4 2" xfId="4392" xr:uid="{C0BFA072-EEBB-40C7-A2E2-6DEBF34FC7A0}"/>
    <cellStyle name="Normal 4 2 4 2 2" xfId="4467" xr:uid="{A3860F71-9E25-446C-A5B5-0947466EB951}"/>
    <cellStyle name="Normal 4 2 4 2 3" xfId="4694" xr:uid="{8F090CB2-B28C-4428-B1AA-10021F80FFD1}"/>
    <cellStyle name="Normal 4 2 4 2 4" xfId="4613" xr:uid="{45BC961C-A4C2-40BB-95DE-0447279ACA11}"/>
    <cellStyle name="Normal 4 2 4 3" xfId="4576" xr:uid="{FFD20E4D-AB0D-4C8B-8D2D-E8DCCC626FFA}"/>
    <cellStyle name="Normal 4 2 4 4" xfId="4714" xr:uid="{FCA3751A-79EE-4CA7-B123-1C08646EE7E2}"/>
    <cellStyle name="Normal 4 2 5" xfId="1168" xr:uid="{0878635C-1575-4CE8-975C-8BBAF0950700}"/>
    <cellStyle name="Normal 4 2 6" xfId="4558" xr:uid="{2745994C-AE5C-4068-846A-70451A54C35E}"/>
    <cellStyle name="Normal 4 2 7" xfId="5351" xr:uid="{F35900FC-50EE-4FF5-8E66-07C5BC1F7C33}"/>
    <cellStyle name="Normal 4 3" xfId="528" xr:uid="{3B545439-B126-4513-A473-20AE19475B56}"/>
    <cellStyle name="Normal 4 3 2" xfId="1170" xr:uid="{2454F83D-4477-4362-A1F2-F6F477D42A25}"/>
    <cellStyle name="Normal 4 3 2 2" xfId="1171" xr:uid="{DB5EAB01-71EB-4835-9F9D-A00A79D325DE}"/>
    <cellStyle name="Normal 4 3 2 3" xfId="1172" xr:uid="{7D7375ED-D572-4987-B5C1-61EAB61DA16A}"/>
    <cellStyle name="Normal 4 3 3" xfId="1169" xr:uid="{7C2DA3D3-D569-407A-A36D-1C565DA3B7AA}"/>
    <cellStyle name="Normal 4 3 3 2" xfId="4434" xr:uid="{E2327B86-9632-4294-BF70-01983324C8B9}"/>
    <cellStyle name="Normal 4 3 4" xfId="2812" xr:uid="{96464B2C-7E82-4D61-BF71-03B84136ADF8}"/>
    <cellStyle name="Normal 4 3 4 2" xfId="5363" xr:uid="{08DBB5C3-7C63-4825-BFAC-44C6738FE462}"/>
    <cellStyle name="Normal 4 3 5" xfId="2813" xr:uid="{E9F10610-77A2-4A69-B7C4-6FE310B531BD}"/>
    <cellStyle name="Normal 4 3 5 2" xfId="2814" xr:uid="{9066CF75-6F34-444C-9C98-7D00830193D4}"/>
    <cellStyle name="Normal 4 3 5 3" xfId="2815" xr:uid="{DA120BF5-A56A-4129-A756-BBFF897007D8}"/>
    <cellStyle name="Normal 4 3 5 3 2" xfId="2816" xr:uid="{A222FAA2-CA93-4095-8857-221881B96E51}"/>
    <cellStyle name="Normal 4 3 5 3 3" xfId="4311" xr:uid="{B6EC8214-5B40-4674-997F-B3160BE3011E}"/>
    <cellStyle name="Normal 4 3 6" xfId="4314" xr:uid="{43B79435-6D0B-462D-B0BE-E62378D76CA9}"/>
    <cellStyle name="Normal 4 3 7" xfId="5346" xr:uid="{37FDDCEC-1926-4580-8D92-4C45AD464F6F}"/>
    <cellStyle name="Normal 4 4" xfId="453" xr:uid="{5E213C84-7E40-47A2-B14C-0D391D2A45F5}"/>
    <cellStyle name="Normal 4 4 2" xfId="2495" xr:uid="{3AF7A263-7726-4CF9-B4D4-31A5DB1CAEC6}"/>
    <cellStyle name="Normal 4 4 2 2" xfId="5355" xr:uid="{71C25F93-0C19-4535-827B-4BB569777DE1}"/>
    <cellStyle name="Normal 4 4 3" xfId="2503" xr:uid="{9401DC41-953F-484A-9D23-2C693EE6CA28}"/>
    <cellStyle name="Normal 4 4 3 2" xfId="4317" xr:uid="{DE681DA8-2A9F-44E6-AAE3-7A63DDE43B78}"/>
    <cellStyle name="Normal 4 4 3 3" xfId="4316" xr:uid="{88BD0E54-FCDE-4B0A-A587-0B9ACAB08444}"/>
    <cellStyle name="Normal 4 4 4" xfId="4747" xr:uid="{CEEC0DCD-C4F6-4529-BAF1-F3AFC5A801BE}"/>
    <cellStyle name="Normal 4 4 4 2" xfId="5364" xr:uid="{D44C10A4-8DE8-4AC6-83A7-D916C757E5BC}"/>
    <cellStyle name="Normal 4 4 5" xfId="5345" xr:uid="{B0FED1A4-78EB-4386-B900-3D6762B25FBF}"/>
    <cellStyle name="Normal 4 5" xfId="2496" xr:uid="{C423BA46-26DA-4A84-A3F3-5B0CF530CE1F}"/>
    <cellStyle name="Normal 4 5 2" xfId="4391" xr:uid="{1D635F23-C96E-41F6-9D93-B6F0B256F500}"/>
    <cellStyle name="Normal 4 6" xfId="2497" xr:uid="{782948C5-22AD-4700-AF47-9A21C468A33B}"/>
    <cellStyle name="Normal 4 7" xfId="900" xr:uid="{30FB749A-6EB9-4E82-BFAA-EDC819E3CB55}"/>
    <cellStyle name="Normal 4 8" xfId="5350" xr:uid="{4F096693-BF9D-45C7-BF81-B82C2DC81451}"/>
    <cellStyle name="Normal 40" xfId="4393" xr:uid="{4FB1901B-FCC8-4775-B4F8-46587B7AF0AC}"/>
    <cellStyle name="Normal 40 2" xfId="4394" xr:uid="{8F03324D-AD9B-40C2-A2E0-1BBEE9E8B3CC}"/>
    <cellStyle name="Normal 40 2 2" xfId="4395" xr:uid="{92262B15-FA8E-45E9-8317-B4F282FB2738}"/>
    <cellStyle name="Normal 40 3" xfId="4396" xr:uid="{0041C686-B91A-46DA-B1F7-440B99745888}"/>
    <cellStyle name="Normal 41" xfId="4397" xr:uid="{60027351-88C5-4A2F-9EE6-316B6D65456A}"/>
    <cellStyle name="Normal 41 2" xfId="4398" xr:uid="{21725EA6-BE18-4AFC-B26C-49B1CA6CEDCE}"/>
    <cellStyle name="Normal 42" xfId="4399" xr:uid="{E5D714D2-1248-4BCB-BD76-4A2AD38E907C}"/>
    <cellStyle name="Normal 42 2" xfId="4400" xr:uid="{82BFA2F2-89F8-4566-8294-48390212AB3D}"/>
    <cellStyle name="Normal 43" xfId="4401" xr:uid="{D30ADD4B-A53C-48A3-81A9-72441C82FCB6}"/>
    <cellStyle name="Normal 43 2" xfId="4402" xr:uid="{5146BA20-5928-430D-92B1-2B47CFE2A31D}"/>
    <cellStyle name="Normal 44" xfId="4412" xr:uid="{9B1151B8-51DF-45CD-9B63-5412E2E5F620}"/>
    <cellStyle name="Normal 44 2" xfId="4413" xr:uid="{9AFC7C41-D0F8-437F-AB4C-A474E2B894B4}"/>
    <cellStyle name="Normal 45" xfId="4674" xr:uid="{7B75619A-23B4-4D26-8654-7AE4A871DF8D}"/>
    <cellStyle name="Normal 45 2" xfId="5324" xr:uid="{1D060A68-54F9-4485-A63C-6CD61D6E0F10}"/>
    <cellStyle name="Normal 45 3" xfId="5323" xr:uid="{E1EBC71D-42A3-4B7D-9398-D22CCB7C8244}"/>
    <cellStyle name="Normal 5" xfId="89" xr:uid="{384491EF-21DF-4948-8F65-7744A12C1617}"/>
    <cellStyle name="Normal 5 10" xfId="291" xr:uid="{EA558AAA-E881-4687-AA57-C21A50F4DDF3}"/>
    <cellStyle name="Normal 5 10 2" xfId="529" xr:uid="{A78B0C7E-747A-4C95-8575-8E6DA9E623EC}"/>
    <cellStyle name="Normal 5 10 2 2" xfId="1173" xr:uid="{20B170D3-7300-4680-BBA8-2AFFE156FB97}"/>
    <cellStyle name="Normal 5 10 2 3" xfId="2817" xr:uid="{B3BF6385-A8AC-4A23-A1AE-DD1B9A8EA611}"/>
    <cellStyle name="Normal 5 10 2 4" xfId="2818" xr:uid="{D921584A-3523-4877-A7CD-290C495CF998}"/>
    <cellStyle name="Normal 5 10 3" xfId="1174" xr:uid="{1CD7BEDA-EFA6-4A9E-AC0A-C188FA3DE08B}"/>
    <cellStyle name="Normal 5 10 3 2" xfId="2819" xr:uid="{A42C60AE-6DD2-4F8D-A246-556D02D16D4C}"/>
    <cellStyle name="Normal 5 10 3 3" xfId="2820" xr:uid="{C865779C-6DA1-4630-8A69-555CCC0DF5D5}"/>
    <cellStyle name="Normal 5 10 3 4" xfId="2821" xr:uid="{C55D8455-057D-417D-923C-EC7070D4A50D}"/>
    <cellStyle name="Normal 5 10 4" xfId="2822" xr:uid="{1113C9EF-879D-4A6D-AD3B-D871B341E9B2}"/>
    <cellStyle name="Normal 5 10 5" xfId="2823" xr:uid="{8704BADA-2467-4377-84AF-4757C0A0685F}"/>
    <cellStyle name="Normal 5 10 6" xfId="2824" xr:uid="{62A9BBCC-046F-4AF6-910A-D2BA50E3D8B4}"/>
    <cellStyle name="Normal 5 11" xfId="292" xr:uid="{9A815F47-91AC-4F6C-9026-AD656F469CE6}"/>
    <cellStyle name="Normal 5 11 2" xfId="1175" xr:uid="{B47EA1CF-8BA6-4BAC-904D-2616DA6D7339}"/>
    <cellStyle name="Normal 5 11 2 2" xfId="2825" xr:uid="{53313890-312C-41E7-AD62-D656129E8348}"/>
    <cellStyle name="Normal 5 11 2 2 2" xfId="4403" xr:uid="{CDA58DF5-8913-4FC9-AECC-B47AE61F4896}"/>
    <cellStyle name="Normal 5 11 2 2 3" xfId="4681" xr:uid="{81FB5DB7-2418-49AD-BA41-A0FB990E5DBE}"/>
    <cellStyle name="Normal 5 11 2 3" xfId="2826" xr:uid="{83DEEF8B-1CCA-49C3-9C16-403C5639213F}"/>
    <cellStyle name="Normal 5 11 2 4" xfId="2827" xr:uid="{1653B24F-5705-4830-8DCE-41E57142AAAC}"/>
    <cellStyle name="Normal 5 11 3" xfId="2828" xr:uid="{5C49F510-1FC3-4880-A92E-1A4808B81805}"/>
    <cellStyle name="Normal 5 11 3 2" xfId="5340" xr:uid="{E241C4E3-B3CC-48C2-B3CA-CB033B959BBB}"/>
    <cellStyle name="Normal 5 11 4" xfId="2829" xr:uid="{A9907820-74F1-4731-9016-5536E8DB45F1}"/>
    <cellStyle name="Normal 5 11 4 2" xfId="4577" xr:uid="{A508FBCD-7E24-49C8-9A49-7A22394FBC24}"/>
    <cellStyle name="Normal 5 11 4 3" xfId="4682" xr:uid="{E118433A-E12C-4050-AC4D-BFE9F524D56B}"/>
    <cellStyle name="Normal 5 11 4 4" xfId="4606" xr:uid="{99D9AB52-E94E-40F5-97B2-296254E23F6B}"/>
    <cellStyle name="Normal 5 11 5" xfId="2830" xr:uid="{14E631AE-4338-49C4-90DB-037B2A277835}"/>
    <cellStyle name="Normal 5 12" xfId="1176" xr:uid="{F206AE49-4976-419C-BD4A-3C7C250E8C77}"/>
    <cellStyle name="Normal 5 12 2" xfId="2831" xr:uid="{DADF230B-9C03-4A53-9489-503FB52C32C9}"/>
    <cellStyle name="Normal 5 12 3" xfId="2832" xr:uid="{FAA3D0BD-7F27-4106-B52E-7D1B5FF707DE}"/>
    <cellStyle name="Normal 5 12 4" xfId="2833" xr:uid="{A4A52EFB-A149-4FB1-9F2F-C7475C064564}"/>
    <cellStyle name="Normal 5 13" xfId="901" xr:uid="{E03F724C-C969-4614-A80B-D80C4F2C6778}"/>
    <cellStyle name="Normal 5 13 2" xfId="2834" xr:uid="{4783AD5C-0298-4D8A-8BED-893186287220}"/>
    <cellStyle name="Normal 5 13 3" xfId="2835" xr:uid="{02C07770-49F2-44DA-B700-F9221AA073B6}"/>
    <cellStyle name="Normal 5 13 4" xfId="2836" xr:uid="{654D27FC-E69A-4864-AA0C-5AD5C2BA234E}"/>
    <cellStyle name="Normal 5 14" xfId="2837" xr:uid="{D1EB4B2F-B13E-405C-9200-7FFB3586CC47}"/>
    <cellStyle name="Normal 5 14 2" xfId="2838" xr:uid="{7FA29356-8593-460A-896D-519BD324FB42}"/>
    <cellStyle name="Normal 5 15" xfId="2839" xr:uid="{FEA2F9E6-51CD-4DA1-9BDC-54A6F20B8296}"/>
    <cellStyle name="Normal 5 16" xfId="2840" xr:uid="{9FBEE4CE-CAE2-4FB6-977E-653975A8CD33}"/>
    <cellStyle name="Normal 5 17" xfId="2841" xr:uid="{AECF5E42-339E-4800-BFC3-1B3AE3D5DD08}"/>
    <cellStyle name="Normal 5 18" xfId="5361" xr:uid="{4541D33C-3397-4CBB-8630-02C46CB2CF63}"/>
    <cellStyle name="Normal 5 2" xfId="90" xr:uid="{106B9B6B-18CD-4F74-BA7B-4FEB41EF534A}"/>
    <cellStyle name="Normal 5 2 2" xfId="187" xr:uid="{4B98F36F-4E81-42D6-9F35-354705541FD8}"/>
    <cellStyle name="Normal 5 2 2 2" xfId="188" xr:uid="{6262DB60-F6A3-42C7-A8A2-0747DF126900}"/>
    <cellStyle name="Normal 5 2 2 2 2" xfId="189" xr:uid="{A4955946-0892-4031-A80D-F9AD8DE3BAB7}"/>
    <cellStyle name="Normal 5 2 2 2 2 2" xfId="190" xr:uid="{AF75CBDD-612C-4DA0-A932-AB77A40B93C1}"/>
    <cellStyle name="Normal 5 2 2 2 3" xfId="191" xr:uid="{B146FFF7-FC0F-498D-AF50-BBF867AC5D7C}"/>
    <cellStyle name="Normal 5 2 2 2 4" xfId="4670" xr:uid="{E363CB01-F855-40B8-BDE9-DD40DCABC583}"/>
    <cellStyle name="Normal 5 2 2 2 5" xfId="5300" xr:uid="{75DC4CDE-CACD-4557-B1FC-4BC737F6F9AC}"/>
    <cellStyle name="Normal 5 2 2 3" xfId="192" xr:uid="{D79722F4-E620-485B-BFCE-D112AE771941}"/>
    <cellStyle name="Normal 5 2 2 3 2" xfId="193" xr:uid="{1EDCAB65-4777-4443-8BA3-3A630B7894ED}"/>
    <cellStyle name="Normal 5 2 2 4" xfId="194" xr:uid="{0B026ADC-DE28-44EB-BEA3-51804075BDB4}"/>
    <cellStyle name="Normal 5 2 2 5" xfId="293" xr:uid="{86478D02-555C-4E65-8C18-C55886797CB9}"/>
    <cellStyle name="Normal 5 2 2 6" xfId="4596" xr:uid="{BAB0DF95-E2AE-47DD-B82A-0C985CDF7CB9}"/>
    <cellStyle name="Normal 5 2 2 7" xfId="5329" xr:uid="{EF1943D9-7132-408E-8C5E-1CC0BD050356}"/>
    <cellStyle name="Normal 5 2 3" xfId="195" xr:uid="{5FF8FE6A-5324-437D-9350-9956FB53860C}"/>
    <cellStyle name="Normal 5 2 3 2" xfId="196" xr:uid="{6445DBAB-F249-47A9-BBC3-A7F887CBE98A}"/>
    <cellStyle name="Normal 5 2 3 2 2" xfId="197" xr:uid="{7E79E7EA-FBCF-451C-99FA-F32C58B97AA4}"/>
    <cellStyle name="Normal 5 2 3 2 3" xfId="4559" xr:uid="{ED25F738-7466-49AD-A9F9-BE9758006B62}"/>
    <cellStyle name="Normal 5 2 3 2 4" xfId="5301" xr:uid="{6F221FEA-73AE-4C28-96D9-D32B0300CBDC}"/>
    <cellStyle name="Normal 5 2 3 3" xfId="198" xr:uid="{58140113-D302-451D-825A-C30A4E23477E}"/>
    <cellStyle name="Normal 5 2 3 3 2" xfId="4742" xr:uid="{3F9AC05C-C00C-4C55-8047-50C8773786A1}"/>
    <cellStyle name="Normal 5 2 3 4" xfId="4404" xr:uid="{7BC3C15C-DA9C-4827-9322-AD692AAB1EEA}"/>
    <cellStyle name="Normal 5 2 3 4 2" xfId="4715" xr:uid="{1D99C747-2DF2-4430-98B4-CC5CCDB75BBE}"/>
    <cellStyle name="Normal 5 2 3 5" xfId="4597" xr:uid="{640B83CD-CAA5-4FC6-B7F1-B7FF2AE2D159}"/>
    <cellStyle name="Normal 5 2 3 6" xfId="5321" xr:uid="{4F038279-F4F8-4127-8001-2DC86F751AE4}"/>
    <cellStyle name="Normal 5 2 3 7" xfId="5330" xr:uid="{FF3EE91A-1ADF-40B2-BF18-D8CA012F0039}"/>
    <cellStyle name="Normal 5 2 4" xfId="199" xr:uid="{DD701B95-E367-4577-A700-B5F067AFAA9B}"/>
    <cellStyle name="Normal 5 2 4 2" xfId="200" xr:uid="{6082C9CD-EF08-4642-BD50-7DF0DFE2F4FF}"/>
    <cellStyle name="Normal 5 2 5" xfId="201" xr:uid="{F169CDF2-79E7-42CB-8DC7-4E2376E865D8}"/>
    <cellStyle name="Normal 5 2 6" xfId="186" xr:uid="{F895E124-95F3-4069-B491-862F556E37CB}"/>
    <cellStyle name="Normal 5 3" xfId="91" xr:uid="{846ACF01-70FF-44F2-B361-6D1BA09E497A}"/>
    <cellStyle name="Normal 5 3 2" xfId="4406" xr:uid="{026B79D0-ED8A-486C-ADC6-5131E5678E3B}"/>
    <cellStyle name="Normal 5 3 3" xfId="4405" xr:uid="{F6B644AB-B352-41F0-B0C3-CC6EA693A5DF}"/>
    <cellStyle name="Normal 5 4" xfId="92" xr:uid="{EC48FF92-967D-4B3E-87F7-93EF607B5032}"/>
    <cellStyle name="Normal 5 4 10" xfId="2842" xr:uid="{139368AB-EC90-4C09-8B80-3FD81C35B9A7}"/>
    <cellStyle name="Normal 5 4 11" xfId="2843" xr:uid="{5D3DA160-2D8A-4081-A201-A80B251F57F1}"/>
    <cellStyle name="Normal 5 4 2" xfId="93" xr:uid="{71B7A3F8-A149-4145-88AE-50AAB0527133}"/>
    <cellStyle name="Normal 5 4 2 2" xfId="94" xr:uid="{CD50DC50-6571-4937-9823-24A0E928BC45}"/>
    <cellStyle name="Normal 5 4 2 2 2" xfId="294" xr:uid="{1637BF25-1F31-4C9A-9B48-164CB47BA01D}"/>
    <cellStyle name="Normal 5 4 2 2 2 2" xfId="530" xr:uid="{3E036E05-857C-46D0-A475-CB562DF90681}"/>
    <cellStyle name="Normal 5 4 2 2 2 2 2" xfId="531" xr:uid="{354D5AE8-F3A8-4F69-99B4-CB0E35AB0533}"/>
    <cellStyle name="Normal 5 4 2 2 2 2 2 2" xfId="1177" xr:uid="{C909B9A1-F56A-44C6-9396-C67DDE41788D}"/>
    <cellStyle name="Normal 5 4 2 2 2 2 2 2 2" xfId="1178" xr:uid="{4C7889E1-321D-4131-9C1C-7A464A8202A5}"/>
    <cellStyle name="Normal 5 4 2 2 2 2 2 3" xfId="1179" xr:uid="{5A1DB4B9-65A6-4AB9-8EAB-6316683B9551}"/>
    <cellStyle name="Normal 5 4 2 2 2 2 3" xfId="1180" xr:uid="{51EDA814-979E-4687-8A5B-8B1C6325E585}"/>
    <cellStyle name="Normal 5 4 2 2 2 2 3 2" xfId="1181" xr:uid="{4A400B47-A829-4EA3-9A11-17DC18F9A7BD}"/>
    <cellStyle name="Normal 5 4 2 2 2 2 4" xfId="1182" xr:uid="{6A7B0663-2DC5-42FE-9CA8-D6C4E6589C80}"/>
    <cellStyle name="Normal 5 4 2 2 2 3" xfId="532" xr:uid="{0EB7E6CC-3D45-497A-B786-B517E7A782A2}"/>
    <cellStyle name="Normal 5 4 2 2 2 3 2" xfId="1183" xr:uid="{E0F9CA99-D29A-43A2-B15D-DF242CA9CC09}"/>
    <cellStyle name="Normal 5 4 2 2 2 3 2 2" xfId="1184" xr:uid="{5D70E1BD-3D75-4AE6-BF10-AE35F8B63499}"/>
    <cellStyle name="Normal 5 4 2 2 2 3 3" xfId="1185" xr:uid="{549C25B5-5949-4546-9564-1B39933919E9}"/>
    <cellStyle name="Normal 5 4 2 2 2 3 4" xfId="2844" xr:uid="{11C03F60-B145-41B2-9B1A-3619CFACB9C7}"/>
    <cellStyle name="Normal 5 4 2 2 2 4" xfId="1186" xr:uid="{9A987C03-D8F6-4EF2-BEB6-A4977CA5589E}"/>
    <cellStyle name="Normal 5 4 2 2 2 4 2" xfId="1187" xr:uid="{26C77652-DFFC-4575-893B-89DF9DD116CB}"/>
    <cellStyle name="Normal 5 4 2 2 2 5" xfId="1188" xr:uid="{140CA2AC-494B-4056-8BAF-B7CEA19D1D14}"/>
    <cellStyle name="Normal 5 4 2 2 2 6" xfId="2845" xr:uid="{918EAF5E-0D86-4F76-861C-ADC43701AB28}"/>
    <cellStyle name="Normal 5 4 2 2 3" xfId="295" xr:uid="{C4B22FB0-B334-4DE7-80B4-5849E68C7F48}"/>
    <cellStyle name="Normal 5 4 2 2 3 2" xfId="533" xr:uid="{83534BBC-8B96-4BB1-9737-A17AF9652AD5}"/>
    <cellStyle name="Normal 5 4 2 2 3 2 2" xfId="534" xr:uid="{724113F5-E0E9-4CFC-A925-7FA55375D96F}"/>
    <cellStyle name="Normal 5 4 2 2 3 2 2 2" xfId="1189" xr:uid="{B8C3BD49-7FE3-4C64-BB84-A09FDB78F39B}"/>
    <cellStyle name="Normal 5 4 2 2 3 2 2 2 2" xfId="1190" xr:uid="{4755F66E-7922-4B61-8BD7-18FFC6579523}"/>
    <cellStyle name="Normal 5 4 2 2 3 2 2 3" xfId="1191" xr:uid="{EFB011D5-493B-4E82-A0E8-509505397822}"/>
    <cellStyle name="Normal 5 4 2 2 3 2 3" xfId="1192" xr:uid="{D477C568-2EC0-4749-BD48-53461EB61A1E}"/>
    <cellStyle name="Normal 5 4 2 2 3 2 3 2" xfId="1193" xr:uid="{A70ED91B-F108-4119-A5CD-FD499A7A8F71}"/>
    <cellStyle name="Normal 5 4 2 2 3 2 4" xfId="1194" xr:uid="{2A1853E9-5295-4968-A4FC-89BF126F0E9E}"/>
    <cellStyle name="Normal 5 4 2 2 3 3" xfId="535" xr:uid="{922877FB-4424-4986-9658-B4CA50846F23}"/>
    <cellStyle name="Normal 5 4 2 2 3 3 2" xfId="1195" xr:uid="{D1938FC5-B8FD-4E58-934D-65A9D997629F}"/>
    <cellStyle name="Normal 5 4 2 2 3 3 2 2" xfId="1196" xr:uid="{B8ED9945-2150-4611-BECA-E58B92BE7E01}"/>
    <cellStyle name="Normal 5 4 2 2 3 3 3" xfId="1197" xr:uid="{220FE2E4-F170-4D40-A740-12BCBD7B4070}"/>
    <cellStyle name="Normal 5 4 2 2 3 4" xfId="1198" xr:uid="{495AB701-97E7-48E9-8554-072F70465F49}"/>
    <cellStyle name="Normal 5 4 2 2 3 4 2" xfId="1199" xr:uid="{767D0CA0-AB85-435E-9A65-7875A08593EF}"/>
    <cellStyle name="Normal 5 4 2 2 3 5" xfId="1200" xr:uid="{2BDC0E26-57D8-4035-8F06-EBDED389E545}"/>
    <cellStyle name="Normal 5 4 2 2 4" xfId="536" xr:uid="{0C59701C-75DB-48A4-9F23-D96227EE83C8}"/>
    <cellStyle name="Normal 5 4 2 2 4 2" xfId="537" xr:uid="{7FC99A6E-2A1E-404C-9AA9-270684729A04}"/>
    <cellStyle name="Normal 5 4 2 2 4 2 2" xfId="1201" xr:uid="{7444E045-6F3E-4914-ADBC-501D67F0FC54}"/>
    <cellStyle name="Normal 5 4 2 2 4 2 2 2" xfId="1202" xr:uid="{49A84A81-1B7E-4356-BE83-985BCDFA7541}"/>
    <cellStyle name="Normal 5 4 2 2 4 2 3" xfId="1203" xr:uid="{EB8A9C2F-21F9-4D28-9C09-C922D7F98C93}"/>
    <cellStyle name="Normal 5 4 2 2 4 3" xfId="1204" xr:uid="{83A7D691-CBF6-43B8-9261-784E0B4B77AF}"/>
    <cellStyle name="Normal 5 4 2 2 4 3 2" xfId="1205" xr:uid="{75A39D6B-76F4-4359-81DB-CA1A0CCBC7CE}"/>
    <cellStyle name="Normal 5 4 2 2 4 4" xfId="1206" xr:uid="{892F47B5-A67A-4325-A73F-73CCF5818C6C}"/>
    <cellStyle name="Normal 5 4 2 2 5" xfId="538" xr:uid="{5C2D16C6-8FB6-4076-871C-4441AAC83372}"/>
    <cellStyle name="Normal 5 4 2 2 5 2" xfId="1207" xr:uid="{49F86482-8ECB-449C-A357-124C7CB47740}"/>
    <cellStyle name="Normal 5 4 2 2 5 2 2" xfId="1208" xr:uid="{45CD7AD7-02FC-4E4D-A80A-1A70E2929FEC}"/>
    <cellStyle name="Normal 5 4 2 2 5 3" xfId="1209" xr:uid="{889DA375-7BF4-4871-AEE9-169480825824}"/>
    <cellStyle name="Normal 5 4 2 2 5 4" xfId="2846" xr:uid="{6BBABEEE-950C-4E89-A3A5-99502CB451EF}"/>
    <cellStyle name="Normal 5 4 2 2 6" xfId="1210" xr:uid="{C8141323-54AD-42F6-BF1C-253A2A5ACF7A}"/>
    <cellStyle name="Normal 5 4 2 2 6 2" xfId="1211" xr:uid="{D04C0290-9261-4BB1-9983-390BF10D2EDD}"/>
    <cellStyle name="Normal 5 4 2 2 7" xfId="1212" xr:uid="{CCFC0F4A-EBA8-49A3-99C2-98E22705A13A}"/>
    <cellStyle name="Normal 5 4 2 2 8" xfId="2847" xr:uid="{9A768C07-1A39-4434-BE30-5FA966DF3F49}"/>
    <cellStyle name="Normal 5 4 2 3" xfId="296" xr:uid="{84D72128-59DE-4C83-81C9-FAFD38184743}"/>
    <cellStyle name="Normal 5 4 2 3 2" xfId="539" xr:uid="{BE303E2B-246E-4D0E-B66B-A7F3A2C88D8B}"/>
    <cellStyle name="Normal 5 4 2 3 2 2" xfId="540" xr:uid="{AF844C31-6BAB-4773-AE6C-3757B109F86F}"/>
    <cellStyle name="Normal 5 4 2 3 2 2 2" xfId="1213" xr:uid="{4DE7C4DD-409A-4A9B-A5E9-BEFB7CF092D5}"/>
    <cellStyle name="Normal 5 4 2 3 2 2 2 2" xfId="1214" xr:uid="{A4398F3D-1C99-4F39-B2CE-9809A9694518}"/>
    <cellStyle name="Normal 5 4 2 3 2 2 3" xfId="1215" xr:uid="{C813881B-8C1B-42B5-A2E5-58010228765F}"/>
    <cellStyle name="Normal 5 4 2 3 2 3" xfId="1216" xr:uid="{A5347EBD-421A-4D48-B265-2481BF7E439A}"/>
    <cellStyle name="Normal 5 4 2 3 2 3 2" xfId="1217" xr:uid="{272BB7CA-7F1C-4F47-8F7D-E4642D9C1608}"/>
    <cellStyle name="Normal 5 4 2 3 2 4" xfId="1218" xr:uid="{1F290C97-DF15-43A2-8AA4-EFB1AA9C57AB}"/>
    <cellStyle name="Normal 5 4 2 3 3" xfId="541" xr:uid="{55947EDF-B8E5-4CBB-8D5C-12AAF1D327E1}"/>
    <cellStyle name="Normal 5 4 2 3 3 2" xfId="1219" xr:uid="{03A399DF-80FF-4ECD-A451-8140B8D70A42}"/>
    <cellStyle name="Normal 5 4 2 3 3 2 2" xfId="1220" xr:uid="{866200EB-0977-4603-8921-155A234AB98C}"/>
    <cellStyle name="Normal 5 4 2 3 3 3" xfId="1221" xr:uid="{9481C6E9-A4B3-4390-8AB8-FA248851F2BE}"/>
    <cellStyle name="Normal 5 4 2 3 3 4" xfId="2848" xr:uid="{08313F84-4C46-4262-B19F-83B1FF41122A}"/>
    <cellStyle name="Normal 5 4 2 3 4" xfId="1222" xr:uid="{47DF0510-8F5F-4264-8D62-53975A930C6B}"/>
    <cellStyle name="Normal 5 4 2 3 4 2" xfId="1223" xr:uid="{35EB0B84-DF20-4F49-B304-63126E2A0FB6}"/>
    <cellStyle name="Normal 5 4 2 3 5" xfId="1224" xr:uid="{46D15083-BDAE-4179-918C-814D74B437E9}"/>
    <cellStyle name="Normal 5 4 2 3 6" xfId="2849" xr:uid="{C83FC9A3-0204-4FE2-B13C-A5F517465CA0}"/>
    <cellStyle name="Normal 5 4 2 4" xfId="297" xr:uid="{888AA202-21F8-4473-AF07-490ADA2F2940}"/>
    <cellStyle name="Normal 5 4 2 4 2" xfId="542" xr:uid="{3BDBE0D2-475B-4BF1-A242-D9DDFFB8ECE5}"/>
    <cellStyle name="Normal 5 4 2 4 2 2" xfId="543" xr:uid="{66865581-B0B6-483C-B717-FD2694308DE4}"/>
    <cellStyle name="Normal 5 4 2 4 2 2 2" xfId="1225" xr:uid="{43C2F764-B427-49CC-8DFB-AECC896CFD89}"/>
    <cellStyle name="Normal 5 4 2 4 2 2 2 2" xfId="1226" xr:uid="{052CC00B-45C8-4849-8C72-040C9C553331}"/>
    <cellStyle name="Normal 5 4 2 4 2 2 3" xfId="1227" xr:uid="{D17F5CCA-DE89-441E-AA2F-25BD8112C34A}"/>
    <cellStyle name="Normal 5 4 2 4 2 3" xfId="1228" xr:uid="{5DBD4523-1DF5-461C-B45A-BB6833C3F98C}"/>
    <cellStyle name="Normal 5 4 2 4 2 3 2" xfId="1229" xr:uid="{7F0EB8C5-B3C8-4DFB-98D4-9AF004EBE781}"/>
    <cellStyle name="Normal 5 4 2 4 2 4" xfId="1230" xr:uid="{5D0AE400-6742-4809-AE66-61E0FD51662D}"/>
    <cellStyle name="Normal 5 4 2 4 3" xfId="544" xr:uid="{356D6E4E-4195-4CDF-ADF1-DFA23AE15473}"/>
    <cellStyle name="Normal 5 4 2 4 3 2" xfId="1231" xr:uid="{35BFD70D-9E90-44F8-9FC0-D082BB4B2139}"/>
    <cellStyle name="Normal 5 4 2 4 3 2 2" xfId="1232" xr:uid="{FD498918-925B-4ABD-A802-E89513A33172}"/>
    <cellStyle name="Normal 5 4 2 4 3 3" xfId="1233" xr:uid="{20C04B2F-964A-498A-BA8B-78DAC06CC024}"/>
    <cellStyle name="Normal 5 4 2 4 4" xfId="1234" xr:uid="{6CC18D51-5352-4108-87F8-4DC04ED1C057}"/>
    <cellStyle name="Normal 5 4 2 4 4 2" xfId="1235" xr:uid="{844CC896-6D3B-4C25-89CE-8A49394DBB67}"/>
    <cellStyle name="Normal 5 4 2 4 5" xfId="1236" xr:uid="{450E0797-EF17-4DE3-9DF2-00062B5C8824}"/>
    <cellStyle name="Normal 5 4 2 5" xfId="298" xr:uid="{A7A5C216-BCAD-47F4-A72B-20DA6C193E2A}"/>
    <cellStyle name="Normal 5 4 2 5 2" xfId="545" xr:uid="{5D783C23-E25E-42A6-8782-10669A5D1273}"/>
    <cellStyle name="Normal 5 4 2 5 2 2" xfId="1237" xr:uid="{F514BF71-9DA1-4390-A629-BD80C082CFA2}"/>
    <cellStyle name="Normal 5 4 2 5 2 2 2" xfId="1238" xr:uid="{FA44EEA7-AFFB-4239-A025-FE1BDAAE38B1}"/>
    <cellStyle name="Normal 5 4 2 5 2 3" xfId="1239" xr:uid="{D5942B73-03CD-4ED7-92A6-B25D0B7ED35D}"/>
    <cellStyle name="Normal 5 4 2 5 3" xfId="1240" xr:uid="{D0E2914B-AE36-4B5E-9E3A-25C72B20E71E}"/>
    <cellStyle name="Normal 5 4 2 5 3 2" xfId="1241" xr:uid="{1037B857-03B5-419E-BA8D-09B14AA79E1A}"/>
    <cellStyle name="Normal 5 4 2 5 4" xfId="1242" xr:uid="{65CB2CC4-7EAD-4DA2-9FC6-A31FA9661066}"/>
    <cellStyle name="Normal 5 4 2 6" xfId="546" xr:uid="{53B2D5B8-5237-41A9-B941-BC89087411E8}"/>
    <cellStyle name="Normal 5 4 2 6 2" xfId="1243" xr:uid="{34A75008-E80C-47FE-BB2C-307EA46FBD58}"/>
    <cellStyle name="Normal 5 4 2 6 2 2" xfId="1244" xr:uid="{64CA85A1-8AA6-41F6-9EF1-934C3340E376}"/>
    <cellStyle name="Normal 5 4 2 6 2 3" xfId="4419" xr:uid="{9B955E0C-08FD-4202-9DC6-B29E50ECADC7}"/>
    <cellStyle name="Normal 5 4 2 6 3" xfId="1245" xr:uid="{248D29DC-4967-42E5-9850-BAD1287E733F}"/>
    <cellStyle name="Normal 5 4 2 6 4" xfId="2850" xr:uid="{24666644-EF33-48E6-B363-221E6517318E}"/>
    <cellStyle name="Normal 5 4 2 6 4 2" xfId="4584" xr:uid="{2DD1CD4C-D8C7-4860-AA74-963724482881}"/>
    <cellStyle name="Normal 5 4 2 6 4 3" xfId="4683" xr:uid="{299812AC-CA7C-41CB-A458-14EB1A3B4BCF}"/>
    <cellStyle name="Normal 5 4 2 6 4 4" xfId="4611" xr:uid="{72242C19-B3FC-49A1-A1A8-FD760EF52EB9}"/>
    <cellStyle name="Normal 5 4 2 7" xfId="1246" xr:uid="{BAC1A98A-7126-48C8-8950-7757624582C6}"/>
    <cellStyle name="Normal 5 4 2 7 2" xfId="1247" xr:uid="{E0477D39-F945-4341-BF33-E03D3E3CF228}"/>
    <cellStyle name="Normal 5 4 2 8" xfId="1248" xr:uid="{0FEB6461-C398-446C-87B8-BD94A3C49463}"/>
    <cellStyle name="Normal 5 4 2 9" xfId="2851" xr:uid="{1BD55C53-2087-4D21-8AD8-E9D92F05D1FE}"/>
    <cellStyle name="Normal 5 4 3" xfId="95" xr:uid="{4D0C753F-2DC4-40E3-9C4A-66904ADD61A9}"/>
    <cellStyle name="Normal 5 4 3 2" xfId="96" xr:uid="{9DA7FAF6-E859-47DD-8EE7-E7F0119900E1}"/>
    <cellStyle name="Normal 5 4 3 2 2" xfId="547" xr:uid="{FB44FFBF-0128-4248-8439-A12494E32A15}"/>
    <cellStyle name="Normal 5 4 3 2 2 2" xfId="548" xr:uid="{DFE3B797-7074-4C3D-8993-C9745750E7B4}"/>
    <cellStyle name="Normal 5 4 3 2 2 2 2" xfId="1249" xr:uid="{F8AD0256-EE8F-4092-9EDA-ABCFD5641151}"/>
    <cellStyle name="Normal 5 4 3 2 2 2 2 2" xfId="1250" xr:uid="{F06912E5-707F-4734-8CE7-E17420141299}"/>
    <cellStyle name="Normal 5 4 3 2 2 2 3" xfId="1251" xr:uid="{909670ED-6ED5-47BB-A5B0-4ADDD9098CAD}"/>
    <cellStyle name="Normal 5 4 3 2 2 3" xfId="1252" xr:uid="{0326C0BD-29EE-4677-AEFC-F8AF9891EC12}"/>
    <cellStyle name="Normal 5 4 3 2 2 3 2" xfId="1253" xr:uid="{3663A3E6-281C-4432-A650-CBEF908A8CC5}"/>
    <cellStyle name="Normal 5 4 3 2 2 4" xfId="1254" xr:uid="{B626886E-FC5F-4261-8949-474789EF53F2}"/>
    <cellStyle name="Normal 5 4 3 2 3" xfId="549" xr:uid="{0C360DB0-67D5-4AB8-931A-0D6A697C9D6C}"/>
    <cellStyle name="Normal 5 4 3 2 3 2" xfId="1255" xr:uid="{9E47533D-F640-4809-8A44-FA4F899F3B33}"/>
    <cellStyle name="Normal 5 4 3 2 3 2 2" xfId="1256" xr:uid="{E692484F-E8C3-4EC7-B6DA-6FBB8F5C79FA}"/>
    <cellStyle name="Normal 5 4 3 2 3 3" xfId="1257" xr:uid="{2DD217EB-358B-4D86-9024-74AA1324E223}"/>
    <cellStyle name="Normal 5 4 3 2 3 4" xfId="2852" xr:uid="{CD771F5B-5F07-41F6-AC40-82EFCB68A25B}"/>
    <cellStyle name="Normal 5 4 3 2 4" xfId="1258" xr:uid="{67C79E49-7916-4FD7-B854-F10D5E568003}"/>
    <cellStyle name="Normal 5 4 3 2 4 2" xfId="1259" xr:uid="{618AE125-002E-4921-B4F4-683F25D5854E}"/>
    <cellStyle name="Normal 5 4 3 2 5" xfId="1260" xr:uid="{F13ADD64-987F-4C56-90B4-83A6F90FED62}"/>
    <cellStyle name="Normal 5 4 3 2 6" xfId="2853" xr:uid="{86829B00-0DE3-4ECD-A21B-D390503CD34F}"/>
    <cellStyle name="Normal 5 4 3 3" xfId="299" xr:uid="{622BEA3C-364F-4C6E-AE58-A51296AFA020}"/>
    <cellStyle name="Normal 5 4 3 3 2" xfId="550" xr:uid="{1B8D93D8-EAF1-4D3E-9221-3FBFCE69D3BD}"/>
    <cellStyle name="Normal 5 4 3 3 2 2" xfId="551" xr:uid="{54FEEDB7-74D3-4CBE-A2A9-D6EFA972377C}"/>
    <cellStyle name="Normal 5 4 3 3 2 2 2" xfId="1261" xr:uid="{BEE2FC12-E9CD-42ED-9F10-EF13A01CE8E5}"/>
    <cellStyle name="Normal 5 4 3 3 2 2 2 2" xfId="1262" xr:uid="{C181D92E-C426-442A-999B-BC316E6E411E}"/>
    <cellStyle name="Normal 5 4 3 3 2 2 3" xfId="1263" xr:uid="{3F50F3EB-69FE-4C54-AD47-D9B64E01F0AB}"/>
    <cellStyle name="Normal 5 4 3 3 2 3" xfId="1264" xr:uid="{3E7C08C7-E9BE-45BB-A8D2-ABE270110FA8}"/>
    <cellStyle name="Normal 5 4 3 3 2 3 2" xfId="1265" xr:uid="{577580B7-E5B4-4271-ABC1-3E349730D2FC}"/>
    <cellStyle name="Normal 5 4 3 3 2 4" xfId="1266" xr:uid="{5D7DB47D-7A17-44D7-9EDE-7033DE913363}"/>
    <cellStyle name="Normal 5 4 3 3 3" xfId="552" xr:uid="{AF070A85-1717-4EFA-84B8-1B95B6A147F9}"/>
    <cellStyle name="Normal 5 4 3 3 3 2" xfId="1267" xr:uid="{716314DF-2EDF-4AFE-9D28-59DDB7CBCAE3}"/>
    <cellStyle name="Normal 5 4 3 3 3 2 2" xfId="1268" xr:uid="{A0F30893-048D-4263-B7D5-7721EB3A66EC}"/>
    <cellStyle name="Normal 5 4 3 3 3 3" xfId="1269" xr:uid="{19723850-C0B7-4DD3-A1A4-CEC5A8C08CFB}"/>
    <cellStyle name="Normal 5 4 3 3 4" xfId="1270" xr:uid="{E91ED902-61EE-4907-9842-7E68C6C392C3}"/>
    <cellStyle name="Normal 5 4 3 3 4 2" xfId="1271" xr:uid="{DC601A6F-B473-4333-BD79-CC5B03AC499A}"/>
    <cellStyle name="Normal 5 4 3 3 5" xfId="1272" xr:uid="{56009418-E0FB-4F82-8BA8-A6AE505973EA}"/>
    <cellStyle name="Normal 5 4 3 4" xfId="300" xr:uid="{0E2C8BE6-0C1F-48F4-A1C4-EF55C66B783B}"/>
    <cellStyle name="Normal 5 4 3 4 2" xfId="553" xr:uid="{842CE38A-845C-42AB-900C-0F8C8078BEDC}"/>
    <cellStyle name="Normal 5 4 3 4 2 2" xfId="1273" xr:uid="{FF01D46F-5BDF-436E-8ED4-402BC2AE188E}"/>
    <cellStyle name="Normal 5 4 3 4 2 2 2" xfId="1274" xr:uid="{554DA8E8-A860-4080-B92A-F8289F08E0DD}"/>
    <cellStyle name="Normal 5 4 3 4 2 3" xfId="1275" xr:uid="{546BFD0E-C48C-4EDD-A105-A4ECCD43096D}"/>
    <cellStyle name="Normal 5 4 3 4 3" xfId="1276" xr:uid="{2D6DA68A-8F7C-4893-92E4-2D5013DFC1F6}"/>
    <cellStyle name="Normal 5 4 3 4 3 2" xfId="1277" xr:uid="{339D44E2-4A51-4CE6-81AB-1A0E0FB8FB2A}"/>
    <cellStyle name="Normal 5 4 3 4 4" xfId="1278" xr:uid="{ADC0BEA6-A388-4522-B65D-6C00B657787D}"/>
    <cellStyle name="Normal 5 4 3 5" xfId="554" xr:uid="{E643E580-BFAB-4ED5-B18C-D1BB9C394E6C}"/>
    <cellStyle name="Normal 5 4 3 5 2" xfId="1279" xr:uid="{11B28507-743C-40DB-A96B-738B2DF7B7DE}"/>
    <cellStyle name="Normal 5 4 3 5 2 2" xfId="1280" xr:uid="{A2AD4315-A802-46DC-84C1-DAD88144A2CC}"/>
    <cellStyle name="Normal 5 4 3 5 3" xfId="1281" xr:uid="{1ACA3702-4460-4BEC-B91D-CD3967109EFF}"/>
    <cellStyle name="Normal 5 4 3 5 4" xfId="2854" xr:uid="{8A27CB82-9F11-41F8-ABE4-0BDF4BF5CADA}"/>
    <cellStyle name="Normal 5 4 3 6" xfId="1282" xr:uid="{5861E40F-05FE-488C-8F29-8BA71C948418}"/>
    <cellStyle name="Normal 5 4 3 6 2" xfId="1283" xr:uid="{F22AD1C3-A939-4E59-ABAC-0418589866BC}"/>
    <cellStyle name="Normal 5 4 3 7" xfId="1284" xr:uid="{582992EF-B1A1-4E3B-8B66-333D2B2BBDAF}"/>
    <cellStyle name="Normal 5 4 3 8" xfId="2855" xr:uid="{3F9F3BEC-2E98-48BB-9EA6-03CDCF329BCA}"/>
    <cellStyle name="Normal 5 4 4" xfId="97" xr:uid="{9F18FB44-D5AD-4F97-91CD-213BB8354717}"/>
    <cellStyle name="Normal 5 4 4 2" xfId="446" xr:uid="{C5BE628B-A0C7-40E8-9390-2757A8C37F36}"/>
    <cellStyle name="Normal 5 4 4 2 2" xfId="555" xr:uid="{4638DEAA-7C9C-4BDA-8008-8B68C383179B}"/>
    <cellStyle name="Normal 5 4 4 2 2 2" xfId="1285" xr:uid="{FBDE4F06-DB20-4C88-9FBD-CB0520E4F864}"/>
    <cellStyle name="Normal 5 4 4 2 2 2 2" xfId="1286" xr:uid="{269B7ECE-0C76-4274-9745-50974E23E759}"/>
    <cellStyle name="Normal 5 4 4 2 2 3" xfId="1287" xr:uid="{79438F17-FFE8-45B3-A98D-CD9821194641}"/>
    <cellStyle name="Normal 5 4 4 2 2 4" xfId="2856" xr:uid="{4901CAFB-8945-4CC6-B442-3419101C3589}"/>
    <cellStyle name="Normal 5 4 4 2 3" xfId="1288" xr:uid="{1FBDC24E-D22C-43DC-8B29-F475055AB7B1}"/>
    <cellStyle name="Normal 5 4 4 2 3 2" xfId="1289" xr:uid="{DD535406-DEF5-4EE5-9AA9-47D151426B66}"/>
    <cellStyle name="Normal 5 4 4 2 4" xfId="1290" xr:uid="{215AC372-B1B2-4860-91E5-AD317771C552}"/>
    <cellStyle name="Normal 5 4 4 2 5" xfId="2857" xr:uid="{0CA11F5B-A4E3-4A3A-98EA-3AAA604BC77C}"/>
    <cellStyle name="Normal 5 4 4 3" xfId="556" xr:uid="{EB48179E-DB0D-477A-A129-BFA9E109D726}"/>
    <cellStyle name="Normal 5 4 4 3 2" xfId="1291" xr:uid="{322E3D81-9188-4511-B542-38440702D363}"/>
    <cellStyle name="Normal 5 4 4 3 2 2" xfId="1292" xr:uid="{D8DD4FAC-D555-4E45-8B5F-90D0F1E95E8E}"/>
    <cellStyle name="Normal 5 4 4 3 3" xfId="1293" xr:uid="{99914DAC-E24B-4606-8FFC-5DA60FA4A3FF}"/>
    <cellStyle name="Normal 5 4 4 3 4" xfId="2858" xr:uid="{6735AF07-9D5E-4288-B6B4-202060CFDE81}"/>
    <cellStyle name="Normal 5 4 4 4" xfId="1294" xr:uid="{C1F6AF25-FAB8-4777-A7C5-F1BA7F28B1E0}"/>
    <cellStyle name="Normal 5 4 4 4 2" xfId="1295" xr:uid="{558A8ECE-CADA-4630-B242-8AA261173285}"/>
    <cellStyle name="Normal 5 4 4 4 3" xfId="2859" xr:uid="{87A8114C-1A97-496E-99C6-0C3F63B365CC}"/>
    <cellStyle name="Normal 5 4 4 4 4" xfId="2860" xr:uid="{61349086-AA80-4279-88FF-32E2C4EA2582}"/>
    <cellStyle name="Normal 5 4 4 5" xfId="1296" xr:uid="{A43E0DE7-745B-44F8-9B22-E2A65CA644E6}"/>
    <cellStyle name="Normal 5 4 4 6" xfId="2861" xr:uid="{603AD727-647D-47D2-88E0-4222D5EF65D3}"/>
    <cellStyle name="Normal 5 4 4 7" xfId="2862" xr:uid="{AC7DA50A-8DDD-4DE4-8722-C2DF5BA8471A}"/>
    <cellStyle name="Normal 5 4 5" xfId="301" xr:uid="{357CEC09-6DB1-48A9-822D-F067199BDAC7}"/>
    <cellStyle name="Normal 5 4 5 2" xfId="557" xr:uid="{AC486D70-A3A4-426D-BE91-C6E99F3EAE04}"/>
    <cellStyle name="Normal 5 4 5 2 2" xfId="558" xr:uid="{DF929624-026B-4EB2-B9CF-E24AAEE46F2C}"/>
    <cellStyle name="Normal 5 4 5 2 2 2" xfId="1297" xr:uid="{37E31B9A-56D7-4372-A212-434D661CC7F5}"/>
    <cellStyle name="Normal 5 4 5 2 2 2 2" xfId="1298" xr:uid="{346EF5D2-6456-4F27-ABBC-3617D6B101F9}"/>
    <cellStyle name="Normal 5 4 5 2 2 3" xfId="1299" xr:uid="{B3AA700D-E147-4958-800A-81CA1C8FB1B0}"/>
    <cellStyle name="Normal 5 4 5 2 3" xfId="1300" xr:uid="{6770DCAB-E2F1-4F52-A3CB-44CC0001A5E8}"/>
    <cellStyle name="Normal 5 4 5 2 3 2" xfId="1301" xr:uid="{D5AEF537-6C36-4284-827B-28E6DDEF29E2}"/>
    <cellStyle name="Normal 5 4 5 2 4" xfId="1302" xr:uid="{08453E19-130B-43DB-85D3-C6093E756BB4}"/>
    <cellStyle name="Normal 5 4 5 3" xfId="559" xr:uid="{DA1A40A8-F3DC-4C5A-9426-690C174C804A}"/>
    <cellStyle name="Normal 5 4 5 3 2" xfId="1303" xr:uid="{CF26F769-4D86-4AE7-90EA-F1A29341D28A}"/>
    <cellStyle name="Normal 5 4 5 3 2 2" xfId="1304" xr:uid="{56296192-3012-4C7D-A51A-89D5D5C55D4C}"/>
    <cellStyle name="Normal 5 4 5 3 3" xfId="1305" xr:uid="{4586502E-4DC9-4B1A-AD63-182F9DD20674}"/>
    <cellStyle name="Normal 5 4 5 3 4" xfId="2863" xr:uid="{FA570627-DAE4-4166-8DC2-C7CD5340B1A9}"/>
    <cellStyle name="Normal 5 4 5 4" xfId="1306" xr:uid="{ED129AF5-6872-4D83-936F-593975D7C8B9}"/>
    <cellStyle name="Normal 5 4 5 4 2" xfId="1307" xr:uid="{DE561190-8FAA-4687-B43C-2F342E740C28}"/>
    <cellStyle name="Normal 5 4 5 5" xfId="1308" xr:uid="{13BDA804-67DA-4DBF-92DF-4720A3B26673}"/>
    <cellStyle name="Normal 5 4 5 6" xfId="2864" xr:uid="{F5DCE446-8973-4ACA-9A34-77C9C914787D}"/>
    <cellStyle name="Normal 5 4 6" xfId="302" xr:uid="{12AA1C59-50A2-4EB4-9E68-4FE4B7C82FCB}"/>
    <cellStyle name="Normal 5 4 6 2" xfId="560" xr:uid="{9B03D90F-368E-443C-AC16-246E6D6949BC}"/>
    <cellStyle name="Normal 5 4 6 2 2" xfId="1309" xr:uid="{26B6FBB5-4EBC-4B3F-9FD0-FC873A4CCB1F}"/>
    <cellStyle name="Normal 5 4 6 2 2 2" xfId="1310" xr:uid="{0D2FF2F2-6AA1-48EC-AEA3-6FFF6C3EE7B9}"/>
    <cellStyle name="Normal 5 4 6 2 3" xfId="1311" xr:uid="{971107A2-521D-42C6-80A4-92762DFE5460}"/>
    <cellStyle name="Normal 5 4 6 2 4" xfId="2865" xr:uid="{F6C1565F-7BFE-48C4-84D4-CDC598E8FBB0}"/>
    <cellStyle name="Normal 5 4 6 3" xfId="1312" xr:uid="{B85AE2A9-849F-4F81-9715-8FFFE2C72C38}"/>
    <cellStyle name="Normal 5 4 6 3 2" xfId="1313" xr:uid="{51BB34E2-B883-4BDD-A2C5-7A309311B2CE}"/>
    <cellStyle name="Normal 5 4 6 4" xfId="1314" xr:uid="{6A9586AA-B61B-4B00-BC2D-84DF3E75CABA}"/>
    <cellStyle name="Normal 5 4 6 5" xfId="2866" xr:uid="{35BC7C02-5E48-4ABF-9881-BF2B8BE35B78}"/>
    <cellStyle name="Normal 5 4 7" xfId="561" xr:uid="{3B3F39BF-1867-4163-8820-57D42BF8A410}"/>
    <cellStyle name="Normal 5 4 7 2" xfId="1315" xr:uid="{6A3C4412-5F6F-481C-8D25-4FF369CCD483}"/>
    <cellStyle name="Normal 5 4 7 2 2" xfId="1316" xr:uid="{BBE49342-481A-4988-AD13-A8A8AD4602C7}"/>
    <cellStyle name="Normal 5 4 7 2 3" xfId="4418" xr:uid="{E503AB26-8036-461A-8B1C-B92B7C8E18BD}"/>
    <cellStyle name="Normal 5 4 7 3" xfId="1317" xr:uid="{67A1E1F2-1B3E-419F-A0F1-7AC19AD0F8BB}"/>
    <cellStyle name="Normal 5 4 7 4" xfId="2867" xr:uid="{43065FA7-4E4E-4B37-B75B-D693D0DC7995}"/>
    <cellStyle name="Normal 5 4 7 4 2" xfId="4583" xr:uid="{0741BEFA-754B-4760-A226-C730A6A71500}"/>
    <cellStyle name="Normal 5 4 7 4 3" xfId="4684" xr:uid="{27A78FB0-9C4C-436C-9305-5716483838A2}"/>
    <cellStyle name="Normal 5 4 7 4 4" xfId="4610" xr:uid="{57C39125-99ED-4642-8192-7B6CCF7E0E40}"/>
    <cellStyle name="Normal 5 4 8" xfId="1318" xr:uid="{DD4DB5BE-DCDF-4EDF-B479-1AD442939174}"/>
    <cellStyle name="Normal 5 4 8 2" xfId="1319" xr:uid="{5B7C05AC-852D-4C9F-8CBE-9E16415148F0}"/>
    <cellStyle name="Normal 5 4 8 3" xfId="2868" xr:uid="{3B419B00-8B00-4131-A34A-865AA36BC101}"/>
    <cellStyle name="Normal 5 4 8 4" xfId="2869" xr:uid="{0EE65046-C36F-4D75-9D6B-0444BD55A380}"/>
    <cellStyle name="Normal 5 4 9" xfId="1320" xr:uid="{60843E00-E543-4D3C-86CF-E579BE945D16}"/>
    <cellStyle name="Normal 5 5" xfId="98" xr:uid="{BD26C446-37FA-4791-B75C-15DB398BB3AB}"/>
    <cellStyle name="Normal 5 5 10" xfId="2870" xr:uid="{02117FC6-B989-498B-92B5-932311D0E492}"/>
    <cellStyle name="Normal 5 5 11" xfId="2871" xr:uid="{C6982249-E1D5-465A-A2CF-27476F0516B5}"/>
    <cellStyle name="Normal 5 5 2" xfId="99" xr:uid="{B0CEE11B-11D0-4014-89E6-99251BF96465}"/>
    <cellStyle name="Normal 5 5 2 2" xfId="100" xr:uid="{57265D33-871C-4833-AC6C-99EB3E46942F}"/>
    <cellStyle name="Normal 5 5 2 2 2" xfId="303" xr:uid="{ECBED909-C37A-4F13-A19A-C47F7D59CC61}"/>
    <cellStyle name="Normal 5 5 2 2 2 2" xfId="562" xr:uid="{D79CB49C-0EB5-4A36-B9BB-9C0508430D8F}"/>
    <cellStyle name="Normal 5 5 2 2 2 2 2" xfId="1321" xr:uid="{8E3D03DB-0E35-42E5-B53C-0A04F4B8D42A}"/>
    <cellStyle name="Normal 5 5 2 2 2 2 2 2" xfId="1322" xr:uid="{9BD2D8EF-7E75-4680-9576-E1784494927C}"/>
    <cellStyle name="Normal 5 5 2 2 2 2 3" xfId="1323" xr:uid="{DF9D965B-A89E-4246-95B9-9F8C8CAC3FC0}"/>
    <cellStyle name="Normal 5 5 2 2 2 2 4" xfId="2872" xr:uid="{7EC12174-5D63-4165-80D9-F33929F15338}"/>
    <cellStyle name="Normal 5 5 2 2 2 3" xfId="1324" xr:uid="{96974E8C-6E24-4C5C-9B4A-BD8A5BBC3E4D}"/>
    <cellStyle name="Normal 5 5 2 2 2 3 2" xfId="1325" xr:uid="{6EE5ACAE-8E67-4E74-B563-BCC2690420AD}"/>
    <cellStyle name="Normal 5 5 2 2 2 3 3" xfId="2873" xr:uid="{DDD892AD-CC02-4286-8E26-10C2FDEED5A9}"/>
    <cellStyle name="Normal 5 5 2 2 2 3 4" xfId="2874" xr:uid="{724AC976-0D23-4593-82DB-0150F2255E2E}"/>
    <cellStyle name="Normal 5 5 2 2 2 4" xfId="1326" xr:uid="{76669D9A-ABE2-4ED9-9048-1E870CE7420C}"/>
    <cellStyle name="Normal 5 5 2 2 2 5" xfId="2875" xr:uid="{41E03483-11E2-4A29-A977-466B516CAE9A}"/>
    <cellStyle name="Normal 5 5 2 2 2 6" xfId="2876" xr:uid="{08528626-29A4-412F-B497-CBECED11CBA3}"/>
    <cellStyle name="Normal 5 5 2 2 3" xfId="563" xr:uid="{D435E57E-77DE-4DEB-AFAA-0F448DAE9AD8}"/>
    <cellStyle name="Normal 5 5 2 2 3 2" xfId="1327" xr:uid="{DFB68606-3E1E-4F6E-8673-D1C3A7E3A529}"/>
    <cellStyle name="Normal 5 5 2 2 3 2 2" xfId="1328" xr:uid="{C76CE61A-8483-4065-A998-9C9054D96214}"/>
    <cellStyle name="Normal 5 5 2 2 3 2 3" xfId="2877" xr:uid="{4CAE2A2C-D521-4C61-8A87-96B2FF69697C}"/>
    <cellStyle name="Normal 5 5 2 2 3 2 4" xfId="2878" xr:uid="{4E4B5D0D-1E8C-4F7F-A809-900F0880DF80}"/>
    <cellStyle name="Normal 5 5 2 2 3 3" xfId="1329" xr:uid="{9BEFBBC8-F861-4632-A4FE-FD5E6D01FB03}"/>
    <cellStyle name="Normal 5 5 2 2 3 4" xfId="2879" xr:uid="{BE5C2706-D008-425D-B3D8-B4BB08F69B8F}"/>
    <cellStyle name="Normal 5 5 2 2 3 5" xfId="2880" xr:uid="{C2CD5AD6-DB2E-4029-BE4E-B56583FA101A}"/>
    <cellStyle name="Normal 5 5 2 2 4" xfId="1330" xr:uid="{A6AD3B9A-FC69-4EC5-AE16-67E9028E2167}"/>
    <cellStyle name="Normal 5 5 2 2 4 2" xfId="1331" xr:uid="{151A001A-D451-4B8C-A0B8-678BC4A0BDCF}"/>
    <cellStyle name="Normal 5 5 2 2 4 3" xfId="2881" xr:uid="{A1A72912-5B0D-4388-A525-FC52D58F0D56}"/>
    <cellStyle name="Normal 5 5 2 2 4 4" xfId="2882" xr:uid="{7790413E-8A49-464A-BDE0-9328D43842AA}"/>
    <cellStyle name="Normal 5 5 2 2 5" xfId="1332" xr:uid="{38E51083-664C-4D92-B3BD-B7D40D2C955E}"/>
    <cellStyle name="Normal 5 5 2 2 5 2" xfId="2883" xr:uid="{8DC44AFC-CE0F-4AD3-A4E1-2F710740390A}"/>
    <cellStyle name="Normal 5 5 2 2 5 3" xfId="2884" xr:uid="{65FD202F-4A4A-4673-B743-D5272805D92F}"/>
    <cellStyle name="Normal 5 5 2 2 5 4" xfId="2885" xr:uid="{6D4EB356-41E4-4C7B-A8B0-ADE1A2EC3E83}"/>
    <cellStyle name="Normal 5 5 2 2 6" xfId="2886" xr:uid="{7CEB069B-5B47-497F-AFFB-AFA8590B63C4}"/>
    <cellStyle name="Normal 5 5 2 2 7" xfId="2887" xr:uid="{42699940-CC97-4BE6-BBD4-C15F5EFD29DC}"/>
    <cellStyle name="Normal 5 5 2 2 8" xfId="2888" xr:uid="{6E6D0914-9404-4CE8-A427-222C698EBF1A}"/>
    <cellStyle name="Normal 5 5 2 3" xfId="304" xr:uid="{434814EB-D3EC-417D-B7C4-E29CADC80252}"/>
    <cellStyle name="Normal 5 5 2 3 2" xfId="564" xr:uid="{F7B79ABB-F9A9-4453-BE8D-307377BB6115}"/>
    <cellStyle name="Normal 5 5 2 3 2 2" xfId="565" xr:uid="{2B309237-F9E0-4CA5-960D-4C608788DA5A}"/>
    <cellStyle name="Normal 5 5 2 3 2 2 2" xfId="1333" xr:uid="{D281BDBF-583E-470B-B18B-128F2986CF43}"/>
    <cellStyle name="Normal 5 5 2 3 2 2 2 2" xfId="1334" xr:uid="{DAB35AB7-9B0C-43A5-B652-F28139C112B1}"/>
    <cellStyle name="Normal 5 5 2 3 2 2 3" xfId="1335" xr:uid="{66D0F0D0-765B-4690-B3AE-7FF1650E790D}"/>
    <cellStyle name="Normal 5 5 2 3 2 3" xfId="1336" xr:uid="{F1A0940D-634E-4AA2-9D69-166678D3282D}"/>
    <cellStyle name="Normal 5 5 2 3 2 3 2" xfId="1337" xr:uid="{42809FB0-D944-4EC0-BCEC-96016D924881}"/>
    <cellStyle name="Normal 5 5 2 3 2 4" xfId="1338" xr:uid="{E28CE5E1-A204-44E3-9576-7E86258EEB6A}"/>
    <cellStyle name="Normal 5 5 2 3 3" xfId="566" xr:uid="{F55E286F-09BB-4D57-B54C-5806F14BD4B7}"/>
    <cellStyle name="Normal 5 5 2 3 3 2" xfId="1339" xr:uid="{22B63399-DBA1-4C59-9EB7-E93C9DAEAB03}"/>
    <cellStyle name="Normal 5 5 2 3 3 2 2" xfId="1340" xr:uid="{94467AA4-A8D1-4681-8FBC-914433139A15}"/>
    <cellStyle name="Normal 5 5 2 3 3 3" xfId="1341" xr:uid="{A68FF218-6E03-47BC-8A7E-D62850E4B4D2}"/>
    <cellStyle name="Normal 5 5 2 3 3 4" xfId="2889" xr:uid="{6C9939EA-7016-421F-B3BD-BF7CFE86662F}"/>
    <cellStyle name="Normal 5 5 2 3 4" xfId="1342" xr:uid="{AD5CEDA6-4233-48BF-8323-D4A3AAB1FFB3}"/>
    <cellStyle name="Normal 5 5 2 3 4 2" xfId="1343" xr:uid="{2F35F61B-4B5D-4ADF-B049-AB9FB005CC45}"/>
    <cellStyle name="Normal 5 5 2 3 5" xfId="1344" xr:uid="{1FBF2015-61EB-4319-B30A-BCF672AB554E}"/>
    <cellStyle name="Normal 5 5 2 3 6" xfId="2890" xr:uid="{ED00C9BA-F4DA-48F1-A911-D0534AEA91F6}"/>
    <cellStyle name="Normal 5 5 2 4" xfId="305" xr:uid="{8874985E-5B2E-4552-918E-65844EBFD0D3}"/>
    <cellStyle name="Normal 5 5 2 4 2" xfId="567" xr:uid="{F08B0425-3515-4287-86C5-C34470163DD0}"/>
    <cellStyle name="Normal 5 5 2 4 2 2" xfId="1345" xr:uid="{5459FACF-D88E-47C4-B3B0-D9943390598D}"/>
    <cellStyle name="Normal 5 5 2 4 2 2 2" xfId="1346" xr:uid="{FB5E1B48-EF76-4E3D-B638-8ADC8AB7906B}"/>
    <cellStyle name="Normal 5 5 2 4 2 3" xfId="1347" xr:uid="{21998888-B652-4705-8956-E99D92EB9C63}"/>
    <cellStyle name="Normal 5 5 2 4 2 4" xfId="2891" xr:uid="{80192BEE-0D1E-43AB-A936-9C3D8E2FB26A}"/>
    <cellStyle name="Normal 5 5 2 4 3" xfId="1348" xr:uid="{9ABB19A5-FA57-4A09-BFEA-A54BB20744ED}"/>
    <cellStyle name="Normal 5 5 2 4 3 2" xfId="1349" xr:uid="{4B1E67A8-9615-4F28-82A3-E92E25FBD319}"/>
    <cellStyle name="Normal 5 5 2 4 4" xfId="1350" xr:uid="{98EF11A0-6548-4EE7-878B-4E5E04578A17}"/>
    <cellStyle name="Normal 5 5 2 4 5" xfId="2892" xr:uid="{9CA4993B-5368-45C5-BF11-2AFA5F2F0D90}"/>
    <cellStyle name="Normal 5 5 2 5" xfId="306" xr:uid="{A953352D-835F-4DB3-BFCF-B78170A2BF43}"/>
    <cellStyle name="Normal 5 5 2 5 2" xfId="1351" xr:uid="{23F9DBE3-DDB3-429C-8354-A303071FC83C}"/>
    <cellStyle name="Normal 5 5 2 5 2 2" xfId="1352" xr:uid="{CEC785FF-D616-413B-ACAE-71098BB6E490}"/>
    <cellStyle name="Normal 5 5 2 5 3" xfId="1353" xr:uid="{8C1ED432-486F-441D-B292-C179E40F1799}"/>
    <cellStyle name="Normal 5 5 2 5 4" xfId="2893" xr:uid="{D4E87D0F-4852-43DA-A775-21B5EC3CE871}"/>
    <cellStyle name="Normal 5 5 2 6" xfId="1354" xr:uid="{255FBCDB-2126-45CD-AD58-6A2038DA42B2}"/>
    <cellStyle name="Normal 5 5 2 6 2" xfId="1355" xr:uid="{53F21F88-43D7-4FE0-978D-B0FA60BDFD3A}"/>
    <cellStyle name="Normal 5 5 2 6 3" xfId="2894" xr:uid="{85389D3F-BDE8-4028-824D-7BD041D5F072}"/>
    <cellStyle name="Normal 5 5 2 6 4" xfId="2895" xr:uid="{CC2577D3-9D91-4FFA-A7A8-61DAAABB31AC}"/>
    <cellStyle name="Normal 5 5 2 7" xfId="1356" xr:uid="{7D12C536-00D8-40EC-9037-8142FF088961}"/>
    <cellStyle name="Normal 5 5 2 8" xfId="2896" xr:uid="{820BF7B1-716F-4900-9214-FAFE1FDD5D7B}"/>
    <cellStyle name="Normal 5 5 2 9" xfId="2897" xr:uid="{3A0BFFAA-A420-45D9-B32D-B81F6A994F23}"/>
    <cellStyle name="Normal 5 5 3" xfId="101" xr:uid="{69205B63-9590-4601-998D-23B317EECD7E}"/>
    <cellStyle name="Normal 5 5 3 2" xfId="102" xr:uid="{75AE4E54-BD61-4013-A29E-229B03956C98}"/>
    <cellStyle name="Normal 5 5 3 2 2" xfId="568" xr:uid="{81E7E32E-FCFF-4881-AD9C-2D35BCC11993}"/>
    <cellStyle name="Normal 5 5 3 2 2 2" xfId="1357" xr:uid="{95C60AEE-FB6D-45D9-9B08-913DD2658450}"/>
    <cellStyle name="Normal 5 5 3 2 2 2 2" xfId="1358" xr:uid="{1E757CFF-54CF-445F-A725-60080F89123A}"/>
    <cellStyle name="Normal 5 5 3 2 2 2 2 2" xfId="4468" xr:uid="{55D9F304-8B7F-4071-92C5-1E5834333C0A}"/>
    <cellStyle name="Normal 5 5 3 2 2 2 3" xfId="4469" xr:uid="{76F54CC4-E4D6-4D69-B82D-7EED4F9DDDA9}"/>
    <cellStyle name="Normal 5 5 3 2 2 3" xfId="1359" xr:uid="{33019481-035B-43E9-8BE2-B7A159F5E36F}"/>
    <cellStyle name="Normal 5 5 3 2 2 3 2" xfId="4470" xr:uid="{4FF93CAF-48E2-4EEC-8679-5B6EEBDEB1BB}"/>
    <cellStyle name="Normal 5 5 3 2 2 4" xfId="2898" xr:uid="{CDCB795E-BA4A-4BDD-8389-F1C09F1E4EC7}"/>
    <cellStyle name="Normal 5 5 3 2 3" xfId="1360" xr:uid="{201475AD-8297-44D4-909A-E3210C10BDEF}"/>
    <cellStyle name="Normal 5 5 3 2 3 2" xfId="1361" xr:uid="{32F7B134-0E48-43C6-B73D-F729ED28515D}"/>
    <cellStyle name="Normal 5 5 3 2 3 2 2" xfId="4471" xr:uid="{21C47957-1B9D-4685-A043-BB280218B1E6}"/>
    <cellStyle name="Normal 5 5 3 2 3 3" xfId="2899" xr:uid="{C2B579FE-5973-4A62-8573-B153C65C6E2D}"/>
    <cellStyle name="Normal 5 5 3 2 3 4" xfId="2900" xr:uid="{A221458D-4F78-474F-9D36-13CDA064020D}"/>
    <cellStyle name="Normal 5 5 3 2 4" xfId="1362" xr:uid="{BCAE7EA6-5F3C-4814-A7B9-7AF1B1519110}"/>
    <cellStyle name="Normal 5 5 3 2 4 2" xfId="4472" xr:uid="{FAF34F81-B97F-46B7-81F5-ED46E56721DE}"/>
    <cellStyle name="Normal 5 5 3 2 5" xfId="2901" xr:uid="{7D394C45-ECDB-4B92-8FC4-387B8D910716}"/>
    <cellStyle name="Normal 5 5 3 2 6" xfId="2902" xr:uid="{3FDF76BB-4006-4838-A72B-E353E3ADC8BF}"/>
    <cellStyle name="Normal 5 5 3 3" xfId="307" xr:uid="{5B0B31FA-38E8-48B6-A7CC-9CFDA0EB1990}"/>
    <cellStyle name="Normal 5 5 3 3 2" xfId="1363" xr:uid="{7BFCE134-232F-42FD-8EF7-399231A74C17}"/>
    <cellStyle name="Normal 5 5 3 3 2 2" xfId="1364" xr:uid="{BA3F6F1D-39E4-444F-B450-ADF929D7E8E9}"/>
    <cellStyle name="Normal 5 5 3 3 2 2 2" xfId="4473" xr:uid="{BFA24711-C152-4B0B-B43C-0BDAF2077D60}"/>
    <cellStyle name="Normal 5 5 3 3 2 3" xfId="2903" xr:uid="{1D751E9A-FAFE-4A06-B8C4-FE31BA5EDC57}"/>
    <cellStyle name="Normal 5 5 3 3 2 4" xfId="2904" xr:uid="{F07A3385-C133-400B-83ED-4110ECD2DAEE}"/>
    <cellStyle name="Normal 5 5 3 3 3" xfId="1365" xr:uid="{EBFA9B8A-2D76-4625-AAB6-429963E8BAA0}"/>
    <cellStyle name="Normal 5 5 3 3 3 2" xfId="4474" xr:uid="{74E81A84-EB38-4625-9F40-984432AF67DE}"/>
    <cellStyle name="Normal 5 5 3 3 4" xfId="2905" xr:uid="{12024139-1C76-4FC5-9B69-4DDA8626920B}"/>
    <cellStyle name="Normal 5 5 3 3 5" xfId="2906" xr:uid="{5070EBB7-9119-482D-9EDD-1C2F1B435CC8}"/>
    <cellStyle name="Normal 5 5 3 4" xfId="1366" xr:uid="{00581BF2-6D22-49B1-B351-169DB93EBCFC}"/>
    <cellStyle name="Normal 5 5 3 4 2" xfId="1367" xr:uid="{D27FAC2D-C7B9-4907-80E3-EF5561DFAFF1}"/>
    <cellStyle name="Normal 5 5 3 4 2 2" xfId="4475" xr:uid="{A4B51DA7-111D-44DC-8DA7-7E7613B3C52E}"/>
    <cellStyle name="Normal 5 5 3 4 3" xfId="2907" xr:uid="{976B2601-8758-4132-8F89-D7A91C3EA401}"/>
    <cellStyle name="Normal 5 5 3 4 4" xfId="2908" xr:uid="{1ADAC91E-4107-4849-83A5-AF71AFC2B319}"/>
    <cellStyle name="Normal 5 5 3 5" xfId="1368" xr:uid="{B24B204D-D124-4C11-9C72-CFC6D6ED026A}"/>
    <cellStyle name="Normal 5 5 3 5 2" xfId="2909" xr:uid="{1761090B-A273-4BDC-A31A-F4313E45FB49}"/>
    <cellStyle name="Normal 5 5 3 5 3" xfId="2910" xr:uid="{34AD214D-06B4-4BD3-96AC-6950129306D0}"/>
    <cellStyle name="Normal 5 5 3 5 4" xfId="2911" xr:uid="{A4AAD37B-E51A-4011-B173-40412AD9D25B}"/>
    <cellStyle name="Normal 5 5 3 6" xfId="2912" xr:uid="{28E220FF-997F-4E8A-93D8-2A43EC74EF81}"/>
    <cellStyle name="Normal 5 5 3 7" xfId="2913" xr:uid="{56B38D45-A250-4C3C-8056-92B62122616E}"/>
    <cellStyle name="Normal 5 5 3 8" xfId="2914" xr:uid="{49B1D3D8-4368-4478-AD70-A3415E515D63}"/>
    <cellStyle name="Normal 5 5 4" xfId="103" xr:uid="{44DEA3C1-DAFF-4926-AFF8-83F5E978A83D}"/>
    <cellStyle name="Normal 5 5 4 2" xfId="569" xr:uid="{8C49FF80-FB0D-4A58-88DF-C5D0A6F8C7F1}"/>
    <cellStyle name="Normal 5 5 4 2 2" xfId="570" xr:uid="{8D905D83-2603-4EAE-8492-0DA302EC7555}"/>
    <cellStyle name="Normal 5 5 4 2 2 2" xfId="1369" xr:uid="{3EDB68D8-A58B-42E2-B70A-927066497998}"/>
    <cellStyle name="Normal 5 5 4 2 2 2 2" xfId="1370" xr:uid="{C73ED344-DD45-4B8A-A4C1-0B6751FDC887}"/>
    <cellStyle name="Normal 5 5 4 2 2 3" xfId="1371" xr:uid="{DCB355BE-AB1C-472F-8EF1-74C7B7ADFD8E}"/>
    <cellStyle name="Normal 5 5 4 2 2 4" xfId="2915" xr:uid="{2C0A0517-2E27-4929-B635-840266E8E2CA}"/>
    <cellStyle name="Normal 5 5 4 2 3" xfId="1372" xr:uid="{E497F3F8-D6CA-4126-9A09-2123CEE0F7FA}"/>
    <cellStyle name="Normal 5 5 4 2 3 2" xfId="1373" xr:uid="{15A02885-058A-4D18-8588-A954DFA17C82}"/>
    <cellStyle name="Normal 5 5 4 2 4" xfId="1374" xr:uid="{EFAC8E41-D0E9-43F8-897F-10DD8043889A}"/>
    <cellStyle name="Normal 5 5 4 2 5" xfId="2916" xr:uid="{B7DC6A4D-EC54-4FEC-80A7-5E859E40C1F9}"/>
    <cellStyle name="Normal 5 5 4 3" xfId="571" xr:uid="{31F83373-C893-48A5-B1F0-51937A9BF420}"/>
    <cellStyle name="Normal 5 5 4 3 2" xfId="1375" xr:uid="{BEB2A345-D4CC-41A3-B35B-C61EF941959F}"/>
    <cellStyle name="Normal 5 5 4 3 2 2" xfId="1376" xr:uid="{FB505FCC-4125-457B-BAC1-CE321A5783D4}"/>
    <cellStyle name="Normal 5 5 4 3 3" xfId="1377" xr:uid="{CA175316-E395-49F9-9A92-E7CA277C6123}"/>
    <cellStyle name="Normal 5 5 4 3 4" xfId="2917" xr:uid="{412B6E35-8753-4AA2-BCCF-A86929645886}"/>
    <cellStyle name="Normal 5 5 4 4" xfId="1378" xr:uid="{8499B79B-3009-40A4-912E-9FEBF29A3B52}"/>
    <cellStyle name="Normal 5 5 4 4 2" xfId="1379" xr:uid="{AF585A83-6563-4200-8E04-ADB57BF25992}"/>
    <cellStyle name="Normal 5 5 4 4 3" xfId="2918" xr:uid="{D0752DE4-34F7-41D6-A72F-CA8DE4ABFC50}"/>
    <cellStyle name="Normal 5 5 4 4 4" xfId="2919" xr:uid="{60CF7B9C-2BB4-43E9-B638-0265C70F5F1A}"/>
    <cellStyle name="Normal 5 5 4 5" xfId="1380" xr:uid="{AE029CB1-BC83-4EC9-93A4-00E5B609612F}"/>
    <cellStyle name="Normal 5 5 4 6" xfId="2920" xr:uid="{CE9C68A8-D836-4DAA-91B3-13EB48F06A19}"/>
    <cellStyle name="Normal 5 5 4 7" xfId="2921" xr:uid="{BDD80F59-BC7D-4708-8FF2-9AE934DB2840}"/>
    <cellStyle name="Normal 5 5 5" xfId="308" xr:uid="{8D1349AA-490B-497A-A52D-C1C8279DACB7}"/>
    <cellStyle name="Normal 5 5 5 2" xfId="572" xr:uid="{186BDF51-1CDD-4EC7-A75C-417B66B1915F}"/>
    <cellStyle name="Normal 5 5 5 2 2" xfId="1381" xr:uid="{E010993B-0634-4C2B-BDCB-BC49DCA31D4C}"/>
    <cellStyle name="Normal 5 5 5 2 2 2" xfId="1382" xr:uid="{C725187B-B398-4316-8EDA-B15AF1EAEF37}"/>
    <cellStyle name="Normal 5 5 5 2 3" xfId="1383" xr:uid="{A4CC605A-295C-4ADF-B25F-319F48046ACD}"/>
    <cellStyle name="Normal 5 5 5 2 4" xfId="2922" xr:uid="{B1729083-F304-4CCF-ABE2-67DE376E43D1}"/>
    <cellStyle name="Normal 5 5 5 3" xfId="1384" xr:uid="{D5CBE2A6-11EF-4FAF-88EF-7FB4A251D5FC}"/>
    <cellStyle name="Normal 5 5 5 3 2" xfId="1385" xr:uid="{802AA6AD-FD44-4ED1-9C6C-2E3B08D6FE34}"/>
    <cellStyle name="Normal 5 5 5 3 3" xfId="2923" xr:uid="{E6F9EF94-13C4-446B-88E4-1C1CD7BFAF36}"/>
    <cellStyle name="Normal 5 5 5 3 4" xfId="2924" xr:uid="{ADFFA696-C00F-4A8A-A56F-07F044A7A08A}"/>
    <cellStyle name="Normal 5 5 5 4" xfId="1386" xr:uid="{B0FDE053-FD5D-418D-A797-6AE2D7A9C816}"/>
    <cellStyle name="Normal 5 5 5 5" xfId="2925" xr:uid="{79F56617-0054-4C26-8B07-109C2DA945F9}"/>
    <cellStyle name="Normal 5 5 5 6" xfId="2926" xr:uid="{C66A76EF-64E5-42C1-8572-10DE35C2E17A}"/>
    <cellStyle name="Normal 5 5 6" xfId="309" xr:uid="{1BA79AA1-7513-45BD-ADC6-401B92B6E235}"/>
    <cellStyle name="Normal 5 5 6 2" xfId="1387" xr:uid="{AA9E75FA-97CD-46C4-8DDC-AB485DC1A3A3}"/>
    <cellStyle name="Normal 5 5 6 2 2" xfId="1388" xr:uid="{82B23A24-D811-46EA-BA65-2EE0FBAC0E7A}"/>
    <cellStyle name="Normal 5 5 6 2 3" xfId="2927" xr:uid="{62EE5BAE-96C6-4E9A-9AB8-356981E59F7A}"/>
    <cellStyle name="Normal 5 5 6 2 4" xfId="2928" xr:uid="{669D6E84-4AF4-4CD2-9C14-62E479A0CCA8}"/>
    <cellStyle name="Normal 5 5 6 3" xfId="1389" xr:uid="{7B1FF9E8-0A2B-4D5B-8BDC-681147E0B0B9}"/>
    <cellStyle name="Normal 5 5 6 4" xfId="2929" xr:uid="{8D8EA88E-5FDE-42FE-84BE-A8172B13B06F}"/>
    <cellStyle name="Normal 5 5 6 5" xfId="2930" xr:uid="{C749154C-8187-4F53-9717-5AA5E58B5902}"/>
    <cellStyle name="Normal 5 5 7" xfId="1390" xr:uid="{8E2BE860-CB42-4DFC-99BA-B8AA75358823}"/>
    <cellStyle name="Normal 5 5 7 2" xfId="1391" xr:uid="{38EB09B8-7212-40AC-A205-BACE81E8A1A7}"/>
    <cellStyle name="Normal 5 5 7 3" xfId="2931" xr:uid="{E7413C2E-826F-46CB-957C-AE528DD653A1}"/>
    <cellStyle name="Normal 5 5 7 4" xfId="2932" xr:uid="{E1EE596C-00AC-4025-B4D2-7EDA587E58D5}"/>
    <cellStyle name="Normal 5 5 8" xfId="1392" xr:uid="{BD165253-E0C5-45BF-AFC5-2EE1E640F0A8}"/>
    <cellStyle name="Normal 5 5 8 2" xfId="2933" xr:uid="{3A2C909E-DE95-43DB-B122-4197ECB05CB2}"/>
    <cellStyle name="Normal 5 5 8 3" xfId="2934" xr:uid="{D7DEF965-B76A-4BAF-9F48-42AC743A280E}"/>
    <cellStyle name="Normal 5 5 8 4" xfId="2935" xr:uid="{F46410CC-780F-4D93-9267-E1202FED6686}"/>
    <cellStyle name="Normal 5 5 9" xfId="2936" xr:uid="{4B08F13A-93C6-40C9-8676-0CDF332A09E5}"/>
    <cellStyle name="Normal 5 6" xfId="104" xr:uid="{93773151-E611-4A35-8E29-9715714A2B75}"/>
    <cellStyle name="Normal 5 6 10" xfId="2937" xr:uid="{6B90B486-5937-48D1-9DBB-BFCF791B9E67}"/>
    <cellStyle name="Normal 5 6 11" xfId="2938" xr:uid="{36AE8E22-E8EF-4079-AD58-A2BCB260BA83}"/>
    <cellStyle name="Normal 5 6 2" xfId="105" xr:uid="{EB623649-D63B-462A-A125-A187BD7FAEA8}"/>
    <cellStyle name="Normal 5 6 2 2" xfId="310" xr:uid="{E36558E9-53D7-4D18-9299-B195562AFED7}"/>
    <cellStyle name="Normal 5 6 2 2 2" xfId="573" xr:uid="{AAA46E7E-5084-454A-8968-6DDBAD0790BC}"/>
    <cellStyle name="Normal 5 6 2 2 2 2" xfId="574" xr:uid="{6E5E2509-1182-4635-9A4F-6D98A33FC18B}"/>
    <cellStyle name="Normal 5 6 2 2 2 2 2" xfId="1393" xr:uid="{3D89F7A3-6AC3-46C3-83D2-08F477A68D21}"/>
    <cellStyle name="Normal 5 6 2 2 2 2 3" xfId="2939" xr:uid="{7559CBFB-3E2C-43C7-8A15-292A1EEA1F3D}"/>
    <cellStyle name="Normal 5 6 2 2 2 2 4" xfId="2940" xr:uid="{35F44327-DDE4-42C4-9BFB-40C1484A0B08}"/>
    <cellStyle name="Normal 5 6 2 2 2 3" xfId="1394" xr:uid="{4345E20E-9853-4336-B235-A2453E32F0F6}"/>
    <cellStyle name="Normal 5 6 2 2 2 3 2" xfId="2941" xr:uid="{EEF031F4-EE97-41D9-8933-1B8267448A49}"/>
    <cellStyle name="Normal 5 6 2 2 2 3 3" xfId="2942" xr:uid="{88FADB38-E15B-4A42-9FCE-9D473054BED3}"/>
    <cellStyle name="Normal 5 6 2 2 2 3 4" xfId="2943" xr:uid="{B12B1906-ADAF-464B-964E-76AAC5F5B475}"/>
    <cellStyle name="Normal 5 6 2 2 2 4" xfId="2944" xr:uid="{43A64C38-FE31-49F0-886F-E60043B8B75D}"/>
    <cellStyle name="Normal 5 6 2 2 2 5" xfId="2945" xr:uid="{C176B758-1923-4D6D-BB4B-30C77D69EA12}"/>
    <cellStyle name="Normal 5 6 2 2 2 6" xfId="2946" xr:uid="{A213FAE5-F6E2-4280-A300-D2BB92B953DC}"/>
    <cellStyle name="Normal 5 6 2 2 3" xfId="575" xr:uid="{E27AD4F0-D020-4FD6-BEA6-E1D612C675E4}"/>
    <cellStyle name="Normal 5 6 2 2 3 2" xfId="1395" xr:uid="{B4016A4B-5C47-4EB4-A839-F8F87C010893}"/>
    <cellStyle name="Normal 5 6 2 2 3 2 2" xfId="2947" xr:uid="{22A11E17-C7F6-447A-B288-ACBB371264A0}"/>
    <cellStyle name="Normal 5 6 2 2 3 2 3" xfId="2948" xr:uid="{EAE147CB-A8A0-4A0E-9DD6-5A4275300527}"/>
    <cellStyle name="Normal 5 6 2 2 3 2 4" xfId="2949" xr:uid="{9E06BFA2-8194-4356-8458-617B0E52601F}"/>
    <cellStyle name="Normal 5 6 2 2 3 3" xfId="2950" xr:uid="{FD51344C-D3E1-4BE3-BDA3-ECDFB38CDE2A}"/>
    <cellStyle name="Normal 5 6 2 2 3 4" xfId="2951" xr:uid="{691EB127-CD45-4681-A2D5-0E44439922D3}"/>
    <cellStyle name="Normal 5 6 2 2 3 5" xfId="2952" xr:uid="{21426389-A6B5-4FFA-868A-A17C0A32EBA5}"/>
    <cellStyle name="Normal 5 6 2 2 4" xfId="1396" xr:uid="{A0BDA3DF-FBFA-4640-9559-18532B177B45}"/>
    <cellStyle name="Normal 5 6 2 2 4 2" xfId="2953" xr:uid="{F902E573-FE1B-45DC-A615-2CC97C9C63D5}"/>
    <cellStyle name="Normal 5 6 2 2 4 3" xfId="2954" xr:uid="{4208FCD9-285D-4820-B58D-DFDF9835154D}"/>
    <cellStyle name="Normal 5 6 2 2 4 4" xfId="2955" xr:uid="{62F6000C-BE3E-46C3-8935-5DD081B465D3}"/>
    <cellStyle name="Normal 5 6 2 2 5" xfId="2956" xr:uid="{2CE049BD-6931-40AE-A56C-1B336E1A2E94}"/>
    <cellStyle name="Normal 5 6 2 2 5 2" xfId="2957" xr:uid="{328FCD2F-87D8-45A4-ADAD-3B35DBEEC819}"/>
    <cellStyle name="Normal 5 6 2 2 5 3" xfId="2958" xr:uid="{941AD381-A2F4-4C87-801F-F6DA1255A10A}"/>
    <cellStyle name="Normal 5 6 2 2 5 4" xfId="2959" xr:uid="{20B1FD83-8A7B-4A1A-8A38-CEBA7A51E08E}"/>
    <cellStyle name="Normal 5 6 2 2 6" xfId="2960" xr:uid="{64B850C2-99AC-4451-B3B4-A073E673EC1C}"/>
    <cellStyle name="Normal 5 6 2 2 7" xfId="2961" xr:uid="{08EAC848-476A-4CCB-AD81-4D7BBAD79D5E}"/>
    <cellStyle name="Normal 5 6 2 2 8" xfId="2962" xr:uid="{E3FD82AF-2394-4697-B682-F49A6BB08658}"/>
    <cellStyle name="Normal 5 6 2 3" xfId="576" xr:uid="{938F9D18-1D22-40A4-95E4-03B5A5A9F1B2}"/>
    <cellStyle name="Normal 5 6 2 3 2" xfId="577" xr:uid="{D3975568-0460-4EFF-B546-403D33A475D5}"/>
    <cellStyle name="Normal 5 6 2 3 2 2" xfId="578" xr:uid="{D26CB00E-1921-42B7-BDE3-778711813DE0}"/>
    <cellStyle name="Normal 5 6 2 3 2 3" xfId="2963" xr:uid="{1A1972E2-5907-4170-A14E-C9489A842769}"/>
    <cellStyle name="Normal 5 6 2 3 2 4" xfId="2964" xr:uid="{CAC61872-1212-40CB-B8C4-B8AB8C157B0C}"/>
    <cellStyle name="Normal 5 6 2 3 3" xfId="579" xr:uid="{0674D8AD-4474-4280-A551-37A563E0B989}"/>
    <cellStyle name="Normal 5 6 2 3 3 2" xfId="2965" xr:uid="{31E2FFA3-AF6F-4B4F-8CE8-6CA5A2944441}"/>
    <cellStyle name="Normal 5 6 2 3 3 3" xfId="2966" xr:uid="{5579D620-8269-478B-A39F-02910BB01F60}"/>
    <cellStyle name="Normal 5 6 2 3 3 4" xfId="2967" xr:uid="{30EDE9BF-6F2D-42C3-B73B-F651AA4923F8}"/>
    <cellStyle name="Normal 5 6 2 3 4" xfId="2968" xr:uid="{3402A385-ADB6-4F48-B9A6-78A4EFD9D50B}"/>
    <cellStyle name="Normal 5 6 2 3 5" xfId="2969" xr:uid="{65E37CDB-46BF-4FF3-BC57-BD1DA397F807}"/>
    <cellStyle name="Normal 5 6 2 3 6" xfId="2970" xr:uid="{0854A108-8994-477B-8F72-4649EC81C6F8}"/>
    <cellStyle name="Normal 5 6 2 4" xfId="580" xr:uid="{B1158409-E1E6-4F1F-B3C0-A0D7FED5FECF}"/>
    <cellStyle name="Normal 5 6 2 4 2" xfId="581" xr:uid="{F480A1DB-418E-4C39-8D53-4B75AB12FE29}"/>
    <cellStyle name="Normal 5 6 2 4 2 2" xfId="2971" xr:uid="{FAF53663-E394-47AA-B0BD-EFF57356C964}"/>
    <cellStyle name="Normal 5 6 2 4 2 3" xfId="2972" xr:uid="{728FD031-209A-4576-B227-F5A984FC1EC9}"/>
    <cellStyle name="Normal 5 6 2 4 2 4" xfId="2973" xr:uid="{D5FBB76B-D45C-45DA-B606-20CDBDB20987}"/>
    <cellStyle name="Normal 5 6 2 4 3" xfId="2974" xr:uid="{901DCBB8-54E8-4433-8072-338C63E0F458}"/>
    <cellStyle name="Normal 5 6 2 4 4" xfId="2975" xr:uid="{CFBF7930-0C28-40E9-BFEE-2E50BB1C58B2}"/>
    <cellStyle name="Normal 5 6 2 4 5" xfId="2976" xr:uid="{BB869626-0023-40D6-9CE1-25DF7EC3BAC4}"/>
    <cellStyle name="Normal 5 6 2 5" xfId="582" xr:uid="{46E28424-CA6A-4384-A2BE-1B094A3BE69B}"/>
    <cellStyle name="Normal 5 6 2 5 2" xfId="2977" xr:uid="{6AFE783A-F4D8-4A7C-9DD4-3BEDF5D822EA}"/>
    <cellStyle name="Normal 5 6 2 5 3" xfId="2978" xr:uid="{4693E272-487E-4DB3-B0D7-69199607444D}"/>
    <cellStyle name="Normal 5 6 2 5 4" xfId="2979" xr:uid="{57B65A64-0E64-4974-83C6-6DA1772956F7}"/>
    <cellStyle name="Normal 5 6 2 6" xfId="2980" xr:uid="{1677CBA1-2FFC-4318-828E-546AF7D99CBE}"/>
    <cellStyle name="Normal 5 6 2 6 2" xfId="2981" xr:uid="{1C84B53D-A1DC-4818-95BC-786B9BE70F48}"/>
    <cellStyle name="Normal 5 6 2 6 3" xfId="2982" xr:uid="{B69A94CD-6A1F-474B-8BB2-3014BD4A1417}"/>
    <cellStyle name="Normal 5 6 2 6 4" xfId="2983" xr:uid="{A5972F11-A83F-4C3B-98E7-2AA686015A12}"/>
    <cellStyle name="Normal 5 6 2 7" xfId="2984" xr:uid="{B23B9D3A-AFD8-4A0F-9D27-951059022BEB}"/>
    <cellStyle name="Normal 5 6 2 8" xfId="2985" xr:uid="{252C68BD-E7C1-424C-9311-2302756E8991}"/>
    <cellStyle name="Normal 5 6 2 9" xfId="2986" xr:uid="{3CC45011-961C-44EC-9765-D8EC82B49671}"/>
    <cellStyle name="Normal 5 6 3" xfId="311" xr:uid="{13BDB35D-0CEC-4E2E-A1A9-699594DDC125}"/>
    <cellStyle name="Normal 5 6 3 2" xfId="583" xr:uid="{9FD4A22B-D9BC-44DF-880B-8B0D12BE6C1A}"/>
    <cellStyle name="Normal 5 6 3 2 2" xfId="584" xr:uid="{05458BEA-FFAD-4D9C-B2F7-8137BDB27BB5}"/>
    <cellStyle name="Normal 5 6 3 2 2 2" xfId="1397" xr:uid="{8944347E-2D82-4B00-AC8E-3C344DC13FA4}"/>
    <cellStyle name="Normal 5 6 3 2 2 2 2" xfId="1398" xr:uid="{65C7DAEF-885B-4018-927B-5A6B2BFFB0E6}"/>
    <cellStyle name="Normal 5 6 3 2 2 3" xfId="1399" xr:uid="{C8CC2E86-9650-4168-9C2F-4495CC8CDC84}"/>
    <cellStyle name="Normal 5 6 3 2 2 4" xfId="2987" xr:uid="{C74AC951-1190-4FD3-B07F-8A136B01E13E}"/>
    <cellStyle name="Normal 5 6 3 2 3" xfId="1400" xr:uid="{FE53710A-8DB5-420D-84E2-B44FCAF88DE4}"/>
    <cellStyle name="Normal 5 6 3 2 3 2" xfId="1401" xr:uid="{E2DCC3CE-DF4E-44CB-A571-D6E149255EEC}"/>
    <cellStyle name="Normal 5 6 3 2 3 3" xfId="2988" xr:uid="{3DF780A6-B01A-4C96-9AB4-C0D07C6312D0}"/>
    <cellStyle name="Normal 5 6 3 2 3 4" xfId="2989" xr:uid="{9B0CBBE5-B782-43BA-AB6C-D4464C7B6904}"/>
    <cellStyle name="Normal 5 6 3 2 4" xfId="1402" xr:uid="{8C14947F-BBDF-4578-A53E-D42AE8B3D4BF}"/>
    <cellStyle name="Normal 5 6 3 2 5" xfId="2990" xr:uid="{6D623C66-B7AD-4E00-B1FF-E43020C632EA}"/>
    <cellStyle name="Normal 5 6 3 2 6" xfId="2991" xr:uid="{3FAEE5CA-A987-4DAD-BF24-458401CB9D19}"/>
    <cellStyle name="Normal 5 6 3 3" xfId="585" xr:uid="{A2CCB7A0-007D-4693-A209-F0D1A35A7B49}"/>
    <cellStyle name="Normal 5 6 3 3 2" xfId="1403" xr:uid="{B45D5CA1-F7C5-4DB6-908D-782E7396FF6C}"/>
    <cellStyle name="Normal 5 6 3 3 2 2" xfId="1404" xr:uid="{4305871D-E719-450C-A183-31E77F7C80E8}"/>
    <cellStyle name="Normal 5 6 3 3 2 3" xfId="2992" xr:uid="{FD2ED6ED-FCED-4E6F-97E6-C2E7ADC63544}"/>
    <cellStyle name="Normal 5 6 3 3 2 4" xfId="2993" xr:uid="{FE9C475D-F975-415E-9552-487334B7A87F}"/>
    <cellStyle name="Normal 5 6 3 3 3" xfId="1405" xr:uid="{0DF91593-78CF-42C3-AB18-133AE40849D2}"/>
    <cellStyle name="Normal 5 6 3 3 4" xfId="2994" xr:uid="{49B5D164-E375-4C2E-9793-0CDF7C0376FF}"/>
    <cellStyle name="Normal 5 6 3 3 5" xfId="2995" xr:uid="{1CA47659-4B6B-4843-8D9B-A889C61FDFDC}"/>
    <cellStyle name="Normal 5 6 3 4" xfId="1406" xr:uid="{D174B364-E204-4680-94EC-94EBA60C8F40}"/>
    <cellStyle name="Normal 5 6 3 4 2" xfId="1407" xr:uid="{ACCC6509-DB9B-460B-AABA-2DA972151772}"/>
    <cellStyle name="Normal 5 6 3 4 3" xfId="2996" xr:uid="{B472A779-4C1B-4DC8-8295-3C4755591D7B}"/>
    <cellStyle name="Normal 5 6 3 4 4" xfId="2997" xr:uid="{98B83DD3-2DEA-4C3B-B8C1-48FC1997B336}"/>
    <cellStyle name="Normal 5 6 3 5" xfId="1408" xr:uid="{ECB75CDE-D362-4210-8F94-A7C4FC98486C}"/>
    <cellStyle name="Normal 5 6 3 5 2" xfId="2998" xr:uid="{39FE95E0-C908-43C0-9DC3-65188992C106}"/>
    <cellStyle name="Normal 5 6 3 5 3" xfId="2999" xr:uid="{B830C1D4-73EC-4697-AD93-B789211DD248}"/>
    <cellStyle name="Normal 5 6 3 5 4" xfId="3000" xr:uid="{B4046DCC-EAAF-40B7-AFC6-A9C08E6A7112}"/>
    <cellStyle name="Normal 5 6 3 6" xfId="3001" xr:uid="{D2EDB9C7-A151-4798-9D26-B7D59D1F6746}"/>
    <cellStyle name="Normal 5 6 3 7" xfId="3002" xr:uid="{2B01C895-E882-4F06-96BE-D833754A6E48}"/>
    <cellStyle name="Normal 5 6 3 8" xfId="3003" xr:uid="{2556938B-E603-41B6-A249-5CDB40F760DC}"/>
    <cellStyle name="Normal 5 6 4" xfId="312" xr:uid="{924336AB-2208-4CC9-B879-91AE75B9BC10}"/>
    <cellStyle name="Normal 5 6 4 2" xfId="586" xr:uid="{AC77A904-709F-436E-8FF8-7B536C664A95}"/>
    <cellStyle name="Normal 5 6 4 2 2" xfId="587" xr:uid="{B7F4CF37-C566-49A2-99C5-46E1E90469AD}"/>
    <cellStyle name="Normal 5 6 4 2 2 2" xfId="1409" xr:uid="{DC403DE3-A034-413D-A6E1-1D80D7D910C4}"/>
    <cellStyle name="Normal 5 6 4 2 2 3" xfId="3004" xr:uid="{E2AB2D09-188A-4FF4-8664-2658D16E0B35}"/>
    <cellStyle name="Normal 5 6 4 2 2 4" xfId="3005" xr:uid="{910D83D2-8693-43BA-8480-62ED90A996DF}"/>
    <cellStyle name="Normal 5 6 4 2 3" xfId="1410" xr:uid="{EC13A437-FB4E-4B67-90EF-8792C4DC82B2}"/>
    <cellStyle name="Normal 5 6 4 2 4" xfId="3006" xr:uid="{DC1F01D1-C0F0-4954-8150-186200C917F3}"/>
    <cellStyle name="Normal 5 6 4 2 5" xfId="3007" xr:uid="{7AB98C3E-BFBF-4834-AF4B-4021EC1EFB22}"/>
    <cellStyle name="Normal 5 6 4 3" xfId="588" xr:uid="{6299FA4C-9444-49D7-9E9D-936DBC5E6B89}"/>
    <cellStyle name="Normal 5 6 4 3 2" xfId="1411" xr:uid="{C41C03AA-2C00-4FE1-993B-48ECFAE11813}"/>
    <cellStyle name="Normal 5 6 4 3 3" xfId="3008" xr:uid="{29F700AF-7C56-446A-9A03-01988C0E340D}"/>
    <cellStyle name="Normal 5 6 4 3 4" xfId="3009" xr:uid="{6FC8A26D-B500-4D52-A5A0-1521769C74C1}"/>
    <cellStyle name="Normal 5 6 4 4" xfId="1412" xr:uid="{E216AF2B-47E8-43D6-8638-0B6A6953A0CB}"/>
    <cellStyle name="Normal 5 6 4 4 2" xfId="3010" xr:uid="{1E460D20-9D70-43BC-992C-3EAD4D2D38C6}"/>
    <cellStyle name="Normal 5 6 4 4 3" xfId="3011" xr:uid="{2909297D-4770-4B22-A0DF-06E2ADDDCCA8}"/>
    <cellStyle name="Normal 5 6 4 4 4" xfId="3012" xr:uid="{9057E1D5-2F9B-4391-B059-BD73D39272AE}"/>
    <cellStyle name="Normal 5 6 4 5" xfId="3013" xr:uid="{36CBC447-422D-4E5A-A892-88D176585A4C}"/>
    <cellStyle name="Normal 5 6 4 6" xfId="3014" xr:uid="{95A4903C-F965-40E9-BBE1-CAC07E642082}"/>
    <cellStyle name="Normal 5 6 4 7" xfId="3015" xr:uid="{1AB717E0-2D2A-4781-9467-EE4ECD908526}"/>
    <cellStyle name="Normal 5 6 5" xfId="313" xr:uid="{2B42E033-E396-43CE-8C84-106521A6ADC7}"/>
    <cellStyle name="Normal 5 6 5 2" xfId="589" xr:uid="{2E212248-DF92-4698-8864-A800979AACE1}"/>
    <cellStyle name="Normal 5 6 5 2 2" xfId="1413" xr:uid="{1B9E95F6-AC62-4B17-B97B-F9B146433646}"/>
    <cellStyle name="Normal 5 6 5 2 3" xfId="3016" xr:uid="{F3874D98-0E70-479C-860D-55F4EA06BD81}"/>
    <cellStyle name="Normal 5 6 5 2 4" xfId="3017" xr:uid="{031F3F7C-8FA8-46FC-8017-0F818AB2C6B7}"/>
    <cellStyle name="Normal 5 6 5 3" xfId="1414" xr:uid="{F7C4114A-7C88-4D05-9DA9-ED986B4DEF53}"/>
    <cellStyle name="Normal 5 6 5 3 2" xfId="3018" xr:uid="{1B505F9D-3318-4D52-9FF0-EBE959D959EF}"/>
    <cellStyle name="Normal 5 6 5 3 3" xfId="3019" xr:uid="{D1122824-CFF4-4F7D-90E3-A420DCF8D4FF}"/>
    <cellStyle name="Normal 5 6 5 3 4" xfId="3020" xr:uid="{386EBDC3-B78D-41CF-8324-12CD22F4D9F7}"/>
    <cellStyle name="Normal 5 6 5 4" xfId="3021" xr:uid="{B43B3A0D-5FDF-4374-9F3B-01C93C67D232}"/>
    <cellStyle name="Normal 5 6 5 5" xfId="3022" xr:uid="{74DAE614-6EAD-4BFE-B4A1-36EB91149488}"/>
    <cellStyle name="Normal 5 6 5 6" xfId="3023" xr:uid="{D9F64C96-94FE-4A1C-9937-BFC03756CA01}"/>
    <cellStyle name="Normal 5 6 6" xfId="590" xr:uid="{0434BB05-6CE3-4584-9570-6FF26E335F28}"/>
    <cellStyle name="Normal 5 6 6 2" xfId="1415" xr:uid="{CCDA73AD-5AC8-46D5-9DD8-D9FDA05FF6B6}"/>
    <cellStyle name="Normal 5 6 6 2 2" xfId="3024" xr:uid="{52D17228-8889-4172-93A0-1511E4506000}"/>
    <cellStyle name="Normal 5 6 6 2 3" xfId="3025" xr:uid="{CAF75106-F54F-43B8-A8C0-9688D8B6DB98}"/>
    <cellStyle name="Normal 5 6 6 2 4" xfId="3026" xr:uid="{88874973-4A84-47BE-8D03-EA86AA65AE8A}"/>
    <cellStyle name="Normal 5 6 6 3" xfId="3027" xr:uid="{48FAD712-C340-4BF2-BC9E-ECF7B17170D1}"/>
    <cellStyle name="Normal 5 6 6 4" xfId="3028" xr:uid="{46E7CC61-DB6A-494B-A002-F61806976659}"/>
    <cellStyle name="Normal 5 6 6 5" xfId="3029" xr:uid="{B20168B6-CDD8-4D44-9873-ECDFA4343A28}"/>
    <cellStyle name="Normal 5 6 7" xfId="1416" xr:uid="{26FBB89E-C2D4-4515-9F0E-6E7A8F591B2A}"/>
    <cellStyle name="Normal 5 6 7 2" xfId="3030" xr:uid="{C1DF4094-A186-4870-8E1A-27F1E0853E45}"/>
    <cellStyle name="Normal 5 6 7 3" xfId="3031" xr:uid="{3B046253-1C31-4DCB-898E-071820D9EECD}"/>
    <cellStyle name="Normal 5 6 7 4" xfId="3032" xr:uid="{448CE35C-093E-45F5-A5D7-648D78D1D565}"/>
    <cellStyle name="Normal 5 6 8" xfId="3033" xr:uid="{9CC1B6F9-D0C6-45A8-8E65-BAC5C11F878F}"/>
    <cellStyle name="Normal 5 6 8 2" xfId="3034" xr:uid="{824B2AAC-E3BB-4B23-97FB-A0012B96FAB9}"/>
    <cellStyle name="Normal 5 6 8 3" xfId="3035" xr:uid="{4E290D59-41D0-4B2F-B82C-0DAB7A3FD360}"/>
    <cellStyle name="Normal 5 6 8 4" xfId="3036" xr:uid="{4342CDCE-4A3E-4430-A766-2F8AC4524CCF}"/>
    <cellStyle name="Normal 5 6 9" xfId="3037" xr:uid="{97F86ED8-DB98-43A1-8538-8CDAC0AEE1F1}"/>
    <cellStyle name="Normal 5 7" xfId="106" xr:uid="{36C0291D-6681-4C09-852E-CDE1539DDE96}"/>
    <cellStyle name="Normal 5 7 2" xfId="107" xr:uid="{C5544133-D2D6-43FE-9CB8-078A5FA00A2F}"/>
    <cellStyle name="Normal 5 7 2 2" xfId="314" xr:uid="{46A87D0C-0E80-40C6-9BF9-88766849E06E}"/>
    <cellStyle name="Normal 5 7 2 2 2" xfId="591" xr:uid="{23EC3AB7-BCD2-4C22-AF99-AEF8E85231FE}"/>
    <cellStyle name="Normal 5 7 2 2 2 2" xfId="1417" xr:uid="{6829E661-D997-47B6-B3EA-BEF2B1EB7F79}"/>
    <cellStyle name="Normal 5 7 2 2 2 3" xfId="3038" xr:uid="{14FA8BB8-DA00-4B54-BF19-1FEBEF360379}"/>
    <cellStyle name="Normal 5 7 2 2 2 4" xfId="3039" xr:uid="{9D16CEFE-4641-4335-AACE-868C1DAF82B2}"/>
    <cellStyle name="Normal 5 7 2 2 3" xfId="1418" xr:uid="{260A805F-605D-4516-BDA4-C3F9DA9FA3AD}"/>
    <cellStyle name="Normal 5 7 2 2 3 2" xfId="3040" xr:uid="{19290705-D3A1-4641-A8BE-48D8C04F989E}"/>
    <cellStyle name="Normal 5 7 2 2 3 3" xfId="3041" xr:uid="{2F21334A-8DE4-4083-BDAA-8A735CA82087}"/>
    <cellStyle name="Normal 5 7 2 2 3 4" xfId="3042" xr:uid="{FECAD564-DA45-4156-B056-91F624C4A845}"/>
    <cellStyle name="Normal 5 7 2 2 4" xfId="3043" xr:uid="{9976928C-EBB2-4BB6-8D20-F248362B1E88}"/>
    <cellStyle name="Normal 5 7 2 2 5" xfId="3044" xr:uid="{0E9846C0-0E2D-4B37-AE6D-114D254C8C81}"/>
    <cellStyle name="Normal 5 7 2 2 6" xfId="3045" xr:uid="{CCA62770-0C47-4B65-A440-C383BE9D52BF}"/>
    <cellStyle name="Normal 5 7 2 3" xfId="592" xr:uid="{8DC047F5-7835-4500-BABF-92B7A02DB983}"/>
    <cellStyle name="Normal 5 7 2 3 2" xfId="1419" xr:uid="{D8ACDCBF-B9E8-4880-B528-CD37D80A09B1}"/>
    <cellStyle name="Normal 5 7 2 3 2 2" xfId="3046" xr:uid="{E39AC65F-1B70-4D56-96A9-740180A4A80B}"/>
    <cellStyle name="Normal 5 7 2 3 2 3" xfId="3047" xr:uid="{94C3DB9F-45DF-43C2-B944-F0A58F05556F}"/>
    <cellStyle name="Normal 5 7 2 3 2 4" xfId="3048" xr:uid="{8CA0D502-5307-4A56-9889-59B537C2AEEF}"/>
    <cellStyle name="Normal 5 7 2 3 3" xfId="3049" xr:uid="{95D18983-1E65-4E42-88CF-AAFCC31CED43}"/>
    <cellStyle name="Normal 5 7 2 3 4" xfId="3050" xr:uid="{74626FB2-68F6-4062-B7C0-F9EBBCBBAF3B}"/>
    <cellStyle name="Normal 5 7 2 3 5" xfId="3051" xr:uid="{C2910172-8A01-4010-986E-6BC9AA744B66}"/>
    <cellStyle name="Normal 5 7 2 4" xfId="1420" xr:uid="{96D4D564-EB19-4884-86FF-B7D282DBC905}"/>
    <cellStyle name="Normal 5 7 2 4 2" xfId="3052" xr:uid="{76D36E8D-145B-4934-A78C-83164C9FE050}"/>
    <cellStyle name="Normal 5 7 2 4 3" xfId="3053" xr:uid="{6BD0BE2D-81FC-4296-8697-3EAF734C8CE0}"/>
    <cellStyle name="Normal 5 7 2 4 4" xfId="3054" xr:uid="{2C067F23-148F-45A8-A598-C2D8008FEF00}"/>
    <cellStyle name="Normal 5 7 2 5" xfId="3055" xr:uid="{15E43124-992B-4681-9B69-B49B9BE63F1C}"/>
    <cellStyle name="Normal 5 7 2 5 2" xfId="3056" xr:uid="{22C81FCA-9DA1-4107-BA09-5F6DC2B2A77E}"/>
    <cellStyle name="Normal 5 7 2 5 3" xfId="3057" xr:uid="{1CDA6730-A955-4AF1-A224-5B029188966E}"/>
    <cellStyle name="Normal 5 7 2 5 4" xfId="3058" xr:uid="{D30334B2-2DFD-46E7-8CDE-018F7E0F3C70}"/>
    <cellStyle name="Normal 5 7 2 6" xfId="3059" xr:uid="{B8D59085-55A2-4DFD-B19F-B3D327E7B652}"/>
    <cellStyle name="Normal 5 7 2 7" xfId="3060" xr:uid="{725F0CAB-D97C-42E8-ABC7-6358AA275FF9}"/>
    <cellStyle name="Normal 5 7 2 8" xfId="3061" xr:uid="{F126C23F-FC1C-4864-99A7-36272ABE0822}"/>
    <cellStyle name="Normal 5 7 3" xfId="315" xr:uid="{A02DA9C6-B7B3-46BA-A238-19E411E4E8D6}"/>
    <cellStyle name="Normal 5 7 3 2" xfId="593" xr:uid="{EE10E951-ED47-4614-B7BD-AFF7CBD66845}"/>
    <cellStyle name="Normal 5 7 3 2 2" xfId="594" xr:uid="{AB3535CC-A3E6-4DEA-B09C-45A15BC0B753}"/>
    <cellStyle name="Normal 5 7 3 2 3" xfId="3062" xr:uid="{E687462A-776A-4C17-B85C-3409D27C754E}"/>
    <cellStyle name="Normal 5 7 3 2 4" xfId="3063" xr:uid="{628416A6-7DA0-4333-86C2-A56699E93E7C}"/>
    <cellStyle name="Normal 5 7 3 3" xfId="595" xr:uid="{27420E2A-7523-41B6-B1CA-6D3B888A3CF7}"/>
    <cellStyle name="Normal 5 7 3 3 2" xfId="3064" xr:uid="{7AFB2EF2-A310-409A-90CC-53CD98BBB884}"/>
    <cellStyle name="Normal 5 7 3 3 3" xfId="3065" xr:uid="{C7F809F7-3880-446D-A93D-E73F0F553108}"/>
    <cellStyle name="Normal 5 7 3 3 4" xfId="3066" xr:uid="{4E8C6B94-C302-43D8-BD52-097ACFE1F2CA}"/>
    <cellStyle name="Normal 5 7 3 4" xfId="3067" xr:uid="{6FB2FAB1-2773-4804-8603-C3761236E320}"/>
    <cellStyle name="Normal 5 7 3 5" xfId="3068" xr:uid="{CADCBD5F-983E-4815-812A-A022B7BB3928}"/>
    <cellStyle name="Normal 5 7 3 6" xfId="3069" xr:uid="{A15CDCED-0A21-47CB-BF89-5F656BD8086C}"/>
    <cellStyle name="Normal 5 7 4" xfId="316" xr:uid="{AB16959F-2AFF-4DA6-BE58-514B3663656D}"/>
    <cellStyle name="Normal 5 7 4 2" xfId="596" xr:uid="{0F483F69-05DF-4033-9C92-F7176F4C386A}"/>
    <cellStyle name="Normal 5 7 4 2 2" xfId="3070" xr:uid="{89C72A87-CC69-4CF0-B654-00F1D03030F3}"/>
    <cellStyle name="Normal 5 7 4 2 3" xfId="3071" xr:uid="{6C081889-515A-4E12-BD8C-936DEB48F7DC}"/>
    <cellStyle name="Normal 5 7 4 2 4" xfId="3072" xr:uid="{A9C62A0D-3F23-490C-B2E3-EA872AFB12EA}"/>
    <cellStyle name="Normal 5 7 4 3" xfId="3073" xr:uid="{E9B497E0-6AD7-47A4-8771-A9A4A10FF7E6}"/>
    <cellStyle name="Normal 5 7 4 4" xfId="3074" xr:uid="{5312DBC3-405E-4C75-8B4E-B0FFFA822BF3}"/>
    <cellStyle name="Normal 5 7 4 5" xfId="3075" xr:uid="{DC4F04AD-23C7-4C27-A650-6DA93D62CBD6}"/>
    <cellStyle name="Normal 5 7 5" xfId="597" xr:uid="{7D828CD5-EDB9-4222-BAA9-551A731FF1D6}"/>
    <cellStyle name="Normal 5 7 5 2" xfId="3076" xr:uid="{8B84FA4A-49BF-4369-AE6D-BAE06D7D8BA9}"/>
    <cellStyle name="Normal 5 7 5 3" xfId="3077" xr:uid="{3D736CAD-1BC9-45B2-85AA-E268D0C90F91}"/>
    <cellStyle name="Normal 5 7 5 4" xfId="3078" xr:uid="{873FA844-517F-4FE1-9FEF-EED94C756F1F}"/>
    <cellStyle name="Normal 5 7 6" xfId="3079" xr:uid="{800AA95A-6C51-4830-ACD3-3F430D9C9BCB}"/>
    <cellStyle name="Normal 5 7 6 2" xfId="3080" xr:uid="{6272EEF0-4335-4143-B918-B19CC7284D69}"/>
    <cellStyle name="Normal 5 7 6 3" xfId="3081" xr:uid="{26CEC2FF-394C-4607-ACA5-A3CD826284C8}"/>
    <cellStyle name="Normal 5 7 6 4" xfId="3082" xr:uid="{55493355-3989-4FAE-B6D1-181D6F02E54B}"/>
    <cellStyle name="Normal 5 7 7" xfId="3083" xr:uid="{9DC5E1BA-AED8-4A52-B891-63CF331F9C47}"/>
    <cellStyle name="Normal 5 7 8" xfId="3084" xr:uid="{5233B7E3-E137-4BC1-B59C-41C24C3328AC}"/>
    <cellStyle name="Normal 5 7 9" xfId="3085" xr:uid="{81645AEE-3218-4D4C-837E-78960812A604}"/>
    <cellStyle name="Normal 5 8" xfId="108" xr:uid="{234143AE-1856-4DD2-BC7C-6FD8DB2D9BC2}"/>
    <cellStyle name="Normal 5 8 2" xfId="317" xr:uid="{46E23DC1-D8C9-44EE-9C3C-C4C9E5631423}"/>
    <cellStyle name="Normal 5 8 2 2" xfId="598" xr:uid="{E831AF08-4F2E-492A-8078-959A5F6C2AF7}"/>
    <cellStyle name="Normal 5 8 2 2 2" xfId="1421" xr:uid="{BECC1541-D890-4342-BE39-CBF72C4BE462}"/>
    <cellStyle name="Normal 5 8 2 2 2 2" xfId="1422" xr:uid="{EF47C6DF-FDEC-47A1-842F-38725C945043}"/>
    <cellStyle name="Normal 5 8 2 2 3" xfId="1423" xr:uid="{A0E39B29-DA3F-4EEF-8808-E816A1D9FE8F}"/>
    <cellStyle name="Normal 5 8 2 2 4" xfId="3086" xr:uid="{37FAF8AA-D5A3-4244-B0DA-E81B5D653DD9}"/>
    <cellStyle name="Normal 5 8 2 3" xfId="1424" xr:uid="{1FAADD2E-709E-40A2-89E1-E16E50F599EC}"/>
    <cellStyle name="Normal 5 8 2 3 2" xfId="1425" xr:uid="{72FC6D33-E88D-40BE-9C6D-EE0697B9397F}"/>
    <cellStyle name="Normal 5 8 2 3 3" xfId="3087" xr:uid="{018FBF6A-A934-416A-A131-ABD809300EBF}"/>
    <cellStyle name="Normal 5 8 2 3 4" xfId="3088" xr:uid="{8BD41884-ECB4-48AA-96E3-92F8BEDE85AB}"/>
    <cellStyle name="Normal 5 8 2 4" xfId="1426" xr:uid="{AD0963E2-FB86-4299-BBCF-5924B2450108}"/>
    <cellStyle name="Normal 5 8 2 5" xfId="3089" xr:uid="{09BC905F-E5D0-4BA6-85C6-00DD2FA29141}"/>
    <cellStyle name="Normal 5 8 2 6" xfId="3090" xr:uid="{8FE712E7-5876-4B14-89FB-E3AA2DF10695}"/>
    <cellStyle name="Normal 5 8 3" xfId="599" xr:uid="{C0D289B5-7E00-48D6-8783-F4DFAE52B9AA}"/>
    <cellStyle name="Normal 5 8 3 2" xfId="1427" xr:uid="{404F460E-2287-4574-93A5-A94AEB7C34EB}"/>
    <cellStyle name="Normal 5 8 3 2 2" xfId="1428" xr:uid="{CB6DE12B-452D-48F7-8833-9BF295C04CAB}"/>
    <cellStyle name="Normal 5 8 3 2 3" xfId="3091" xr:uid="{C1128174-201C-48E3-8BBD-4C3208443770}"/>
    <cellStyle name="Normal 5 8 3 2 4" xfId="3092" xr:uid="{647EB53B-DB47-4664-BEB8-78046B91EE82}"/>
    <cellStyle name="Normal 5 8 3 3" xfId="1429" xr:uid="{B423FCAB-89C5-469E-A592-E830F26A0D8B}"/>
    <cellStyle name="Normal 5 8 3 4" xfId="3093" xr:uid="{1C5B80C3-6240-47A4-9165-ED5F53D04DFD}"/>
    <cellStyle name="Normal 5 8 3 5" xfId="3094" xr:uid="{C009A1C4-4FFD-4A7F-A6D1-039514AB1FC2}"/>
    <cellStyle name="Normal 5 8 4" xfId="1430" xr:uid="{2B626E14-140F-43FE-932E-649C106966DB}"/>
    <cellStyle name="Normal 5 8 4 2" xfId="1431" xr:uid="{828886FC-EDA0-4208-92EA-826E3701EB9B}"/>
    <cellStyle name="Normal 5 8 4 3" xfId="3095" xr:uid="{CD534297-4467-4740-9919-8681C51E83EE}"/>
    <cellStyle name="Normal 5 8 4 4" xfId="3096" xr:uid="{3C25B521-0564-4FF4-BE3A-98C489D4DBD4}"/>
    <cellStyle name="Normal 5 8 5" xfId="1432" xr:uid="{F3CAAA04-17CA-47D0-9B8D-DBAF5DFBEA05}"/>
    <cellStyle name="Normal 5 8 5 2" xfId="3097" xr:uid="{5EDBF7A0-B6C4-45D8-B60C-59198AC12042}"/>
    <cellStyle name="Normal 5 8 5 3" xfId="3098" xr:uid="{9C44CE74-9281-45B8-9069-162B322A61E8}"/>
    <cellStyle name="Normal 5 8 5 4" xfId="3099" xr:uid="{B8E9BE2B-2DE2-4212-9F38-2109F712FE01}"/>
    <cellStyle name="Normal 5 8 6" xfId="3100" xr:uid="{AE7D63D2-752B-46CD-9D65-F8D1CF1B68E5}"/>
    <cellStyle name="Normal 5 8 7" xfId="3101" xr:uid="{F23F7823-E260-4F17-890E-03C822F484B9}"/>
    <cellStyle name="Normal 5 8 8" xfId="3102" xr:uid="{7F5F9DC4-8E10-4E4A-B06B-F604CA5ED779}"/>
    <cellStyle name="Normal 5 9" xfId="318" xr:uid="{78D4F724-1EBB-4C55-9A80-810AB2967096}"/>
    <cellStyle name="Normal 5 9 2" xfId="600" xr:uid="{68148C63-07B6-4F39-8A58-B0BF6F43E5CD}"/>
    <cellStyle name="Normal 5 9 2 2" xfId="601" xr:uid="{E28887A3-EB8B-43D8-BC88-60D32DE142D1}"/>
    <cellStyle name="Normal 5 9 2 2 2" xfId="1433" xr:uid="{F279E4E0-4981-45C6-AC88-0EE95EDA9657}"/>
    <cellStyle name="Normal 5 9 2 2 3" xfId="3103" xr:uid="{80EEBE38-7AF2-4C29-A259-E95D2D1393FA}"/>
    <cellStyle name="Normal 5 9 2 2 4" xfId="3104" xr:uid="{16CB7F7D-1377-40C3-999D-33180A308C8C}"/>
    <cellStyle name="Normal 5 9 2 3" xfId="1434" xr:uid="{66E8A2CB-D54E-43CB-926E-1D088D54120B}"/>
    <cellStyle name="Normal 5 9 2 4" xfId="3105" xr:uid="{F559AE06-D568-493F-9D22-8DEFAF1AF952}"/>
    <cellStyle name="Normal 5 9 2 5" xfId="3106" xr:uid="{03045B5E-9792-4B3D-B390-1F97A99581B3}"/>
    <cellStyle name="Normal 5 9 3" xfId="602" xr:uid="{B1553D51-6783-42BF-BE87-9C7E16C973EE}"/>
    <cellStyle name="Normal 5 9 3 2" xfId="1435" xr:uid="{E5D9137D-BF18-41CB-B4FA-80B700F8E649}"/>
    <cellStyle name="Normal 5 9 3 3" xfId="3107" xr:uid="{257F8F1D-E93C-4702-BFE1-97E9E2C01B68}"/>
    <cellStyle name="Normal 5 9 3 4" xfId="3108" xr:uid="{AFE713B3-D4BB-45A5-B2CA-77F70EE8CEA9}"/>
    <cellStyle name="Normal 5 9 4" xfId="1436" xr:uid="{99E1E2D2-FACF-4BDA-977F-ED927A93302B}"/>
    <cellStyle name="Normal 5 9 4 2" xfId="3109" xr:uid="{C7F4AE9F-31A2-466D-8892-561A7FFD2437}"/>
    <cellStyle name="Normal 5 9 4 3" xfId="3110" xr:uid="{6A577F81-B128-4090-9966-AB8FF4956A2B}"/>
    <cellStyle name="Normal 5 9 4 4" xfId="3111" xr:uid="{01C0CE13-51DC-4802-8E7D-CACC18E8EFB7}"/>
    <cellStyle name="Normal 5 9 5" xfId="3112" xr:uid="{DA1E246E-8129-4FDC-8501-161DDD1C69D2}"/>
    <cellStyle name="Normal 5 9 6" xfId="3113" xr:uid="{3F2C6EA5-7F0C-447C-8982-7A11B96E9F8E}"/>
    <cellStyle name="Normal 5 9 7" xfId="3114" xr:uid="{F7639096-7439-4CC0-A4F3-AC1345B03188}"/>
    <cellStyle name="Normal 6" xfId="109" xr:uid="{537FD73A-0026-4463-9D6B-949F8A4068B0}"/>
    <cellStyle name="Normal 6 10" xfId="319" xr:uid="{2A4DD104-35CE-4417-BC78-0A16927D5DF6}"/>
    <cellStyle name="Normal 6 10 2" xfId="1437" xr:uid="{23A608B6-B7E9-455A-BBEE-A7A81ACCB0E6}"/>
    <cellStyle name="Normal 6 10 2 2" xfId="3115" xr:uid="{763C53AB-501D-4464-8ED8-F42D9ED6C052}"/>
    <cellStyle name="Normal 6 10 2 2 2" xfId="4588" xr:uid="{5BC374CC-4659-49CF-B515-B777316BE9B6}"/>
    <cellStyle name="Normal 6 10 2 3" xfId="3116" xr:uid="{1106B123-DD53-4FC0-A425-BE6C520991CB}"/>
    <cellStyle name="Normal 6 10 2 4" xfId="3117" xr:uid="{900A37C6-B323-4F18-BA1F-D7555FAF62B6}"/>
    <cellStyle name="Normal 6 10 2 5" xfId="5349" xr:uid="{84DCD1AD-58F7-4AD8-BB4C-7E4887B83770}"/>
    <cellStyle name="Normal 6 10 3" xfId="3118" xr:uid="{30EE7564-A65A-4855-91D5-8F8D95502F65}"/>
    <cellStyle name="Normal 6 10 4" xfId="3119" xr:uid="{538D4093-9BAD-494E-BAB6-48C15BCDF8C1}"/>
    <cellStyle name="Normal 6 10 5" xfId="3120" xr:uid="{995A0E4D-F942-4477-91D5-F1E358E6EC46}"/>
    <cellStyle name="Normal 6 11" xfId="1438" xr:uid="{3A3D1EBA-6E62-40D0-B964-3CD7C80E22F6}"/>
    <cellStyle name="Normal 6 11 2" xfId="3121" xr:uid="{395786A0-D195-429C-84EE-1109D68FE7A9}"/>
    <cellStyle name="Normal 6 11 3" xfId="3122" xr:uid="{F752BB84-FE02-4A69-8B9D-CBF3B0D57868}"/>
    <cellStyle name="Normal 6 11 4" xfId="3123" xr:uid="{BFEC2C0D-70D8-4C67-8E1B-07F9850645E7}"/>
    <cellStyle name="Normal 6 12" xfId="902" xr:uid="{AE2D802D-9DC1-46A2-8669-46846D22A72C}"/>
    <cellStyle name="Normal 6 12 2" xfId="3124" xr:uid="{2C4CA1B1-5281-46BC-853D-6F9779048177}"/>
    <cellStyle name="Normal 6 12 3" xfId="3125" xr:uid="{53BECDB4-4F87-4814-8AEF-1EF24CEF5D70}"/>
    <cellStyle name="Normal 6 12 4" xfId="3126" xr:uid="{1353F348-B30E-4ABE-91E7-292A31584CAD}"/>
    <cellStyle name="Normal 6 13" xfId="899" xr:uid="{0B1C44BA-FE03-4BA7-A769-D42FB5F38FA5}"/>
    <cellStyle name="Normal 6 13 2" xfId="3128" xr:uid="{31B20384-C95B-4F2D-B16F-292C0A97E9EC}"/>
    <cellStyle name="Normal 6 13 3" xfId="4315" xr:uid="{A448FBC1-D527-4E55-8EDC-F7E1326B6455}"/>
    <cellStyle name="Normal 6 13 4" xfId="3127" xr:uid="{4E22D998-F447-462B-AE1C-BE8E795B2EF8}"/>
    <cellStyle name="Normal 6 13 5" xfId="5319" xr:uid="{AC1ED3F3-D692-41B0-BF1A-2B8AADEA85D3}"/>
    <cellStyle name="Normal 6 14" xfId="3129" xr:uid="{29B98038-DF04-4757-9E3C-A1BB6A22C7D5}"/>
    <cellStyle name="Normal 6 15" xfId="3130" xr:uid="{DE40AECC-F615-414B-AE91-3D06F905E30C}"/>
    <cellStyle name="Normal 6 16" xfId="3131" xr:uid="{36E285EF-FCA6-4E1C-A2E3-5E5801E68706}"/>
    <cellStyle name="Normal 6 2" xfId="110" xr:uid="{3B435920-E712-4CDB-B750-48E0734E21A8}"/>
    <cellStyle name="Normal 6 2 2" xfId="320" xr:uid="{F06F114E-8C60-4595-9AF3-0F99F726CB05}"/>
    <cellStyle name="Normal 6 2 2 2" xfId="4671" xr:uid="{54AD7DD7-B5E8-4E21-9019-96F35AFA554D}"/>
    <cellStyle name="Normal 6 2 3" xfId="4560" xr:uid="{EB798821-6D6F-450E-A4DB-A1F0D27FB5C0}"/>
    <cellStyle name="Normal 6 3" xfId="111" xr:uid="{4B844DE1-3782-46CD-A415-EE5B38E80C9B}"/>
    <cellStyle name="Normal 6 3 10" xfId="3132" xr:uid="{483374D1-2C6F-4AD3-B816-7340969240F6}"/>
    <cellStyle name="Normal 6 3 11" xfId="3133" xr:uid="{B1080158-BFEA-4C85-A0D3-806FFC90BCB5}"/>
    <cellStyle name="Normal 6 3 2" xfId="112" xr:uid="{E916E7DE-3946-4F11-B801-1FF8B6EE3C1D}"/>
    <cellStyle name="Normal 6 3 2 2" xfId="113" xr:uid="{3D4EB4ED-7F56-40B9-9998-CB1803793342}"/>
    <cellStyle name="Normal 6 3 2 2 2" xfId="321" xr:uid="{D91FC64A-AE3B-49A6-BFA4-D86899E62A89}"/>
    <cellStyle name="Normal 6 3 2 2 2 2" xfId="603" xr:uid="{A1FC44BF-308A-4A06-8A3D-FE85810F06CE}"/>
    <cellStyle name="Normal 6 3 2 2 2 2 2" xfId="604" xr:uid="{ADA29320-8DB8-492F-A328-1D44A5634895}"/>
    <cellStyle name="Normal 6 3 2 2 2 2 2 2" xfId="1439" xr:uid="{4F0D2223-5E27-4F50-B79F-3DA3905BFEF2}"/>
    <cellStyle name="Normal 6 3 2 2 2 2 2 2 2" xfId="1440" xr:uid="{5FB15F05-2A93-4341-ABDA-F53A061ED11E}"/>
    <cellStyle name="Normal 6 3 2 2 2 2 2 3" xfId="1441" xr:uid="{6E12A5D3-BB7C-43AC-8F6B-1F8D01C370B4}"/>
    <cellStyle name="Normal 6 3 2 2 2 2 3" xfId="1442" xr:uid="{E23A0DD8-89B2-4B88-9244-7ABE69BE15FD}"/>
    <cellStyle name="Normal 6 3 2 2 2 2 3 2" xfId="1443" xr:uid="{36BAD6AC-B2CF-4D39-BF38-D63D8B150E6D}"/>
    <cellStyle name="Normal 6 3 2 2 2 2 4" xfId="1444" xr:uid="{6610CA17-AD57-42F3-ABBD-B5A1688CAB0C}"/>
    <cellStyle name="Normal 6 3 2 2 2 3" xfId="605" xr:uid="{7CA7B97B-A72D-4A3D-9B8D-5D264BBF1547}"/>
    <cellStyle name="Normal 6 3 2 2 2 3 2" xfId="1445" xr:uid="{779463C4-A6EE-4AFE-A566-32C62F54CAD6}"/>
    <cellStyle name="Normal 6 3 2 2 2 3 2 2" xfId="1446" xr:uid="{8C4A2CC3-5831-4122-BB88-8B58F06B11B9}"/>
    <cellStyle name="Normal 6 3 2 2 2 3 3" xfId="1447" xr:uid="{2597E2CE-F3CB-44A5-9FE7-2C175E1107AF}"/>
    <cellStyle name="Normal 6 3 2 2 2 3 4" xfId="3134" xr:uid="{14D1FFCC-B202-408C-9C1F-E7ED6B3CACAA}"/>
    <cellStyle name="Normal 6 3 2 2 2 4" xfId="1448" xr:uid="{F482EB98-B1BA-4D6B-BE78-7401465FCA5F}"/>
    <cellStyle name="Normal 6 3 2 2 2 4 2" xfId="1449" xr:uid="{3E01E681-9EEC-44E1-B44E-148183B65222}"/>
    <cellStyle name="Normal 6 3 2 2 2 5" xfId="1450" xr:uid="{8A96BE9D-2006-4CA7-B500-75B210D6DE16}"/>
    <cellStyle name="Normal 6 3 2 2 2 6" xfId="3135" xr:uid="{A37A50B7-1051-493B-95B2-3E8BDDDD0FEB}"/>
    <cellStyle name="Normal 6 3 2 2 3" xfId="322" xr:uid="{2499C448-7D1C-4B95-BC82-2C1232749AB3}"/>
    <cellStyle name="Normal 6 3 2 2 3 2" xfId="606" xr:uid="{CA100D4E-A6BF-44CB-AF14-01E336C0A745}"/>
    <cellStyle name="Normal 6 3 2 2 3 2 2" xfId="607" xr:uid="{EFC94DDA-0D9E-40A6-8B0E-08D069AC60D8}"/>
    <cellStyle name="Normal 6 3 2 2 3 2 2 2" xfId="1451" xr:uid="{93A6562F-DD43-4FA3-9E02-480DC5DB7282}"/>
    <cellStyle name="Normal 6 3 2 2 3 2 2 2 2" xfId="1452" xr:uid="{587F6D92-6846-420B-ACBE-80847584650A}"/>
    <cellStyle name="Normal 6 3 2 2 3 2 2 3" xfId="1453" xr:uid="{6A19DE4E-174E-4764-9980-26CC48898F02}"/>
    <cellStyle name="Normal 6 3 2 2 3 2 3" xfId="1454" xr:uid="{96A08EC9-F7D4-4B8C-93FD-0B6D69549C5A}"/>
    <cellStyle name="Normal 6 3 2 2 3 2 3 2" xfId="1455" xr:uid="{BB0F93C3-5AB8-46BC-8070-4409A0CCF26A}"/>
    <cellStyle name="Normal 6 3 2 2 3 2 4" xfId="1456" xr:uid="{F65AE92E-7160-4A25-B88B-212E9F046973}"/>
    <cellStyle name="Normal 6 3 2 2 3 3" xfId="608" xr:uid="{52464406-142B-4914-A13E-630814585FFF}"/>
    <cellStyle name="Normal 6 3 2 2 3 3 2" xfId="1457" xr:uid="{A2657C26-2F4F-4774-819A-6709AD0ECBDC}"/>
    <cellStyle name="Normal 6 3 2 2 3 3 2 2" xfId="1458" xr:uid="{E27118AD-5AE1-45C6-8AAF-34EA8CF22CC9}"/>
    <cellStyle name="Normal 6 3 2 2 3 3 3" xfId="1459" xr:uid="{082ABE16-705A-47FC-BE01-EE563848ABE0}"/>
    <cellStyle name="Normal 6 3 2 2 3 4" xfId="1460" xr:uid="{27E62817-F97C-47F2-87D4-42BE4B2ABEC2}"/>
    <cellStyle name="Normal 6 3 2 2 3 4 2" xfId="1461" xr:uid="{EBC17724-21C6-4182-AE88-E83FE8B355B9}"/>
    <cellStyle name="Normal 6 3 2 2 3 5" xfId="1462" xr:uid="{52FB48E6-87F6-493D-AA91-AE0CBD8B944F}"/>
    <cellStyle name="Normal 6 3 2 2 4" xfId="609" xr:uid="{067D419A-0FBC-4218-9FBB-C0C4BF9EA123}"/>
    <cellStyle name="Normal 6 3 2 2 4 2" xfId="610" xr:uid="{026E46E6-C92F-4AD6-8E1E-E35BF8168DBB}"/>
    <cellStyle name="Normal 6 3 2 2 4 2 2" xfId="1463" xr:uid="{1BE5B57B-A301-4808-8970-DBCD46288938}"/>
    <cellStyle name="Normal 6 3 2 2 4 2 2 2" xfId="1464" xr:uid="{9AFCE3BD-7A0F-457F-BD10-445B47E1D689}"/>
    <cellStyle name="Normal 6 3 2 2 4 2 3" xfId="1465" xr:uid="{6E1A89C3-B1B1-4D35-8A89-040B245621E3}"/>
    <cellStyle name="Normal 6 3 2 2 4 3" xfId="1466" xr:uid="{46338643-6CE5-4C6A-BCE7-FCB89B5E6FCF}"/>
    <cellStyle name="Normal 6 3 2 2 4 3 2" xfId="1467" xr:uid="{38E47A6E-88B1-4D4F-BF3B-75D569B77031}"/>
    <cellStyle name="Normal 6 3 2 2 4 4" xfId="1468" xr:uid="{CF7C4D8D-F8B1-4571-8647-1002B69AB28F}"/>
    <cellStyle name="Normal 6 3 2 2 5" xfId="611" xr:uid="{71A8182D-5BA6-4383-803F-6C26D8E981BC}"/>
    <cellStyle name="Normal 6 3 2 2 5 2" xfId="1469" xr:uid="{965D94AD-95AD-4A6A-B8E9-CE3B791BECBE}"/>
    <cellStyle name="Normal 6 3 2 2 5 2 2" xfId="1470" xr:uid="{7A9E4872-4855-4BB0-8566-EF6EFBFC371B}"/>
    <cellStyle name="Normal 6 3 2 2 5 3" xfId="1471" xr:uid="{45EC0C01-7BA9-48FB-AA97-004373A078B6}"/>
    <cellStyle name="Normal 6 3 2 2 5 4" xfId="3136" xr:uid="{7D5E0D26-13EF-4608-9E02-A66E62FC6AA0}"/>
    <cellStyle name="Normal 6 3 2 2 6" xfId="1472" xr:uid="{AEB9E58B-8CD0-4CB3-A5FD-C3C5EF454465}"/>
    <cellStyle name="Normal 6 3 2 2 6 2" xfId="1473" xr:uid="{BEC5E7E7-A80D-4B0C-B0AB-B79E29D3E329}"/>
    <cellStyle name="Normal 6 3 2 2 7" xfId="1474" xr:uid="{8721D53E-E870-46A3-81B7-EFCD21728779}"/>
    <cellStyle name="Normal 6 3 2 2 8" xfId="3137" xr:uid="{E8DBE93B-0A85-4B9B-BE85-52444C64FEE2}"/>
    <cellStyle name="Normal 6 3 2 3" xfId="323" xr:uid="{77FBCA84-1DE9-41F4-A2A1-69D99DB4B359}"/>
    <cellStyle name="Normal 6 3 2 3 2" xfId="612" xr:uid="{75971CED-2E94-4D2A-801F-941C6FEE5918}"/>
    <cellStyle name="Normal 6 3 2 3 2 2" xfId="613" xr:uid="{48F5EF73-AEE1-4271-BF53-698261240E0A}"/>
    <cellStyle name="Normal 6 3 2 3 2 2 2" xfId="1475" xr:uid="{B8BDD653-C059-4DB4-BAB2-EFD51CEBBD12}"/>
    <cellStyle name="Normal 6 3 2 3 2 2 2 2" xfId="1476" xr:uid="{458B53BC-D90A-4679-9FCB-00C247E02230}"/>
    <cellStyle name="Normal 6 3 2 3 2 2 3" xfId="1477" xr:uid="{3DDCFBED-87FA-4F64-8B90-50E00EA9B3EB}"/>
    <cellStyle name="Normal 6 3 2 3 2 3" xfId="1478" xr:uid="{0673A0E5-102D-4040-8A37-59ACCA7881C9}"/>
    <cellStyle name="Normal 6 3 2 3 2 3 2" xfId="1479" xr:uid="{81FA36E7-F897-4EA3-BFBF-1A701A96AF9B}"/>
    <cellStyle name="Normal 6 3 2 3 2 4" xfId="1480" xr:uid="{DE53E2CB-C507-4963-B677-1AA2F7986952}"/>
    <cellStyle name="Normal 6 3 2 3 3" xfId="614" xr:uid="{6F2AA6C2-333B-4FBA-9510-84196EDC51F5}"/>
    <cellStyle name="Normal 6 3 2 3 3 2" xfId="1481" xr:uid="{7C8B2CB4-0332-4B84-8E8E-203743A11E4E}"/>
    <cellStyle name="Normal 6 3 2 3 3 2 2" xfId="1482" xr:uid="{C587A347-9E39-4378-9017-010EDB067A0E}"/>
    <cellStyle name="Normal 6 3 2 3 3 3" xfId="1483" xr:uid="{A1321C97-9B52-4B49-B80A-554A1CC98132}"/>
    <cellStyle name="Normal 6 3 2 3 3 4" xfId="3138" xr:uid="{BF3887AE-7B9B-4F63-A0AE-0C6B398787D6}"/>
    <cellStyle name="Normal 6 3 2 3 4" xfId="1484" xr:uid="{8D328408-75A7-4326-8639-A2122F2B0903}"/>
    <cellStyle name="Normal 6 3 2 3 4 2" xfId="1485" xr:uid="{94DF980D-E09A-471D-A042-7FCBAD222E3A}"/>
    <cellStyle name="Normal 6 3 2 3 5" xfId="1486" xr:uid="{7C55D839-C73B-4715-AC40-E059EBCCDF51}"/>
    <cellStyle name="Normal 6 3 2 3 6" xfId="3139" xr:uid="{5987A6A1-4CE8-430D-8A91-E86DA046BD09}"/>
    <cellStyle name="Normal 6 3 2 4" xfId="324" xr:uid="{F6C7DED6-5440-40FE-8065-14A9E3CFBBF3}"/>
    <cellStyle name="Normal 6 3 2 4 2" xfId="615" xr:uid="{E0AAE1F9-710D-429B-8F26-EF44D3869DF0}"/>
    <cellStyle name="Normal 6 3 2 4 2 2" xfId="616" xr:uid="{A2402489-65F4-40BD-B59B-97B86C094664}"/>
    <cellStyle name="Normal 6 3 2 4 2 2 2" xfId="1487" xr:uid="{B664EA92-8CC8-4BF3-ADA0-BF69E030A5C1}"/>
    <cellStyle name="Normal 6 3 2 4 2 2 2 2" xfId="1488" xr:uid="{1DA164A9-A034-4C4B-A461-9763C7EC1B41}"/>
    <cellStyle name="Normal 6 3 2 4 2 2 3" xfId="1489" xr:uid="{ACEDD5B3-F9B4-4636-B0B1-DA7EADDB228C}"/>
    <cellStyle name="Normal 6 3 2 4 2 3" xfId="1490" xr:uid="{41BF1B1C-E17D-4E09-8704-D6F747197982}"/>
    <cellStyle name="Normal 6 3 2 4 2 3 2" xfId="1491" xr:uid="{733D6AF7-5606-4413-9188-A55D91AADE89}"/>
    <cellStyle name="Normal 6 3 2 4 2 4" xfId="1492" xr:uid="{1A963F69-45D1-480B-89CA-38BEBCEEB531}"/>
    <cellStyle name="Normal 6 3 2 4 3" xfId="617" xr:uid="{BDC86153-4856-441F-BC73-F35B72BE545E}"/>
    <cellStyle name="Normal 6 3 2 4 3 2" xfId="1493" xr:uid="{A08EEE52-96BD-455C-97E6-9DEAFE77D578}"/>
    <cellStyle name="Normal 6 3 2 4 3 2 2" xfId="1494" xr:uid="{F00C3AD9-04F4-43A0-AE64-73968A621478}"/>
    <cellStyle name="Normal 6 3 2 4 3 3" xfId="1495" xr:uid="{26C7C8C3-686F-44F0-A9F7-34B3112082EC}"/>
    <cellStyle name="Normal 6 3 2 4 4" xfId="1496" xr:uid="{B69303C0-84A8-4EBB-AEA2-F5F67929483D}"/>
    <cellStyle name="Normal 6 3 2 4 4 2" xfId="1497" xr:uid="{2A827722-C499-4996-8FE8-77BFC19E2AFE}"/>
    <cellStyle name="Normal 6 3 2 4 5" xfId="1498" xr:uid="{DDF272AB-D7B9-4ADD-A8A1-0163484FF98F}"/>
    <cellStyle name="Normal 6 3 2 5" xfId="325" xr:uid="{3DC79498-D64F-48C4-ADF2-E377B56B1F15}"/>
    <cellStyle name="Normal 6 3 2 5 2" xfId="618" xr:uid="{8145D73F-2AE1-4360-A5CF-818F5EA52C48}"/>
    <cellStyle name="Normal 6 3 2 5 2 2" xfId="1499" xr:uid="{BC054942-420C-43BF-99D6-D02015C06043}"/>
    <cellStyle name="Normal 6 3 2 5 2 2 2" xfId="1500" xr:uid="{2D28F27B-5260-4D45-94D4-F4A038E115F3}"/>
    <cellStyle name="Normal 6 3 2 5 2 3" xfId="1501" xr:uid="{9FDA79E8-FD3D-4409-BC91-EEAA121494F4}"/>
    <cellStyle name="Normal 6 3 2 5 3" xfId="1502" xr:uid="{B2222AA6-A859-4087-A217-11EC987A45CB}"/>
    <cellStyle name="Normal 6 3 2 5 3 2" xfId="1503" xr:uid="{00F401A9-35AD-4803-B76A-96CF2C21A9A9}"/>
    <cellStyle name="Normal 6 3 2 5 4" xfId="1504" xr:uid="{C8D0AC8E-7115-407F-A8A1-2BE6EDB4CE27}"/>
    <cellStyle name="Normal 6 3 2 6" xfId="619" xr:uid="{85EEE05C-1EA8-4478-B7A4-9C198A27C61C}"/>
    <cellStyle name="Normal 6 3 2 6 2" xfId="1505" xr:uid="{50AB2035-8F83-43BC-A684-6A63B6260FA8}"/>
    <cellStyle name="Normal 6 3 2 6 2 2" xfId="1506" xr:uid="{4D9E3DE0-0401-4FE5-A097-947EEB575CC9}"/>
    <cellStyle name="Normal 6 3 2 6 3" xfId="1507" xr:uid="{72774B02-9345-4025-8AFA-2ABB063DE89F}"/>
    <cellStyle name="Normal 6 3 2 6 4" xfId="3140" xr:uid="{06139CF1-5498-4D76-8E4F-F7D0F2D3ECD8}"/>
    <cellStyle name="Normal 6 3 2 7" xfId="1508" xr:uid="{22BC2A96-CA53-4EF6-95F0-8FE5417C0D1B}"/>
    <cellStyle name="Normal 6 3 2 7 2" xfId="1509" xr:uid="{589C3EE0-13E2-455A-90DF-AD5A76DED7B5}"/>
    <cellStyle name="Normal 6 3 2 8" xfId="1510" xr:uid="{5A9A36A2-D81A-4322-A981-CB04932F9416}"/>
    <cellStyle name="Normal 6 3 2 9" xfId="3141" xr:uid="{CB3322B8-5EE7-4080-BD42-5C231FD2A1DC}"/>
    <cellStyle name="Normal 6 3 3" xfId="114" xr:uid="{97200579-9D82-459F-8B4D-7ED93DF4CDFD}"/>
    <cellStyle name="Normal 6 3 3 2" xfId="115" xr:uid="{B30A1780-A1A4-4C2F-8C28-02DFAC393A8D}"/>
    <cellStyle name="Normal 6 3 3 2 2" xfId="620" xr:uid="{13E2955B-6C23-4267-84A8-210FE44CB464}"/>
    <cellStyle name="Normal 6 3 3 2 2 2" xfId="621" xr:uid="{75191EF0-6AC6-4AC8-BB25-161177257451}"/>
    <cellStyle name="Normal 6 3 3 2 2 2 2" xfId="1511" xr:uid="{0ADEF3C0-4A1E-43A2-BA7E-7B5668240AD1}"/>
    <cellStyle name="Normal 6 3 3 2 2 2 2 2" xfId="1512" xr:uid="{9B6E8B68-797B-48B1-BD77-32D8826C0A19}"/>
    <cellStyle name="Normal 6 3 3 2 2 2 3" xfId="1513" xr:uid="{19C2389A-D3DD-4FDA-A768-13236A9B0C73}"/>
    <cellStyle name="Normal 6 3 3 2 2 3" xfId="1514" xr:uid="{2884E027-5302-49ED-BF3F-3E4D86419BD0}"/>
    <cellStyle name="Normal 6 3 3 2 2 3 2" xfId="1515" xr:uid="{91602614-C2FD-4158-A142-E06D566A0960}"/>
    <cellStyle name="Normal 6 3 3 2 2 4" xfId="1516" xr:uid="{23011DB3-9F59-4D6F-8CC8-E873EA084C99}"/>
    <cellStyle name="Normal 6 3 3 2 3" xfId="622" xr:uid="{A43A1D97-26CC-4B7E-8901-169421B01A8C}"/>
    <cellStyle name="Normal 6 3 3 2 3 2" xfId="1517" xr:uid="{9C783B8B-A24D-4FFF-BEB7-4D27ED8039F8}"/>
    <cellStyle name="Normal 6 3 3 2 3 2 2" xfId="1518" xr:uid="{9410D47A-98AB-4907-A734-4FFAF52542B0}"/>
    <cellStyle name="Normal 6 3 3 2 3 3" xfId="1519" xr:uid="{7502AC9C-8CC2-4C1C-A226-FA6F8C6687A6}"/>
    <cellStyle name="Normal 6 3 3 2 3 4" xfId="3142" xr:uid="{20997502-C6C7-4A68-A38F-DA3E942443C1}"/>
    <cellStyle name="Normal 6 3 3 2 4" xfId="1520" xr:uid="{E763337C-E2F1-4D4C-BE54-335281B3C2CB}"/>
    <cellStyle name="Normal 6 3 3 2 4 2" xfId="1521" xr:uid="{425F5AD9-D19E-4887-B653-26FC9286E0B5}"/>
    <cellStyle name="Normal 6 3 3 2 5" xfId="1522" xr:uid="{9E246E1C-0CB8-4A87-9685-554CFD441C09}"/>
    <cellStyle name="Normal 6 3 3 2 6" xfId="3143" xr:uid="{12150318-2E60-4FF6-BF1C-7D6496B21702}"/>
    <cellStyle name="Normal 6 3 3 3" xfId="326" xr:uid="{92776C14-EBF1-47B4-862B-140AAD9B4692}"/>
    <cellStyle name="Normal 6 3 3 3 2" xfId="623" xr:uid="{1CAC575A-C068-4DD5-94C2-AE817B4DFA31}"/>
    <cellStyle name="Normal 6 3 3 3 2 2" xfId="624" xr:uid="{25EB41EB-F5E2-4C85-AB3A-DC7AC5D8DE43}"/>
    <cellStyle name="Normal 6 3 3 3 2 2 2" xfId="1523" xr:uid="{6CCAD626-FF2E-49EB-85CC-1D5AFC57B59B}"/>
    <cellStyle name="Normal 6 3 3 3 2 2 2 2" xfId="1524" xr:uid="{D173DBB2-97CD-4936-875F-DF7E3932580C}"/>
    <cellStyle name="Normal 6 3 3 3 2 2 3" xfId="1525" xr:uid="{73BD4CFA-4390-487D-920B-A0EC4558CAA7}"/>
    <cellStyle name="Normal 6 3 3 3 2 3" xfId="1526" xr:uid="{EA00E676-E058-4B36-A711-7AC6DCBD0DC4}"/>
    <cellStyle name="Normal 6 3 3 3 2 3 2" xfId="1527" xr:uid="{77979D94-B5BA-490E-A754-D7EBC5FAD5D1}"/>
    <cellStyle name="Normal 6 3 3 3 2 4" xfId="1528" xr:uid="{A255680B-3812-4518-8F49-30DE985E1F6A}"/>
    <cellStyle name="Normal 6 3 3 3 3" xfId="625" xr:uid="{3A7974CA-8D5B-459E-94E6-FFF14069CD1A}"/>
    <cellStyle name="Normal 6 3 3 3 3 2" xfId="1529" xr:uid="{35AB99F6-A9A4-4B8D-8131-0F238FDD5989}"/>
    <cellStyle name="Normal 6 3 3 3 3 2 2" xfId="1530" xr:uid="{C0B20E67-AA48-4EBF-A7D6-D4B53B47FF72}"/>
    <cellStyle name="Normal 6 3 3 3 3 3" xfId="1531" xr:uid="{57372C9B-84C9-43AD-9D4E-4758DB40D558}"/>
    <cellStyle name="Normal 6 3 3 3 4" xfId="1532" xr:uid="{DAF18334-42F6-4E24-BAD5-88DF8C62B159}"/>
    <cellStyle name="Normal 6 3 3 3 4 2" xfId="1533" xr:uid="{55C0A1B4-FCD4-4365-935C-E46A35985901}"/>
    <cellStyle name="Normal 6 3 3 3 5" xfId="1534" xr:uid="{656F2703-57C2-414F-A97A-31F7EA7620B8}"/>
    <cellStyle name="Normal 6 3 3 4" xfId="327" xr:uid="{A598F63F-46BB-4531-996C-47AA303305B4}"/>
    <cellStyle name="Normal 6 3 3 4 2" xfId="626" xr:uid="{6E7716C1-8BC0-479C-851E-1A516586D72D}"/>
    <cellStyle name="Normal 6 3 3 4 2 2" xfId="1535" xr:uid="{EB4684F4-9B77-4EA1-91EB-2C7947E84667}"/>
    <cellStyle name="Normal 6 3 3 4 2 2 2" xfId="1536" xr:uid="{94DDE77C-75CC-4A29-A86B-DF83184BBD90}"/>
    <cellStyle name="Normal 6 3 3 4 2 3" xfId="1537" xr:uid="{70DDD6AF-1BF0-4531-AA9D-90162B5363F1}"/>
    <cellStyle name="Normal 6 3 3 4 3" xfId="1538" xr:uid="{3DDCE4AA-B05B-4D4F-A26D-9169F55BC4A1}"/>
    <cellStyle name="Normal 6 3 3 4 3 2" xfId="1539" xr:uid="{734D4609-0DEF-4CDA-9F40-85F1B316D991}"/>
    <cellStyle name="Normal 6 3 3 4 4" xfId="1540" xr:uid="{B692A57B-D60A-4C90-9BED-58E271318BF8}"/>
    <cellStyle name="Normal 6 3 3 5" xfId="627" xr:uid="{786AA5E3-F25C-48FB-9217-AEB52F8B4C5F}"/>
    <cellStyle name="Normal 6 3 3 5 2" xfId="1541" xr:uid="{31479334-CEC4-451D-8DD6-1CE61A98479D}"/>
    <cellStyle name="Normal 6 3 3 5 2 2" xfId="1542" xr:uid="{D94C90CC-5DC1-4306-93CF-085F4C079865}"/>
    <cellStyle name="Normal 6 3 3 5 3" xfId="1543" xr:uid="{9C4A2786-5F3D-4217-8492-603DD9DAD098}"/>
    <cellStyle name="Normal 6 3 3 5 4" xfId="3144" xr:uid="{80D28D2F-D773-4C6F-9EB8-C0CA1E02ED4B}"/>
    <cellStyle name="Normal 6 3 3 6" xfId="1544" xr:uid="{A5813AA3-8587-4A82-BA80-2FDCC6F9E51B}"/>
    <cellStyle name="Normal 6 3 3 6 2" xfId="1545" xr:uid="{0E5D261B-4FC9-485C-A0DA-CCFECA4BE58C}"/>
    <cellStyle name="Normal 6 3 3 7" xfId="1546" xr:uid="{CBC423BA-C351-4576-B301-A074572251B0}"/>
    <cellStyle name="Normal 6 3 3 8" xfId="3145" xr:uid="{DA77DB8B-69E0-4849-9421-A01BAD0EA951}"/>
    <cellStyle name="Normal 6 3 4" xfId="116" xr:uid="{0E4316C7-D1E2-4C90-AB33-0CCAFCDF35E7}"/>
    <cellStyle name="Normal 6 3 4 2" xfId="447" xr:uid="{114BB6EB-E847-412D-851D-12375C4ABF97}"/>
    <cellStyle name="Normal 6 3 4 2 2" xfId="628" xr:uid="{14FBC062-B9DC-4809-A7D9-3BD954B9B959}"/>
    <cellStyle name="Normal 6 3 4 2 2 2" xfId="1547" xr:uid="{1FE5797B-40F1-4B56-ABCB-CD20D7A8B760}"/>
    <cellStyle name="Normal 6 3 4 2 2 2 2" xfId="1548" xr:uid="{8A4EB264-A201-4F50-AEFA-EFCBEB60E211}"/>
    <cellStyle name="Normal 6 3 4 2 2 3" xfId="1549" xr:uid="{04A8BB0B-E34B-40E1-9FAD-8A89AC77C34E}"/>
    <cellStyle name="Normal 6 3 4 2 2 4" xfId="3146" xr:uid="{56163D2D-4185-4386-BE20-DAA3A8645B5C}"/>
    <cellStyle name="Normal 6 3 4 2 3" xfId="1550" xr:uid="{A2B36A34-4C43-4C9E-AD0C-F83F6951230C}"/>
    <cellStyle name="Normal 6 3 4 2 3 2" xfId="1551" xr:uid="{443485A7-A50B-4414-A35D-F222E7F31EC4}"/>
    <cellStyle name="Normal 6 3 4 2 4" xfId="1552" xr:uid="{7FC7BF49-9E59-4C39-9AE6-9DAD48F9B005}"/>
    <cellStyle name="Normal 6 3 4 2 5" xfId="3147" xr:uid="{102275D4-0263-4E75-9D67-6E8122578D42}"/>
    <cellStyle name="Normal 6 3 4 3" xfId="629" xr:uid="{4D67B92A-9162-4810-9E26-87155597FF67}"/>
    <cellStyle name="Normal 6 3 4 3 2" xfId="1553" xr:uid="{683ACEB9-AB56-4ECC-BE8D-B43CC6ACA6C9}"/>
    <cellStyle name="Normal 6 3 4 3 2 2" xfId="1554" xr:uid="{4D5D38CB-ECE7-487C-89A5-86B78CAD20A8}"/>
    <cellStyle name="Normal 6 3 4 3 3" xfId="1555" xr:uid="{0375F311-63F7-4EB9-9234-6FE0C2F54A76}"/>
    <cellStyle name="Normal 6 3 4 3 4" xfId="3148" xr:uid="{8B7350D3-9600-4EEC-BD60-2EC2F3371498}"/>
    <cellStyle name="Normal 6 3 4 4" xfId="1556" xr:uid="{4382FFCA-CC18-455C-A970-2501F1404F7B}"/>
    <cellStyle name="Normal 6 3 4 4 2" xfId="1557" xr:uid="{4F3FB404-2FB2-44BE-99FC-F958FAE135FD}"/>
    <cellStyle name="Normal 6 3 4 4 3" xfId="3149" xr:uid="{6D1AE818-A1ED-407D-8042-467EDBFB2A18}"/>
    <cellStyle name="Normal 6 3 4 4 4" xfId="3150" xr:uid="{B0289C6B-2BB2-4DFF-84B3-ABF7A3B0E507}"/>
    <cellStyle name="Normal 6 3 4 5" xfId="1558" xr:uid="{24A8219E-25E2-4980-B77D-224D5761D301}"/>
    <cellStyle name="Normal 6 3 4 6" xfId="3151" xr:uid="{8693D896-1389-467F-AA39-1ABF550FDA43}"/>
    <cellStyle name="Normal 6 3 4 7" xfId="3152" xr:uid="{CA5B7EA4-ED47-4868-9F1B-2C094DCCB7DA}"/>
    <cellStyle name="Normal 6 3 5" xfId="328" xr:uid="{232D45D6-CB35-4DD0-B40D-B78DA8F9D58F}"/>
    <cellStyle name="Normal 6 3 5 2" xfId="630" xr:uid="{7C1E3F3B-C70C-4FEE-9D16-CE10E5D12799}"/>
    <cellStyle name="Normal 6 3 5 2 2" xfId="631" xr:uid="{B708CF1F-D2EE-4648-89B3-A433765EE553}"/>
    <cellStyle name="Normal 6 3 5 2 2 2" xfId="1559" xr:uid="{A79C0553-9A7F-4C60-AB44-4B76DAA5A3CE}"/>
    <cellStyle name="Normal 6 3 5 2 2 2 2" xfId="1560" xr:uid="{B29BFC54-94DB-4E06-8806-B4629C039634}"/>
    <cellStyle name="Normal 6 3 5 2 2 3" xfId="1561" xr:uid="{06C44FAC-8806-4F34-830F-31F10033A5F4}"/>
    <cellStyle name="Normal 6 3 5 2 3" xfId="1562" xr:uid="{0CF309A5-C7FA-4B57-98CD-2C532FAD2214}"/>
    <cellStyle name="Normal 6 3 5 2 3 2" xfId="1563" xr:uid="{E1FEDAD6-F111-413A-94C4-D92298099B3C}"/>
    <cellStyle name="Normal 6 3 5 2 4" xfId="1564" xr:uid="{81868CA1-F6A4-4080-8C0D-6AFF02B14CED}"/>
    <cellStyle name="Normal 6 3 5 3" xfId="632" xr:uid="{EF300EC7-82C0-4788-90D8-B9D309FE5F6A}"/>
    <cellStyle name="Normal 6 3 5 3 2" xfId="1565" xr:uid="{6B82C86E-8057-4781-87DF-9E549C600485}"/>
    <cellStyle name="Normal 6 3 5 3 2 2" xfId="1566" xr:uid="{328B399F-D1F3-43E4-9A2B-AD2695B77A43}"/>
    <cellStyle name="Normal 6 3 5 3 3" xfId="1567" xr:uid="{012E163A-52E2-4D4F-9CC6-DC6E6D34B171}"/>
    <cellStyle name="Normal 6 3 5 3 4" xfId="3153" xr:uid="{CF9C382F-36A7-4D0B-AD9F-6218E0322564}"/>
    <cellStyle name="Normal 6 3 5 4" xfId="1568" xr:uid="{6040586E-5757-4FFA-BDD6-18BE997E49F2}"/>
    <cellStyle name="Normal 6 3 5 4 2" xfId="1569" xr:uid="{23B0E094-A124-4B13-943C-ADC6B9E077C4}"/>
    <cellStyle name="Normal 6 3 5 5" xfId="1570" xr:uid="{5A4CA4DB-A71A-40EA-A3FA-38FE66DD2817}"/>
    <cellStyle name="Normal 6 3 5 6" xfId="3154" xr:uid="{83BB8F3D-08F8-4F41-8072-C0442C51AFFB}"/>
    <cellStyle name="Normal 6 3 6" xfId="329" xr:uid="{7A57F97D-8A1B-42F4-BDAB-C24B9287E65C}"/>
    <cellStyle name="Normal 6 3 6 2" xfId="633" xr:uid="{2889C033-D3BA-4429-A236-22F23E3C5B5A}"/>
    <cellStyle name="Normal 6 3 6 2 2" xfId="1571" xr:uid="{E96ADD53-DD62-4E67-AEC1-F6BB8800ADBB}"/>
    <cellStyle name="Normal 6 3 6 2 2 2" xfId="1572" xr:uid="{D2B0D522-7674-42CF-92C2-A78B67FB6E97}"/>
    <cellStyle name="Normal 6 3 6 2 3" xfId="1573" xr:uid="{B6DCADB7-EB97-4D39-A131-639C8A611816}"/>
    <cellStyle name="Normal 6 3 6 2 4" xfId="3155" xr:uid="{AB5727EA-A6F3-47B8-9BCA-C5BDE6631E09}"/>
    <cellStyle name="Normal 6 3 6 3" xfId="1574" xr:uid="{4981E229-468E-40D7-8902-8FF732EDC184}"/>
    <cellStyle name="Normal 6 3 6 3 2" xfId="1575" xr:uid="{46E4A461-76B0-4E29-84F1-3A7E27DE4873}"/>
    <cellStyle name="Normal 6 3 6 4" xfId="1576" xr:uid="{1F096CF7-42DE-4C02-8E1C-6318BDBC1993}"/>
    <cellStyle name="Normal 6 3 6 5" xfId="3156" xr:uid="{BD1A1F24-785E-4C24-9FF5-60FB06F83CBD}"/>
    <cellStyle name="Normal 6 3 7" xfId="634" xr:uid="{83E1036B-2763-4208-87FB-1504ADC1E5B3}"/>
    <cellStyle name="Normal 6 3 7 2" xfId="1577" xr:uid="{ADE996F4-D1B5-499F-BFA4-8117AE4E32ED}"/>
    <cellStyle name="Normal 6 3 7 2 2" xfId="1578" xr:uid="{1D27DB87-B7E9-40C5-9E1D-AC694C13A3CA}"/>
    <cellStyle name="Normal 6 3 7 3" xfId="1579" xr:uid="{0713A804-B716-4E8E-A841-BC8BB9BF1AD8}"/>
    <cellStyle name="Normal 6 3 7 4" xfId="3157" xr:uid="{9CDC9969-AA0B-42B9-9655-4AC89CE348EA}"/>
    <cellStyle name="Normal 6 3 8" xfId="1580" xr:uid="{217DB86C-2C55-460E-AD57-C759A93C50C7}"/>
    <cellStyle name="Normal 6 3 8 2" xfId="1581" xr:uid="{75EA5FFC-FD41-4DD6-90A9-BA65A76BAF62}"/>
    <cellStyle name="Normal 6 3 8 3" xfId="3158" xr:uid="{EF1CFB7C-46FF-45FF-999D-466B8FBDF6E8}"/>
    <cellStyle name="Normal 6 3 8 4" xfId="3159" xr:uid="{1833639F-1D5B-48F8-8783-D0216F2A31BD}"/>
    <cellStyle name="Normal 6 3 9" xfId="1582" xr:uid="{00E5D58B-B794-491B-8643-595EEA7FC688}"/>
    <cellStyle name="Normal 6 3 9 2" xfId="4718" xr:uid="{03298C7E-DF16-4303-B12D-899E1045BD18}"/>
    <cellStyle name="Normal 6 4" xfId="117" xr:uid="{5A36BC10-07D1-4314-B641-9C7EA5EFC730}"/>
    <cellStyle name="Normal 6 4 10" xfId="3160" xr:uid="{84104433-C223-4D55-8E2C-0514678DA82A}"/>
    <cellStyle name="Normal 6 4 11" xfId="3161" xr:uid="{17F3B7C7-CC28-431C-BAB0-B405F867BC96}"/>
    <cellStyle name="Normal 6 4 2" xfId="118" xr:uid="{B43932CA-A796-4BCC-9329-5B05F31E7A3E}"/>
    <cellStyle name="Normal 6 4 2 2" xfId="119" xr:uid="{2A65E6BF-463E-4A2F-9F53-14209A7FC5CC}"/>
    <cellStyle name="Normal 6 4 2 2 2" xfId="330" xr:uid="{F20172C7-54BD-4158-A1EC-05C5B9AF405A}"/>
    <cellStyle name="Normal 6 4 2 2 2 2" xfId="635" xr:uid="{91CCA3FE-9B86-4459-86AE-76CF5D1C946E}"/>
    <cellStyle name="Normal 6 4 2 2 2 2 2" xfId="1583" xr:uid="{7BA66E23-E245-4957-BA60-400F4A2A1CB7}"/>
    <cellStyle name="Normal 6 4 2 2 2 2 2 2" xfId="1584" xr:uid="{4AD677CB-B660-4143-8CFE-4F9F0940629C}"/>
    <cellStyle name="Normal 6 4 2 2 2 2 3" xfId="1585" xr:uid="{BB18CEAC-A5F8-4CE4-BC15-9340819B4D77}"/>
    <cellStyle name="Normal 6 4 2 2 2 2 4" xfId="3162" xr:uid="{DC1E58B5-9A76-4811-841D-2A316F5DB540}"/>
    <cellStyle name="Normal 6 4 2 2 2 3" xfId="1586" xr:uid="{67CC797F-3278-4037-88B5-AC645C3FAF19}"/>
    <cellStyle name="Normal 6 4 2 2 2 3 2" xfId="1587" xr:uid="{AC6876ED-E55E-4D69-A2F8-19B739766513}"/>
    <cellStyle name="Normal 6 4 2 2 2 3 3" xfId="3163" xr:uid="{9672539F-2CC3-4564-8555-C31A8C9E1CBA}"/>
    <cellStyle name="Normal 6 4 2 2 2 3 4" xfId="3164" xr:uid="{297443EA-6F28-46F0-BB85-0F514E3FA3AD}"/>
    <cellStyle name="Normal 6 4 2 2 2 4" xfId="1588" xr:uid="{7EF4590F-10D4-4613-A5B1-A8A84E870D90}"/>
    <cellStyle name="Normal 6 4 2 2 2 5" xfId="3165" xr:uid="{9A1669AB-1174-452F-91B7-49AA41088DBF}"/>
    <cellStyle name="Normal 6 4 2 2 2 6" xfId="3166" xr:uid="{39DDEC34-8FD8-4DB0-8BCF-3497A4D61F44}"/>
    <cellStyle name="Normal 6 4 2 2 3" xfId="636" xr:uid="{5332C372-60B6-4B9A-A228-451BE3ABF008}"/>
    <cellStyle name="Normal 6 4 2 2 3 2" xfId="1589" xr:uid="{A7813312-15D7-49DF-BABE-D2F01703CAC8}"/>
    <cellStyle name="Normal 6 4 2 2 3 2 2" xfId="1590" xr:uid="{BB8A8B9C-3D0E-47F4-AF7A-0B927BF562C2}"/>
    <cellStyle name="Normal 6 4 2 2 3 2 3" xfId="3167" xr:uid="{64511AAB-88D7-4F91-B008-A31A3BC84455}"/>
    <cellStyle name="Normal 6 4 2 2 3 2 4" xfId="3168" xr:uid="{22F39893-2344-41E0-80AB-5EC0E4115E16}"/>
    <cellStyle name="Normal 6 4 2 2 3 3" xfId="1591" xr:uid="{14203A2A-7B00-465E-B377-24F605465F17}"/>
    <cellStyle name="Normal 6 4 2 2 3 4" xfId="3169" xr:uid="{A46014FE-252D-4D28-951F-EA4F45BC7544}"/>
    <cellStyle name="Normal 6 4 2 2 3 5" xfId="3170" xr:uid="{5595973B-3E16-4A59-996D-061ED54A3F45}"/>
    <cellStyle name="Normal 6 4 2 2 4" xfId="1592" xr:uid="{D86D4D67-4CAD-47A4-9DB0-5D70ECB86715}"/>
    <cellStyle name="Normal 6 4 2 2 4 2" xfId="1593" xr:uid="{287CBE53-78C0-4C03-A9AF-3C2895CDFBE8}"/>
    <cellStyle name="Normal 6 4 2 2 4 3" xfId="3171" xr:uid="{F2D73DFC-2964-4AB8-A6E2-485F3D98B1B4}"/>
    <cellStyle name="Normal 6 4 2 2 4 4" xfId="3172" xr:uid="{904544DB-5445-447E-973F-E35F55CFC06C}"/>
    <cellStyle name="Normal 6 4 2 2 5" xfId="1594" xr:uid="{3F483C43-7F8A-4157-9213-BF567EAC8423}"/>
    <cellStyle name="Normal 6 4 2 2 5 2" xfId="3173" xr:uid="{C35DC3AB-6834-485A-91B2-684B45B65E8A}"/>
    <cellStyle name="Normal 6 4 2 2 5 3" xfId="3174" xr:uid="{C77BCC3B-7CE5-4696-B033-1C23C0684B0C}"/>
    <cellStyle name="Normal 6 4 2 2 5 4" xfId="3175" xr:uid="{3845F85A-E736-4E78-B68E-81E099AEBDE5}"/>
    <cellStyle name="Normal 6 4 2 2 6" xfId="3176" xr:uid="{8551A8C1-C038-4687-8DC7-57BB7DAB63ED}"/>
    <cellStyle name="Normal 6 4 2 2 7" xfId="3177" xr:uid="{CF05CF39-6272-478E-92DF-0DBEA868801B}"/>
    <cellStyle name="Normal 6 4 2 2 8" xfId="3178" xr:uid="{7026871E-094E-4C6D-9830-50CC5E87A61A}"/>
    <cellStyle name="Normal 6 4 2 3" xfId="331" xr:uid="{3466A49C-FAD8-46D9-824B-D3B9A9F74136}"/>
    <cellStyle name="Normal 6 4 2 3 2" xfId="637" xr:uid="{B201C919-E945-4995-A938-5BA43A3423AB}"/>
    <cellStyle name="Normal 6 4 2 3 2 2" xfId="638" xr:uid="{0F6A2685-0EB4-446D-A1E1-371446593EE7}"/>
    <cellStyle name="Normal 6 4 2 3 2 2 2" xfId="1595" xr:uid="{0B8CCDF7-3966-4F24-B2C8-8B0523CA182A}"/>
    <cellStyle name="Normal 6 4 2 3 2 2 2 2" xfId="1596" xr:uid="{C389634D-52CD-471C-B1EA-3375FDF13F34}"/>
    <cellStyle name="Normal 6 4 2 3 2 2 3" xfId="1597" xr:uid="{76C29F08-911B-47EB-A267-F06F1577EEDF}"/>
    <cellStyle name="Normal 6 4 2 3 2 3" xfId="1598" xr:uid="{DB437850-0EF9-48C1-BF1F-FA3EE6B2F12B}"/>
    <cellStyle name="Normal 6 4 2 3 2 3 2" xfId="1599" xr:uid="{0C1DC0A6-2FE3-45E6-8852-B89C2A71748F}"/>
    <cellStyle name="Normal 6 4 2 3 2 4" xfId="1600" xr:uid="{7C2A0189-5A75-4CBD-A782-D59CD9907DA1}"/>
    <cellStyle name="Normal 6 4 2 3 3" xfId="639" xr:uid="{50B498C3-ACB6-482A-9A9D-5B97D1FCC5DB}"/>
    <cellStyle name="Normal 6 4 2 3 3 2" xfId="1601" xr:uid="{17CBBA0F-6208-41F6-90FE-C928F9E005B8}"/>
    <cellStyle name="Normal 6 4 2 3 3 2 2" xfId="1602" xr:uid="{4A7141C1-2C1D-47DA-92A0-FA44E359020B}"/>
    <cellStyle name="Normal 6 4 2 3 3 3" xfId="1603" xr:uid="{16C7155E-4485-467C-B4CF-454E72FB62F0}"/>
    <cellStyle name="Normal 6 4 2 3 3 4" xfId="3179" xr:uid="{2C13CCA8-EF78-4FA2-8714-923E12A53AEF}"/>
    <cellStyle name="Normal 6 4 2 3 4" xfId="1604" xr:uid="{3D42ED15-BDD3-4A9E-A22B-0F3ABC2ABC55}"/>
    <cellStyle name="Normal 6 4 2 3 4 2" xfId="1605" xr:uid="{4E562DFF-175A-4692-A2EF-D472D4E6628C}"/>
    <cellStyle name="Normal 6 4 2 3 5" xfId="1606" xr:uid="{81453969-97DE-4780-907A-2F0DC2C89CD7}"/>
    <cellStyle name="Normal 6 4 2 3 6" xfId="3180" xr:uid="{AB447147-6AF8-41A5-8D51-023742A6AA50}"/>
    <cellStyle name="Normal 6 4 2 4" xfId="332" xr:uid="{E6D4CD82-A5F4-400B-9450-48ED2C7286F0}"/>
    <cellStyle name="Normal 6 4 2 4 2" xfId="640" xr:uid="{5852FC77-4686-4C75-8856-E1B02F622886}"/>
    <cellStyle name="Normal 6 4 2 4 2 2" xfId="1607" xr:uid="{345F7A80-A1A6-4238-8A20-A2B5FC52572E}"/>
    <cellStyle name="Normal 6 4 2 4 2 2 2" xfId="1608" xr:uid="{63181CDA-B275-4299-9F2F-DD0FCECA3AD5}"/>
    <cellStyle name="Normal 6 4 2 4 2 3" xfId="1609" xr:uid="{F781E5C9-F1A7-46B4-88B7-B5855FDE9D3D}"/>
    <cellStyle name="Normal 6 4 2 4 2 4" xfId="3181" xr:uid="{FF68131E-6456-47A0-A751-0EF766630B13}"/>
    <cellStyle name="Normal 6 4 2 4 3" xfId="1610" xr:uid="{658E35A1-9E7D-49CF-9470-6441B261558B}"/>
    <cellStyle name="Normal 6 4 2 4 3 2" xfId="1611" xr:uid="{88E6DE74-F22E-4C5B-80E4-5763E6F7BEAC}"/>
    <cellStyle name="Normal 6 4 2 4 4" xfId="1612" xr:uid="{CBD3DB6E-21A1-46C7-AD94-B2BC92660D75}"/>
    <cellStyle name="Normal 6 4 2 4 5" xfId="3182" xr:uid="{E5BFB202-9DA4-47AC-BD5D-FFDA5849367F}"/>
    <cellStyle name="Normal 6 4 2 5" xfId="333" xr:uid="{ABB5DA7F-0F38-46C0-A7BE-C1C60EEB67B8}"/>
    <cellStyle name="Normal 6 4 2 5 2" xfId="1613" xr:uid="{54326972-0DE7-4F5B-9484-3B2ED79F4632}"/>
    <cellStyle name="Normal 6 4 2 5 2 2" xfId="1614" xr:uid="{02E48F38-F175-4F40-A87E-61A03BDAE2E3}"/>
    <cellStyle name="Normal 6 4 2 5 3" xfId="1615" xr:uid="{5E0B00C6-C11C-4BB4-B20C-3AC79ADA61F4}"/>
    <cellStyle name="Normal 6 4 2 5 4" xfId="3183" xr:uid="{4A565C56-CD2C-4E18-8D20-EF6F4AA33E86}"/>
    <cellStyle name="Normal 6 4 2 6" xfId="1616" xr:uid="{C01EBBFB-97A4-4A8F-99BF-C6DD4D4A7286}"/>
    <cellStyle name="Normal 6 4 2 6 2" xfId="1617" xr:uid="{87304E84-AF6C-45C5-A10F-80A5E0CE78E9}"/>
    <cellStyle name="Normal 6 4 2 6 3" xfId="3184" xr:uid="{35E50D45-C5C5-47DA-8AA1-E754030F790E}"/>
    <cellStyle name="Normal 6 4 2 6 4" xfId="3185" xr:uid="{83F5CD8B-7EEA-4395-B57F-74933C1F69EA}"/>
    <cellStyle name="Normal 6 4 2 7" xfId="1618" xr:uid="{B503D8FC-0D34-428F-B625-3589242AED3A}"/>
    <cellStyle name="Normal 6 4 2 8" xfId="3186" xr:uid="{169E2B88-BE06-4FD3-BE16-B1F4B0060FFD}"/>
    <cellStyle name="Normal 6 4 2 9" xfId="3187" xr:uid="{CD2EC135-8EA2-405F-91E3-68312FAE9A6B}"/>
    <cellStyle name="Normal 6 4 3" xfId="120" xr:uid="{4868B3F7-2778-4EFD-A51F-3CA60C4E4D05}"/>
    <cellStyle name="Normal 6 4 3 2" xfId="121" xr:uid="{4F2574C4-FEC7-41C9-BA94-3179D91E5B47}"/>
    <cellStyle name="Normal 6 4 3 2 2" xfId="641" xr:uid="{F2E420F7-16BD-45DE-9690-04F39F553057}"/>
    <cellStyle name="Normal 6 4 3 2 2 2" xfId="1619" xr:uid="{8C2770ED-EC07-46AE-B8D7-CCF67777CDE2}"/>
    <cellStyle name="Normal 6 4 3 2 2 2 2" xfId="1620" xr:uid="{EEBAA402-DBEA-4F4E-963B-190E3107A1E9}"/>
    <cellStyle name="Normal 6 4 3 2 2 2 2 2" xfId="4476" xr:uid="{1A153F51-C7D5-4C78-BB8B-2D36F61D8127}"/>
    <cellStyle name="Normal 6 4 3 2 2 2 3" xfId="4477" xr:uid="{AC36D414-D06D-4E72-80BC-6412AFFF4195}"/>
    <cellStyle name="Normal 6 4 3 2 2 3" xfId="1621" xr:uid="{A8D394B4-B39D-4159-9D3F-DE75C5DABB42}"/>
    <cellStyle name="Normal 6 4 3 2 2 3 2" xfId="4478" xr:uid="{31E55CC9-73ED-4F18-B764-4D3A0F6F81EE}"/>
    <cellStyle name="Normal 6 4 3 2 2 4" xfId="3188" xr:uid="{178CD912-CE0F-4649-87E4-8FE896FAF04E}"/>
    <cellStyle name="Normal 6 4 3 2 3" xfId="1622" xr:uid="{972F3B78-E375-4C1F-905C-34B669443661}"/>
    <cellStyle name="Normal 6 4 3 2 3 2" xfId="1623" xr:uid="{C0D1649B-A442-48D0-BF18-559B8D879965}"/>
    <cellStyle name="Normal 6 4 3 2 3 2 2" xfId="4479" xr:uid="{AFF2E4FE-D867-45B8-AF34-EA411D529288}"/>
    <cellStyle name="Normal 6 4 3 2 3 3" xfId="3189" xr:uid="{7A5F6531-3BB6-4CA6-BAFC-08EA48AE1C9C}"/>
    <cellStyle name="Normal 6 4 3 2 3 4" xfId="3190" xr:uid="{C0FA5F64-9AD6-4BF3-B73D-4BC7BE680E09}"/>
    <cellStyle name="Normal 6 4 3 2 4" xfId="1624" xr:uid="{548A896B-149C-4D7A-9AD1-20E7A5BD3F46}"/>
    <cellStyle name="Normal 6 4 3 2 4 2" xfId="4480" xr:uid="{6CD82CA9-CC04-4BAE-8A7B-4F3AAC0B1639}"/>
    <cellStyle name="Normal 6 4 3 2 5" xfId="3191" xr:uid="{A87640E2-08B4-4C8B-A58E-5F2925E333C2}"/>
    <cellStyle name="Normal 6 4 3 2 6" xfId="3192" xr:uid="{AD2A430C-AECD-4056-B66D-63B668C431E3}"/>
    <cellStyle name="Normal 6 4 3 3" xfId="334" xr:uid="{7DA487D8-5C36-4DB3-8DBB-B9CCE61FACEE}"/>
    <cellStyle name="Normal 6 4 3 3 2" xfId="1625" xr:uid="{39851F66-DD0F-4FB0-AAAD-48AFACC7C7E0}"/>
    <cellStyle name="Normal 6 4 3 3 2 2" xfId="1626" xr:uid="{D11ADD21-CCF0-47D6-8D36-FE28AB25B118}"/>
    <cellStyle name="Normal 6 4 3 3 2 2 2" xfId="4481" xr:uid="{8F3B29F7-DD47-484B-9C67-38ACBB0F77B0}"/>
    <cellStyle name="Normal 6 4 3 3 2 3" xfId="3193" xr:uid="{E0539D3D-21B1-4ADD-B8B4-0E7C9270D176}"/>
    <cellStyle name="Normal 6 4 3 3 2 4" xfId="3194" xr:uid="{25D09BA4-E319-463B-B9F0-9791A2F47F2C}"/>
    <cellStyle name="Normal 6 4 3 3 3" xfId="1627" xr:uid="{4E3DC676-651A-4C42-8301-EB1ADDFE4F52}"/>
    <cellStyle name="Normal 6 4 3 3 3 2" xfId="4482" xr:uid="{39588BA3-22CB-4C34-91F3-122390827D6A}"/>
    <cellStyle name="Normal 6 4 3 3 4" xfId="3195" xr:uid="{A4F41285-C7F2-47C7-BDF7-9358395592BB}"/>
    <cellStyle name="Normal 6 4 3 3 5" xfId="3196" xr:uid="{65A58CA6-0551-484C-8A13-B595AF4ACFEC}"/>
    <cellStyle name="Normal 6 4 3 4" xfId="1628" xr:uid="{F419243C-6515-49C2-8D46-C3DDB17F37F3}"/>
    <cellStyle name="Normal 6 4 3 4 2" xfId="1629" xr:uid="{6B5C5518-1872-498A-A334-600820250D42}"/>
    <cellStyle name="Normal 6 4 3 4 2 2" xfId="4483" xr:uid="{232B7330-9C8C-4214-B000-16C1F511219B}"/>
    <cellStyle name="Normal 6 4 3 4 3" xfId="3197" xr:uid="{936A2DFB-5E8E-4A89-BB13-5D6FFBACC2C9}"/>
    <cellStyle name="Normal 6 4 3 4 4" xfId="3198" xr:uid="{13965C43-8CB0-418D-B7FF-62C2114C1F0F}"/>
    <cellStyle name="Normal 6 4 3 5" xfId="1630" xr:uid="{E6333048-845D-4474-8A70-807E4E304D10}"/>
    <cellStyle name="Normal 6 4 3 5 2" xfId="3199" xr:uid="{C48A1B8E-5E1D-4B6D-9980-14B0253899B2}"/>
    <cellStyle name="Normal 6 4 3 5 3" xfId="3200" xr:uid="{2E1DB33B-F498-4F30-8685-26F7A9EFE428}"/>
    <cellStyle name="Normal 6 4 3 5 4" xfId="3201" xr:uid="{545DB384-9802-4A44-A725-39ED940D7B40}"/>
    <cellStyle name="Normal 6 4 3 6" xfId="3202" xr:uid="{9BF4C8A7-D9AA-4CDE-B819-5FE0C99E5DC6}"/>
    <cellStyle name="Normal 6 4 3 7" xfId="3203" xr:uid="{813CF7EF-4829-4B93-B263-2F512E1A46A1}"/>
    <cellStyle name="Normal 6 4 3 8" xfId="3204" xr:uid="{861F1B68-BE7B-4D77-8E16-A6CCE89077CC}"/>
    <cellStyle name="Normal 6 4 4" xfId="122" xr:uid="{0E7E8DCC-6CCF-4A1E-8076-029A8B391EAA}"/>
    <cellStyle name="Normal 6 4 4 2" xfId="642" xr:uid="{730669D5-0C0B-4EC7-AC57-83ACD5A73A6A}"/>
    <cellStyle name="Normal 6 4 4 2 2" xfId="643" xr:uid="{2A8A9667-B460-497F-8615-07AFC0F35A4C}"/>
    <cellStyle name="Normal 6 4 4 2 2 2" xfId="1631" xr:uid="{91E5B970-08F6-4079-86B4-71210A54AA96}"/>
    <cellStyle name="Normal 6 4 4 2 2 2 2" xfId="1632" xr:uid="{50C22CD0-D37E-40B0-BC3A-5AF010443AD8}"/>
    <cellStyle name="Normal 6 4 4 2 2 3" xfId="1633" xr:uid="{E617C8E8-7053-44A2-8A4D-5EEE66F42670}"/>
    <cellStyle name="Normal 6 4 4 2 2 4" xfId="3205" xr:uid="{0B05DC07-5E95-43F1-84C7-6B82BBE10AC6}"/>
    <cellStyle name="Normal 6 4 4 2 3" xfId="1634" xr:uid="{31ECA5B7-41F4-4714-B0B6-C97EE5612B49}"/>
    <cellStyle name="Normal 6 4 4 2 3 2" xfId="1635" xr:uid="{E29C947D-09CA-48CF-9E78-A1217D4B318A}"/>
    <cellStyle name="Normal 6 4 4 2 4" xfId="1636" xr:uid="{293EE28D-3C31-42A2-A606-883A34EDFC0B}"/>
    <cellStyle name="Normal 6 4 4 2 5" xfId="3206" xr:uid="{F13B7957-EC1F-4D0C-80E4-2F19C99B2502}"/>
    <cellStyle name="Normal 6 4 4 3" xfId="644" xr:uid="{D6725EFD-6CC1-44A6-B8B9-6A5BC95689A5}"/>
    <cellStyle name="Normal 6 4 4 3 2" xfId="1637" xr:uid="{D717D520-A90A-40A0-BCD9-60CA1B0547CD}"/>
    <cellStyle name="Normal 6 4 4 3 2 2" xfId="1638" xr:uid="{5DA0D791-4C64-448C-8683-30B5F47468FC}"/>
    <cellStyle name="Normal 6 4 4 3 3" xfId="1639" xr:uid="{2DACDA7E-33C8-4218-A5B4-A6FAE539FC2C}"/>
    <cellStyle name="Normal 6 4 4 3 4" xfId="3207" xr:uid="{9B354E99-6BF5-4BB5-802E-568EFC3D3907}"/>
    <cellStyle name="Normal 6 4 4 4" xfId="1640" xr:uid="{66FB6864-A1F8-4A00-8DC9-C6F484175FC3}"/>
    <cellStyle name="Normal 6 4 4 4 2" xfId="1641" xr:uid="{01EC51C0-6A37-4BF6-8EC7-D91423FD27B7}"/>
    <cellStyle name="Normal 6 4 4 4 3" xfId="3208" xr:uid="{B77FDC31-592F-4394-820A-38D7D7358558}"/>
    <cellStyle name="Normal 6 4 4 4 4" xfId="3209" xr:uid="{85038E2F-9BDE-4F03-84A3-E693DAFCD782}"/>
    <cellStyle name="Normal 6 4 4 5" xfId="1642" xr:uid="{F5A7366F-6D8F-465E-A793-BEADEFDFBC1C}"/>
    <cellStyle name="Normal 6 4 4 6" xfId="3210" xr:uid="{DE46B2C9-F8E5-4C4D-ACF2-66AF5CCA0D3A}"/>
    <cellStyle name="Normal 6 4 4 7" xfId="3211" xr:uid="{A9FE2871-CAE7-4E89-9F33-39370FB228AE}"/>
    <cellStyle name="Normal 6 4 5" xfId="335" xr:uid="{65FACDD6-AB90-4D44-B3FB-31D5852590A2}"/>
    <cellStyle name="Normal 6 4 5 2" xfId="645" xr:uid="{357ECBB8-EE77-4988-A491-17A1B219D567}"/>
    <cellStyle name="Normal 6 4 5 2 2" xfId="1643" xr:uid="{F14F6C95-70A5-4D7F-BD76-7E4B8092687A}"/>
    <cellStyle name="Normal 6 4 5 2 2 2" xfId="1644" xr:uid="{23031D64-173A-4601-8907-646061BAEEA8}"/>
    <cellStyle name="Normal 6 4 5 2 3" xfId="1645" xr:uid="{BFA4C4B1-AB4C-452E-9C39-CD1363038548}"/>
    <cellStyle name="Normal 6 4 5 2 4" xfId="3212" xr:uid="{5B33D1B9-DC6F-4D91-89C7-1FFB2189CA94}"/>
    <cellStyle name="Normal 6 4 5 3" xfId="1646" xr:uid="{35B1D73B-32BF-4BE8-8C1D-E2A4070AAE72}"/>
    <cellStyle name="Normal 6 4 5 3 2" xfId="1647" xr:uid="{CE50D07C-B69C-4DB2-BC6F-F54A48674B4F}"/>
    <cellStyle name="Normal 6 4 5 3 3" xfId="3213" xr:uid="{CB212444-7DDD-4D5B-8C95-B4C500C93097}"/>
    <cellStyle name="Normal 6 4 5 3 4" xfId="3214" xr:uid="{630A0356-EA1B-4F06-B4AE-F6947986BA9D}"/>
    <cellStyle name="Normal 6 4 5 4" xfId="1648" xr:uid="{79EC926E-9EB3-4039-98B8-99DB5A5565EF}"/>
    <cellStyle name="Normal 6 4 5 5" xfId="3215" xr:uid="{A7660C49-32A0-460F-8EF9-1F99FE3184A1}"/>
    <cellStyle name="Normal 6 4 5 6" xfId="3216" xr:uid="{AA6CDE73-D48B-4828-BE5C-698AC4EC3CAC}"/>
    <cellStyle name="Normal 6 4 6" xfId="336" xr:uid="{82B52DCC-29CB-4903-8096-B2224411BF06}"/>
    <cellStyle name="Normal 6 4 6 2" xfId="1649" xr:uid="{3CC9BCCF-1EA4-4C43-8EAC-CACA7F00FE57}"/>
    <cellStyle name="Normal 6 4 6 2 2" xfId="1650" xr:uid="{943054DE-5AB9-4DE0-9949-689C83F25B3B}"/>
    <cellStyle name="Normal 6 4 6 2 3" xfId="3217" xr:uid="{5ADD84DC-E393-4006-BCC1-8B5BD74F10A2}"/>
    <cellStyle name="Normal 6 4 6 2 4" xfId="3218" xr:uid="{3570F140-1EBB-4B2F-9721-F71AA39D01FD}"/>
    <cellStyle name="Normal 6 4 6 3" xfId="1651" xr:uid="{50F6003E-4A43-4BDB-B095-9C97F4F46EC4}"/>
    <cellStyle name="Normal 6 4 6 4" xfId="3219" xr:uid="{39B2711F-A8DB-4EBB-BD15-B2FA43C544B8}"/>
    <cellStyle name="Normal 6 4 6 5" xfId="3220" xr:uid="{E1501EE1-5BAD-4F4F-8138-E415BA97ED96}"/>
    <cellStyle name="Normal 6 4 7" xfId="1652" xr:uid="{EC6429B2-17E1-4F20-B765-3AD336765CB4}"/>
    <cellStyle name="Normal 6 4 7 2" xfId="1653" xr:uid="{B70176F3-A1C4-4260-B8FA-71EE71DE1C71}"/>
    <cellStyle name="Normal 6 4 7 3" xfId="3221" xr:uid="{F313BEEA-2403-4761-A042-642E8DB712FA}"/>
    <cellStyle name="Normal 6 4 7 3 2" xfId="4407" xr:uid="{843291C2-6B7C-40CB-A4A8-29403BA41811}"/>
    <cellStyle name="Normal 6 4 7 3 3" xfId="4685" xr:uid="{48C2BF9F-0A5B-4255-86D7-0D1F0863FF2E}"/>
    <cellStyle name="Normal 6 4 7 4" xfId="3222" xr:uid="{5D82296B-7CC3-4F98-8EAB-942C79B58F39}"/>
    <cellStyle name="Normal 6 4 8" xfId="1654" xr:uid="{805436B4-989D-49F1-BE15-1FD244594764}"/>
    <cellStyle name="Normal 6 4 8 2" xfId="3223" xr:uid="{B5F395A3-97C3-4D6B-BAA7-BA37D6D2A7C9}"/>
    <cellStyle name="Normal 6 4 8 3" xfId="3224" xr:uid="{64C77FDC-90D0-4E3C-A74C-3BE6543ED44C}"/>
    <cellStyle name="Normal 6 4 8 4" xfId="3225" xr:uid="{40E93472-3BAC-4A7D-A3BC-572404024CF2}"/>
    <cellStyle name="Normal 6 4 9" xfId="3226" xr:uid="{32DEFE68-8800-4551-BC68-E49BC18519B5}"/>
    <cellStyle name="Normal 6 5" xfId="123" xr:uid="{51DDEB84-F7FE-425E-A688-636AB63BE72E}"/>
    <cellStyle name="Normal 6 5 10" xfId="3227" xr:uid="{1ABE51CD-929B-4EE6-8345-D5B7F5A676C3}"/>
    <cellStyle name="Normal 6 5 11" xfId="3228" xr:uid="{32519214-1E91-4DE9-8595-D69ADAE204E5}"/>
    <cellStyle name="Normal 6 5 2" xfId="124" xr:uid="{95DD8AAC-1AEC-4170-B522-9E1789381996}"/>
    <cellStyle name="Normal 6 5 2 2" xfId="337" xr:uid="{88B28514-DFAE-48A1-AF47-545795CF3E60}"/>
    <cellStyle name="Normal 6 5 2 2 2" xfId="646" xr:uid="{900A961D-55AD-4494-9480-26B7354D9E2D}"/>
    <cellStyle name="Normal 6 5 2 2 2 2" xfId="647" xr:uid="{AA78F806-2588-4A03-9786-2E37C28CD6F5}"/>
    <cellStyle name="Normal 6 5 2 2 2 2 2" xfId="1655" xr:uid="{23675F24-8D89-4323-BA21-1FDD2F574CFD}"/>
    <cellStyle name="Normal 6 5 2 2 2 2 3" xfId="3229" xr:uid="{FAA544C8-3BA5-4DD9-A695-14E8C4AA6DC9}"/>
    <cellStyle name="Normal 6 5 2 2 2 2 4" xfId="3230" xr:uid="{E721AB22-27E4-4C83-9C53-4FFCAB5DDE09}"/>
    <cellStyle name="Normal 6 5 2 2 2 3" xfId="1656" xr:uid="{3470FD6A-1C72-43B8-9F0B-88E0338989FE}"/>
    <cellStyle name="Normal 6 5 2 2 2 3 2" xfId="3231" xr:uid="{502BE065-32DD-49CA-9A79-CD636DB3806A}"/>
    <cellStyle name="Normal 6 5 2 2 2 3 3" xfId="3232" xr:uid="{FA165743-8C09-42AB-92D5-5BE6D1999983}"/>
    <cellStyle name="Normal 6 5 2 2 2 3 4" xfId="3233" xr:uid="{587AE262-C122-4692-B5E8-3FF565DCD266}"/>
    <cellStyle name="Normal 6 5 2 2 2 4" xfId="3234" xr:uid="{C17F4D3F-9372-45C5-8344-B85FE5901257}"/>
    <cellStyle name="Normal 6 5 2 2 2 5" xfId="3235" xr:uid="{7D7313FC-386B-41FA-AF10-5E6813DEE18F}"/>
    <cellStyle name="Normal 6 5 2 2 2 6" xfId="3236" xr:uid="{D5927DA4-FBCE-4E7A-9AAD-997CFEB49702}"/>
    <cellStyle name="Normal 6 5 2 2 3" xfId="648" xr:uid="{A1818CC1-428B-431C-979B-806464C4D98D}"/>
    <cellStyle name="Normal 6 5 2 2 3 2" xfId="1657" xr:uid="{2B09B46D-55B8-4995-8FBB-0CD661839D74}"/>
    <cellStyle name="Normal 6 5 2 2 3 2 2" xfId="3237" xr:uid="{68E88B9D-6A1C-4D91-8C78-688F43A63573}"/>
    <cellStyle name="Normal 6 5 2 2 3 2 3" xfId="3238" xr:uid="{7B757B20-2DD0-47E0-9F2C-33BA53684F92}"/>
    <cellStyle name="Normal 6 5 2 2 3 2 4" xfId="3239" xr:uid="{8CEA29CF-B30C-41E3-923A-21AA4F27AD28}"/>
    <cellStyle name="Normal 6 5 2 2 3 3" xfId="3240" xr:uid="{390A5F75-DDCD-4449-BD8F-0FD19A4576BE}"/>
    <cellStyle name="Normal 6 5 2 2 3 4" xfId="3241" xr:uid="{9757C23E-A3C5-4B1F-B388-5AAF42549FC5}"/>
    <cellStyle name="Normal 6 5 2 2 3 5" xfId="3242" xr:uid="{CC9F4159-27F9-47CF-8E43-4E3F2625CCB1}"/>
    <cellStyle name="Normal 6 5 2 2 4" xfId="1658" xr:uid="{C9F439F9-29D5-4EDE-8050-6846880D601C}"/>
    <cellStyle name="Normal 6 5 2 2 4 2" xfId="3243" xr:uid="{6E059963-9EA3-400F-8335-0017220B74E1}"/>
    <cellStyle name="Normal 6 5 2 2 4 3" xfId="3244" xr:uid="{F9EFA570-702A-4B4D-8B8F-79E3F0560CB5}"/>
    <cellStyle name="Normal 6 5 2 2 4 4" xfId="3245" xr:uid="{D8ED3588-E5CD-4002-8EAD-696E927B37A2}"/>
    <cellStyle name="Normal 6 5 2 2 5" xfId="3246" xr:uid="{36E3D3AE-180C-49FA-82F2-488D7532DA7B}"/>
    <cellStyle name="Normal 6 5 2 2 5 2" xfId="3247" xr:uid="{97BBBC87-8EFA-4136-9497-AF280FAC5F16}"/>
    <cellStyle name="Normal 6 5 2 2 5 3" xfId="3248" xr:uid="{05FB8780-4B83-4B78-ACE9-2F86982C8C2C}"/>
    <cellStyle name="Normal 6 5 2 2 5 4" xfId="3249" xr:uid="{1158BF2B-A98D-4FA0-8493-A56CD6EB3828}"/>
    <cellStyle name="Normal 6 5 2 2 6" xfId="3250" xr:uid="{DF4A0304-B06A-44F2-A570-E6667C24D724}"/>
    <cellStyle name="Normal 6 5 2 2 7" xfId="3251" xr:uid="{88891B62-A2E6-4194-BAC0-718E1534E8B8}"/>
    <cellStyle name="Normal 6 5 2 2 8" xfId="3252" xr:uid="{8B4C103C-E2FA-4A5F-8152-D39C3F49449B}"/>
    <cellStyle name="Normal 6 5 2 3" xfId="649" xr:uid="{43C36D66-2C87-4611-A520-AB664BBC7316}"/>
    <cellStyle name="Normal 6 5 2 3 2" xfId="650" xr:uid="{7DAA20FA-6806-4ABE-80A1-CBF1E16F2CD6}"/>
    <cellStyle name="Normal 6 5 2 3 2 2" xfId="651" xr:uid="{5C788A68-8E42-409E-8D8F-4830F8D94284}"/>
    <cellStyle name="Normal 6 5 2 3 2 3" xfId="3253" xr:uid="{88121BBA-DC27-45FE-9F56-CD82B9F29F82}"/>
    <cellStyle name="Normal 6 5 2 3 2 4" xfId="3254" xr:uid="{E4CAC2D2-3251-4F73-BB34-BAB2D4D6C1A8}"/>
    <cellStyle name="Normal 6 5 2 3 3" xfId="652" xr:uid="{DC8F8537-2F84-41C0-850A-B4DE9B46EC51}"/>
    <cellStyle name="Normal 6 5 2 3 3 2" xfId="3255" xr:uid="{462BD5DD-EF2C-438D-9F6A-E8507C4556E7}"/>
    <cellStyle name="Normal 6 5 2 3 3 3" xfId="3256" xr:uid="{C5BE3248-831B-434D-B08A-E425D8BDA452}"/>
    <cellStyle name="Normal 6 5 2 3 3 4" xfId="3257" xr:uid="{AC5C2B49-4E33-463B-A882-81AFD46518C0}"/>
    <cellStyle name="Normal 6 5 2 3 4" xfId="3258" xr:uid="{9FB6B58E-B3BB-4952-BFD8-7FC0455EEF81}"/>
    <cellStyle name="Normal 6 5 2 3 5" xfId="3259" xr:uid="{037BF8D9-3DC9-48B5-8015-81EEF9D9B0AF}"/>
    <cellStyle name="Normal 6 5 2 3 6" xfId="3260" xr:uid="{59545734-CC8E-4548-90E7-7E01D74CDB94}"/>
    <cellStyle name="Normal 6 5 2 4" xfId="653" xr:uid="{CA68CC85-93B2-4B83-B419-0391A19CADC9}"/>
    <cellStyle name="Normal 6 5 2 4 2" xfId="654" xr:uid="{498FD3AD-3A59-4E48-BB08-9E1BF1905B50}"/>
    <cellStyle name="Normal 6 5 2 4 2 2" xfId="3261" xr:uid="{51A40386-0E9D-47C2-907C-B7A078406227}"/>
    <cellStyle name="Normal 6 5 2 4 2 3" xfId="3262" xr:uid="{81533A31-18B9-4D30-A516-CFC786930342}"/>
    <cellStyle name="Normal 6 5 2 4 2 4" xfId="3263" xr:uid="{1834AD3F-A7E3-413A-A2FC-DAC085638977}"/>
    <cellStyle name="Normal 6 5 2 4 3" xfId="3264" xr:uid="{4097A015-EF57-4C56-AE1E-A103CBB57FC5}"/>
    <cellStyle name="Normal 6 5 2 4 4" xfId="3265" xr:uid="{F1714DE6-2772-429E-B767-2382B798A362}"/>
    <cellStyle name="Normal 6 5 2 4 5" xfId="3266" xr:uid="{3A73A596-A7F0-46E0-A057-6AC3A7349791}"/>
    <cellStyle name="Normal 6 5 2 5" xfId="655" xr:uid="{8DA64C2B-8FAB-4CD8-BBEF-A0E10696A4CD}"/>
    <cellStyle name="Normal 6 5 2 5 2" xfId="3267" xr:uid="{660BDB89-5317-4453-BFA0-48A0D3A747A9}"/>
    <cellStyle name="Normal 6 5 2 5 3" xfId="3268" xr:uid="{D1033E89-1B49-4F3C-AB65-05F570851F58}"/>
    <cellStyle name="Normal 6 5 2 5 4" xfId="3269" xr:uid="{43E150DF-09AC-4854-83C3-A2BA24249390}"/>
    <cellStyle name="Normal 6 5 2 6" xfId="3270" xr:uid="{DF9EA1F5-1AB6-47BA-8DEB-9E9D4DA732FE}"/>
    <cellStyle name="Normal 6 5 2 6 2" xfId="3271" xr:uid="{224DFB1F-9444-4DE7-A023-6BB5F7843D60}"/>
    <cellStyle name="Normal 6 5 2 6 3" xfId="3272" xr:uid="{E9470CAE-B4D7-4BD5-9444-812F6358DBBD}"/>
    <cellStyle name="Normal 6 5 2 6 4" xfId="3273" xr:uid="{DCD40173-555B-474D-8817-9EEAFCF9C9AE}"/>
    <cellStyle name="Normal 6 5 2 7" xfId="3274" xr:uid="{F4A6769F-7845-4B98-8D58-783706833201}"/>
    <cellStyle name="Normal 6 5 2 8" xfId="3275" xr:uid="{EC614EC2-A45E-4BDB-B6EC-A655EC4572DE}"/>
    <cellStyle name="Normal 6 5 2 9" xfId="3276" xr:uid="{EBFC3521-8A1C-4918-9264-82AA1FE73AB3}"/>
    <cellStyle name="Normal 6 5 3" xfId="338" xr:uid="{60130490-B3E9-4DFB-97D8-F685319A6E96}"/>
    <cellStyle name="Normal 6 5 3 2" xfId="656" xr:uid="{C054601E-73CF-4C31-8C55-E0E045E54CD0}"/>
    <cellStyle name="Normal 6 5 3 2 2" xfId="657" xr:uid="{870D1925-B6C1-4CEA-93DA-7D6929E9EE25}"/>
    <cellStyle name="Normal 6 5 3 2 2 2" xfId="1659" xr:uid="{33FCA838-5B50-4414-9322-D007A43EFB99}"/>
    <cellStyle name="Normal 6 5 3 2 2 2 2" xfId="1660" xr:uid="{FEE04790-D0CB-4D44-A6B6-08E588E6872A}"/>
    <cellStyle name="Normal 6 5 3 2 2 3" xfId="1661" xr:uid="{50480F44-1BB6-4171-930B-8B43B4DF877C}"/>
    <cellStyle name="Normal 6 5 3 2 2 4" xfId="3277" xr:uid="{E6C8D826-0D22-40E5-8B16-7A2F74A80EAE}"/>
    <cellStyle name="Normal 6 5 3 2 3" xfId="1662" xr:uid="{E35D1DAE-2386-4F6C-9591-C724463C913C}"/>
    <cellStyle name="Normal 6 5 3 2 3 2" xfId="1663" xr:uid="{15C5747D-4491-4FD1-BCCF-991711E0CF44}"/>
    <cellStyle name="Normal 6 5 3 2 3 3" xfId="3278" xr:uid="{CDBCCC79-A824-4942-9F77-1F5A7E3BDFD4}"/>
    <cellStyle name="Normal 6 5 3 2 3 4" xfId="3279" xr:uid="{A7AF39CE-8895-4825-827E-C963750EECEA}"/>
    <cellStyle name="Normal 6 5 3 2 4" xfId="1664" xr:uid="{C0AD1637-8A90-4F54-AB7D-30B9AAD37BCB}"/>
    <cellStyle name="Normal 6 5 3 2 5" xfId="3280" xr:uid="{0AFD6890-A9B9-46D6-B20B-D900E70509EC}"/>
    <cellStyle name="Normal 6 5 3 2 6" xfId="3281" xr:uid="{3CB43125-03A9-4C93-82A3-A68A52D27D43}"/>
    <cellStyle name="Normal 6 5 3 3" xfId="658" xr:uid="{62EDCE5A-A7F7-45F5-98D3-80BC2150B202}"/>
    <cellStyle name="Normal 6 5 3 3 2" xfId="1665" xr:uid="{2B7FFA17-4DE6-4625-A5C3-4759DA6DA530}"/>
    <cellStyle name="Normal 6 5 3 3 2 2" xfId="1666" xr:uid="{23E06688-3471-49F7-8D9D-27B3887D3A77}"/>
    <cellStyle name="Normal 6 5 3 3 2 3" xfId="3282" xr:uid="{A4D405EF-F525-44C8-BFCA-F3289717A30E}"/>
    <cellStyle name="Normal 6 5 3 3 2 4" xfId="3283" xr:uid="{D57E7EF5-6B7D-4DC4-9370-213EFC356BEC}"/>
    <cellStyle name="Normal 6 5 3 3 3" xfId="1667" xr:uid="{44C3BD8C-729B-40E7-BD90-C10479C6085D}"/>
    <cellStyle name="Normal 6 5 3 3 4" xfId="3284" xr:uid="{704F6FC2-4EE2-49B3-9723-42EC2C1256D9}"/>
    <cellStyle name="Normal 6 5 3 3 5" xfId="3285" xr:uid="{55285B3E-62CF-4A8E-A8FF-CAA2BED603A3}"/>
    <cellStyle name="Normal 6 5 3 4" xfId="1668" xr:uid="{5E931A91-ED49-4DCD-84E3-CAECCED5740B}"/>
    <cellStyle name="Normal 6 5 3 4 2" xfId="1669" xr:uid="{5C8BD340-947D-401C-810D-05B4C13DDD0D}"/>
    <cellStyle name="Normal 6 5 3 4 3" xfId="3286" xr:uid="{D6B2C135-CC7E-4FF8-9543-B8DA52FD92F5}"/>
    <cellStyle name="Normal 6 5 3 4 4" xfId="3287" xr:uid="{3488201D-4EA9-47AC-8350-84DE17257D21}"/>
    <cellStyle name="Normal 6 5 3 5" xfId="1670" xr:uid="{E4C7A211-EB1A-4040-BBEE-F1C79FA541CD}"/>
    <cellStyle name="Normal 6 5 3 5 2" xfId="3288" xr:uid="{080A0698-82C4-4366-A0E8-720C3A6C86EC}"/>
    <cellStyle name="Normal 6 5 3 5 3" xfId="3289" xr:uid="{4566AD06-9FA4-49CF-8567-F354369CF870}"/>
    <cellStyle name="Normal 6 5 3 5 4" xfId="3290" xr:uid="{B0382B2B-E3B9-479D-BE4D-B5BD1963346C}"/>
    <cellStyle name="Normal 6 5 3 6" xfId="3291" xr:uid="{045F4C08-D57A-4B52-BB98-4DF5DE56E94A}"/>
    <cellStyle name="Normal 6 5 3 7" xfId="3292" xr:uid="{402EE70D-7D2D-4020-A2D9-67ECF2975CA0}"/>
    <cellStyle name="Normal 6 5 3 8" xfId="3293" xr:uid="{E9701078-1FE2-4BFD-91B6-BA0BDEC02C3A}"/>
    <cellStyle name="Normal 6 5 4" xfId="339" xr:uid="{FFA84F69-86D8-4B92-88EC-B9C03F31E829}"/>
    <cellStyle name="Normal 6 5 4 2" xfId="659" xr:uid="{A69B1A72-AE98-4421-A063-37B9147D9593}"/>
    <cellStyle name="Normal 6 5 4 2 2" xfId="660" xr:uid="{271A4617-AF40-4438-8222-B1629BEE0C2E}"/>
    <cellStyle name="Normal 6 5 4 2 2 2" xfId="1671" xr:uid="{66A0C35C-93CF-442D-88F6-1A1520263A2D}"/>
    <cellStyle name="Normal 6 5 4 2 2 3" xfId="3294" xr:uid="{677949B1-A261-4A5B-B661-26287DBEF24C}"/>
    <cellStyle name="Normal 6 5 4 2 2 4" xfId="3295" xr:uid="{F1C24F4E-D06C-4966-9334-18FEBA34D25D}"/>
    <cellStyle name="Normal 6 5 4 2 3" xfId="1672" xr:uid="{38454A08-EEA0-4E2D-AE9A-DEB37304DE92}"/>
    <cellStyle name="Normal 6 5 4 2 4" xfId="3296" xr:uid="{EA756901-D96F-4B79-87CE-0E37CA517D2D}"/>
    <cellStyle name="Normal 6 5 4 2 5" xfId="3297" xr:uid="{85EB593F-3242-4FDE-8796-30A2C8488EBC}"/>
    <cellStyle name="Normal 6 5 4 3" xfId="661" xr:uid="{13715BCE-B92E-4640-96C5-C1513D12D543}"/>
    <cellStyle name="Normal 6 5 4 3 2" xfId="1673" xr:uid="{CFA6D54E-57DB-404A-B6AF-D0B598A62FDF}"/>
    <cellStyle name="Normal 6 5 4 3 3" xfId="3298" xr:uid="{4B5BBFEA-2073-4E51-AA99-CF71D3C8E1E5}"/>
    <cellStyle name="Normal 6 5 4 3 4" xfId="3299" xr:uid="{279BB8DC-63CC-424C-A258-DAA86D68D317}"/>
    <cellStyle name="Normal 6 5 4 4" xfId="1674" xr:uid="{44992BC9-D863-4EA0-8977-8909AF23DEA6}"/>
    <cellStyle name="Normal 6 5 4 4 2" xfId="3300" xr:uid="{22546CA4-56BA-4FA4-88E6-C408C965EF03}"/>
    <cellStyle name="Normal 6 5 4 4 3" xfId="3301" xr:uid="{C6D6D8FE-847D-4C11-A34B-DA1546D7723F}"/>
    <cellStyle name="Normal 6 5 4 4 4" xfId="3302" xr:uid="{20834FF0-414E-4AC6-97E7-B2E09DEFB8B6}"/>
    <cellStyle name="Normal 6 5 4 5" xfId="3303" xr:uid="{741CB1D3-5227-42AF-AD74-1CC748ED1D4E}"/>
    <cellStyle name="Normal 6 5 4 6" xfId="3304" xr:uid="{CF293293-9C83-4613-BDEE-6BA93CEF4F07}"/>
    <cellStyle name="Normal 6 5 4 7" xfId="3305" xr:uid="{E3062CAF-8821-426D-9572-03AD935BCC01}"/>
    <cellStyle name="Normal 6 5 5" xfId="340" xr:uid="{3278E2C8-54DD-4935-93C1-CD7A1052653C}"/>
    <cellStyle name="Normal 6 5 5 2" xfId="662" xr:uid="{731D5945-DFDF-46F6-88F4-208B981D8377}"/>
    <cellStyle name="Normal 6 5 5 2 2" xfId="1675" xr:uid="{226CDCCD-7BAE-4A93-BE68-AB4B1D355F99}"/>
    <cellStyle name="Normal 6 5 5 2 3" xfId="3306" xr:uid="{EEB74F82-5271-4028-AEA9-C538A5CB591D}"/>
    <cellStyle name="Normal 6 5 5 2 4" xfId="3307" xr:uid="{A87A26C4-5318-4CF8-936F-F5F44BE97125}"/>
    <cellStyle name="Normal 6 5 5 3" xfId="1676" xr:uid="{987A26E5-26A1-4150-A9D0-C7792ADEA26C}"/>
    <cellStyle name="Normal 6 5 5 3 2" xfId="3308" xr:uid="{B4DB413E-4269-4B1C-8DCF-CBBFDD5A8CCC}"/>
    <cellStyle name="Normal 6 5 5 3 3" xfId="3309" xr:uid="{CCF501CD-174C-4FF9-93E9-932852F1B8BC}"/>
    <cellStyle name="Normal 6 5 5 3 4" xfId="3310" xr:uid="{CD09FE70-5089-4B56-B9A6-B71F9B44465C}"/>
    <cellStyle name="Normal 6 5 5 4" xfId="3311" xr:uid="{B79CB938-7CA2-42DC-8DE3-65C5559DC81C}"/>
    <cellStyle name="Normal 6 5 5 5" xfId="3312" xr:uid="{A0F47471-CA12-471F-83B6-23E58DAE4A4B}"/>
    <cellStyle name="Normal 6 5 5 6" xfId="3313" xr:uid="{19FDDBE2-2B5F-4184-85B6-459A5821069D}"/>
    <cellStyle name="Normal 6 5 6" xfId="663" xr:uid="{9419D7E4-174E-49A4-8996-5BB8B8D88086}"/>
    <cellStyle name="Normal 6 5 6 2" xfId="1677" xr:uid="{B0A21522-CA99-4B68-A542-8AABB4759CCD}"/>
    <cellStyle name="Normal 6 5 6 2 2" xfId="3314" xr:uid="{B32CBF88-E7B6-4926-B2DA-110D0CA6FC10}"/>
    <cellStyle name="Normal 6 5 6 2 3" xfId="3315" xr:uid="{FE40B8FF-BE29-4682-951D-6E6F71DE8982}"/>
    <cellStyle name="Normal 6 5 6 2 4" xfId="3316" xr:uid="{596B8D6C-12B5-4000-94FE-A75740B84548}"/>
    <cellStyle name="Normal 6 5 6 3" xfId="3317" xr:uid="{A0CE958F-468C-4517-816C-980C39E5EFDF}"/>
    <cellStyle name="Normal 6 5 6 4" xfId="3318" xr:uid="{0327A318-4E75-4EE8-AF63-DC7BA422A226}"/>
    <cellStyle name="Normal 6 5 6 5" xfId="3319" xr:uid="{FFFED3F5-07B7-45A2-8D11-28974DBEDCDB}"/>
    <cellStyle name="Normal 6 5 7" xfId="1678" xr:uid="{4DB0DE27-7581-4646-A8D4-123EB52B3219}"/>
    <cellStyle name="Normal 6 5 7 2" xfId="3320" xr:uid="{5188CD6A-6B09-48C3-B0C1-67646E3211B2}"/>
    <cellStyle name="Normal 6 5 7 3" xfId="3321" xr:uid="{3E83122B-AC5A-4F94-96C6-719FD37198CC}"/>
    <cellStyle name="Normal 6 5 7 4" xfId="3322" xr:uid="{D11D3568-3F19-470D-9BE2-78CDDDD057FB}"/>
    <cellStyle name="Normal 6 5 8" xfId="3323" xr:uid="{35F2F196-FD27-4342-967D-49E78F67C671}"/>
    <cellStyle name="Normal 6 5 8 2" xfId="3324" xr:uid="{9525AFD9-FFE8-4093-A7C7-39E6DA772B2C}"/>
    <cellStyle name="Normal 6 5 8 3" xfId="3325" xr:uid="{D6FEBE79-73A4-4DE0-84AC-01D3E6022960}"/>
    <cellStyle name="Normal 6 5 8 4" xfId="3326" xr:uid="{D2E94AFC-9088-4FAA-A2E1-0E338798ADCC}"/>
    <cellStyle name="Normal 6 5 9" xfId="3327" xr:uid="{354D802D-7694-40E0-8C41-3B889944AA65}"/>
    <cellStyle name="Normal 6 6" xfId="125" xr:uid="{B8F6B4DF-CD7D-4E07-8810-789D7B3E87CA}"/>
    <cellStyle name="Normal 6 6 2" xfId="126" xr:uid="{B59FD758-E322-4F26-88D1-B34874FD261B}"/>
    <cellStyle name="Normal 6 6 2 2" xfId="341" xr:uid="{1B543448-B0A9-4823-8D75-B23D496975E3}"/>
    <cellStyle name="Normal 6 6 2 2 2" xfId="664" xr:uid="{8DC80607-0D61-4442-9261-6DB45F406BE1}"/>
    <cellStyle name="Normal 6 6 2 2 2 2" xfId="1679" xr:uid="{B41FA865-1872-4284-A90F-20BEB6E08F4B}"/>
    <cellStyle name="Normal 6 6 2 2 2 3" xfId="3328" xr:uid="{C89F7992-8654-4EFA-A3EF-A68A6BB56FDA}"/>
    <cellStyle name="Normal 6 6 2 2 2 4" xfId="3329" xr:uid="{AFE539F8-0C7A-41AF-891F-722D664FE0B5}"/>
    <cellStyle name="Normal 6 6 2 2 3" xfId="1680" xr:uid="{2763B68E-11B2-4D14-AD11-20BE45B8C2B5}"/>
    <cellStyle name="Normal 6 6 2 2 3 2" xfId="3330" xr:uid="{5BFAF1B7-0DB9-4D5A-8062-B8CE8EE084DA}"/>
    <cellStyle name="Normal 6 6 2 2 3 3" xfId="3331" xr:uid="{A1980CEC-C242-46AB-BDB9-BD0234EB916B}"/>
    <cellStyle name="Normal 6 6 2 2 3 4" xfId="3332" xr:uid="{E1CE0017-C73F-4F36-BD3D-8D4E6465CE0D}"/>
    <cellStyle name="Normal 6 6 2 2 4" xfId="3333" xr:uid="{49BAE294-FD6D-403D-B7F4-C14D717E3AC0}"/>
    <cellStyle name="Normal 6 6 2 2 5" xfId="3334" xr:uid="{FF0BB893-83B0-4905-9B7F-8058F368CA7C}"/>
    <cellStyle name="Normal 6 6 2 2 6" xfId="3335" xr:uid="{BBE1600F-68C8-4219-A79E-3459F964A488}"/>
    <cellStyle name="Normal 6 6 2 3" xfId="665" xr:uid="{0B2E6734-AAF1-4814-83E5-28C95766F38F}"/>
    <cellStyle name="Normal 6 6 2 3 2" xfId="1681" xr:uid="{A3D0EB95-DD81-423A-9580-3CF1801C9EB0}"/>
    <cellStyle name="Normal 6 6 2 3 2 2" xfId="3336" xr:uid="{54023604-4739-4173-BCA2-9206988AE635}"/>
    <cellStyle name="Normal 6 6 2 3 2 3" xfId="3337" xr:uid="{A2BC01E9-B682-40E8-9D1F-125998341600}"/>
    <cellStyle name="Normal 6 6 2 3 2 4" xfId="3338" xr:uid="{84E06954-A8B0-4ADE-A3B3-2A37EA843EDF}"/>
    <cellStyle name="Normal 6 6 2 3 3" xfId="3339" xr:uid="{A7A8326F-602D-4347-8A98-EA57345F4E0C}"/>
    <cellStyle name="Normal 6 6 2 3 4" xfId="3340" xr:uid="{82BEF60E-DE8F-47C6-85B9-2D203CF9F844}"/>
    <cellStyle name="Normal 6 6 2 3 5" xfId="3341" xr:uid="{B4398C04-6341-467D-9B71-78DF524F845E}"/>
    <cellStyle name="Normal 6 6 2 4" xfId="1682" xr:uid="{60D183F9-D345-4C2E-ABEC-3376D8598B49}"/>
    <cellStyle name="Normal 6 6 2 4 2" xfId="3342" xr:uid="{46075193-B551-4909-AED8-134F78DB639C}"/>
    <cellStyle name="Normal 6 6 2 4 3" xfId="3343" xr:uid="{35D421BE-4E47-447C-AE8A-295590A7B0BA}"/>
    <cellStyle name="Normal 6 6 2 4 4" xfId="3344" xr:uid="{450F21A6-CC76-40B9-9B76-7E900485E886}"/>
    <cellStyle name="Normal 6 6 2 5" xfId="3345" xr:uid="{3F54B4BF-8F28-42FA-B797-FAEEDECBA837}"/>
    <cellStyle name="Normal 6 6 2 5 2" xfId="3346" xr:uid="{EB59081F-C46B-46AC-8C25-3FB1A8DA4FB0}"/>
    <cellStyle name="Normal 6 6 2 5 3" xfId="3347" xr:uid="{6E942741-3B4C-44F9-AE9B-B5A1139375BF}"/>
    <cellStyle name="Normal 6 6 2 5 4" xfId="3348" xr:uid="{F2299BB2-89C8-47BB-9F1C-2171232E36E1}"/>
    <cellStyle name="Normal 6 6 2 6" xfId="3349" xr:uid="{C8290534-4954-4F2F-9F45-B75E8F29DB5E}"/>
    <cellStyle name="Normal 6 6 2 7" xfId="3350" xr:uid="{8DAA4CAC-D6CF-4EA2-9F1F-C53939914587}"/>
    <cellStyle name="Normal 6 6 2 8" xfId="3351" xr:uid="{A008B550-E8E7-456C-8BF4-A78295D53F6C}"/>
    <cellStyle name="Normal 6 6 3" xfId="342" xr:uid="{57BE2137-6829-4D4E-92E4-72185612F10A}"/>
    <cellStyle name="Normal 6 6 3 2" xfId="666" xr:uid="{B9732BF6-53EC-4D91-87DA-5BF1D75FA5CA}"/>
    <cellStyle name="Normal 6 6 3 2 2" xfId="667" xr:uid="{EB4BDDC2-FC77-4ACB-A092-410726906871}"/>
    <cellStyle name="Normal 6 6 3 2 3" xfId="3352" xr:uid="{B89702DD-8AF3-4572-83B1-356FE3099541}"/>
    <cellStyle name="Normal 6 6 3 2 4" xfId="3353" xr:uid="{7CB3DB81-5472-4E69-A21E-C8F4828CE97F}"/>
    <cellStyle name="Normal 6 6 3 3" xfId="668" xr:uid="{E33BAB81-8D2A-405A-98E5-A1E6533B1701}"/>
    <cellStyle name="Normal 6 6 3 3 2" xfId="3354" xr:uid="{F9C888F1-D4C6-4402-BA69-2EAC70979A9E}"/>
    <cellStyle name="Normal 6 6 3 3 3" xfId="3355" xr:uid="{74BAAD32-71AE-4A1B-B6DE-1C666E5722DE}"/>
    <cellStyle name="Normal 6 6 3 3 4" xfId="3356" xr:uid="{34E7F8C6-4280-4734-974F-9E9997F3CAF9}"/>
    <cellStyle name="Normal 6 6 3 4" xfId="3357" xr:uid="{A25E6D14-D1E1-4E72-9BE9-8FA478996D74}"/>
    <cellStyle name="Normal 6 6 3 5" xfId="3358" xr:uid="{7C749062-2E7E-43A4-900A-66D5788C27D9}"/>
    <cellStyle name="Normal 6 6 3 6" xfId="3359" xr:uid="{4E79F458-09C0-4B65-8B5A-A7B4249745DD}"/>
    <cellStyle name="Normal 6 6 4" xfId="343" xr:uid="{218F7F70-A9E8-4DFE-A8D2-9646D22517E1}"/>
    <cellStyle name="Normal 6 6 4 2" xfId="669" xr:uid="{B18F7ECF-1CD8-44F4-96A5-AD205AA3EAE4}"/>
    <cellStyle name="Normal 6 6 4 2 2" xfId="3360" xr:uid="{37E843B0-DEC0-4B78-AC3E-AD1E2385C6A6}"/>
    <cellStyle name="Normal 6 6 4 2 3" xfId="3361" xr:uid="{CA1C9ED2-AE87-4A84-BE01-888C6B577A6D}"/>
    <cellStyle name="Normal 6 6 4 2 4" xfId="3362" xr:uid="{2F0CF81D-1636-44E0-B49E-736280FE66A1}"/>
    <cellStyle name="Normal 6 6 4 3" xfId="3363" xr:uid="{E1F20E93-6A1B-4581-B86F-551CD8868909}"/>
    <cellStyle name="Normal 6 6 4 4" xfId="3364" xr:uid="{9CED1E93-3AA5-498F-90CB-804CD2511FD6}"/>
    <cellStyle name="Normal 6 6 4 5" xfId="3365" xr:uid="{6FF14DCA-E1A6-4821-A937-810DCE404262}"/>
    <cellStyle name="Normal 6 6 5" xfId="670" xr:uid="{268A32D5-77FA-4EE1-AA6C-4DF4B99A630E}"/>
    <cellStyle name="Normal 6 6 5 2" xfId="3366" xr:uid="{0BED19B0-A81B-4F86-A986-2CD454C91A65}"/>
    <cellStyle name="Normal 6 6 5 3" xfId="3367" xr:uid="{1FF29616-1AD2-44B7-8259-47ED29F3500B}"/>
    <cellStyle name="Normal 6 6 5 4" xfId="3368" xr:uid="{7BA4275E-4464-4612-9835-44C8CF48B084}"/>
    <cellStyle name="Normal 6 6 6" xfId="3369" xr:uid="{98755A64-D172-4BE0-91B1-D09B86EF88AE}"/>
    <cellStyle name="Normal 6 6 6 2" xfId="3370" xr:uid="{85E984E0-9F5B-40F1-8868-FA3BEA5DDCE9}"/>
    <cellStyle name="Normal 6 6 6 3" xfId="3371" xr:uid="{48E1FFC9-A566-4542-AE73-23CA4CC82BF7}"/>
    <cellStyle name="Normal 6 6 6 4" xfId="3372" xr:uid="{CA756844-D888-49D5-959A-18059D0F3776}"/>
    <cellStyle name="Normal 6 6 7" xfId="3373" xr:uid="{D2396982-1640-40F2-9D45-701FD027F939}"/>
    <cellStyle name="Normal 6 6 8" xfId="3374" xr:uid="{03069B38-DB82-46E4-8D6A-B539B6DCA31D}"/>
    <cellStyle name="Normal 6 6 9" xfId="3375" xr:uid="{5BD3E91E-9BB7-4D3E-BFDC-A95B29B34283}"/>
    <cellStyle name="Normal 6 7" xfId="127" xr:uid="{BE3AFC62-E759-4B66-AAFD-E5F193DF0B45}"/>
    <cellStyle name="Normal 6 7 2" xfId="344" xr:uid="{568BF529-DC7F-44BA-BDBA-D3BB9CD776F4}"/>
    <cellStyle name="Normal 6 7 2 2" xfId="671" xr:uid="{FB28C215-19E4-4F19-B488-F325451BF97A}"/>
    <cellStyle name="Normal 6 7 2 2 2" xfId="1683" xr:uid="{78E782D7-9CDA-4C4C-A3B8-98A28BE3C773}"/>
    <cellStyle name="Normal 6 7 2 2 2 2" xfId="1684" xr:uid="{231AD0C5-8DD2-42C5-B6C2-73EEF73CCEE9}"/>
    <cellStyle name="Normal 6 7 2 2 3" xfId="1685" xr:uid="{3A887F74-BD92-40DC-B3A3-0715F0D54E92}"/>
    <cellStyle name="Normal 6 7 2 2 4" xfId="3376" xr:uid="{29105FB9-654E-4613-8A83-203F8AB9AF1D}"/>
    <cellStyle name="Normal 6 7 2 3" xfId="1686" xr:uid="{25A3E24C-55D6-427B-A0E2-91FDBD39CE51}"/>
    <cellStyle name="Normal 6 7 2 3 2" xfId="1687" xr:uid="{AB4CDC04-9A6C-4D8E-9D9B-BE1A98634950}"/>
    <cellStyle name="Normal 6 7 2 3 3" xfId="3377" xr:uid="{48BA9C7D-338C-4689-BD12-F4CAEF60B3B3}"/>
    <cellStyle name="Normal 6 7 2 3 4" xfId="3378" xr:uid="{E9728AED-86E2-4A15-9FF6-B41C172168F1}"/>
    <cellStyle name="Normal 6 7 2 4" xfId="1688" xr:uid="{57ECDE6E-C8A4-4C15-BEE4-A18D99EF3AC5}"/>
    <cellStyle name="Normal 6 7 2 5" xfId="3379" xr:uid="{78EC1D74-FE95-4698-8B3D-99D280CD13E4}"/>
    <cellStyle name="Normal 6 7 2 6" xfId="3380" xr:uid="{80221F8F-6971-4D84-B11F-CEF95A813A95}"/>
    <cellStyle name="Normal 6 7 3" xfId="672" xr:uid="{B7754861-CF6A-4EF7-BF2B-D3CBAD11835A}"/>
    <cellStyle name="Normal 6 7 3 2" xfId="1689" xr:uid="{87ED3F2F-FFD3-4D1F-AB87-D539CDCE6EA3}"/>
    <cellStyle name="Normal 6 7 3 2 2" xfId="1690" xr:uid="{01DC6290-E174-42D4-8B5C-EDFBF652724B}"/>
    <cellStyle name="Normal 6 7 3 2 3" xfId="3381" xr:uid="{983041DC-D15B-4451-A6CB-8B739DA94836}"/>
    <cellStyle name="Normal 6 7 3 2 4" xfId="3382" xr:uid="{FA0EF1D8-05B9-4548-969D-E66FCE00213B}"/>
    <cellStyle name="Normal 6 7 3 3" xfId="1691" xr:uid="{0C6EACC8-CD3E-46DB-A6DE-AA05C329631F}"/>
    <cellStyle name="Normal 6 7 3 4" xfId="3383" xr:uid="{43EBDE9B-70F3-4300-8436-AE5CFCDF6BB5}"/>
    <cellStyle name="Normal 6 7 3 5" xfId="3384" xr:uid="{317A512B-0637-474F-B413-79E4041E856B}"/>
    <cellStyle name="Normal 6 7 4" xfId="1692" xr:uid="{84CC936F-F63F-48E4-8B5B-E91D479199B9}"/>
    <cellStyle name="Normal 6 7 4 2" xfId="1693" xr:uid="{DBD68D64-85C6-4DC8-A271-4D32CDC0F86D}"/>
    <cellStyle name="Normal 6 7 4 3" xfId="3385" xr:uid="{E8B95A75-7053-4B90-B934-4E500258EDD7}"/>
    <cellStyle name="Normal 6 7 4 4" xfId="3386" xr:uid="{BFBEF3AD-9606-4774-B8C0-3D4DC8679DB5}"/>
    <cellStyle name="Normal 6 7 5" xfId="1694" xr:uid="{A4E21B8D-4B02-4F06-B085-AFC4D890E6AE}"/>
    <cellStyle name="Normal 6 7 5 2" xfId="3387" xr:uid="{FDF473D8-7AE1-4C34-B2F9-A7F872AA642D}"/>
    <cellStyle name="Normal 6 7 5 3" xfId="3388" xr:uid="{4B4D1209-B7B1-4CA4-BB47-0B5B30A52655}"/>
    <cellStyle name="Normal 6 7 5 4" xfId="3389" xr:uid="{4A41FF7C-71D6-42FE-9226-E48C7FEA42D3}"/>
    <cellStyle name="Normal 6 7 6" xfId="3390" xr:uid="{0916087E-7ED3-4809-9578-F66A8B06CA9B}"/>
    <cellStyle name="Normal 6 7 7" xfId="3391" xr:uid="{46D95145-8D27-48AF-88DC-B7A841877EA6}"/>
    <cellStyle name="Normal 6 7 8" xfId="3392" xr:uid="{D39F2020-1791-45FC-9211-40C5A4BB93D0}"/>
    <cellStyle name="Normal 6 8" xfId="345" xr:uid="{D3B9ADB4-0511-491D-98C4-53D7728EC6FD}"/>
    <cellStyle name="Normal 6 8 2" xfId="673" xr:uid="{B64C8102-0FA2-4980-A6DC-201F44F8F3C9}"/>
    <cellStyle name="Normal 6 8 2 2" xfId="674" xr:uid="{8583A065-6BCE-44C7-9730-7A09037275BE}"/>
    <cellStyle name="Normal 6 8 2 2 2" xfId="1695" xr:uid="{033D4E6A-368E-4C1D-A30E-D9806041AF08}"/>
    <cellStyle name="Normal 6 8 2 2 3" xfId="3393" xr:uid="{E4C274AE-7D5D-4816-BB42-B8C59DA7F5EE}"/>
    <cellStyle name="Normal 6 8 2 2 4" xfId="3394" xr:uid="{63E9E90C-DEB1-49E7-8FC9-25752B828BD8}"/>
    <cellStyle name="Normal 6 8 2 3" xfId="1696" xr:uid="{B4C7A82D-7335-463F-8F0C-830172727DB4}"/>
    <cellStyle name="Normal 6 8 2 4" xfId="3395" xr:uid="{C15BC071-51B3-4FBC-9C1A-0357007C4C0C}"/>
    <cellStyle name="Normal 6 8 2 5" xfId="3396" xr:uid="{639C1262-E378-4138-B7B4-1444FBED820A}"/>
    <cellStyle name="Normal 6 8 3" xfId="675" xr:uid="{E1389AA3-1F74-4379-91C1-3BF0B32BCDFE}"/>
    <cellStyle name="Normal 6 8 3 2" xfId="1697" xr:uid="{7EB95971-A16C-4E7E-A995-30DC3DD26E3B}"/>
    <cellStyle name="Normal 6 8 3 3" xfId="3397" xr:uid="{277D1D90-ACBC-4BFA-B78D-9B32EF9C214C}"/>
    <cellStyle name="Normal 6 8 3 4" xfId="3398" xr:uid="{49D6CB35-736D-483B-8488-313E21F9E8C8}"/>
    <cellStyle name="Normal 6 8 4" xfId="1698" xr:uid="{82B513E0-8389-4424-A085-48673104A265}"/>
    <cellStyle name="Normal 6 8 4 2" xfId="3399" xr:uid="{BA2CFA4D-BC62-4F20-92A0-DA34F7152A8A}"/>
    <cellStyle name="Normal 6 8 4 3" xfId="3400" xr:uid="{B19F3A04-9370-4E28-B599-3ACA7CB0267F}"/>
    <cellStyle name="Normal 6 8 4 4" xfId="3401" xr:uid="{87B95ED7-76E2-47D3-970A-EEDFB9611591}"/>
    <cellStyle name="Normal 6 8 5" xfId="3402" xr:uid="{73485525-2E9E-47BB-9EB3-4E4F76C123D0}"/>
    <cellStyle name="Normal 6 8 6" xfId="3403" xr:uid="{C362D587-B34A-4D99-9235-D92AB6B1FCCD}"/>
    <cellStyle name="Normal 6 8 7" xfId="3404" xr:uid="{CEA794A3-CEC3-409C-93B8-7BC773F3B405}"/>
    <cellStyle name="Normal 6 9" xfId="346" xr:uid="{04AF62D4-D6F5-403E-873B-771407F9F36F}"/>
    <cellStyle name="Normal 6 9 2" xfId="676" xr:uid="{6B3C84C1-0C84-4B2A-8C6E-404A1AC41714}"/>
    <cellStyle name="Normal 6 9 2 2" xfId="1699" xr:uid="{51C31E4D-EE40-4A2A-AEF7-680EB7C73C1A}"/>
    <cellStyle name="Normal 6 9 2 3" xfId="3405" xr:uid="{7FC419BC-C611-496E-9AFB-8018B27B701C}"/>
    <cellStyle name="Normal 6 9 2 4" xfId="3406" xr:uid="{6A3A360E-B551-482E-8F4B-E067F250C6F1}"/>
    <cellStyle name="Normal 6 9 3" xfId="1700" xr:uid="{F8A094E4-A058-4279-9527-50C654554028}"/>
    <cellStyle name="Normal 6 9 3 2" xfId="3407" xr:uid="{53106D27-3F00-470E-BD41-34CD0B3F0E9E}"/>
    <cellStyle name="Normal 6 9 3 3" xfId="3408" xr:uid="{4A554B69-9A5A-492B-8B87-6538CDB33EAF}"/>
    <cellStyle name="Normal 6 9 3 4" xfId="3409" xr:uid="{85CFE085-BE18-4458-9646-6AD22468CF30}"/>
    <cellStyle name="Normal 6 9 4" xfId="3410" xr:uid="{78BE5B0D-A342-40D6-8BCD-047B114FDE4F}"/>
    <cellStyle name="Normal 6 9 5" xfId="3411" xr:uid="{533C47CC-4CE4-4234-A884-D82D35506FC0}"/>
    <cellStyle name="Normal 6 9 6" xfId="3412" xr:uid="{22C57237-B5B3-4661-A1BD-C519CCD224CB}"/>
    <cellStyle name="Normal 7" xfId="128" xr:uid="{EAB57C66-8D4A-49E7-A113-09C72533ADF9}"/>
    <cellStyle name="Normal 7 10" xfId="1701" xr:uid="{437DC5EB-367E-4D87-910F-8C018CEBB091}"/>
    <cellStyle name="Normal 7 10 2" xfId="3413" xr:uid="{D7BDF683-BC23-489A-9034-6C2E9E7AA2F6}"/>
    <cellStyle name="Normal 7 10 3" xfId="3414" xr:uid="{725B8117-E6A7-45DD-9F95-096792FBA190}"/>
    <cellStyle name="Normal 7 10 4" xfId="3415" xr:uid="{FF051332-659E-429A-A73C-268A4D8C6C28}"/>
    <cellStyle name="Normal 7 11" xfId="3416" xr:uid="{29486B39-1BBC-45D5-92D0-88541AC1C4E1}"/>
    <cellStyle name="Normal 7 11 2" xfId="3417" xr:uid="{79B656E9-E188-4F38-9841-C302D9DC9054}"/>
    <cellStyle name="Normal 7 11 3" xfId="3418" xr:uid="{5819AFE6-BE78-43A6-9D4F-9028E1A10F9C}"/>
    <cellStyle name="Normal 7 11 4" xfId="3419" xr:uid="{106E4372-E4AC-4684-B730-1D5881C451A3}"/>
    <cellStyle name="Normal 7 12" xfId="3420" xr:uid="{02934901-F250-42B7-96E3-D6481BE18BA7}"/>
    <cellStyle name="Normal 7 12 2" xfId="3421" xr:uid="{F1455DB8-FCFD-489A-B238-D6265A6AAAC0}"/>
    <cellStyle name="Normal 7 13" xfId="3422" xr:uid="{303FA68E-B0F8-4999-B27B-85522DCB3C01}"/>
    <cellStyle name="Normal 7 14" xfId="3423" xr:uid="{D34D0538-EDAC-4662-ABFC-56224CD54105}"/>
    <cellStyle name="Normal 7 15" xfId="3424" xr:uid="{77155DA7-B7E4-4C2C-A6A5-7DE40CF9009A}"/>
    <cellStyle name="Normal 7 2" xfId="129" xr:uid="{14A52E13-76F7-445D-A63E-2EB2D6968833}"/>
    <cellStyle name="Normal 7 2 10" xfId="3425" xr:uid="{B9CE6396-CDB0-4EC8-83E7-06F47D7C087E}"/>
    <cellStyle name="Normal 7 2 11" xfId="3426" xr:uid="{B6D6085E-5DBA-4D62-BD37-E824A3006327}"/>
    <cellStyle name="Normal 7 2 2" xfId="130" xr:uid="{5C35EC95-E01E-4251-B592-4AC62ED20F3B}"/>
    <cellStyle name="Normal 7 2 2 2" xfId="131" xr:uid="{4877DED2-457B-4D21-96BA-35967FCC04FD}"/>
    <cellStyle name="Normal 7 2 2 2 2" xfId="347" xr:uid="{BB2BA9A9-9461-4C41-8BC3-E2A7B49E5465}"/>
    <cellStyle name="Normal 7 2 2 2 2 2" xfId="677" xr:uid="{E2CFEE49-9412-4451-8F41-FA674925A31E}"/>
    <cellStyle name="Normal 7 2 2 2 2 2 2" xfId="678" xr:uid="{1F3B9681-FBB2-4FEE-8117-AFEBEA7C6C79}"/>
    <cellStyle name="Normal 7 2 2 2 2 2 2 2" xfId="1702" xr:uid="{7613D0A4-FB3E-4CA7-B361-DD5416FC1715}"/>
    <cellStyle name="Normal 7 2 2 2 2 2 2 2 2" xfId="1703" xr:uid="{D3FF3D07-EA81-4B0E-B414-FD1A66D12CA5}"/>
    <cellStyle name="Normal 7 2 2 2 2 2 2 3" xfId="1704" xr:uid="{62AF20E3-4A17-4234-BC61-DB974A0EB94A}"/>
    <cellStyle name="Normal 7 2 2 2 2 2 3" xfId="1705" xr:uid="{F0997AD5-7719-4BC2-83C5-EA6FBFDF1B2C}"/>
    <cellStyle name="Normal 7 2 2 2 2 2 3 2" xfId="1706" xr:uid="{3309B07A-4624-43DE-8000-9E306E85C8A6}"/>
    <cellStyle name="Normal 7 2 2 2 2 2 4" xfId="1707" xr:uid="{0606BD95-43E9-49A2-AFE3-8911C0D3F1A1}"/>
    <cellStyle name="Normal 7 2 2 2 2 3" xfId="679" xr:uid="{1C167F56-8261-4F5F-9E0F-F8DC7B983E68}"/>
    <cellStyle name="Normal 7 2 2 2 2 3 2" xfId="1708" xr:uid="{3F7397CF-322F-46C4-9AD1-54746E30FB11}"/>
    <cellStyle name="Normal 7 2 2 2 2 3 2 2" xfId="1709" xr:uid="{13CE6AD9-0CB8-4A37-8A0B-D19695410C3B}"/>
    <cellStyle name="Normal 7 2 2 2 2 3 3" xfId="1710" xr:uid="{53F200A2-A58A-4E6F-BB26-47B92A49E901}"/>
    <cellStyle name="Normal 7 2 2 2 2 3 4" xfId="3427" xr:uid="{70C6FF49-1C02-428B-9318-596292601788}"/>
    <cellStyle name="Normal 7 2 2 2 2 4" xfId="1711" xr:uid="{A32F13CF-BD19-4FB4-B5C7-A6343606DC96}"/>
    <cellStyle name="Normal 7 2 2 2 2 4 2" xfId="1712" xr:uid="{A0CEE58A-1BF0-4DA3-8E7F-57070C588F45}"/>
    <cellStyle name="Normal 7 2 2 2 2 5" xfId="1713" xr:uid="{267B9472-34A5-4ED7-88AA-994142CACF6F}"/>
    <cellStyle name="Normal 7 2 2 2 2 6" xfId="3428" xr:uid="{630300AE-08F1-4E66-9784-6B34F09751D7}"/>
    <cellStyle name="Normal 7 2 2 2 3" xfId="348" xr:uid="{14F24412-4D51-4F56-B3EE-CEEA13D48127}"/>
    <cellStyle name="Normal 7 2 2 2 3 2" xfId="680" xr:uid="{F44D9983-6C35-4AC9-B40D-6D1683D74AF9}"/>
    <cellStyle name="Normal 7 2 2 2 3 2 2" xfId="681" xr:uid="{749D8DB7-80B1-4831-8FF0-CFD937543A18}"/>
    <cellStyle name="Normal 7 2 2 2 3 2 2 2" xfId="1714" xr:uid="{3E159330-B474-479B-B65B-B034C6CFA6C7}"/>
    <cellStyle name="Normal 7 2 2 2 3 2 2 2 2" xfId="1715" xr:uid="{70C23A0E-13A7-4512-ADFF-EE2F9722E6F9}"/>
    <cellStyle name="Normal 7 2 2 2 3 2 2 3" xfId="1716" xr:uid="{3E3F427C-C9EF-49EB-86D9-BD126108B5F5}"/>
    <cellStyle name="Normal 7 2 2 2 3 2 3" xfId="1717" xr:uid="{92444874-0725-4D94-9105-0D8CB87B2735}"/>
    <cellStyle name="Normal 7 2 2 2 3 2 3 2" xfId="1718" xr:uid="{4D289C11-0E58-498D-8DC9-C8AE8238784E}"/>
    <cellStyle name="Normal 7 2 2 2 3 2 4" xfId="1719" xr:uid="{B29F0CD7-1335-4CF6-B2B2-D6C0177CA49B}"/>
    <cellStyle name="Normal 7 2 2 2 3 3" xfId="682" xr:uid="{BFF1BEC9-358C-402A-8070-085E0ABB9422}"/>
    <cellStyle name="Normal 7 2 2 2 3 3 2" xfId="1720" xr:uid="{6944A91A-12F7-489F-90B8-6D49DCBCCC69}"/>
    <cellStyle name="Normal 7 2 2 2 3 3 2 2" xfId="1721" xr:uid="{5C42BDAB-7EA6-43DE-BE88-D3BED75AC07A}"/>
    <cellStyle name="Normal 7 2 2 2 3 3 3" xfId="1722" xr:uid="{B45E602A-04B0-4DB8-A4A7-3EDB44C46AC1}"/>
    <cellStyle name="Normal 7 2 2 2 3 4" xfId="1723" xr:uid="{895D8DAD-65AA-4711-9D6C-C00385639F06}"/>
    <cellStyle name="Normal 7 2 2 2 3 4 2" xfId="1724" xr:uid="{39392A86-8353-4F30-BE84-C98E3ED4ADF7}"/>
    <cellStyle name="Normal 7 2 2 2 3 5" xfId="1725" xr:uid="{9AE5554E-6A56-4939-A19A-A34BCF0D292D}"/>
    <cellStyle name="Normal 7 2 2 2 4" xfId="683" xr:uid="{0890B69D-B87B-4D2D-ABFB-2E71BD684934}"/>
    <cellStyle name="Normal 7 2 2 2 4 2" xfId="684" xr:uid="{1B921423-EF5D-4D4E-BBEF-2878496DC75C}"/>
    <cellStyle name="Normal 7 2 2 2 4 2 2" xfId="1726" xr:uid="{9C61DE36-4183-4B43-BFA3-BD043D01941F}"/>
    <cellStyle name="Normal 7 2 2 2 4 2 2 2" xfId="1727" xr:uid="{C1DC95B7-F8CA-47BD-B950-6F1673C7BAC0}"/>
    <cellStyle name="Normal 7 2 2 2 4 2 3" xfId="1728" xr:uid="{4D949E26-2ECC-4765-B278-6614208A967A}"/>
    <cellStyle name="Normal 7 2 2 2 4 3" xfId="1729" xr:uid="{6EFAE95E-0CA6-4F7C-9C92-2D74321918E8}"/>
    <cellStyle name="Normal 7 2 2 2 4 3 2" xfId="1730" xr:uid="{AAE1EDEE-845B-4343-B987-0E8012D1AE8A}"/>
    <cellStyle name="Normal 7 2 2 2 4 4" xfId="1731" xr:uid="{46D9AB97-E57B-4968-BAA7-C47BA77F3832}"/>
    <cellStyle name="Normal 7 2 2 2 5" xfId="685" xr:uid="{67389F25-5665-45A7-8EC0-0F1DA746224D}"/>
    <cellStyle name="Normal 7 2 2 2 5 2" xfId="1732" xr:uid="{C81C7D68-3593-4511-91C6-5E04BDB0D484}"/>
    <cellStyle name="Normal 7 2 2 2 5 2 2" xfId="1733" xr:uid="{91262367-DD65-4655-893D-02FC52732AE7}"/>
    <cellStyle name="Normal 7 2 2 2 5 3" xfId="1734" xr:uid="{9E5D6353-23A0-4AEF-BE2E-05211A60066C}"/>
    <cellStyle name="Normal 7 2 2 2 5 4" xfId="3429" xr:uid="{C471B4AF-581F-4404-87A4-0B7B9136C3DE}"/>
    <cellStyle name="Normal 7 2 2 2 6" xfId="1735" xr:uid="{D5897574-6C5E-485C-8CA6-09807E7A0A96}"/>
    <cellStyle name="Normal 7 2 2 2 6 2" xfId="1736" xr:uid="{AB5C3D79-A79D-4BFC-AB5C-6BDD69EB1140}"/>
    <cellStyle name="Normal 7 2 2 2 7" xfId="1737" xr:uid="{43E6E42F-F992-4F34-9494-77054459457B}"/>
    <cellStyle name="Normal 7 2 2 2 8" xfId="3430" xr:uid="{679CB2A1-1C73-45DF-82CF-A5F9E2911781}"/>
    <cellStyle name="Normal 7 2 2 3" xfId="349" xr:uid="{CC1780B7-BD48-4CE2-B5B4-2D223170B9B1}"/>
    <cellStyle name="Normal 7 2 2 3 2" xfId="686" xr:uid="{199421B0-594C-486F-927E-17585D117F98}"/>
    <cellStyle name="Normal 7 2 2 3 2 2" xfId="687" xr:uid="{C1D41297-8E13-4391-BA70-CE23A5CA6E4F}"/>
    <cellStyle name="Normal 7 2 2 3 2 2 2" xfId="1738" xr:uid="{0A2A0B01-E5E9-4101-A107-5BA39472EDCB}"/>
    <cellStyle name="Normal 7 2 2 3 2 2 2 2" xfId="1739" xr:uid="{D45934C1-4805-4D4F-AD46-EA1E1800C0DD}"/>
    <cellStyle name="Normal 7 2 2 3 2 2 3" xfId="1740" xr:uid="{AE93B1B0-241C-4BB2-BE29-297E745D072B}"/>
    <cellStyle name="Normal 7 2 2 3 2 3" xfId="1741" xr:uid="{01C8ED59-2B7A-4313-BB48-BD33BFF30FFD}"/>
    <cellStyle name="Normal 7 2 2 3 2 3 2" xfId="1742" xr:uid="{07C0CD87-24B5-4D9B-8438-8ADD087C0F46}"/>
    <cellStyle name="Normal 7 2 2 3 2 4" xfId="1743" xr:uid="{C1F20084-262E-4784-80C5-81FF76A41031}"/>
    <cellStyle name="Normal 7 2 2 3 3" xfId="688" xr:uid="{6EF00DAE-7B85-49E7-9194-E17421B845F5}"/>
    <cellStyle name="Normal 7 2 2 3 3 2" xfId="1744" xr:uid="{90D4D47D-F737-4341-9F6A-DD005C289612}"/>
    <cellStyle name="Normal 7 2 2 3 3 2 2" xfId="1745" xr:uid="{5FDBB4AB-E39D-42FE-9A96-EFB8AD0E146A}"/>
    <cellStyle name="Normal 7 2 2 3 3 3" xfId="1746" xr:uid="{9D5A9668-83EA-44B0-B8C2-7779CED00A2E}"/>
    <cellStyle name="Normal 7 2 2 3 3 4" xfId="3431" xr:uid="{D5287A2A-8F86-4B05-B0C1-5748AFECED6F}"/>
    <cellStyle name="Normal 7 2 2 3 4" xfId="1747" xr:uid="{871CFA55-E857-4CCF-AE2F-FE6857F22B4C}"/>
    <cellStyle name="Normal 7 2 2 3 4 2" xfId="1748" xr:uid="{F8023C92-E2DC-4215-BE06-E38C2AECE4C7}"/>
    <cellStyle name="Normal 7 2 2 3 5" xfId="1749" xr:uid="{9DA5760F-51F6-4FE5-9E89-473562F71A50}"/>
    <cellStyle name="Normal 7 2 2 3 6" xfId="3432" xr:uid="{D9FF046E-9D63-463F-AD4A-E4B2F6FD48D1}"/>
    <cellStyle name="Normal 7 2 2 4" xfId="350" xr:uid="{DBDB3BF5-5445-41B6-8700-022D8EF0736C}"/>
    <cellStyle name="Normal 7 2 2 4 2" xfId="689" xr:uid="{F7EF5E42-1B38-461B-970F-F65648AC8F03}"/>
    <cellStyle name="Normal 7 2 2 4 2 2" xfId="690" xr:uid="{15501FC3-0E65-466B-979C-FDC79976C38F}"/>
    <cellStyle name="Normal 7 2 2 4 2 2 2" xfId="1750" xr:uid="{D03C730D-77E1-4DB7-9314-717D5BA59E35}"/>
    <cellStyle name="Normal 7 2 2 4 2 2 2 2" xfId="1751" xr:uid="{30CB1456-EDBF-447B-B203-0FADF220DC29}"/>
    <cellStyle name="Normal 7 2 2 4 2 2 3" xfId="1752" xr:uid="{3B50E038-F8AC-4D15-B3AB-23A014E3B794}"/>
    <cellStyle name="Normal 7 2 2 4 2 3" xfId="1753" xr:uid="{28A276EF-0EB3-4A3C-A8ED-E3AA3E00644A}"/>
    <cellStyle name="Normal 7 2 2 4 2 3 2" xfId="1754" xr:uid="{F7D12B85-332E-45AC-A967-F9375D46A72F}"/>
    <cellStyle name="Normal 7 2 2 4 2 4" xfId="1755" xr:uid="{165BD7A7-E16A-405E-BEE7-8476CF638CEC}"/>
    <cellStyle name="Normal 7 2 2 4 3" xfId="691" xr:uid="{938E0DB6-1D1F-44BF-BE4B-1A6302A9DEF1}"/>
    <cellStyle name="Normal 7 2 2 4 3 2" xfId="1756" xr:uid="{EB666CDA-DE6B-4790-A15C-10DAF72D5060}"/>
    <cellStyle name="Normal 7 2 2 4 3 2 2" xfId="1757" xr:uid="{C4375AAA-2CDA-4A08-87D8-D275FC58EABA}"/>
    <cellStyle name="Normal 7 2 2 4 3 3" xfId="1758" xr:uid="{6EC73BF4-031D-4AFE-81AF-6ECDBF00AAF8}"/>
    <cellStyle name="Normal 7 2 2 4 4" xfId="1759" xr:uid="{272B8860-B38A-4303-9AB3-B1C8EBDA0B70}"/>
    <cellStyle name="Normal 7 2 2 4 4 2" xfId="1760" xr:uid="{B8DE4473-36A9-4AEC-9412-0C9E65C2CDBC}"/>
    <cellStyle name="Normal 7 2 2 4 5" xfId="1761" xr:uid="{35B57499-1716-490D-BE1C-127C9B45F53F}"/>
    <cellStyle name="Normal 7 2 2 5" xfId="351" xr:uid="{7667B2C3-3F26-4D69-863D-8F9C651FDABE}"/>
    <cellStyle name="Normal 7 2 2 5 2" xfId="692" xr:uid="{76892B76-4038-4C69-820A-BE737169D985}"/>
    <cellStyle name="Normal 7 2 2 5 2 2" xfId="1762" xr:uid="{F6379E39-7A2B-4124-A717-C783986B7940}"/>
    <cellStyle name="Normal 7 2 2 5 2 2 2" xfId="1763" xr:uid="{7EDC16EC-AB20-4A6A-BDC7-F283DDA22FB1}"/>
    <cellStyle name="Normal 7 2 2 5 2 3" xfId="1764" xr:uid="{8C8B5921-7289-4180-9C77-8E239995F6CD}"/>
    <cellStyle name="Normal 7 2 2 5 3" xfId="1765" xr:uid="{64D627D5-A4D6-4115-8554-CD19489E366C}"/>
    <cellStyle name="Normal 7 2 2 5 3 2" xfId="1766" xr:uid="{E382CA21-C1B3-4BFE-9165-5E93558A42C5}"/>
    <cellStyle name="Normal 7 2 2 5 4" xfId="1767" xr:uid="{B04FAEE2-8632-4F69-B4BD-6514CC007BDB}"/>
    <cellStyle name="Normal 7 2 2 6" xfId="693" xr:uid="{08B407E6-3DC6-4C69-B6CA-611908E2E17E}"/>
    <cellStyle name="Normal 7 2 2 6 2" xfId="1768" xr:uid="{AE2BF0A3-F384-47AF-A5F2-1E016D971CD5}"/>
    <cellStyle name="Normal 7 2 2 6 2 2" xfId="1769" xr:uid="{386376EA-0BFF-41F8-AA46-DE3BEF7230DC}"/>
    <cellStyle name="Normal 7 2 2 6 3" xfId="1770" xr:uid="{1D000D3E-3FAC-4DBE-95F3-78AC149DEBA3}"/>
    <cellStyle name="Normal 7 2 2 6 4" xfId="3433" xr:uid="{39A81F01-92E5-4C15-9ACE-00128B3C0E69}"/>
    <cellStyle name="Normal 7 2 2 7" xfId="1771" xr:uid="{BBA6C670-44A4-4A79-B64D-971F387A4167}"/>
    <cellStyle name="Normal 7 2 2 7 2" xfId="1772" xr:uid="{C014B48B-2020-4E1A-A461-540DD73E210B}"/>
    <cellStyle name="Normal 7 2 2 8" xfId="1773" xr:uid="{3D1075A4-7FAB-415F-8888-75505036FA08}"/>
    <cellStyle name="Normal 7 2 2 9" xfId="3434" xr:uid="{FA8979FD-B652-4472-AFE5-1E20FE6CE9D3}"/>
    <cellStyle name="Normal 7 2 3" xfId="132" xr:uid="{229F1D79-4C7F-44B5-9ED3-B63C474C3CB5}"/>
    <cellStyle name="Normal 7 2 3 2" xfId="133" xr:uid="{F136206E-54F8-4EDC-A574-97CEBCE7E9FF}"/>
    <cellStyle name="Normal 7 2 3 2 2" xfId="694" xr:uid="{DDC847DF-3738-4F62-9AD5-0AA5E98CE947}"/>
    <cellStyle name="Normal 7 2 3 2 2 2" xfId="695" xr:uid="{B31C6D31-6E11-4667-9080-F20D3F627884}"/>
    <cellStyle name="Normal 7 2 3 2 2 2 2" xfId="1774" xr:uid="{CC6F9B88-0488-44F5-B07D-AE961F08321C}"/>
    <cellStyle name="Normal 7 2 3 2 2 2 2 2" xfId="1775" xr:uid="{B456DD72-F734-4AEF-AEA3-BEBD3EB1E421}"/>
    <cellStyle name="Normal 7 2 3 2 2 2 3" xfId="1776" xr:uid="{38E46885-58B2-41DC-B04C-6DFC99BDC184}"/>
    <cellStyle name="Normal 7 2 3 2 2 3" xfId="1777" xr:uid="{CA8EDE8D-B969-4954-BBCE-D8A149E07BAE}"/>
    <cellStyle name="Normal 7 2 3 2 2 3 2" xfId="1778" xr:uid="{3A4B58C7-407F-44CD-9B1C-6A3CD77F16D3}"/>
    <cellStyle name="Normal 7 2 3 2 2 4" xfId="1779" xr:uid="{01A83DF2-5B4F-4141-B52E-CF9F5567A515}"/>
    <cellStyle name="Normal 7 2 3 2 3" xfId="696" xr:uid="{20994319-E86B-40A8-9CE4-81712B632EC5}"/>
    <cellStyle name="Normal 7 2 3 2 3 2" xfId="1780" xr:uid="{2E883C17-BA0F-4CE1-ABC8-A97E42CCA5A8}"/>
    <cellStyle name="Normal 7 2 3 2 3 2 2" xfId="1781" xr:uid="{E5D008CB-BA70-44D2-8771-E0B214C6BE57}"/>
    <cellStyle name="Normal 7 2 3 2 3 3" xfId="1782" xr:uid="{D14D7E9B-011B-435C-850E-364D2F7FCF2C}"/>
    <cellStyle name="Normal 7 2 3 2 3 4" xfId="3435" xr:uid="{4F19719D-21E4-4318-81DF-88F5E311FB31}"/>
    <cellStyle name="Normal 7 2 3 2 4" xfId="1783" xr:uid="{C876AD0B-8DB9-4DD0-8A10-72F703F2F1B8}"/>
    <cellStyle name="Normal 7 2 3 2 4 2" xfId="1784" xr:uid="{949DF05F-4576-4BE8-B09C-89B2D6F63F68}"/>
    <cellStyle name="Normal 7 2 3 2 5" xfId="1785" xr:uid="{0F2A007A-62EB-49CD-A32B-9FCB59CDB1B3}"/>
    <cellStyle name="Normal 7 2 3 2 6" xfId="3436" xr:uid="{B4738A29-99A3-4B9A-A732-76A518F68FB0}"/>
    <cellStyle name="Normal 7 2 3 3" xfId="352" xr:uid="{9A2EB934-B0C5-4C7C-8238-66DE4E4AC22A}"/>
    <cellStyle name="Normal 7 2 3 3 2" xfId="697" xr:uid="{4A7EB367-B0B6-4054-9821-BFE7BBB60945}"/>
    <cellStyle name="Normal 7 2 3 3 2 2" xfId="698" xr:uid="{907357C0-A18C-4DC5-B1D2-CCE3732C152A}"/>
    <cellStyle name="Normal 7 2 3 3 2 2 2" xfId="1786" xr:uid="{FAEDCFEB-14D0-46DB-805B-35E685E8E815}"/>
    <cellStyle name="Normal 7 2 3 3 2 2 2 2" xfId="1787" xr:uid="{BE55AB13-22F1-4364-BB4B-1CDE3A7F356F}"/>
    <cellStyle name="Normal 7 2 3 3 2 2 3" xfId="1788" xr:uid="{1E70DC73-3B91-4F3F-934A-5DFFB7F17C09}"/>
    <cellStyle name="Normal 7 2 3 3 2 3" xfId="1789" xr:uid="{5D3F2860-E128-4972-999F-621EBEDCFCCB}"/>
    <cellStyle name="Normal 7 2 3 3 2 3 2" xfId="1790" xr:uid="{1382FEDA-2E70-41B4-8203-237AC75E6533}"/>
    <cellStyle name="Normal 7 2 3 3 2 4" xfId="1791" xr:uid="{5D1A08AA-FACE-47AD-B160-263483A1E8F1}"/>
    <cellStyle name="Normal 7 2 3 3 3" xfId="699" xr:uid="{F848AAE5-E952-4C18-9197-D51CE5F36223}"/>
    <cellStyle name="Normal 7 2 3 3 3 2" xfId="1792" xr:uid="{7582CA23-6CF4-4CFF-8B03-777D13EC3A12}"/>
    <cellStyle name="Normal 7 2 3 3 3 2 2" xfId="1793" xr:uid="{FFE52C95-0816-4B83-AE2A-5259E4DC2D0C}"/>
    <cellStyle name="Normal 7 2 3 3 3 3" xfId="1794" xr:uid="{85569ABD-DBCC-47EC-B892-E7B783C9F02D}"/>
    <cellStyle name="Normal 7 2 3 3 4" xfId="1795" xr:uid="{DC987F60-FA54-4D2D-A1E6-8A8C4500A6B4}"/>
    <cellStyle name="Normal 7 2 3 3 4 2" xfId="1796" xr:uid="{BD4A1E88-3F1E-4A02-B663-55C02FD05235}"/>
    <cellStyle name="Normal 7 2 3 3 5" xfId="1797" xr:uid="{69CF5251-6E4F-4691-99A5-C57034A0E42F}"/>
    <cellStyle name="Normal 7 2 3 4" xfId="353" xr:uid="{D9456536-1B00-43BD-96FC-BC46804E46CA}"/>
    <cellStyle name="Normal 7 2 3 4 2" xfId="700" xr:uid="{81DBA3CC-9B83-4E29-A908-7BDA9FC3E244}"/>
    <cellStyle name="Normal 7 2 3 4 2 2" xfId="1798" xr:uid="{07B6D6A8-B8F2-4A4C-84D1-2AC09613AD96}"/>
    <cellStyle name="Normal 7 2 3 4 2 2 2" xfId="1799" xr:uid="{0CAAB854-7A3E-40DE-9486-C6EA2DA7C18D}"/>
    <cellStyle name="Normal 7 2 3 4 2 3" xfId="1800" xr:uid="{0CE16C97-D096-4E39-A222-B004C41C28AB}"/>
    <cellStyle name="Normal 7 2 3 4 3" xfId="1801" xr:uid="{A3844D09-6ED5-4DAB-9BC4-4CDC5DC8AD12}"/>
    <cellStyle name="Normal 7 2 3 4 3 2" xfId="1802" xr:uid="{2A99C8F4-7B39-41BD-B784-2BE607939328}"/>
    <cellStyle name="Normal 7 2 3 4 4" xfId="1803" xr:uid="{73E53399-896F-40C2-846C-CC2B5F11C3B0}"/>
    <cellStyle name="Normal 7 2 3 5" xfId="701" xr:uid="{A02FB88D-9FFE-47C8-BE4E-B6F11C8B5E57}"/>
    <cellStyle name="Normal 7 2 3 5 2" xfId="1804" xr:uid="{16149C5D-1367-4F76-B20A-C694F6EE0229}"/>
    <cellStyle name="Normal 7 2 3 5 2 2" xfId="1805" xr:uid="{D5F5054F-1156-4EB9-BB5B-EC526BDBD506}"/>
    <cellStyle name="Normal 7 2 3 5 3" xfId="1806" xr:uid="{82DDAC3F-578B-4181-A194-9EF32E53361D}"/>
    <cellStyle name="Normal 7 2 3 5 4" xfId="3437" xr:uid="{5D7A6862-EACF-4687-93FF-FE503A228D81}"/>
    <cellStyle name="Normal 7 2 3 6" xfId="1807" xr:uid="{8F71937F-73D0-4F2A-A883-1FFC067580DD}"/>
    <cellStyle name="Normal 7 2 3 6 2" xfId="1808" xr:uid="{228A287E-A905-4D79-B36D-22F8F7610AE1}"/>
    <cellStyle name="Normal 7 2 3 7" xfId="1809" xr:uid="{060C3645-D1AE-4CB2-805F-E0B694B5DEDE}"/>
    <cellStyle name="Normal 7 2 3 8" xfId="3438" xr:uid="{D98E640E-B5B6-4B01-9D3A-48BAD1D796B2}"/>
    <cellStyle name="Normal 7 2 4" xfId="134" xr:uid="{C6D1A4BB-76F5-4CAA-9E08-E7A0D4E8264B}"/>
    <cellStyle name="Normal 7 2 4 2" xfId="448" xr:uid="{A5955177-E386-41F8-A80D-884A3B72D514}"/>
    <cellStyle name="Normal 7 2 4 2 2" xfId="702" xr:uid="{667D109E-6F0B-4177-8FDD-5D001748395D}"/>
    <cellStyle name="Normal 7 2 4 2 2 2" xfId="1810" xr:uid="{CCC696D4-0FDE-4563-AC0C-226A1B7DC6E2}"/>
    <cellStyle name="Normal 7 2 4 2 2 2 2" xfId="1811" xr:uid="{B42D405F-8A14-4AA9-9585-D6D5097BBC1B}"/>
    <cellStyle name="Normal 7 2 4 2 2 3" xfId="1812" xr:uid="{3F05E918-AD02-4599-BB5E-36E289F66498}"/>
    <cellStyle name="Normal 7 2 4 2 2 4" xfId="3439" xr:uid="{4635B5AF-EF06-4AC6-A2F0-E72E2B0A8439}"/>
    <cellStyle name="Normal 7 2 4 2 3" xfId="1813" xr:uid="{FA3BDC23-B111-43C7-B8E9-5D776BA6B6A7}"/>
    <cellStyle name="Normal 7 2 4 2 3 2" xfId="1814" xr:uid="{305A9D22-6C6E-4A42-995A-399358982DCA}"/>
    <cellStyle name="Normal 7 2 4 2 4" xfId="1815" xr:uid="{9F7C1FA8-E8B3-45C3-A13B-2248CF4EEC35}"/>
    <cellStyle name="Normal 7 2 4 2 5" xfId="3440" xr:uid="{E4A9C205-C5A3-463F-9CC5-6EF4DF0CB914}"/>
    <cellStyle name="Normal 7 2 4 3" xfId="703" xr:uid="{7E07E47D-6469-417E-A408-3BF1CE7DD03F}"/>
    <cellStyle name="Normal 7 2 4 3 2" xfId="1816" xr:uid="{BA592DA7-DFB4-4D1C-9C3C-ADE64E713EC2}"/>
    <cellStyle name="Normal 7 2 4 3 2 2" xfId="1817" xr:uid="{B4C15758-C953-4B74-A27D-F6E1273933A8}"/>
    <cellStyle name="Normal 7 2 4 3 3" xfId="1818" xr:uid="{FC2F0AF9-49D7-4611-9E0F-C1ADEA1C714C}"/>
    <cellStyle name="Normal 7 2 4 3 4" xfId="3441" xr:uid="{691B1E9F-0404-46FD-8524-08884BB988B5}"/>
    <cellStyle name="Normal 7 2 4 4" xfId="1819" xr:uid="{5438E0D0-467B-4019-AD2E-808C0BA00F8D}"/>
    <cellStyle name="Normal 7 2 4 4 2" xfId="1820" xr:uid="{09F84BC8-C9A3-4D45-B902-0F7ACAD9618D}"/>
    <cellStyle name="Normal 7 2 4 4 3" xfId="3442" xr:uid="{A6F7FC92-6005-475F-88C7-57D927D274BF}"/>
    <cellStyle name="Normal 7 2 4 4 4" xfId="3443" xr:uid="{C0B69A54-39FB-4AC7-B202-AFBE024C00E8}"/>
    <cellStyle name="Normal 7 2 4 5" xfId="1821" xr:uid="{8664DDB2-EBF1-4009-95BA-C2B47D4B4491}"/>
    <cellStyle name="Normal 7 2 4 6" xfId="3444" xr:uid="{3BDBFAAB-F38D-4E78-B882-BB448DE0E620}"/>
    <cellStyle name="Normal 7 2 4 7" xfId="3445" xr:uid="{723F1361-175A-4415-9E2B-AE9ED9DCA8E9}"/>
    <cellStyle name="Normal 7 2 5" xfId="354" xr:uid="{F3EBF12D-86D1-4132-98A2-3E7837355F17}"/>
    <cellStyle name="Normal 7 2 5 2" xfId="704" xr:uid="{8D356CDE-C87D-48E9-A849-FAE183DF892C}"/>
    <cellStyle name="Normal 7 2 5 2 2" xfId="705" xr:uid="{C5E2D670-1976-4282-9EC1-920D8A430E6C}"/>
    <cellStyle name="Normal 7 2 5 2 2 2" xfId="1822" xr:uid="{E3255ED3-74AC-4980-98D8-95B1FBB046B9}"/>
    <cellStyle name="Normal 7 2 5 2 2 2 2" xfId="1823" xr:uid="{CE4B9A51-6222-41D9-9B36-13E20EEC7FE2}"/>
    <cellStyle name="Normal 7 2 5 2 2 3" xfId="1824" xr:uid="{FFED89CD-11DF-4FAD-B93B-FCE0D7AC4F02}"/>
    <cellStyle name="Normal 7 2 5 2 3" xfId="1825" xr:uid="{2BFA99A2-C4AD-4390-B0DD-CF47CD16EB10}"/>
    <cellStyle name="Normal 7 2 5 2 3 2" xfId="1826" xr:uid="{8E484F46-A200-4441-A3A5-D0BFCE90EFD3}"/>
    <cellStyle name="Normal 7 2 5 2 4" xfId="1827" xr:uid="{A55DC8BC-09F6-4EB2-97E5-2BF446057FC5}"/>
    <cellStyle name="Normal 7 2 5 3" xfId="706" xr:uid="{E564C9B5-012A-4601-B410-ADCC72F0652B}"/>
    <cellStyle name="Normal 7 2 5 3 2" xfId="1828" xr:uid="{58086A2B-2C60-4B43-9F4E-B4E304A7854F}"/>
    <cellStyle name="Normal 7 2 5 3 2 2" xfId="1829" xr:uid="{E70C47DF-597E-4958-9625-555829C150D5}"/>
    <cellStyle name="Normal 7 2 5 3 3" xfId="1830" xr:uid="{D3DD38E1-EFB0-497C-B35C-A4C14C67AF09}"/>
    <cellStyle name="Normal 7 2 5 3 4" xfId="3446" xr:uid="{FFEA1E19-91D2-4B8B-9AB5-A093530AFADA}"/>
    <cellStyle name="Normal 7 2 5 4" xfId="1831" xr:uid="{A42D8422-1B49-4E4C-B886-82EEA3029771}"/>
    <cellStyle name="Normal 7 2 5 4 2" xfId="1832" xr:uid="{B66F8F21-F187-4939-8DB3-82194C504F6C}"/>
    <cellStyle name="Normal 7 2 5 5" xfId="1833" xr:uid="{E6DDD549-EC13-4B7D-8BBF-FE9536C3C3AF}"/>
    <cellStyle name="Normal 7 2 5 6" xfId="3447" xr:uid="{BAAE54DA-EB9B-4544-A518-E3F7C5CC8C35}"/>
    <cellStyle name="Normal 7 2 6" xfId="355" xr:uid="{A353D2A9-D505-48DC-9DFF-0FA96873EBDE}"/>
    <cellStyle name="Normal 7 2 6 2" xfId="707" xr:uid="{29DEDEDD-57A9-4D40-BA60-6FC4BE8BD889}"/>
    <cellStyle name="Normal 7 2 6 2 2" xfId="1834" xr:uid="{E5DBD1E4-3F5B-4628-8293-273BAA8E18B5}"/>
    <cellStyle name="Normal 7 2 6 2 2 2" xfId="1835" xr:uid="{9BF3BFD1-8EB3-4D67-9A4F-F384F79C5679}"/>
    <cellStyle name="Normal 7 2 6 2 3" xfId="1836" xr:uid="{17ED82CF-1BA8-4DEE-8445-E563AD2D42CF}"/>
    <cellStyle name="Normal 7 2 6 2 4" xfId="3448" xr:uid="{138B2B90-C38F-4307-A85D-2EF7B236AAF9}"/>
    <cellStyle name="Normal 7 2 6 3" xfId="1837" xr:uid="{212F89BC-35E7-4293-B9F6-237500AA28EE}"/>
    <cellStyle name="Normal 7 2 6 3 2" xfId="1838" xr:uid="{AD8D8487-5104-44E6-B17E-5B407C57E029}"/>
    <cellStyle name="Normal 7 2 6 4" xfId="1839" xr:uid="{4355C641-D29C-4E6B-BD66-4870B8D239EC}"/>
    <cellStyle name="Normal 7 2 6 5" xfId="3449" xr:uid="{91106661-0BC6-4B94-BD94-1CE54F18C15E}"/>
    <cellStyle name="Normal 7 2 7" xfId="708" xr:uid="{61E36F4C-6086-4E93-93C7-E68DFF24E374}"/>
    <cellStyle name="Normal 7 2 7 2" xfId="1840" xr:uid="{B5C315AA-5FA0-4B95-BE93-CBC02AE981BD}"/>
    <cellStyle name="Normal 7 2 7 2 2" xfId="1841" xr:uid="{2664DC60-565F-47DA-8926-BD025BB0982B}"/>
    <cellStyle name="Normal 7 2 7 2 3" xfId="4409" xr:uid="{935E8E92-C6B7-4ED6-9957-9D60C088BC67}"/>
    <cellStyle name="Normal 7 2 7 3" xfId="1842" xr:uid="{F00E7A97-BB5C-4595-86C8-AA69648C59C9}"/>
    <cellStyle name="Normal 7 2 7 4" xfId="3450" xr:uid="{1FE428E6-9CDD-4F8B-AAC9-7B69C2AAFB1B}"/>
    <cellStyle name="Normal 7 2 7 4 2" xfId="4579" xr:uid="{E08F7FD8-CFDD-4703-9A81-CBC88279A7B4}"/>
    <cellStyle name="Normal 7 2 7 4 3" xfId="4686" xr:uid="{465C663A-2F73-44CB-B0F3-BDA298E45635}"/>
    <cellStyle name="Normal 7 2 7 4 4" xfId="4608" xr:uid="{86468AE2-2566-48DC-B857-36CB90C99754}"/>
    <cellStyle name="Normal 7 2 8" xfId="1843" xr:uid="{B89DB326-F666-49EF-91B0-E12199C3DE82}"/>
    <cellStyle name="Normal 7 2 8 2" xfId="1844" xr:uid="{1ECAD231-FA6F-4E5C-BBA4-46A8B0EBECA8}"/>
    <cellStyle name="Normal 7 2 8 3" xfId="3451" xr:uid="{10A00AC5-78A4-476B-A47D-D1F8C14735CC}"/>
    <cellStyle name="Normal 7 2 8 4" xfId="3452" xr:uid="{936C3525-947E-4B03-B99F-D3778CBD7E17}"/>
    <cellStyle name="Normal 7 2 9" xfId="1845" xr:uid="{A0E7C166-98BF-4997-8E36-C04233E942E8}"/>
    <cellStyle name="Normal 7 3" xfId="135" xr:uid="{72AC9E28-C07E-411F-82FD-E0B0933964CF}"/>
    <cellStyle name="Normal 7 3 10" xfId="3453" xr:uid="{A174213B-FEBD-45C3-946C-EB2CFDA004B4}"/>
    <cellStyle name="Normal 7 3 11" xfId="3454" xr:uid="{76A68992-01AF-4DE0-A224-373E76F05758}"/>
    <cellStyle name="Normal 7 3 2" xfId="136" xr:uid="{7DF00DFB-8F50-4062-9BE4-A87A3B7C673F}"/>
    <cellStyle name="Normal 7 3 2 2" xfId="137" xr:uid="{1BC51E99-E436-4239-9CFF-8E48D044A538}"/>
    <cellStyle name="Normal 7 3 2 2 2" xfId="356" xr:uid="{10685D06-E597-438B-8D53-AD24B57566B3}"/>
    <cellStyle name="Normal 7 3 2 2 2 2" xfId="709" xr:uid="{BE226609-68FC-4C50-9DF4-E8401C179BE6}"/>
    <cellStyle name="Normal 7 3 2 2 2 2 2" xfId="1846" xr:uid="{F66C8DFC-2CF4-45FA-8967-2CB8212F12FE}"/>
    <cellStyle name="Normal 7 3 2 2 2 2 2 2" xfId="1847" xr:uid="{7F709122-771D-48E3-9B12-37C4D6559638}"/>
    <cellStyle name="Normal 7 3 2 2 2 2 3" xfId="1848" xr:uid="{A52906EB-C7CD-4BE5-B3BF-457FB8E5C9F2}"/>
    <cellStyle name="Normal 7 3 2 2 2 2 4" xfId="3455" xr:uid="{621AA63B-F283-4B93-982D-AFB679E6AAC4}"/>
    <cellStyle name="Normal 7 3 2 2 2 3" xfId="1849" xr:uid="{EA4D6E6B-BC1D-409F-A7D7-34AB5C0122CF}"/>
    <cellStyle name="Normal 7 3 2 2 2 3 2" xfId="1850" xr:uid="{FCBC46B9-9C0B-42CA-8518-B64AFCDE7005}"/>
    <cellStyle name="Normal 7 3 2 2 2 3 3" xfId="3456" xr:uid="{4B75CC67-EDD2-490F-9EE6-504239FA1259}"/>
    <cellStyle name="Normal 7 3 2 2 2 3 4" xfId="3457" xr:uid="{ABF31F21-F0C9-45DE-8079-2BF7DCEF3BB8}"/>
    <cellStyle name="Normal 7 3 2 2 2 4" xfId="1851" xr:uid="{21086875-837D-45CD-BA65-DF435F0EBCD5}"/>
    <cellStyle name="Normal 7 3 2 2 2 5" xfId="3458" xr:uid="{70EF706B-CE2D-408A-AC13-ADD1741DB487}"/>
    <cellStyle name="Normal 7 3 2 2 2 6" xfId="3459" xr:uid="{A9930952-75CB-4A32-9F2B-527452D598D7}"/>
    <cellStyle name="Normal 7 3 2 2 3" xfId="710" xr:uid="{BE9DA04A-226B-48F7-B5B5-F7B2A18F762B}"/>
    <cellStyle name="Normal 7 3 2 2 3 2" xfId="1852" xr:uid="{1BFB61AE-F6A5-4E21-A290-3880DE662FE2}"/>
    <cellStyle name="Normal 7 3 2 2 3 2 2" xfId="1853" xr:uid="{90A8DA84-5161-49EB-9E8A-B4175EAE13CA}"/>
    <cellStyle name="Normal 7 3 2 2 3 2 3" xfId="3460" xr:uid="{80F0ED88-8C67-4193-9403-D7922EDDA301}"/>
    <cellStyle name="Normal 7 3 2 2 3 2 4" xfId="3461" xr:uid="{390088BC-B55D-4D6D-AF93-085B2074A78B}"/>
    <cellStyle name="Normal 7 3 2 2 3 3" xfId="1854" xr:uid="{4314D805-95CE-4E7A-A8F8-560E1C4403FA}"/>
    <cellStyle name="Normal 7 3 2 2 3 4" xfId="3462" xr:uid="{346E9F86-3055-4C03-B9E4-198E736461F0}"/>
    <cellStyle name="Normal 7 3 2 2 3 5" xfId="3463" xr:uid="{B64C38CF-D046-4661-8DD8-35056C6FBBE7}"/>
    <cellStyle name="Normal 7 3 2 2 4" xfId="1855" xr:uid="{E6E5EAEA-26FD-465F-8E7A-CDF4F2B3C829}"/>
    <cellStyle name="Normal 7 3 2 2 4 2" xfId="1856" xr:uid="{B2203DF3-3434-4D5C-93DC-E0D45C7833E6}"/>
    <cellStyle name="Normal 7 3 2 2 4 3" xfId="3464" xr:uid="{EF2544CB-5DE6-4D15-9C99-446109E280FB}"/>
    <cellStyle name="Normal 7 3 2 2 4 4" xfId="3465" xr:uid="{980C8655-060A-4AA4-8A3E-507931657246}"/>
    <cellStyle name="Normal 7 3 2 2 5" xfId="1857" xr:uid="{5B6CDF64-A7C5-41D2-8752-29ABAE828FCB}"/>
    <cellStyle name="Normal 7 3 2 2 5 2" xfId="3466" xr:uid="{48843BF1-8D9C-4EF9-8E72-0751406B4D86}"/>
    <cellStyle name="Normal 7 3 2 2 5 3" xfId="3467" xr:uid="{DBB73FF6-33BB-4387-AF0F-4655BC8DB89B}"/>
    <cellStyle name="Normal 7 3 2 2 5 4" xfId="3468" xr:uid="{6B997AF3-87F9-4B5B-B2A5-A101465CC8B2}"/>
    <cellStyle name="Normal 7 3 2 2 6" xfId="3469" xr:uid="{4BFA4E70-1DAC-41B8-B1F6-C079573C56BD}"/>
    <cellStyle name="Normal 7 3 2 2 7" xfId="3470" xr:uid="{E214266E-6238-4450-9D27-ADB363956CBE}"/>
    <cellStyle name="Normal 7 3 2 2 8" xfId="3471" xr:uid="{E2435881-10E2-4EDB-B26A-608A072DAE35}"/>
    <cellStyle name="Normal 7 3 2 3" xfId="357" xr:uid="{384BC486-5A9C-45BE-B231-C193E46FEE0D}"/>
    <cellStyle name="Normal 7 3 2 3 2" xfId="711" xr:uid="{C0BCC644-FCB2-4221-8C08-4456CBF41A92}"/>
    <cellStyle name="Normal 7 3 2 3 2 2" xfId="712" xr:uid="{749E07CC-EDCB-4184-8A42-5C9E07960926}"/>
    <cellStyle name="Normal 7 3 2 3 2 2 2" xfId="1858" xr:uid="{51D54D1F-C458-41B8-B780-8456A2048861}"/>
    <cellStyle name="Normal 7 3 2 3 2 2 2 2" xfId="1859" xr:uid="{AAB2C2C4-0511-44DA-A6BF-F6E6F3A49C81}"/>
    <cellStyle name="Normal 7 3 2 3 2 2 3" xfId="1860" xr:uid="{E7ECB99D-9E8F-4466-979D-3D693761B408}"/>
    <cellStyle name="Normal 7 3 2 3 2 3" xfId="1861" xr:uid="{926A8078-EC2B-4BC4-870E-88928A6DCF79}"/>
    <cellStyle name="Normal 7 3 2 3 2 3 2" xfId="1862" xr:uid="{1D8B6959-E924-44AF-96A0-C547F90911A9}"/>
    <cellStyle name="Normal 7 3 2 3 2 4" xfId="1863" xr:uid="{8B09991F-672E-4C14-8874-567ED48D3CE7}"/>
    <cellStyle name="Normal 7 3 2 3 3" xfId="713" xr:uid="{0569D717-C299-4E56-905C-386F776DE945}"/>
    <cellStyle name="Normal 7 3 2 3 3 2" xfId="1864" xr:uid="{FCB0E865-E0A0-4DBB-AFEA-788934709CAC}"/>
    <cellStyle name="Normal 7 3 2 3 3 2 2" xfId="1865" xr:uid="{C7061B15-4CA4-49AE-A2B1-C369FEA96FCD}"/>
    <cellStyle name="Normal 7 3 2 3 3 3" xfId="1866" xr:uid="{834885B2-D725-4738-98FB-1AC18D93D02E}"/>
    <cellStyle name="Normal 7 3 2 3 3 4" xfId="3472" xr:uid="{E95DCF1C-37D0-4BDD-9CA4-EF3F384ABFCC}"/>
    <cellStyle name="Normal 7 3 2 3 4" xfId="1867" xr:uid="{8ECC1395-B41D-4D0E-893A-691BD6886E3B}"/>
    <cellStyle name="Normal 7 3 2 3 4 2" xfId="1868" xr:uid="{FD037935-A8F2-4849-876B-97CEAE6A583D}"/>
    <cellStyle name="Normal 7 3 2 3 5" xfId="1869" xr:uid="{C5593BA2-7422-46D1-9161-9BB678083D82}"/>
    <cellStyle name="Normal 7 3 2 3 6" xfId="3473" xr:uid="{4E2F0E47-9AA4-4FDE-BA1F-B6AF731B2EAD}"/>
    <cellStyle name="Normal 7 3 2 4" xfId="358" xr:uid="{4C957B05-BD1B-4274-9C17-C41FF5EBCAE0}"/>
    <cellStyle name="Normal 7 3 2 4 2" xfId="714" xr:uid="{60F9D86E-12AF-4CAC-B42D-F5628E0E6A05}"/>
    <cellStyle name="Normal 7 3 2 4 2 2" xfId="1870" xr:uid="{BF8CBCB4-EBC9-42D2-878F-E611370DEAC2}"/>
    <cellStyle name="Normal 7 3 2 4 2 2 2" xfId="1871" xr:uid="{AA704801-58CE-4CB9-99B0-67C01FE1FC4F}"/>
    <cellStyle name="Normal 7 3 2 4 2 3" xfId="1872" xr:uid="{5A99660E-E288-4463-B074-5D9563DF6BD0}"/>
    <cellStyle name="Normal 7 3 2 4 2 4" xfId="3474" xr:uid="{D352E153-3A2C-4F0B-9A5D-B2447F72603F}"/>
    <cellStyle name="Normal 7 3 2 4 3" xfId="1873" xr:uid="{3D507A8F-D1AD-4F85-A638-DA0A2FAC8D90}"/>
    <cellStyle name="Normal 7 3 2 4 3 2" xfId="1874" xr:uid="{B9E16AB8-4CFB-4A6F-A6B0-F9637CAE9C7A}"/>
    <cellStyle name="Normal 7 3 2 4 4" xfId="1875" xr:uid="{90DB71FF-3FE3-44CC-A54D-4045E861CCD8}"/>
    <cellStyle name="Normal 7 3 2 4 5" xfId="3475" xr:uid="{788BA332-36C7-484B-BE67-ADF8139C9D34}"/>
    <cellStyle name="Normal 7 3 2 5" xfId="359" xr:uid="{30701A09-BC1F-4210-98A7-FC92F8EBE41C}"/>
    <cellStyle name="Normal 7 3 2 5 2" xfId="1876" xr:uid="{223E83DC-281E-4043-860C-38999429D64E}"/>
    <cellStyle name="Normal 7 3 2 5 2 2" xfId="1877" xr:uid="{CA5D356C-EF2A-4840-9851-01B0BE7B81D5}"/>
    <cellStyle name="Normal 7 3 2 5 3" xfId="1878" xr:uid="{EB57A8B6-4E5B-4284-9D7B-419467628F14}"/>
    <cellStyle name="Normal 7 3 2 5 4" xfId="3476" xr:uid="{84B407F5-FD09-4127-A0F7-9772CA05186A}"/>
    <cellStyle name="Normal 7 3 2 6" xfId="1879" xr:uid="{8F3ADBA2-3F42-4E1E-AF97-A9377CB19EF8}"/>
    <cellStyle name="Normal 7 3 2 6 2" xfId="1880" xr:uid="{70123E2E-5008-43FD-AB2C-E56CF0ED55B9}"/>
    <cellStyle name="Normal 7 3 2 6 3" xfId="3477" xr:uid="{F8952F51-0543-4177-903B-5711EEA78C4F}"/>
    <cellStyle name="Normal 7 3 2 6 4" xfId="3478" xr:uid="{9522573A-04C8-4FF3-950A-F5A888709000}"/>
    <cellStyle name="Normal 7 3 2 7" xfId="1881" xr:uid="{B32742DB-D7E0-4DC3-9F1B-7F83C8043C46}"/>
    <cellStyle name="Normal 7 3 2 8" xfId="3479" xr:uid="{7EBB24C1-45B4-4915-8F12-601E8F06E358}"/>
    <cellStyle name="Normal 7 3 2 9" xfId="3480" xr:uid="{F21211E5-BF36-4D36-96AA-CDDE60978CED}"/>
    <cellStyle name="Normal 7 3 3" xfId="138" xr:uid="{721B4145-99B1-490A-BE35-EC4DAD8FA10F}"/>
    <cellStyle name="Normal 7 3 3 2" xfId="139" xr:uid="{5265687D-7165-45A0-8CBA-C67074077569}"/>
    <cellStyle name="Normal 7 3 3 2 2" xfId="715" xr:uid="{687CE581-2E89-433F-B236-2CEF8EF46512}"/>
    <cellStyle name="Normal 7 3 3 2 2 2" xfId="1882" xr:uid="{2F1F43DC-BE91-48F9-B1D4-C1935564F3DC}"/>
    <cellStyle name="Normal 7 3 3 2 2 2 2" xfId="1883" xr:uid="{2AE5CB48-9233-4184-85D2-4E294F7BBD63}"/>
    <cellStyle name="Normal 7 3 3 2 2 2 2 2" xfId="4484" xr:uid="{EDAF69F3-6D8A-424D-AC42-76E2C00DE2DA}"/>
    <cellStyle name="Normal 7 3 3 2 2 2 3" xfId="4485" xr:uid="{7C7AD173-6E7B-45F4-9E73-7F6A28E632F8}"/>
    <cellStyle name="Normal 7 3 3 2 2 3" xfId="1884" xr:uid="{7A7FDC36-B31D-4881-88F5-7346E6014EF3}"/>
    <cellStyle name="Normal 7 3 3 2 2 3 2" xfId="4486" xr:uid="{256E3D5B-A4E8-4DE7-8C6F-F215CEB0E386}"/>
    <cellStyle name="Normal 7 3 3 2 2 4" xfId="3481" xr:uid="{6DF55965-96DF-4B6B-A634-C3C5E7669B42}"/>
    <cellStyle name="Normal 7 3 3 2 3" xfId="1885" xr:uid="{F5177C29-68B4-43B7-9701-A0AFFF856EB3}"/>
    <cellStyle name="Normal 7 3 3 2 3 2" xfId="1886" xr:uid="{35B073FE-801C-47DF-BA34-1702CF371558}"/>
    <cellStyle name="Normal 7 3 3 2 3 2 2" xfId="4487" xr:uid="{6810FC48-2EED-41C8-8365-E956A22C7387}"/>
    <cellStyle name="Normal 7 3 3 2 3 3" xfId="3482" xr:uid="{0235E767-F768-4A55-876B-B3E872865740}"/>
    <cellStyle name="Normal 7 3 3 2 3 4" xfId="3483" xr:uid="{59072029-36AD-48B4-BCF3-3D26A4E23797}"/>
    <cellStyle name="Normal 7 3 3 2 4" xfId="1887" xr:uid="{7CC03A49-7512-4148-AAA4-DA87A61779B2}"/>
    <cellStyle name="Normal 7 3 3 2 4 2" xfId="4488" xr:uid="{BD8E7260-67A7-400F-B47D-10C0C048C19D}"/>
    <cellStyle name="Normal 7 3 3 2 5" xfId="3484" xr:uid="{0E4FD2AB-F857-4D15-8E1E-B5A3106C42FC}"/>
    <cellStyle name="Normal 7 3 3 2 6" xfId="3485" xr:uid="{977DBD47-5B6E-4B2F-89DC-E9590659D792}"/>
    <cellStyle name="Normal 7 3 3 3" xfId="360" xr:uid="{D3E7781A-2C6B-4665-8467-FFF51C644484}"/>
    <cellStyle name="Normal 7 3 3 3 2" xfId="1888" xr:uid="{13E217BE-E413-4D68-B6E1-39527226FA25}"/>
    <cellStyle name="Normal 7 3 3 3 2 2" xfId="1889" xr:uid="{0018CBC0-8AA7-4FDE-B1F8-FEEC1602B7B4}"/>
    <cellStyle name="Normal 7 3 3 3 2 2 2" xfId="4489" xr:uid="{0081095A-EE93-4D1E-BC87-48E971805940}"/>
    <cellStyle name="Normal 7 3 3 3 2 3" xfId="3486" xr:uid="{E3FE6E87-E163-4AEC-A9E4-5B81DB32E784}"/>
    <cellStyle name="Normal 7 3 3 3 2 4" xfId="3487" xr:uid="{C06A1852-A4B3-4994-AB2F-1AAB47680BE7}"/>
    <cellStyle name="Normal 7 3 3 3 3" xfId="1890" xr:uid="{0AE7B999-6636-487C-82E9-701FA746EDA1}"/>
    <cellStyle name="Normal 7 3 3 3 3 2" xfId="4490" xr:uid="{E65FEB4B-3D00-4E46-9D6B-C12EE0DF46FA}"/>
    <cellStyle name="Normal 7 3 3 3 4" xfId="3488" xr:uid="{633DCF9E-5F82-4B18-AD0C-CA53B204AE2A}"/>
    <cellStyle name="Normal 7 3 3 3 5" xfId="3489" xr:uid="{B18FBE32-709C-4F0A-9F38-46A0B2F4869B}"/>
    <cellStyle name="Normal 7 3 3 4" xfId="1891" xr:uid="{5A826D42-2639-4064-9800-E41138A800AD}"/>
    <cellStyle name="Normal 7 3 3 4 2" xfId="1892" xr:uid="{31B36CBA-7842-4D11-807E-DA6D043405ED}"/>
    <cellStyle name="Normal 7 3 3 4 2 2" xfId="4491" xr:uid="{9309DEB6-E63C-4860-937A-F008DB44D968}"/>
    <cellStyle name="Normal 7 3 3 4 3" xfId="3490" xr:uid="{9CB82362-D869-4C26-9FA3-701E30294686}"/>
    <cellStyle name="Normal 7 3 3 4 4" xfId="3491" xr:uid="{B97E3103-A41A-4899-B4A9-63077FF19BEE}"/>
    <cellStyle name="Normal 7 3 3 5" xfId="1893" xr:uid="{06A5474D-F706-4CB4-B251-62827B2E9CB3}"/>
    <cellStyle name="Normal 7 3 3 5 2" xfId="3492" xr:uid="{FB22E3D2-A175-471E-8FD5-93CEC93B0473}"/>
    <cellStyle name="Normal 7 3 3 5 3" xfId="3493" xr:uid="{A7B7566A-51E6-48DF-829B-D00ECBCB9435}"/>
    <cellStyle name="Normal 7 3 3 5 4" xfId="3494" xr:uid="{6F624ABB-CCAC-4F81-9176-21755CE479C4}"/>
    <cellStyle name="Normal 7 3 3 6" xfId="3495" xr:uid="{68EE2191-B523-4C15-9BC2-CB963703ADB7}"/>
    <cellStyle name="Normal 7 3 3 7" xfId="3496" xr:uid="{C1F2F9B5-1E9D-44C5-91DC-9CF76EC76BF7}"/>
    <cellStyle name="Normal 7 3 3 8" xfId="3497" xr:uid="{BD9C8A01-7CC4-4E77-B8DE-2135F2876B6F}"/>
    <cellStyle name="Normal 7 3 4" xfId="140" xr:uid="{60418468-E415-450F-ABB7-386953F7A351}"/>
    <cellStyle name="Normal 7 3 4 2" xfId="716" xr:uid="{253904E8-F7CA-4255-AB35-30AB2C5CC837}"/>
    <cellStyle name="Normal 7 3 4 2 2" xfId="717" xr:uid="{E4809A2B-2061-4C9B-87EF-0753072ED73C}"/>
    <cellStyle name="Normal 7 3 4 2 2 2" xfId="1894" xr:uid="{7F04E8A0-7B9A-4753-B59F-6F8A629576E5}"/>
    <cellStyle name="Normal 7 3 4 2 2 2 2" xfId="1895" xr:uid="{B3EB49E9-241F-4D5E-A015-0406D12DBF67}"/>
    <cellStyle name="Normal 7 3 4 2 2 3" xfId="1896" xr:uid="{9151A7DB-A679-4FB1-9604-2517B673F901}"/>
    <cellStyle name="Normal 7 3 4 2 2 4" xfId="3498" xr:uid="{4279486E-5B82-4F1F-A8C3-7FFFA4B3BA69}"/>
    <cellStyle name="Normal 7 3 4 2 3" xfId="1897" xr:uid="{DAB731C3-79CE-4810-BA7A-BAAF594E39E1}"/>
    <cellStyle name="Normal 7 3 4 2 3 2" xfId="1898" xr:uid="{A28487E8-C655-45C2-8218-510836C2B51B}"/>
    <cellStyle name="Normal 7 3 4 2 4" xfId="1899" xr:uid="{B1AB6740-CF6C-4D7A-A210-7A48AC87F657}"/>
    <cellStyle name="Normal 7 3 4 2 5" xfId="3499" xr:uid="{193EED04-46CA-4DA6-B852-6F8FE3A17625}"/>
    <cellStyle name="Normal 7 3 4 3" xfId="718" xr:uid="{912BE067-D02F-4C80-9608-738C8B91560C}"/>
    <cellStyle name="Normal 7 3 4 3 2" xfId="1900" xr:uid="{06E44D22-9185-4E01-87E0-FA1CF9491E6F}"/>
    <cellStyle name="Normal 7 3 4 3 2 2" xfId="1901" xr:uid="{B4BDA22A-1F72-4553-86E7-09C949FAB1EC}"/>
    <cellStyle name="Normal 7 3 4 3 3" xfId="1902" xr:uid="{C351272F-B8D8-44CA-A25C-4E0A86627BA7}"/>
    <cellStyle name="Normal 7 3 4 3 4" xfId="3500" xr:uid="{234A5444-D5C5-4BAA-99D6-89888531484E}"/>
    <cellStyle name="Normal 7 3 4 4" xfId="1903" xr:uid="{F016491C-0FCA-4290-87F9-650C00A85B50}"/>
    <cellStyle name="Normal 7 3 4 4 2" xfId="1904" xr:uid="{03132778-6C98-4D90-B058-01A742A1BDC1}"/>
    <cellStyle name="Normal 7 3 4 4 3" xfId="3501" xr:uid="{B8D0B471-DA6C-467D-A1A0-0E474C29441B}"/>
    <cellStyle name="Normal 7 3 4 4 4" xfId="3502" xr:uid="{324AD40A-8B06-4A51-BD19-2FA7548E8B91}"/>
    <cellStyle name="Normal 7 3 4 5" xfId="1905" xr:uid="{12FA528C-E9CC-4E5C-B382-C6A2A0E5C116}"/>
    <cellStyle name="Normal 7 3 4 6" xfId="3503" xr:uid="{CFE54742-5CF6-43DA-803F-9B603B878CAC}"/>
    <cellStyle name="Normal 7 3 4 7" xfId="3504" xr:uid="{696EEADF-D9DA-498E-82D9-6BB87C9E4378}"/>
    <cellStyle name="Normal 7 3 5" xfId="361" xr:uid="{8F1D9DF9-99BE-4DCC-B46B-7272B0266CA6}"/>
    <cellStyle name="Normal 7 3 5 2" xfId="719" xr:uid="{0AB5A6BF-3A84-4FDF-97A3-5E9A17105E19}"/>
    <cellStyle name="Normal 7 3 5 2 2" xfId="1906" xr:uid="{73ACABA6-FD9A-4456-8E79-E90ADFC0B80D}"/>
    <cellStyle name="Normal 7 3 5 2 2 2" xfId="1907" xr:uid="{C15D3BBA-0AE0-4D65-AA53-78233C5C2F75}"/>
    <cellStyle name="Normal 7 3 5 2 3" xfId="1908" xr:uid="{A10A57A8-E691-4BB5-ACFD-2652D7845D24}"/>
    <cellStyle name="Normal 7 3 5 2 4" xfId="3505" xr:uid="{EA72E850-76A2-4036-AD8B-EEC25D572ED0}"/>
    <cellStyle name="Normal 7 3 5 3" xfId="1909" xr:uid="{8E68EE99-9819-4E96-9F55-147D6AAA37BA}"/>
    <cellStyle name="Normal 7 3 5 3 2" xfId="1910" xr:uid="{6BF1299D-238D-481C-B865-34CA5FDF7627}"/>
    <cellStyle name="Normal 7 3 5 3 3" xfId="3506" xr:uid="{8C048B72-6345-4B38-9D0A-0AFBC89E0E07}"/>
    <cellStyle name="Normal 7 3 5 3 4" xfId="3507" xr:uid="{EF21ABAC-FA08-471E-9C42-980C3E0696EB}"/>
    <cellStyle name="Normal 7 3 5 4" xfId="1911" xr:uid="{785C5EC3-9DC7-44E9-96AC-7AB0E189D47E}"/>
    <cellStyle name="Normal 7 3 5 5" xfId="3508" xr:uid="{F3D8E4F5-6580-4D4F-980B-0F46F4C49F1B}"/>
    <cellStyle name="Normal 7 3 5 6" xfId="3509" xr:uid="{ABB0D072-2386-4F2B-8FC7-B50228FF1D43}"/>
    <cellStyle name="Normal 7 3 6" xfId="362" xr:uid="{E936DF1E-A3DA-404E-A504-614A57252341}"/>
    <cellStyle name="Normal 7 3 6 2" xfId="1912" xr:uid="{38C0247E-84CE-4D65-9892-7F2207A0E5CF}"/>
    <cellStyle name="Normal 7 3 6 2 2" xfId="1913" xr:uid="{24F8BCE2-EC3E-456F-AFC4-E37FCBF009AD}"/>
    <cellStyle name="Normal 7 3 6 2 3" xfId="3510" xr:uid="{B8454CEF-F41A-4F1B-A828-547408FBF409}"/>
    <cellStyle name="Normal 7 3 6 2 4" xfId="3511" xr:uid="{C367CEB2-59CE-4AB4-8A7E-41B196B0753F}"/>
    <cellStyle name="Normal 7 3 6 3" xfId="1914" xr:uid="{E7908A4E-A8B2-4BAB-84BB-F9942260B567}"/>
    <cellStyle name="Normal 7 3 6 4" xfId="3512" xr:uid="{77DC94F0-3A98-4353-A2FA-865F1E653E9A}"/>
    <cellStyle name="Normal 7 3 6 5" xfId="3513" xr:uid="{7996B929-59DE-4EA4-BD39-B564C8DDC75E}"/>
    <cellStyle name="Normal 7 3 7" xfId="1915" xr:uid="{3EF8FAD3-AD77-4BC0-A22F-E719484EA168}"/>
    <cellStyle name="Normal 7 3 7 2" xfId="1916" xr:uid="{55F66C4F-43DA-4B1F-A923-B4337C5976FF}"/>
    <cellStyle name="Normal 7 3 7 3" xfId="3514" xr:uid="{54BF0BF8-15D8-4E07-90DC-62C27D9A5BF6}"/>
    <cellStyle name="Normal 7 3 7 4" xfId="3515" xr:uid="{C6FE2262-2D34-4C0C-93C6-031E53A2C8ED}"/>
    <cellStyle name="Normal 7 3 8" xfId="1917" xr:uid="{A0E07B1F-56D8-4A5A-9829-700DC0CA2283}"/>
    <cellStyle name="Normal 7 3 8 2" xfId="3516" xr:uid="{1C477F34-C051-467B-AAC4-F47FC8AAB440}"/>
    <cellStyle name="Normal 7 3 8 3" xfId="3517" xr:uid="{53B41697-31BA-485E-873F-EBB45D5FDF44}"/>
    <cellStyle name="Normal 7 3 8 4" xfId="3518" xr:uid="{3A24AD96-EC2F-4314-87C6-CB9A130757DC}"/>
    <cellStyle name="Normal 7 3 9" xfId="3519" xr:uid="{414CB488-7C45-4DB0-B71C-EEACDDBC2934}"/>
    <cellStyle name="Normal 7 4" xfId="141" xr:uid="{F4026E2A-B078-4BCD-BEEA-2730ABED4D00}"/>
    <cellStyle name="Normal 7 4 10" xfId="3520" xr:uid="{1B9AEA7B-D19D-4E5B-A6BB-548137D43249}"/>
    <cellStyle name="Normal 7 4 11" xfId="3521" xr:uid="{E03F8B24-A117-4C1A-BD81-EE32B381FDC2}"/>
    <cellStyle name="Normal 7 4 2" xfId="142" xr:uid="{97FD2095-6E7C-4C3C-9895-90536E03E28B}"/>
    <cellStyle name="Normal 7 4 2 2" xfId="363" xr:uid="{18E91959-BA65-48D4-B99B-6F132420938D}"/>
    <cellStyle name="Normal 7 4 2 2 2" xfId="720" xr:uid="{55A38951-F7CA-4414-9552-514B8773EB7F}"/>
    <cellStyle name="Normal 7 4 2 2 2 2" xfId="721" xr:uid="{FEEA0F98-A815-4EB1-9211-623E50F47B15}"/>
    <cellStyle name="Normal 7 4 2 2 2 2 2" xfId="1918" xr:uid="{CB7A0939-C834-46A6-9130-61288461DB69}"/>
    <cellStyle name="Normal 7 4 2 2 2 2 3" xfId="3522" xr:uid="{7B6F6418-BA49-468E-8950-D7329F7190ED}"/>
    <cellStyle name="Normal 7 4 2 2 2 2 4" xfId="3523" xr:uid="{2D110376-766D-4A17-8EC9-BEFE113CD61B}"/>
    <cellStyle name="Normal 7 4 2 2 2 3" xfId="1919" xr:uid="{A0B7FA63-CB2C-4DF9-AE45-6A01FAC0F94F}"/>
    <cellStyle name="Normal 7 4 2 2 2 3 2" xfId="3524" xr:uid="{5AD4DD76-06BC-49DD-9C73-FA777EE4143B}"/>
    <cellStyle name="Normal 7 4 2 2 2 3 3" xfId="3525" xr:uid="{608AF01C-7356-40B4-B938-57CCD3356169}"/>
    <cellStyle name="Normal 7 4 2 2 2 3 4" xfId="3526" xr:uid="{0C649C37-0E47-4E93-8EDB-C9C86D9F5108}"/>
    <cellStyle name="Normal 7 4 2 2 2 4" xfId="3527" xr:uid="{EEB541F3-0FBB-4483-B9A3-C7414256060C}"/>
    <cellStyle name="Normal 7 4 2 2 2 5" xfId="3528" xr:uid="{7EC6CF38-3B07-4A01-8260-9ADCFD3FE031}"/>
    <cellStyle name="Normal 7 4 2 2 2 6" xfId="3529" xr:uid="{C72A2BFC-72AE-4BCE-83FC-8F953E705B24}"/>
    <cellStyle name="Normal 7 4 2 2 3" xfId="722" xr:uid="{D8B144A5-0D61-41A2-962D-0C9F4E91FA61}"/>
    <cellStyle name="Normal 7 4 2 2 3 2" xfId="1920" xr:uid="{4027D59F-02BF-44F4-AF21-0EE95968E545}"/>
    <cellStyle name="Normal 7 4 2 2 3 2 2" xfId="3530" xr:uid="{667B0945-C29D-4B65-BD7A-32EA64233B6B}"/>
    <cellStyle name="Normal 7 4 2 2 3 2 3" xfId="3531" xr:uid="{10EC3E29-1BDD-4D87-9AD1-285E2BE32BE6}"/>
    <cellStyle name="Normal 7 4 2 2 3 2 4" xfId="3532" xr:uid="{95DB3BB3-607D-4538-8783-64E78C82357E}"/>
    <cellStyle name="Normal 7 4 2 2 3 3" xfId="3533" xr:uid="{A3EF476A-252B-4DB8-9ECD-6F6D5E515B9E}"/>
    <cellStyle name="Normal 7 4 2 2 3 4" xfId="3534" xr:uid="{EE6DB27C-3660-4589-93F7-7FAA5E183DF2}"/>
    <cellStyle name="Normal 7 4 2 2 3 5" xfId="3535" xr:uid="{78C28DFD-452D-4C4B-9C9C-35B41F49B095}"/>
    <cellStyle name="Normal 7 4 2 2 4" xfId="1921" xr:uid="{C2837080-BF6C-4FC7-886D-29CA1287DCC4}"/>
    <cellStyle name="Normal 7 4 2 2 4 2" xfId="3536" xr:uid="{981F2EA3-22CD-4690-9481-89AAF5081EF4}"/>
    <cellStyle name="Normal 7 4 2 2 4 3" xfId="3537" xr:uid="{0F6D8E2C-B615-4269-8405-DAA2ECAC3F81}"/>
    <cellStyle name="Normal 7 4 2 2 4 4" xfId="3538" xr:uid="{2E3E3518-0536-40B9-82F7-E48FB6CA73EF}"/>
    <cellStyle name="Normal 7 4 2 2 5" xfId="3539" xr:uid="{03DA7F73-FB52-4CD6-B1F5-9C998C170073}"/>
    <cellStyle name="Normal 7 4 2 2 5 2" xfId="3540" xr:uid="{D11FC6C9-561E-42BD-8C2A-D2EA1CF82390}"/>
    <cellStyle name="Normal 7 4 2 2 5 3" xfId="3541" xr:uid="{257FDF2A-29E3-4CBD-BBD9-81F05F8F67C9}"/>
    <cellStyle name="Normal 7 4 2 2 5 4" xfId="3542" xr:uid="{60935AF4-7E5C-41B0-A318-37CE9880DF71}"/>
    <cellStyle name="Normal 7 4 2 2 6" xfId="3543" xr:uid="{7FED3C88-3473-41E2-AC93-486B1AE19CE8}"/>
    <cellStyle name="Normal 7 4 2 2 7" xfId="3544" xr:uid="{EEB531A4-F766-4251-BFAA-4073BF5873D1}"/>
    <cellStyle name="Normal 7 4 2 2 8" xfId="3545" xr:uid="{1D4B8710-0192-44CD-8EAA-8122A66F4B74}"/>
    <cellStyle name="Normal 7 4 2 3" xfId="723" xr:uid="{69D4C934-A3B7-41E9-8819-FD34CAE0C031}"/>
    <cellStyle name="Normal 7 4 2 3 2" xfId="724" xr:uid="{D4D5B916-374C-4E5D-AF27-23132B033141}"/>
    <cellStyle name="Normal 7 4 2 3 2 2" xfId="725" xr:uid="{0A988DB7-57F5-4EDC-BDBD-EB4342B41804}"/>
    <cellStyle name="Normal 7 4 2 3 2 3" xfId="3546" xr:uid="{BF1457EF-C066-49D1-94EA-1CA89BB11B03}"/>
    <cellStyle name="Normal 7 4 2 3 2 4" xfId="3547" xr:uid="{DEE5B9BC-9E22-4FB5-B254-2D2433B84E68}"/>
    <cellStyle name="Normal 7 4 2 3 3" xfId="726" xr:uid="{E4CE433E-999A-4A14-853D-F99451B5C43D}"/>
    <cellStyle name="Normal 7 4 2 3 3 2" xfId="3548" xr:uid="{90906784-4B16-4624-837A-3C0F788A2404}"/>
    <cellStyle name="Normal 7 4 2 3 3 3" xfId="3549" xr:uid="{523B8104-1552-4421-9A11-946446BB49B5}"/>
    <cellStyle name="Normal 7 4 2 3 3 4" xfId="3550" xr:uid="{6D1549CA-F3BB-4364-9E4E-BE9919454B98}"/>
    <cellStyle name="Normal 7 4 2 3 4" xfId="3551" xr:uid="{82AD8F15-FCE4-46FF-A272-2EC8E2439065}"/>
    <cellStyle name="Normal 7 4 2 3 5" xfId="3552" xr:uid="{62102755-B9BA-4900-B07E-23B8251AA430}"/>
    <cellStyle name="Normal 7 4 2 3 6" xfId="3553" xr:uid="{C0D025D9-AF01-4578-BD3D-206F558C99D2}"/>
    <cellStyle name="Normal 7 4 2 4" xfId="727" xr:uid="{C27C4AF0-31AD-47DF-ACD8-816F241DBE36}"/>
    <cellStyle name="Normal 7 4 2 4 2" xfId="728" xr:uid="{C45CDE9D-50B9-4F25-920D-43274C1E1E5D}"/>
    <cellStyle name="Normal 7 4 2 4 2 2" xfId="3554" xr:uid="{FB16D015-6031-4B43-A6F9-3B21E42E94CE}"/>
    <cellStyle name="Normal 7 4 2 4 2 3" xfId="3555" xr:uid="{ED5160C5-EC20-451A-A37E-B0812DC400D0}"/>
    <cellStyle name="Normal 7 4 2 4 2 4" xfId="3556" xr:uid="{8605256F-703F-4979-BAAA-A2B978D31A1E}"/>
    <cellStyle name="Normal 7 4 2 4 3" xfId="3557" xr:uid="{3A3FF254-8BAD-4402-9BAE-13A68CF279A6}"/>
    <cellStyle name="Normal 7 4 2 4 4" xfId="3558" xr:uid="{7236B585-A5E1-49EB-8E41-2BEB7E47F439}"/>
    <cellStyle name="Normal 7 4 2 4 5" xfId="3559" xr:uid="{DFC263B7-5213-4FAF-A19C-217CF2479499}"/>
    <cellStyle name="Normal 7 4 2 5" xfId="729" xr:uid="{DEE58C9F-D481-4E34-9DB5-9292E41071FE}"/>
    <cellStyle name="Normal 7 4 2 5 2" xfId="3560" xr:uid="{BD0DB233-D1AC-4EF4-8D38-93795F30B23E}"/>
    <cellStyle name="Normal 7 4 2 5 3" xfId="3561" xr:uid="{AE7D8891-DD8A-4A7F-A2C5-3C6888353652}"/>
    <cellStyle name="Normal 7 4 2 5 4" xfId="3562" xr:uid="{6FED225D-57B9-4B3F-81E8-DDDA90E964AB}"/>
    <cellStyle name="Normal 7 4 2 6" xfId="3563" xr:uid="{BDFF551E-EE04-45B5-8926-6EEE97B3CAD8}"/>
    <cellStyle name="Normal 7 4 2 6 2" xfId="3564" xr:uid="{387D0558-90E3-4E82-9567-1A70F521BC3D}"/>
    <cellStyle name="Normal 7 4 2 6 3" xfId="3565" xr:uid="{46A51529-42FF-43A6-990D-528E7C358FE4}"/>
    <cellStyle name="Normal 7 4 2 6 4" xfId="3566" xr:uid="{0ECE6AA0-78B2-427F-8511-2D1283227EEA}"/>
    <cellStyle name="Normal 7 4 2 7" xfId="3567" xr:uid="{E4699DE7-A2F3-4582-AD79-C92119E7E21C}"/>
    <cellStyle name="Normal 7 4 2 8" xfId="3568" xr:uid="{16421490-1A78-4836-BDCA-8E71AB7F0679}"/>
    <cellStyle name="Normal 7 4 2 9" xfId="3569" xr:uid="{1A3ADFEB-2C4F-4364-B904-D30586BC6E5A}"/>
    <cellStyle name="Normal 7 4 3" xfId="364" xr:uid="{2EB1FD07-4B75-45DF-AD83-72CE11A496EB}"/>
    <cellStyle name="Normal 7 4 3 2" xfId="730" xr:uid="{35DCB2DC-4A2C-4EE6-AB6F-62403290EE2F}"/>
    <cellStyle name="Normal 7 4 3 2 2" xfId="731" xr:uid="{502A0A55-5DCF-491F-8658-4EE39D750251}"/>
    <cellStyle name="Normal 7 4 3 2 2 2" xfId="1922" xr:uid="{1FA4B450-29A5-4F08-9996-E0100C7705D5}"/>
    <cellStyle name="Normal 7 4 3 2 2 2 2" xfId="1923" xr:uid="{291D9C61-4A8B-4162-91E1-D0E07F0D303F}"/>
    <cellStyle name="Normal 7 4 3 2 2 3" xfId="1924" xr:uid="{16377B94-6B5A-410C-BDD6-59296D1B614E}"/>
    <cellStyle name="Normal 7 4 3 2 2 4" xfId="3570" xr:uid="{4842999B-F50D-4342-B7DB-50C3B04B3A51}"/>
    <cellStyle name="Normal 7 4 3 2 3" xfId="1925" xr:uid="{8E00544C-69A3-4EA9-AB0A-E6ED8E0BA449}"/>
    <cellStyle name="Normal 7 4 3 2 3 2" xfId="1926" xr:uid="{FE05B583-079C-400C-9DFB-DEE3D2814D82}"/>
    <cellStyle name="Normal 7 4 3 2 3 3" xfId="3571" xr:uid="{5F4905EA-285B-4052-9495-345BB5941D88}"/>
    <cellStyle name="Normal 7 4 3 2 3 4" xfId="3572" xr:uid="{DE004668-4C63-4257-898C-ABCDCA78A351}"/>
    <cellStyle name="Normal 7 4 3 2 4" xfId="1927" xr:uid="{FC6518DF-CE4D-48FD-AE43-12F24611CABE}"/>
    <cellStyle name="Normal 7 4 3 2 5" xfId="3573" xr:uid="{BA447137-106F-4CDF-A9F8-16318853E5E2}"/>
    <cellStyle name="Normal 7 4 3 2 6" xfId="3574" xr:uid="{3D2894BC-91E3-4959-87D6-3EF20D996C92}"/>
    <cellStyle name="Normal 7 4 3 3" xfId="732" xr:uid="{C86ABFAD-23EC-4074-A717-34E408965FA6}"/>
    <cellStyle name="Normal 7 4 3 3 2" xfId="1928" xr:uid="{A067D4E1-0FB8-4478-BA54-5F47232384DE}"/>
    <cellStyle name="Normal 7 4 3 3 2 2" xfId="1929" xr:uid="{60CB6918-7C26-45C5-AED6-B21DB25FAF3A}"/>
    <cellStyle name="Normal 7 4 3 3 2 3" xfId="3575" xr:uid="{77E39D56-C78B-4AFC-B6C7-6D726F6D6F22}"/>
    <cellStyle name="Normal 7 4 3 3 2 4" xfId="3576" xr:uid="{8FD7D33E-E43A-4ED8-B4A6-D91D5553555E}"/>
    <cellStyle name="Normal 7 4 3 3 3" xfId="1930" xr:uid="{DDE2C340-714D-4D1C-8A8B-FA81BF4D5803}"/>
    <cellStyle name="Normal 7 4 3 3 4" xfId="3577" xr:uid="{BC71A4C7-C15D-44B2-9F58-6919DFBC5C22}"/>
    <cellStyle name="Normal 7 4 3 3 5" xfId="3578" xr:uid="{6C918BB2-59DE-4522-9E84-8027D89D7187}"/>
    <cellStyle name="Normal 7 4 3 4" xfId="1931" xr:uid="{E2173BF9-62FA-4C4E-A134-14FE95118317}"/>
    <cellStyle name="Normal 7 4 3 4 2" xfId="1932" xr:uid="{192509DA-20D9-4D90-8BF9-F88AD521F3E1}"/>
    <cellStyle name="Normal 7 4 3 4 3" xfId="3579" xr:uid="{8AB78818-B65B-4F32-B0DD-274DFEBDCE7F}"/>
    <cellStyle name="Normal 7 4 3 4 4" xfId="3580" xr:uid="{7B527A6E-F47C-4F6C-B467-28A31A54E16E}"/>
    <cellStyle name="Normal 7 4 3 5" xfId="1933" xr:uid="{B538F749-534B-4879-9664-96AA7D82AA61}"/>
    <cellStyle name="Normal 7 4 3 5 2" xfId="3581" xr:uid="{F7854082-C947-4900-92E6-A12576A79BB2}"/>
    <cellStyle name="Normal 7 4 3 5 3" xfId="3582" xr:uid="{DA286113-3163-4371-B585-1F25E2C3243C}"/>
    <cellStyle name="Normal 7 4 3 5 4" xfId="3583" xr:uid="{2400732B-5BA5-45D6-A944-C8E78748A26C}"/>
    <cellStyle name="Normal 7 4 3 6" xfId="3584" xr:uid="{08952CF0-327C-4C3D-95B4-6F4BA71F5987}"/>
    <cellStyle name="Normal 7 4 3 7" xfId="3585" xr:uid="{E34ABD4F-B3A2-48A8-834E-26A38DDB0938}"/>
    <cellStyle name="Normal 7 4 3 8" xfId="3586" xr:uid="{1E837055-22A3-4CC3-AB18-87CFF4913240}"/>
    <cellStyle name="Normal 7 4 4" xfId="365" xr:uid="{D6C1C209-5ED5-47F5-AF34-CD6EA813C5F7}"/>
    <cellStyle name="Normal 7 4 4 2" xfId="733" xr:uid="{1166F163-2E31-486C-A7FA-930D8E7883DF}"/>
    <cellStyle name="Normal 7 4 4 2 2" xfId="734" xr:uid="{8E3C80D6-3874-4886-A288-7DC9B205E198}"/>
    <cellStyle name="Normal 7 4 4 2 2 2" xfId="1934" xr:uid="{011E76B0-F7A2-48B1-914A-EA3FDCEEBA99}"/>
    <cellStyle name="Normal 7 4 4 2 2 3" xfId="3587" xr:uid="{39FB45C8-ED11-4BAA-B4B0-028C1E5EA513}"/>
    <cellStyle name="Normal 7 4 4 2 2 4" xfId="3588" xr:uid="{1D252FE3-7475-4056-B1D5-2CC53AC89993}"/>
    <cellStyle name="Normal 7 4 4 2 3" xfId="1935" xr:uid="{998ADF0B-6A00-4335-BF97-93BFEE167CC0}"/>
    <cellStyle name="Normal 7 4 4 2 4" xfId="3589" xr:uid="{5EE8F870-748E-473B-BC88-A30A5220C72D}"/>
    <cellStyle name="Normal 7 4 4 2 5" xfId="3590" xr:uid="{FA6FDC24-3E8D-4F6D-89DC-AD03BA764CEE}"/>
    <cellStyle name="Normal 7 4 4 3" xfId="735" xr:uid="{8AB38DC1-7434-47AC-8743-0591D15A4710}"/>
    <cellStyle name="Normal 7 4 4 3 2" xfId="1936" xr:uid="{05288A5D-5D5B-4B08-9E05-0CFEFF3D077D}"/>
    <cellStyle name="Normal 7 4 4 3 3" xfId="3591" xr:uid="{ED510EFB-6420-40F4-8F9B-EC3C25019DFE}"/>
    <cellStyle name="Normal 7 4 4 3 4" xfId="3592" xr:uid="{CA37D945-3613-4B87-839B-1F7335130C7D}"/>
    <cellStyle name="Normal 7 4 4 4" xfId="1937" xr:uid="{D19A6DEC-5453-4ED9-A5AD-92D533B6C9F5}"/>
    <cellStyle name="Normal 7 4 4 4 2" xfId="3593" xr:uid="{DEE46707-3A91-4780-9946-D04072CD948F}"/>
    <cellStyle name="Normal 7 4 4 4 3" xfId="3594" xr:uid="{AA6A6CF4-E4DC-4C29-A671-B7D0A739296E}"/>
    <cellStyle name="Normal 7 4 4 4 4" xfId="3595" xr:uid="{A67C7C1A-39C5-429F-9149-E770848D77A3}"/>
    <cellStyle name="Normal 7 4 4 5" xfId="3596" xr:uid="{276286CB-6170-4824-84E7-BBA69895B532}"/>
    <cellStyle name="Normal 7 4 4 6" xfId="3597" xr:uid="{D7DC1482-7B30-4D36-A8F0-F20342E04181}"/>
    <cellStyle name="Normal 7 4 4 7" xfId="3598" xr:uid="{B689A219-D006-4DA5-A9BB-6EA4351F0865}"/>
    <cellStyle name="Normal 7 4 5" xfId="366" xr:uid="{E394B1B8-258A-44A9-A2E3-7BC0CC48C469}"/>
    <cellStyle name="Normal 7 4 5 2" xfId="736" xr:uid="{16405E28-DB68-477C-A83C-B0A788738E24}"/>
    <cellStyle name="Normal 7 4 5 2 2" xfId="1938" xr:uid="{9F141DE4-4FEF-4D4F-B139-EB4D55491C2B}"/>
    <cellStyle name="Normal 7 4 5 2 3" xfId="3599" xr:uid="{8437B424-39F9-48CE-A0D9-BD65FE6F5746}"/>
    <cellStyle name="Normal 7 4 5 2 4" xfId="3600" xr:uid="{4A8AC132-1E84-4A94-9323-23BE41955F26}"/>
    <cellStyle name="Normal 7 4 5 3" xfId="1939" xr:uid="{8CE69E2D-696B-47BD-9D8C-A80472EFABE6}"/>
    <cellStyle name="Normal 7 4 5 3 2" xfId="3601" xr:uid="{5462A961-D77A-49A0-9DD6-C9D2E067295A}"/>
    <cellStyle name="Normal 7 4 5 3 3" xfId="3602" xr:uid="{E39D6FB3-6176-4747-BD9C-AE2345B01493}"/>
    <cellStyle name="Normal 7 4 5 3 4" xfId="3603" xr:uid="{CA7EBA0C-8A00-4D5F-BA32-8F2B6EFFE7E4}"/>
    <cellStyle name="Normal 7 4 5 4" xfId="3604" xr:uid="{BAA6F7B6-BFE2-48B0-8204-FDD871EE7A6A}"/>
    <cellStyle name="Normal 7 4 5 5" xfId="3605" xr:uid="{E2B5FA88-4933-44F0-A6DD-27485A2265F5}"/>
    <cellStyle name="Normal 7 4 5 6" xfId="3606" xr:uid="{DD9F982C-A90D-4819-914A-54E9392F6D78}"/>
    <cellStyle name="Normal 7 4 6" xfId="737" xr:uid="{16CE2832-6485-4CF2-9BD6-382C07103749}"/>
    <cellStyle name="Normal 7 4 6 2" xfId="1940" xr:uid="{6608EA9E-9EC9-467F-A5D0-E63873176831}"/>
    <cellStyle name="Normal 7 4 6 2 2" xfId="3607" xr:uid="{CDCBD08C-57AB-45C5-B477-CFB1964982E4}"/>
    <cellStyle name="Normal 7 4 6 2 3" xfId="3608" xr:uid="{B15BC0B6-029C-4CB9-823A-3584D5E41852}"/>
    <cellStyle name="Normal 7 4 6 2 4" xfId="3609" xr:uid="{C2C56A16-2E13-4D34-9635-805EFF580776}"/>
    <cellStyle name="Normal 7 4 6 3" xfId="3610" xr:uid="{A6C94D34-CA94-49F2-B56B-30FB0A09D854}"/>
    <cellStyle name="Normal 7 4 6 4" xfId="3611" xr:uid="{86AABCB4-7081-45AC-A611-83D124B244C7}"/>
    <cellStyle name="Normal 7 4 6 5" xfId="3612" xr:uid="{D8BA8EA2-5087-4588-A6E0-79A53EC04A89}"/>
    <cellStyle name="Normal 7 4 7" xfId="1941" xr:uid="{06371BBD-F8AF-4A01-BD50-13E57198B518}"/>
    <cellStyle name="Normal 7 4 7 2" xfId="3613" xr:uid="{6384F5EA-8345-4C27-A1A1-4F551003E726}"/>
    <cellStyle name="Normal 7 4 7 3" xfId="3614" xr:uid="{5A8CB7E3-AA0E-409A-8598-D83F186A9CF4}"/>
    <cellStyle name="Normal 7 4 7 4" xfId="3615" xr:uid="{6B6728B6-41D4-4330-AA82-E891C85FC4BE}"/>
    <cellStyle name="Normal 7 4 8" xfId="3616" xr:uid="{70403081-1BCD-4CF2-9D6F-37AFC30E7659}"/>
    <cellStyle name="Normal 7 4 8 2" xfId="3617" xr:uid="{653449BD-B9BD-45BB-9E33-FA8FBC9DD8A8}"/>
    <cellStyle name="Normal 7 4 8 3" xfId="3618" xr:uid="{A9C9D1AC-6D51-48C9-B6CE-774DA753C79C}"/>
    <cellStyle name="Normal 7 4 8 4" xfId="3619" xr:uid="{508ADA49-F531-4A3A-953F-0091B7F802F7}"/>
    <cellStyle name="Normal 7 4 9" xfId="3620" xr:uid="{0A59AFC1-1C74-4BFC-8831-809C4C6C3BD0}"/>
    <cellStyle name="Normal 7 5" xfId="143" xr:uid="{B2A7700E-8818-4B6B-920A-91516332AAF9}"/>
    <cellStyle name="Normal 7 5 2" xfId="144" xr:uid="{64DA2AAB-8E67-4F83-82E7-572CBE719C03}"/>
    <cellStyle name="Normal 7 5 2 2" xfId="367" xr:uid="{DCABA065-673E-45B5-A1DF-AFE07D31BBF3}"/>
    <cellStyle name="Normal 7 5 2 2 2" xfId="738" xr:uid="{E5B83582-183F-4C96-82C8-D49E17FEECD4}"/>
    <cellStyle name="Normal 7 5 2 2 2 2" xfId="1942" xr:uid="{3557E00E-94AF-4779-8BF9-09F62D9A477A}"/>
    <cellStyle name="Normal 7 5 2 2 2 3" xfId="3621" xr:uid="{2A1A60D2-9DFE-41CF-80D1-7EBE58F4B233}"/>
    <cellStyle name="Normal 7 5 2 2 2 4" xfId="3622" xr:uid="{4F877C4D-5347-4BEC-AF4E-A8A322278F73}"/>
    <cellStyle name="Normal 7 5 2 2 3" xfId="1943" xr:uid="{218D8A24-E2FF-4246-AC70-12A60E57129C}"/>
    <cellStyle name="Normal 7 5 2 2 3 2" xfId="3623" xr:uid="{8709F54C-C6F3-43BF-8E0A-7640DD419644}"/>
    <cellStyle name="Normal 7 5 2 2 3 3" xfId="3624" xr:uid="{D5C3D217-4DE4-4292-A342-44E566330CCC}"/>
    <cellStyle name="Normal 7 5 2 2 3 4" xfId="3625" xr:uid="{0491C6C5-1205-41AF-B89A-FF5E949FBAFC}"/>
    <cellStyle name="Normal 7 5 2 2 4" xfId="3626" xr:uid="{7B492311-6C3C-4C59-8F27-3F4C07111D05}"/>
    <cellStyle name="Normal 7 5 2 2 5" xfId="3627" xr:uid="{F7D8DA12-4AF4-4F82-96A6-D0E6B2CC7FA2}"/>
    <cellStyle name="Normal 7 5 2 2 6" xfId="3628" xr:uid="{70A72AA6-A0D3-4F8A-9A4B-ADB5D654C825}"/>
    <cellStyle name="Normal 7 5 2 3" xfId="739" xr:uid="{7C74BA69-C5C3-4C06-9145-0AC9B1F03BA4}"/>
    <cellStyle name="Normal 7 5 2 3 2" xfId="1944" xr:uid="{2489175D-CB98-49AC-9875-A60FC0B7C072}"/>
    <cellStyle name="Normal 7 5 2 3 2 2" xfId="3629" xr:uid="{67089DE5-5B00-4BBA-8060-9AAE4874CAE8}"/>
    <cellStyle name="Normal 7 5 2 3 2 3" xfId="3630" xr:uid="{485D6149-9D2E-4B8B-BB04-E1482D14C09C}"/>
    <cellStyle name="Normal 7 5 2 3 2 4" xfId="3631" xr:uid="{78329904-551B-45CA-AE34-2E5F6414972A}"/>
    <cellStyle name="Normal 7 5 2 3 3" xfId="3632" xr:uid="{378CBF64-B67F-4AF6-8BB8-363FB7372E8B}"/>
    <cellStyle name="Normal 7 5 2 3 4" xfId="3633" xr:uid="{22114082-07FB-4B48-8F25-4F1F12A7822B}"/>
    <cellStyle name="Normal 7 5 2 3 5" xfId="3634" xr:uid="{079C8F86-C781-4663-9791-0B375EB0C2C4}"/>
    <cellStyle name="Normal 7 5 2 4" xfId="1945" xr:uid="{27ABAD79-759D-4383-8752-F68B22D2760C}"/>
    <cellStyle name="Normal 7 5 2 4 2" xfId="3635" xr:uid="{3AAC94C2-BA01-4FC1-BFA4-715F2465A131}"/>
    <cellStyle name="Normal 7 5 2 4 3" xfId="3636" xr:uid="{40BEC500-0D77-419D-9AC4-612AA13BF05E}"/>
    <cellStyle name="Normal 7 5 2 4 4" xfId="3637" xr:uid="{D6F92C5F-257E-45D2-BFFC-BEC9334819A9}"/>
    <cellStyle name="Normal 7 5 2 5" xfId="3638" xr:uid="{B214396E-7852-4F47-8AF7-0ED802F31F3C}"/>
    <cellStyle name="Normal 7 5 2 5 2" xfId="3639" xr:uid="{F080CE49-39BC-43CB-B4DB-E31A02F309F0}"/>
    <cellStyle name="Normal 7 5 2 5 3" xfId="3640" xr:uid="{0A4012C1-C9D1-48E1-879E-67E1220EB17E}"/>
    <cellStyle name="Normal 7 5 2 5 4" xfId="3641" xr:uid="{20B628A5-42D9-4F04-9C38-1314DD2514A9}"/>
    <cellStyle name="Normal 7 5 2 6" xfId="3642" xr:uid="{088088B5-2DE6-4581-BC26-4FDAC0E1A6ED}"/>
    <cellStyle name="Normal 7 5 2 7" xfId="3643" xr:uid="{C7615B1D-4A8A-47AB-AA1D-1F211FB20D72}"/>
    <cellStyle name="Normal 7 5 2 8" xfId="3644" xr:uid="{DBB1786E-7600-422C-94EA-51F7C6E24BDE}"/>
    <cellStyle name="Normal 7 5 3" xfId="368" xr:uid="{8785B414-8033-4836-981B-5B8984E51D70}"/>
    <cellStyle name="Normal 7 5 3 2" xfId="740" xr:uid="{6FD27F3F-4DD3-475D-B871-1FD0BCC215A5}"/>
    <cellStyle name="Normal 7 5 3 2 2" xfId="741" xr:uid="{6AD174A0-1FFC-4850-A4B9-855F7D5C6426}"/>
    <cellStyle name="Normal 7 5 3 2 3" xfId="3645" xr:uid="{7F7B6B01-6EBA-4BF4-9D64-6AB4151FDB85}"/>
    <cellStyle name="Normal 7 5 3 2 4" xfId="3646" xr:uid="{3475FBD0-4A6B-47C9-8E30-37C706B148AD}"/>
    <cellStyle name="Normal 7 5 3 3" xfId="742" xr:uid="{CE6BCC0C-35AC-45AE-A5EE-FB8E09346AF1}"/>
    <cellStyle name="Normal 7 5 3 3 2" xfId="3647" xr:uid="{BEE2EE95-E0AC-47E0-9B57-8720C3DAF310}"/>
    <cellStyle name="Normal 7 5 3 3 3" xfId="3648" xr:uid="{31F0C952-C556-4F89-9D97-CE16920E0BE2}"/>
    <cellStyle name="Normal 7 5 3 3 4" xfId="3649" xr:uid="{8B493280-C0E0-48A6-AB69-AF8C41EE48E3}"/>
    <cellStyle name="Normal 7 5 3 4" xfId="3650" xr:uid="{580D1867-EDA2-4FF8-8E91-41EE9FBD522B}"/>
    <cellStyle name="Normal 7 5 3 5" xfId="3651" xr:uid="{11E729A8-02BA-4F86-A0ED-9D4A1D594FC9}"/>
    <cellStyle name="Normal 7 5 3 6" xfId="3652" xr:uid="{833E8B21-926A-494F-B4A0-0CEB71D75B41}"/>
    <cellStyle name="Normal 7 5 4" xfId="369" xr:uid="{4668534A-DEA7-4D04-A65E-79736CDB829B}"/>
    <cellStyle name="Normal 7 5 4 2" xfId="743" xr:uid="{37A5DBC1-EDB5-490E-A3D0-5D496CD30160}"/>
    <cellStyle name="Normal 7 5 4 2 2" xfId="3653" xr:uid="{C9E438A8-B9DB-4D59-84BC-5162B3391A2B}"/>
    <cellStyle name="Normal 7 5 4 2 3" xfId="3654" xr:uid="{4E4E96CC-0F51-4D62-9DB0-B2ECB1A7A319}"/>
    <cellStyle name="Normal 7 5 4 2 4" xfId="3655" xr:uid="{24EBC27E-5456-48C4-BE13-9FFADE0A4CFB}"/>
    <cellStyle name="Normal 7 5 4 3" xfId="3656" xr:uid="{ED20A8E7-391A-4535-B9D2-A09E3FB8B099}"/>
    <cellStyle name="Normal 7 5 4 4" xfId="3657" xr:uid="{C8FCFBDA-435A-44C6-B94B-F1398057DB98}"/>
    <cellStyle name="Normal 7 5 4 5" xfId="3658" xr:uid="{50F98CB3-9D10-4A6A-A4DF-1A25B31F1460}"/>
    <cellStyle name="Normal 7 5 5" xfId="744" xr:uid="{3F83CDA0-D27A-4F97-A39E-76183858BDFD}"/>
    <cellStyle name="Normal 7 5 5 2" xfId="3659" xr:uid="{09DC61AF-7B83-4572-97D5-AED011CC3EC8}"/>
    <cellStyle name="Normal 7 5 5 3" xfId="3660" xr:uid="{DF613D49-3A6D-454C-A711-91345DE4EE0A}"/>
    <cellStyle name="Normal 7 5 5 4" xfId="3661" xr:uid="{44F6D642-4E09-4AAC-ADA1-1EE2E9EFE07C}"/>
    <cellStyle name="Normal 7 5 6" xfId="3662" xr:uid="{F7A20AE6-7E5A-40C6-BCCC-C689563ED2F9}"/>
    <cellStyle name="Normal 7 5 6 2" xfId="3663" xr:uid="{38BCA584-9AC1-4B0A-A0AC-AF846674F31A}"/>
    <cellStyle name="Normal 7 5 6 3" xfId="3664" xr:uid="{49488728-67FA-4ED6-92FE-85E0524B4BFD}"/>
    <cellStyle name="Normal 7 5 6 4" xfId="3665" xr:uid="{E4E74B4F-7143-4F69-B5E9-EE9A08D99383}"/>
    <cellStyle name="Normal 7 5 7" xfId="3666" xr:uid="{CD8172B8-2F77-444D-972E-228A811842BD}"/>
    <cellStyle name="Normal 7 5 8" xfId="3667" xr:uid="{00F87C4A-92B1-43DE-8B15-08239CC43AD6}"/>
    <cellStyle name="Normal 7 5 9" xfId="3668" xr:uid="{AAA166C4-BA65-4A8F-8256-168EFA1A9735}"/>
    <cellStyle name="Normal 7 6" xfId="145" xr:uid="{93537D49-8614-4FCE-81BB-1EA3396A93CD}"/>
    <cellStyle name="Normal 7 6 2" xfId="370" xr:uid="{70F3B1C3-A4B1-4E44-9684-2FF247B373C3}"/>
    <cellStyle name="Normal 7 6 2 2" xfId="745" xr:uid="{539E4EA8-E490-4F2E-A9FA-BDFD1AF7D57D}"/>
    <cellStyle name="Normal 7 6 2 2 2" xfId="1946" xr:uid="{A48C87E7-C116-45B5-9F29-7CF35B5A7140}"/>
    <cellStyle name="Normal 7 6 2 2 2 2" xfId="1947" xr:uid="{3137AFCF-6571-4F40-8540-CBEAC7DFDFBB}"/>
    <cellStyle name="Normal 7 6 2 2 3" xfId="1948" xr:uid="{75993613-49EA-4341-9CBB-75A534E01C81}"/>
    <cellStyle name="Normal 7 6 2 2 4" xfId="3669" xr:uid="{78EE1A6C-D9E6-4883-92CE-54F9BEA38D03}"/>
    <cellStyle name="Normal 7 6 2 3" xfId="1949" xr:uid="{322DA205-A134-4320-A1D4-92C9E8F42C1A}"/>
    <cellStyle name="Normal 7 6 2 3 2" xfId="1950" xr:uid="{B578D607-F56C-420E-A7A0-826FA649C239}"/>
    <cellStyle name="Normal 7 6 2 3 3" xfId="3670" xr:uid="{43031152-BB9D-4158-9885-6E410BEFAEBB}"/>
    <cellStyle name="Normal 7 6 2 3 4" xfId="3671" xr:uid="{C3E5B705-6DB5-4EC7-BEE8-BEFA984597CF}"/>
    <cellStyle name="Normal 7 6 2 4" xfId="1951" xr:uid="{2E4941F9-CD1D-4DCB-98DB-CF174D77B74D}"/>
    <cellStyle name="Normal 7 6 2 5" xfId="3672" xr:uid="{4C5315BA-6C79-4BF1-BA53-C356B2AA68E9}"/>
    <cellStyle name="Normal 7 6 2 6" xfId="3673" xr:uid="{2F2EC97D-9F94-4687-B53F-D6B92C493597}"/>
    <cellStyle name="Normal 7 6 3" xfId="746" xr:uid="{A5E987D3-1670-4CF8-9D85-F39190A24AD0}"/>
    <cellStyle name="Normal 7 6 3 2" xfId="1952" xr:uid="{07D57653-5FF6-414E-B3DB-971DB6130EA3}"/>
    <cellStyle name="Normal 7 6 3 2 2" xfId="1953" xr:uid="{67172AC2-304C-460B-A037-683D6C748613}"/>
    <cellStyle name="Normal 7 6 3 2 3" xfId="3674" xr:uid="{D56B6991-5787-4E05-A07B-42B07E2F5872}"/>
    <cellStyle name="Normal 7 6 3 2 4" xfId="3675" xr:uid="{714F630D-0F8A-4EBD-8782-8034800F495E}"/>
    <cellStyle name="Normal 7 6 3 3" xfId="1954" xr:uid="{AF38D84F-9B30-4898-AEAC-40D1AA19847C}"/>
    <cellStyle name="Normal 7 6 3 4" xfId="3676" xr:uid="{0585FDA2-CC49-4CBB-A304-03313FEF25AD}"/>
    <cellStyle name="Normal 7 6 3 5" xfId="3677" xr:uid="{C0AA0859-7290-480A-A199-D719FA91F3D6}"/>
    <cellStyle name="Normal 7 6 4" xfId="1955" xr:uid="{EC6FCEA3-57FB-47E3-ABEA-CC6724DFB54E}"/>
    <cellStyle name="Normal 7 6 4 2" xfId="1956" xr:uid="{782485E1-2E17-4443-879B-2B013231BE40}"/>
    <cellStyle name="Normal 7 6 4 3" xfId="3678" xr:uid="{469C6BFB-1010-4840-97F0-06C3F709697B}"/>
    <cellStyle name="Normal 7 6 4 4" xfId="3679" xr:uid="{B5A08CE9-12FF-4F70-969E-362118ACD2F9}"/>
    <cellStyle name="Normal 7 6 5" xfId="1957" xr:uid="{6F35FBB9-69D2-4D4A-AA70-9D45C4E12492}"/>
    <cellStyle name="Normal 7 6 5 2" xfId="3680" xr:uid="{1450610D-CDC4-42C9-A5E6-EAF90552A53D}"/>
    <cellStyle name="Normal 7 6 5 3" xfId="3681" xr:uid="{B31D5D71-3309-4A67-869A-E792C7669227}"/>
    <cellStyle name="Normal 7 6 5 4" xfId="3682" xr:uid="{B0F11CE5-7954-4B9D-9545-1E9EF4D726FE}"/>
    <cellStyle name="Normal 7 6 6" xfId="3683" xr:uid="{7C32115E-9D70-4BD8-8D08-D63FEDC3C166}"/>
    <cellStyle name="Normal 7 6 7" xfId="3684" xr:uid="{88ABB162-1245-4ABF-AA9C-98666729BAAD}"/>
    <cellStyle name="Normal 7 6 8" xfId="3685" xr:uid="{BDCCBA7B-5C21-47BA-A9D3-4AC9A5213EE2}"/>
    <cellStyle name="Normal 7 7" xfId="371" xr:uid="{67387671-49BD-49F8-90CA-72614F764F72}"/>
    <cellStyle name="Normal 7 7 2" xfId="747" xr:uid="{B22647DF-A177-4737-A99A-4E839287408B}"/>
    <cellStyle name="Normal 7 7 2 2" xfId="748" xr:uid="{EB87C757-5531-4AA9-87E0-059946F547D9}"/>
    <cellStyle name="Normal 7 7 2 2 2" xfId="1958" xr:uid="{93DE1A4E-7F2D-4BB7-9141-F753CCBDF3D0}"/>
    <cellStyle name="Normal 7 7 2 2 3" xfId="3686" xr:uid="{33A355C4-8B43-44D5-B9CF-EDE015319B0F}"/>
    <cellStyle name="Normal 7 7 2 2 4" xfId="3687" xr:uid="{60CFB146-7252-4359-853E-7E9C98DD9C44}"/>
    <cellStyle name="Normal 7 7 2 3" xfId="1959" xr:uid="{0CE56BA2-70A6-4CD1-98AC-7157B565D57E}"/>
    <cellStyle name="Normal 7 7 2 4" xfId="3688" xr:uid="{62AACAF0-4898-432A-A4A2-3B51B1529F4B}"/>
    <cellStyle name="Normal 7 7 2 5" xfId="3689" xr:uid="{EAED258A-BCDF-43E0-A707-11B202FAB1D5}"/>
    <cellStyle name="Normal 7 7 3" xfId="749" xr:uid="{BA278AFE-554C-4BF1-A3B2-083A1066097C}"/>
    <cellStyle name="Normal 7 7 3 2" xfId="1960" xr:uid="{95E274BA-1366-436F-B5E1-02F76E042FB3}"/>
    <cellStyle name="Normal 7 7 3 3" xfId="3690" xr:uid="{9F328DB5-6AA3-426F-B60F-165DE728EB84}"/>
    <cellStyle name="Normal 7 7 3 4" xfId="3691" xr:uid="{B8D3EB83-9207-4C90-BC89-CA3F9CFE6D33}"/>
    <cellStyle name="Normal 7 7 4" xfId="1961" xr:uid="{55487148-481B-4583-8FEF-BDC14FBF7587}"/>
    <cellStyle name="Normal 7 7 4 2" xfId="3692" xr:uid="{98093BB0-D746-4BA7-9B6F-4F80A075B46F}"/>
    <cellStyle name="Normal 7 7 4 3" xfId="3693" xr:uid="{CB3956FC-99FB-4F51-8DF4-878889CB0DDE}"/>
    <cellStyle name="Normal 7 7 4 4" xfId="3694" xr:uid="{53924A36-238A-4696-8BE6-85D1CEC4D7B0}"/>
    <cellStyle name="Normal 7 7 5" xfId="3695" xr:uid="{F8B39EFE-C881-4605-B9B6-0024B96E09BC}"/>
    <cellStyle name="Normal 7 7 6" xfId="3696" xr:uid="{FD3D2FAF-F7A7-44F4-ADAD-8C2658202AE8}"/>
    <cellStyle name="Normal 7 7 7" xfId="3697" xr:uid="{3806B0B2-73EC-4D33-94A5-89E1174C82DB}"/>
    <cellStyle name="Normal 7 8" xfId="372" xr:uid="{1730118B-6462-4C3B-9F06-D4A1097EF281}"/>
    <cellStyle name="Normal 7 8 2" xfId="750" xr:uid="{8076572C-FCF3-4FCA-8085-87604EEEABE2}"/>
    <cellStyle name="Normal 7 8 2 2" xfId="1962" xr:uid="{3F2CE64E-EB74-4989-8818-CDEAA61346EA}"/>
    <cellStyle name="Normal 7 8 2 3" xfId="3698" xr:uid="{5C8EB061-A2C9-4E27-9F62-19E5644FC9C5}"/>
    <cellStyle name="Normal 7 8 2 4" xfId="3699" xr:uid="{A2A660A3-0678-4E77-B116-4D278C12AC0F}"/>
    <cellStyle name="Normal 7 8 3" xfId="1963" xr:uid="{FD4B07C3-D255-4CFE-AFB6-1837BCC686CA}"/>
    <cellStyle name="Normal 7 8 3 2" xfId="3700" xr:uid="{6629B476-24F5-4932-9032-D91F0EF20FA6}"/>
    <cellStyle name="Normal 7 8 3 3" xfId="3701" xr:uid="{B48E5AA6-C897-45DE-9D03-9A8E75B27ADA}"/>
    <cellStyle name="Normal 7 8 3 4" xfId="3702" xr:uid="{A8851243-3082-4644-8F23-5DEB3787F4C0}"/>
    <cellStyle name="Normal 7 8 4" xfId="3703" xr:uid="{2C6AB08F-3AFC-4C64-8A67-5C2A1FCF1421}"/>
    <cellStyle name="Normal 7 8 5" xfId="3704" xr:uid="{46410A05-BB0D-4102-A484-58BEB7331C5C}"/>
    <cellStyle name="Normal 7 8 6" xfId="3705" xr:uid="{027EA4F4-6548-4347-B593-725E0C0FF751}"/>
    <cellStyle name="Normal 7 9" xfId="373" xr:uid="{B8B27DE0-62CF-4F99-B06A-8330EBED4B2F}"/>
    <cellStyle name="Normal 7 9 2" xfId="1964" xr:uid="{3E0DC022-1FD1-4F0E-A27D-006DF8660B6F}"/>
    <cellStyle name="Normal 7 9 2 2" xfId="3706" xr:uid="{A4442987-1E21-4F79-93AC-39988C8202A3}"/>
    <cellStyle name="Normal 7 9 2 2 2" xfId="4408" xr:uid="{A01020E6-699B-4FFA-9859-70E7BA46F1E4}"/>
    <cellStyle name="Normal 7 9 2 2 3" xfId="4687" xr:uid="{28C5CD0C-F734-4E18-835F-BF6D77D24987}"/>
    <cellStyle name="Normal 7 9 2 3" xfId="3707" xr:uid="{F1658348-5265-4870-A4D9-1E4529FBB5A2}"/>
    <cellStyle name="Normal 7 9 2 4" xfId="3708" xr:uid="{D0656181-A026-47F7-A84D-710BAAA91B7E}"/>
    <cellStyle name="Normal 7 9 3" xfId="3709" xr:uid="{7D0CDD37-32EA-4A3E-BAE6-E085944C90DE}"/>
    <cellStyle name="Normal 7 9 3 2" xfId="5342" xr:uid="{1C936CCD-C43E-4028-AF2D-1B1F05057BF2}"/>
    <cellStyle name="Normal 7 9 4" xfId="3710" xr:uid="{A9CA127D-FE39-4968-AC41-F53684AD00F0}"/>
    <cellStyle name="Normal 7 9 4 2" xfId="4578" xr:uid="{6D431B42-308E-4F65-AD9D-80E3AEC81EAB}"/>
    <cellStyle name="Normal 7 9 4 3" xfId="4688" xr:uid="{DF447266-5420-42D7-AECF-6100E31FE030}"/>
    <cellStyle name="Normal 7 9 4 4" xfId="4607" xr:uid="{FCBA05A2-4DBF-4245-9209-49AF7DDDF317}"/>
    <cellStyle name="Normal 7 9 5" xfId="3711" xr:uid="{EEFDD3B0-2754-400F-950E-2F2DB5B0D303}"/>
    <cellStyle name="Normal 8" xfId="146" xr:uid="{99170DB3-9F41-4A28-8CC7-72045CC96F28}"/>
    <cellStyle name="Normal 8 10" xfId="1965" xr:uid="{22BC0D57-B308-4157-BF57-164248F74FC7}"/>
    <cellStyle name="Normal 8 10 2" xfId="3712" xr:uid="{3676CA14-ABF3-4BE4-A283-D7608E0F76C4}"/>
    <cellStyle name="Normal 8 10 3" xfId="3713" xr:uid="{3F6CE781-5236-44CB-AE9B-A5432710E1BC}"/>
    <cellStyle name="Normal 8 10 4" xfId="3714" xr:uid="{C1C9FE72-A21A-48E0-8FAF-901B85D067B7}"/>
    <cellStyle name="Normal 8 11" xfId="3715" xr:uid="{7121BA17-4BCC-4C56-9AE8-2CCB56CDD3B3}"/>
    <cellStyle name="Normal 8 11 2" xfId="3716" xr:uid="{4567C1FD-00F1-47DD-9964-58D9693C38CC}"/>
    <cellStyle name="Normal 8 11 3" xfId="3717" xr:uid="{A11C5E15-AA26-4A68-9016-C7F439AF8F1E}"/>
    <cellStyle name="Normal 8 11 4" xfId="3718" xr:uid="{3E8AA2E5-F907-45EC-81F1-1927619B2DE6}"/>
    <cellStyle name="Normal 8 12" xfId="3719" xr:uid="{FB492E38-9BF2-4A26-84BD-9704914B730F}"/>
    <cellStyle name="Normal 8 12 2" xfId="3720" xr:uid="{C5D7D34E-28AD-4072-9BB8-F2CADC90B3B8}"/>
    <cellStyle name="Normal 8 13" xfId="3721" xr:uid="{7CD40A64-9B61-4D18-B238-72D6DB62A50B}"/>
    <cellStyle name="Normal 8 14" xfId="3722" xr:uid="{D28033DB-C943-455F-B2C4-4767CC7335C0}"/>
    <cellStyle name="Normal 8 15" xfId="3723" xr:uid="{C736CA38-66EB-478E-9F71-E880183CD4E0}"/>
    <cellStyle name="Normal 8 2" xfId="147" xr:uid="{DCF4D483-196C-4D72-B456-48640426F52C}"/>
    <cellStyle name="Normal 8 2 10" xfId="3724" xr:uid="{A94C1266-F0D9-40AF-B69B-DF7084521CD3}"/>
    <cellStyle name="Normal 8 2 11" xfId="3725" xr:uid="{88C70D9B-1AC9-43B1-A0E4-01CB5AE38820}"/>
    <cellStyle name="Normal 8 2 2" xfId="148" xr:uid="{DB22BC77-8DF0-417E-9E27-96DBB8BD142D}"/>
    <cellStyle name="Normal 8 2 2 2" xfId="149" xr:uid="{48846F08-1ACE-466A-B73A-9935E97A304F}"/>
    <cellStyle name="Normal 8 2 2 2 2" xfId="374" xr:uid="{0E0B055A-9F6B-43F0-8242-2F5F6DAE5FC2}"/>
    <cellStyle name="Normal 8 2 2 2 2 2" xfId="751" xr:uid="{A9A36173-4272-472D-A6B0-D3C04F8FE9D2}"/>
    <cellStyle name="Normal 8 2 2 2 2 2 2" xfId="752" xr:uid="{96358A65-4DD9-4FC2-82AF-7A9B510753CA}"/>
    <cellStyle name="Normal 8 2 2 2 2 2 2 2" xfId="1966" xr:uid="{85059136-534E-434F-8817-28C5440D6008}"/>
    <cellStyle name="Normal 8 2 2 2 2 2 2 2 2" xfId="1967" xr:uid="{4F30DC22-72F0-4CF1-AC3D-A3F97D00A3AC}"/>
    <cellStyle name="Normal 8 2 2 2 2 2 2 3" xfId="1968" xr:uid="{042EDE4F-E9F7-436B-B7D1-7F1CA3497A96}"/>
    <cellStyle name="Normal 8 2 2 2 2 2 3" xfId="1969" xr:uid="{6E5DBE29-5019-42D6-9BF4-3F4F248751B9}"/>
    <cellStyle name="Normal 8 2 2 2 2 2 3 2" xfId="1970" xr:uid="{063D8838-E1B5-45CD-BBD1-5ACE3DCA99EF}"/>
    <cellStyle name="Normal 8 2 2 2 2 2 4" xfId="1971" xr:uid="{CFB9714F-1BF1-48DE-AA12-33028EA7E901}"/>
    <cellStyle name="Normal 8 2 2 2 2 3" xfId="753" xr:uid="{A8578984-013A-40CF-949A-BCB2D087F22C}"/>
    <cellStyle name="Normal 8 2 2 2 2 3 2" xfId="1972" xr:uid="{55353BCF-5ED9-4AE0-B1B7-724D0B53464E}"/>
    <cellStyle name="Normal 8 2 2 2 2 3 2 2" xfId="1973" xr:uid="{223520C5-E3A5-4691-95AF-5CB5B02AB1DB}"/>
    <cellStyle name="Normal 8 2 2 2 2 3 3" xfId="1974" xr:uid="{A495ADD4-4A6C-400E-A6B2-7D9C1EA8D31E}"/>
    <cellStyle name="Normal 8 2 2 2 2 3 4" xfId="3726" xr:uid="{F7A564AC-F874-4DCB-95C0-0926B0898B5A}"/>
    <cellStyle name="Normal 8 2 2 2 2 4" xfId="1975" xr:uid="{677F3FB2-7649-414B-B662-372A223A4332}"/>
    <cellStyle name="Normal 8 2 2 2 2 4 2" xfId="1976" xr:uid="{D6C08338-A229-475F-B919-ECC89D0E8D68}"/>
    <cellStyle name="Normal 8 2 2 2 2 5" xfId="1977" xr:uid="{784CD0DF-0C69-4159-90FB-78EF078DDDE4}"/>
    <cellStyle name="Normal 8 2 2 2 2 6" xfId="3727" xr:uid="{A0625773-DDE7-48CD-B999-8C43DFBA7053}"/>
    <cellStyle name="Normal 8 2 2 2 3" xfId="375" xr:uid="{DFCF0474-6947-4A5C-B945-CAFF7D2C62DC}"/>
    <cellStyle name="Normal 8 2 2 2 3 2" xfId="754" xr:uid="{1A8BF1F9-D5CC-49A9-9070-3469FA1C62D3}"/>
    <cellStyle name="Normal 8 2 2 2 3 2 2" xfId="755" xr:uid="{58F5F3E8-539C-4BF1-BCD0-E58FD8D0B2A4}"/>
    <cellStyle name="Normal 8 2 2 2 3 2 2 2" xfId="1978" xr:uid="{A29BC559-3DD9-41CB-8AA9-47357196E620}"/>
    <cellStyle name="Normal 8 2 2 2 3 2 2 2 2" xfId="1979" xr:uid="{1177480D-6633-490C-952E-42D95EE1B45F}"/>
    <cellStyle name="Normal 8 2 2 2 3 2 2 3" xfId="1980" xr:uid="{1C5B5053-F382-4AF5-904C-0A5BBB3F8621}"/>
    <cellStyle name="Normal 8 2 2 2 3 2 3" xfId="1981" xr:uid="{5AB3DEF8-08B1-4608-8D3A-0583B596BE81}"/>
    <cellStyle name="Normal 8 2 2 2 3 2 3 2" xfId="1982" xr:uid="{420CA7B7-9677-4FD2-9FCF-DC00C3C8C9CA}"/>
    <cellStyle name="Normal 8 2 2 2 3 2 4" xfId="1983" xr:uid="{EF708EEE-627A-4824-B252-CD0922E8D5E8}"/>
    <cellStyle name="Normal 8 2 2 2 3 3" xfId="756" xr:uid="{A6B18985-0582-496D-84F9-01F102BCE829}"/>
    <cellStyle name="Normal 8 2 2 2 3 3 2" xfId="1984" xr:uid="{AB11B04C-DA8E-494C-8FC2-3815D88C01CC}"/>
    <cellStyle name="Normal 8 2 2 2 3 3 2 2" xfId="1985" xr:uid="{749DF1C0-B348-4F16-8E91-D04084FF90C6}"/>
    <cellStyle name="Normal 8 2 2 2 3 3 3" xfId="1986" xr:uid="{CB1B3B8B-2E24-4E3B-B249-372D95F67A1A}"/>
    <cellStyle name="Normal 8 2 2 2 3 4" xfId="1987" xr:uid="{65E1F126-DCCF-4821-BAB9-6DD7305738BF}"/>
    <cellStyle name="Normal 8 2 2 2 3 4 2" xfId="1988" xr:uid="{D8022C35-79EA-40CC-9195-008AFA2C97B3}"/>
    <cellStyle name="Normal 8 2 2 2 3 5" xfId="1989" xr:uid="{25B40F54-93BC-44DB-B73F-F9405E6DD658}"/>
    <cellStyle name="Normal 8 2 2 2 4" xfId="757" xr:uid="{F3BF1259-970A-4EF6-BD90-52E183F9CCC9}"/>
    <cellStyle name="Normal 8 2 2 2 4 2" xfId="758" xr:uid="{BA8512D4-37BA-4312-978B-CA86D1F90E0E}"/>
    <cellStyle name="Normal 8 2 2 2 4 2 2" xfId="1990" xr:uid="{B66CC868-024D-470C-BB8F-1D7B766B0648}"/>
    <cellStyle name="Normal 8 2 2 2 4 2 2 2" xfId="1991" xr:uid="{D9547D53-FB6D-4012-862D-C7786B77E4E4}"/>
    <cellStyle name="Normal 8 2 2 2 4 2 3" xfId="1992" xr:uid="{54BC83A5-D04E-47D4-9A52-D8BE5643C569}"/>
    <cellStyle name="Normal 8 2 2 2 4 3" xfId="1993" xr:uid="{496D2B09-E4B3-4878-9E41-20F4E723EF65}"/>
    <cellStyle name="Normal 8 2 2 2 4 3 2" xfId="1994" xr:uid="{70497226-9F86-4784-AD0F-3F68753050A7}"/>
    <cellStyle name="Normal 8 2 2 2 4 4" xfId="1995" xr:uid="{49BA3880-1A9C-4693-9F49-7FFCE246DFBA}"/>
    <cellStyle name="Normal 8 2 2 2 5" xfId="759" xr:uid="{A54928BE-DAD3-428C-93D6-77878E5F997B}"/>
    <cellStyle name="Normal 8 2 2 2 5 2" xfId="1996" xr:uid="{FB76B836-C616-4FA8-828A-891A0649D97A}"/>
    <cellStyle name="Normal 8 2 2 2 5 2 2" xfId="1997" xr:uid="{007EA51D-1904-4C91-97B5-DAAC41045947}"/>
    <cellStyle name="Normal 8 2 2 2 5 3" xfId="1998" xr:uid="{F4D59BCE-28DE-4E80-A721-9E5C750DAD4F}"/>
    <cellStyle name="Normal 8 2 2 2 5 4" xfId="3728" xr:uid="{1191F011-8972-482E-B93E-1B13766CA48F}"/>
    <cellStyle name="Normal 8 2 2 2 6" xfId="1999" xr:uid="{087BAD87-3F02-4BB8-BA7D-04BD8B66C9A4}"/>
    <cellStyle name="Normal 8 2 2 2 6 2" xfId="2000" xr:uid="{D5F5FF60-1AD4-4628-BD62-5F4AC6D02CC6}"/>
    <cellStyle name="Normal 8 2 2 2 7" xfId="2001" xr:uid="{482579D2-5C02-4AF9-BCAE-9406E138771F}"/>
    <cellStyle name="Normal 8 2 2 2 8" xfId="3729" xr:uid="{0D2FC50F-F488-4C22-A32F-0651EC329202}"/>
    <cellStyle name="Normal 8 2 2 3" xfId="376" xr:uid="{E4A915C2-43FF-42B2-99A3-5CA8D6D63434}"/>
    <cellStyle name="Normal 8 2 2 3 2" xfId="760" xr:uid="{B4061E59-0B08-4707-8016-810C6369E66C}"/>
    <cellStyle name="Normal 8 2 2 3 2 2" xfId="761" xr:uid="{4E2678CB-8DDF-456D-9529-8BD61A8DAAA9}"/>
    <cellStyle name="Normal 8 2 2 3 2 2 2" xfId="2002" xr:uid="{664DBA12-9EEE-4BF6-8C6C-A33C690370ED}"/>
    <cellStyle name="Normal 8 2 2 3 2 2 2 2" xfId="2003" xr:uid="{F2F0DEF0-0861-4E89-BDE2-CDEFD3147215}"/>
    <cellStyle name="Normal 8 2 2 3 2 2 3" xfId="2004" xr:uid="{CDA0B528-3C22-4E67-9C67-253135ED6DA2}"/>
    <cellStyle name="Normal 8 2 2 3 2 3" xfId="2005" xr:uid="{E7EFBBCA-06B1-4F34-8B8B-01C59475F9F2}"/>
    <cellStyle name="Normal 8 2 2 3 2 3 2" xfId="2006" xr:uid="{E50641C2-C050-4D62-BAA8-00D0717BC9A2}"/>
    <cellStyle name="Normal 8 2 2 3 2 4" xfId="2007" xr:uid="{4A0C8827-9777-4E70-B62E-6A9EBC164AAE}"/>
    <cellStyle name="Normal 8 2 2 3 3" xfId="762" xr:uid="{767FC51A-C936-4A79-961E-70F46DCC0364}"/>
    <cellStyle name="Normal 8 2 2 3 3 2" xfId="2008" xr:uid="{77444248-6EF6-4367-9A3F-100D3F202907}"/>
    <cellStyle name="Normal 8 2 2 3 3 2 2" xfId="2009" xr:uid="{F0F45750-0CAC-4F26-A757-5138FCC39B92}"/>
    <cellStyle name="Normal 8 2 2 3 3 3" xfId="2010" xr:uid="{4D9E6BF5-F91F-495B-882D-0EE0487818C8}"/>
    <cellStyle name="Normal 8 2 2 3 3 4" xfId="3730" xr:uid="{2CC3679F-28D4-46EF-AA60-0188B9DC6939}"/>
    <cellStyle name="Normal 8 2 2 3 4" xfId="2011" xr:uid="{74C93D48-FBE8-4529-B392-FF1E2BD15A1A}"/>
    <cellStyle name="Normal 8 2 2 3 4 2" xfId="2012" xr:uid="{5059F76F-4E26-48F5-9773-E59AABAF7BB1}"/>
    <cellStyle name="Normal 8 2 2 3 5" xfId="2013" xr:uid="{5BE33DB3-8968-4BF2-980B-0F8B4BE161D2}"/>
    <cellStyle name="Normal 8 2 2 3 6" xfId="3731" xr:uid="{9E170E6B-6636-4C8F-A1F1-FEC01A41983C}"/>
    <cellStyle name="Normal 8 2 2 4" xfId="377" xr:uid="{3B1A93BF-38EA-4CF9-A0E6-B016A88AB0C7}"/>
    <cellStyle name="Normal 8 2 2 4 2" xfId="763" xr:uid="{A4AB4C62-D21E-4010-BF08-A50E89CE5F1A}"/>
    <cellStyle name="Normal 8 2 2 4 2 2" xfId="764" xr:uid="{CEB6C297-ED19-43D7-8116-8F25C24A128D}"/>
    <cellStyle name="Normal 8 2 2 4 2 2 2" xfId="2014" xr:uid="{476A2F52-5D99-44D7-BF6F-56E7F6AEA7B1}"/>
    <cellStyle name="Normal 8 2 2 4 2 2 2 2" xfId="2015" xr:uid="{2C4A920A-F12E-4172-B181-A408045CF30D}"/>
    <cellStyle name="Normal 8 2 2 4 2 2 3" xfId="2016" xr:uid="{603FF0DC-BE8F-4044-9521-25D4980EF69B}"/>
    <cellStyle name="Normal 8 2 2 4 2 3" xfId="2017" xr:uid="{7B5F91B5-022E-4894-A735-52F999161A8E}"/>
    <cellStyle name="Normal 8 2 2 4 2 3 2" xfId="2018" xr:uid="{77CF468A-D711-4952-9BFF-733F1980487A}"/>
    <cellStyle name="Normal 8 2 2 4 2 4" xfId="2019" xr:uid="{B9AA181F-8209-4433-A7B1-42CEF07B7478}"/>
    <cellStyle name="Normal 8 2 2 4 3" xfId="765" xr:uid="{E426CA31-FF85-4670-9B4F-EA496E0F653D}"/>
    <cellStyle name="Normal 8 2 2 4 3 2" xfId="2020" xr:uid="{CE08B97E-F6EE-439A-9EF5-EED19B9879AA}"/>
    <cellStyle name="Normal 8 2 2 4 3 2 2" xfId="2021" xr:uid="{A01F5B43-8F69-469C-A074-DC34E6AC3DE7}"/>
    <cellStyle name="Normal 8 2 2 4 3 3" xfId="2022" xr:uid="{88317409-FAD1-45A8-9CAA-0334040805FD}"/>
    <cellStyle name="Normal 8 2 2 4 4" xfId="2023" xr:uid="{623948EB-4630-428B-BDA0-9F1CC2DAA3A7}"/>
    <cellStyle name="Normal 8 2 2 4 4 2" xfId="2024" xr:uid="{6AB6B4D9-8B14-4155-B41A-5651F666AB96}"/>
    <cellStyle name="Normal 8 2 2 4 5" xfId="2025" xr:uid="{D35DA514-3D6A-4EF4-BB0E-AAC9985FD334}"/>
    <cellStyle name="Normal 8 2 2 5" xfId="378" xr:uid="{92098B9D-1BF5-4EB9-A598-A14386C2B8C6}"/>
    <cellStyle name="Normal 8 2 2 5 2" xfId="766" xr:uid="{D10429C9-C2FA-4317-91BD-09A82B0CECC4}"/>
    <cellStyle name="Normal 8 2 2 5 2 2" xfId="2026" xr:uid="{E860811E-2D9A-4DA3-AED6-76375F8CA592}"/>
    <cellStyle name="Normal 8 2 2 5 2 2 2" xfId="2027" xr:uid="{56FA5F7D-8F94-4362-8817-960C539E01DC}"/>
    <cellStyle name="Normal 8 2 2 5 2 3" xfId="2028" xr:uid="{E95A7461-0BE1-47E3-B9E3-5AF683397D63}"/>
    <cellStyle name="Normal 8 2 2 5 3" xfId="2029" xr:uid="{CC54D583-C7C0-4B9C-AC5C-DEBABBC669EC}"/>
    <cellStyle name="Normal 8 2 2 5 3 2" xfId="2030" xr:uid="{3A92C881-4E0A-46A0-8CDB-6226D2FB700E}"/>
    <cellStyle name="Normal 8 2 2 5 4" xfId="2031" xr:uid="{CAE41FB9-E3F8-407C-A2FC-4CA11930E325}"/>
    <cellStyle name="Normal 8 2 2 6" xfId="767" xr:uid="{501F1512-4003-4B09-B8CC-651381B2E8EE}"/>
    <cellStyle name="Normal 8 2 2 6 2" xfId="2032" xr:uid="{00BDC38B-0F14-4D91-B146-8C0169EAAE1C}"/>
    <cellStyle name="Normal 8 2 2 6 2 2" xfId="2033" xr:uid="{7F0356FD-4E93-47F3-A029-BF7B3D7E9184}"/>
    <cellStyle name="Normal 8 2 2 6 3" xfId="2034" xr:uid="{A7D06D72-D8F4-4327-B507-94BF9E9984CD}"/>
    <cellStyle name="Normal 8 2 2 6 4" xfId="3732" xr:uid="{D6B1DC43-BF20-40D1-9D05-19B9BEE1EC95}"/>
    <cellStyle name="Normal 8 2 2 7" xfId="2035" xr:uid="{C71226C2-0C1B-4D2A-A919-2840C0D1683A}"/>
    <cellStyle name="Normal 8 2 2 7 2" xfId="2036" xr:uid="{DC29F16B-8D09-4D93-805E-6690E7FF6129}"/>
    <cellStyle name="Normal 8 2 2 8" xfId="2037" xr:uid="{F7CF37FA-5CB9-48D0-9F98-010C58EA3D5E}"/>
    <cellStyle name="Normal 8 2 2 9" xfId="3733" xr:uid="{2FF73E9D-D5E6-4D70-8BB5-0300AB46EA83}"/>
    <cellStyle name="Normal 8 2 3" xfId="150" xr:uid="{9F4315E0-A77B-487D-A8DE-AA75F8D3D11A}"/>
    <cellStyle name="Normal 8 2 3 2" xfId="151" xr:uid="{EBB73949-B4B3-4A5B-91EA-0DE56B4A3925}"/>
    <cellStyle name="Normal 8 2 3 2 2" xfId="768" xr:uid="{CFA11B6D-5FC7-41E6-AA73-7DAF92588CF2}"/>
    <cellStyle name="Normal 8 2 3 2 2 2" xfId="769" xr:uid="{8EE90A36-98B6-4F60-8F27-A748B9487C05}"/>
    <cellStyle name="Normal 8 2 3 2 2 2 2" xfId="2038" xr:uid="{32F30E54-2C98-491B-872F-2591FFC663B6}"/>
    <cellStyle name="Normal 8 2 3 2 2 2 2 2" xfId="2039" xr:uid="{52D41F0C-947A-4BA8-9FB1-DE7DE2FFA9B6}"/>
    <cellStyle name="Normal 8 2 3 2 2 2 3" xfId="2040" xr:uid="{B92DC2B4-2D72-4839-B393-FFD6441F19BD}"/>
    <cellStyle name="Normal 8 2 3 2 2 3" xfId="2041" xr:uid="{BC3CBA7C-4C2B-485B-9532-449DFF3F3D1E}"/>
    <cellStyle name="Normal 8 2 3 2 2 3 2" xfId="2042" xr:uid="{B1C35431-1AC4-4746-8176-F1426510BE01}"/>
    <cellStyle name="Normal 8 2 3 2 2 4" xfId="2043" xr:uid="{83414B29-1039-4FB0-823D-773846455A3A}"/>
    <cellStyle name="Normal 8 2 3 2 3" xfId="770" xr:uid="{573A5779-646B-4305-A18B-3C88A3BF43E5}"/>
    <cellStyle name="Normal 8 2 3 2 3 2" xfId="2044" xr:uid="{E574B03B-2D25-48A0-8E48-E0D4A7402C65}"/>
    <cellStyle name="Normal 8 2 3 2 3 2 2" xfId="2045" xr:uid="{2726C426-FB90-412C-B1AC-B2C17723E58E}"/>
    <cellStyle name="Normal 8 2 3 2 3 3" xfId="2046" xr:uid="{6C266209-4DD1-4CC1-AF4B-C30E303F9154}"/>
    <cellStyle name="Normal 8 2 3 2 3 4" xfId="3734" xr:uid="{21697392-6E6C-4888-AEBE-08B58C3B7F69}"/>
    <cellStyle name="Normal 8 2 3 2 4" xfId="2047" xr:uid="{C0A5EF57-0217-4C32-B889-30CA006B1680}"/>
    <cellStyle name="Normal 8 2 3 2 4 2" xfId="2048" xr:uid="{95690624-B5E2-4ADC-8E52-7B1931EE0406}"/>
    <cellStyle name="Normal 8 2 3 2 5" xfId="2049" xr:uid="{015A8AB6-8650-4C9E-9225-079478D48B51}"/>
    <cellStyle name="Normal 8 2 3 2 6" xfId="3735" xr:uid="{F9A8179F-1E52-4BA5-942E-402AC887C949}"/>
    <cellStyle name="Normal 8 2 3 3" xfId="379" xr:uid="{9EA93959-FED4-4684-87A4-6BC9DA7E6A4E}"/>
    <cellStyle name="Normal 8 2 3 3 2" xfId="771" xr:uid="{2930D86F-C873-40E6-A19D-6037A276E19E}"/>
    <cellStyle name="Normal 8 2 3 3 2 2" xfId="772" xr:uid="{4192AD5E-D0D4-4DB4-B0A8-50C276205EAB}"/>
    <cellStyle name="Normal 8 2 3 3 2 2 2" xfId="2050" xr:uid="{5B67EE9E-556B-435B-A0AD-C5DEF8BB953A}"/>
    <cellStyle name="Normal 8 2 3 3 2 2 2 2" xfId="2051" xr:uid="{2275911F-63A9-4AD2-998D-F35EAD493341}"/>
    <cellStyle name="Normal 8 2 3 3 2 2 3" xfId="2052" xr:uid="{C914397F-DFE8-4728-BB57-10E9898C68D2}"/>
    <cellStyle name="Normal 8 2 3 3 2 3" xfId="2053" xr:uid="{AEEB1BC4-D0EA-446A-8082-DC96C3E07866}"/>
    <cellStyle name="Normal 8 2 3 3 2 3 2" xfId="2054" xr:uid="{730C906B-FD49-45B2-8C2F-68402F0A70FA}"/>
    <cellStyle name="Normal 8 2 3 3 2 4" xfId="2055" xr:uid="{6E52CB83-3A16-45A9-98E6-4112A6EE6E36}"/>
    <cellStyle name="Normal 8 2 3 3 3" xfId="773" xr:uid="{CA5A6DF1-C9FE-41AA-AE0A-9F6E66F15985}"/>
    <cellStyle name="Normal 8 2 3 3 3 2" xfId="2056" xr:uid="{24A31B49-4E64-4AA4-889F-C83113D131CD}"/>
    <cellStyle name="Normal 8 2 3 3 3 2 2" xfId="2057" xr:uid="{2DB9244D-E619-4738-8EBE-91FDB57E08B4}"/>
    <cellStyle name="Normal 8 2 3 3 3 3" xfId="2058" xr:uid="{7E0FDC8D-37DC-4E8B-BFEE-DCCBB0498432}"/>
    <cellStyle name="Normal 8 2 3 3 4" xfId="2059" xr:uid="{EEB472D9-272A-4AF3-9864-88AB263BFDF4}"/>
    <cellStyle name="Normal 8 2 3 3 4 2" xfId="2060" xr:uid="{F2817196-C2FA-44F2-BED2-EF3E09D7BCC6}"/>
    <cellStyle name="Normal 8 2 3 3 5" xfId="2061" xr:uid="{A05D4A87-B54E-48CA-8CD5-C2D60E11F5DD}"/>
    <cellStyle name="Normal 8 2 3 4" xfId="380" xr:uid="{CC30BDA4-8502-4ED1-AA3B-E3A565675050}"/>
    <cellStyle name="Normal 8 2 3 4 2" xfId="774" xr:uid="{0852E5A0-C340-4FD2-AA4F-C993FD541C0B}"/>
    <cellStyle name="Normal 8 2 3 4 2 2" xfId="2062" xr:uid="{8957C0B4-172A-40E5-B16B-974FE20A04AE}"/>
    <cellStyle name="Normal 8 2 3 4 2 2 2" xfId="2063" xr:uid="{CB9119B1-2036-411A-88DC-8BA37CF7D12E}"/>
    <cellStyle name="Normal 8 2 3 4 2 3" xfId="2064" xr:uid="{9DFF618E-8E80-4524-BE7D-A38DDD5CAEDD}"/>
    <cellStyle name="Normal 8 2 3 4 3" xfId="2065" xr:uid="{2D258EBE-BEDD-4666-B61E-6B52B236D6FC}"/>
    <cellStyle name="Normal 8 2 3 4 3 2" xfId="2066" xr:uid="{BB4A1CAA-4267-48AB-AD6F-BFD4C2369B81}"/>
    <cellStyle name="Normal 8 2 3 4 4" xfId="2067" xr:uid="{A756CFDD-4272-4F4B-A679-294458828056}"/>
    <cellStyle name="Normal 8 2 3 5" xfId="775" xr:uid="{B358DBFF-1E28-4D0D-A5DD-8280FADFCFF7}"/>
    <cellStyle name="Normal 8 2 3 5 2" xfId="2068" xr:uid="{746F8AB2-8246-404F-969A-F1684BE7694D}"/>
    <cellStyle name="Normal 8 2 3 5 2 2" xfId="2069" xr:uid="{09625B67-5A4F-4733-A921-306C3963E518}"/>
    <cellStyle name="Normal 8 2 3 5 3" xfId="2070" xr:uid="{0D42DA92-0901-4E83-9246-53DAFB7ED613}"/>
    <cellStyle name="Normal 8 2 3 5 4" xfId="3736" xr:uid="{C4DF31AA-6123-4AE5-AF44-DE5E1BC83572}"/>
    <cellStyle name="Normal 8 2 3 6" xfId="2071" xr:uid="{F33E2571-4F36-45E1-9290-DAE009B70E5B}"/>
    <cellStyle name="Normal 8 2 3 6 2" xfId="2072" xr:uid="{A88EC127-86BB-4235-8ECE-B6635E76AD78}"/>
    <cellStyle name="Normal 8 2 3 7" xfId="2073" xr:uid="{5AFAE8F9-55A1-4B8B-9C2C-70E10777DBEA}"/>
    <cellStyle name="Normal 8 2 3 8" xfId="3737" xr:uid="{B0DA9E44-4EE3-4226-A6D1-0E6E2B79BDC5}"/>
    <cellStyle name="Normal 8 2 4" xfId="152" xr:uid="{E411D3B8-BBC0-4C94-B7B5-40FE8CB0735D}"/>
    <cellStyle name="Normal 8 2 4 2" xfId="449" xr:uid="{92FDBC84-662F-4229-AB6C-652E137DC979}"/>
    <cellStyle name="Normal 8 2 4 2 2" xfId="776" xr:uid="{52DAC0D7-F607-45D5-8781-30339FAA1460}"/>
    <cellStyle name="Normal 8 2 4 2 2 2" xfId="2074" xr:uid="{618ACE2F-278F-4C6F-9B23-968DF40293C7}"/>
    <cellStyle name="Normal 8 2 4 2 2 2 2" xfId="2075" xr:uid="{8190BC38-36D3-49E0-9C2B-2BF00C8CC2BF}"/>
    <cellStyle name="Normal 8 2 4 2 2 3" xfId="2076" xr:uid="{6E5B75BA-9113-408F-815B-D2A66F7F8A04}"/>
    <cellStyle name="Normal 8 2 4 2 2 4" xfId="3738" xr:uid="{F8D372DE-3EA5-46AA-A0A0-60B0E6F3A65E}"/>
    <cellStyle name="Normal 8 2 4 2 3" xfId="2077" xr:uid="{709C9499-9D50-4437-A920-A3B61E8A5085}"/>
    <cellStyle name="Normal 8 2 4 2 3 2" xfId="2078" xr:uid="{05C2CFD3-8022-4E8D-AF78-5DF5E1996A99}"/>
    <cellStyle name="Normal 8 2 4 2 4" xfId="2079" xr:uid="{37C4B2BF-BBB6-4836-9AE0-A5A72113A6AD}"/>
    <cellStyle name="Normal 8 2 4 2 5" xfId="3739" xr:uid="{D964C3B5-24D3-43DE-9949-E11546638BE7}"/>
    <cellStyle name="Normal 8 2 4 3" xfId="777" xr:uid="{BBC52054-37B7-4790-B6B4-DB283D4189A5}"/>
    <cellStyle name="Normal 8 2 4 3 2" xfId="2080" xr:uid="{6A3DC3C6-7DA0-443E-97C6-2577D9CD2DE1}"/>
    <cellStyle name="Normal 8 2 4 3 2 2" xfId="2081" xr:uid="{C66278CE-C25F-4659-B699-F2F16D45E1D5}"/>
    <cellStyle name="Normal 8 2 4 3 3" xfId="2082" xr:uid="{6FFE0CDC-66DF-4495-9E6E-9FC72ABF28E6}"/>
    <cellStyle name="Normal 8 2 4 3 4" xfId="3740" xr:uid="{5E6CE398-445B-406F-961D-E490BE04DD4D}"/>
    <cellStyle name="Normal 8 2 4 4" xfId="2083" xr:uid="{54E0EE99-37EA-4787-A3F4-47E877C40587}"/>
    <cellStyle name="Normal 8 2 4 4 2" xfId="2084" xr:uid="{A7C1CCF4-1BB8-4C7F-BEA5-A9722A036CDF}"/>
    <cellStyle name="Normal 8 2 4 4 3" xfId="3741" xr:uid="{44655553-B110-41B1-9441-230FAF8F8B5F}"/>
    <cellStyle name="Normal 8 2 4 4 4" xfId="3742" xr:uid="{15F16D8E-7DD3-49B8-88E5-948251F7252E}"/>
    <cellStyle name="Normal 8 2 4 5" xfId="2085" xr:uid="{549F62A9-344C-4F24-9682-090F3FB45923}"/>
    <cellStyle name="Normal 8 2 4 6" xfId="3743" xr:uid="{60D6503F-9B11-4CCA-B1B9-572B2B064611}"/>
    <cellStyle name="Normal 8 2 4 7" xfId="3744" xr:uid="{0BEBF56E-05D3-4C90-AEE1-0F8E1DFD353A}"/>
    <cellStyle name="Normal 8 2 5" xfId="381" xr:uid="{8E7DD704-3153-4EAD-9FC1-278797E495FF}"/>
    <cellStyle name="Normal 8 2 5 2" xfId="778" xr:uid="{702979A7-CC85-455D-A2F5-B0B559CA5A35}"/>
    <cellStyle name="Normal 8 2 5 2 2" xfId="779" xr:uid="{A739402C-1285-4611-9393-BE03F1E09CFC}"/>
    <cellStyle name="Normal 8 2 5 2 2 2" xfId="2086" xr:uid="{B8D6CCF0-1619-4358-AFBC-CF258D199D05}"/>
    <cellStyle name="Normal 8 2 5 2 2 2 2" xfId="2087" xr:uid="{AB963FFB-871D-46D5-A608-254890CB71C2}"/>
    <cellStyle name="Normal 8 2 5 2 2 3" xfId="2088" xr:uid="{5229A303-9183-4C93-9B2F-817DD83C238E}"/>
    <cellStyle name="Normal 8 2 5 2 3" xfId="2089" xr:uid="{4F7FF766-F235-40DB-BAA1-77FDD2C81B7A}"/>
    <cellStyle name="Normal 8 2 5 2 3 2" xfId="2090" xr:uid="{8D1B4751-8001-4E57-8FBE-D559B6CD25E0}"/>
    <cellStyle name="Normal 8 2 5 2 4" xfId="2091" xr:uid="{C87AB4A7-836A-4F6E-A4FF-DA5E9ECD1EBA}"/>
    <cellStyle name="Normal 8 2 5 3" xfId="780" xr:uid="{43E656F0-E1ED-49E3-A77F-4CA36F91931A}"/>
    <cellStyle name="Normal 8 2 5 3 2" xfId="2092" xr:uid="{249C9678-1A28-4630-B12E-D6739E64AF15}"/>
    <cellStyle name="Normal 8 2 5 3 2 2" xfId="2093" xr:uid="{91BA2389-3588-4E42-9FA4-808DBB2122D2}"/>
    <cellStyle name="Normal 8 2 5 3 3" xfId="2094" xr:uid="{0BE1D74C-36E3-4E2D-9E0C-A838B5CDE6F3}"/>
    <cellStyle name="Normal 8 2 5 3 4" xfId="3745" xr:uid="{3AF55708-2D4A-4A8F-A254-4938FEE8D9FB}"/>
    <cellStyle name="Normal 8 2 5 4" xfId="2095" xr:uid="{973B1D86-FD90-4074-864D-0324B4DDC1D4}"/>
    <cellStyle name="Normal 8 2 5 4 2" xfId="2096" xr:uid="{81E4DF9F-157E-4988-81BF-0F9A8B0A4C30}"/>
    <cellStyle name="Normal 8 2 5 5" xfId="2097" xr:uid="{A40E904F-0809-4E5F-A603-F5A9DFC8132E}"/>
    <cellStyle name="Normal 8 2 5 6" xfId="3746" xr:uid="{03CC23DA-E42C-4D33-894B-F2F7441D3998}"/>
    <cellStyle name="Normal 8 2 6" xfId="382" xr:uid="{6CACBCEB-0A5C-493B-B83C-BFCEDAFBD410}"/>
    <cellStyle name="Normal 8 2 6 2" xfId="781" xr:uid="{615DE6B4-EA77-4993-A1C6-67220F3659AE}"/>
    <cellStyle name="Normal 8 2 6 2 2" xfId="2098" xr:uid="{61DAC983-49AC-40DB-8C13-4207F2059598}"/>
    <cellStyle name="Normal 8 2 6 2 2 2" xfId="2099" xr:uid="{E6EB1D8B-2EA5-42C0-A24F-B9B2F9BD0C11}"/>
    <cellStyle name="Normal 8 2 6 2 3" xfId="2100" xr:uid="{57F1C230-B647-42D8-92A6-9AB482DE44B3}"/>
    <cellStyle name="Normal 8 2 6 2 4" xfId="3747" xr:uid="{55878A4D-84D4-4098-AE31-1267093F4F56}"/>
    <cellStyle name="Normal 8 2 6 3" xfId="2101" xr:uid="{4CF3565F-0005-4BA1-9DA7-515E8B8EC36E}"/>
    <cellStyle name="Normal 8 2 6 3 2" xfId="2102" xr:uid="{CDBA4204-8773-43DA-8EF7-87F6CA62D15B}"/>
    <cellStyle name="Normal 8 2 6 4" xfId="2103" xr:uid="{3801BB65-A3B0-4800-B34A-85E7E548A245}"/>
    <cellStyle name="Normal 8 2 6 5" xfId="3748" xr:uid="{C3CF3F76-EFE7-40E9-ACFB-43405037558C}"/>
    <cellStyle name="Normal 8 2 7" xfId="782" xr:uid="{BCE74E03-D757-478C-BB18-D3A3A1AF5DD7}"/>
    <cellStyle name="Normal 8 2 7 2" xfId="2104" xr:uid="{7210ADE1-0944-46CF-8444-05F2BFCB9B1C}"/>
    <cellStyle name="Normal 8 2 7 2 2" xfId="2105" xr:uid="{DC06C7D6-B490-4103-9B60-316C439BF02F}"/>
    <cellStyle name="Normal 8 2 7 3" xfId="2106" xr:uid="{600B1567-E2C0-4109-A419-6A57A8F3DCB2}"/>
    <cellStyle name="Normal 8 2 7 4" xfId="3749" xr:uid="{60A8A535-722F-419C-B61F-6421E4563826}"/>
    <cellStyle name="Normal 8 2 8" xfId="2107" xr:uid="{1523D7EB-D977-4D9E-9436-7E51E17B6EA2}"/>
    <cellStyle name="Normal 8 2 8 2" xfId="2108" xr:uid="{045EC23C-4C64-450B-A4C5-6494D475C881}"/>
    <cellStyle name="Normal 8 2 8 3" xfId="3750" xr:uid="{737F0B7A-8A91-485A-AC15-42DA2CBDE532}"/>
    <cellStyle name="Normal 8 2 8 4" xfId="3751" xr:uid="{68F0FA80-8041-4B64-A647-E8F8B20C65EC}"/>
    <cellStyle name="Normal 8 2 9" xfId="2109" xr:uid="{4884793D-B4E5-448A-8E53-88A3123EBE3F}"/>
    <cellStyle name="Normal 8 3" xfId="153" xr:uid="{7F9C043D-E98A-4E9E-B9EA-797E430AE602}"/>
    <cellStyle name="Normal 8 3 10" xfId="3752" xr:uid="{C57D2889-D45A-472D-8B24-100F0EFC4E97}"/>
    <cellStyle name="Normal 8 3 11" xfId="3753" xr:uid="{35711B38-568E-4FAC-B575-14F4D0194554}"/>
    <cellStyle name="Normal 8 3 2" xfId="154" xr:uid="{16A32DEC-EDD5-4E80-97BF-3BB2309D8AB8}"/>
    <cellStyle name="Normal 8 3 2 2" xfId="155" xr:uid="{77DC26F3-7752-48F4-B976-18DFA68A791C}"/>
    <cellStyle name="Normal 8 3 2 2 2" xfId="383" xr:uid="{1B8E0B58-90D8-49BF-BEB4-ECE76962E3FE}"/>
    <cellStyle name="Normal 8 3 2 2 2 2" xfId="783" xr:uid="{69CB6359-E657-45CE-A19B-EAA8C2FB9011}"/>
    <cellStyle name="Normal 8 3 2 2 2 2 2" xfId="2110" xr:uid="{2E101F2B-01F6-47B6-B373-7CD0833E4020}"/>
    <cellStyle name="Normal 8 3 2 2 2 2 2 2" xfId="2111" xr:uid="{BAB669B3-B3C2-401A-8AE9-4B7EC2CE4057}"/>
    <cellStyle name="Normal 8 3 2 2 2 2 3" xfId="2112" xr:uid="{37FFBFE7-9521-419C-A973-E7AF84596F92}"/>
    <cellStyle name="Normal 8 3 2 2 2 2 4" xfId="3754" xr:uid="{43272F45-405F-4122-B91C-B41C330CBD4E}"/>
    <cellStyle name="Normal 8 3 2 2 2 3" xfId="2113" xr:uid="{E9A17768-37A1-4DB2-BE03-ACDA8E6E75EE}"/>
    <cellStyle name="Normal 8 3 2 2 2 3 2" xfId="2114" xr:uid="{106F2EF3-C669-4F62-B92E-219D8711EB99}"/>
    <cellStyle name="Normal 8 3 2 2 2 3 3" xfId="3755" xr:uid="{0E4E9F7D-020E-4559-A31C-C653D39E7C91}"/>
    <cellStyle name="Normal 8 3 2 2 2 3 4" xfId="3756" xr:uid="{E31305F5-A3E7-4563-AE3F-3268576DCB93}"/>
    <cellStyle name="Normal 8 3 2 2 2 4" xfId="2115" xr:uid="{5A66B584-158A-4041-BCA5-F99DD802D540}"/>
    <cellStyle name="Normal 8 3 2 2 2 5" xfId="3757" xr:uid="{C27DA829-45CA-41CF-827F-70695C06AC93}"/>
    <cellStyle name="Normal 8 3 2 2 2 6" xfId="3758" xr:uid="{E0EC34CA-9AC4-4F3B-85CA-A1A149599430}"/>
    <cellStyle name="Normal 8 3 2 2 3" xfId="784" xr:uid="{16FBF501-A340-4BD8-B342-4A039375D329}"/>
    <cellStyle name="Normal 8 3 2 2 3 2" xfId="2116" xr:uid="{D9B58B0F-6AB2-41E0-A458-391B0BC44858}"/>
    <cellStyle name="Normal 8 3 2 2 3 2 2" xfId="2117" xr:uid="{34BF0897-8937-4899-97D3-7C634572128A}"/>
    <cellStyle name="Normal 8 3 2 2 3 2 3" xfId="3759" xr:uid="{DF2AB548-6ED7-4C6D-871F-F8F829D9275F}"/>
    <cellStyle name="Normal 8 3 2 2 3 2 4" xfId="3760" xr:uid="{7DB13938-C54B-4849-8918-A2E419BEA329}"/>
    <cellStyle name="Normal 8 3 2 2 3 3" xfId="2118" xr:uid="{969ADF92-CC47-4D3A-8AD9-5F29311A5435}"/>
    <cellStyle name="Normal 8 3 2 2 3 4" xfId="3761" xr:uid="{A5F02320-08E2-4D6C-AE4D-FFD5A662CAD9}"/>
    <cellStyle name="Normal 8 3 2 2 3 5" xfId="3762" xr:uid="{B63834EA-0789-47B1-AA21-2836F7EBA80E}"/>
    <cellStyle name="Normal 8 3 2 2 4" xfId="2119" xr:uid="{810CCCBB-0326-4FA3-8203-05FACB50D5EE}"/>
    <cellStyle name="Normal 8 3 2 2 4 2" xfId="2120" xr:uid="{D7B4876E-DE98-4E51-B10A-B076A0CFEF42}"/>
    <cellStyle name="Normal 8 3 2 2 4 3" xfId="3763" xr:uid="{7C085CDD-A590-4506-BAD8-4DBFA384BB2A}"/>
    <cellStyle name="Normal 8 3 2 2 4 4" xfId="3764" xr:uid="{97CF0345-6148-492C-8C8B-ED65BF56C264}"/>
    <cellStyle name="Normal 8 3 2 2 5" xfId="2121" xr:uid="{4C4835B6-ACEC-46BA-A644-715266923203}"/>
    <cellStyle name="Normal 8 3 2 2 5 2" xfId="3765" xr:uid="{5F9B92AF-A42C-4BB5-9A54-9F98C286CF21}"/>
    <cellStyle name="Normal 8 3 2 2 5 3" xfId="3766" xr:uid="{12AB26C4-696E-4DCE-A9AC-C64D3AC8E96B}"/>
    <cellStyle name="Normal 8 3 2 2 5 4" xfId="3767" xr:uid="{4E3889C6-C201-45E9-80B9-2BA25F3B637B}"/>
    <cellStyle name="Normal 8 3 2 2 6" xfId="3768" xr:uid="{DC328F35-F7E8-474A-8E37-01CA0F7BDB27}"/>
    <cellStyle name="Normal 8 3 2 2 7" xfId="3769" xr:uid="{AB7FF039-B785-419F-ABA6-72742E314CFC}"/>
    <cellStyle name="Normal 8 3 2 2 8" xfId="3770" xr:uid="{5F5F6C2F-2342-4792-8B1C-2D777BCBDE16}"/>
    <cellStyle name="Normal 8 3 2 3" xfId="384" xr:uid="{BAC0B4F7-FC8E-4A7D-BF63-3D61A603FEF0}"/>
    <cellStyle name="Normal 8 3 2 3 2" xfId="785" xr:uid="{000B6714-7968-4C19-BE41-EBD052AEB645}"/>
    <cellStyle name="Normal 8 3 2 3 2 2" xfId="786" xr:uid="{BE0E7B4F-DA09-46E0-8683-34B1216ADCF4}"/>
    <cellStyle name="Normal 8 3 2 3 2 2 2" xfId="2122" xr:uid="{3476C2A2-0556-4271-9375-A46865BC95A8}"/>
    <cellStyle name="Normal 8 3 2 3 2 2 2 2" xfId="2123" xr:uid="{E112C47C-502C-4802-989A-B2FB8A0DC561}"/>
    <cellStyle name="Normal 8 3 2 3 2 2 3" xfId="2124" xr:uid="{659E394C-A7DF-4F5B-BD30-5B2C4A7CDCD2}"/>
    <cellStyle name="Normal 8 3 2 3 2 3" xfId="2125" xr:uid="{DEC7C7AB-BF63-44DF-8E78-E56C17EDB487}"/>
    <cellStyle name="Normal 8 3 2 3 2 3 2" xfId="2126" xr:uid="{04CFCA41-C23F-41D9-8054-5BF0C3F88AD6}"/>
    <cellStyle name="Normal 8 3 2 3 2 4" xfId="2127" xr:uid="{52ADA7FD-6929-44B1-85F4-9E606710417E}"/>
    <cellStyle name="Normal 8 3 2 3 3" xfId="787" xr:uid="{51DB976D-AF1B-4870-AFAD-172C22B7C75A}"/>
    <cellStyle name="Normal 8 3 2 3 3 2" xfId="2128" xr:uid="{BB9F2064-4216-4E6B-AD83-390064FB3BDD}"/>
    <cellStyle name="Normal 8 3 2 3 3 2 2" xfId="2129" xr:uid="{C75B211B-A7A9-44BE-8667-529B3A34984E}"/>
    <cellStyle name="Normal 8 3 2 3 3 3" xfId="2130" xr:uid="{5CB60837-34A7-477A-9415-4959CE66358D}"/>
    <cellStyle name="Normal 8 3 2 3 3 4" xfId="3771" xr:uid="{C1124B1A-DEAE-47D8-B1D5-2F809AA6B7C5}"/>
    <cellStyle name="Normal 8 3 2 3 4" xfId="2131" xr:uid="{88FA1F71-6B98-437A-A8A0-8D81A54B513D}"/>
    <cellStyle name="Normal 8 3 2 3 4 2" xfId="2132" xr:uid="{90B8A365-E4A1-49DB-A25F-618D085B7346}"/>
    <cellStyle name="Normal 8 3 2 3 5" xfId="2133" xr:uid="{EBE08BF9-4C90-44AB-AD66-1403F80D8C2E}"/>
    <cellStyle name="Normal 8 3 2 3 6" xfId="3772" xr:uid="{24FDA4FE-5B55-43B1-89B7-8490ED74F29C}"/>
    <cellStyle name="Normal 8 3 2 4" xfId="385" xr:uid="{741221C9-670F-48D4-85EB-8CF18B20993B}"/>
    <cellStyle name="Normal 8 3 2 4 2" xfId="788" xr:uid="{1AAE0312-917B-4E50-B0B7-11D95FE44473}"/>
    <cellStyle name="Normal 8 3 2 4 2 2" xfId="2134" xr:uid="{C94E5075-5277-48D1-9D62-398C6EB6080B}"/>
    <cellStyle name="Normal 8 3 2 4 2 2 2" xfId="2135" xr:uid="{352EA383-6000-4630-85DE-CF18525E6957}"/>
    <cellStyle name="Normal 8 3 2 4 2 3" xfId="2136" xr:uid="{5A885AE9-982C-4ED7-8042-2A143C1615D8}"/>
    <cellStyle name="Normal 8 3 2 4 2 4" xfId="3773" xr:uid="{56736E76-E285-4212-8B12-C8C25C020F3B}"/>
    <cellStyle name="Normal 8 3 2 4 3" xfId="2137" xr:uid="{7C83E717-72AB-46F0-B277-5F2AE552FCA4}"/>
    <cellStyle name="Normal 8 3 2 4 3 2" xfId="2138" xr:uid="{FAC7CAB8-B563-4532-8C70-7CF1075ADE82}"/>
    <cellStyle name="Normal 8 3 2 4 4" xfId="2139" xr:uid="{6D1B69D7-AD64-48E6-B399-491AC2A980B4}"/>
    <cellStyle name="Normal 8 3 2 4 5" xfId="3774" xr:uid="{E59425F9-A050-4BD2-9C8C-0CEED80C391C}"/>
    <cellStyle name="Normal 8 3 2 5" xfId="386" xr:uid="{88011FD6-AE1D-4107-A6F6-54D045A216D8}"/>
    <cellStyle name="Normal 8 3 2 5 2" xfId="2140" xr:uid="{945C87B3-4A7B-4F92-A19A-A1E48ECE5C17}"/>
    <cellStyle name="Normal 8 3 2 5 2 2" xfId="2141" xr:uid="{A8EC579D-24FD-4FF4-9159-B0DD62548D77}"/>
    <cellStyle name="Normal 8 3 2 5 3" xfId="2142" xr:uid="{817BDF12-5B3D-4A68-A253-D91CB7DFF0FF}"/>
    <cellStyle name="Normal 8 3 2 5 4" xfId="3775" xr:uid="{C084DEAB-A526-4C8F-AC06-B0CE82FF466E}"/>
    <cellStyle name="Normal 8 3 2 6" xfId="2143" xr:uid="{8E6D5120-D7A3-4D72-89BE-788A3CB4D310}"/>
    <cellStyle name="Normal 8 3 2 6 2" xfId="2144" xr:uid="{47918DD4-D742-4011-A047-EE05A5CDF4CC}"/>
    <cellStyle name="Normal 8 3 2 6 3" xfId="3776" xr:uid="{9A86BC15-B85D-4FB8-ABCC-5186791B5542}"/>
    <cellStyle name="Normal 8 3 2 6 4" xfId="3777" xr:uid="{CAFB3907-DD44-4C86-9A5E-F38AD0B8175D}"/>
    <cellStyle name="Normal 8 3 2 7" xfId="2145" xr:uid="{E0F12E3D-E1AC-4FAA-AFF3-0C677BE80E33}"/>
    <cellStyle name="Normal 8 3 2 8" xfId="3778" xr:uid="{FE391AE5-68CC-462B-A4CE-7710585E8F7F}"/>
    <cellStyle name="Normal 8 3 2 9" xfId="3779" xr:uid="{7A5FC6BD-AAC1-46DC-B0D0-1C6EE485CD06}"/>
    <cellStyle name="Normal 8 3 3" xfId="156" xr:uid="{B943FB4E-A0D4-44AE-BEAF-FC4107D0FED4}"/>
    <cellStyle name="Normal 8 3 3 2" xfId="157" xr:uid="{9A9EA165-EC4C-47E1-B03A-DC7E0928F254}"/>
    <cellStyle name="Normal 8 3 3 2 2" xfId="789" xr:uid="{25F86486-919D-4892-9F38-FF67E557A79A}"/>
    <cellStyle name="Normal 8 3 3 2 2 2" xfId="2146" xr:uid="{47F78DFC-FFCF-4903-AC1E-30697E95C10D}"/>
    <cellStyle name="Normal 8 3 3 2 2 2 2" xfId="2147" xr:uid="{03A7A850-8ECF-4C45-A53E-ED8C240EB0A7}"/>
    <cellStyle name="Normal 8 3 3 2 2 2 2 2" xfId="4492" xr:uid="{DBE18010-15FA-4CA1-912B-56386913E11C}"/>
    <cellStyle name="Normal 8 3 3 2 2 2 3" xfId="4493" xr:uid="{260E8CFD-19EE-4866-8FC0-B4BE80C583FE}"/>
    <cellStyle name="Normal 8 3 3 2 2 3" xfId="2148" xr:uid="{B050A8EB-9A58-4FB0-9C00-071004AE9534}"/>
    <cellStyle name="Normal 8 3 3 2 2 3 2" xfId="4494" xr:uid="{FA7839A4-A2C9-4A07-922D-029CE9C60CF4}"/>
    <cellStyle name="Normal 8 3 3 2 2 4" xfId="3780" xr:uid="{1BBB30BA-D9CA-4E43-9139-AEDD3EA3288C}"/>
    <cellStyle name="Normal 8 3 3 2 3" xfId="2149" xr:uid="{576903E6-E4DF-420A-9412-692E295AD2E2}"/>
    <cellStyle name="Normal 8 3 3 2 3 2" xfId="2150" xr:uid="{02774405-3F72-4FC7-AEB0-8D28F31C6849}"/>
    <cellStyle name="Normal 8 3 3 2 3 2 2" xfId="4495" xr:uid="{BDB045E6-6071-49F3-9051-8522F06F1B49}"/>
    <cellStyle name="Normal 8 3 3 2 3 3" xfId="3781" xr:uid="{089A4D24-3A94-403A-9819-F64D30E1539D}"/>
    <cellStyle name="Normal 8 3 3 2 3 4" xfId="3782" xr:uid="{8775F984-6773-4301-8F60-75F979F1EE01}"/>
    <cellStyle name="Normal 8 3 3 2 4" xfId="2151" xr:uid="{8FDE1FC7-8370-40A3-B719-CD57F2CC7FAB}"/>
    <cellStyle name="Normal 8 3 3 2 4 2" xfId="4496" xr:uid="{DD1F13CA-DE44-4C1C-8A85-9CDE2AD05A77}"/>
    <cellStyle name="Normal 8 3 3 2 5" xfId="3783" xr:uid="{D4242555-6ACE-45B0-AF2F-E3DC36BE6616}"/>
    <cellStyle name="Normal 8 3 3 2 6" xfId="3784" xr:uid="{ECECA838-5C91-47FA-92EE-5C831C64EA26}"/>
    <cellStyle name="Normal 8 3 3 3" xfId="387" xr:uid="{68FBDB9D-9DC7-4656-A72F-5D658957BE76}"/>
    <cellStyle name="Normal 8 3 3 3 2" xfId="2152" xr:uid="{7D673261-8A48-474E-9896-B73DE5B9EB84}"/>
    <cellStyle name="Normal 8 3 3 3 2 2" xfId="2153" xr:uid="{92E1C5F1-7503-4FE6-960E-999EAA09F0BC}"/>
    <cellStyle name="Normal 8 3 3 3 2 2 2" xfId="4497" xr:uid="{8E343DF0-9D64-4454-BBD4-19163BD56863}"/>
    <cellStyle name="Normal 8 3 3 3 2 3" xfId="3785" xr:uid="{005DE2A1-481E-411B-872E-5C584A4A3890}"/>
    <cellStyle name="Normal 8 3 3 3 2 4" xfId="3786" xr:uid="{A4FA309B-9CC3-4EE5-8B84-66FA71391522}"/>
    <cellStyle name="Normal 8 3 3 3 3" xfId="2154" xr:uid="{8CE15156-4338-4B68-A06E-9DFFAA9CA7FA}"/>
    <cellStyle name="Normal 8 3 3 3 3 2" xfId="4498" xr:uid="{DFCC47CC-A94F-4917-943D-C939D46573F9}"/>
    <cellStyle name="Normal 8 3 3 3 4" xfId="3787" xr:uid="{C306BC2D-E945-4EA9-8FEB-4BF36A5A31DA}"/>
    <cellStyle name="Normal 8 3 3 3 5" xfId="3788" xr:uid="{45D62956-42CE-483A-A834-35D2E97E947D}"/>
    <cellStyle name="Normal 8 3 3 4" xfId="2155" xr:uid="{45829930-9CBC-40C6-B012-7EC5F683F455}"/>
    <cellStyle name="Normal 8 3 3 4 2" xfId="2156" xr:uid="{03B3D247-B04E-4BBC-B8A8-D8FA55136822}"/>
    <cellStyle name="Normal 8 3 3 4 2 2" xfId="4499" xr:uid="{5E670CCC-AA40-429B-8F52-9BEA9385D8CA}"/>
    <cellStyle name="Normal 8 3 3 4 3" xfId="3789" xr:uid="{DA559149-7714-4A73-8CA1-9254D18E6E25}"/>
    <cellStyle name="Normal 8 3 3 4 4" xfId="3790" xr:uid="{43F500C3-89EC-4E67-895F-EAAFE3C91669}"/>
    <cellStyle name="Normal 8 3 3 5" xfId="2157" xr:uid="{9CC51D57-08D5-42F6-B2AA-E39DDC047D38}"/>
    <cellStyle name="Normal 8 3 3 5 2" xfId="3791" xr:uid="{71C1E46A-E641-44E8-91C0-82DA176AF640}"/>
    <cellStyle name="Normal 8 3 3 5 3" xfId="3792" xr:uid="{0DC27642-75C0-49B9-85ED-2CD37F987189}"/>
    <cellStyle name="Normal 8 3 3 5 4" xfId="3793" xr:uid="{B40C003A-9194-497E-9908-4C43B0017338}"/>
    <cellStyle name="Normal 8 3 3 6" xfId="3794" xr:uid="{9C783289-6DAE-4B7E-B293-342D403E1301}"/>
    <cellStyle name="Normal 8 3 3 7" xfId="3795" xr:uid="{421A68A5-42A3-4ABC-8846-AB4A6F4F465E}"/>
    <cellStyle name="Normal 8 3 3 8" xfId="3796" xr:uid="{EA6AFFD5-D81F-47A0-9B68-686A60716A45}"/>
    <cellStyle name="Normal 8 3 4" xfId="158" xr:uid="{73084883-6C5E-4425-8FAD-20A4E5FAC21A}"/>
    <cellStyle name="Normal 8 3 4 2" xfId="790" xr:uid="{B2164417-324D-4014-BE8F-E9E23506A736}"/>
    <cellStyle name="Normal 8 3 4 2 2" xfId="791" xr:uid="{ACEFB45B-CE65-455C-A20D-E11BD89084F1}"/>
    <cellStyle name="Normal 8 3 4 2 2 2" xfId="2158" xr:uid="{816ED1D7-BFFF-4E55-AA66-675589DB51D8}"/>
    <cellStyle name="Normal 8 3 4 2 2 2 2" xfId="2159" xr:uid="{97DDBD90-7496-464F-A607-EEAC6D99A30A}"/>
    <cellStyle name="Normal 8 3 4 2 2 3" xfId="2160" xr:uid="{9BA1BBF9-573D-4DF9-881F-9FF14E8416FD}"/>
    <cellStyle name="Normal 8 3 4 2 2 4" xfId="3797" xr:uid="{3189779A-5470-49BB-AC8B-3261CE909A4A}"/>
    <cellStyle name="Normal 8 3 4 2 3" xfId="2161" xr:uid="{8C6B3134-EFBC-4A58-B4DC-DBBA85012D5C}"/>
    <cellStyle name="Normal 8 3 4 2 3 2" xfId="2162" xr:uid="{B749EF52-86EA-460A-BCC3-7FA9B7875AA4}"/>
    <cellStyle name="Normal 8 3 4 2 4" xfId="2163" xr:uid="{35AC554E-D2ED-4CA1-B177-049A79F386F7}"/>
    <cellStyle name="Normal 8 3 4 2 5" xfId="3798" xr:uid="{EBD01544-48E0-4F6F-BE3A-E3AF6B6ED47B}"/>
    <cellStyle name="Normal 8 3 4 3" xfId="792" xr:uid="{BB2F8947-B2E8-405F-A576-2BE2BADB46E0}"/>
    <cellStyle name="Normal 8 3 4 3 2" xfId="2164" xr:uid="{0E6127B5-771A-4394-B31B-791C29046691}"/>
    <cellStyle name="Normal 8 3 4 3 2 2" xfId="2165" xr:uid="{D16EE3D2-27B2-459A-B41A-AA27AC43E3DD}"/>
    <cellStyle name="Normal 8 3 4 3 3" xfId="2166" xr:uid="{2154324B-0DD9-4EC4-BC1B-4C8DA0CCF874}"/>
    <cellStyle name="Normal 8 3 4 3 4" xfId="3799" xr:uid="{06D4A85F-A328-4624-83FF-C34D0B74B718}"/>
    <cellStyle name="Normal 8 3 4 4" xfId="2167" xr:uid="{C9568DC4-F82F-47DB-9FB6-728D85B15171}"/>
    <cellStyle name="Normal 8 3 4 4 2" xfId="2168" xr:uid="{7A77BFC6-6BFA-4C86-A0E3-C0D916F07EDC}"/>
    <cellStyle name="Normal 8 3 4 4 3" xfId="3800" xr:uid="{CBBE7F45-39F4-4296-8762-55865A676916}"/>
    <cellStyle name="Normal 8 3 4 4 4" xfId="3801" xr:uid="{6D68DD6F-70B7-4460-92C0-3D8B0896CC3C}"/>
    <cellStyle name="Normal 8 3 4 5" xfId="2169" xr:uid="{FF52343B-75B5-4113-A2B8-DFC6C3458F64}"/>
    <cellStyle name="Normal 8 3 4 6" xfId="3802" xr:uid="{A6BC8ED4-4815-45A4-89AC-8182CDC4522D}"/>
    <cellStyle name="Normal 8 3 4 7" xfId="3803" xr:uid="{E814978E-7E37-46D5-975D-91A3A99F9BF4}"/>
    <cellStyle name="Normal 8 3 5" xfId="388" xr:uid="{8979432F-FEC6-40FC-A145-49B0BAA2B6C2}"/>
    <cellStyle name="Normal 8 3 5 2" xfId="793" xr:uid="{5FB11DF9-26FC-4CDF-9CAD-7BE87A1D5230}"/>
    <cellStyle name="Normal 8 3 5 2 2" xfId="2170" xr:uid="{533275BB-79AC-4C69-8E48-328CD8A6660E}"/>
    <cellStyle name="Normal 8 3 5 2 2 2" xfId="2171" xr:uid="{385CDA6F-E328-4006-ADAA-C6759D6D5816}"/>
    <cellStyle name="Normal 8 3 5 2 3" xfId="2172" xr:uid="{1A5E20BC-3939-46E8-BF13-B45192C1B288}"/>
    <cellStyle name="Normal 8 3 5 2 4" xfId="3804" xr:uid="{1C0FC90D-79AA-4B80-BB03-C0DB3A5B5B0F}"/>
    <cellStyle name="Normal 8 3 5 3" xfId="2173" xr:uid="{1084812D-5E4F-4600-9E5A-266FE75EBE7A}"/>
    <cellStyle name="Normal 8 3 5 3 2" xfId="2174" xr:uid="{D1626420-826C-420A-A2B9-7701782A8BA9}"/>
    <cellStyle name="Normal 8 3 5 3 3" xfId="3805" xr:uid="{2B7671F1-5211-4522-83B3-E41FFD7C659D}"/>
    <cellStyle name="Normal 8 3 5 3 4" xfId="3806" xr:uid="{007C29F5-D31F-42C2-BBA9-BEA53B592BE7}"/>
    <cellStyle name="Normal 8 3 5 4" xfId="2175" xr:uid="{06A00754-AB7E-47FB-83C0-8F03370DF750}"/>
    <cellStyle name="Normal 8 3 5 5" xfId="3807" xr:uid="{58E5F28D-ADF8-41A0-B987-EE20CF52AAB6}"/>
    <cellStyle name="Normal 8 3 5 6" xfId="3808" xr:uid="{D8E5C13A-867E-4B22-B768-06888D9D613F}"/>
    <cellStyle name="Normal 8 3 6" xfId="389" xr:uid="{B6BE054C-E1B3-4938-A343-850807745566}"/>
    <cellStyle name="Normal 8 3 6 2" xfId="2176" xr:uid="{D185B6E4-C19C-48C8-853C-B199D6CFD150}"/>
    <cellStyle name="Normal 8 3 6 2 2" xfId="2177" xr:uid="{C9FEF9F3-FC4F-40E0-BFDF-BE10EB9CAA0C}"/>
    <cellStyle name="Normal 8 3 6 2 3" xfId="3809" xr:uid="{53A6F1C9-8FC9-45DB-8E36-ED98EA037456}"/>
    <cellStyle name="Normal 8 3 6 2 4" xfId="3810" xr:uid="{99D8F9DE-9D0A-4D45-83AB-B85B7D7C04DD}"/>
    <cellStyle name="Normal 8 3 6 3" xfId="2178" xr:uid="{67C70D7D-16E8-465C-B824-966BC7A497ED}"/>
    <cellStyle name="Normal 8 3 6 4" xfId="3811" xr:uid="{4A795E16-3268-4F7F-AAAE-DD48EB305378}"/>
    <cellStyle name="Normal 8 3 6 5" xfId="3812" xr:uid="{E04A9CA6-94C8-41A3-9750-C5F37914F656}"/>
    <cellStyle name="Normal 8 3 7" xfId="2179" xr:uid="{59AFCD2F-4D26-4F8D-97C7-FA81CB307C9A}"/>
    <cellStyle name="Normal 8 3 7 2" xfId="2180" xr:uid="{E87140AC-A8F4-416A-93B3-076DF19531D7}"/>
    <cellStyle name="Normal 8 3 7 3" xfId="3813" xr:uid="{67C60388-D07E-433D-81A3-897E4574272E}"/>
    <cellStyle name="Normal 8 3 7 4" xfId="3814" xr:uid="{7E35DEF9-24CA-4917-B0A8-6779EE15D98F}"/>
    <cellStyle name="Normal 8 3 8" xfId="2181" xr:uid="{A2F83257-6852-4934-B826-B1012BF23256}"/>
    <cellStyle name="Normal 8 3 8 2" xfId="3815" xr:uid="{65B4F249-1042-4E44-A965-AE384A707708}"/>
    <cellStyle name="Normal 8 3 8 3" xfId="3816" xr:uid="{F5E4AB22-BC92-42EE-874E-F1625647C6A9}"/>
    <cellStyle name="Normal 8 3 8 4" xfId="3817" xr:uid="{D7CC2E08-8AD5-41B4-AB3B-6453038E0F51}"/>
    <cellStyle name="Normal 8 3 9" xfId="3818" xr:uid="{52F34806-7F31-46A9-B436-D50D0E60BE20}"/>
    <cellStyle name="Normal 8 4" xfId="159" xr:uid="{8194D994-39CA-483C-B013-F7EE3E34ED67}"/>
    <cellStyle name="Normal 8 4 10" xfId="3819" xr:uid="{AF975EBD-76B1-4EA6-B85C-51B74B269B87}"/>
    <cellStyle name="Normal 8 4 11" xfId="3820" xr:uid="{5A653E23-B3B2-4225-B225-8287568935C8}"/>
    <cellStyle name="Normal 8 4 2" xfId="160" xr:uid="{89C3720A-1564-415E-87B6-6525F53AF4FF}"/>
    <cellStyle name="Normal 8 4 2 2" xfId="390" xr:uid="{CE88ECFA-4C97-486D-BA6A-0F703F52CF45}"/>
    <cellStyle name="Normal 8 4 2 2 2" xfId="794" xr:uid="{B4223DF7-AEE9-45DD-AA98-D75E3E8135EF}"/>
    <cellStyle name="Normal 8 4 2 2 2 2" xfId="795" xr:uid="{25774707-2CBB-49DF-A897-3F436EB16EDD}"/>
    <cellStyle name="Normal 8 4 2 2 2 2 2" xfId="2182" xr:uid="{64400BE0-2D7C-4255-83FB-9CE051F26A16}"/>
    <cellStyle name="Normal 8 4 2 2 2 2 3" xfId="3821" xr:uid="{C7157CFB-E599-49E3-BFCA-906C508296ED}"/>
    <cellStyle name="Normal 8 4 2 2 2 2 4" xfId="3822" xr:uid="{10DB507E-F4D4-4858-8B1A-71F4282B0F32}"/>
    <cellStyle name="Normal 8 4 2 2 2 3" xfId="2183" xr:uid="{09BEB1D5-D342-4701-ACE8-B886B5162C90}"/>
    <cellStyle name="Normal 8 4 2 2 2 3 2" xfId="3823" xr:uid="{DC318BC8-177D-4E92-9732-52000C1BA444}"/>
    <cellStyle name="Normal 8 4 2 2 2 3 3" xfId="3824" xr:uid="{783B72B5-921E-40B2-9D36-8DF7F8DE96FF}"/>
    <cellStyle name="Normal 8 4 2 2 2 3 4" xfId="3825" xr:uid="{52526C3B-3C29-4CA5-A130-3D61A5344D11}"/>
    <cellStyle name="Normal 8 4 2 2 2 4" xfId="3826" xr:uid="{53873636-5EFD-40EB-BC11-AFBDAA948683}"/>
    <cellStyle name="Normal 8 4 2 2 2 5" xfId="3827" xr:uid="{A32CABE5-E371-4265-AC44-32A808E72D81}"/>
    <cellStyle name="Normal 8 4 2 2 2 6" xfId="3828" xr:uid="{A26C8297-4EFD-46A5-B34C-A4079D938C91}"/>
    <cellStyle name="Normal 8 4 2 2 3" xfId="796" xr:uid="{04E78EC3-CBC9-496C-A9DB-4EB2BDE8AB8C}"/>
    <cellStyle name="Normal 8 4 2 2 3 2" xfId="2184" xr:uid="{3F858DCC-3B17-45E8-A53E-BC4812EA6DAA}"/>
    <cellStyle name="Normal 8 4 2 2 3 2 2" xfId="3829" xr:uid="{FB6B674F-43DF-4DA8-9A09-9C03D0F623BC}"/>
    <cellStyle name="Normal 8 4 2 2 3 2 3" xfId="3830" xr:uid="{C5267D86-188A-4E20-B0A8-DD376B87710A}"/>
    <cellStyle name="Normal 8 4 2 2 3 2 4" xfId="3831" xr:uid="{04D15ECF-9989-4FAE-875E-273928F544F6}"/>
    <cellStyle name="Normal 8 4 2 2 3 3" xfId="3832" xr:uid="{891EAE34-F90E-4370-9230-6104AED0D191}"/>
    <cellStyle name="Normal 8 4 2 2 3 4" xfId="3833" xr:uid="{FEA2B1AA-211F-4117-84B4-DAD409DC85B0}"/>
    <cellStyle name="Normal 8 4 2 2 3 5" xfId="3834" xr:uid="{6CC60E5B-4EBC-416E-A5F0-D577379E0BF2}"/>
    <cellStyle name="Normal 8 4 2 2 4" xfId="2185" xr:uid="{AFA81608-304E-4DBD-993C-F93139666042}"/>
    <cellStyle name="Normal 8 4 2 2 4 2" xfId="3835" xr:uid="{B6570FFF-4136-482A-8C7A-4FA01C3B9062}"/>
    <cellStyle name="Normal 8 4 2 2 4 3" xfId="3836" xr:uid="{5261C026-48CF-4DFF-9411-44133D2EF42E}"/>
    <cellStyle name="Normal 8 4 2 2 4 4" xfId="3837" xr:uid="{695C78AB-18B1-4E91-AF6B-167140A79E33}"/>
    <cellStyle name="Normal 8 4 2 2 5" xfId="3838" xr:uid="{DB18C304-8B5D-4CA2-8B65-52E2ECAD0218}"/>
    <cellStyle name="Normal 8 4 2 2 5 2" xfId="3839" xr:uid="{8318613E-8AF1-43A3-B994-6C274750B945}"/>
    <cellStyle name="Normal 8 4 2 2 5 3" xfId="3840" xr:uid="{ECDF6CAE-2CD0-45CE-B3A4-DECE5419B763}"/>
    <cellStyle name="Normal 8 4 2 2 5 4" xfId="3841" xr:uid="{DCF7FE84-AE83-4864-AC9C-C735778BD4E3}"/>
    <cellStyle name="Normal 8 4 2 2 6" xfId="3842" xr:uid="{3ADEF264-CBB7-4A14-BE93-88D0EBB311EE}"/>
    <cellStyle name="Normal 8 4 2 2 7" xfId="3843" xr:uid="{C4858C72-49AF-4190-8A29-0CD69A37E3DF}"/>
    <cellStyle name="Normal 8 4 2 2 8" xfId="3844" xr:uid="{97FD44C9-90EF-4796-9FBA-3F6E2C6C1824}"/>
    <cellStyle name="Normal 8 4 2 3" xfId="797" xr:uid="{EA8C1C40-CF56-4903-B741-D6A12782190B}"/>
    <cellStyle name="Normal 8 4 2 3 2" xfId="798" xr:uid="{72AFA347-FE2B-4137-840E-816C3B28E13E}"/>
    <cellStyle name="Normal 8 4 2 3 2 2" xfId="799" xr:uid="{067BF321-EF71-4D7A-A119-C34AA2A8AD60}"/>
    <cellStyle name="Normal 8 4 2 3 2 3" xfId="3845" xr:uid="{498E4419-089F-4927-8164-35425862D1A4}"/>
    <cellStyle name="Normal 8 4 2 3 2 4" xfId="3846" xr:uid="{ABBBCE37-AC45-4289-B52C-50EB996394FA}"/>
    <cellStyle name="Normal 8 4 2 3 3" xfId="800" xr:uid="{CDF27424-A134-40F4-966E-243901558FF1}"/>
    <cellStyle name="Normal 8 4 2 3 3 2" xfId="3847" xr:uid="{BEF8E2E9-3FF7-4752-AFD1-4E9FEE24546A}"/>
    <cellStyle name="Normal 8 4 2 3 3 3" xfId="3848" xr:uid="{A59F392E-C1DE-4061-958F-15A73A930C88}"/>
    <cellStyle name="Normal 8 4 2 3 3 4" xfId="3849" xr:uid="{2B34A351-ACBD-4F96-8F36-FCCB19B886D8}"/>
    <cellStyle name="Normal 8 4 2 3 4" xfId="3850" xr:uid="{49972F8E-4465-42B3-8F45-6AD9ACC6AAC8}"/>
    <cellStyle name="Normal 8 4 2 3 5" xfId="3851" xr:uid="{45E9D765-70FD-4AB0-95FB-AE7C0E85B855}"/>
    <cellStyle name="Normal 8 4 2 3 6" xfId="3852" xr:uid="{1DF1476F-D67E-42BC-8E0C-D560A373846C}"/>
    <cellStyle name="Normal 8 4 2 4" xfId="801" xr:uid="{60704E26-762E-469A-9198-394E47ECAD29}"/>
    <cellStyle name="Normal 8 4 2 4 2" xfId="802" xr:uid="{CBD9DF4A-9B5C-4F85-A55E-47169E5BC30D}"/>
    <cellStyle name="Normal 8 4 2 4 2 2" xfId="3853" xr:uid="{435DBBB3-48F1-4235-BA17-B1D52DA7FB0D}"/>
    <cellStyle name="Normal 8 4 2 4 2 3" xfId="3854" xr:uid="{1E6C2CE6-77B3-4372-87FE-F7A7C28230CB}"/>
    <cellStyle name="Normal 8 4 2 4 2 4" xfId="3855" xr:uid="{142A32F0-0DF2-44D7-B80C-3AE80E24D04A}"/>
    <cellStyle name="Normal 8 4 2 4 3" xfId="3856" xr:uid="{B73A82B9-2B54-41F4-BA30-B576D7291459}"/>
    <cellStyle name="Normal 8 4 2 4 4" xfId="3857" xr:uid="{A16A506A-F900-4D2C-A3EC-E2D7D87DF030}"/>
    <cellStyle name="Normal 8 4 2 4 5" xfId="3858" xr:uid="{E8E32188-E678-4CCB-9777-7CD987577D93}"/>
    <cellStyle name="Normal 8 4 2 5" xfId="803" xr:uid="{43456CA3-7895-4D7A-866A-BAFBA80D07D8}"/>
    <cellStyle name="Normal 8 4 2 5 2" xfId="3859" xr:uid="{D0B076F9-A312-4542-A386-AAA965C3AF92}"/>
    <cellStyle name="Normal 8 4 2 5 3" xfId="3860" xr:uid="{FA788E90-B8B8-4AB6-8CCA-28C50D3C0FC3}"/>
    <cellStyle name="Normal 8 4 2 5 4" xfId="3861" xr:uid="{9ED69718-6071-4DBB-9CD1-8161740ABE76}"/>
    <cellStyle name="Normal 8 4 2 6" xfId="3862" xr:uid="{AF3C14B6-002D-4E6C-AC68-2BDEF2619275}"/>
    <cellStyle name="Normal 8 4 2 6 2" xfId="3863" xr:uid="{1AF1A542-8E3D-4804-96C3-CCA5EF2FA2D8}"/>
    <cellStyle name="Normal 8 4 2 6 3" xfId="3864" xr:uid="{4097208F-F702-41A9-A0CE-8A4DE416263D}"/>
    <cellStyle name="Normal 8 4 2 6 4" xfId="3865" xr:uid="{95B481DD-9DF6-47DA-94CC-641CBDFEEFE5}"/>
    <cellStyle name="Normal 8 4 2 7" xfId="3866" xr:uid="{C77A1CBA-45FA-4CFD-AABE-48BB4CB5D59C}"/>
    <cellStyle name="Normal 8 4 2 8" xfId="3867" xr:uid="{C8B18516-B396-4CD5-9F43-5ADDA255C394}"/>
    <cellStyle name="Normal 8 4 2 9" xfId="3868" xr:uid="{DD8E705F-6A15-44C3-AC80-07CFE3456679}"/>
    <cellStyle name="Normal 8 4 3" xfId="391" xr:uid="{23827517-A087-42AF-A399-920C3B41EB62}"/>
    <cellStyle name="Normal 8 4 3 2" xfId="804" xr:uid="{138CA539-5FB5-4F4C-AC49-94254569EF09}"/>
    <cellStyle name="Normal 8 4 3 2 2" xfId="805" xr:uid="{1734A6B8-5F34-4977-9116-BEAA99CBE840}"/>
    <cellStyle name="Normal 8 4 3 2 2 2" xfId="2186" xr:uid="{112F60AA-5D92-4A84-9B44-04214C50D69F}"/>
    <cellStyle name="Normal 8 4 3 2 2 2 2" xfId="2187" xr:uid="{4088573D-20F6-44FE-9C35-60BC68DB5863}"/>
    <cellStyle name="Normal 8 4 3 2 2 3" xfId="2188" xr:uid="{478C9922-C079-4137-A37F-88CF62DF66A2}"/>
    <cellStyle name="Normal 8 4 3 2 2 4" xfId="3869" xr:uid="{6B14B0F4-363E-407B-84F4-1D477E9FD122}"/>
    <cellStyle name="Normal 8 4 3 2 3" xfId="2189" xr:uid="{5CF3E762-A161-49CB-AAC5-37BFEDBE9A83}"/>
    <cellStyle name="Normal 8 4 3 2 3 2" xfId="2190" xr:uid="{D81EA1E0-35D1-4501-AC58-C2B6754AF902}"/>
    <cellStyle name="Normal 8 4 3 2 3 3" xfId="3870" xr:uid="{7264E8E9-DC78-4FF8-8977-03745B52DD26}"/>
    <cellStyle name="Normal 8 4 3 2 3 4" xfId="3871" xr:uid="{6FC8730F-BFB6-4130-BCEA-4374A7DC1D78}"/>
    <cellStyle name="Normal 8 4 3 2 4" xfId="2191" xr:uid="{3DD14B98-6E44-43D7-AA18-8E9655D43B9E}"/>
    <cellStyle name="Normal 8 4 3 2 5" xfId="3872" xr:uid="{16C195BC-6688-4F67-BC37-257A5564BF56}"/>
    <cellStyle name="Normal 8 4 3 2 6" xfId="3873" xr:uid="{345BA5A1-F243-486C-A5E1-636333AAEC1F}"/>
    <cellStyle name="Normal 8 4 3 3" xfId="806" xr:uid="{BEE3748E-186A-40D3-908A-99BBFA48B256}"/>
    <cellStyle name="Normal 8 4 3 3 2" xfId="2192" xr:uid="{55D3C9BF-B789-4C8B-B29C-F3F81C306CDA}"/>
    <cellStyle name="Normal 8 4 3 3 2 2" xfId="2193" xr:uid="{B6536830-3BE9-4902-AFFB-10AAAA583F04}"/>
    <cellStyle name="Normal 8 4 3 3 2 3" xfId="3874" xr:uid="{063287B5-9B39-4A22-8110-9437654BBD3B}"/>
    <cellStyle name="Normal 8 4 3 3 2 4" xfId="3875" xr:uid="{59E79445-61E6-4F49-992C-3D7B30BC134C}"/>
    <cellStyle name="Normal 8 4 3 3 3" xfId="2194" xr:uid="{EBA34DDF-8ECF-4B00-96D6-3C11102AE7B2}"/>
    <cellStyle name="Normal 8 4 3 3 4" xfId="3876" xr:uid="{2718EC2B-CAE9-437A-B9CA-6EBE93028E1E}"/>
    <cellStyle name="Normal 8 4 3 3 5" xfId="3877" xr:uid="{CA20E382-AA51-475E-AA4E-EDB2477082D6}"/>
    <cellStyle name="Normal 8 4 3 4" xfId="2195" xr:uid="{E5F54771-2371-473C-85F8-2A1995A060DC}"/>
    <cellStyle name="Normal 8 4 3 4 2" xfId="2196" xr:uid="{358C01BB-D52A-49DA-BA35-EF3144D857E2}"/>
    <cellStyle name="Normal 8 4 3 4 3" xfId="3878" xr:uid="{2B52317B-02E9-41B7-9D73-8F7559C4E8BC}"/>
    <cellStyle name="Normal 8 4 3 4 4" xfId="3879" xr:uid="{52FC89BE-A5B7-46F3-993F-996D7CB035FD}"/>
    <cellStyle name="Normal 8 4 3 5" xfId="2197" xr:uid="{A4B8E780-AC62-4E92-9FAD-DD3AFBAE46DC}"/>
    <cellStyle name="Normal 8 4 3 5 2" xfId="3880" xr:uid="{7F6AAAA8-EF5D-4C8B-A093-7E408A53E480}"/>
    <cellStyle name="Normal 8 4 3 5 3" xfId="3881" xr:uid="{1CD9D154-8C85-4024-A4FB-E7BCB7EAF32F}"/>
    <cellStyle name="Normal 8 4 3 5 4" xfId="3882" xr:uid="{5F62563A-8B17-4D53-A3C9-9ABE065963A2}"/>
    <cellStyle name="Normal 8 4 3 6" xfId="3883" xr:uid="{354ECE01-C25F-4D42-A810-4992DF9DD1A9}"/>
    <cellStyle name="Normal 8 4 3 7" xfId="3884" xr:uid="{C9443214-3065-4459-8DDE-AE7ACC567447}"/>
    <cellStyle name="Normal 8 4 3 8" xfId="3885" xr:uid="{E3CAA07F-0045-4076-A16E-1B58A2B8B4ED}"/>
    <cellStyle name="Normal 8 4 4" xfId="392" xr:uid="{380E875C-052C-43E9-882E-B6A3D964AE51}"/>
    <cellStyle name="Normal 8 4 4 2" xfId="807" xr:uid="{276E8BBF-ABFB-4390-A4BC-033517DDB728}"/>
    <cellStyle name="Normal 8 4 4 2 2" xfId="808" xr:uid="{C381B161-2AFA-4202-842C-1AD022DC925E}"/>
    <cellStyle name="Normal 8 4 4 2 2 2" xfId="2198" xr:uid="{EBC7003A-A70D-410D-9B05-BD48B04C7B5D}"/>
    <cellStyle name="Normal 8 4 4 2 2 3" xfId="3886" xr:uid="{3C5464E5-DEC7-4CFB-A40F-500B0B5973B7}"/>
    <cellStyle name="Normal 8 4 4 2 2 4" xfId="3887" xr:uid="{1A33FACF-911F-4D34-AE7F-1AAA2C04F08C}"/>
    <cellStyle name="Normal 8 4 4 2 3" xfId="2199" xr:uid="{E4E54490-A2E8-440D-A2A0-F1C089A14CE3}"/>
    <cellStyle name="Normal 8 4 4 2 4" xfId="3888" xr:uid="{2BC8D752-5F6A-4B50-A21E-D7EC29160C3A}"/>
    <cellStyle name="Normal 8 4 4 2 5" xfId="3889" xr:uid="{7B701B51-04B5-4BB7-AEE1-527114257B2B}"/>
    <cellStyle name="Normal 8 4 4 3" xfId="809" xr:uid="{FB25651C-7F6C-497A-840F-91A4F7A9E047}"/>
    <cellStyle name="Normal 8 4 4 3 2" xfId="2200" xr:uid="{2E676C38-4F48-4041-8EAD-62E48B8C1811}"/>
    <cellStyle name="Normal 8 4 4 3 3" xfId="3890" xr:uid="{DF804A3E-DEA6-43BB-9673-8E27CDEB270F}"/>
    <cellStyle name="Normal 8 4 4 3 4" xfId="3891" xr:uid="{25B8ADEC-4214-4DF0-816B-B499E510C0D0}"/>
    <cellStyle name="Normal 8 4 4 4" xfId="2201" xr:uid="{D442C518-1258-4D6C-8E2A-791F1BF6C6D0}"/>
    <cellStyle name="Normal 8 4 4 4 2" xfId="3892" xr:uid="{5151925F-7F32-45B6-9FB4-B5A6E836F13C}"/>
    <cellStyle name="Normal 8 4 4 4 3" xfId="3893" xr:uid="{0931C481-21F8-4ECD-929C-00A3C0BFB64D}"/>
    <cellStyle name="Normal 8 4 4 4 4" xfId="3894" xr:uid="{20C1F78D-16D9-4591-B33B-2EAEE5CD20C7}"/>
    <cellStyle name="Normal 8 4 4 5" xfId="3895" xr:uid="{96DBE64A-40A2-4D1E-AC62-AF03363B5FF6}"/>
    <cellStyle name="Normal 8 4 4 6" xfId="3896" xr:uid="{EA302AB5-B6D1-4AAA-8AAF-6837A181A3F9}"/>
    <cellStyle name="Normal 8 4 4 7" xfId="3897" xr:uid="{6D1EBB2A-08DA-42E4-A96F-738921574ECD}"/>
    <cellStyle name="Normal 8 4 5" xfId="393" xr:uid="{010A4C69-2C45-4B2A-B8CF-BC06D5349349}"/>
    <cellStyle name="Normal 8 4 5 2" xfId="810" xr:uid="{094BE349-5443-446A-8E0D-89D9CBDD0119}"/>
    <cellStyle name="Normal 8 4 5 2 2" xfId="2202" xr:uid="{2BA19B11-58C3-4D84-9BD1-FCB88973F830}"/>
    <cellStyle name="Normal 8 4 5 2 3" xfId="3898" xr:uid="{D8EDA731-ED1F-448B-B508-F765AE4CA6CF}"/>
    <cellStyle name="Normal 8 4 5 2 4" xfId="3899" xr:uid="{C37B54F7-E5F6-4E5F-BB76-AEC8153DDE89}"/>
    <cellStyle name="Normal 8 4 5 3" xfId="2203" xr:uid="{BD7309EB-0D4D-4688-B985-95F23D9ECF1B}"/>
    <cellStyle name="Normal 8 4 5 3 2" xfId="3900" xr:uid="{C1C83022-AE6E-4CDA-B55B-A56E0656291D}"/>
    <cellStyle name="Normal 8 4 5 3 3" xfId="3901" xr:uid="{B40386C4-A936-46E8-9882-6C06274F8817}"/>
    <cellStyle name="Normal 8 4 5 3 4" xfId="3902" xr:uid="{6E0BFE1C-D25A-4AA9-8345-B26845E303EB}"/>
    <cellStyle name="Normal 8 4 5 4" xfId="3903" xr:uid="{9E4647AF-93AB-4AC8-85CA-BC17528DADA3}"/>
    <cellStyle name="Normal 8 4 5 5" xfId="3904" xr:uid="{1C18511F-E754-45D0-A0E8-D7FBD1A3C464}"/>
    <cellStyle name="Normal 8 4 5 6" xfId="3905" xr:uid="{FD3F62C6-AC32-4248-94F7-0BDFF3174C8B}"/>
    <cellStyle name="Normal 8 4 6" xfId="811" xr:uid="{CA2B1E77-F31A-4201-B901-616E4002A01E}"/>
    <cellStyle name="Normal 8 4 6 2" xfId="2204" xr:uid="{A554AC35-5C3C-4275-BA2E-DA0233984507}"/>
    <cellStyle name="Normal 8 4 6 2 2" xfId="3906" xr:uid="{B4BCC8D2-9995-4641-BBCF-7C4A61518EF5}"/>
    <cellStyle name="Normal 8 4 6 2 3" xfId="3907" xr:uid="{F4743074-C8A3-4703-8593-191678C51E3B}"/>
    <cellStyle name="Normal 8 4 6 2 4" xfId="3908" xr:uid="{FB2796ED-CE20-4AA4-8E17-B2E46C48DB4E}"/>
    <cellStyle name="Normal 8 4 6 3" xfId="3909" xr:uid="{3F1B429D-7078-4042-89B4-69E2850E1BA4}"/>
    <cellStyle name="Normal 8 4 6 4" xfId="3910" xr:uid="{044598A9-4073-47E4-A4AE-7EF43A860AF9}"/>
    <cellStyle name="Normal 8 4 6 5" xfId="3911" xr:uid="{B181CB7E-DACF-424C-92EC-F394A16AEC35}"/>
    <cellStyle name="Normal 8 4 7" xfId="2205" xr:uid="{A2CF1E08-58CC-4350-913D-6E6FF492C007}"/>
    <cellStyle name="Normal 8 4 7 2" xfId="3912" xr:uid="{EDFC1484-63FF-402B-B42B-3D589341D464}"/>
    <cellStyle name="Normal 8 4 7 3" xfId="3913" xr:uid="{7FCEED56-8937-48C1-B6D6-7320CB8D7A9A}"/>
    <cellStyle name="Normal 8 4 7 4" xfId="3914" xr:uid="{87361DE4-7B84-48C0-84F6-3FF4E95EEE80}"/>
    <cellStyle name="Normal 8 4 8" xfId="3915" xr:uid="{FBF853EE-FAFA-4516-B4CD-1D76499C9B42}"/>
    <cellStyle name="Normal 8 4 8 2" xfId="3916" xr:uid="{5A2B0909-9514-4D7D-A48B-3253F94FB4E8}"/>
    <cellStyle name="Normal 8 4 8 3" xfId="3917" xr:uid="{67690541-83D5-4836-A306-4B6DD741F81E}"/>
    <cellStyle name="Normal 8 4 8 4" xfId="3918" xr:uid="{3265D899-F991-47D2-9C85-55569487F780}"/>
    <cellStyle name="Normal 8 4 9" xfId="3919" xr:uid="{61B74A73-76C6-4D28-82FF-8CC23EDD42E8}"/>
    <cellStyle name="Normal 8 5" xfId="161" xr:uid="{D684F7B3-2C44-464E-8D4B-89F4D4910EFF}"/>
    <cellStyle name="Normal 8 5 2" xfId="162" xr:uid="{9486DBDA-768B-4CA1-8A33-398A9D27B184}"/>
    <cellStyle name="Normal 8 5 2 2" xfId="394" xr:uid="{CCCB88A2-80B4-448D-BE41-501DA966F3CD}"/>
    <cellStyle name="Normal 8 5 2 2 2" xfId="812" xr:uid="{494CEB2B-AC18-44C4-8382-7C831E1FA225}"/>
    <cellStyle name="Normal 8 5 2 2 2 2" xfId="2206" xr:uid="{CACD4B81-15E2-4048-AFE7-3A5332290DEF}"/>
    <cellStyle name="Normal 8 5 2 2 2 3" xfId="3920" xr:uid="{1AA505C4-7C87-41EB-B9D2-13F7A5F81365}"/>
    <cellStyle name="Normal 8 5 2 2 2 4" xfId="3921" xr:uid="{A70415EF-C486-4E35-8F67-A85AC3B9582E}"/>
    <cellStyle name="Normal 8 5 2 2 3" xfId="2207" xr:uid="{BCC1BE1D-B746-4409-BBAB-3EB6D188A5F8}"/>
    <cellStyle name="Normal 8 5 2 2 3 2" xfId="3922" xr:uid="{4BA5ACCA-EEDE-4B5C-B71D-ED121EEC611D}"/>
    <cellStyle name="Normal 8 5 2 2 3 3" xfId="3923" xr:uid="{BA7CF0D5-DC10-4B8E-AE28-8666812BAD45}"/>
    <cellStyle name="Normal 8 5 2 2 3 4" xfId="3924" xr:uid="{883D6139-4799-43E1-ADCD-943094FA2055}"/>
    <cellStyle name="Normal 8 5 2 2 4" xfId="3925" xr:uid="{E396A739-C0F6-4545-B876-0818D839A7FE}"/>
    <cellStyle name="Normal 8 5 2 2 5" xfId="3926" xr:uid="{9D943F8F-21AF-4410-97F5-DCF7D0692D12}"/>
    <cellStyle name="Normal 8 5 2 2 6" xfId="3927" xr:uid="{49FB2FDD-F6B0-4AA7-82D0-2992D45C42F9}"/>
    <cellStyle name="Normal 8 5 2 3" xfId="813" xr:uid="{6C082B72-208A-473C-BD0F-9217E8C884A6}"/>
    <cellStyle name="Normal 8 5 2 3 2" xfId="2208" xr:uid="{451C461C-1405-4FA4-B6B5-810E560596FE}"/>
    <cellStyle name="Normal 8 5 2 3 2 2" xfId="3928" xr:uid="{101502DD-5DD3-4126-98E7-D11C651BFC60}"/>
    <cellStyle name="Normal 8 5 2 3 2 3" xfId="3929" xr:uid="{E235D42D-A168-4A06-A04B-B276BCC9F88C}"/>
    <cellStyle name="Normal 8 5 2 3 2 4" xfId="3930" xr:uid="{2E84C8A6-BD9F-4DB5-B954-55B401C0745D}"/>
    <cellStyle name="Normal 8 5 2 3 3" xfId="3931" xr:uid="{FBE0246C-7068-4735-95AC-401655B45407}"/>
    <cellStyle name="Normal 8 5 2 3 4" xfId="3932" xr:uid="{2CA85CD4-59CE-48C2-9BAC-E7B47EF5F870}"/>
    <cellStyle name="Normal 8 5 2 3 5" xfId="3933" xr:uid="{906EC4D1-243E-4031-8F1F-9747BC7127A6}"/>
    <cellStyle name="Normal 8 5 2 4" xfId="2209" xr:uid="{0E852D14-C872-43DC-B242-E27A52A930FA}"/>
    <cellStyle name="Normal 8 5 2 4 2" xfId="3934" xr:uid="{EB87F2A4-D40F-4E3F-9864-1537CD753D45}"/>
    <cellStyle name="Normal 8 5 2 4 3" xfId="3935" xr:uid="{4DD5E020-23D1-4586-A733-A5FCAC73FDDF}"/>
    <cellStyle name="Normal 8 5 2 4 4" xfId="3936" xr:uid="{902AAA6A-D9DD-4AFF-8C58-6CC0F97A4A84}"/>
    <cellStyle name="Normal 8 5 2 5" xfId="3937" xr:uid="{9752B3B4-6C67-48AA-9B31-2B69DF8FD2E4}"/>
    <cellStyle name="Normal 8 5 2 5 2" xfId="3938" xr:uid="{7E34CF21-8F57-44FD-8F11-240246B53A09}"/>
    <cellStyle name="Normal 8 5 2 5 3" xfId="3939" xr:uid="{0E8AE729-E7F9-4951-90EC-2326F139CD9D}"/>
    <cellStyle name="Normal 8 5 2 5 4" xfId="3940" xr:uid="{D7E72623-24B8-44AD-88CB-6609735B8DFB}"/>
    <cellStyle name="Normal 8 5 2 6" xfId="3941" xr:uid="{69DA81C8-4784-4A20-B51D-494527902C8E}"/>
    <cellStyle name="Normal 8 5 2 7" xfId="3942" xr:uid="{4B748AA6-29D5-4AAF-94F1-5B208900FA5C}"/>
    <cellStyle name="Normal 8 5 2 8" xfId="3943" xr:uid="{235C58B6-3DF9-4F8C-AA5C-418931703AA2}"/>
    <cellStyle name="Normal 8 5 3" xfId="395" xr:uid="{3687F33B-67E1-4ECF-B664-8D832F00DB30}"/>
    <cellStyle name="Normal 8 5 3 2" xfId="814" xr:uid="{CE25B7D9-D675-4901-AFB5-0B99F7C55F9E}"/>
    <cellStyle name="Normal 8 5 3 2 2" xfId="815" xr:uid="{C0D33E25-9B15-461A-AF77-643C7F2A03B0}"/>
    <cellStyle name="Normal 8 5 3 2 3" xfId="3944" xr:uid="{678FBEEC-43F4-4271-8AA5-805EFDB6EAFF}"/>
    <cellStyle name="Normal 8 5 3 2 4" xfId="3945" xr:uid="{6DEED25E-6FFA-4CF7-9ED1-761B72D29240}"/>
    <cellStyle name="Normal 8 5 3 3" xfId="816" xr:uid="{07335B74-9416-4BF2-B9D0-86F8B5E460CD}"/>
    <cellStyle name="Normal 8 5 3 3 2" xfId="3946" xr:uid="{A9E1D648-0C9C-4807-AF3A-936C1B1057A9}"/>
    <cellStyle name="Normal 8 5 3 3 3" xfId="3947" xr:uid="{29B50371-33F1-4AB7-B257-C46D1B9F4448}"/>
    <cellStyle name="Normal 8 5 3 3 4" xfId="3948" xr:uid="{5B705F34-F597-41A2-B219-61587FE49C10}"/>
    <cellStyle name="Normal 8 5 3 4" xfId="3949" xr:uid="{F6F66BBE-6925-41E8-97F5-BA3FF3C1A6E8}"/>
    <cellStyle name="Normal 8 5 3 5" xfId="3950" xr:uid="{81BEC3C3-30E6-423E-8E3B-AE2B221F0131}"/>
    <cellStyle name="Normal 8 5 3 6" xfId="3951" xr:uid="{BD99498B-3C84-481F-907D-8303945B1C68}"/>
    <cellStyle name="Normal 8 5 4" xfId="396" xr:uid="{C5EC6864-2912-4E06-A0BA-EE8A4A18D162}"/>
    <cellStyle name="Normal 8 5 4 2" xfId="817" xr:uid="{65D2DBF1-A991-4C0A-9030-F7116484367B}"/>
    <cellStyle name="Normal 8 5 4 2 2" xfId="3952" xr:uid="{D759EFD7-3A5B-447A-885F-BE8A133B5F2B}"/>
    <cellStyle name="Normal 8 5 4 2 3" xfId="3953" xr:uid="{BD046FE9-4A47-4BCD-A1A1-F7F92D479F84}"/>
    <cellStyle name="Normal 8 5 4 2 4" xfId="3954" xr:uid="{74FEFA2C-B814-4468-B5A4-868525C3AB95}"/>
    <cellStyle name="Normal 8 5 4 3" xfId="3955" xr:uid="{0FB3E09E-45BE-42BF-A2D0-EB5867459617}"/>
    <cellStyle name="Normal 8 5 4 4" xfId="3956" xr:uid="{E403446A-13DE-4355-AA2A-3FA8A1BF6806}"/>
    <cellStyle name="Normal 8 5 4 5" xfId="3957" xr:uid="{5EDCA8E2-F60D-4CF0-955B-3E3F9FE4966E}"/>
    <cellStyle name="Normal 8 5 5" xfId="818" xr:uid="{CDCCED5C-AE58-446F-AEBE-DEEE7389D0DB}"/>
    <cellStyle name="Normal 8 5 5 2" xfId="3958" xr:uid="{CFF39723-7CF1-4B5C-8C82-9C45E7923C83}"/>
    <cellStyle name="Normal 8 5 5 3" xfId="3959" xr:uid="{32066A2F-498E-44BD-9CB1-6E4ADDAF84FE}"/>
    <cellStyle name="Normal 8 5 5 4" xfId="3960" xr:uid="{52498B75-D247-4844-9754-FF1F01760254}"/>
    <cellStyle name="Normal 8 5 6" xfId="3961" xr:uid="{D2049F18-C1B6-4795-936D-8124DB3B5E62}"/>
    <cellStyle name="Normal 8 5 6 2" xfId="3962" xr:uid="{C38F45D5-75FD-4ACA-B0F1-FC3F87C66167}"/>
    <cellStyle name="Normal 8 5 6 3" xfId="3963" xr:uid="{50472B15-CDF1-4C16-ACA7-73FFF5EB2396}"/>
    <cellStyle name="Normal 8 5 6 4" xfId="3964" xr:uid="{95579FA9-6221-4A79-B23E-7C4E81DB753D}"/>
    <cellStyle name="Normal 8 5 7" xfId="3965" xr:uid="{FF8062E4-5F30-4CA3-8C35-486C26D1BBBC}"/>
    <cellStyle name="Normal 8 5 8" xfId="3966" xr:uid="{F1762A9B-5D1A-4C79-8961-823778166F6D}"/>
    <cellStyle name="Normal 8 5 9" xfId="3967" xr:uid="{1208F2F9-B9AC-4453-81F5-5F466C707ACB}"/>
    <cellStyle name="Normal 8 6" xfId="163" xr:uid="{891C3561-628E-4F85-9BE9-B00C10708509}"/>
    <cellStyle name="Normal 8 6 2" xfId="397" xr:uid="{92AB0F9B-0BE1-4EC2-A819-DC850D661EA5}"/>
    <cellStyle name="Normal 8 6 2 2" xfId="819" xr:uid="{4C6EAD81-C570-43DB-A4FD-3DDCEFCA2C2F}"/>
    <cellStyle name="Normal 8 6 2 2 2" xfId="2210" xr:uid="{434DF9F5-7B3A-42B8-944A-4303F5B2F606}"/>
    <cellStyle name="Normal 8 6 2 2 2 2" xfId="2211" xr:uid="{821F0127-7A36-4D66-B6B6-F7DC7B756E19}"/>
    <cellStyle name="Normal 8 6 2 2 3" xfId="2212" xr:uid="{DBDD4642-C98F-47F0-A478-B07BE6AE456F}"/>
    <cellStyle name="Normal 8 6 2 2 4" xfId="3968" xr:uid="{4C727129-0965-44BF-945D-F3AF3EA98908}"/>
    <cellStyle name="Normal 8 6 2 3" xfId="2213" xr:uid="{FE6DB93A-2C0E-492B-B45C-86630D2EF8DE}"/>
    <cellStyle name="Normal 8 6 2 3 2" xfId="2214" xr:uid="{868E2D38-FC5E-445A-970D-F3CD5B2C3CD1}"/>
    <cellStyle name="Normal 8 6 2 3 3" xfId="3969" xr:uid="{93EF020A-AEFD-4A61-864B-E5FCA3C64F02}"/>
    <cellStyle name="Normal 8 6 2 3 4" xfId="3970" xr:uid="{29D1D1BE-64A3-4734-8CD8-3FF2915C393A}"/>
    <cellStyle name="Normal 8 6 2 4" xfId="2215" xr:uid="{38EAEDDD-BC5B-49A1-9F3E-16D873249294}"/>
    <cellStyle name="Normal 8 6 2 5" xfId="3971" xr:uid="{BA5FFF2A-0188-47FE-80F9-58669C292320}"/>
    <cellStyle name="Normal 8 6 2 6" xfId="3972" xr:uid="{420FEE70-C525-4684-ACDB-5552A0D9C2C4}"/>
    <cellStyle name="Normal 8 6 3" xfId="820" xr:uid="{8B93C9DE-685C-46CD-9167-64FDCEFD224E}"/>
    <cellStyle name="Normal 8 6 3 2" xfId="2216" xr:uid="{BD6E73DE-043B-46C2-9EF5-78D1A452BCB4}"/>
    <cellStyle name="Normal 8 6 3 2 2" xfId="2217" xr:uid="{54ADF7A2-C8AD-4009-845D-2AC9CD3C54D9}"/>
    <cellStyle name="Normal 8 6 3 2 3" xfId="3973" xr:uid="{A99E975A-F37E-4C52-A93A-E6986BCD4FCB}"/>
    <cellStyle name="Normal 8 6 3 2 4" xfId="3974" xr:uid="{F83A3F79-900A-42EF-B21E-DBCFA336FCF6}"/>
    <cellStyle name="Normal 8 6 3 3" xfId="2218" xr:uid="{3EA0EB68-10AE-4B8B-9709-C621031A49A4}"/>
    <cellStyle name="Normal 8 6 3 4" xfId="3975" xr:uid="{456F93C3-1729-4207-8932-4746CD4EA891}"/>
    <cellStyle name="Normal 8 6 3 5" xfId="3976" xr:uid="{1904ED49-D392-4EDD-B5A9-65666F7E1B93}"/>
    <cellStyle name="Normal 8 6 4" xfId="2219" xr:uid="{EDBC0774-DA39-41DE-8E4A-4EA958B26726}"/>
    <cellStyle name="Normal 8 6 4 2" xfId="2220" xr:uid="{0731F535-E25C-4327-93EF-E784DDCF4790}"/>
    <cellStyle name="Normal 8 6 4 3" xfId="3977" xr:uid="{C0C9037E-784C-4B83-8270-60B53BB6D222}"/>
    <cellStyle name="Normal 8 6 4 4" xfId="3978" xr:uid="{825281A9-76A4-4E22-895E-081364D4B5BB}"/>
    <cellStyle name="Normal 8 6 5" xfId="2221" xr:uid="{918EEDD6-9969-4D5C-B773-114FC96D3858}"/>
    <cellStyle name="Normal 8 6 5 2" xfId="3979" xr:uid="{49229395-CCBB-46B9-9E19-9E14B8B6AA79}"/>
    <cellStyle name="Normal 8 6 5 3" xfId="3980" xr:uid="{45BB5CE1-881A-43D6-AA7B-49B0E16D391D}"/>
    <cellStyle name="Normal 8 6 5 4" xfId="3981" xr:uid="{34C4981F-BBAA-4607-BD7A-E1A31D7E695E}"/>
    <cellStyle name="Normal 8 6 6" xfId="3982" xr:uid="{DE391F0F-756E-46FE-8CEF-CEAC39B3B75A}"/>
    <cellStyle name="Normal 8 6 7" xfId="3983" xr:uid="{39FEE14B-132C-4049-A994-5CC81E47D701}"/>
    <cellStyle name="Normal 8 6 8" xfId="3984" xr:uid="{F6F0DECF-6C9E-44EA-8E52-BE6F6D0EF8F2}"/>
    <cellStyle name="Normal 8 7" xfId="398" xr:uid="{864274AD-3160-4B44-BF9E-EA709810CCFC}"/>
    <cellStyle name="Normal 8 7 2" xfId="821" xr:uid="{4F08B25C-63C2-41AA-8E82-6A4CB29C2671}"/>
    <cellStyle name="Normal 8 7 2 2" xfId="822" xr:uid="{952DCF3A-E71F-4B37-94C0-360A9E817DBB}"/>
    <cellStyle name="Normal 8 7 2 2 2" xfId="2222" xr:uid="{56B9E9DB-C6FD-409D-88D6-15E5486A26E0}"/>
    <cellStyle name="Normal 8 7 2 2 3" xfId="3985" xr:uid="{37C2FA2A-6636-4962-B8B6-4E0CE57224FC}"/>
    <cellStyle name="Normal 8 7 2 2 4" xfId="3986" xr:uid="{C5246F3D-A76A-4058-8838-87237612228A}"/>
    <cellStyle name="Normal 8 7 2 3" xfId="2223" xr:uid="{72CFE2D3-4273-4FB2-8C2C-FF171CFE2F01}"/>
    <cellStyle name="Normal 8 7 2 4" xfId="3987" xr:uid="{79DC48B7-E29D-4BE4-9F1A-15FDEE38BEAE}"/>
    <cellStyle name="Normal 8 7 2 5" xfId="3988" xr:uid="{954EA0A3-2E17-4D27-B55C-E73CC1059CE6}"/>
    <cellStyle name="Normal 8 7 3" xfId="823" xr:uid="{473B7061-C5A2-4CFC-948F-1F22017A2F93}"/>
    <cellStyle name="Normal 8 7 3 2" xfId="2224" xr:uid="{FCD9876F-778C-4CDD-AF89-57A3998F97D8}"/>
    <cellStyle name="Normal 8 7 3 3" xfId="3989" xr:uid="{8DD72DFE-6409-4386-A871-AFAA5EC27E9F}"/>
    <cellStyle name="Normal 8 7 3 4" xfId="3990" xr:uid="{F27E0273-FA3E-4BB8-BD26-302AC850AECF}"/>
    <cellStyle name="Normal 8 7 4" xfId="2225" xr:uid="{637D8F3D-EFA7-46CE-99BD-5195F2B3F3B4}"/>
    <cellStyle name="Normal 8 7 4 2" xfId="3991" xr:uid="{96B6CFED-5A8B-47D2-B5DD-AB1D9BE27297}"/>
    <cellStyle name="Normal 8 7 4 3" xfId="3992" xr:uid="{F0B9CF1C-EF51-4C2E-9AFD-0D2BAC7263EB}"/>
    <cellStyle name="Normal 8 7 4 4" xfId="3993" xr:uid="{28EF7561-D9FD-408C-9F78-E2381872DB1B}"/>
    <cellStyle name="Normal 8 7 5" xfId="3994" xr:uid="{248BCA95-3F36-48E5-B368-9A3D6F939DDA}"/>
    <cellStyle name="Normal 8 7 6" xfId="3995" xr:uid="{F145060A-61BF-4D48-98AA-F4D3FFFC3A29}"/>
    <cellStyle name="Normal 8 7 7" xfId="3996" xr:uid="{90F31DA6-1373-4209-9C5C-231184D4492A}"/>
    <cellStyle name="Normal 8 8" xfId="399" xr:uid="{ACBCAA47-D2BE-45F6-BF9D-746EC95E6452}"/>
    <cellStyle name="Normal 8 8 2" xfId="824" xr:uid="{71A6F8B2-4BA4-46AC-8807-917DD8EC3776}"/>
    <cellStyle name="Normal 8 8 2 2" xfId="2226" xr:uid="{14630E13-1F35-458C-AFE4-DB6E044EEC22}"/>
    <cellStyle name="Normal 8 8 2 3" xfId="3997" xr:uid="{2A9B5261-39E6-497A-B220-E2FABA3976AA}"/>
    <cellStyle name="Normal 8 8 2 4" xfId="3998" xr:uid="{AF1CABCB-1D57-49C3-84D6-E7D40410147A}"/>
    <cellStyle name="Normal 8 8 3" xfId="2227" xr:uid="{4C7BFCAD-3553-401D-99A0-2EF9A1D1EBD5}"/>
    <cellStyle name="Normal 8 8 3 2" xfId="3999" xr:uid="{81B43BF1-5585-4BBF-A435-55D5551C33B1}"/>
    <cellStyle name="Normal 8 8 3 3" xfId="4000" xr:uid="{C1605957-B0CC-4BEB-B2EB-F4189A7657EF}"/>
    <cellStyle name="Normal 8 8 3 4" xfId="4001" xr:uid="{03676137-4DD9-4DBD-9C7C-B9309C13F063}"/>
    <cellStyle name="Normal 8 8 4" xfId="4002" xr:uid="{5B1BBB32-E940-416C-9E81-97D067B3B4D1}"/>
    <cellStyle name="Normal 8 8 5" xfId="4003" xr:uid="{8FF0DCB6-EB84-400E-9D8B-1BA0A463C70A}"/>
    <cellStyle name="Normal 8 8 6" xfId="4004" xr:uid="{8A249D29-1220-450F-B551-0EACD76E5128}"/>
    <cellStyle name="Normal 8 9" xfId="400" xr:uid="{CC038CF7-CD7E-4E31-84EF-9C0193AE6A4D}"/>
    <cellStyle name="Normal 8 9 2" xfId="2228" xr:uid="{747FE694-2679-4E15-9C21-7A9D8F9E04E1}"/>
    <cellStyle name="Normal 8 9 2 2" xfId="4005" xr:uid="{8D423F5B-E397-43AB-9D0E-3AA6261436D8}"/>
    <cellStyle name="Normal 8 9 2 2 2" xfId="4410" xr:uid="{D4F6BD09-5F39-4755-A15F-DCDD11A8053B}"/>
    <cellStyle name="Normal 8 9 2 2 3" xfId="4689" xr:uid="{6A0D7B77-1C3D-45C4-9556-49B19A341611}"/>
    <cellStyle name="Normal 8 9 2 3" xfId="4006" xr:uid="{82C42B2B-E253-479D-9842-09C3DA9B110E}"/>
    <cellStyle name="Normal 8 9 2 4" xfId="4007" xr:uid="{2F7628A4-C3BE-40A4-AA59-6B7BF85D0B17}"/>
    <cellStyle name="Normal 8 9 3" xfId="4008" xr:uid="{38B344BD-C5C7-4D0E-95E8-7F86556C6A3E}"/>
    <cellStyle name="Normal 8 9 3 2" xfId="5343" xr:uid="{CD433EAF-74C2-48B3-8F2F-572564EF8E6A}"/>
    <cellStyle name="Normal 8 9 4" xfId="4009" xr:uid="{E82AE22D-73CE-45B8-8C43-BE8C08321FC6}"/>
    <cellStyle name="Normal 8 9 4 2" xfId="4580" xr:uid="{95667D88-A17A-4633-BF3F-F105A7440B56}"/>
    <cellStyle name="Normal 8 9 4 3" xfId="4690" xr:uid="{F4248022-FA01-4802-9A4A-2573F2BD047C}"/>
    <cellStyle name="Normal 8 9 4 4" xfId="4609" xr:uid="{B668E97C-FF74-40E3-9AEC-3637778E28E9}"/>
    <cellStyle name="Normal 8 9 5" xfId="4010" xr:uid="{FA614868-75E8-450C-A640-BA5F9CDFE6B7}"/>
    <cellStyle name="Normal 9" xfId="164" xr:uid="{CB719547-4B2A-4820-BB49-D866D787DBB2}"/>
    <cellStyle name="Normal 9 10" xfId="401" xr:uid="{D0F4E676-6962-4641-A471-09C5549E00CE}"/>
    <cellStyle name="Normal 9 10 2" xfId="2229" xr:uid="{B2232490-D4EF-4F6A-93D9-E54F2A88DBB1}"/>
    <cellStyle name="Normal 9 10 2 2" xfId="4011" xr:uid="{B07CB4E9-2830-4217-A14A-D5EFE0AC5DD9}"/>
    <cellStyle name="Normal 9 10 2 3" xfId="4012" xr:uid="{60D6F46C-3174-4E98-A716-F55F4DE3C9D2}"/>
    <cellStyle name="Normal 9 10 2 4" xfId="4013" xr:uid="{2714CBD6-5587-4567-BB0C-274BE5C40B58}"/>
    <cellStyle name="Normal 9 10 3" xfId="4014" xr:uid="{61138CC9-0F40-4580-89C9-48E261BE6CE6}"/>
    <cellStyle name="Normal 9 10 4" xfId="4015" xr:uid="{CEA30BED-E418-432E-9745-D0AF39829EE8}"/>
    <cellStyle name="Normal 9 10 5" xfId="4016" xr:uid="{352287EA-C575-48B1-8DFA-E9B46AEBF2F5}"/>
    <cellStyle name="Normal 9 11" xfId="2230" xr:uid="{0AED25BA-CCD8-4215-8633-23E644F0F96F}"/>
    <cellStyle name="Normal 9 11 2" xfId="4017" xr:uid="{5760A68A-2413-4A32-AEA7-A103CE34CB4D}"/>
    <cellStyle name="Normal 9 11 3" xfId="4018" xr:uid="{DE3ECCB7-4897-4110-830D-A11E9DD47DE3}"/>
    <cellStyle name="Normal 9 11 4" xfId="4019" xr:uid="{B4EBB54C-7583-439D-9AE5-7D6A56DCDF0D}"/>
    <cellStyle name="Normal 9 12" xfId="4020" xr:uid="{FC20508B-D83F-40A3-81B2-063FD4DC5EEA}"/>
    <cellStyle name="Normal 9 12 2" xfId="4021" xr:uid="{2F733CEA-3087-4025-B9A9-CD4A90A4253D}"/>
    <cellStyle name="Normal 9 12 3" xfId="4022" xr:uid="{73EC7A12-23D6-4FD5-BFED-B58790D0F537}"/>
    <cellStyle name="Normal 9 12 4" xfId="4023" xr:uid="{C9E4D4A7-7838-4852-841B-519DC8E7B3EC}"/>
    <cellStyle name="Normal 9 13" xfId="4024" xr:uid="{D2796ED0-9D43-4137-9824-19684CE880E9}"/>
    <cellStyle name="Normal 9 13 2" xfId="4025" xr:uid="{F4AA67F9-D4A1-49DA-8A33-0C65767A06D7}"/>
    <cellStyle name="Normal 9 14" xfId="4026" xr:uid="{E994E9BB-63C6-4F43-AEAC-A127DA6CA4C6}"/>
    <cellStyle name="Normal 9 15" xfId="4027" xr:uid="{57439224-E4F0-49F9-A348-1321CDEF40AF}"/>
    <cellStyle name="Normal 9 16" xfId="4028" xr:uid="{02312BBB-7F6B-4AD6-920E-68402C0F1325}"/>
    <cellStyle name="Normal 9 2" xfId="165" xr:uid="{61287996-E147-44B0-91F7-78A7F82775AA}"/>
    <cellStyle name="Normal 9 2 2" xfId="402" xr:uid="{69CE4949-EF6C-4E67-B475-82B94C064A4E}"/>
    <cellStyle name="Normal 9 2 2 2" xfId="4672" xr:uid="{41C6C1B8-3378-49F5-82C5-3A79D615D886}"/>
    <cellStyle name="Normal 9 2 3" xfId="4561" xr:uid="{0BFC002E-3A61-4AAB-AC07-72D1B6EF8CAE}"/>
    <cellStyle name="Normal 9 3" xfId="166" xr:uid="{190EE537-0A00-495C-9DC2-BBE41216E350}"/>
    <cellStyle name="Normal 9 3 10" xfId="4029" xr:uid="{5DAD0A4B-9691-460C-9905-DE5B0A9E2884}"/>
    <cellStyle name="Normal 9 3 11" xfId="4030" xr:uid="{1AC5FCA1-ED24-43AA-835A-6D026A125311}"/>
    <cellStyle name="Normal 9 3 2" xfId="167" xr:uid="{7C434EF7-5A77-482A-94E1-D8FDF8245FC6}"/>
    <cellStyle name="Normal 9 3 2 2" xfId="168" xr:uid="{485B18E6-13A8-411D-9979-54EF63619800}"/>
    <cellStyle name="Normal 9 3 2 2 2" xfId="403" xr:uid="{BC7BC62C-C50A-4C91-A849-D7EDB77F3499}"/>
    <cellStyle name="Normal 9 3 2 2 2 2" xfId="825" xr:uid="{9A8F53AC-5AC7-456F-A203-3EF1D78E00AC}"/>
    <cellStyle name="Normal 9 3 2 2 2 2 2" xfId="826" xr:uid="{8A9FC903-3D29-4012-AC14-33AA2E03FD14}"/>
    <cellStyle name="Normal 9 3 2 2 2 2 2 2" xfId="2231" xr:uid="{054FE770-46BC-453D-9909-F2B850C339AD}"/>
    <cellStyle name="Normal 9 3 2 2 2 2 2 2 2" xfId="2232" xr:uid="{9B61EA57-1185-45FC-B325-0C05FC057F76}"/>
    <cellStyle name="Normal 9 3 2 2 2 2 2 3" xfId="2233" xr:uid="{61C1EC2E-E1F3-4FBE-9350-1C1668AAD05A}"/>
    <cellStyle name="Normal 9 3 2 2 2 2 3" xfId="2234" xr:uid="{797A7392-DBD5-4B78-A215-49E223575F48}"/>
    <cellStyle name="Normal 9 3 2 2 2 2 3 2" xfId="2235" xr:uid="{029C8BED-8BB2-4BE0-8358-C50A5BC9A89C}"/>
    <cellStyle name="Normal 9 3 2 2 2 2 4" xfId="2236" xr:uid="{4A69F39F-F02A-4DBF-A832-D60705056264}"/>
    <cellStyle name="Normal 9 3 2 2 2 3" xfId="827" xr:uid="{D2220AC6-38D0-48CF-9458-43BB873A3416}"/>
    <cellStyle name="Normal 9 3 2 2 2 3 2" xfId="2237" xr:uid="{4E5B9D0A-FD23-4EE0-9AB3-138E0F42715B}"/>
    <cellStyle name="Normal 9 3 2 2 2 3 2 2" xfId="2238" xr:uid="{4CCC875C-99B3-4B3E-AC12-5ABF197571C8}"/>
    <cellStyle name="Normal 9 3 2 2 2 3 3" xfId="2239" xr:uid="{F36FC9C8-D032-46FE-84D4-B0C48B6DB5D1}"/>
    <cellStyle name="Normal 9 3 2 2 2 3 4" xfId="4031" xr:uid="{73F94598-2CF1-46BE-91A1-158C2B8D4E16}"/>
    <cellStyle name="Normal 9 3 2 2 2 4" xfId="2240" xr:uid="{AB076271-6F74-4CDC-860D-395D2820D53E}"/>
    <cellStyle name="Normal 9 3 2 2 2 4 2" xfId="2241" xr:uid="{1F628E05-7A4E-421E-8221-ADE061B02918}"/>
    <cellStyle name="Normal 9 3 2 2 2 5" xfId="2242" xr:uid="{62183A0C-697E-4A44-807D-EB738B119251}"/>
    <cellStyle name="Normal 9 3 2 2 2 6" xfId="4032" xr:uid="{12734739-5F87-421F-9D67-6D96B637F18E}"/>
    <cellStyle name="Normal 9 3 2 2 3" xfId="404" xr:uid="{FDE3A35E-0C87-442B-874C-CB5A2BCEC139}"/>
    <cellStyle name="Normal 9 3 2 2 3 2" xfId="828" xr:uid="{892FD637-7609-418F-AA4E-2F5F2DE6F942}"/>
    <cellStyle name="Normal 9 3 2 2 3 2 2" xfId="829" xr:uid="{BB1BB546-0347-4922-A062-72298654D720}"/>
    <cellStyle name="Normal 9 3 2 2 3 2 2 2" xfId="2243" xr:uid="{575D2368-9AA9-41D0-A0B5-5E2258541E9C}"/>
    <cellStyle name="Normal 9 3 2 2 3 2 2 2 2" xfId="2244" xr:uid="{3653C9C0-DC9A-45FA-BD4D-BCFB5A2ABF87}"/>
    <cellStyle name="Normal 9 3 2 2 3 2 2 3" xfId="2245" xr:uid="{5AD8DCFD-F45E-4D73-A9DF-894CBD39ACDF}"/>
    <cellStyle name="Normal 9 3 2 2 3 2 3" xfId="2246" xr:uid="{FF52277B-AD98-4F34-A03D-48F09FB8CB5C}"/>
    <cellStyle name="Normal 9 3 2 2 3 2 3 2" xfId="2247" xr:uid="{EF8C49B0-6194-4CF8-B1BC-715F364868C8}"/>
    <cellStyle name="Normal 9 3 2 2 3 2 4" xfId="2248" xr:uid="{90DD0FA5-23FD-45F5-8194-0A1B3AD87CC0}"/>
    <cellStyle name="Normal 9 3 2 2 3 3" xfId="830" xr:uid="{1807ED9E-5C7F-4737-A036-9C1C9EB2076F}"/>
    <cellStyle name="Normal 9 3 2 2 3 3 2" xfId="2249" xr:uid="{6FBF29B2-AF66-4726-B4D5-DDDED92464CE}"/>
    <cellStyle name="Normal 9 3 2 2 3 3 2 2" xfId="2250" xr:uid="{E4DAB524-56B9-4155-9D3B-DEA76E46D0A5}"/>
    <cellStyle name="Normal 9 3 2 2 3 3 3" xfId="2251" xr:uid="{6F795E52-6242-4B32-8407-C3F91E088A0B}"/>
    <cellStyle name="Normal 9 3 2 2 3 4" xfId="2252" xr:uid="{65D3C5E7-5C9D-418F-8077-A3D6230B82AD}"/>
    <cellStyle name="Normal 9 3 2 2 3 4 2" xfId="2253" xr:uid="{B78CE867-2FDD-45CC-AABC-A69254B56C5C}"/>
    <cellStyle name="Normal 9 3 2 2 3 5" xfId="2254" xr:uid="{7ADF3CD1-A63A-4380-B1D1-6692836478B0}"/>
    <cellStyle name="Normal 9 3 2 2 4" xfId="831" xr:uid="{D42303CD-C0D4-4D06-BCB9-D4149C5FDEB8}"/>
    <cellStyle name="Normal 9 3 2 2 4 2" xfId="832" xr:uid="{9B26590E-B3D8-443B-BA21-95F9D1FEE8F2}"/>
    <cellStyle name="Normal 9 3 2 2 4 2 2" xfId="2255" xr:uid="{86268612-99DC-4AA7-AE44-03C91CD01551}"/>
    <cellStyle name="Normal 9 3 2 2 4 2 2 2" xfId="2256" xr:uid="{2569B8A7-7EB7-4B78-A34C-396CE2AA7FE0}"/>
    <cellStyle name="Normal 9 3 2 2 4 2 3" xfId="2257" xr:uid="{2EEB41DB-BC5F-4956-9DEB-6964D8D95314}"/>
    <cellStyle name="Normal 9 3 2 2 4 3" xfId="2258" xr:uid="{C452F058-70AE-4BE6-9285-A371606BB798}"/>
    <cellStyle name="Normal 9 3 2 2 4 3 2" xfId="2259" xr:uid="{E0ED4C4A-65F2-49F4-BC5D-930718E151EC}"/>
    <cellStyle name="Normal 9 3 2 2 4 4" xfId="2260" xr:uid="{19F9E75A-763A-4D71-A32A-FC7B9E7ABBC4}"/>
    <cellStyle name="Normal 9 3 2 2 5" xfId="833" xr:uid="{62C48564-EAE9-4FD5-BAC3-666126CFE270}"/>
    <cellStyle name="Normal 9 3 2 2 5 2" xfId="2261" xr:uid="{F168CC00-B33E-461D-A170-C441C3B434B4}"/>
    <cellStyle name="Normal 9 3 2 2 5 2 2" xfId="2262" xr:uid="{4737A4DB-C07A-4D1A-B6B8-EBAF05880138}"/>
    <cellStyle name="Normal 9 3 2 2 5 3" xfId="2263" xr:uid="{8B53063A-89A2-4FB1-99A9-08971FEAD327}"/>
    <cellStyle name="Normal 9 3 2 2 5 4" xfId="4033" xr:uid="{D8F3585F-0284-4644-9831-5E395380DE09}"/>
    <cellStyle name="Normal 9 3 2 2 6" xfId="2264" xr:uid="{2A3FC0F8-D03F-46E1-B93A-AB35FDCF3895}"/>
    <cellStyle name="Normal 9 3 2 2 6 2" xfId="2265" xr:uid="{55FBE21D-BE54-4E15-9C68-4BB712D31BF5}"/>
    <cellStyle name="Normal 9 3 2 2 7" xfId="2266" xr:uid="{E07F7D0C-2D7B-4336-BD97-E01A8A869A77}"/>
    <cellStyle name="Normal 9 3 2 2 8" xfId="4034" xr:uid="{7AD93D9F-0BA8-4E32-A795-75EC2148B291}"/>
    <cellStyle name="Normal 9 3 2 3" xfId="405" xr:uid="{FA048F36-C399-40D3-8B77-D68DBE58C418}"/>
    <cellStyle name="Normal 9 3 2 3 2" xfId="834" xr:uid="{0875108A-0D52-426D-9134-5B0AAB71BD88}"/>
    <cellStyle name="Normal 9 3 2 3 2 2" xfId="835" xr:uid="{4221F15B-69EE-41D3-8F3C-4BB4A1887EF3}"/>
    <cellStyle name="Normal 9 3 2 3 2 2 2" xfId="2267" xr:uid="{094792C4-02CF-4ECC-A3B3-F6A38D5D1FAE}"/>
    <cellStyle name="Normal 9 3 2 3 2 2 2 2" xfId="2268" xr:uid="{880864C9-0804-4F79-ACD7-3A8232654217}"/>
    <cellStyle name="Normal 9 3 2 3 2 2 3" xfId="2269" xr:uid="{5560E06B-D32D-4AEB-B0A7-6FDA47161506}"/>
    <cellStyle name="Normal 9 3 2 3 2 3" xfId="2270" xr:uid="{421E8BE2-B808-484D-8743-A4C1ACB62AAB}"/>
    <cellStyle name="Normal 9 3 2 3 2 3 2" xfId="2271" xr:uid="{26229DE7-64F0-43E1-8FA9-D139CED21DCC}"/>
    <cellStyle name="Normal 9 3 2 3 2 4" xfId="2272" xr:uid="{95D09F51-0175-41D2-B7D6-2B321329EBBB}"/>
    <cellStyle name="Normal 9 3 2 3 3" xfId="836" xr:uid="{9CB183BA-95F8-4B41-BB59-176BBC0EC944}"/>
    <cellStyle name="Normal 9 3 2 3 3 2" xfId="2273" xr:uid="{E2B5D999-48ED-4D1F-9E7C-ABA464F95D53}"/>
    <cellStyle name="Normal 9 3 2 3 3 2 2" xfId="2274" xr:uid="{840C98BC-0C1D-4C57-997F-1E50C75C5515}"/>
    <cellStyle name="Normal 9 3 2 3 3 3" xfId="2275" xr:uid="{E6277CCA-495B-4355-BC8D-EF5DC89BDD7C}"/>
    <cellStyle name="Normal 9 3 2 3 3 4" xfId="4035" xr:uid="{BDCF5B8E-4F36-4F16-A4C4-0D775156D780}"/>
    <cellStyle name="Normal 9 3 2 3 4" xfId="2276" xr:uid="{CA4D6371-31DC-4958-A72F-49F4732D4447}"/>
    <cellStyle name="Normal 9 3 2 3 4 2" xfId="2277" xr:uid="{7B027BB4-BA62-4639-A201-76064CA8DD7F}"/>
    <cellStyle name="Normal 9 3 2 3 5" xfId="2278" xr:uid="{AADC9421-23CE-4139-8FB0-D6D84608CC3D}"/>
    <cellStyle name="Normal 9 3 2 3 6" xfId="4036" xr:uid="{CABFE64D-02AC-4628-AB89-2E5DE367AC82}"/>
    <cellStyle name="Normal 9 3 2 4" xfId="406" xr:uid="{B01A965D-65CB-4F52-B46E-D61A8BC02CAD}"/>
    <cellStyle name="Normal 9 3 2 4 2" xfId="837" xr:uid="{71CDAB6D-B64F-49D7-A4ED-8FF363E859D8}"/>
    <cellStyle name="Normal 9 3 2 4 2 2" xfId="838" xr:uid="{F24058C5-BD1F-42E4-ABF6-B2A5F7D2660F}"/>
    <cellStyle name="Normal 9 3 2 4 2 2 2" xfId="2279" xr:uid="{C10375D5-52D3-466D-A881-45BFE65EACE2}"/>
    <cellStyle name="Normal 9 3 2 4 2 2 2 2" xfId="2280" xr:uid="{0609B739-C0AB-4C41-ABBC-1793C2D21786}"/>
    <cellStyle name="Normal 9 3 2 4 2 2 3" xfId="2281" xr:uid="{2259FFE6-1FFA-4086-92A1-CF3DAA1E09E2}"/>
    <cellStyle name="Normal 9 3 2 4 2 3" xfId="2282" xr:uid="{819C6D9A-6010-41D8-A6D4-05CCC2E9FC9C}"/>
    <cellStyle name="Normal 9 3 2 4 2 3 2" xfId="2283" xr:uid="{EB360C65-1950-4AAC-B969-AC8A0D9AE3EF}"/>
    <cellStyle name="Normal 9 3 2 4 2 4" xfId="2284" xr:uid="{3604F8A7-6CC3-40B7-B05A-70A47CB6C71A}"/>
    <cellStyle name="Normal 9 3 2 4 3" xfId="839" xr:uid="{9AA5687C-58E5-428D-A114-625898B91AD2}"/>
    <cellStyle name="Normal 9 3 2 4 3 2" xfId="2285" xr:uid="{F0A17227-AFD9-4617-B742-5EB4DD0F7CDA}"/>
    <cellStyle name="Normal 9 3 2 4 3 2 2" xfId="2286" xr:uid="{67F81DC3-59C9-45FB-BD58-C5DE9AAACD80}"/>
    <cellStyle name="Normal 9 3 2 4 3 3" xfId="2287" xr:uid="{E4BA7328-D7E3-4272-AEF6-EC8311143392}"/>
    <cellStyle name="Normal 9 3 2 4 4" xfId="2288" xr:uid="{16EEAAAA-0059-451D-89E0-1B574566B7AE}"/>
    <cellStyle name="Normal 9 3 2 4 4 2" xfId="2289" xr:uid="{63734DA2-6F05-4D6A-AA2C-5BF26F37C7E9}"/>
    <cellStyle name="Normal 9 3 2 4 5" xfId="2290" xr:uid="{D1DC159C-BBCC-45B2-8BB0-E3E1AE4B542D}"/>
    <cellStyle name="Normal 9 3 2 5" xfId="407" xr:uid="{A1419F06-D9F6-4327-AAC4-C5A4C9D43B51}"/>
    <cellStyle name="Normal 9 3 2 5 2" xfId="840" xr:uid="{76AC6800-5923-4FFD-B1AE-43CB0FAD4775}"/>
    <cellStyle name="Normal 9 3 2 5 2 2" xfId="2291" xr:uid="{4A165865-431A-4A0B-A754-1FC0546AFA86}"/>
    <cellStyle name="Normal 9 3 2 5 2 2 2" xfId="2292" xr:uid="{B11CE32A-DC84-409C-9F6C-F41B65009641}"/>
    <cellStyle name="Normal 9 3 2 5 2 3" xfId="2293" xr:uid="{2B58DA27-927D-4827-8218-82EEFAFAA1E8}"/>
    <cellStyle name="Normal 9 3 2 5 3" xfId="2294" xr:uid="{2DE4B217-9225-4278-BDA9-EE4282958ADB}"/>
    <cellStyle name="Normal 9 3 2 5 3 2" xfId="2295" xr:uid="{6B7E864A-2BE3-4BC6-B6E0-5BEEC5789811}"/>
    <cellStyle name="Normal 9 3 2 5 4" xfId="2296" xr:uid="{E5ECF423-E7BA-43D9-BA9E-B44400F7CC3F}"/>
    <cellStyle name="Normal 9 3 2 6" xfId="841" xr:uid="{2A4FA39A-F029-42B9-8647-2C0731D9CCE4}"/>
    <cellStyle name="Normal 9 3 2 6 2" xfId="2297" xr:uid="{265F3F1B-84BE-4958-A9DE-C87E05652F9B}"/>
    <cellStyle name="Normal 9 3 2 6 2 2" xfId="2298" xr:uid="{45299890-8DF6-486F-B2B1-01AA2C095194}"/>
    <cellStyle name="Normal 9 3 2 6 3" xfId="2299" xr:uid="{F8B41A87-1342-4B28-8D77-BD55132E7F04}"/>
    <cellStyle name="Normal 9 3 2 6 4" xfId="4037" xr:uid="{C2D05A03-3331-4846-BAB7-98CBB20D3281}"/>
    <cellStyle name="Normal 9 3 2 7" xfId="2300" xr:uid="{40E16068-6D66-44AB-9DD4-6961F2B8451F}"/>
    <cellStyle name="Normal 9 3 2 7 2" xfId="2301" xr:uid="{9AEDA90D-8005-4B8A-AA07-84F3A15A62CE}"/>
    <cellStyle name="Normal 9 3 2 8" xfId="2302" xr:uid="{79362455-3B5B-4171-922F-775DCA123773}"/>
    <cellStyle name="Normal 9 3 2 9" xfId="4038" xr:uid="{CE7EE432-869D-4F58-8AB5-286AE0F06353}"/>
    <cellStyle name="Normal 9 3 3" xfId="169" xr:uid="{63E8CB4A-7A0B-4D07-AB4B-186FDFEB6C97}"/>
    <cellStyle name="Normal 9 3 3 2" xfId="170" xr:uid="{4D8B9AFA-73AA-4973-8807-672AA3C21B17}"/>
    <cellStyle name="Normal 9 3 3 2 2" xfId="842" xr:uid="{19794087-CC59-48F4-8E9A-C67D087C73C3}"/>
    <cellStyle name="Normal 9 3 3 2 2 2" xfId="843" xr:uid="{7BA4F4A0-83BB-43B4-986C-0473B4F43C94}"/>
    <cellStyle name="Normal 9 3 3 2 2 2 2" xfId="2303" xr:uid="{3AE9B1DF-91B3-43EF-838A-ED9D82CCC79C}"/>
    <cellStyle name="Normal 9 3 3 2 2 2 2 2" xfId="2304" xr:uid="{E94A0DEA-D721-4423-AECC-BF9961E23F6F}"/>
    <cellStyle name="Normal 9 3 3 2 2 2 3" xfId="2305" xr:uid="{A74D8B60-8E0D-446E-9D91-C4A50BB5469E}"/>
    <cellStyle name="Normal 9 3 3 2 2 3" xfId="2306" xr:uid="{398FA09D-3763-4C8F-A7C5-0F95D53633A3}"/>
    <cellStyle name="Normal 9 3 3 2 2 3 2" xfId="2307" xr:uid="{783FBEC8-1CB8-46EF-B3AA-79A10E15ED9A}"/>
    <cellStyle name="Normal 9 3 3 2 2 4" xfId="2308" xr:uid="{9F08DD05-EE89-44A8-B70B-E34DC15FD236}"/>
    <cellStyle name="Normal 9 3 3 2 3" xfId="844" xr:uid="{54894471-8A14-4C4F-800B-B44404BDC71D}"/>
    <cellStyle name="Normal 9 3 3 2 3 2" xfId="2309" xr:uid="{47400C09-03C5-42A7-97EF-434B59CDB1D7}"/>
    <cellStyle name="Normal 9 3 3 2 3 2 2" xfId="2310" xr:uid="{401C4CFB-8B39-44F5-A4E1-8A863E171D02}"/>
    <cellStyle name="Normal 9 3 3 2 3 3" xfId="2311" xr:uid="{0DE48737-56FE-45A6-875F-6EAD864D02E2}"/>
    <cellStyle name="Normal 9 3 3 2 3 4" xfId="4039" xr:uid="{B2A8C31B-B2FF-40C9-9BD4-875AA2FA1809}"/>
    <cellStyle name="Normal 9 3 3 2 4" xfId="2312" xr:uid="{0025E846-DB57-4658-9B54-4B041D15F8E2}"/>
    <cellStyle name="Normal 9 3 3 2 4 2" xfId="2313" xr:uid="{29936CC1-59EE-435B-B02A-53C28397C576}"/>
    <cellStyle name="Normal 9 3 3 2 5" xfId="2314" xr:uid="{C5AD1CEE-DD6A-439D-B567-2152DA60FD38}"/>
    <cellStyle name="Normal 9 3 3 2 6" xfId="4040" xr:uid="{AE8186B6-7299-4DF1-A074-8C4D58ECD599}"/>
    <cellStyle name="Normal 9 3 3 3" xfId="408" xr:uid="{3FA5608A-2B1D-4714-86D0-5EC2A6124DD9}"/>
    <cellStyle name="Normal 9 3 3 3 2" xfId="845" xr:uid="{B6CE65FB-A0CE-487F-9F4F-72C116505BC4}"/>
    <cellStyle name="Normal 9 3 3 3 2 2" xfId="846" xr:uid="{0EAC8FE9-8CF8-4743-9DAB-7C795FDA5C54}"/>
    <cellStyle name="Normal 9 3 3 3 2 2 2" xfId="2315" xr:uid="{81699B09-CFA7-4D9D-A8C6-3872AB2A7306}"/>
    <cellStyle name="Normal 9 3 3 3 2 2 2 2" xfId="2316" xr:uid="{0F47BD09-43D9-465D-8115-3A043323C57B}"/>
    <cellStyle name="Normal 9 3 3 3 2 2 2 2 2" xfId="4765" xr:uid="{5D4C7E66-7C81-43C5-BBBE-229D2BC8BDAC}"/>
    <cellStyle name="Normal 9 3 3 3 2 2 3" xfId="2317" xr:uid="{FCA4402F-ACE7-4136-B507-ABB7231496D8}"/>
    <cellStyle name="Normal 9 3 3 3 2 2 3 2" xfId="4766" xr:uid="{2BB3E56B-79F9-41B7-B213-06223F71AED8}"/>
    <cellStyle name="Normal 9 3 3 3 2 3" xfId="2318" xr:uid="{C2168D4F-1274-4DFB-AE7D-487E1FBE84A0}"/>
    <cellStyle name="Normal 9 3 3 3 2 3 2" xfId="2319" xr:uid="{B620FF88-5268-4E4E-9DD4-85D336763742}"/>
    <cellStyle name="Normal 9 3 3 3 2 3 2 2" xfId="4768" xr:uid="{8BE3DA46-E2F5-4956-BB0A-0BBCD7FE58C1}"/>
    <cellStyle name="Normal 9 3 3 3 2 3 3" xfId="4767" xr:uid="{AC80E9F7-5C85-42B2-99D7-033EBD720AA1}"/>
    <cellStyle name="Normal 9 3 3 3 2 4" xfId="2320" xr:uid="{F41E0663-61B4-4BE3-B1B1-AAA0EE03ED27}"/>
    <cellStyle name="Normal 9 3 3 3 2 4 2" xfId="4769" xr:uid="{89F52F0A-4F14-4C90-95D0-FC6B9E9B8902}"/>
    <cellStyle name="Normal 9 3 3 3 3" xfId="847" xr:uid="{1E8BBAE0-E121-4303-9F9A-C5A776402F35}"/>
    <cellStyle name="Normal 9 3 3 3 3 2" xfId="2321" xr:uid="{AFA45C9C-6270-4497-A2F5-5ABDF66351B7}"/>
    <cellStyle name="Normal 9 3 3 3 3 2 2" xfId="2322" xr:uid="{029F92CA-49E0-4A5A-A4FE-1172ACAE7C23}"/>
    <cellStyle name="Normal 9 3 3 3 3 2 2 2" xfId="4772" xr:uid="{BAAD07E5-8F24-477E-B0E5-0EBB0AC8B126}"/>
    <cellStyle name="Normal 9 3 3 3 3 2 3" xfId="4771" xr:uid="{36745362-9550-4F08-8504-12997BF199A4}"/>
    <cellStyle name="Normal 9 3 3 3 3 3" xfId="2323" xr:uid="{BB997150-74C1-4258-8B80-E35AF41C6A8C}"/>
    <cellStyle name="Normal 9 3 3 3 3 3 2" xfId="4773" xr:uid="{057879B6-AAE8-4813-AF52-FE3043D1F51A}"/>
    <cellStyle name="Normal 9 3 3 3 3 4" xfId="4770" xr:uid="{242B3F57-9DB2-4FC0-87E7-2853102C1423}"/>
    <cellStyle name="Normal 9 3 3 3 4" xfId="2324" xr:uid="{21AC8E1A-03B4-48D6-99FA-546D145FA2E6}"/>
    <cellStyle name="Normal 9 3 3 3 4 2" xfId="2325" xr:uid="{E5C31219-3838-4409-81C8-BCCE28A88B2B}"/>
    <cellStyle name="Normal 9 3 3 3 4 2 2" xfId="4775" xr:uid="{42DD8664-BE2F-4A13-9985-701016A7E895}"/>
    <cellStyle name="Normal 9 3 3 3 4 3" xfId="4774" xr:uid="{A5634F8F-408A-468B-989A-4D46EE622226}"/>
    <cellStyle name="Normal 9 3 3 3 5" xfId="2326" xr:uid="{501729A6-853C-46BE-A58A-AF6B39BC9AF5}"/>
    <cellStyle name="Normal 9 3 3 3 5 2" xfId="4776" xr:uid="{DCE907BB-432B-4D08-A46B-4D99F2177FEF}"/>
    <cellStyle name="Normal 9 3 3 4" xfId="409" xr:uid="{EB0C7905-C5CE-4291-B3ED-FA9729E394C1}"/>
    <cellStyle name="Normal 9 3 3 4 2" xfId="848" xr:uid="{B89C0575-3127-43CF-9674-D3D95003DBA8}"/>
    <cellStyle name="Normal 9 3 3 4 2 2" xfId="2327" xr:uid="{55D6056F-65EB-4C6E-9FCD-DE2B223384D0}"/>
    <cellStyle name="Normal 9 3 3 4 2 2 2" xfId="2328" xr:uid="{7F27B3B2-4C60-4167-8D7C-E99D6AEE8A19}"/>
    <cellStyle name="Normal 9 3 3 4 2 2 2 2" xfId="4780" xr:uid="{87B53429-F782-4067-B7FD-84FC5DA2F98A}"/>
    <cellStyle name="Normal 9 3 3 4 2 2 3" xfId="4779" xr:uid="{FF94E7F4-404F-4D0B-8844-94B3F56E36A1}"/>
    <cellStyle name="Normal 9 3 3 4 2 3" xfId="2329" xr:uid="{BDAA3E0B-BAFD-4ADC-A0F1-619602B88F85}"/>
    <cellStyle name="Normal 9 3 3 4 2 3 2" xfId="4781" xr:uid="{C2EDAC71-AFFE-4841-B294-F9E7282EA48F}"/>
    <cellStyle name="Normal 9 3 3 4 2 4" xfId="4778" xr:uid="{A71F6270-CFF5-4081-9D07-B78EA92B6047}"/>
    <cellStyle name="Normal 9 3 3 4 3" xfId="2330" xr:uid="{B93F56AC-1E4C-484D-969B-9CD1A1CEFB27}"/>
    <cellStyle name="Normal 9 3 3 4 3 2" xfId="2331" xr:uid="{6A09F4A3-B62B-462F-B819-18B89FC78FC0}"/>
    <cellStyle name="Normal 9 3 3 4 3 2 2" xfId="4783" xr:uid="{2E7A9640-D424-47DE-A108-3B62E680C088}"/>
    <cellStyle name="Normal 9 3 3 4 3 3" xfId="4782" xr:uid="{A0FDB7B9-7101-4178-A024-54F5F7EB9E19}"/>
    <cellStyle name="Normal 9 3 3 4 4" xfId="2332" xr:uid="{987A123A-D9D4-4D8A-B486-459873A440EC}"/>
    <cellStyle name="Normal 9 3 3 4 4 2" xfId="4784" xr:uid="{95D48FF3-73CC-4F91-9656-CCC76B16F2C0}"/>
    <cellStyle name="Normal 9 3 3 4 5" xfId="4777" xr:uid="{0418DC02-4A9E-49B2-8523-DC24A74CE995}"/>
    <cellStyle name="Normal 9 3 3 5" xfId="849" xr:uid="{CE839BC0-8F75-41EE-8685-9D34257FF13C}"/>
    <cellStyle name="Normal 9 3 3 5 2" xfId="2333" xr:uid="{E84AE2A6-CA68-4743-B2CC-C15B83A5C588}"/>
    <cellStyle name="Normal 9 3 3 5 2 2" xfId="2334" xr:uid="{1DFF0831-B270-454B-9F01-078D40C426C9}"/>
    <cellStyle name="Normal 9 3 3 5 2 2 2" xfId="4787" xr:uid="{9CD920FE-AC9F-49D3-9963-D55464F1FAD3}"/>
    <cellStyle name="Normal 9 3 3 5 2 3" xfId="4786" xr:uid="{2EF5E342-61A8-43E6-B948-9A936586BBCA}"/>
    <cellStyle name="Normal 9 3 3 5 3" xfId="2335" xr:uid="{CC01480E-04A2-4028-AF8C-B2913AA3723E}"/>
    <cellStyle name="Normal 9 3 3 5 3 2" xfId="4788" xr:uid="{60ABCB0D-2A8B-4FB6-9E68-5E6CE94DAE1D}"/>
    <cellStyle name="Normal 9 3 3 5 4" xfId="4041" xr:uid="{D280681E-D0C3-4FE5-B192-82F5B5C8C27B}"/>
    <cellStyle name="Normal 9 3 3 5 4 2" xfId="4789" xr:uid="{AFB3EAB0-DB1C-47BD-81E9-0FEBC31E5D6D}"/>
    <cellStyle name="Normal 9 3 3 5 5" xfId="4785" xr:uid="{76F1B841-143D-4E80-81B1-A20A5F2D4E3C}"/>
    <cellStyle name="Normal 9 3 3 6" xfId="2336" xr:uid="{BA7C3C32-3076-423E-9013-F666BDE3C53C}"/>
    <cellStyle name="Normal 9 3 3 6 2" xfId="2337" xr:uid="{443354F1-F1FD-4D93-A95D-A48877D66EC0}"/>
    <cellStyle name="Normal 9 3 3 6 2 2" xfId="4791" xr:uid="{25F727EB-B684-4C1C-8B28-56CEB08ADDE3}"/>
    <cellStyle name="Normal 9 3 3 6 3" xfId="4790" xr:uid="{29D80DD9-1260-408C-BB4E-3381E8B055DE}"/>
    <cellStyle name="Normal 9 3 3 7" xfId="2338" xr:uid="{880CC369-7A09-46DD-9B88-572229B8F025}"/>
    <cellStyle name="Normal 9 3 3 7 2" xfId="4792" xr:uid="{356D8B08-90C4-4259-862C-B6DB249FE3E5}"/>
    <cellStyle name="Normal 9 3 3 8" xfId="4042" xr:uid="{FCA47221-75C7-4ABE-9E4B-4A3D7A0E5321}"/>
    <cellStyle name="Normal 9 3 3 8 2" xfId="4793" xr:uid="{7C3EE4D8-86FB-412E-9365-A3DEA2198D2C}"/>
    <cellStyle name="Normal 9 3 4" xfId="171" xr:uid="{32BD18B8-B95A-4DD5-8090-9C167FC1A684}"/>
    <cellStyle name="Normal 9 3 4 2" xfId="450" xr:uid="{DBD93C3A-495F-4270-BA83-8E6F4D61B7F6}"/>
    <cellStyle name="Normal 9 3 4 2 2" xfId="850" xr:uid="{8DDD1BD4-1B3B-4FBC-8D93-D7872CB5A84D}"/>
    <cellStyle name="Normal 9 3 4 2 2 2" xfId="2339" xr:uid="{39E764C9-C818-46E6-8747-C31B881FB482}"/>
    <cellStyle name="Normal 9 3 4 2 2 2 2" xfId="2340" xr:uid="{D31F3149-BF52-4E5B-9BD6-72E5EB4C163D}"/>
    <cellStyle name="Normal 9 3 4 2 2 2 2 2" xfId="4798" xr:uid="{2EA4A83A-035A-44B0-8F3E-893838F45EC5}"/>
    <cellStyle name="Normal 9 3 4 2 2 2 3" xfId="4797" xr:uid="{B1E541B3-F2A0-4DEA-8E26-6986B912904A}"/>
    <cellStyle name="Normal 9 3 4 2 2 3" xfId="2341" xr:uid="{47BE8C5D-9AE1-4556-A3A6-A44CBBA8ECCD}"/>
    <cellStyle name="Normal 9 3 4 2 2 3 2" xfId="4799" xr:uid="{705B2A52-1990-4278-B96F-B5F8A462EF89}"/>
    <cellStyle name="Normal 9 3 4 2 2 4" xfId="4043" xr:uid="{3A26C743-D679-420A-93CB-7CC15E4FACC6}"/>
    <cellStyle name="Normal 9 3 4 2 2 4 2" xfId="4800" xr:uid="{15AA2CED-2A41-47B2-B52B-E43C4AA0820A}"/>
    <cellStyle name="Normal 9 3 4 2 2 5" xfId="4796" xr:uid="{A20CFEB1-77CC-475D-BEFE-5E66B9B18712}"/>
    <cellStyle name="Normal 9 3 4 2 3" xfId="2342" xr:uid="{C8CEC1B8-4462-411F-B4F4-B1BE1771B3BF}"/>
    <cellStyle name="Normal 9 3 4 2 3 2" xfId="2343" xr:uid="{80749162-9656-4124-82B6-DCC5669DB861}"/>
    <cellStyle name="Normal 9 3 4 2 3 2 2" xfId="4802" xr:uid="{8A298BC4-E007-4212-9471-F2BC22306F1C}"/>
    <cellStyle name="Normal 9 3 4 2 3 3" xfId="4801" xr:uid="{92AD5870-8071-4743-BC90-78C286744C03}"/>
    <cellStyle name="Normal 9 3 4 2 4" xfId="2344" xr:uid="{08998D48-55BF-405A-9C5B-7955979666C9}"/>
    <cellStyle name="Normal 9 3 4 2 4 2" xfId="4803" xr:uid="{078E3964-8D7E-458E-8954-921EC134C643}"/>
    <cellStyle name="Normal 9 3 4 2 5" xfId="4044" xr:uid="{041901C8-5828-4C1C-9159-794B5CA41E58}"/>
    <cellStyle name="Normal 9 3 4 2 5 2" xfId="4804" xr:uid="{690E929A-DC70-432D-B5B4-13477075B7D3}"/>
    <cellStyle name="Normal 9 3 4 2 6" xfId="4795" xr:uid="{DCA8EBBA-7FA4-429F-8E1D-85A6E8E52144}"/>
    <cellStyle name="Normal 9 3 4 3" xfId="851" xr:uid="{C909337A-A852-4E1F-BA1F-1925F7D659EF}"/>
    <cellStyle name="Normal 9 3 4 3 2" xfId="2345" xr:uid="{8B832F9F-D963-49CE-AD68-ABF65111D547}"/>
    <cellStyle name="Normal 9 3 4 3 2 2" xfId="2346" xr:uid="{99E8D72D-477A-4A3F-8A19-CB1F052D71A7}"/>
    <cellStyle name="Normal 9 3 4 3 2 2 2" xfId="4807" xr:uid="{155A9A91-35DB-499E-BA64-1AC9551239B6}"/>
    <cellStyle name="Normal 9 3 4 3 2 3" xfId="4806" xr:uid="{8093BA90-CCAF-44D4-84D4-446C044FE6A2}"/>
    <cellStyle name="Normal 9 3 4 3 3" xfId="2347" xr:uid="{A0BDBABF-6217-49AC-92CA-9596A6534CB6}"/>
    <cellStyle name="Normal 9 3 4 3 3 2" xfId="4808" xr:uid="{D307687D-8F8E-415B-BA36-0E0F59FAC602}"/>
    <cellStyle name="Normal 9 3 4 3 4" xfId="4045" xr:uid="{259C9202-CFDA-4AF2-8D5E-2544832905B2}"/>
    <cellStyle name="Normal 9 3 4 3 4 2" xfId="4809" xr:uid="{85791616-4A05-46B1-9355-B059973465D4}"/>
    <cellStyle name="Normal 9 3 4 3 5" xfId="4805" xr:uid="{D26C7E10-92C3-4E45-9CFC-CD7FE0FFC31C}"/>
    <cellStyle name="Normal 9 3 4 4" xfId="2348" xr:uid="{DEAF325A-F2CE-47EF-AD65-8BBF295209A9}"/>
    <cellStyle name="Normal 9 3 4 4 2" xfId="2349" xr:uid="{E8FA29B3-A97C-4658-B759-DCF0BE1368E1}"/>
    <cellStyle name="Normal 9 3 4 4 2 2" xfId="4811" xr:uid="{8ED03FB4-980A-4A3F-BBBA-F5481E8AD38E}"/>
    <cellStyle name="Normal 9 3 4 4 3" xfId="4046" xr:uid="{052AA589-FEFB-4490-B548-E24DBA4D4502}"/>
    <cellStyle name="Normal 9 3 4 4 3 2" xfId="4812" xr:uid="{8EE2AAC0-252C-4791-8838-282C08534602}"/>
    <cellStyle name="Normal 9 3 4 4 4" xfId="4047" xr:uid="{65B0E03E-FAF6-4F25-9A28-5F1AED71B929}"/>
    <cellStyle name="Normal 9 3 4 4 4 2" xfId="4813" xr:uid="{322132DC-0EA9-485B-AC86-C84AC411B202}"/>
    <cellStyle name="Normal 9 3 4 4 5" xfId="4810" xr:uid="{4442DE20-BF4F-4944-8E63-13C927253C51}"/>
    <cellStyle name="Normal 9 3 4 5" xfId="2350" xr:uid="{30DDC7EF-73B9-46D9-9859-A8026210C0BF}"/>
    <cellStyle name="Normal 9 3 4 5 2" xfId="4814" xr:uid="{9CC5BDDB-8399-47EE-B5F4-066B46E226D6}"/>
    <cellStyle name="Normal 9 3 4 6" xfId="4048" xr:uid="{E04C6FC7-99D3-4CD2-B2E7-DB0F2BD2966F}"/>
    <cellStyle name="Normal 9 3 4 6 2" xfId="4815" xr:uid="{27051947-0870-4CF1-86DA-9FEAB453A3C0}"/>
    <cellStyle name="Normal 9 3 4 7" xfId="4049" xr:uid="{05B2BE6D-20B2-45E8-A38D-86AAF52994D7}"/>
    <cellStyle name="Normal 9 3 4 7 2" xfId="4816" xr:uid="{083152D3-467D-4915-AB25-ABF016F9F7AB}"/>
    <cellStyle name="Normal 9 3 4 8" xfId="4794" xr:uid="{86215804-EE6C-4BAC-A485-C9CEB1866E9D}"/>
    <cellStyle name="Normal 9 3 5" xfId="410" xr:uid="{878C6ADB-94B1-4B51-83E7-62DF0C589747}"/>
    <cellStyle name="Normal 9 3 5 2" xfId="852" xr:uid="{147D104D-92CB-46B4-85EA-305B8DC9FFF4}"/>
    <cellStyle name="Normal 9 3 5 2 2" xfId="853" xr:uid="{9C6623FE-517D-40C1-9D96-38F02B9363F5}"/>
    <cellStyle name="Normal 9 3 5 2 2 2" xfId="2351" xr:uid="{3765A36E-0749-4636-B030-FA7F5762D11F}"/>
    <cellStyle name="Normal 9 3 5 2 2 2 2" xfId="2352" xr:uid="{4A04E221-CBF9-42E6-B393-7DCB058C276A}"/>
    <cellStyle name="Normal 9 3 5 2 2 2 2 2" xfId="4821" xr:uid="{37EBE899-C83E-405D-A37B-549760500206}"/>
    <cellStyle name="Normal 9 3 5 2 2 2 3" xfId="4820" xr:uid="{A30499E3-8667-4DDD-85FC-D1C5B22BA072}"/>
    <cellStyle name="Normal 9 3 5 2 2 3" xfId="2353" xr:uid="{FB91E5C7-FD2C-46F6-9F70-139F00EDFA2F}"/>
    <cellStyle name="Normal 9 3 5 2 2 3 2" xfId="4822" xr:uid="{3A7B7B56-0102-4099-B83B-1F655573EE9A}"/>
    <cellStyle name="Normal 9 3 5 2 2 4" xfId="4819" xr:uid="{018F4AF5-9FFF-40D7-8472-B2E6C70D6C74}"/>
    <cellStyle name="Normal 9 3 5 2 3" xfId="2354" xr:uid="{0FFCA2B5-FAB5-49B2-8715-F8C134E617D0}"/>
    <cellStyle name="Normal 9 3 5 2 3 2" xfId="2355" xr:uid="{1CB8CC6B-6330-48AD-A997-B5CC564C8DA0}"/>
    <cellStyle name="Normal 9 3 5 2 3 2 2" xfId="4824" xr:uid="{18DE7A40-F166-40DE-A40A-7D6198CBC9DA}"/>
    <cellStyle name="Normal 9 3 5 2 3 3" xfId="4823" xr:uid="{C7812513-317C-4B0B-874F-B0E713772B9F}"/>
    <cellStyle name="Normal 9 3 5 2 4" xfId="2356" xr:uid="{A1158772-CF46-43A8-A1F5-252059DD00B6}"/>
    <cellStyle name="Normal 9 3 5 2 4 2" xfId="4825" xr:uid="{B654F11C-9151-4537-9177-8F0C733E7F75}"/>
    <cellStyle name="Normal 9 3 5 2 5" xfId="4818" xr:uid="{EA717975-D742-4C03-8255-F35C9240F6A7}"/>
    <cellStyle name="Normal 9 3 5 3" xfId="854" xr:uid="{C81865B4-4CD3-47DB-81EA-5BC732131648}"/>
    <cellStyle name="Normal 9 3 5 3 2" xfId="2357" xr:uid="{0B7C5540-0F6F-4491-A7F7-02DCCAACB601}"/>
    <cellStyle name="Normal 9 3 5 3 2 2" xfId="2358" xr:uid="{FCA86640-B55A-4572-BAE5-374FDBBA45C3}"/>
    <cellStyle name="Normal 9 3 5 3 2 2 2" xfId="4828" xr:uid="{26546D48-23D8-4177-9D33-C02800206411}"/>
    <cellStyle name="Normal 9 3 5 3 2 3" xfId="4827" xr:uid="{84AD36A6-0520-40EF-952F-0D502E8FBDFD}"/>
    <cellStyle name="Normal 9 3 5 3 3" xfId="2359" xr:uid="{2C64E145-60C9-4ED1-8364-0F04D1B6879B}"/>
    <cellStyle name="Normal 9 3 5 3 3 2" xfId="4829" xr:uid="{091D93E9-0AE6-48A0-9712-1CC3B31CB263}"/>
    <cellStyle name="Normal 9 3 5 3 4" xfId="4050" xr:uid="{1429FC6C-EE06-4D07-BD3D-62AC32409244}"/>
    <cellStyle name="Normal 9 3 5 3 4 2" xfId="4830" xr:uid="{011C5BA4-B226-4D40-A95C-79ECFFB64E5F}"/>
    <cellStyle name="Normal 9 3 5 3 5" xfId="4826" xr:uid="{CB03C0E8-A919-4510-9CC2-B57AC3588D0A}"/>
    <cellStyle name="Normal 9 3 5 4" xfId="2360" xr:uid="{341A9C36-0347-4B8A-865E-1421A3DE2511}"/>
    <cellStyle name="Normal 9 3 5 4 2" xfId="2361" xr:uid="{6EE1651D-03BE-4DF7-BA0C-6C280426211D}"/>
    <cellStyle name="Normal 9 3 5 4 2 2" xfId="4832" xr:uid="{CEC40E9B-4CF3-4A95-A44B-8DFA35AC1403}"/>
    <cellStyle name="Normal 9 3 5 4 3" xfId="4831" xr:uid="{2C1736DF-4C4D-41A1-A1CC-81F09D77EDD9}"/>
    <cellStyle name="Normal 9 3 5 5" xfId="2362" xr:uid="{3EE542F5-5821-4C8A-A2D5-EDAE444EC4D9}"/>
    <cellStyle name="Normal 9 3 5 5 2" xfId="4833" xr:uid="{57C0667D-CDCF-4E95-B6BA-5309788D18AA}"/>
    <cellStyle name="Normal 9 3 5 6" xfId="4051" xr:uid="{ABAC6221-58CF-46CF-BB4B-1F80188A1588}"/>
    <cellStyle name="Normal 9 3 5 6 2" xfId="4834" xr:uid="{712BE563-1EF2-46F4-AD77-645027B26C9D}"/>
    <cellStyle name="Normal 9 3 5 7" xfId="4817" xr:uid="{06DEE85F-7158-4685-AA16-6BF989F82199}"/>
    <cellStyle name="Normal 9 3 6" xfId="411" xr:uid="{25142142-383A-4F82-9D80-AACDCAB542E8}"/>
    <cellStyle name="Normal 9 3 6 2" xfId="855" xr:uid="{A50D71C2-C198-41BE-B1F8-24BE74B80A87}"/>
    <cellStyle name="Normal 9 3 6 2 2" xfId="2363" xr:uid="{A61AF078-051A-4FB1-9F57-AAD49DAA054A}"/>
    <cellStyle name="Normal 9 3 6 2 2 2" xfId="2364" xr:uid="{A6D90A46-6E8C-4084-8810-27208CB76A27}"/>
    <cellStyle name="Normal 9 3 6 2 2 2 2" xfId="4838" xr:uid="{F581C5A3-9F27-4C74-8B93-1B2D765289C7}"/>
    <cellStyle name="Normal 9 3 6 2 2 3" xfId="4837" xr:uid="{D1727749-FF99-4564-B2CB-A3C9043DA47E}"/>
    <cellStyle name="Normal 9 3 6 2 3" xfId="2365" xr:uid="{ADA1559E-046E-417E-B34F-A4CD49187912}"/>
    <cellStyle name="Normal 9 3 6 2 3 2" xfId="4839" xr:uid="{867B8BC3-4ACF-44CD-A480-CEA0CD6C125D}"/>
    <cellStyle name="Normal 9 3 6 2 4" xfId="4052" xr:uid="{ADB52AF3-F624-4B59-B845-3B6CF0FC8C76}"/>
    <cellStyle name="Normal 9 3 6 2 4 2" xfId="4840" xr:uid="{E555DD80-11AD-4ABB-A907-78375DBFD585}"/>
    <cellStyle name="Normal 9 3 6 2 5" xfId="4836" xr:uid="{C35FA5E3-2759-491E-A206-DE4D195DD0D3}"/>
    <cellStyle name="Normal 9 3 6 3" xfId="2366" xr:uid="{1F2CB504-5BCD-405C-9383-54DC50AFE584}"/>
    <cellStyle name="Normal 9 3 6 3 2" xfId="2367" xr:uid="{C7BC317C-45B9-442A-AA6B-54484A6E3BC7}"/>
    <cellStyle name="Normal 9 3 6 3 2 2" xfId="4842" xr:uid="{CB1BD6A2-519D-4BDB-ACB8-236972142170}"/>
    <cellStyle name="Normal 9 3 6 3 3" xfId="4841" xr:uid="{D59E31B0-C768-48AD-80A0-943B734E75CC}"/>
    <cellStyle name="Normal 9 3 6 4" xfId="2368" xr:uid="{3A973C41-0AD2-4CBE-9C78-B605E3E17BD3}"/>
    <cellStyle name="Normal 9 3 6 4 2" xfId="4843" xr:uid="{574092C4-E5D6-471F-A710-3BBED349DFD6}"/>
    <cellStyle name="Normal 9 3 6 5" xfId="4053" xr:uid="{D2AA6231-9DF8-4327-BEE0-62C7B77AB31A}"/>
    <cellStyle name="Normal 9 3 6 5 2" xfId="4844" xr:uid="{E9A29192-D0E4-4194-8764-B0668845969A}"/>
    <cellStyle name="Normal 9 3 6 6" xfId="4835" xr:uid="{132EBB84-635A-47DA-AE1D-E795604CB1F5}"/>
    <cellStyle name="Normal 9 3 7" xfId="856" xr:uid="{C4B7F080-E0C5-4EE1-89F1-DD7B00D8B3FC}"/>
    <cellStyle name="Normal 9 3 7 2" xfId="2369" xr:uid="{3BDEC361-7AE5-46EA-9A9F-BBB988BC5197}"/>
    <cellStyle name="Normal 9 3 7 2 2" xfId="2370" xr:uid="{03B65070-0E87-439C-89DF-6093D5E86B3C}"/>
    <cellStyle name="Normal 9 3 7 2 2 2" xfId="4847" xr:uid="{4AD72A8F-E979-4A4E-A841-4ADC8F2EC164}"/>
    <cellStyle name="Normal 9 3 7 2 3" xfId="4846" xr:uid="{582A4BFD-D3B9-4ACC-90ED-33E3F247A3A8}"/>
    <cellStyle name="Normal 9 3 7 3" xfId="2371" xr:uid="{7CA846FE-8797-4361-85AC-C78B6004949C}"/>
    <cellStyle name="Normal 9 3 7 3 2" xfId="4848" xr:uid="{83BA5A7C-F413-4836-A459-15A0F67F6247}"/>
    <cellStyle name="Normal 9 3 7 4" xfId="4054" xr:uid="{521C81C1-C28A-496B-87B9-530374229ACC}"/>
    <cellStyle name="Normal 9 3 7 4 2" xfId="4849" xr:uid="{A8FBEEC5-08E4-4F70-9B1F-383D02C14A9E}"/>
    <cellStyle name="Normal 9 3 7 5" xfId="4845" xr:uid="{E6DB8844-39A8-44D4-BA55-66B8ABD5A9E3}"/>
    <cellStyle name="Normal 9 3 8" xfId="2372" xr:uid="{9CD7436D-8849-4868-BC24-175DC7474E2C}"/>
    <cellStyle name="Normal 9 3 8 2" xfId="2373" xr:uid="{532E8D64-3A5C-4053-8B32-3DDA8A909C93}"/>
    <cellStyle name="Normal 9 3 8 2 2" xfId="4851" xr:uid="{8807A526-4353-423B-9B7C-D331FC152E8E}"/>
    <cellStyle name="Normal 9 3 8 3" xfId="4055" xr:uid="{C95BD0E7-B787-46D0-A8ED-7E4E6835302A}"/>
    <cellStyle name="Normal 9 3 8 3 2" xfId="4852" xr:uid="{9A24EFC1-9FF5-4619-9654-E7802B343080}"/>
    <cellStyle name="Normal 9 3 8 4" xfId="4056" xr:uid="{12D170CA-BC96-4D91-AFA5-8A768862F30B}"/>
    <cellStyle name="Normal 9 3 8 4 2" xfId="4853" xr:uid="{4F7B1E66-14E2-48FB-933F-4A2FECDED7D6}"/>
    <cellStyle name="Normal 9 3 8 5" xfId="4850" xr:uid="{A1ECB5FC-4B5F-4DAD-AFCC-DA596F9BF9D2}"/>
    <cellStyle name="Normal 9 3 9" xfId="2374" xr:uid="{0F7B81E7-71BE-4BA3-8D28-CC5DFEFE03F0}"/>
    <cellStyle name="Normal 9 3 9 2" xfId="4854" xr:uid="{667F0472-94BF-4E1F-8608-DD4E08288CAD}"/>
    <cellStyle name="Normal 9 4" xfId="172" xr:uid="{691BCAB5-F26F-4C25-9104-32DC0422114E}"/>
    <cellStyle name="Normal 9 4 10" xfId="4057" xr:uid="{F54F7567-7B76-4F3A-98C8-7D6EDF26DDF3}"/>
    <cellStyle name="Normal 9 4 10 2" xfId="4856" xr:uid="{F6C2E4FE-4B15-4E83-9DB2-21F11EBA909D}"/>
    <cellStyle name="Normal 9 4 11" xfId="4058" xr:uid="{B683E1D7-CEE3-4A0E-B612-39AF2B64312B}"/>
    <cellStyle name="Normal 9 4 11 2" xfId="4857" xr:uid="{9E2E381B-20AA-410C-9ACE-F2DBFEBC8174}"/>
    <cellStyle name="Normal 9 4 12" xfId="4855" xr:uid="{729C1B9B-59FA-47AF-A561-0058ACA8BA25}"/>
    <cellStyle name="Normal 9 4 2" xfId="173" xr:uid="{B6CD8831-617A-40B4-A9E3-15B71EF114DD}"/>
    <cellStyle name="Normal 9 4 2 10" xfId="4858" xr:uid="{2FBB584C-3753-4919-B681-4E7223E920CB}"/>
    <cellStyle name="Normal 9 4 2 2" xfId="174" xr:uid="{985BF296-86D3-4698-A140-A4D239DC90EA}"/>
    <cellStyle name="Normal 9 4 2 2 2" xfId="412" xr:uid="{F8F19E86-9715-453F-B9F8-BF7F3648BF26}"/>
    <cellStyle name="Normal 9 4 2 2 2 2" xfId="857" xr:uid="{2AD3A109-CE1D-40B7-A63F-21DBCF495656}"/>
    <cellStyle name="Normal 9 4 2 2 2 2 2" xfId="2375" xr:uid="{31623C50-FE1A-4ACF-892D-3941194112EE}"/>
    <cellStyle name="Normal 9 4 2 2 2 2 2 2" xfId="2376" xr:uid="{63C9C573-8220-41B6-8C74-226A70893187}"/>
    <cellStyle name="Normal 9 4 2 2 2 2 2 2 2" xfId="4863" xr:uid="{9189C0CE-5DB7-4E8C-8CB3-39EFF3A0C7F3}"/>
    <cellStyle name="Normal 9 4 2 2 2 2 2 3" xfId="4862" xr:uid="{EFEFA51E-A3AA-4E29-B51F-4F14E70FBBC8}"/>
    <cellStyle name="Normal 9 4 2 2 2 2 3" xfId="2377" xr:uid="{DD534CDF-C1A9-413F-8A67-225FCCB8610C}"/>
    <cellStyle name="Normal 9 4 2 2 2 2 3 2" xfId="4864" xr:uid="{6CB9B891-404F-4DAD-90C4-6DDE9C23F8E6}"/>
    <cellStyle name="Normal 9 4 2 2 2 2 4" xfId="4059" xr:uid="{2ED544D9-B931-42E8-BCFF-D218F4240A64}"/>
    <cellStyle name="Normal 9 4 2 2 2 2 4 2" xfId="4865" xr:uid="{6FC70221-83C2-4140-BE58-70CBB7460024}"/>
    <cellStyle name="Normal 9 4 2 2 2 2 5" xfId="4861" xr:uid="{DDB3959A-CB9B-4CEB-9031-338AAB34D7AA}"/>
    <cellStyle name="Normal 9 4 2 2 2 3" xfId="2378" xr:uid="{303520EE-F4EB-4B56-891F-89F6597B9289}"/>
    <cellStyle name="Normal 9 4 2 2 2 3 2" xfId="2379" xr:uid="{4F299701-C8D7-4DCC-A7BA-1894AF40CFE4}"/>
    <cellStyle name="Normal 9 4 2 2 2 3 2 2" xfId="4867" xr:uid="{C136CD48-EA77-451D-B0A3-393D2B2DE721}"/>
    <cellStyle name="Normal 9 4 2 2 2 3 3" xfId="4060" xr:uid="{DB489519-79FF-4805-8108-E23967E73B89}"/>
    <cellStyle name="Normal 9 4 2 2 2 3 3 2" xfId="4868" xr:uid="{59ED8136-C83C-4FB9-93DE-212E48974543}"/>
    <cellStyle name="Normal 9 4 2 2 2 3 4" xfId="4061" xr:uid="{4415DB43-BC8E-4781-BF14-D9953871BF80}"/>
    <cellStyle name="Normal 9 4 2 2 2 3 4 2" xfId="4869" xr:uid="{9C3B28EE-0A68-4034-8EA5-46E5193A6D4E}"/>
    <cellStyle name="Normal 9 4 2 2 2 3 5" xfId="4866" xr:uid="{C7AADADD-24ED-4010-B4E5-26B6BC4C63A1}"/>
    <cellStyle name="Normal 9 4 2 2 2 4" xfId="2380" xr:uid="{53C8B604-BC9C-4340-8C16-F3E1614820C7}"/>
    <cellStyle name="Normal 9 4 2 2 2 4 2" xfId="4870" xr:uid="{B7C99F29-5FB4-433C-935F-C6A9CA628037}"/>
    <cellStyle name="Normal 9 4 2 2 2 5" xfId="4062" xr:uid="{A42FD805-35F4-465A-9C1C-540E43F3E753}"/>
    <cellStyle name="Normal 9 4 2 2 2 5 2" xfId="4871" xr:uid="{D1EF2B8D-71EA-4A77-9042-992EAB8E23B6}"/>
    <cellStyle name="Normal 9 4 2 2 2 6" xfId="4063" xr:uid="{E6699877-73B2-4CF7-B422-18538FA10D1D}"/>
    <cellStyle name="Normal 9 4 2 2 2 6 2" xfId="4872" xr:uid="{3F981D2D-0C3D-4C9E-A8D7-06C75B67297E}"/>
    <cellStyle name="Normal 9 4 2 2 2 7" xfId="4860" xr:uid="{15941C46-917E-4556-89A5-80650ADD54C2}"/>
    <cellStyle name="Normal 9 4 2 2 3" xfId="858" xr:uid="{AFF7EA2D-D83C-4EEA-94F9-284503F6EC40}"/>
    <cellStyle name="Normal 9 4 2 2 3 2" xfId="2381" xr:uid="{610F9827-6111-4315-9540-FE99225E9164}"/>
    <cellStyle name="Normal 9 4 2 2 3 2 2" xfId="2382" xr:uid="{011CA3A4-0C10-4EE4-8815-B5F9CDE69863}"/>
    <cellStyle name="Normal 9 4 2 2 3 2 2 2" xfId="4875" xr:uid="{6900E50B-79EC-462B-8BD6-1C6B7F3496DC}"/>
    <cellStyle name="Normal 9 4 2 2 3 2 3" xfId="4064" xr:uid="{B7642CCF-6733-4D7B-8471-8A8180512D64}"/>
    <cellStyle name="Normal 9 4 2 2 3 2 3 2" xfId="4876" xr:uid="{9868F9B8-FA15-4A81-BE2F-EE0C4BC79653}"/>
    <cellStyle name="Normal 9 4 2 2 3 2 4" xfId="4065" xr:uid="{A4B3A90C-3C11-4324-A84E-CF1DF9BC99BD}"/>
    <cellStyle name="Normal 9 4 2 2 3 2 4 2" xfId="4877" xr:uid="{E5CE81A3-AAFC-4763-8F7E-0FFAD92E3A4E}"/>
    <cellStyle name="Normal 9 4 2 2 3 2 5" xfId="4874" xr:uid="{AC5431E4-20AA-46E2-B086-B52EECE7AA1D}"/>
    <cellStyle name="Normal 9 4 2 2 3 3" xfId="2383" xr:uid="{1E032652-444D-46D8-B3FA-AB5A78487BD4}"/>
    <cellStyle name="Normal 9 4 2 2 3 3 2" xfId="4878" xr:uid="{7BCBC9C3-CB82-45B7-A4B2-5B8D2633232E}"/>
    <cellStyle name="Normal 9 4 2 2 3 4" xfId="4066" xr:uid="{C7BB6CB0-62EE-4687-87A6-037C2725EA52}"/>
    <cellStyle name="Normal 9 4 2 2 3 4 2" xfId="4879" xr:uid="{6E3E18AE-0848-4C12-AA5A-658BCA4DD781}"/>
    <cellStyle name="Normal 9 4 2 2 3 5" xfId="4067" xr:uid="{334105E0-269B-47B9-A748-93DD3EE0A066}"/>
    <cellStyle name="Normal 9 4 2 2 3 5 2" xfId="4880" xr:uid="{502A7BEC-E32F-4126-A9DD-6FF7BBD7A9BA}"/>
    <cellStyle name="Normal 9 4 2 2 3 6" xfId="4873" xr:uid="{473B84DB-1EDC-4539-A7FD-5964D21915B1}"/>
    <cellStyle name="Normal 9 4 2 2 4" xfId="2384" xr:uid="{7228C701-8C37-47F2-807D-9D29C79CE729}"/>
    <cellStyle name="Normal 9 4 2 2 4 2" xfId="2385" xr:uid="{DF431CD4-E914-4CAC-A2FC-580445EAC937}"/>
    <cellStyle name="Normal 9 4 2 2 4 2 2" xfId="4882" xr:uid="{FDE0A2AD-0015-44AC-B7D6-341044C7443A}"/>
    <cellStyle name="Normal 9 4 2 2 4 3" xfId="4068" xr:uid="{4752118C-90C3-4863-BB0A-FC22FDF5DCD9}"/>
    <cellStyle name="Normal 9 4 2 2 4 3 2" xfId="4883" xr:uid="{C7C25AB0-FF4A-4602-87C5-7BCC4DFCF73C}"/>
    <cellStyle name="Normal 9 4 2 2 4 4" xfId="4069" xr:uid="{B5C3DF4E-68E7-436B-9D9F-BC0E81E72DFB}"/>
    <cellStyle name="Normal 9 4 2 2 4 4 2" xfId="4884" xr:uid="{C401D9D5-2F14-47F6-B64A-E956AC14BBEE}"/>
    <cellStyle name="Normal 9 4 2 2 4 5" xfId="4881" xr:uid="{604872C8-86FE-43AF-977D-52AFD8D1AC00}"/>
    <cellStyle name="Normal 9 4 2 2 5" xfId="2386" xr:uid="{567E5096-26BC-4DE7-8107-F0F355A26F8A}"/>
    <cellStyle name="Normal 9 4 2 2 5 2" xfId="4070" xr:uid="{7FB4875E-C4DA-4124-9868-5BAFF1A41D9F}"/>
    <cellStyle name="Normal 9 4 2 2 5 2 2" xfId="4886" xr:uid="{2F1E60E0-EA60-4672-9CA4-65B02B1DD007}"/>
    <cellStyle name="Normal 9 4 2 2 5 3" xfId="4071" xr:uid="{66E45E43-785F-416B-8E69-E0DD194AD61D}"/>
    <cellStyle name="Normal 9 4 2 2 5 3 2" xfId="4887" xr:uid="{A1D8DB11-FC59-4F92-A5A3-CFF6ED6ADAA6}"/>
    <cellStyle name="Normal 9 4 2 2 5 4" xfId="4072" xr:uid="{918BBFB1-4FDF-4284-B643-F2189B2AFA8B}"/>
    <cellStyle name="Normal 9 4 2 2 5 4 2" xfId="4888" xr:uid="{40FDFFFD-248B-4276-8E34-DB632083C4A1}"/>
    <cellStyle name="Normal 9 4 2 2 5 5" xfId="4885" xr:uid="{EEB86779-52F6-43CB-B300-5F508AF844BF}"/>
    <cellStyle name="Normal 9 4 2 2 6" xfId="4073" xr:uid="{EDFE5AF1-DFC5-43A5-A440-2B82C54F2D9B}"/>
    <cellStyle name="Normal 9 4 2 2 6 2" xfId="4889" xr:uid="{6A803969-66BA-41A8-8E4B-3197B331FDEC}"/>
    <cellStyle name="Normal 9 4 2 2 7" xfId="4074" xr:uid="{2DDCFFE2-419F-49FA-9D5A-A0BE1427631E}"/>
    <cellStyle name="Normal 9 4 2 2 7 2" xfId="4890" xr:uid="{48579AC4-0CCE-4820-B965-3DE599859EF1}"/>
    <cellStyle name="Normal 9 4 2 2 8" xfId="4075" xr:uid="{EA72D310-EE0A-4CD9-AEA7-09AF1FEE4EF8}"/>
    <cellStyle name="Normal 9 4 2 2 8 2" xfId="4891" xr:uid="{9660856E-A8C7-4186-B153-F17ED7AFD32B}"/>
    <cellStyle name="Normal 9 4 2 2 9" xfId="4859" xr:uid="{CBA1D5C8-D2AA-4375-BC2F-476EB8E1BF20}"/>
    <cellStyle name="Normal 9 4 2 3" xfId="413" xr:uid="{7D09FDB8-59D3-4A12-8583-EC23914D6F1D}"/>
    <cellStyle name="Normal 9 4 2 3 2" xfId="859" xr:uid="{DA99B4CD-66E9-469C-B2FF-4A2EDF60DD4B}"/>
    <cellStyle name="Normal 9 4 2 3 2 2" xfId="860" xr:uid="{6982BF4D-384B-4CCC-9286-2D9875061BAC}"/>
    <cellStyle name="Normal 9 4 2 3 2 2 2" xfId="2387" xr:uid="{3AFE4386-C2A3-4C93-9471-0A1062618E91}"/>
    <cellStyle name="Normal 9 4 2 3 2 2 2 2" xfId="2388" xr:uid="{B202D4D2-AADD-4D9E-849F-801487D2BCF0}"/>
    <cellStyle name="Normal 9 4 2 3 2 2 2 2 2" xfId="4896" xr:uid="{CBE95BD8-7F56-4F02-8865-8F5823049A03}"/>
    <cellStyle name="Normal 9 4 2 3 2 2 2 3" xfId="4895" xr:uid="{56973AFA-4E5F-47DE-835C-72AA701075F5}"/>
    <cellStyle name="Normal 9 4 2 3 2 2 3" xfId="2389" xr:uid="{77F3D638-0C69-447F-9359-66F478D70660}"/>
    <cellStyle name="Normal 9 4 2 3 2 2 3 2" xfId="4897" xr:uid="{73BB32F7-4252-4ECF-A540-8DD4DFF80914}"/>
    <cellStyle name="Normal 9 4 2 3 2 2 4" xfId="4894" xr:uid="{1D429538-49EA-40E6-B96A-072299E84597}"/>
    <cellStyle name="Normal 9 4 2 3 2 3" xfId="2390" xr:uid="{19533446-7127-49E8-A627-85E1AE5FF283}"/>
    <cellStyle name="Normal 9 4 2 3 2 3 2" xfId="2391" xr:uid="{171B1E72-B14A-43FB-A100-21F88AE1822A}"/>
    <cellStyle name="Normal 9 4 2 3 2 3 2 2" xfId="4899" xr:uid="{BAB93BA9-D329-48EC-839B-594A2C54758F}"/>
    <cellStyle name="Normal 9 4 2 3 2 3 3" xfId="4898" xr:uid="{BE863CAE-3933-4809-9BAF-01571EC45253}"/>
    <cellStyle name="Normal 9 4 2 3 2 4" xfId="2392" xr:uid="{03D360D4-8865-4BF6-934A-FAF3420E39D4}"/>
    <cellStyle name="Normal 9 4 2 3 2 4 2" xfId="4900" xr:uid="{1F188819-730E-4161-B8C7-F4DCFD5A3B49}"/>
    <cellStyle name="Normal 9 4 2 3 2 5" xfId="4893" xr:uid="{C76B55C4-8912-4B05-A119-A792B400D935}"/>
    <cellStyle name="Normal 9 4 2 3 3" xfId="861" xr:uid="{CEFD4AD0-8195-48F4-93E2-1C75B0310BF5}"/>
    <cellStyle name="Normal 9 4 2 3 3 2" xfId="2393" xr:uid="{B87E4E69-91EC-4F01-8DCC-9BB0CA430E10}"/>
    <cellStyle name="Normal 9 4 2 3 3 2 2" xfId="2394" xr:uid="{B9ED67BA-FC0C-4118-BC17-0C13B63DF72C}"/>
    <cellStyle name="Normal 9 4 2 3 3 2 2 2" xfId="4903" xr:uid="{04B13177-B603-4B12-87C9-9606DD1EA47A}"/>
    <cellStyle name="Normal 9 4 2 3 3 2 3" xfId="4902" xr:uid="{2A41491E-4D04-4457-8051-F943C8ED7D1A}"/>
    <cellStyle name="Normal 9 4 2 3 3 3" xfId="2395" xr:uid="{FCDC6DC1-97C6-4511-B936-4B72E41D166F}"/>
    <cellStyle name="Normal 9 4 2 3 3 3 2" xfId="4904" xr:uid="{2C5CD77A-6E58-4C9D-99C0-68D15363BBBF}"/>
    <cellStyle name="Normal 9 4 2 3 3 4" xfId="4076" xr:uid="{14C79371-2860-446F-B066-FFE683CC5FA9}"/>
    <cellStyle name="Normal 9 4 2 3 3 4 2" xfId="4905" xr:uid="{88F211C9-6C40-4CD9-88B4-BB43520C6F94}"/>
    <cellStyle name="Normal 9 4 2 3 3 5" xfId="4901" xr:uid="{8F1FA752-FA03-4AA4-8287-D15CBEF991A2}"/>
    <cellStyle name="Normal 9 4 2 3 4" xfId="2396" xr:uid="{2EBA2E07-7ABD-4EED-BD9E-9D9E58A6E961}"/>
    <cellStyle name="Normal 9 4 2 3 4 2" xfId="2397" xr:uid="{847C2FD9-2CFE-4643-A114-DB0D3288B9C3}"/>
    <cellStyle name="Normal 9 4 2 3 4 2 2" xfId="4907" xr:uid="{82F5EEE7-AD36-4FE2-BD72-0EF37A5F98BE}"/>
    <cellStyle name="Normal 9 4 2 3 4 3" xfId="4906" xr:uid="{F5273369-D0A2-4E3A-8C89-FBA698326C86}"/>
    <cellStyle name="Normal 9 4 2 3 5" xfId="2398" xr:uid="{595F8F0C-DF3B-4FE8-9772-2879CD922B99}"/>
    <cellStyle name="Normal 9 4 2 3 5 2" xfId="4908" xr:uid="{72DF837C-1DA9-4602-9874-02CAB7EB2652}"/>
    <cellStyle name="Normal 9 4 2 3 6" xfId="4077" xr:uid="{AC2332CC-6EC6-412D-A7C9-E84D2A815B1E}"/>
    <cellStyle name="Normal 9 4 2 3 6 2" xfId="4909" xr:uid="{5F4F15D9-27ED-4A1A-AECB-CA24F3CBB4C4}"/>
    <cellStyle name="Normal 9 4 2 3 7" xfId="4892" xr:uid="{8554A0D3-CC46-4DDC-8A14-3B9EF9F88998}"/>
    <cellStyle name="Normal 9 4 2 4" xfId="414" xr:uid="{1D5FBB49-84B2-4D49-BEE8-D820B9A89A21}"/>
    <cellStyle name="Normal 9 4 2 4 2" xfId="862" xr:uid="{86C7CB2E-5AC9-49D7-9873-7604A5FC2C0F}"/>
    <cellStyle name="Normal 9 4 2 4 2 2" xfId="2399" xr:uid="{0636BEBA-8735-4697-8C5E-35030608FA2E}"/>
    <cellStyle name="Normal 9 4 2 4 2 2 2" xfId="2400" xr:uid="{8C5D9637-A416-4A77-AF16-076921ADCF9A}"/>
    <cellStyle name="Normal 9 4 2 4 2 2 2 2" xfId="4913" xr:uid="{97AC9C49-B41D-49E4-BAF2-3B0FDBFBE848}"/>
    <cellStyle name="Normal 9 4 2 4 2 2 3" xfId="4912" xr:uid="{F11DF668-1291-4762-8D7C-1E491F2B61F7}"/>
    <cellStyle name="Normal 9 4 2 4 2 3" xfId="2401" xr:uid="{CC82EC7B-61C1-44FD-B778-03C606D84B03}"/>
    <cellStyle name="Normal 9 4 2 4 2 3 2" xfId="4914" xr:uid="{C978344B-B1B0-4340-B542-9265C0401C6B}"/>
    <cellStyle name="Normal 9 4 2 4 2 4" xfId="4078" xr:uid="{368BB33E-E940-4E9A-A288-31749908C363}"/>
    <cellStyle name="Normal 9 4 2 4 2 4 2" xfId="4915" xr:uid="{D197803A-C569-443F-A517-546805E8D772}"/>
    <cellStyle name="Normal 9 4 2 4 2 5" xfId="4911" xr:uid="{B126E95E-39B6-4ADC-86B6-F70DA0D2570F}"/>
    <cellStyle name="Normal 9 4 2 4 3" xfId="2402" xr:uid="{43EF219C-D37B-4E17-AD71-2401F1DC0A6C}"/>
    <cellStyle name="Normal 9 4 2 4 3 2" xfId="2403" xr:uid="{2DA73242-6E40-4349-8F7D-6999129A4FE5}"/>
    <cellStyle name="Normal 9 4 2 4 3 2 2" xfId="4917" xr:uid="{D72EFFB6-816F-4059-8AEB-D5CF95639E16}"/>
    <cellStyle name="Normal 9 4 2 4 3 3" xfId="4916" xr:uid="{C81977EC-6E13-4287-A59E-CD0A04EEA9E0}"/>
    <cellStyle name="Normal 9 4 2 4 4" xfId="2404" xr:uid="{7220C478-5C1D-4621-AA7A-A8C60C156DCE}"/>
    <cellStyle name="Normal 9 4 2 4 4 2" xfId="4918" xr:uid="{24C291B8-C6D0-4948-8DB0-88CDCE453EB7}"/>
    <cellStyle name="Normal 9 4 2 4 5" xfId="4079" xr:uid="{2B20B918-B019-4A9B-A9BF-3DA249656F15}"/>
    <cellStyle name="Normal 9 4 2 4 5 2" xfId="4919" xr:uid="{F0746DA4-C08A-4B95-8F91-D9BB6FF4F365}"/>
    <cellStyle name="Normal 9 4 2 4 6" xfId="4910" xr:uid="{BA13BF3B-8E71-422E-970C-8359DB1BA3B0}"/>
    <cellStyle name="Normal 9 4 2 5" xfId="415" xr:uid="{5D79678C-FCFD-4861-BFDC-416BE2DE34FD}"/>
    <cellStyle name="Normal 9 4 2 5 2" xfId="2405" xr:uid="{C2FFAF60-B5D8-40D5-9737-FFD2E2F8DCBF}"/>
    <cellStyle name="Normal 9 4 2 5 2 2" xfId="2406" xr:uid="{157EB8A8-8100-4BB6-822B-6855C466AF3B}"/>
    <cellStyle name="Normal 9 4 2 5 2 2 2" xfId="4922" xr:uid="{B77FFFF8-40A8-4DC6-B261-551DD0786748}"/>
    <cellStyle name="Normal 9 4 2 5 2 3" xfId="4921" xr:uid="{9F064FB8-25A8-4814-A49B-5EB3B7D232F2}"/>
    <cellStyle name="Normal 9 4 2 5 3" xfId="2407" xr:uid="{16199107-C882-4476-8122-B88B2AA5F1E4}"/>
    <cellStyle name="Normal 9 4 2 5 3 2" xfId="4923" xr:uid="{7CAF5782-726C-4203-92E9-47ECB645BA6B}"/>
    <cellStyle name="Normal 9 4 2 5 4" xfId="4080" xr:uid="{D28409E0-44D2-4946-9261-EF7A83C6F498}"/>
    <cellStyle name="Normal 9 4 2 5 4 2" xfId="4924" xr:uid="{A2D47EE7-6394-452C-BEAA-DB366DAF40B3}"/>
    <cellStyle name="Normal 9 4 2 5 5" xfId="4920" xr:uid="{D1243057-9B7F-48ED-858C-9E96814B2699}"/>
    <cellStyle name="Normal 9 4 2 6" xfId="2408" xr:uid="{0BDB6A5A-14DF-4667-B683-B888BA0DB67E}"/>
    <cellStyle name="Normal 9 4 2 6 2" xfId="2409" xr:uid="{E0267204-D402-4989-8D41-DF13B51A632C}"/>
    <cellStyle name="Normal 9 4 2 6 2 2" xfId="4926" xr:uid="{E3FFFD9C-AE16-4DC4-AD04-9207E48BC761}"/>
    <cellStyle name="Normal 9 4 2 6 3" xfId="4081" xr:uid="{22174988-1E91-45E8-ACC4-4190FB7622F4}"/>
    <cellStyle name="Normal 9 4 2 6 3 2" xfId="4927" xr:uid="{EFB76325-5695-4942-A289-F535FFD3B20D}"/>
    <cellStyle name="Normal 9 4 2 6 4" xfId="4082" xr:uid="{0C7F0F5B-0E87-42A5-8E69-DC0800B0EFC0}"/>
    <cellStyle name="Normal 9 4 2 6 4 2" xfId="4928" xr:uid="{2035AD07-42D4-43E5-92D8-270E98CCE735}"/>
    <cellStyle name="Normal 9 4 2 6 5" xfId="4925" xr:uid="{9CCE8496-32BD-4D8C-AC0D-511337FB35F2}"/>
    <cellStyle name="Normal 9 4 2 7" xfId="2410" xr:uid="{CB3152D9-FA7B-4FBC-933E-6E561727325A}"/>
    <cellStyle name="Normal 9 4 2 7 2" xfId="4929" xr:uid="{81B0D645-AAC9-47CD-B2F3-BC318C818F8B}"/>
    <cellStyle name="Normal 9 4 2 8" xfId="4083" xr:uid="{D08EBC4E-C703-4D89-8D86-54ACB35EC2A7}"/>
    <cellStyle name="Normal 9 4 2 8 2" xfId="4930" xr:uid="{AE099A07-76D1-47AF-9974-B26AA8E67EA8}"/>
    <cellStyle name="Normal 9 4 2 9" xfId="4084" xr:uid="{A68A1866-50C5-44D4-94A0-2E05D787EF9D}"/>
    <cellStyle name="Normal 9 4 2 9 2" xfId="4931" xr:uid="{E36835CA-235E-4DB2-BEA2-C62D14CA1462}"/>
    <cellStyle name="Normal 9 4 3" xfId="175" xr:uid="{2466F68C-B6C4-475B-A73C-D53DC8EC36B7}"/>
    <cellStyle name="Normal 9 4 3 2" xfId="176" xr:uid="{B9CFB8AA-FBB0-4987-9DA4-22D3A89A2360}"/>
    <cellStyle name="Normal 9 4 3 2 2" xfId="863" xr:uid="{6FAA1393-577D-48D5-B258-798A425FFE0E}"/>
    <cellStyle name="Normal 9 4 3 2 2 2" xfId="2411" xr:uid="{342BBCE0-B005-4510-A7BE-4EC4689DDC47}"/>
    <cellStyle name="Normal 9 4 3 2 2 2 2" xfId="2412" xr:uid="{D476CACC-5762-4D25-BC40-7ACCFE71DC72}"/>
    <cellStyle name="Normal 9 4 3 2 2 2 2 2" xfId="4500" xr:uid="{8D2CA3DA-804D-46BB-A044-28BB0900471E}"/>
    <cellStyle name="Normal 9 4 3 2 2 2 2 2 2" xfId="5307" xr:uid="{24B2C717-6CA1-4079-812A-200FA00E6C32}"/>
    <cellStyle name="Normal 9 4 3 2 2 2 2 2 3" xfId="4936" xr:uid="{C238EA62-AC3C-4A77-9D0A-5B89FA163EB5}"/>
    <cellStyle name="Normal 9 4 3 2 2 2 3" xfId="4501" xr:uid="{C4DA57F6-2857-498A-8FD8-31F8797255C1}"/>
    <cellStyle name="Normal 9 4 3 2 2 2 3 2" xfId="5308" xr:uid="{FBCC55BA-BAFE-4404-A418-3E2456C4CF8A}"/>
    <cellStyle name="Normal 9 4 3 2 2 2 3 3" xfId="4935" xr:uid="{BB74870A-31A2-4421-96E5-786FD70EC3F8}"/>
    <cellStyle name="Normal 9 4 3 2 2 3" xfId="2413" xr:uid="{D28314FD-B223-4261-87D0-7834C80DC3BD}"/>
    <cellStyle name="Normal 9 4 3 2 2 3 2" xfId="4502" xr:uid="{07C1959B-2E23-4FA2-95DB-2243D43718F6}"/>
    <cellStyle name="Normal 9 4 3 2 2 3 2 2" xfId="5309" xr:uid="{26063548-88B4-4608-87A9-DD2B27CDB9E9}"/>
    <cellStyle name="Normal 9 4 3 2 2 3 2 3" xfId="4937" xr:uid="{1EDAFBEC-DD47-46E2-84E2-A4361EF8F3D4}"/>
    <cellStyle name="Normal 9 4 3 2 2 4" xfId="4085" xr:uid="{6D6C72C9-2BCD-4504-BE28-C27A7A34B82F}"/>
    <cellStyle name="Normal 9 4 3 2 2 4 2" xfId="4938" xr:uid="{92E31D5A-69DD-4180-A26B-97FA8C1EB28B}"/>
    <cellStyle name="Normal 9 4 3 2 2 5" xfId="4934" xr:uid="{50017759-92D0-4B3A-B177-F30453F2F777}"/>
    <cellStyle name="Normal 9 4 3 2 3" xfId="2414" xr:uid="{32F561A5-2029-472D-AFDB-6018070F0B3E}"/>
    <cellStyle name="Normal 9 4 3 2 3 2" xfId="2415" xr:uid="{50EC1134-94C0-4ACF-A747-C558073FE552}"/>
    <cellStyle name="Normal 9 4 3 2 3 2 2" xfId="4503" xr:uid="{D346CABF-B70A-4529-A761-CABB8B48699E}"/>
    <cellStyle name="Normal 9 4 3 2 3 2 2 2" xfId="5310" xr:uid="{A9A6517A-B4F7-43F8-8FE5-3CEBBB9801E4}"/>
    <cellStyle name="Normal 9 4 3 2 3 2 2 3" xfId="4940" xr:uid="{ECDDE610-CD9D-4D34-BB01-0D79EAA26EDE}"/>
    <cellStyle name="Normal 9 4 3 2 3 3" xfId="4086" xr:uid="{EEF833EF-6977-4F79-B6D1-91B291779935}"/>
    <cellStyle name="Normal 9 4 3 2 3 3 2" xfId="4941" xr:uid="{F07BBC88-4385-47E9-B33E-2F6B3DE50EF5}"/>
    <cellStyle name="Normal 9 4 3 2 3 4" xfId="4087" xr:uid="{091C0378-03BA-4FB3-A97C-E107A0B41B07}"/>
    <cellStyle name="Normal 9 4 3 2 3 4 2" xfId="4942" xr:uid="{1938BDA3-BC68-4E74-AF08-AE1DEEC75CD5}"/>
    <cellStyle name="Normal 9 4 3 2 3 5" xfId="4939" xr:uid="{DA9EADC4-A21A-4762-8CBB-2E17DF3BC09A}"/>
    <cellStyle name="Normal 9 4 3 2 4" xfId="2416" xr:uid="{95D9F227-0873-48DA-8599-68494BD89DA6}"/>
    <cellStyle name="Normal 9 4 3 2 4 2" xfId="4504" xr:uid="{CD890E6C-1E50-4AA5-B0A6-A09546688576}"/>
    <cellStyle name="Normal 9 4 3 2 4 2 2" xfId="5311" xr:uid="{0E0E38FD-8EA0-4A56-AA14-0EDBB7811798}"/>
    <cellStyle name="Normal 9 4 3 2 4 2 3" xfId="4943" xr:uid="{A7BF6660-A8FB-4547-8E45-81FEAA097EBA}"/>
    <cellStyle name="Normal 9 4 3 2 5" xfId="4088" xr:uid="{0C0C99B0-971A-4395-A42A-18144961528C}"/>
    <cellStyle name="Normal 9 4 3 2 5 2" xfId="4944" xr:uid="{699FC753-E18F-4344-917F-B6F360C1E348}"/>
    <cellStyle name="Normal 9 4 3 2 6" xfId="4089" xr:uid="{D6D879EC-5E84-4D83-93EF-7428D852907B}"/>
    <cellStyle name="Normal 9 4 3 2 6 2" xfId="4945" xr:uid="{658B0C3D-084A-484A-A2E1-1E28342BF791}"/>
    <cellStyle name="Normal 9 4 3 2 7" xfId="4933" xr:uid="{5FFCDABE-DC81-4FC5-BE01-72236026BC92}"/>
    <cellStyle name="Normal 9 4 3 3" xfId="416" xr:uid="{E8DD7B64-0801-4A54-A46F-324F45FF2A62}"/>
    <cellStyle name="Normal 9 4 3 3 2" xfId="2417" xr:uid="{6A6CE4C5-AC5C-4F94-8466-E621690F02BE}"/>
    <cellStyle name="Normal 9 4 3 3 2 2" xfId="2418" xr:uid="{8E3322FF-87B5-4B68-A225-058221399949}"/>
    <cellStyle name="Normal 9 4 3 3 2 2 2" xfId="4505" xr:uid="{36D701C0-BAFE-4DDB-825B-DFF24E49EC68}"/>
    <cellStyle name="Normal 9 4 3 3 2 2 2 2" xfId="5312" xr:uid="{7FD8E44F-BFDF-4156-9EA2-DF11366F4A3A}"/>
    <cellStyle name="Normal 9 4 3 3 2 2 2 3" xfId="4948" xr:uid="{FC1B48EE-732A-41DA-ABD4-03A7FADAFF51}"/>
    <cellStyle name="Normal 9 4 3 3 2 3" xfId="4090" xr:uid="{12868552-5227-44F3-B72B-13FB7F173A01}"/>
    <cellStyle name="Normal 9 4 3 3 2 3 2" xfId="4949" xr:uid="{CA9B28BC-B04E-410F-B670-D37C5404426E}"/>
    <cellStyle name="Normal 9 4 3 3 2 4" xfId="4091" xr:uid="{4C6BBD3C-B0D1-49D7-8406-5FAFBFDB6E7C}"/>
    <cellStyle name="Normal 9 4 3 3 2 4 2" xfId="4950" xr:uid="{9DC37455-35CC-4E25-8825-EB13786290B7}"/>
    <cellStyle name="Normal 9 4 3 3 2 5" xfId="4947" xr:uid="{5A88BB31-4ACA-4817-964B-0BEA3A5D8946}"/>
    <cellStyle name="Normal 9 4 3 3 3" xfId="2419" xr:uid="{D2A0183E-3E9D-4C40-9BB1-DDE8D5E5FBFB}"/>
    <cellStyle name="Normal 9 4 3 3 3 2" xfId="4506" xr:uid="{9F36FE78-BA44-42A6-9D01-B1C7CD519806}"/>
    <cellStyle name="Normal 9 4 3 3 3 2 2" xfId="5313" xr:uid="{A5B7F178-A242-4588-8028-3A8A4AA28074}"/>
    <cellStyle name="Normal 9 4 3 3 3 2 3" xfId="4951" xr:uid="{5111B8F4-0FC4-48C7-97A6-5CC58BBC15A1}"/>
    <cellStyle name="Normal 9 4 3 3 4" xfId="4092" xr:uid="{CC1834F8-7897-402F-8F22-8FCA6C850B90}"/>
    <cellStyle name="Normal 9 4 3 3 4 2" xfId="4952" xr:uid="{A2B3E6B7-6AAA-4691-9A57-0422C6CF21F1}"/>
    <cellStyle name="Normal 9 4 3 3 5" xfId="4093" xr:uid="{72EF8EDD-C985-4FF2-B3E5-4DCC594951DA}"/>
    <cellStyle name="Normal 9 4 3 3 5 2" xfId="4953" xr:uid="{49EE6505-D29D-4CB4-BD01-A335F556FF8E}"/>
    <cellStyle name="Normal 9 4 3 3 6" xfId="4946" xr:uid="{875DDCCB-B44C-4AB0-B1DE-C70B29B70C97}"/>
    <cellStyle name="Normal 9 4 3 4" xfId="2420" xr:uid="{331AFBE0-A702-4A27-8604-FC70B3AF03DA}"/>
    <cellStyle name="Normal 9 4 3 4 2" xfId="2421" xr:uid="{C42FBAB5-9434-483D-88D0-AE6E50576A14}"/>
    <cellStyle name="Normal 9 4 3 4 2 2" xfId="4507" xr:uid="{29D9A377-32D9-4565-B16A-32E8615A8A1D}"/>
    <cellStyle name="Normal 9 4 3 4 2 2 2" xfId="5314" xr:uid="{D5200640-A3C2-4BFD-AB99-B63F3CEE8A79}"/>
    <cellStyle name="Normal 9 4 3 4 2 2 3" xfId="4955" xr:uid="{BC09CFA6-764F-4D1D-B3BD-0DA455651906}"/>
    <cellStyle name="Normal 9 4 3 4 3" xfId="4094" xr:uid="{F5BF974F-D71D-42BE-8164-FACBA9E95684}"/>
    <cellStyle name="Normal 9 4 3 4 3 2" xfId="4956" xr:uid="{3B5BFFB1-256F-46DD-AE9C-574A8D5F161E}"/>
    <cellStyle name="Normal 9 4 3 4 4" xfId="4095" xr:uid="{DAD4A903-B7CD-4F46-9D65-E37742C3FD87}"/>
    <cellStyle name="Normal 9 4 3 4 4 2" xfId="4957" xr:uid="{579427F7-8A85-456A-8D14-4D80E874B62E}"/>
    <cellStyle name="Normal 9 4 3 4 5" xfId="4954" xr:uid="{A89FE41D-4575-4825-A212-6BFCB1485525}"/>
    <cellStyle name="Normal 9 4 3 5" xfId="2422" xr:uid="{B5A6AA7A-76DA-4314-9180-BCAA199937A1}"/>
    <cellStyle name="Normal 9 4 3 5 2" xfId="4096" xr:uid="{D9D30A09-9E82-4451-83D1-1810450602A5}"/>
    <cellStyle name="Normal 9 4 3 5 2 2" xfId="4959" xr:uid="{732F1FD6-0AB0-482B-8EE4-EE4C05A8C3D2}"/>
    <cellStyle name="Normal 9 4 3 5 3" xfId="4097" xr:uid="{849E81F3-38E6-46FD-B7BA-EE696540DF82}"/>
    <cellStyle name="Normal 9 4 3 5 3 2" xfId="4960" xr:uid="{7410DC6A-D441-4242-ABD5-6BE5A4502597}"/>
    <cellStyle name="Normal 9 4 3 5 4" xfId="4098" xr:uid="{E04E29D8-6099-42DB-AA6C-29C87E3BCC29}"/>
    <cellStyle name="Normal 9 4 3 5 4 2" xfId="4961" xr:uid="{71518E14-9309-4F30-95A2-C7C1BD3ADDAE}"/>
    <cellStyle name="Normal 9 4 3 5 5" xfId="4958" xr:uid="{59A3D7E3-A394-4403-A648-36EFD8858D5E}"/>
    <cellStyle name="Normal 9 4 3 6" xfId="4099" xr:uid="{2D12B459-7584-4751-AD82-515A7B8D40AC}"/>
    <cellStyle name="Normal 9 4 3 6 2" xfId="4962" xr:uid="{376D3044-C06A-4004-93F0-E46D500A329E}"/>
    <cellStyle name="Normal 9 4 3 7" xfId="4100" xr:uid="{35EEC446-B1FB-4B83-B982-4A7B3028FFAA}"/>
    <cellStyle name="Normal 9 4 3 7 2" xfId="4963" xr:uid="{B9A5AF83-CB5E-42C4-980F-B376571C96FE}"/>
    <cellStyle name="Normal 9 4 3 8" xfId="4101" xr:uid="{74FC2109-ABD8-4C5A-ACE8-4763A41949D5}"/>
    <cellStyle name="Normal 9 4 3 8 2" xfId="4964" xr:uid="{814E9D08-0994-47D7-A4A9-C4C89B8D55C2}"/>
    <cellStyle name="Normal 9 4 3 9" xfId="4932" xr:uid="{9D3AAF31-9DD0-441D-849D-BA70599F883A}"/>
    <cellStyle name="Normal 9 4 4" xfId="177" xr:uid="{CBE0DBC8-F0A9-4281-A0A4-C9F2B1ADD9E6}"/>
    <cellStyle name="Normal 9 4 4 2" xfId="864" xr:uid="{5B352344-53A8-4EAD-B9AD-7CB91C2693C1}"/>
    <cellStyle name="Normal 9 4 4 2 2" xfId="865" xr:uid="{04DB442C-C7C4-45AB-857F-A932D6F64873}"/>
    <cellStyle name="Normal 9 4 4 2 2 2" xfId="2423" xr:uid="{8667BFA9-71A0-4E11-AE70-53CE764D7C1A}"/>
    <cellStyle name="Normal 9 4 4 2 2 2 2" xfId="2424" xr:uid="{9B3C6974-D0E7-4739-B91E-3A225BCA6D35}"/>
    <cellStyle name="Normal 9 4 4 2 2 2 2 2" xfId="4969" xr:uid="{B74CB82D-D846-49FF-95C5-E5524C028A1A}"/>
    <cellStyle name="Normal 9 4 4 2 2 2 3" xfId="4968" xr:uid="{7CC61ADE-6345-4D80-B36D-336283885EF4}"/>
    <cellStyle name="Normal 9 4 4 2 2 3" xfId="2425" xr:uid="{2CFE8224-243E-4A9F-AC2E-76A40E86E09B}"/>
    <cellStyle name="Normal 9 4 4 2 2 3 2" xfId="4970" xr:uid="{06029912-010D-4958-A2D5-E05AB4729232}"/>
    <cellStyle name="Normal 9 4 4 2 2 4" xfId="4102" xr:uid="{865863E1-FD5C-4581-8A4D-D4AEC6D9A4F0}"/>
    <cellStyle name="Normal 9 4 4 2 2 4 2" xfId="4971" xr:uid="{4D3C0C65-A758-4A3D-BDFF-9BADCBC0C570}"/>
    <cellStyle name="Normal 9 4 4 2 2 5" xfId="4967" xr:uid="{03A8DEFC-E440-48C1-BF1A-69B9477129D7}"/>
    <cellStyle name="Normal 9 4 4 2 3" xfId="2426" xr:uid="{4EF10B38-B804-4A87-8371-895455F266B9}"/>
    <cellStyle name="Normal 9 4 4 2 3 2" xfId="2427" xr:uid="{BB7D9EA7-6AF4-4D90-983A-181A9B0CFA9E}"/>
    <cellStyle name="Normal 9 4 4 2 3 2 2" xfId="4973" xr:uid="{4E9A91C8-92B4-4464-853D-0B877DEE7932}"/>
    <cellStyle name="Normal 9 4 4 2 3 3" xfId="4972" xr:uid="{ED78D6BF-2C15-4FEB-AF01-B7B96D85C559}"/>
    <cellStyle name="Normal 9 4 4 2 4" xfId="2428" xr:uid="{DAD6ECCE-603F-4E6B-9B17-54E4FF126FD6}"/>
    <cellStyle name="Normal 9 4 4 2 4 2" xfId="4974" xr:uid="{0658DE58-2922-4E49-B0EA-2EE4DEB372D4}"/>
    <cellStyle name="Normal 9 4 4 2 5" xfId="4103" xr:uid="{B35160F1-01E8-4B8D-AC80-E2F1B487F160}"/>
    <cellStyle name="Normal 9 4 4 2 5 2" xfId="4975" xr:uid="{EF6A2B37-C6F1-4D2D-A2AF-B2496595CAE1}"/>
    <cellStyle name="Normal 9 4 4 2 6" xfId="4966" xr:uid="{3CE961C7-AFE4-46A4-98F1-6E7F4B7613DD}"/>
    <cellStyle name="Normal 9 4 4 3" xfId="866" xr:uid="{062EA5F0-BBB8-4B52-8C90-D577AED66CB8}"/>
    <cellStyle name="Normal 9 4 4 3 2" xfId="2429" xr:uid="{476301DE-05EA-4F0F-ABF6-0B33C2FD38C6}"/>
    <cellStyle name="Normal 9 4 4 3 2 2" xfId="2430" xr:uid="{A1D8B385-2007-4A2F-9DAC-003033E1F45E}"/>
    <cellStyle name="Normal 9 4 4 3 2 2 2" xfId="4978" xr:uid="{89D1F07D-25BC-4753-94EB-C8CCCF2849AA}"/>
    <cellStyle name="Normal 9 4 4 3 2 3" xfId="4977" xr:uid="{34F83959-77D5-4114-B313-E4DFC1181867}"/>
    <cellStyle name="Normal 9 4 4 3 3" xfId="2431" xr:uid="{A3C4995F-42AD-47AB-98AB-20EF704C45AD}"/>
    <cellStyle name="Normal 9 4 4 3 3 2" xfId="4979" xr:uid="{7467F261-EFEE-4934-807C-54ACD1198BA5}"/>
    <cellStyle name="Normal 9 4 4 3 4" xfId="4104" xr:uid="{1C837BF1-089A-4AB9-B4DF-E09B187377AB}"/>
    <cellStyle name="Normal 9 4 4 3 4 2" xfId="4980" xr:uid="{4D03060F-72D1-4326-AD1C-3134EBF05AB9}"/>
    <cellStyle name="Normal 9 4 4 3 5" xfId="4976" xr:uid="{86CA049C-DD47-45EE-B51F-3A0E1C96B934}"/>
    <cellStyle name="Normal 9 4 4 4" xfId="2432" xr:uid="{380B3A6A-7C0A-4679-B7BC-1D4D2B7A2E34}"/>
    <cellStyle name="Normal 9 4 4 4 2" xfId="2433" xr:uid="{3EA5E3C6-EC73-44C5-B4F2-05BB16A5E4E9}"/>
    <cellStyle name="Normal 9 4 4 4 2 2" xfId="4982" xr:uid="{C118B101-09D7-4FBB-AEF3-D721C4F29BBD}"/>
    <cellStyle name="Normal 9 4 4 4 3" xfId="4105" xr:uid="{6D2B456D-D5D7-4B1F-92A7-7C0A3B0F8F25}"/>
    <cellStyle name="Normal 9 4 4 4 3 2" xfId="4983" xr:uid="{5A072EB3-203E-4CAA-B28A-0F00DFEC8212}"/>
    <cellStyle name="Normal 9 4 4 4 4" xfId="4106" xr:uid="{729BD5B0-965A-43FA-8EC9-82227C4685A2}"/>
    <cellStyle name="Normal 9 4 4 4 4 2" xfId="4984" xr:uid="{BBC8E28B-9962-4114-8E36-C6D6AC79DC89}"/>
    <cellStyle name="Normal 9 4 4 4 5" xfId="4981" xr:uid="{D05733C2-FD98-4D6D-96ED-9DB8FF57B480}"/>
    <cellStyle name="Normal 9 4 4 5" xfId="2434" xr:uid="{1B3445DE-54AF-4507-A708-4A40B0B1B67B}"/>
    <cellStyle name="Normal 9 4 4 5 2" xfId="4985" xr:uid="{499EE6D9-31BF-43B3-A0D2-B89F7674FD82}"/>
    <cellStyle name="Normal 9 4 4 6" xfId="4107" xr:uid="{77CAA4D2-5E15-433F-BBD0-77DDD018856A}"/>
    <cellStyle name="Normal 9 4 4 6 2" xfId="4986" xr:uid="{420794A9-85ED-4BAF-A0A7-7C7F239B14BA}"/>
    <cellStyle name="Normal 9 4 4 7" xfId="4108" xr:uid="{D75347B4-10EF-481D-BB47-96ED7F643050}"/>
    <cellStyle name="Normal 9 4 4 7 2" xfId="4987" xr:uid="{32BB8C7B-987B-4EE9-879E-93C2C966F36A}"/>
    <cellStyle name="Normal 9 4 4 8" xfId="4965" xr:uid="{799ABC1D-7A1C-4F6B-84F9-B96CF8A2805F}"/>
    <cellStyle name="Normal 9 4 5" xfId="417" xr:uid="{B93F2266-21E4-429A-91EC-9F4D04648D85}"/>
    <cellStyle name="Normal 9 4 5 2" xfId="867" xr:uid="{1E24088E-46AB-419E-8C55-B1AD388C8C2C}"/>
    <cellStyle name="Normal 9 4 5 2 2" xfId="2435" xr:uid="{4B144AB2-298F-4419-9E5B-F7BAA8E83500}"/>
    <cellStyle name="Normal 9 4 5 2 2 2" xfId="2436" xr:uid="{9F70BE6C-717D-40BB-8462-DED6D2B42434}"/>
    <cellStyle name="Normal 9 4 5 2 2 2 2" xfId="4991" xr:uid="{5CBE6CA6-E1F9-4A53-BCDF-30D2817AD9B4}"/>
    <cellStyle name="Normal 9 4 5 2 2 3" xfId="4990" xr:uid="{AA222109-570A-44D1-A296-F774B9938DD0}"/>
    <cellStyle name="Normal 9 4 5 2 3" xfId="2437" xr:uid="{41B461B5-8CF6-468B-999F-A0E47393E0F3}"/>
    <cellStyle name="Normal 9 4 5 2 3 2" xfId="4992" xr:uid="{EFAD75E8-2DB2-455B-A5B5-341C2B55601E}"/>
    <cellStyle name="Normal 9 4 5 2 4" xfId="4109" xr:uid="{F1304DFE-979A-4E01-AD95-34125CEEA91F}"/>
    <cellStyle name="Normal 9 4 5 2 4 2" xfId="4993" xr:uid="{80CAFB0A-F0CD-4593-A232-30BA9EABCD9E}"/>
    <cellStyle name="Normal 9 4 5 2 5" xfId="4989" xr:uid="{1D8946FD-4014-4491-818A-71E1B6A36499}"/>
    <cellStyle name="Normal 9 4 5 3" xfId="2438" xr:uid="{014B4A1B-64AA-4DD2-B42D-6F72FA4C86FA}"/>
    <cellStyle name="Normal 9 4 5 3 2" xfId="2439" xr:uid="{6C7ACFA8-85B0-470F-B721-C77F9392F884}"/>
    <cellStyle name="Normal 9 4 5 3 2 2" xfId="4995" xr:uid="{F74D2D11-C441-4C03-BD8F-11F74F00A962}"/>
    <cellStyle name="Normal 9 4 5 3 3" xfId="4110" xr:uid="{3C657357-A707-4E0C-ABB3-FBF19EFA0FF5}"/>
    <cellStyle name="Normal 9 4 5 3 3 2" xfId="4996" xr:uid="{CB6DF6B3-5EC0-45D9-AB8D-46D54A3FFE17}"/>
    <cellStyle name="Normal 9 4 5 3 4" xfId="4111" xr:uid="{E5B98344-AA7C-4EC6-A0CC-5018FB61C8BC}"/>
    <cellStyle name="Normal 9 4 5 3 4 2" xfId="4997" xr:uid="{224F90E6-E240-4E55-99A0-6C498970A5C6}"/>
    <cellStyle name="Normal 9 4 5 3 5" xfId="4994" xr:uid="{3D6D3864-751F-4A1F-AD33-1058B015F4FF}"/>
    <cellStyle name="Normal 9 4 5 4" xfId="2440" xr:uid="{5168D53B-4CAD-4A95-9289-076CDA85C9F0}"/>
    <cellStyle name="Normal 9 4 5 4 2" xfId="4998" xr:uid="{2DF9F0AE-AD3F-4B44-887A-EB0732BE679D}"/>
    <cellStyle name="Normal 9 4 5 5" xfId="4112" xr:uid="{1C4BD58D-8D17-4E34-A4DA-9D2BDF82F133}"/>
    <cellStyle name="Normal 9 4 5 5 2" xfId="4999" xr:uid="{D971EC34-6DC9-40F1-AA61-29D0C8754D59}"/>
    <cellStyle name="Normal 9 4 5 6" xfId="4113" xr:uid="{7D6A0904-2C53-4025-91A1-5CF8A39007AD}"/>
    <cellStyle name="Normal 9 4 5 6 2" xfId="5000" xr:uid="{961958B2-525D-444A-8489-23CC09542563}"/>
    <cellStyle name="Normal 9 4 5 7" xfId="4988" xr:uid="{D1F31354-7F99-48B3-AC00-B09241333F54}"/>
    <cellStyle name="Normal 9 4 6" xfId="418" xr:uid="{2422E2C8-4DCB-4EFC-AF6F-5AEC84FD328F}"/>
    <cellStyle name="Normal 9 4 6 2" xfId="2441" xr:uid="{573C492A-47B1-4E7F-A099-3F15A296920F}"/>
    <cellStyle name="Normal 9 4 6 2 2" xfId="2442" xr:uid="{0B85D3DF-E233-4671-B0C5-CAD6D24D2F1E}"/>
    <cellStyle name="Normal 9 4 6 2 2 2" xfId="5003" xr:uid="{0611A969-27D8-41EE-80CF-90C0BAF2E42B}"/>
    <cellStyle name="Normal 9 4 6 2 3" xfId="4114" xr:uid="{0275C729-7B82-47B5-9137-07D43AFE60B1}"/>
    <cellStyle name="Normal 9 4 6 2 3 2" xfId="5004" xr:uid="{0954B326-5742-426C-8E33-09D2EF9617E6}"/>
    <cellStyle name="Normal 9 4 6 2 4" xfId="4115" xr:uid="{E95D2994-1B3E-4E66-A8D2-75F497ACA19C}"/>
    <cellStyle name="Normal 9 4 6 2 4 2" xfId="5005" xr:uid="{D7B63613-CD19-4437-8F41-B36E87CEE469}"/>
    <cellStyle name="Normal 9 4 6 2 5" xfId="5002" xr:uid="{CE8AC5FF-03A0-4303-87BB-C834A32B81D9}"/>
    <cellStyle name="Normal 9 4 6 3" xfId="2443" xr:uid="{EAEA0FE2-ABB2-49A4-B22C-E298C95B9AC5}"/>
    <cellStyle name="Normal 9 4 6 3 2" xfId="5006" xr:uid="{6FCA2C0C-5720-4D3C-946E-DC4EABD89B72}"/>
    <cellStyle name="Normal 9 4 6 4" xfId="4116" xr:uid="{2FB006A7-0245-4C0C-9F9A-0B49004142CC}"/>
    <cellStyle name="Normal 9 4 6 4 2" xfId="5007" xr:uid="{663DDF4B-CDC8-4DA4-9BCD-C0E266872710}"/>
    <cellStyle name="Normal 9 4 6 5" xfId="4117" xr:uid="{EE583058-2CFC-4833-AE00-1ECF8C187097}"/>
    <cellStyle name="Normal 9 4 6 5 2" xfId="5008" xr:uid="{3B39F7A1-4AEA-488C-8BD1-DF2D1081AF53}"/>
    <cellStyle name="Normal 9 4 6 6" xfId="5001" xr:uid="{A5CA71F3-86CA-4DDE-9742-84087E04FCCD}"/>
    <cellStyle name="Normal 9 4 7" xfId="2444" xr:uid="{8C1D6F97-20A7-4294-83CB-A58116BE772C}"/>
    <cellStyle name="Normal 9 4 7 2" xfId="2445" xr:uid="{947E6905-1256-45D8-9DE1-FFED8C54D90B}"/>
    <cellStyle name="Normal 9 4 7 2 2" xfId="5010" xr:uid="{AC77003A-B33C-4523-9BD1-A4B0F687943D}"/>
    <cellStyle name="Normal 9 4 7 3" xfId="4118" xr:uid="{48E392B1-B4A5-4FEE-B8FD-8F08525A6861}"/>
    <cellStyle name="Normal 9 4 7 3 2" xfId="5011" xr:uid="{6B19A2DC-EF93-402E-BEA6-54D4288E850C}"/>
    <cellStyle name="Normal 9 4 7 4" xfId="4119" xr:uid="{84AE6861-996A-41FE-B26D-F0464A398D48}"/>
    <cellStyle name="Normal 9 4 7 4 2" xfId="5012" xr:uid="{109B27DF-9819-48F3-8174-C6A67EDB27D6}"/>
    <cellStyle name="Normal 9 4 7 5" xfId="5009" xr:uid="{DB8DC1BB-6CF2-41DC-8FED-09E09B29C344}"/>
    <cellStyle name="Normal 9 4 8" xfId="2446" xr:uid="{EA369C08-1AA7-452C-B2BC-9615FD2D3061}"/>
    <cellStyle name="Normal 9 4 8 2" xfId="4120" xr:uid="{C852553A-0C27-407D-B9E0-2DA60A034920}"/>
    <cellStyle name="Normal 9 4 8 2 2" xfId="5014" xr:uid="{3178053D-C0C6-4885-9112-68C57D828559}"/>
    <cellStyle name="Normal 9 4 8 3" xfId="4121" xr:uid="{DA237805-9E8E-4368-A12A-A8278EDF2293}"/>
    <cellStyle name="Normal 9 4 8 3 2" xfId="5015" xr:uid="{23CEBE8A-0E2C-4FAE-8714-5917BA517514}"/>
    <cellStyle name="Normal 9 4 8 4" xfId="4122" xr:uid="{6BDD0ECD-17C6-48E4-A016-18A20ACA6CCC}"/>
    <cellStyle name="Normal 9 4 8 4 2" xfId="5016" xr:uid="{069DF7C4-2823-4734-8164-970A6377605E}"/>
    <cellStyle name="Normal 9 4 8 5" xfId="5013" xr:uid="{F7E34947-3DAE-4A9D-AFD6-79B17B5920A0}"/>
    <cellStyle name="Normal 9 4 9" xfId="4123" xr:uid="{105D4486-4478-407C-8F12-A7B84374A8AB}"/>
    <cellStyle name="Normal 9 4 9 2" xfId="5017" xr:uid="{D0777010-7C26-48F8-AFE1-36FF4F175A90}"/>
    <cellStyle name="Normal 9 5" xfId="178" xr:uid="{15D56504-1F29-4C20-BE11-B4BB84205833}"/>
    <cellStyle name="Normal 9 5 10" xfId="4124" xr:uid="{07C5ED5F-80D5-480E-A2D7-1B7AD8C65FC2}"/>
    <cellStyle name="Normal 9 5 10 2" xfId="5019" xr:uid="{00508964-37A2-4337-9B0D-C34769A54931}"/>
    <cellStyle name="Normal 9 5 11" xfId="4125" xr:uid="{24CCE41C-6D4A-428D-A945-4F40D65BB328}"/>
    <cellStyle name="Normal 9 5 11 2" xfId="5020" xr:uid="{D532574A-4DB9-4E7E-AF6C-65CD639A466D}"/>
    <cellStyle name="Normal 9 5 12" xfId="5018" xr:uid="{DF14C010-0BEA-4D51-992D-9A600EB8C6D3}"/>
    <cellStyle name="Normal 9 5 2" xfId="179" xr:uid="{CD2636A1-5AB3-4D9E-A803-E66315FB0120}"/>
    <cellStyle name="Normal 9 5 2 10" xfId="5021" xr:uid="{DC84B836-4AE6-4C6A-B439-E8AF2DA01862}"/>
    <cellStyle name="Normal 9 5 2 2" xfId="419" xr:uid="{BA153F1B-031A-4B8F-92DA-96EEF5BF6282}"/>
    <cellStyle name="Normal 9 5 2 2 2" xfId="868" xr:uid="{C4CA57EB-41D4-4EC0-BDA9-401C9FE7F33F}"/>
    <cellStyle name="Normal 9 5 2 2 2 2" xfId="869" xr:uid="{DD5D67B4-5A47-4EC4-8833-4E1D36557502}"/>
    <cellStyle name="Normal 9 5 2 2 2 2 2" xfId="2447" xr:uid="{A38566C9-2AE0-4D5E-88BB-A17AFC8A266F}"/>
    <cellStyle name="Normal 9 5 2 2 2 2 2 2" xfId="5025" xr:uid="{DCA03E2E-3468-44DA-ADA0-FFC23059D0A9}"/>
    <cellStyle name="Normal 9 5 2 2 2 2 3" xfId="4126" xr:uid="{49104CE8-6940-489A-9198-491E8107E354}"/>
    <cellStyle name="Normal 9 5 2 2 2 2 3 2" xfId="5026" xr:uid="{B674B805-82B8-43D3-B4B5-2E1E9FF3BD7D}"/>
    <cellStyle name="Normal 9 5 2 2 2 2 4" xfId="4127" xr:uid="{5B214D6B-EFAD-4DF6-B729-42178623B5DC}"/>
    <cellStyle name="Normal 9 5 2 2 2 2 4 2" xfId="5027" xr:uid="{3805203C-DF06-489A-9D1C-D19BBD382B75}"/>
    <cellStyle name="Normal 9 5 2 2 2 2 5" xfId="5024" xr:uid="{7B099D1A-D49F-4A2E-BBD8-E88DBACD7757}"/>
    <cellStyle name="Normal 9 5 2 2 2 3" xfId="2448" xr:uid="{6A830662-D261-4AFE-8294-25EC0DFE4F87}"/>
    <cellStyle name="Normal 9 5 2 2 2 3 2" xfId="4128" xr:uid="{2FCAB2E1-D997-4EE1-A9C4-3150D64AF9D5}"/>
    <cellStyle name="Normal 9 5 2 2 2 3 2 2" xfId="5029" xr:uid="{109E75E7-8B42-4C59-9D84-E819816269EB}"/>
    <cellStyle name="Normal 9 5 2 2 2 3 3" xfId="4129" xr:uid="{B098E1B6-0536-4CE8-ABC8-90B94285237C}"/>
    <cellStyle name="Normal 9 5 2 2 2 3 3 2" xfId="5030" xr:uid="{722BD593-75E7-44FF-AB26-ABEC5C029392}"/>
    <cellStyle name="Normal 9 5 2 2 2 3 4" xfId="4130" xr:uid="{5DB9A583-01C5-4AF0-B194-42DD5F170957}"/>
    <cellStyle name="Normal 9 5 2 2 2 3 4 2" xfId="5031" xr:uid="{3E8C92C5-211F-4020-BD60-C13BDFDC53FF}"/>
    <cellStyle name="Normal 9 5 2 2 2 3 5" xfId="5028" xr:uid="{29B1F2E6-562C-43EB-9A47-21C4F08570E5}"/>
    <cellStyle name="Normal 9 5 2 2 2 4" xfId="4131" xr:uid="{D9F2AB73-3F42-4D5F-AF9C-D1478B5FCC38}"/>
    <cellStyle name="Normal 9 5 2 2 2 4 2" xfId="5032" xr:uid="{59DC40E2-2B2C-42A8-BB28-A9B93FC74402}"/>
    <cellStyle name="Normal 9 5 2 2 2 5" xfId="4132" xr:uid="{51511023-A96D-49AC-B0C9-FF03EE0A09B1}"/>
    <cellStyle name="Normal 9 5 2 2 2 5 2" xfId="5033" xr:uid="{B0872ACD-E6BA-43DB-9432-6F5DB582ECA6}"/>
    <cellStyle name="Normal 9 5 2 2 2 6" xfId="4133" xr:uid="{F57DD9F3-4A43-456A-A2F7-6B846C4AB120}"/>
    <cellStyle name="Normal 9 5 2 2 2 6 2" xfId="5034" xr:uid="{2CA6766E-638F-4156-9458-0CD88D8F4091}"/>
    <cellStyle name="Normal 9 5 2 2 2 7" xfId="5023" xr:uid="{BD56EE21-8779-4158-BEDA-DAC0896EA7B9}"/>
    <cellStyle name="Normal 9 5 2 2 3" xfId="870" xr:uid="{D81B94E5-B4E4-4E80-A89B-313DBB53F073}"/>
    <cellStyle name="Normal 9 5 2 2 3 2" xfId="2449" xr:uid="{9C7A54D6-081A-442C-8ECF-D9A53042A055}"/>
    <cellStyle name="Normal 9 5 2 2 3 2 2" xfId="4134" xr:uid="{E0654105-7741-4F0C-96E7-16773C135CB7}"/>
    <cellStyle name="Normal 9 5 2 2 3 2 2 2" xfId="5037" xr:uid="{6F415017-2C41-438C-93BA-2599E3405058}"/>
    <cellStyle name="Normal 9 5 2 2 3 2 3" xfId="4135" xr:uid="{FC346A42-9DC9-46E9-B722-34144C462716}"/>
    <cellStyle name="Normal 9 5 2 2 3 2 3 2" xfId="5038" xr:uid="{89319185-B5BE-4C12-A8E1-E46E004950E0}"/>
    <cellStyle name="Normal 9 5 2 2 3 2 4" xfId="4136" xr:uid="{BF0ED0AB-792B-4A0A-B91F-93EEC995C8FF}"/>
    <cellStyle name="Normal 9 5 2 2 3 2 4 2" xfId="5039" xr:uid="{6841320B-209E-49E6-B310-BD184502630E}"/>
    <cellStyle name="Normal 9 5 2 2 3 2 5" xfId="5036" xr:uid="{EB6BB067-8F0C-40F0-9F95-52C24082A90A}"/>
    <cellStyle name="Normal 9 5 2 2 3 3" xfId="4137" xr:uid="{8E40578F-6F9A-48E9-9CEA-FEB9A829E252}"/>
    <cellStyle name="Normal 9 5 2 2 3 3 2" xfId="5040" xr:uid="{FF23A869-B78D-4FFD-AF66-70EFD24D2DFD}"/>
    <cellStyle name="Normal 9 5 2 2 3 4" xfId="4138" xr:uid="{F9DE0E32-404F-41A1-BCDF-599829BF74D3}"/>
    <cellStyle name="Normal 9 5 2 2 3 4 2" xfId="5041" xr:uid="{4D88555F-9DF8-4E17-8ECF-A4E1C557B380}"/>
    <cellStyle name="Normal 9 5 2 2 3 5" xfId="4139" xr:uid="{E7B50976-AC5F-4F6D-8017-826057565B33}"/>
    <cellStyle name="Normal 9 5 2 2 3 5 2" xfId="5042" xr:uid="{E52778BC-39F3-4123-9596-62399024D39E}"/>
    <cellStyle name="Normal 9 5 2 2 3 6" xfId="5035" xr:uid="{3337BE42-0DC6-4AA1-8BD3-62D688B4AA63}"/>
    <cellStyle name="Normal 9 5 2 2 4" xfId="2450" xr:uid="{B3D9B644-4451-4487-90CC-75FE7EBC8163}"/>
    <cellStyle name="Normal 9 5 2 2 4 2" xfId="4140" xr:uid="{ED55FBF0-EE8B-461E-9884-502D64EE5FAC}"/>
    <cellStyle name="Normal 9 5 2 2 4 2 2" xfId="5044" xr:uid="{CD0026C6-8361-4CA2-B259-EAD858083BAE}"/>
    <cellStyle name="Normal 9 5 2 2 4 3" xfId="4141" xr:uid="{F3EB4BDA-944B-429E-ACDA-E2820D96EBD8}"/>
    <cellStyle name="Normal 9 5 2 2 4 3 2" xfId="5045" xr:uid="{C4ADDC45-1939-4B3E-8DF8-F52A380BD745}"/>
    <cellStyle name="Normal 9 5 2 2 4 4" xfId="4142" xr:uid="{94AB1ADD-A172-420B-8A8A-1FDFA668737A}"/>
    <cellStyle name="Normal 9 5 2 2 4 4 2" xfId="5046" xr:uid="{FFAF52D8-1C32-4E67-A402-479B15DCAC2B}"/>
    <cellStyle name="Normal 9 5 2 2 4 5" xfId="5043" xr:uid="{2524C290-E632-4022-8EE5-FE32DFEAE163}"/>
    <cellStyle name="Normal 9 5 2 2 5" xfId="4143" xr:uid="{C8C05C65-4320-4573-846C-4406F2F5942E}"/>
    <cellStyle name="Normal 9 5 2 2 5 2" xfId="4144" xr:uid="{E4A37A61-1BEC-402F-9F56-DEA3EDE176D3}"/>
    <cellStyle name="Normal 9 5 2 2 5 2 2" xfId="5048" xr:uid="{2465CBEE-2DE6-4543-84BA-EF047E8B1E17}"/>
    <cellStyle name="Normal 9 5 2 2 5 3" xfId="4145" xr:uid="{C795BA06-C4DC-4668-AA8B-3F3973BEA931}"/>
    <cellStyle name="Normal 9 5 2 2 5 3 2" xfId="5049" xr:uid="{26AF97E9-45BA-4C9D-8D95-EF2491EE2D7B}"/>
    <cellStyle name="Normal 9 5 2 2 5 4" xfId="4146" xr:uid="{F7F5A337-E5F7-4051-A15B-159CFA5323EC}"/>
    <cellStyle name="Normal 9 5 2 2 5 4 2" xfId="5050" xr:uid="{D17175AC-29B5-4025-8496-EB9E2C399459}"/>
    <cellStyle name="Normal 9 5 2 2 5 5" xfId="5047" xr:uid="{A08DACAE-1ABB-4EC3-A5A9-CBA7E2513BB1}"/>
    <cellStyle name="Normal 9 5 2 2 6" xfId="4147" xr:uid="{1AF6C4D7-FE49-40F8-B2A3-A5C13B258FE1}"/>
    <cellStyle name="Normal 9 5 2 2 6 2" xfId="5051" xr:uid="{7EE6B540-9887-4D55-B375-4D4B8B53B270}"/>
    <cellStyle name="Normal 9 5 2 2 7" xfId="4148" xr:uid="{EF06003B-C6B5-48E5-A887-7794895B3187}"/>
    <cellStyle name="Normal 9 5 2 2 7 2" xfId="5052" xr:uid="{60BC613D-5745-443A-B68E-F9A0778F251C}"/>
    <cellStyle name="Normal 9 5 2 2 8" xfId="4149" xr:uid="{109D5792-1591-44B4-8813-BE816E4C5C61}"/>
    <cellStyle name="Normal 9 5 2 2 8 2" xfId="5053" xr:uid="{24D0ABFC-C2B9-49EE-839B-4042CDE6431F}"/>
    <cellStyle name="Normal 9 5 2 2 9" xfId="5022" xr:uid="{18D0F349-EECD-4B89-8258-3BFD5DF1DF9D}"/>
    <cellStyle name="Normal 9 5 2 3" xfId="871" xr:uid="{ABF1C0AD-8D57-417B-A513-2ACECEA5DA25}"/>
    <cellStyle name="Normal 9 5 2 3 2" xfId="872" xr:uid="{9056DB2F-A425-42DC-A5DB-E9028AC19DA3}"/>
    <cellStyle name="Normal 9 5 2 3 2 2" xfId="873" xr:uid="{2815D587-9525-48E1-B8B6-8FAD86243EFC}"/>
    <cellStyle name="Normal 9 5 2 3 2 2 2" xfId="5056" xr:uid="{F77F2CAD-276C-45DD-95A0-9E1859DDCE24}"/>
    <cellStyle name="Normal 9 5 2 3 2 3" xfId="4150" xr:uid="{E825525A-BFB6-4791-8DE4-ABD4A282D89B}"/>
    <cellStyle name="Normal 9 5 2 3 2 3 2" xfId="5057" xr:uid="{45C18FAD-810B-4A04-BC39-6FB495791282}"/>
    <cellStyle name="Normal 9 5 2 3 2 4" xfId="4151" xr:uid="{E1FCEECA-10F6-48FA-8C41-2588DFA95EEF}"/>
    <cellStyle name="Normal 9 5 2 3 2 4 2" xfId="5058" xr:uid="{A5A12E10-294E-4044-B951-6EE69A444BAC}"/>
    <cellStyle name="Normal 9 5 2 3 2 5" xfId="5055" xr:uid="{09F7257E-5AE6-4903-A34F-F551BDE2536F}"/>
    <cellStyle name="Normal 9 5 2 3 3" xfId="874" xr:uid="{360CA62A-A345-49CB-B8A2-7B3D82F4E4E3}"/>
    <cellStyle name="Normal 9 5 2 3 3 2" xfId="4152" xr:uid="{AA64F362-89AF-4C06-8BE4-7573AB961518}"/>
    <cellStyle name="Normal 9 5 2 3 3 2 2" xfId="5060" xr:uid="{695832B3-451B-41A5-A88B-38887A3AA0B9}"/>
    <cellStyle name="Normal 9 5 2 3 3 3" xfId="4153" xr:uid="{D0560EC9-1A40-4FE4-AC24-A4283EF3B6EE}"/>
    <cellStyle name="Normal 9 5 2 3 3 3 2" xfId="5061" xr:uid="{2B6A3EDF-53DF-4FBC-881A-38778A8A6835}"/>
    <cellStyle name="Normal 9 5 2 3 3 4" xfId="4154" xr:uid="{2BB9E322-61E6-42A5-A788-93F4457BCE1D}"/>
    <cellStyle name="Normal 9 5 2 3 3 4 2" xfId="5062" xr:uid="{CDC2B8DB-426D-4813-956B-424382A4CF36}"/>
    <cellStyle name="Normal 9 5 2 3 3 5" xfId="5059" xr:uid="{6E143DF0-4940-42E8-AC98-0E3CF433BBAE}"/>
    <cellStyle name="Normal 9 5 2 3 4" xfId="4155" xr:uid="{BE4A2013-EDCB-40DB-BFDA-F55ECF51F432}"/>
    <cellStyle name="Normal 9 5 2 3 4 2" xfId="5063" xr:uid="{9A86C2B1-24C5-46D9-B583-CE94A7899F22}"/>
    <cellStyle name="Normal 9 5 2 3 5" xfId="4156" xr:uid="{048B3112-6498-4548-AE2D-4B9F4354B847}"/>
    <cellStyle name="Normal 9 5 2 3 5 2" xfId="5064" xr:uid="{D936D038-35E9-4DBE-9EFF-9F2E846AFC43}"/>
    <cellStyle name="Normal 9 5 2 3 6" xfId="4157" xr:uid="{CC4F8061-D98F-495C-8092-DB130653A2C4}"/>
    <cellStyle name="Normal 9 5 2 3 6 2" xfId="5065" xr:uid="{54FE2566-83D8-43A8-A954-796C4B679456}"/>
    <cellStyle name="Normal 9 5 2 3 7" xfId="5054" xr:uid="{65A0F708-3B5C-4E98-8B99-64066F4286C7}"/>
    <cellStyle name="Normal 9 5 2 4" xfId="875" xr:uid="{4DE208B4-6254-4232-A6BB-367F89AFFB72}"/>
    <cellStyle name="Normal 9 5 2 4 2" xfId="876" xr:uid="{64514C25-41AD-4140-A2A4-2093CBE5F0B8}"/>
    <cellStyle name="Normal 9 5 2 4 2 2" xfId="4158" xr:uid="{6CF6F461-63DD-4360-9C68-FDA6C6767AC4}"/>
    <cellStyle name="Normal 9 5 2 4 2 2 2" xfId="5068" xr:uid="{F97404A7-F1A6-43D9-9128-465299086AF1}"/>
    <cellStyle name="Normal 9 5 2 4 2 3" xfId="4159" xr:uid="{1B04A9CA-76FF-409D-A3C8-A1CB30FF0536}"/>
    <cellStyle name="Normal 9 5 2 4 2 3 2" xfId="5069" xr:uid="{2D9B37EE-86B4-47C9-B0FE-B1BDF136F869}"/>
    <cellStyle name="Normal 9 5 2 4 2 4" xfId="4160" xr:uid="{14E7E5E9-11DB-4A78-8C4C-6AC0FCFAC55C}"/>
    <cellStyle name="Normal 9 5 2 4 2 4 2" xfId="5070" xr:uid="{FDBECA76-7D88-424F-AC21-69E6CCCFE3D0}"/>
    <cellStyle name="Normal 9 5 2 4 2 5" xfId="5067" xr:uid="{051C5C98-FD6C-4468-AA0F-247F826A9494}"/>
    <cellStyle name="Normal 9 5 2 4 3" xfId="4161" xr:uid="{3BA93F98-5971-49BE-A869-3B93BD377332}"/>
    <cellStyle name="Normal 9 5 2 4 3 2" xfId="5071" xr:uid="{FCB41524-FFC8-4F46-B49F-F5E895BECA34}"/>
    <cellStyle name="Normal 9 5 2 4 4" xfId="4162" xr:uid="{45BC62E2-5E1A-48FD-A0CE-DB94B5D16CCE}"/>
    <cellStyle name="Normal 9 5 2 4 4 2" xfId="5072" xr:uid="{5F1CCDEE-E897-4ECE-9E8E-DBF1C70A47EF}"/>
    <cellStyle name="Normal 9 5 2 4 5" xfId="4163" xr:uid="{EB9DC5BE-C3F5-4026-9A70-B956B8720EAB}"/>
    <cellStyle name="Normal 9 5 2 4 5 2" xfId="5073" xr:uid="{1B3C5D07-2A2D-4BEB-91F8-042F959BB5FF}"/>
    <cellStyle name="Normal 9 5 2 4 6" xfId="5066" xr:uid="{A8E94A5B-858C-4740-AB8A-72F0A02E3D15}"/>
    <cellStyle name="Normal 9 5 2 5" xfId="877" xr:uid="{A0886F74-DB1A-4CF8-9374-1C0B8C875690}"/>
    <cellStyle name="Normal 9 5 2 5 2" xfId="4164" xr:uid="{DD560680-18ED-4A26-9082-AFBB8E9EEDB9}"/>
    <cellStyle name="Normal 9 5 2 5 2 2" xfId="5075" xr:uid="{3B9B451B-4888-4805-91CF-F70D30925440}"/>
    <cellStyle name="Normal 9 5 2 5 3" xfId="4165" xr:uid="{86F4B193-BCBD-4C5D-962D-5AB5A4B51060}"/>
    <cellStyle name="Normal 9 5 2 5 3 2" xfId="5076" xr:uid="{516E172E-0381-444B-A34D-2471A3CB3E81}"/>
    <cellStyle name="Normal 9 5 2 5 4" xfId="4166" xr:uid="{A8865E9E-EDBC-4594-928A-3E39EBC5C675}"/>
    <cellStyle name="Normal 9 5 2 5 4 2" xfId="5077" xr:uid="{8AC78144-4D15-4FEE-9AC3-ECD826E38D2D}"/>
    <cellStyle name="Normal 9 5 2 5 5" xfId="5074" xr:uid="{4A0118A8-8B15-427F-8AEA-6793CE990C9F}"/>
    <cellStyle name="Normal 9 5 2 6" xfId="4167" xr:uid="{4380BF92-3BA9-4CEC-ABF0-0D824ADCB916}"/>
    <cellStyle name="Normal 9 5 2 6 2" xfId="4168" xr:uid="{1C3CC011-6092-4C3D-B338-D30F9B30B5BF}"/>
    <cellStyle name="Normal 9 5 2 6 2 2" xfId="5079" xr:uid="{1809B585-B887-4163-9673-2CD4B4EB49B3}"/>
    <cellStyle name="Normal 9 5 2 6 3" xfId="4169" xr:uid="{719ED464-0ABA-433C-BF2C-0FDFE566A259}"/>
    <cellStyle name="Normal 9 5 2 6 3 2" xfId="5080" xr:uid="{A08CCDF4-10A5-4C91-A7A4-A6493DDA3823}"/>
    <cellStyle name="Normal 9 5 2 6 4" xfId="4170" xr:uid="{519B684B-97DF-4ED5-8676-B02042B17C53}"/>
    <cellStyle name="Normal 9 5 2 6 4 2" xfId="5081" xr:uid="{C08F0D41-19AF-4D14-8DBD-FAA23E0F0194}"/>
    <cellStyle name="Normal 9 5 2 6 5" xfId="5078" xr:uid="{85EC2BE1-AC04-4350-A080-EF92655160CC}"/>
    <cellStyle name="Normal 9 5 2 7" xfId="4171" xr:uid="{5FA1D928-B059-4DAA-80D1-CAA741FA8003}"/>
    <cellStyle name="Normal 9 5 2 7 2" xfId="5082" xr:uid="{14F00D21-7BBB-45D0-8C2F-823C0C3E5DDA}"/>
    <cellStyle name="Normal 9 5 2 8" xfId="4172" xr:uid="{B1751905-11FB-4AA5-BE7B-B07EC475A4AD}"/>
    <cellStyle name="Normal 9 5 2 8 2" xfId="5083" xr:uid="{81A99497-39DD-42EE-9277-B224AEAE3BBE}"/>
    <cellStyle name="Normal 9 5 2 9" xfId="4173" xr:uid="{F78E3297-0180-45E9-B617-718C455DBD13}"/>
    <cellStyle name="Normal 9 5 2 9 2" xfId="5084" xr:uid="{9D535632-DAE4-4160-9D00-DD0FDD0D1808}"/>
    <cellStyle name="Normal 9 5 3" xfId="420" xr:uid="{CA26FAC1-3905-4898-BDA7-F666863D0F9C}"/>
    <cellStyle name="Normal 9 5 3 2" xfId="878" xr:uid="{9B26C7E8-042C-433F-9931-BE47A513DDE2}"/>
    <cellStyle name="Normal 9 5 3 2 2" xfId="879" xr:uid="{8A6036F3-DC5C-46BC-A105-2B48249E4DF5}"/>
    <cellStyle name="Normal 9 5 3 2 2 2" xfId="2451" xr:uid="{390891DD-D17A-4603-8626-400A6B15874D}"/>
    <cellStyle name="Normal 9 5 3 2 2 2 2" xfId="2452" xr:uid="{05950181-0AE2-493C-89A0-EE563F8D70D9}"/>
    <cellStyle name="Normal 9 5 3 2 2 2 2 2" xfId="5089" xr:uid="{3DC2A9E9-AB77-4E68-B45F-01D22296AEB7}"/>
    <cellStyle name="Normal 9 5 3 2 2 2 3" xfId="5088" xr:uid="{4D019413-3A3E-446C-BF49-DD20AD3A569C}"/>
    <cellStyle name="Normal 9 5 3 2 2 3" xfId="2453" xr:uid="{A37039FB-068A-4333-8033-34B3B54B73A6}"/>
    <cellStyle name="Normal 9 5 3 2 2 3 2" xfId="5090" xr:uid="{EB24D6E8-273E-4456-9B51-650B52A07776}"/>
    <cellStyle name="Normal 9 5 3 2 2 4" xfId="4174" xr:uid="{8D820EE0-C6EA-44DB-90AC-2CA753F2A7EA}"/>
    <cellStyle name="Normal 9 5 3 2 2 4 2" xfId="5091" xr:uid="{DC792D67-9094-4ED0-AC07-D8CA528853F8}"/>
    <cellStyle name="Normal 9 5 3 2 2 5" xfId="5087" xr:uid="{47442012-3315-4F8A-8F8B-FD0F318302AE}"/>
    <cellStyle name="Normal 9 5 3 2 3" xfId="2454" xr:uid="{89779158-28E1-43AC-9CB5-BBF7A30D33FB}"/>
    <cellStyle name="Normal 9 5 3 2 3 2" xfId="2455" xr:uid="{022FCD87-D0AE-4F76-ADB6-AB26E8F02BEA}"/>
    <cellStyle name="Normal 9 5 3 2 3 2 2" xfId="5093" xr:uid="{B7AD0995-B5A0-466C-A340-3B2C33C20C1A}"/>
    <cellStyle name="Normal 9 5 3 2 3 3" xfId="4175" xr:uid="{A59735F6-61FF-4F29-B6CE-B42454BD68CC}"/>
    <cellStyle name="Normal 9 5 3 2 3 3 2" xfId="5094" xr:uid="{133AF1A0-9B24-4088-8744-50301B269EBF}"/>
    <cellStyle name="Normal 9 5 3 2 3 4" xfId="4176" xr:uid="{39C9F682-3013-480C-A852-3A42DA16EF39}"/>
    <cellStyle name="Normal 9 5 3 2 3 4 2" xfId="5095" xr:uid="{2E050333-A674-4C3F-A365-7E043CEF6214}"/>
    <cellStyle name="Normal 9 5 3 2 3 5" xfId="5092" xr:uid="{9821C99B-2990-45D2-9F96-AFF75B950ED7}"/>
    <cellStyle name="Normal 9 5 3 2 4" xfId="2456" xr:uid="{FEE6ADA0-4D6D-4F5B-925C-50D55DDA5631}"/>
    <cellStyle name="Normal 9 5 3 2 4 2" xfId="5096" xr:uid="{90CA035A-C411-49BC-9C18-D578056E2DE2}"/>
    <cellStyle name="Normal 9 5 3 2 5" xfId="4177" xr:uid="{CB7D24AD-C552-4938-83D8-1760828D79B8}"/>
    <cellStyle name="Normal 9 5 3 2 5 2" xfId="5097" xr:uid="{CD04B604-BCE6-4AB1-AEF9-60D9EA4DD23F}"/>
    <cellStyle name="Normal 9 5 3 2 6" xfId="4178" xr:uid="{0208A4EB-EAB9-4962-97C1-3DB1D27B0763}"/>
    <cellStyle name="Normal 9 5 3 2 6 2" xfId="5098" xr:uid="{EACA1159-970F-476A-9DF1-B974A4C9D6AD}"/>
    <cellStyle name="Normal 9 5 3 2 7" xfId="5086" xr:uid="{0FA8FED9-7180-4DDA-8A74-09175FF934AE}"/>
    <cellStyle name="Normal 9 5 3 3" xfId="880" xr:uid="{2B536E70-B102-486F-AA18-38B6C2F464BC}"/>
    <cellStyle name="Normal 9 5 3 3 2" xfId="2457" xr:uid="{7A29AD1D-1533-44E3-A0A8-1EF259D21D8E}"/>
    <cellStyle name="Normal 9 5 3 3 2 2" xfId="2458" xr:uid="{43872757-4E71-44FA-9F68-3CD2E91F59C6}"/>
    <cellStyle name="Normal 9 5 3 3 2 2 2" xfId="5101" xr:uid="{BC6FBE1B-9456-486D-9DAF-2E46DFD599DE}"/>
    <cellStyle name="Normal 9 5 3 3 2 3" xfId="4179" xr:uid="{90E59A87-E2B9-4FC3-ACD5-F4DF9E1BE2E2}"/>
    <cellStyle name="Normal 9 5 3 3 2 3 2" xfId="5102" xr:uid="{8EE0CBC5-9FFE-42ED-92EE-01506F179126}"/>
    <cellStyle name="Normal 9 5 3 3 2 4" xfId="4180" xr:uid="{95FABD1F-3486-437C-8347-39A702EAA0A4}"/>
    <cellStyle name="Normal 9 5 3 3 2 4 2" xfId="5103" xr:uid="{045B6660-B5B5-4637-BC92-992DE79A3A44}"/>
    <cellStyle name="Normal 9 5 3 3 2 5" xfId="5100" xr:uid="{A776C806-1AD5-410A-825D-B4B19BCC3F4A}"/>
    <cellStyle name="Normal 9 5 3 3 3" xfId="2459" xr:uid="{C774F8CD-08AD-4728-9B27-D0088FCF0185}"/>
    <cellStyle name="Normal 9 5 3 3 3 2" xfId="5104" xr:uid="{5B4E3DEA-ED16-4A19-8720-A080FC8E1B41}"/>
    <cellStyle name="Normal 9 5 3 3 4" xfId="4181" xr:uid="{B141AFBE-0AFE-45C0-AC4C-49ED94B134F3}"/>
    <cellStyle name="Normal 9 5 3 3 4 2" xfId="5105" xr:uid="{5C7C7730-0A18-4EA8-BBCC-14C59824B7C6}"/>
    <cellStyle name="Normal 9 5 3 3 5" xfId="4182" xr:uid="{930B880A-71A2-44C0-AA11-27AD0653D18C}"/>
    <cellStyle name="Normal 9 5 3 3 5 2" xfId="5106" xr:uid="{2E4B8E67-C38A-41A5-B045-CD77101F63A7}"/>
    <cellStyle name="Normal 9 5 3 3 6" xfId="5099" xr:uid="{C852E364-E175-4241-B526-50D37D8F172E}"/>
    <cellStyle name="Normal 9 5 3 4" xfId="2460" xr:uid="{225FBD4C-4395-427C-9AE8-EA0136C829F4}"/>
    <cellStyle name="Normal 9 5 3 4 2" xfId="2461" xr:uid="{118C3072-4459-4222-ACD0-758874501085}"/>
    <cellStyle name="Normal 9 5 3 4 2 2" xfId="5108" xr:uid="{2066BCEC-ED3C-479B-9C8C-63BE4E11ED9A}"/>
    <cellStyle name="Normal 9 5 3 4 3" xfId="4183" xr:uid="{762BE39B-2D40-479A-A982-881878EC5B70}"/>
    <cellStyle name="Normal 9 5 3 4 3 2" xfId="5109" xr:uid="{92FBF2C7-BDFC-42FF-AEBC-0F504EAFC502}"/>
    <cellStyle name="Normal 9 5 3 4 4" xfId="4184" xr:uid="{B93C5561-53D3-49D3-AA98-0E1F43E9F919}"/>
    <cellStyle name="Normal 9 5 3 4 4 2" xfId="5110" xr:uid="{92A8B5DD-32B5-4EED-AAF9-816E77BF0242}"/>
    <cellStyle name="Normal 9 5 3 4 5" xfId="5107" xr:uid="{B985FF55-EC25-4513-9BC2-1332E638DB3F}"/>
    <cellStyle name="Normal 9 5 3 5" xfId="2462" xr:uid="{FFCC2555-2AE6-444A-9C11-09AB3AB6486F}"/>
    <cellStyle name="Normal 9 5 3 5 2" xfId="4185" xr:uid="{4DA6643A-F65D-443B-8B70-8788BFF62C3D}"/>
    <cellStyle name="Normal 9 5 3 5 2 2" xfId="5112" xr:uid="{3F8CCFAD-3898-4432-92D9-8D7B3F98BEA4}"/>
    <cellStyle name="Normal 9 5 3 5 3" xfId="4186" xr:uid="{45CACF83-C31B-4481-81ED-1420589FC560}"/>
    <cellStyle name="Normal 9 5 3 5 3 2" xfId="5113" xr:uid="{31AE010E-2EF9-448F-BEAC-33522A970260}"/>
    <cellStyle name="Normal 9 5 3 5 4" xfId="4187" xr:uid="{5DEDC065-6EF0-4495-95D5-F123EB3766D1}"/>
    <cellStyle name="Normal 9 5 3 5 4 2" xfId="5114" xr:uid="{15D48C8E-5812-42AA-8673-3E092FFD4684}"/>
    <cellStyle name="Normal 9 5 3 5 5" xfId="5111" xr:uid="{BBF627C4-5B3B-48B5-819A-F41035271EFB}"/>
    <cellStyle name="Normal 9 5 3 6" xfId="4188" xr:uid="{9B7A513C-5508-46F1-8F81-41B0909A872B}"/>
    <cellStyle name="Normal 9 5 3 6 2" xfId="5115" xr:uid="{9F0AE52C-2252-476A-98F1-6FDAB4F28B39}"/>
    <cellStyle name="Normal 9 5 3 7" xfId="4189" xr:uid="{AAB0E01D-1810-4A8A-8DBE-EB699376B834}"/>
    <cellStyle name="Normal 9 5 3 7 2" xfId="5116" xr:uid="{3AF97908-A2D0-4CC2-B1B8-102B6B9B05BD}"/>
    <cellStyle name="Normal 9 5 3 8" xfId="4190" xr:uid="{2318368C-9B47-472A-8392-38AEE6F36F4C}"/>
    <cellStyle name="Normal 9 5 3 8 2" xfId="5117" xr:uid="{7682722D-78A0-46E5-8924-52BC87DDF8B0}"/>
    <cellStyle name="Normal 9 5 3 9" xfId="5085" xr:uid="{BA6E4800-7997-4AB9-8AA2-6B4AB4A2BF89}"/>
    <cellStyle name="Normal 9 5 4" xfId="421" xr:uid="{51C41415-F1AF-4025-8EBF-CFEBF8B9FDD3}"/>
    <cellStyle name="Normal 9 5 4 2" xfId="881" xr:uid="{C2A4075B-A7AF-487A-A9AF-38F405E1B90A}"/>
    <cellStyle name="Normal 9 5 4 2 2" xfId="882" xr:uid="{33DBF052-CD57-49AF-8414-A3D967601FD3}"/>
    <cellStyle name="Normal 9 5 4 2 2 2" xfId="2463" xr:uid="{C17844A9-B8D2-4433-B60B-881471151C13}"/>
    <cellStyle name="Normal 9 5 4 2 2 2 2" xfId="5121" xr:uid="{664EFBEE-4C69-41D2-AC1B-FBD7BB7A6CBF}"/>
    <cellStyle name="Normal 9 5 4 2 2 3" xfId="4191" xr:uid="{93DBEDA8-1111-4D8E-A658-43DEC510AE66}"/>
    <cellStyle name="Normal 9 5 4 2 2 3 2" xfId="5122" xr:uid="{849F521F-29D6-43E9-8A12-EA32C38BC8D3}"/>
    <cellStyle name="Normal 9 5 4 2 2 4" xfId="4192" xr:uid="{BF9BE7BB-85BA-4769-AD26-6997AB4C5927}"/>
    <cellStyle name="Normal 9 5 4 2 2 4 2" xfId="5123" xr:uid="{0C5C891E-3CDA-40A7-B775-CCA0BBAF00A2}"/>
    <cellStyle name="Normal 9 5 4 2 2 5" xfId="5120" xr:uid="{8C4FF210-72DC-4C5B-8C12-44BC651738E8}"/>
    <cellStyle name="Normal 9 5 4 2 3" xfId="2464" xr:uid="{7019CA49-1A5E-4C34-973B-9BD789510070}"/>
    <cellStyle name="Normal 9 5 4 2 3 2" xfId="5124" xr:uid="{E1760C10-50E2-430C-AC64-1AA0A99C32DF}"/>
    <cellStyle name="Normal 9 5 4 2 4" xfId="4193" xr:uid="{32A33342-7724-4474-AE3A-5FD08E1590A0}"/>
    <cellStyle name="Normal 9 5 4 2 4 2" xfId="5125" xr:uid="{24FB157A-9A91-434E-9AF1-BB4A956F6043}"/>
    <cellStyle name="Normal 9 5 4 2 5" xfId="4194" xr:uid="{5E92A512-C1C1-4DB3-9784-A22FDD748EC7}"/>
    <cellStyle name="Normal 9 5 4 2 5 2" xfId="5126" xr:uid="{F556E614-9E17-4AD9-A807-C27A81F5D552}"/>
    <cellStyle name="Normal 9 5 4 2 6" xfId="5119" xr:uid="{85069296-C625-487F-974A-865A3554E91D}"/>
    <cellStyle name="Normal 9 5 4 3" xfId="883" xr:uid="{5DB39F8C-F7D1-482E-838C-DBE0289959EC}"/>
    <cellStyle name="Normal 9 5 4 3 2" xfId="2465" xr:uid="{C3950FC2-797B-4361-9254-8B8999A98944}"/>
    <cellStyle name="Normal 9 5 4 3 2 2" xfId="5128" xr:uid="{C043BA8B-4EC5-4F32-A8DB-714BE47FA5EA}"/>
    <cellStyle name="Normal 9 5 4 3 3" xfId="4195" xr:uid="{D9DD5EA1-52CB-4F26-AA83-E4B03275BEA6}"/>
    <cellStyle name="Normal 9 5 4 3 3 2" xfId="5129" xr:uid="{EFD91C0D-2C73-4C38-9B8E-552DA29FCB83}"/>
    <cellStyle name="Normal 9 5 4 3 4" xfId="4196" xr:uid="{36C069EF-C0BF-4CA8-A094-DB96BE53B01C}"/>
    <cellStyle name="Normal 9 5 4 3 4 2" xfId="5130" xr:uid="{E0C19D61-7033-4372-A123-4755FF8FA9DE}"/>
    <cellStyle name="Normal 9 5 4 3 5" xfId="5127" xr:uid="{CC936846-7080-45BF-95B7-5CFA7AE38955}"/>
    <cellStyle name="Normal 9 5 4 4" xfId="2466" xr:uid="{A5BD332B-E165-48AD-B7C5-F87463FB5529}"/>
    <cellStyle name="Normal 9 5 4 4 2" xfId="4197" xr:uid="{47C0DB60-FE17-49B2-BDF8-E680B8E9FA15}"/>
    <cellStyle name="Normal 9 5 4 4 2 2" xfId="5132" xr:uid="{9F97B046-1216-471A-AADA-7BF4FCE67CAE}"/>
    <cellStyle name="Normal 9 5 4 4 3" xfId="4198" xr:uid="{5D295533-30AE-400E-A1DF-7018B640AD3C}"/>
    <cellStyle name="Normal 9 5 4 4 3 2" xfId="5133" xr:uid="{2C1674EF-5AC8-43D2-BCCF-55CCBC2D709C}"/>
    <cellStyle name="Normal 9 5 4 4 4" xfId="4199" xr:uid="{3FC13F87-EC15-4774-9235-90DB46F09AC2}"/>
    <cellStyle name="Normal 9 5 4 4 4 2" xfId="5134" xr:uid="{F05B4401-0A2C-4E7F-9123-85BB8FE0193C}"/>
    <cellStyle name="Normal 9 5 4 4 5" xfId="5131" xr:uid="{EB23B729-082E-4B91-AEEE-651629375371}"/>
    <cellStyle name="Normal 9 5 4 5" xfId="4200" xr:uid="{AB2FCD53-2132-4557-9EF4-A36A828367AC}"/>
    <cellStyle name="Normal 9 5 4 5 2" xfId="5135" xr:uid="{557FAD38-5867-45C6-BA78-EE840D960206}"/>
    <cellStyle name="Normal 9 5 4 6" xfId="4201" xr:uid="{7D7EDFCA-C636-43C2-97F9-30E8D9585F2E}"/>
    <cellStyle name="Normal 9 5 4 6 2" xfId="5136" xr:uid="{375B15E5-1D4F-4B37-8244-9CDB61852F5C}"/>
    <cellStyle name="Normal 9 5 4 7" xfId="4202" xr:uid="{9D7BDE51-6C97-41DB-A069-8B738D1445F2}"/>
    <cellStyle name="Normal 9 5 4 7 2" xfId="5137" xr:uid="{9CED0F11-C6EA-4782-A86B-40C966B45C1E}"/>
    <cellStyle name="Normal 9 5 4 8" xfId="5118" xr:uid="{D081DC18-48DE-424B-A9BA-326304600C5D}"/>
    <cellStyle name="Normal 9 5 5" xfId="422" xr:uid="{3DD88E5E-5288-4FF7-B69C-DC34F3F8F906}"/>
    <cellStyle name="Normal 9 5 5 2" xfId="884" xr:uid="{7E103908-E64F-42B2-9AA9-33B94851F09D}"/>
    <cellStyle name="Normal 9 5 5 2 2" xfId="2467" xr:uid="{EFFCD1D9-5C4E-4578-AC9A-EF17AFD9F210}"/>
    <cellStyle name="Normal 9 5 5 2 2 2" xfId="5140" xr:uid="{64821C7B-C812-4A6A-96E6-5366065FB0FB}"/>
    <cellStyle name="Normal 9 5 5 2 3" xfId="4203" xr:uid="{3A273901-26F6-4EFA-A5B7-D013291223A5}"/>
    <cellStyle name="Normal 9 5 5 2 3 2" xfId="5141" xr:uid="{0849E853-E5AB-4F00-B2BE-5AE7E8B84096}"/>
    <cellStyle name="Normal 9 5 5 2 4" xfId="4204" xr:uid="{39272C9A-218C-47CC-B616-BFE87DC9F61C}"/>
    <cellStyle name="Normal 9 5 5 2 4 2" xfId="5142" xr:uid="{091B0278-83F3-4D4F-BF0F-0587E87B9444}"/>
    <cellStyle name="Normal 9 5 5 2 5" xfId="5139" xr:uid="{7F579DB1-FF18-4AA9-A70B-F3E00EA4F376}"/>
    <cellStyle name="Normal 9 5 5 3" xfId="2468" xr:uid="{8BF07F51-9711-409E-94B3-340D5C0B6F41}"/>
    <cellStyle name="Normal 9 5 5 3 2" xfId="4205" xr:uid="{6B77FB48-84B5-49C8-A7F5-E6ACD1AF5E56}"/>
    <cellStyle name="Normal 9 5 5 3 2 2" xfId="5144" xr:uid="{B2AC3286-9D33-49DE-B48D-3AE6606370A8}"/>
    <cellStyle name="Normal 9 5 5 3 3" xfId="4206" xr:uid="{316ED8B9-B010-46CA-875E-A44BF38B2F76}"/>
    <cellStyle name="Normal 9 5 5 3 3 2" xfId="5145" xr:uid="{E368805B-220A-4925-9940-D9C0029CC2BE}"/>
    <cellStyle name="Normal 9 5 5 3 4" xfId="4207" xr:uid="{29788068-6BCC-4A34-9527-C00BB2EE98D2}"/>
    <cellStyle name="Normal 9 5 5 3 4 2" xfId="5146" xr:uid="{8E8077F1-DE4B-46F3-A929-5212AD2D3EAE}"/>
    <cellStyle name="Normal 9 5 5 3 5" xfId="5143" xr:uid="{EE32B00C-FE0A-4D58-BF61-465FF457472F}"/>
    <cellStyle name="Normal 9 5 5 4" xfId="4208" xr:uid="{E754C8AB-B680-4871-B4B5-CE6F31B6B291}"/>
    <cellStyle name="Normal 9 5 5 4 2" xfId="5147" xr:uid="{6F354A69-EC52-4249-AA83-2B54E667DA4F}"/>
    <cellStyle name="Normal 9 5 5 5" xfId="4209" xr:uid="{C5954062-9477-40FC-B900-B6F6E3BC7B6C}"/>
    <cellStyle name="Normal 9 5 5 5 2" xfId="5148" xr:uid="{9B8FDF43-D45C-4021-8241-C0E1653AD6F0}"/>
    <cellStyle name="Normal 9 5 5 6" xfId="4210" xr:uid="{91E71756-67BB-47FB-A264-DC5D03EAE3C7}"/>
    <cellStyle name="Normal 9 5 5 6 2" xfId="5149" xr:uid="{17E178E3-C484-4EC2-A4BB-86133CC9842C}"/>
    <cellStyle name="Normal 9 5 5 7" xfId="5138" xr:uid="{F0A9476F-CA34-4B89-B39F-FDAFA3161B31}"/>
    <cellStyle name="Normal 9 5 6" xfId="885" xr:uid="{C24A7E9D-EE0A-4FAB-84D0-A8BA0C1F20C1}"/>
    <cellStyle name="Normal 9 5 6 2" xfId="2469" xr:uid="{3955285D-35CD-45FD-ABA0-6442D67DD01B}"/>
    <cellStyle name="Normal 9 5 6 2 2" xfId="4211" xr:uid="{76731BB8-266F-4EB6-A12B-F473D3854310}"/>
    <cellStyle name="Normal 9 5 6 2 2 2" xfId="5152" xr:uid="{ECC839EE-F871-4970-BF8A-C8A76E1E72D3}"/>
    <cellStyle name="Normal 9 5 6 2 3" xfId="4212" xr:uid="{DAA08B85-9B7E-44F1-AA2D-4D14428C7E0F}"/>
    <cellStyle name="Normal 9 5 6 2 3 2" xfId="5153" xr:uid="{AE1F5FBD-6124-42E3-AEA8-F3FEA06B9A34}"/>
    <cellStyle name="Normal 9 5 6 2 4" xfId="4213" xr:uid="{CAE3E220-BA40-4FBB-A875-CD068D6D3E87}"/>
    <cellStyle name="Normal 9 5 6 2 4 2" xfId="5154" xr:uid="{6DC91920-98FE-44DA-B9F2-FEEC538020DD}"/>
    <cellStyle name="Normal 9 5 6 2 5" xfId="5151" xr:uid="{FAB06361-8BAA-439A-8070-E39E579E0CD4}"/>
    <cellStyle name="Normal 9 5 6 3" xfId="4214" xr:uid="{0150D372-C552-4E5F-B9B3-1B3D0E6A2E5B}"/>
    <cellStyle name="Normal 9 5 6 3 2" xfId="5155" xr:uid="{93DEAE95-F442-4151-8A75-CBEB554FE8CF}"/>
    <cellStyle name="Normal 9 5 6 4" xfId="4215" xr:uid="{3C5E89F8-87FC-452D-9A15-E1DF3E1387E8}"/>
    <cellStyle name="Normal 9 5 6 4 2" xfId="5156" xr:uid="{2F8F09CB-E8F3-4C8C-865F-73305EBD4BC7}"/>
    <cellStyle name="Normal 9 5 6 5" xfId="4216" xr:uid="{C913310C-B824-415F-9B4D-C0354FE0CFE7}"/>
    <cellStyle name="Normal 9 5 6 5 2" xfId="5157" xr:uid="{07D87329-13D8-47A7-8904-9DEF56AA5804}"/>
    <cellStyle name="Normal 9 5 6 6" xfId="5150" xr:uid="{94DFCDDA-B568-406E-A4E3-7C116F238877}"/>
    <cellStyle name="Normal 9 5 7" xfId="2470" xr:uid="{92122346-D11F-43E5-8710-80D78FC6F76E}"/>
    <cellStyle name="Normal 9 5 7 2" xfId="4217" xr:uid="{FBE92928-3082-4FC6-8180-27B36CB707D8}"/>
    <cellStyle name="Normal 9 5 7 2 2" xfId="5159" xr:uid="{831D9006-ED6B-4945-91BC-A277C3C7D2CC}"/>
    <cellStyle name="Normal 9 5 7 3" xfId="4218" xr:uid="{DD4B25CD-EB62-45D2-9DC6-518BF24CA46E}"/>
    <cellStyle name="Normal 9 5 7 3 2" xfId="5160" xr:uid="{B86C73FA-B926-4271-9D6F-F19F5585C67B}"/>
    <cellStyle name="Normal 9 5 7 4" xfId="4219" xr:uid="{0B9AAB3F-65CD-432D-BE0E-CC71349542FD}"/>
    <cellStyle name="Normal 9 5 7 4 2" xfId="5161" xr:uid="{74F5D6E8-3FC6-46CB-A13B-C9B9F402CB83}"/>
    <cellStyle name="Normal 9 5 7 5" xfId="5158" xr:uid="{E39DC7A0-6E51-41D3-AC9D-C13AFA0D5CB6}"/>
    <cellStyle name="Normal 9 5 8" xfId="4220" xr:uid="{3BF9792F-BFA1-4E3B-B110-7A9C044523E6}"/>
    <cellStyle name="Normal 9 5 8 2" xfId="4221" xr:uid="{19496689-1C32-4B49-ACBC-4FB9508DDB54}"/>
    <cellStyle name="Normal 9 5 8 2 2" xfId="5163" xr:uid="{9BC5499B-7829-4246-A035-2CAD22729AB6}"/>
    <cellStyle name="Normal 9 5 8 3" xfId="4222" xr:uid="{95CCEB35-4ECA-4878-9D75-2EC44725837A}"/>
    <cellStyle name="Normal 9 5 8 3 2" xfId="5164" xr:uid="{DDB95D3B-37DE-4475-BD17-329A953DEE78}"/>
    <cellStyle name="Normal 9 5 8 4" xfId="4223" xr:uid="{7F901AB7-5DA5-4323-8242-8925522E76DD}"/>
    <cellStyle name="Normal 9 5 8 4 2" xfId="5165" xr:uid="{F1E279BB-E098-40AA-BC69-3ADC2CD6F87E}"/>
    <cellStyle name="Normal 9 5 8 5" xfId="5162" xr:uid="{29FB9DB5-9C57-4167-A201-F5E7066C5E18}"/>
    <cellStyle name="Normal 9 5 9" xfId="4224" xr:uid="{D67C5F5B-E7A1-472B-8936-B3E540EE6AC4}"/>
    <cellStyle name="Normal 9 5 9 2" xfId="5166" xr:uid="{B823DAF4-91DD-4BA1-8E48-1C252E071377}"/>
    <cellStyle name="Normal 9 6" xfId="180" xr:uid="{E49C6CC8-B0BD-4202-82A3-5FCCEAB0409A}"/>
    <cellStyle name="Normal 9 6 10" xfId="5167" xr:uid="{A59A91EB-9C1C-40F8-97A2-CC76A85FD228}"/>
    <cellStyle name="Normal 9 6 2" xfId="181" xr:uid="{00B323C2-0048-44E3-9C2D-46C9D7DEC87E}"/>
    <cellStyle name="Normal 9 6 2 2" xfId="423" xr:uid="{592AED13-DC90-4AB1-92FC-5E484D7E941D}"/>
    <cellStyle name="Normal 9 6 2 2 2" xfId="886" xr:uid="{28D21E42-AA90-497F-92AA-6E8E231C6217}"/>
    <cellStyle name="Normal 9 6 2 2 2 2" xfId="2471" xr:uid="{F58943B2-36D9-41CA-A729-E24F52E27FBA}"/>
    <cellStyle name="Normal 9 6 2 2 2 2 2" xfId="5171" xr:uid="{D3BE7774-9107-4FBF-8296-BC5B59A46ABA}"/>
    <cellStyle name="Normal 9 6 2 2 2 3" xfId="4225" xr:uid="{8BDDAC7A-022B-46B1-802B-DFD49AB846B9}"/>
    <cellStyle name="Normal 9 6 2 2 2 3 2" xfId="5172" xr:uid="{B4DDC65E-E604-4E24-8954-76D8B7A98DE2}"/>
    <cellStyle name="Normal 9 6 2 2 2 4" xfId="4226" xr:uid="{C3D708A0-A09E-471C-9118-B17E37279FD1}"/>
    <cellStyle name="Normal 9 6 2 2 2 4 2" xfId="5173" xr:uid="{BCDAE826-6E95-4352-A887-AFEA09C52E9F}"/>
    <cellStyle name="Normal 9 6 2 2 2 5" xfId="5170" xr:uid="{950571F1-9730-4E2E-A1EE-9715D5E61B9C}"/>
    <cellStyle name="Normal 9 6 2 2 3" xfId="2472" xr:uid="{6CF044E2-2BBC-4CE7-9B1E-FEC7352C947A}"/>
    <cellStyle name="Normal 9 6 2 2 3 2" xfId="4227" xr:uid="{9B20DDF1-56CA-455B-AFAC-C0D9EA2B4714}"/>
    <cellStyle name="Normal 9 6 2 2 3 2 2" xfId="5175" xr:uid="{CBC47F34-F1A3-4A5B-9433-EA934CB1C7F2}"/>
    <cellStyle name="Normal 9 6 2 2 3 3" xfId="4228" xr:uid="{9DB840E2-6CBC-4E34-9158-5E2CC3A319AE}"/>
    <cellStyle name="Normal 9 6 2 2 3 3 2" xfId="5176" xr:uid="{5074E95C-3507-4C34-A323-67A53FDDCDD4}"/>
    <cellStyle name="Normal 9 6 2 2 3 4" xfId="4229" xr:uid="{4173BE2C-0A62-4651-9E4A-367CC55A0ACB}"/>
    <cellStyle name="Normal 9 6 2 2 3 4 2" xfId="5177" xr:uid="{1A0C4029-F09B-43E5-A416-52CC5AD01AD0}"/>
    <cellStyle name="Normal 9 6 2 2 3 5" xfId="5174" xr:uid="{AB6DECE2-88B0-4D73-9A42-AA95E2A290B7}"/>
    <cellStyle name="Normal 9 6 2 2 4" xfId="4230" xr:uid="{88E0FEE6-1061-4486-822D-6D7CE077E0B6}"/>
    <cellStyle name="Normal 9 6 2 2 4 2" xfId="5178" xr:uid="{BDC3B81E-AC76-4717-8356-B34C59C13D1A}"/>
    <cellStyle name="Normal 9 6 2 2 5" xfId="4231" xr:uid="{21AE14A6-385B-488D-9F0B-B7029E80B7A5}"/>
    <cellStyle name="Normal 9 6 2 2 5 2" xfId="5179" xr:uid="{BC9BCD5F-C38C-41FF-9D0C-0FD49A530260}"/>
    <cellStyle name="Normal 9 6 2 2 6" xfId="4232" xr:uid="{AF8CC69F-0A4B-4FA2-B980-3E5C68B59EA0}"/>
    <cellStyle name="Normal 9 6 2 2 6 2" xfId="5180" xr:uid="{D17EA038-82AD-4474-84B7-EE3F7824C6A6}"/>
    <cellStyle name="Normal 9 6 2 2 7" xfId="5169" xr:uid="{DF4CCAF6-E770-4878-8B93-50CBB1C69B17}"/>
    <cellStyle name="Normal 9 6 2 3" xfId="887" xr:uid="{A7DA05DE-2B06-4901-A5B9-3C3363213E73}"/>
    <cellStyle name="Normal 9 6 2 3 2" xfId="2473" xr:uid="{B6F8ED25-6CD5-43C8-BC98-FD97FFFCB2A4}"/>
    <cellStyle name="Normal 9 6 2 3 2 2" xfId="4233" xr:uid="{5E44434B-359D-4099-8BEA-AF3AAECA9974}"/>
    <cellStyle name="Normal 9 6 2 3 2 2 2" xfId="5183" xr:uid="{8CCD8A4A-582F-4334-AB60-CA586CD9A48F}"/>
    <cellStyle name="Normal 9 6 2 3 2 3" xfId="4234" xr:uid="{ECA45EEE-B141-4B5C-BE79-AEE0421A6E6D}"/>
    <cellStyle name="Normal 9 6 2 3 2 3 2" xfId="5184" xr:uid="{C42560AA-768E-4F2B-B473-F1CFD5EE2AC6}"/>
    <cellStyle name="Normal 9 6 2 3 2 4" xfId="4235" xr:uid="{5B0A9E62-6B94-4B9A-BA73-F66CB290E0C3}"/>
    <cellStyle name="Normal 9 6 2 3 2 4 2" xfId="5185" xr:uid="{1D3275F6-C7AD-4CA6-BD24-D38E906C6B7E}"/>
    <cellStyle name="Normal 9 6 2 3 2 5" xfId="5182" xr:uid="{D6CC1422-A945-4BF3-86E4-4695DADDD378}"/>
    <cellStyle name="Normal 9 6 2 3 3" xfId="4236" xr:uid="{4B636111-9B45-47B2-8778-F8F861F4C5E8}"/>
    <cellStyle name="Normal 9 6 2 3 3 2" xfId="5186" xr:uid="{E4209BAC-9E37-4141-BC3F-90D0C00445E1}"/>
    <cellStyle name="Normal 9 6 2 3 4" xfId="4237" xr:uid="{99476654-ABA2-4C0A-8F02-FCFACBC23AFE}"/>
    <cellStyle name="Normal 9 6 2 3 4 2" xfId="5187" xr:uid="{FB6E7730-24B9-4D07-9737-AF3FB583DAA7}"/>
    <cellStyle name="Normal 9 6 2 3 5" xfId="4238" xr:uid="{C258D64E-0A4F-43E6-A4CA-C9D4114D1F95}"/>
    <cellStyle name="Normal 9 6 2 3 5 2" xfId="5188" xr:uid="{5E76DE23-F8EA-4C25-AC0E-CC31B33D102F}"/>
    <cellStyle name="Normal 9 6 2 3 6" xfId="5181" xr:uid="{1D22A0E4-7ACF-4198-B516-0E068E1CEA3E}"/>
    <cellStyle name="Normal 9 6 2 4" xfId="2474" xr:uid="{3B09A472-02F4-4113-95FA-FE5D0D00E74B}"/>
    <cellStyle name="Normal 9 6 2 4 2" xfId="4239" xr:uid="{2DF0B597-5911-43EA-9D21-A0E58EAD239E}"/>
    <cellStyle name="Normal 9 6 2 4 2 2" xfId="5190" xr:uid="{CD7523F4-5E2D-4AB0-9A05-84CC6DFF806F}"/>
    <cellStyle name="Normal 9 6 2 4 3" xfId="4240" xr:uid="{C05E6A16-A944-4D27-850C-7AB4765D6D4E}"/>
    <cellStyle name="Normal 9 6 2 4 3 2" xfId="5191" xr:uid="{8521C1F4-4A6D-4370-BD67-CF8EFD62E976}"/>
    <cellStyle name="Normal 9 6 2 4 4" xfId="4241" xr:uid="{814549CC-AB6A-462E-9B02-A4385411DDB4}"/>
    <cellStyle name="Normal 9 6 2 4 4 2" xfId="5192" xr:uid="{7783C167-F275-4DD4-8523-73881E89251D}"/>
    <cellStyle name="Normal 9 6 2 4 5" xfId="5189" xr:uid="{982135D6-5C4E-4382-87CF-8CFA0C11E2E9}"/>
    <cellStyle name="Normal 9 6 2 5" xfId="4242" xr:uid="{7ABA843F-0664-47E0-8D2C-329C0D33A18F}"/>
    <cellStyle name="Normal 9 6 2 5 2" xfId="4243" xr:uid="{4E1261CB-7765-4327-9829-3C2622816FE3}"/>
    <cellStyle name="Normal 9 6 2 5 2 2" xfId="5194" xr:uid="{1A3CA2E7-C1C0-4043-BDD7-29082F45213B}"/>
    <cellStyle name="Normal 9 6 2 5 3" xfId="4244" xr:uid="{A4D4CE8E-7F62-43F6-8C3A-5211B85556D4}"/>
    <cellStyle name="Normal 9 6 2 5 3 2" xfId="5195" xr:uid="{529312C2-4AD1-49B8-84A0-B5F080D45A1E}"/>
    <cellStyle name="Normal 9 6 2 5 4" xfId="4245" xr:uid="{82162144-E8E7-4E81-B079-6714A2821424}"/>
    <cellStyle name="Normal 9 6 2 5 4 2" xfId="5196" xr:uid="{3B7D2E8A-4AEA-498C-9D4B-F23970D0982B}"/>
    <cellStyle name="Normal 9 6 2 5 5" xfId="5193" xr:uid="{286A15A9-FE25-4FFC-B3C5-0AE774AE0E5A}"/>
    <cellStyle name="Normal 9 6 2 6" xfId="4246" xr:uid="{3676F939-1934-46B1-8439-41A847395CE2}"/>
    <cellStyle name="Normal 9 6 2 6 2" xfId="5197" xr:uid="{05F1389A-C149-4030-BFBE-7B06EF4C9F4F}"/>
    <cellStyle name="Normal 9 6 2 7" xfId="4247" xr:uid="{AFB0B642-67D0-4D4C-87E5-33064B565164}"/>
    <cellStyle name="Normal 9 6 2 7 2" xfId="5198" xr:uid="{9AF0D8DD-A62E-4DEF-9BF3-3FE114A4E1BF}"/>
    <cellStyle name="Normal 9 6 2 8" xfId="4248" xr:uid="{14C3C4A6-0265-4F08-A71B-EF7E5BD7D9DD}"/>
    <cellStyle name="Normal 9 6 2 8 2" xfId="5199" xr:uid="{811C11B2-461F-4AFD-91D7-0EA45CFC0E92}"/>
    <cellStyle name="Normal 9 6 2 9" xfId="5168" xr:uid="{9E26E0D9-CCA2-4836-89BE-458349912A22}"/>
    <cellStyle name="Normal 9 6 3" xfId="424" xr:uid="{30DF5933-3ABD-451D-97FC-116B797C8310}"/>
    <cellStyle name="Normal 9 6 3 2" xfId="888" xr:uid="{363A370F-313F-4AA4-A8D3-917E85AD4303}"/>
    <cellStyle name="Normal 9 6 3 2 2" xfId="889" xr:uid="{D0C55621-0CB6-43B4-A0C7-B3CBD321FECB}"/>
    <cellStyle name="Normal 9 6 3 2 2 2" xfId="5202" xr:uid="{5DA02A64-794B-4CBD-9A36-786D4DBDCE85}"/>
    <cellStyle name="Normal 9 6 3 2 3" xfId="4249" xr:uid="{7B99A865-8916-4DBD-8EE5-83AC6A48A3B4}"/>
    <cellStyle name="Normal 9 6 3 2 3 2" xfId="5203" xr:uid="{2AF811A1-F9F0-4C7A-8DC3-0806B7515628}"/>
    <cellStyle name="Normal 9 6 3 2 4" xfId="4250" xr:uid="{B9F4F38F-103F-4450-BF9D-5D2E1ABBCB8F}"/>
    <cellStyle name="Normal 9 6 3 2 4 2" xfId="5204" xr:uid="{DD0A45C9-BD27-4E4A-B2A3-ED826870F50A}"/>
    <cellStyle name="Normal 9 6 3 2 5" xfId="5201" xr:uid="{B06562D1-345D-4B76-AB90-8313E994FA4C}"/>
    <cellStyle name="Normal 9 6 3 3" xfId="890" xr:uid="{5B96B034-E973-45F2-B7B7-5AE67D36C90E}"/>
    <cellStyle name="Normal 9 6 3 3 2" xfId="4251" xr:uid="{E1CF3F35-00CB-4667-9209-993E72C5B9D1}"/>
    <cellStyle name="Normal 9 6 3 3 2 2" xfId="5206" xr:uid="{33EA574E-D047-4E91-B3CA-442D8DBC576A}"/>
    <cellStyle name="Normal 9 6 3 3 3" xfId="4252" xr:uid="{7A0D75C2-58E0-4FD1-AF68-B9AAADF90C58}"/>
    <cellStyle name="Normal 9 6 3 3 3 2" xfId="5207" xr:uid="{D09DC9AE-0CDC-4116-A1E4-DC97E94F7A40}"/>
    <cellStyle name="Normal 9 6 3 3 4" xfId="4253" xr:uid="{1743A01E-623B-46F1-8DC4-19012DDB4C94}"/>
    <cellStyle name="Normal 9 6 3 3 4 2" xfId="5208" xr:uid="{4792708C-3AE4-4E15-BE23-C8E6F5BF148C}"/>
    <cellStyle name="Normal 9 6 3 3 5" xfId="5205" xr:uid="{06EEA79C-0B55-4B26-81F8-B2C4A8C590E8}"/>
    <cellStyle name="Normal 9 6 3 4" xfId="4254" xr:uid="{C965C116-81F0-4CEA-822F-576DB3802C9C}"/>
    <cellStyle name="Normal 9 6 3 4 2" xfId="5209" xr:uid="{24647BCF-EDE6-4E38-AA1D-AFAC87ABDC51}"/>
    <cellStyle name="Normal 9 6 3 5" xfId="4255" xr:uid="{E080ACAA-D8D0-4E33-9A07-EDB98FF499DC}"/>
    <cellStyle name="Normal 9 6 3 5 2" xfId="5210" xr:uid="{27F8CCB8-3CA1-48E0-882E-30F84E64CBE3}"/>
    <cellStyle name="Normal 9 6 3 6" xfId="4256" xr:uid="{8419989E-E1EA-4E2D-8125-304A0FD8E638}"/>
    <cellStyle name="Normal 9 6 3 6 2" xfId="5211" xr:uid="{668E4DF2-0060-4859-8772-838BF83A98F9}"/>
    <cellStyle name="Normal 9 6 3 7" xfId="5200" xr:uid="{5B3B191C-3CB6-4E7D-9D44-F18B61F57E13}"/>
    <cellStyle name="Normal 9 6 4" xfId="425" xr:uid="{361189F5-3476-45B0-9168-71BC32E52466}"/>
    <cellStyle name="Normal 9 6 4 2" xfId="891" xr:uid="{90A6A6A3-C884-485F-A403-82F5ACB9A814}"/>
    <cellStyle name="Normal 9 6 4 2 2" xfId="4257" xr:uid="{028B1B8E-5067-4167-9898-D3E9CF86B515}"/>
    <cellStyle name="Normal 9 6 4 2 2 2" xfId="5214" xr:uid="{87B38463-3997-4BBB-8ADB-773F0984EA26}"/>
    <cellStyle name="Normal 9 6 4 2 3" xfId="4258" xr:uid="{4F3222B8-B5F8-4641-B315-51AD6A0884BD}"/>
    <cellStyle name="Normal 9 6 4 2 3 2" xfId="5215" xr:uid="{5B4D061F-F24A-448F-B2AB-FAA669C55A84}"/>
    <cellStyle name="Normal 9 6 4 2 4" xfId="4259" xr:uid="{5511479F-5122-4EA5-8BE6-EB020142CC45}"/>
    <cellStyle name="Normal 9 6 4 2 4 2" xfId="5216" xr:uid="{630A7667-3F6F-44EA-B9BA-DEE2E0FDA95A}"/>
    <cellStyle name="Normal 9 6 4 2 5" xfId="5213" xr:uid="{4703F1DA-CCF5-4B28-8A08-65BEAE92F897}"/>
    <cellStyle name="Normal 9 6 4 3" xfId="4260" xr:uid="{0552CE7F-BD89-4408-8954-3158520697C0}"/>
    <cellStyle name="Normal 9 6 4 3 2" xfId="5217" xr:uid="{F3B42BAC-FFC9-46F1-899C-B96276799D24}"/>
    <cellStyle name="Normal 9 6 4 4" xfId="4261" xr:uid="{89FF46DB-C9BB-4FA2-A48E-5E33355F429E}"/>
    <cellStyle name="Normal 9 6 4 4 2" xfId="5218" xr:uid="{AF6B7BA0-95A7-4AD9-8ABA-1D93E5F0FB47}"/>
    <cellStyle name="Normal 9 6 4 5" xfId="4262" xr:uid="{D557EE31-7C46-427A-8C06-77FCB1457F65}"/>
    <cellStyle name="Normal 9 6 4 5 2" xfId="5219" xr:uid="{C9A357CC-3E95-45FA-8F2A-0B5C620FF6FB}"/>
    <cellStyle name="Normal 9 6 4 6" xfId="5212" xr:uid="{035622D2-CA17-4FBB-BF84-3CD715BE56DC}"/>
    <cellStyle name="Normal 9 6 5" xfId="892" xr:uid="{3F8E0AB6-A4B7-443C-838A-F4E93F4D0FA8}"/>
    <cellStyle name="Normal 9 6 5 2" xfId="4263" xr:uid="{176F2474-81D6-4063-A198-45E4945463BB}"/>
    <cellStyle name="Normal 9 6 5 2 2" xfId="5221" xr:uid="{90237349-ECE0-4ABD-8377-055441ECD60A}"/>
    <cellStyle name="Normal 9 6 5 3" xfId="4264" xr:uid="{684A6D72-CA37-4DF2-94B9-DA043218599A}"/>
    <cellStyle name="Normal 9 6 5 3 2" xfId="5222" xr:uid="{6DB7A902-B71E-4DBB-AF6E-FFD93A7287D2}"/>
    <cellStyle name="Normal 9 6 5 4" xfId="4265" xr:uid="{DDCDA3A2-1321-495D-B113-B9BF63AFEB12}"/>
    <cellStyle name="Normal 9 6 5 4 2" xfId="5223" xr:uid="{A561D430-04E1-4326-AF93-B2118C556C2D}"/>
    <cellStyle name="Normal 9 6 5 5" xfId="5220" xr:uid="{0305C03B-8D6C-4AB8-A739-A62AECF7C2D9}"/>
    <cellStyle name="Normal 9 6 6" xfId="4266" xr:uid="{592736BD-3BC3-4CA1-8FE0-CB942708553C}"/>
    <cellStyle name="Normal 9 6 6 2" xfId="4267" xr:uid="{772EA574-1123-4D2A-82C3-605106C8D2BE}"/>
    <cellStyle name="Normal 9 6 6 2 2" xfId="5225" xr:uid="{A988C66A-1C72-46A1-AE56-28740690D804}"/>
    <cellStyle name="Normal 9 6 6 3" xfId="4268" xr:uid="{717CF1AD-B394-446C-B319-75A13D38D08F}"/>
    <cellStyle name="Normal 9 6 6 3 2" xfId="5226" xr:uid="{D2E91E44-FB8A-4A63-96EE-6F0C305D2561}"/>
    <cellStyle name="Normal 9 6 6 4" xfId="4269" xr:uid="{B431AAF3-649B-4FDF-8A0E-732A9F715647}"/>
    <cellStyle name="Normal 9 6 6 4 2" xfId="5227" xr:uid="{1F7EAF29-5814-4CD7-86BE-9DB5EFC2D196}"/>
    <cellStyle name="Normal 9 6 6 5" xfId="5224" xr:uid="{AD606E49-95F0-405B-87AA-5EB90973F7D2}"/>
    <cellStyle name="Normal 9 6 7" xfId="4270" xr:uid="{C1841EB8-FE09-4C6A-B00C-7B3B7C7AC040}"/>
    <cellStyle name="Normal 9 6 7 2" xfId="5228" xr:uid="{AC4EEDC6-4477-4E76-A880-E3BFA63C565E}"/>
    <cellStyle name="Normal 9 6 8" xfId="4271" xr:uid="{13EEB64A-5D59-47A6-80FB-38C25935F834}"/>
    <cellStyle name="Normal 9 6 8 2" xfId="5229" xr:uid="{1A871E3F-4807-4561-AA08-40D96091A600}"/>
    <cellStyle name="Normal 9 6 9" xfId="4272" xr:uid="{7FDDC3F0-F6CA-4EB0-9EAC-9F619F45B242}"/>
    <cellStyle name="Normal 9 6 9 2" xfId="5230" xr:uid="{E3C70E63-85D4-4EA6-87B5-C1A017D22351}"/>
    <cellStyle name="Normal 9 7" xfId="182" xr:uid="{3DF46ADD-B931-4741-A27E-F66870F6A281}"/>
    <cellStyle name="Normal 9 7 2" xfId="426" xr:uid="{25CEE553-67BC-4AB0-BDC4-B12025E05D2C}"/>
    <cellStyle name="Normal 9 7 2 2" xfId="893" xr:uid="{A725FD7C-A0D7-406B-8693-3F61AFE5C881}"/>
    <cellStyle name="Normal 9 7 2 2 2" xfId="2475" xr:uid="{967E34C5-2EC6-422B-AF0B-E7E6BF9F1E01}"/>
    <cellStyle name="Normal 9 7 2 2 2 2" xfId="2476" xr:uid="{89228C37-AB6B-4739-B833-34FFED7B1612}"/>
    <cellStyle name="Normal 9 7 2 2 2 2 2" xfId="5235" xr:uid="{57D2B190-CA0A-4470-B924-1C89F2B62BF7}"/>
    <cellStyle name="Normal 9 7 2 2 2 3" xfId="5234" xr:uid="{83B10914-13B7-48BB-823B-4A1A17A0357D}"/>
    <cellStyle name="Normal 9 7 2 2 3" xfId="2477" xr:uid="{5A316443-085A-4A12-94A8-E224A5B442E9}"/>
    <cellStyle name="Normal 9 7 2 2 3 2" xfId="5236" xr:uid="{7D401017-7F59-4B6F-86E2-22ED88E10FEF}"/>
    <cellStyle name="Normal 9 7 2 2 4" xfId="4273" xr:uid="{8A87C814-99B0-40C2-AE8F-67A6A6AA64C2}"/>
    <cellStyle name="Normal 9 7 2 2 4 2" xfId="5237" xr:uid="{76870021-5CF7-4EA5-9518-59D1579DC279}"/>
    <cellStyle name="Normal 9 7 2 2 5" xfId="5233" xr:uid="{624F3EA3-6342-4A51-9DAB-47CC1E3DFE24}"/>
    <cellStyle name="Normal 9 7 2 3" xfId="2478" xr:uid="{B4969A4F-DF02-49FD-AFCA-A56028F45121}"/>
    <cellStyle name="Normal 9 7 2 3 2" xfId="2479" xr:uid="{D7FFC4EC-7B75-4CC7-B3A8-29932DA8E2F2}"/>
    <cellStyle name="Normal 9 7 2 3 2 2" xfId="5239" xr:uid="{8100433F-7C43-4AFB-9BB4-4606013FE7C7}"/>
    <cellStyle name="Normal 9 7 2 3 3" xfId="4274" xr:uid="{DFE65B46-A52C-49DE-BB22-2DAD1DE16853}"/>
    <cellStyle name="Normal 9 7 2 3 3 2" xfId="5240" xr:uid="{39BFB91D-7752-40B0-B518-EED06F1872FE}"/>
    <cellStyle name="Normal 9 7 2 3 4" xfId="4275" xr:uid="{886F1AC0-35C2-49FF-A24C-FFB7570EC3FD}"/>
    <cellStyle name="Normal 9 7 2 3 4 2" xfId="5241" xr:uid="{CC332A5E-BF41-4E8B-81AD-8ED4F00BC95F}"/>
    <cellStyle name="Normal 9 7 2 3 5" xfId="5238" xr:uid="{6F6DE547-AF42-4FB9-9973-49F36BD11BE9}"/>
    <cellStyle name="Normal 9 7 2 4" xfId="2480" xr:uid="{F400FABD-0D8A-4C7B-B24B-C9809B1AA4C4}"/>
    <cellStyle name="Normal 9 7 2 4 2" xfId="5242" xr:uid="{7192F6C5-87B4-4441-AE3B-F3466566171B}"/>
    <cellStyle name="Normal 9 7 2 5" xfId="4276" xr:uid="{90636F19-EF1F-4363-A7D6-EC8F7D8AF242}"/>
    <cellStyle name="Normal 9 7 2 5 2" xfId="5243" xr:uid="{076891A8-D869-4249-95E1-05D68075C8F7}"/>
    <cellStyle name="Normal 9 7 2 6" xfId="4277" xr:uid="{F1663C87-E325-4618-83DC-564C4F98074B}"/>
    <cellStyle name="Normal 9 7 2 6 2" xfId="5244" xr:uid="{8865EAF1-D6BE-4CB3-B25E-B68F65DCD4B3}"/>
    <cellStyle name="Normal 9 7 2 7" xfId="5232" xr:uid="{5946FF50-CD9B-42BE-9B9D-C0BB6BD109F9}"/>
    <cellStyle name="Normal 9 7 3" xfId="894" xr:uid="{50326176-4EE9-4CAF-8A44-1638DC8DD350}"/>
    <cellStyle name="Normal 9 7 3 2" xfId="2481" xr:uid="{5844E040-7D09-43D3-9DEF-CFF0478AFC7D}"/>
    <cellStyle name="Normal 9 7 3 2 2" xfId="2482" xr:uid="{9B719CC4-9296-4A40-A8D9-01E0FCFBBDE6}"/>
    <cellStyle name="Normal 9 7 3 2 2 2" xfId="5247" xr:uid="{237F2931-F478-471F-B073-97DB9A874526}"/>
    <cellStyle name="Normal 9 7 3 2 3" xfId="4278" xr:uid="{F20B3BC0-C4BB-49C0-AA8F-234FDD6D5758}"/>
    <cellStyle name="Normal 9 7 3 2 3 2" xfId="5248" xr:uid="{715A2F46-E1DC-49D3-9EFC-501EB52274AB}"/>
    <cellStyle name="Normal 9 7 3 2 4" xfId="4279" xr:uid="{2A9F3B01-1917-4D21-831D-5EAF3D9EBB70}"/>
    <cellStyle name="Normal 9 7 3 2 4 2" xfId="5249" xr:uid="{F0F87A98-177F-4382-9E2D-08273A7484D5}"/>
    <cellStyle name="Normal 9 7 3 2 5" xfId="5246" xr:uid="{38350400-7974-401E-8F4C-03A038247E22}"/>
    <cellStyle name="Normal 9 7 3 3" xfId="2483" xr:uid="{599C8082-F57D-457E-93FB-0BB8FE068B4A}"/>
    <cellStyle name="Normal 9 7 3 3 2" xfId="5250" xr:uid="{12A79F98-D376-40F5-86C4-305AD7CD9000}"/>
    <cellStyle name="Normal 9 7 3 4" xfId="4280" xr:uid="{846B48AD-ABF8-47B5-8276-07C111165F18}"/>
    <cellStyle name="Normal 9 7 3 4 2" xfId="5251" xr:uid="{CA93A1C0-A601-468C-B0EC-7E0E2545698E}"/>
    <cellStyle name="Normal 9 7 3 5" xfId="4281" xr:uid="{CA355304-20D9-468B-BA8E-B62453CF517C}"/>
    <cellStyle name="Normal 9 7 3 5 2" xfId="5252" xr:uid="{7B2B1108-1E1F-482E-AD99-D8E0C4BDCFCC}"/>
    <cellStyle name="Normal 9 7 3 6" xfId="5245" xr:uid="{EA5DDB03-5ED1-48EA-9E66-DA1489E8DB19}"/>
    <cellStyle name="Normal 9 7 4" xfId="2484" xr:uid="{88D2769C-705E-4FED-A664-76295429B556}"/>
    <cellStyle name="Normal 9 7 4 2" xfId="2485" xr:uid="{4BF17F52-7B5F-467E-960C-DD6F512ED091}"/>
    <cellStyle name="Normal 9 7 4 2 2" xfId="5254" xr:uid="{CA2F2B85-00FC-450C-9422-872A71327750}"/>
    <cellStyle name="Normal 9 7 4 3" xfId="4282" xr:uid="{43DACE0F-B9B7-4D1C-90E0-EC222F24C003}"/>
    <cellStyle name="Normal 9 7 4 3 2" xfId="5255" xr:uid="{117BD2BD-FC7F-43D1-9378-016CBC7E5BAF}"/>
    <cellStyle name="Normal 9 7 4 4" xfId="4283" xr:uid="{E4FDC8CD-79F3-4F6B-B3E9-B809800A6812}"/>
    <cellStyle name="Normal 9 7 4 4 2" xfId="5256" xr:uid="{61187C65-59F1-413B-B4F3-FF2D69C1E1F7}"/>
    <cellStyle name="Normal 9 7 4 5" xfId="5253" xr:uid="{BF529BF3-D1C8-4421-BCFB-E93DC6033FEE}"/>
    <cellStyle name="Normal 9 7 5" xfId="2486" xr:uid="{6282C97F-3317-45A6-AA86-F512AF606C0D}"/>
    <cellStyle name="Normal 9 7 5 2" xfId="4284" xr:uid="{760A2854-9D05-4845-ADB3-533A24E517B6}"/>
    <cellStyle name="Normal 9 7 5 2 2" xfId="5258" xr:uid="{6885E7A0-0AE8-428C-A855-A94E40C41531}"/>
    <cellStyle name="Normal 9 7 5 3" xfId="4285" xr:uid="{251C99D9-D994-4947-AE72-C7EB33FE25EE}"/>
    <cellStyle name="Normal 9 7 5 3 2" xfId="5259" xr:uid="{BEE7A111-4BAE-40AE-993C-D14AD9BB60CD}"/>
    <cellStyle name="Normal 9 7 5 4" xfId="4286" xr:uid="{3B46703A-AE35-4825-AA8D-35BD84DB92D3}"/>
    <cellStyle name="Normal 9 7 5 4 2" xfId="5260" xr:uid="{27E8F610-4269-4159-8345-FB83A166F87C}"/>
    <cellStyle name="Normal 9 7 5 5" xfId="5257" xr:uid="{B959BBA0-F1FB-44C8-BEB6-0DD5AC94E620}"/>
    <cellStyle name="Normal 9 7 6" xfId="4287" xr:uid="{AFB43C7A-AEE5-455B-9B0B-44FC5623E146}"/>
    <cellStyle name="Normal 9 7 6 2" xfId="5261" xr:uid="{A6A946FF-8344-4968-947E-E940D635CF3C}"/>
    <cellStyle name="Normal 9 7 7" xfId="4288" xr:uid="{11752CD8-B8E9-4A3D-B938-FA0C3C598F30}"/>
    <cellStyle name="Normal 9 7 7 2" xfId="5262" xr:uid="{68664F8A-6CB9-4EDB-AB74-93B7E26194DA}"/>
    <cellStyle name="Normal 9 7 8" xfId="4289" xr:uid="{3B3DE773-E7FC-4387-8C4D-39A5C3CCA39D}"/>
    <cellStyle name="Normal 9 7 8 2" xfId="5263" xr:uid="{76A0D3CD-DA56-4ED9-AC65-80C4877B6DC3}"/>
    <cellStyle name="Normal 9 7 9" xfId="5231" xr:uid="{DF9A4651-2DFF-4BDD-8405-F2E32119DF16}"/>
    <cellStyle name="Normal 9 8" xfId="427" xr:uid="{5559FEE2-1DD0-47FD-A241-F06F47CDF4AD}"/>
    <cellStyle name="Normal 9 8 2" xfId="895" xr:uid="{109E09D9-E2FB-49E4-AB2D-0271F11DAAF3}"/>
    <cellStyle name="Normal 9 8 2 2" xfId="896" xr:uid="{3601C657-CA73-466E-9736-3E6ECFB0A9D0}"/>
    <cellStyle name="Normal 9 8 2 2 2" xfId="2487" xr:uid="{C9FE3F1C-1341-4B4C-9BDC-8DEB9F5F24C3}"/>
    <cellStyle name="Normal 9 8 2 2 2 2" xfId="5267" xr:uid="{266D9C4D-4219-4073-9FAD-6E450707B734}"/>
    <cellStyle name="Normal 9 8 2 2 3" xfId="4290" xr:uid="{18AA7591-FBF1-4C9E-AFAB-7DC3A1070B22}"/>
    <cellStyle name="Normal 9 8 2 2 3 2" xfId="5268" xr:uid="{CFF898E1-D394-4378-894E-C1A9E36FACC0}"/>
    <cellStyle name="Normal 9 8 2 2 4" xfId="4291" xr:uid="{4125A936-98DB-4FFC-8C66-6FD1543FE5C8}"/>
    <cellStyle name="Normal 9 8 2 2 4 2" xfId="5269" xr:uid="{36E6857C-6DA6-40FB-94AE-3F8BE3E8EE97}"/>
    <cellStyle name="Normal 9 8 2 2 5" xfId="5266" xr:uid="{275013BC-2F4C-4E53-9DC1-9F4C3D22CF50}"/>
    <cellStyle name="Normal 9 8 2 3" xfId="2488" xr:uid="{E47554C4-C1DE-47AD-B952-D63DA189A837}"/>
    <cellStyle name="Normal 9 8 2 3 2" xfId="5270" xr:uid="{4711DEA0-DA43-47BA-8F3B-56CDAB4C8A5D}"/>
    <cellStyle name="Normal 9 8 2 4" xfId="4292" xr:uid="{9AE9FE17-4F58-41BF-BC79-DDDEACF20C42}"/>
    <cellStyle name="Normal 9 8 2 4 2" xfId="5271" xr:uid="{DA58297C-C2C3-4742-9D4E-3BB490506EB6}"/>
    <cellStyle name="Normal 9 8 2 5" xfId="4293" xr:uid="{600267B7-2B60-4698-B904-0DE397DC358E}"/>
    <cellStyle name="Normal 9 8 2 5 2" xfId="5272" xr:uid="{7BB1E33C-414F-4356-80A5-840BBC110E40}"/>
    <cellStyle name="Normal 9 8 2 6" xfId="5265" xr:uid="{83923AED-4400-460B-9522-923CD4A062AE}"/>
    <cellStyle name="Normal 9 8 3" xfId="897" xr:uid="{E1C8B2C0-E094-4E8E-B1FD-B2E520FB7B50}"/>
    <cellStyle name="Normal 9 8 3 2" xfId="2489" xr:uid="{F95E78D4-EDDE-4D63-AC98-9D926DD52013}"/>
    <cellStyle name="Normal 9 8 3 2 2" xfId="5274" xr:uid="{453939AC-FBB5-4686-A683-402651F22D55}"/>
    <cellStyle name="Normal 9 8 3 3" xfId="4294" xr:uid="{84C6D071-0AC8-4D95-8304-362456DF654C}"/>
    <cellStyle name="Normal 9 8 3 3 2" xfId="5275" xr:uid="{1BC00BE2-267E-4EF2-8807-95ABF7209AA4}"/>
    <cellStyle name="Normal 9 8 3 4" xfId="4295" xr:uid="{7A8751A6-3DA0-4913-8F9E-E9BDDCC956A6}"/>
    <cellStyle name="Normal 9 8 3 4 2" xfId="5276" xr:uid="{FFEB305A-ABCF-4FC0-86AA-8F7C88EBA63A}"/>
    <cellStyle name="Normal 9 8 3 5" xfId="5273" xr:uid="{05C5610E-1913-4DF7-9539-A56299FB1FB7}"/>
    <cellStyle name="Normal 9 8 4" xfId="2490" xr:uid="{A8EFEB3F-5EBF-4C75-AFE8-738A2A222EDE}"/>
    <cellStyle name="Normal 9 8 4 2" xfId="4296" xr:uid="{28DE69B7-41F4-4FEF-94BA-352B11284E9C}"/>
    <cellStyle name="Normal 9 8 4 2 2" xfId="5278" xr:uid="{A2EE1A18-554D-4E9D-BA54-48F13C574773}"/>
    <cellStyle name="Normal 9 8 4 3" xfId="4297" xr:uid="{B4C860BD-A96F-4351-A406-695F7634DEF9}"/>
    <cellStyle name="Normal 9 8 4 3 2" xfId="5279" xr:uid="{C577B203-A288-4BFA-AA3E-627176A5C772}"/>
    <cellStyle name="Normal 9 8 4 4" xfId="4298" xr:uid="{BACA8DCD-3C79-422B-AC50-58F3B07E8B88}"/>
    <cellStyle name="Normal 9 8 4 4 2" xfId="5280" xr:uid="{4564C77E-49AF-48D4-8A30-8961ADFE83ED}"/>
    <cellStyle name="Normal 9 8 4 5" xfId="5277" xr:uid="{FB0D0911-617B-4E72-B91F-7B99F263FF4C}"/>
    <cellStyle name="Normal 9 8 5" xfId="4299" xr:uid="{93326ADC-FBC1-4D11-881D-FBDF32B40369}"/>
    <cellStyle name="Normal 9 8 5 2" xfId="5281" xr:uid="{169CCB80-23B6-415D-956E-6F800EA6316F}"/>
    <cellStyle name="Normal 9 8 6" xfId="4300" xr:uid="{15D2C4BA-DEBE-4704-BD80-DDBDF3CF39B6}"/>
    <cellStyle name="Normal 9 8 6 2" xfId="5282" xr:uid="{52EC611D-61C1-4E4A-A724-E3172777D682}"/>
    <cellStyle name="Normal 9 8 7" xfId="4301" xr:uid="{AB20B9E8-E5B7-4588-A991-B09759F3D1E9}"/>
    <cellStyle name="Normal 9 8 7 2" xfId="5283" xr:uid="{BE6BC0C3-5FCF-400A-97C3-0B8B09F95306}"/>
    <cellStyle name="Normal 9 8 8" xfId="5264" xr:uid="{93422ED9-5DD8-410E-87CF-343A340FC0E2}"/>
    <cellStyle name="Normal 9 9" xfId="428" xr:uid="{ECD5F371-398C-444B-BDB1-D76B05D0BCE2}"/>
    <cellStyle name="Normal 9 9 2" xfId="898" xr:uid="{83068B8C-45C9-4A44-8C73-F977CF59898C}"/>
    <cellStyle name="Normal 9 9 2 2" xfId="2491" xr:uid="{54945158-1B8B-4EF0-83BE-B684747E2BDC}"/>
    <cellStyle name="Normal 9 9 2 2 2" xfId="5286" xr:uid="{C2DAEA7F-8739-4D4C-833A-C243823B0272}"/>
    <cellStyle name="Normal 9 9 2 3" xfId="4302" xr:uid="{3FD318D6-293E-4486-919A-D8C10B85DFB7}"/>
    <cellStyle name="Normal 9 9 2 3 2" xfId="5287" xr:uid="{3D3D7B36-01D1-4AF7-972B-B68EC96F4955}"/>
    <cellStyle name="Normal 9 9 2 4" xfId="4303" xr:uid="{831CE2E3-B7CA-45D3-AF8B-558D62BB5867}"/>
    <cellStyle name="Normal 9 9 2 4 2" xfId="5288" xr:uid="{A605B326-C5BA-4594-88AD-D908417EABA9}"/>
    <cellStyle name="Normal 9 9 2 5" xfId="5285" xr:uid="{433E926D-16A9-47C1-8059-D1C2F1FDF1E8}"/>
    <cellStyle name="Normal 9 9 3" xfId="2492" xr:uid="{590E5BC1-1F9A-473E-AB4A-EBA2B6255F12}"/>
    <cellStyle name="Normal 9 9 3 2" xfId="4304" xr:uid="{7B1BFABF-4C73-42B5-8C60-3A4594A4EA45}"/>
    <cellStyle name="Normal 9 9 3 2 2" xfId="5290" xr:uid="{0C2B31C3-EFDD-4324-837B-5AD7E6248A20}"/>
    <cellStyle name="Normal 9 9 3 3" xfId="4305" xr:uid="{45C9B4B1-5172-42BE-9590-F3B1235A5AA5}"/>
    <cellStyle name="Normal 9 9 3 3 2" xfId="5291" xr:uid="{31910A63-FCA7-4ACB-BDAB-052A9B5F96AA}"/>
    <cellStyle name="Normal 9 9 3 4" xfId="4306" xr:uid="{6A638505-A79E-48E5-8ADE-27E41DE152F0}"/>
    <cellStyle name="Normal 9 9 3 4 2" xfId="5292" xr:uid="{98BE6DB6-E378-4C64-B79B-F46B84CDEC80}"/>
    <cellStyle name="Normal 9 9 3 5" xfId="5289" xr:uid="{E7DB8D3D-9487-4D37-8B68-2AD004FDDC55}"/>
    <cellStyle name="Normal 9 9 4" xfId="4307" xr:uid="{AB20052D-2F62-41EE-85D4-FFAC971A0FE4}"/>
    <cellStyle name="Normal 9 9 4 2" xfId="5293" xr:uid="{6568FFD0-E640-4449-A64A-0FDF5F0F5684}"/>
    <cellStyle name="Normal 9 9 5" xfId="4308" xr:uid="{A249CE34-CE09-4C28-9B8B-68A903390187}"/>
    <cellStyle name="Normal 9 9 5 2" xfId="5294" xr:uid="{592BB6BC-25E7-4574-A397-57EF8CBCE3F1}"/>
    <cellStyle name="Normal 9 9 6" xfId="4309" xr:uid="{E54558B9-C1F1-4ED0-903A-6448FC0B6995}"/>
    <cellStyle name="Normal 9 9 6 2" xfId="5295" xr:uid="{247AFE40-28A6-4D7F-80E6-45D9B8C15A04}"/>
    <cellStyle name="Normal 9 9 7" xfId="5284" xr:uid="{5F9B8ABF-DCBC-4BB5-AE04-3E469477839B}"/>
    <cellStyle name="Percent 2" xfId="183" xr:uid="{AD1B85A1-E9C9-46AC-AABD-F07953DD990B}"/>
    <cellStyle name="Percent 2 2" xfId="5296" xr:uid="{5E7AFC3B-0018-478E-8349-7A3113EDB4FB}"/>
    <cellStyle name="Гиперссылка 2" xfId="4" xr:uid="{49BAA0F8-B3D3-41B5-87DD-435502328B29}"/>
    <cellStyle name="Гиперссылка 2 2" xfId="5297" xr:uid="{17B36F68-AFB0-4184-B522-03369F94EAD0}"/>
    <cellStyle name="Обычный 2" xfId="1" xr:uid="{A3CD5D5E-4502-4158-8112-08CDD679ACF5}"/>
    <cellStyle name="Обычный 2 2" xfId="5" xr:uid="{D19F253E-EE9B-4476-9D91-2EE3A6D7A3DC}"/>
    <cellStyle name="Обычный 2 2 2" xfId="5299" xr:uid="{06194A1D-07F0-4264-9154-39AF3C36229F}"/>
    <cellStyle name="Обычный 2 3" xfId="5298" xr:uid="{AC3562F0-69C6-4E43-9F9A-2A20955DE416}"/>
    <cellStyle name="常规_Sheet1_1" xfId="4411" xr:uid="{8D207C6A-B3DF-4B75-AFB1-2394E5C8C78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0"/>
  <sheetViews>
    <sheetView tabSelected="1" topLeftCell="A128" zoomScale="90" zoomScaleNormal="90" workbookViewId="0">
      <selection activeCell="R134" sqref="R1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852</v>
      </c>
      <c r="C10" s="120"/>
      <c r="D10" s="120"/>
      <c r="E10" s="120"/>
      <c r="F10" s="115"/>
      <c r="G10" s="116"/>
      <c r="H10" s="116" t="s">
        <v>852</v>
      </c>
      <c r="I10" s="120"/>
      <c r="J10" s="140">
        <v>52962</v>
      </c>
      <c r="K10" s="115"/>
    </row>
    <row r="11" spans="1:11">
      <c r="A11" s="114"/>
      <c r="B11" s="114" t="s">
        <v>853</v>
      </c>
      <c r="C11" s="120"/>
      <c r="D11" s="120"/>
      <c r="E11" s="120"/>
      <c r="F11" s="115"/>
      <c r="G11" s="116"/>
      <c r="H11" s="116" t="s">
        <v>853</v>
      </c>
      <c r="I11" s="120"/>
      <c r="J11" s="141"/>
      <c r="K11" s="115"/>
    </row>
    <row r="12" spans="1:11">
      <c r="A12" s="114"/>
      <c r="B12" s="114" t="s">
        <v>854</v>
      </c>
      <c r="C12" s="120"/>
      <c r="D12" s="120"/>
      <c r="E12" s="120"/>
      <c r="F12" s="115"/>
      <c r="G12" s="116"/>
      <c r="H12" s="116" t="s">
        <v>855</v>
      </c>
      <c r="I12" s="120"/>
      <c r="J12" s="120"/>
      <c r="K12" s="115"/>
    </row>
    <row r="13" spans="1:11">
      <c r="A13" s="114"/>
      <c r="B13" s="114" t="s">
        <v>856</v>
      </c>
      <c r="C13" s="120"/>
      <c r="D13" s="120"/>
      <c r="E13" s="120"/>
      <c r="F13" s="115"/>
      <c r="G13" s="116"/>
      <c r="H13" s="116" t="s">
        <v>856</v>
      </c>
      <c r="I13" s="120"/>
      <c r="J13" s="99" t="s">
        <v>11</v>
      </c>
      <c r="K13" s="115"/>
    </row>
    <row r="14" spans="1:11" ht="15" customHeight="1">
      <c r="A14" s="114"/>
      <c r="B14" s="114" t="s">
        <v>857</v>
      </c>
      <c r="C14" s="120"/>
      <c r="D14" s="120"/>
      <c r="E14" s="120"/>
      <c r="F14" s="115"/>
      <c r="G14" s="116"/>
      <c r="H14" s="116" t="s">
        <v>857</v>
      </c>
      <c r="I14" s="120"/>
      <c r="J14" s="142">
        <v>45313</v>
      </c>
      <c r="K14" s="115"/>
    </row>
    <row r="15" spans="1:11" ht="15" customHeight="1">
      <c r="A15" s="114"/>
      <c r="B15" s="6" t="s">
        <v>152</v>
      </c>
      <c r="C15" s="7"/>
      <c r="D15" s="7"/>
      <c r="E15" s="7"/>
      <c r="F15" s="8"/>
      <c r="G15" s="116"/>
      <c r="H15" s="9" t="s">
        <v>152</v>
      </c>
      <c r="I15" s="120"/>
      <c r="J15" s="143"/>
      <c r="K15" s="115"/>
    </row>
    <row r="16" spans="1:11" ht="15" customHeight="1">
      <c r="A16" s="114"/>
      <c r="B16" s="120"/>
      <c r="C16" s="120"/>
      <c r="D16" s="120"/>
      <c r="E16" s="120"/>
      <c r="F16" s="120"/>
      <c r="G16" s="120"/>
      <c r="H16" s="120"/>
      <c r="I16" s="123" t="s">
        <v>142</v>
      </c>
      <c r="J16" s="129">
        <v>41456</v>
      </c>
      <c r="K16" s="115"/>
    </row>
    <row r="17" spans="1:11">
      <c r="A17" s="114"/>
      <c r="B17" s="120" t="s">
        <v>715</v>
      </c>
      <c r="C17" s="120"/>
      <c r="D17" s="120"/>
      <c r="E17" s="120"/>
      <c r="F17" s="120"/>
      <c r="G17" s="120"/>
      <c r="H17" s="120"/>
      <c r="I17" s="123" t="s">
        <v>143</v>
      </c>
      <c r="J17" s="129" t="s">
        <v>851</v>
      </c>
      <c r="K17" s="115"/>
    </row>
    <row r="18" spans="1:11" ht="18">
      <c r="A18" s="114"/>
      <c r="B18" s="120" t="s">
        <v>716</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24">
      <c r="A22" s="114"/>
      <c r="B22" s="107">
        <v>12</v>
      </c>
      <c r="C22" s="10" t="s">
        <v>717</v>
      </c>
      <c r="D22" s="118" t="s">
        <v>717</v>
      </c>
      <c r="E22" s="118" t="s">
        <v>107</v>
      </c>
      <c r="F22" s="138"/>
      <c r="G22" s="139"/>
      <c r="H22" s="11" t="s">
        <v>718</v>
      </c>
      <c r="I22" s="14">
        <v>12.08</v>
      </c>
      <c r="J22" s="109">
        <f t="shared" ref="J22:J53" si="0">I22*B22</f>
        <v>144.96</v>
      </c>
      <c r="K22" s="115"/>
    </row>
    <row r="23" spans="1:11" ht="24">
      <c r="A23" s="114"/>
      <c r="B23" s="107">
        <v>5</v>
      </c>
      <c r="C23" s="10" t="s">
        <v>717</v>
      </c>
      <c r="D23" s="118" t="s">
        <v>717</v>
      </c>
      <c r="E23" s="118" t="s">
        <v>210</v>
      </c>
      <c r="F23" s="138"/>
      <c r="G23" s="139"/>
      <c r="H23" s="11" t="s">
        <v>718</v>
      </c>
      <c r="I23" s="14">
        <v>12.08</v>
      </c>
      <c r="J23" s="109">
        <f t="shared" si="0"/>
        <v>60.4</v>
      </c>
      <c r="K23" s="115"/>
    </row>
    <row r="24" spans="1:11" ht="24">
      <c r="A24" s="114"/>
      <c r="B24" s="107">
        <v>3</v>
      </c>
      <c r="C24" s="10" t="s">
        <v>717</v>
      </c>
      <c r="D24" s="118" t="s">
        <v>717</v>
      </c>
      <c r="E24" s="118" t="s">
        <v>212</v>
      </c>
      <c r="F24" s="138"/>
      <c r="G24" s="139"/>
      <c r="H24" s="11" t="s">
        <v>718</v>
      </c>
      <c r="I24" s="14">
        <v>12.08</v>
      </c>
      <c r="J24" s="109">
        <f t="shared" si="0"/>
        <v>36.24</v>
      </c>
      <c r="K24" s="115"/>
    </row>
    <row r="25" spans="1:11" ht="24">
      <c r="A25" s="114"/>
      <c r="B25" s="107">
        <v>7</v>
      </c>
      <c r="C25" s="10" t="s">
        <v>717</v>
      </c>
      <c r="D25" s="118" t="s">
        <v>717</v>
      </c>
      <c r="E25" s="118" t="s">
        <v>213</v>
      </c>
      <c r="F25" s="138"/>
      <c r="G25" s="139"/>
      <c r="H25" s="11" t="s">
        <v>718</v>
      </c>
      <c r="I25" s="14">
        <v>12.08</v>
      </c>
      <c r="J25" s="109">
        <f t="shared" si="0"/>
        <v>84.56</v>
      </c>
      <c r="K25" s="115"/>
    </row>
    <row r="26" spans="1:11" ht="24">
      <c r="A26" s="114"/>
      <c r="B26" s="107">
        <v>7</v>
      </c>
      <c r="C26" s="10" t="s">
        <v>717</v>
      </c>
      <c r="D26" s="118" t="s">
        <v>717</v>
      </c>
      <c r="E26" s="118" t="s">
        <v>263</v>
      </c>
      <c r="F26" s="138"/>
      <c r="G26" s="139"/>
      <c r="H26" s="11" t="s">
        <v>718</v>
      </c>
      <c r="I26" s="14">
        <v>12.08</v>
      </c>
      <c r="J26" s="109">
        <f t="shared" si="0"/>
        <v>84.56</v>
      </c>
      <c r="K26" s="115"/>
    </row>
    <row r="27" spans="1:11" ht="24">
      <c r="A27" s="114"/>
      <c r="B27" s="107">
        <v>7</v>
      </c>
      <c r="C27" s="10" t="s">
        <v>717</v>
      </c>
      <c r="D27" s="118" t="s">
        <v>717</v>
      </c>
      <c r="E27" s="118" t="s">
        <v>214</v>
      </c>
      <c r="F27" s="138"/>
      <c r="G27" s="139"/>
      <c r="H27" s="11" t="s">
        <v>718</v>
      </c>
      <c r="I27" s="14">
        <v>12.08</v>
      </c>
      <c r="J27" s="109">
        <f t="shared" si="0"/>
        <v>84.56</v>
      </c>
      <c r="K27" s="115"/>
    </row>
    <row r="28" spans="1:11" ht="24">
      <c r="A28" s="114"/>
      <c r="B28" s="107">
        <v>5</v>
      </c>
      <c r="C28" s="10" t="s">
        <v>717</v>
      </c>
      <c r="D28" s="118" t="s">
        <v>717</v>
      </c>
      <c r="E28" s="118" t="s">
        <v>265</v>
      </c>
      <c r="F28" s="138"/>
      <c r="G28" s="139"/>
      <c r="H28" s="11" t="s">
        <v>718</v>
      </c>
      <c r="I28" s="14">
        <v>12.08</v>
      </c>
      <c r="J28" s="109">
        <f t="shared" si="0"/>
        <v>60.4</v>
      </c>
      <c r="K28" s="115"/>
    </row>
    <row r="29" spans="1:11" ht="24">
      <c r="A29" s="114"/>
      <c r="B29" s="107">
        <v>5</v>
      </c>
      <c r="C29" s="10" t="s">
        <v>717</v>
      </c>
      <c r="D29" s="118" t="s">
        <v>717</v>
      </c>
      <c r="E29" s="118" t="s">
        <v>267</v>
      </c>
      <c r="F29" s="138"/>
      <c r="G29" s="139"/>
      <c r="H29" s="11" t="s">
        <v>718</v>
      </c>
      <c r="I29" s="14">
        <v>12.08</v>
      </c>
      <c r="J29" s="109">
        <f t="shared" si="0"/>
        <v>60.4</v>
      </c>
      <c r="K29" s="115"/>
    </row>
    <row r="30" spans="1:11" ht="24">
      <c r="A30" s="114"/>
      <c r="B30" s="107">
        <v>1</v>
      </c>
      <c r="C30" s="10" t="s">
        <v>717</v>
      </c>
      <c r="D30" s="118" t="s">
        <v>717</v>
      </c>
      <c r="E30" s="118" t="s">
        <v>310</v>
      </c>
      <c r="F30" s="138"/>
      <c r="G30" s="139"/>
      <c r="H30" s="11" t="s">
        <v>718</v>
      </c>
      <c r="I30" s="14">
        <v>12.08</v>
      </c>
      <c r="J30" s="109">
        <f t="shared" si="0"/>
        <v>12.08</v>
      </c>
      <c r="K30" s="115"/>
    </row>
    <row r="31" spans="1:11" ht="24">
      <c r="A31" s="114"/>
      <c r="B31" s="107">
        <v>1</v>
      </c>
      <c r="C31" s="10" t="s">
        <v>717</v>
      </c>
      <c r="D31" s="118" t="s">
        <v>717</v>
      </c>
      <c r="E31" s="118" t="s">
        <v>270</v>
      </c>
      <c r="F31" s="138"/>
      <c r="G31" s="139"/>
      <c r="H31" s="11" t="s">
        <v>718</v>
      </c>
      <c r="I31" s="14">
        <v>12.08</v>
      </c>
      <c r="J31" s="109">
        <f t="shared" si="0"/>
        <v>12.08</v>
      </c>
      <c r="K31" s="115"/>
    </row>
    <row r="32" spans="1:11" ht="24">
      <c r="A32" s="114"/>
      <c r="B32" s="107">
        <v>1</v>
      </c>
      <c r="C32" s="10" t="s">
        <v>717</v>
      </c>
      <c r="D32" s="118" t="s">
        <v>717</v>
      </c>
      <c r="E32" s="118" t="s">
        <v>311</v>
      </c>
      <c r="F32" s="138"/>
      <c r="G32" s="139"/>
      <c r="H32" s="11" t="s">
        <v>718</v>
      </c>
      <c r="I32" s="14">
        <v>12.08</v>
      </c>
      <c r="J32" s="109">
        <f t="shared" si="0"/>
        <v>12.08</v>
      </c>
      <c r="K32" s="115"/>
    </row>
    <row r="33" spans="1:11" ht="24">
      <c r="A33" s="114"/>
      <c r="B33" s="107">
        <v>2</v>
      </c>
      <c r="C33" s="10" t="s">
        <v>719</v>
      </c>
      <c r="D33" s="118" t="s">
        <v>719</v>
      </c>
      <c r="E33" s="118" t="s">
        <v>720</v>
      </c>
      <c r="F33" s="138" t="s">
        <v>25</v>
      </c>
      <c r="G33" s="139"/>
      <c r="H33" s="11" t="s">
        <v>721</v>
      </c>
      <c r="I33" s="14">
        <v>6.75</v>
      </c>
      <c r="J33" s="109">
        <f t="shared" si="0"/>
        <v>13.5</v>
      </c>
      <c r="K33" s="115"/>
    </row>
    <row r="34" spans="1:11">
      <c r="A34" s="114"/>
      <c r="B34" s="107">
        <v>2</v>
      </c>
      <c r="C34" s="10" t="s">
        <v>722</v>
      </c>
      <c r="D34" s="118" t="s">
        <v>722</v>
      </c>
      <c r="E34" s="118" t="s">
        <v>25</v>
      </c>
      <c r="F34" s="138"/>
      <c r="G34" s="139"/>
      <c r="H34" s="11" t="s">
        <v>723</v>
      </c>
      <c r="I34" s="14">
        <v>8.17</v>
      </c>
      <c r="J34" s="109">
        <f t="shared" si="0"/>
        <v>16.34</v>
      </c>
      <c r="K34" s="115"/>
    </row>
    <row r="35" spans="1:11" ht="24">
      <c r="A35" s="114"/>
      <c r="B35" s="107">
        <v>2</v>
      </c>
      <c r="C35" s="10" t="s">
        <v>724</v>
      </c>
      <c r="D35" s="118" t="s">
        <v>724</v>
      </c>
      <c r="E35" s="118" t="s">
        <v>26</v>
      </c>
      <c r="F35" s="138" t="s">
        <v>273</v>
      </c>
      <c r="G35" s="139"/>
      <c r="H35" s="11" t="s">
        <v>725</v>
      </c>
      <c r="I35" s="14">
        <v>20.97</v>
      </c>
      <c r="J35" s="109">
        <f t="shared" si="0"/>
        <v>41.94</v>
      </c>
      <c r="K35" s="115"/>
    </row>
    <row r="36" spans="1:11" ht="24">
      <c r="A36" s="114"/>
      <c r="B36" s="107">
        <v>6</v>
      </c>
      <c r="C36" s="10" t="s">
        <v>726</v>
      </c>
      <c r="D36" s="118" t="s">
        <v>726</v>
      </c>
      <c r="E36" s="118" t="s">
        <v>25</v>
      </c>
      <c r="F36" s="138" t="s">
        <v>273</v>
      </c>
      <c r="G36" s="139"/>
      <c r="H36" s="11" t="s">
        <v>727</v>
      </c>
      <c r="I36" s="14">
        <v>20.97</v>
      </c>
      <c r="J36" s="109">
        <f t="shared" si="0"/>
        <v>125.82</v>
      </c>
      <c r="K36" s="115"/>
    </row>
    <row r="37" spans="1:11" ht="24">
      <c r="A37" s="114"/>
      <c r="B37" s="107">
        <v>2</v>
      </c>
      <c r="C37" s="10" t="s">
        <v>726</v>
      </c>
      <c r="D37" s="118" t="s">
        <v>726</v>
      </c>
      <c r="E37" s="118" t="s">
        <v>26</v>
      </c>
      <c r="F37" s="138" t="s">
        <v>273</v>
      </c>
      <c r="G37" s="139"/>
      <c r="H37" s="11" t="s">
        <v>727</v>
      </c>
      <c r="I37" s="14">
        <v>20.97</v>
      </c>
      <c r="J37" s="109">
        <f t="shared" si="0"/>
        <v>41.94</v>
      </c>
      <c r="K37" s="115"/>
    </row>
    <row r="38" spans="1:11" ht="24">
      <c r="A38" s="114"/>
      <c r="B38" s="107">
        <v>1</v>
      </c>
      <c r="C38" s="10" t="s">
        <v>728</v>
      </c>
      <c r="D38" s="118" t="s">
        <v>728</v>
      </c>
      <c r="E38" s="118" t="s">
        <v>729</v>
      </c>
      <c r="F38" s="138"/>
      <c r="G38" s="139"/>
      <c r="H38" s="11" t="s">
        <v>847</v>
      </c>
      <c r="I38" s="14">
        <v>10.31</v>
      </c>
      <c r="J38" s="109">
        <f t="shared" si="0"/>
        <v>10.31</v>
      </c>
      <c r="K38" s="115"/>
    </row>
    <row r="39" spans="1:11" ht="14.25" customHeight="1">
      <c r="A39" s="114"/>
      <c r="B39" s="107">
        <v>2</v>
      </c>
      <c r="C39" s="10" t="s">
        <v>730</v>
      </c>
      <c r="D39" s="118" t="s">
        <v>730</v>
      </c>
      <c r="E39" s="118" t="s">
        <v>107</v>
      </c>
      <c r="F39" s="138"/>
      <c r="G39" s="139"/>
      <c r="H39" s="11" t="s">
        <v>731</v>
      </c>
      <c r="I39" s="14">
        <v>9.6</v>
      </c>
      <c r="J39" s="109">
        <f t="shared" si="0"/>
        <v>19.2</v>
      </c>
      <c r="K39" s="115"/>
    </row>
    <row r="40" spans="1:11" ht="14.25" customHeight="1">
      <c r="A40" s="114"/>
      <c r="B40" s="107">
        <v>1</v>
      </c>
      <c r="C40" s="10" t="s">
        <v>730</v>
      </c>
      <c r="D40" s="118" t="s">
        <v>730</v>
      </c>
      <c r="E40" s="118" t="s">
        <v>210</v>
      </c>
      <c r="F40" s="138"/>
      <c r="G40" s="139"/>
      <c r="H40" s="11" t="s">
        <v>731</v>
      </c>
      <c r="I40" s="14">
        <v>9.6</v>
      </c>
      <c r="J40" s="109">
        <f t="shared" si="0"/>
        <v>9.6</v>
      </c>
      <c r="K40" s="115"/>
    </row>
    <row r="41" spans="1:11" ht="24">
      <c r="A41" s="114"/>
      <c r="B41" s="107">
        <v>1</v>
      </c>
      <c r="C41" s="10" t="s">
        <v>730</v>
      </c>
      <c r="D41" s="118" t="s">
        <v>730</v>
      </c>
      <c r="E41" s="118" t="s">
        <v>213</v>
      </c>
      <c r="F41" s="138"/>
      <c r="G41" s="139"/>
      <c r="H41" s="11" t="s">
        <v>731</v>
      </c>
      <c r="I41" s="14">
        <v>9.6</v>
      </c>
      <c r="J41" s="109">
        <f t="shared" si="0"/>
        <v>9.6</v>
      </c>
      <c r="K41" s="115"/>
    </row>
    <row r="42" spans="1:11" ht="24">
      <c r="A42" s="114"/>
      <c r="B42" s="107">
        <v>1</v>
      </c>
      <c r="C42" s="10" t="s">
        <v>730</v>
      </c>
      <c r="D42" s="118" t="s">
        <v>730</v>
      </c>
      <c r="E42" s="118" t="s">
        <v>263</v>
      </c>
      <c r="F42" s="138"/>
      <c r="G42" s="139"/>
      <c r="H42" s="11" t="s">
        <v>731</v>
      </c>
      <c r="I42" s="14">
        <v>9.6</v>
      </c>
      <c r="J42" s="109">
        <f t="shared" si="0"/>
        <v>9.6</v>
      </c>
      <c r="K42" s="115"/>
    </row>
    <row r="43" spans="1:11" ht="24">
      <c r="A43" s="114"/>
      <c r="B43" s="107">
        <v>1</v>
      </c>
      <c r="C43" s="10" t="s">
        <v>730</v>
      </c>
      <c r="D43" s="118" t="s">
        <v>730</v>
      </c>
      <c r="E43" s="118" t="s">
        <v>214</v>
      </c>
      <c r="F43" s="138"/>
      <c r="G43" s="139"/>
      <c r="H43" s="11" t="s">
        <v>731</v>
      </c>
      <c r="I43" s="14">
        <v>9.6</v>
      </c>
      <c r="J43" s="109">
        <f t="shared" si="0"/>
        <v>9.6</v>
      </c>
      <c r="K43" s="115"/>
    </row>
    <row r="44" spans="1:11" ht="13.5" customHeight="1">
      <c r="A44" s="114"/>
      <c r="B44" s="107">
        <v>4</v>
      </c>
      <c r="C44" s="10" t="s">
        <v>732</v>
      </c>
      <c r="D44" s="118" t="s">
        <v>732</v>
      </c>
      <c r="E44" s="118" t="s">
        <v>26</v>
      </c>
      <c r="F44" s="138"/>
      <c r="G44" s="139"/>
      <c r="H44" s="11" t="s">
        <v>733</v>
      </c>
      <c r="I44" s="14">
        <v>8.17</v>
      </c>
      <c r="J44" s="109">
        <f t="shared" si="0"/>
        <v>32.68</v>
      </c>
      <c r="K44" s="115"/>
    </row>
    <row r="45" spans="1:11" ht="24">
      <c r="A45" s="114"/>
      <c r="B45" s="107">
        <v>5</v>
      </c>
      <c r="C45" s="10" t="s">
        <v>662</v>
      </c>
      <c r="D45" s="118" t="s">
        <v>662</v>
      </c>
      <c r="E45" s="118" t="s">
        <v>23</v>
      </c>
      <c r="F45" s="138" t="s">
        <v>107</v>
      </c>
      <c r="G45" s="139"/>
      <c r="H45" s="11" t="s">
        <v>734</v>
      </c>
      <c r="I45" s="14">
        <v>30.56</v>
      </c>
      <c r="J45" s="109">
        <f t="shared" si="0"/>
        <v>152.79999999999998</v>
      </c>
      <c r="K45" s="115"/>
    </row>
    <row r="46" spans="1:11" ht="24">
      <c r="A46" s="114"/>
      <c r="B46" s="107">
        <v>4</v>
      </c>
      <c r="C46" s="10" t="s">
        <v>662</v>
      </c>
      <c r="D46" s="118" t="s">
        <v>662</v>
      </c>
      <c r="E46" s="118" t="s">
        <v>23</v>
      </c>
      <c r="F46" s="138" t="s">
        <v>210</v>
      </c>
      <c r="G46" s="139"/>
      <c r="H46" s="11" t="s">
        <v>734</v>
      </c>
      <c r="I46" s="14">
        <v>30.56</v>
      </c>
      <c r="J46" s="109">
        <f t="shared" si="0"/>
        <v>122.24</v>
      </c>
      <c r="K46" s="115"/>
    </row>
    <row r="47" spans="1:11" ht="24">
      <c r="A47" s="114"/>
      <c r="B47" s="107">
        <v>1</v>
      </c>
      <c r="C47" s="10" t="s">
        <v>662</v>
      </c>
      <c r="D47" s="118" t="s">
        <v>662</v>
      </c>
      <c r="E47" s="118" t="s">
        <v>23</v>
      </c>
      <c r="F47" s="138" t="s">
        <v>212</v>
      </c>
      <c r="G47" s="139"/>
      <c r="H47" s="11" t="s">
        <v>734</v>
      </c>
      <c r="I47" s="14">
        <v>30.56</v>
      </c>
      <c r="J47" s="109">
        <f t="shared" si="0"/>
        <v>30.56</v>
      </c>
      <c r="K47" s="115"/>
    </row>
    <row r="48" spans="1:11" ht="24">
      <c r="A48" s="114"/>
      <c r="B48" s="107">
        <v>1</v>
      </c>
      <c r="C48" s="10" t="s">
        <v>662</v>
      </c>
      <c r="D48" s="118" t="s">
        <v>662</v>
      </c>
      <c r="E48" s="118" t="s">
        <v>23</v>
      </c>
      <c r="F48" s="138" t="s">
        <v>214</v>
      </c>
      <c r="G48" s="139"/>
      <c r="H48" s="11" t="s">
        <v>734</v>
      </c>
      <c r="I48" s="14">
        <v>30.56</v>
      </c>
      <c r="J48" s="109">
        <f t="shared" si="0"/>
        <v>30.56</v>
      </c>
      <c r="K48" s="115"/>
    </row>
    <row r="49" spans="1:11" ht="24">
      <c r="A49" s="114"/>
      <c r="B49" s="107">
        <v>5</v>
      </c>
      <c r="C49" s="10" t="s">
        <v>662</v>
      </c>
      <c r="D49" s="118" t="s">
        <v>662</v>
      </c>
      <c r="E49" s="118" t="s">
        <v>23</v>
      </c>
      <c r="F49" s="138" t="s">
        <v>265</v>
      </c>
      <c r="G49" s="139"/>
      <c r="H49" s="11" t="s">
        <v>734</v>
      </c>
      <c r="I49" s="14">
        <v>30.56</v>
      </c>
      <c r="J49" s="109">
        <f t="shared" si="0"/>
        <v>152.79999999999998</v>
      </c>
      <c r="K49" s="115"/>
    </row>
    <row r="50" spans="1:11" ht="24">
      <c r="A50" s="114"/>
      <c r="B50" s="107">
        <v>5</v>
      </c>
      <c r="C50" s="10" t="s">
        <v>662</v>
      </c>
      <c r="D50" s="118" t="s">
        <v>662</v>
      </c>
      <c r="E50" s="118" t="s">
        <v>23</v>
      </c>
      <c r="F50" s="138" t="s">
        <v>270</v>
      </c>
      <c r="G50" s="139"/>
      <c r="H50" s="11" t="s">
        <v>734</v>
      </c>
      <c r="I50" s="14">
        <v>30.56</v>
      </c>
      <c r="J50" s="109">
        <f t="shared" si="0"/>
        <v>152.79999999999998</v>
      </c>
      <c r="K50" s="115"/>
    </row>
    <row r="51" spans="1:11" ht="24">
      <c r="A51" s="114"/>
      <c r="B51" s="107">
        <v>5</v>
      </c>
      <c r="C51" s="10" t="s">
        <v>662</v>
      </c>
      <c r="D51" s="118" t="s">
        <v>662</v>
      </c>
      <c r="E51" s="118" t="s">
        <v>23</v>
      </c>
      <c r="F51" s="138" t="s">
        <v>311</v>
      </c>
      <c r="G51" s="139"/>
      <c r="H51" s="11" t="s">
        <v>734</v>
      </c>
      <c r="I51" s="14">
        <v>30.56</v>
      </c>
      <c r="J51" s="109">
        <f t="shared" si="0"/>
        <v>152.79999999999998</v>
      </c>
      <c r="K51" s="115"/>
    </row>
    <row r="52" spans="1:11" ht="24">
      <c r="A52" s="114"/>
      <c r="B52" s="107">
        <v>2</v>
      </c>
      <c r="C52" s="10" t="s">
        <v>735</v>
      </c>
      <c r="D52" s="118" t="s">
        <v>735</v>
      </c>
      <c r="E52" s="118" t="s">
        <v>25</v>
      </c>
      <c r="F52" s="138"/>
      <c r="G52" s="139"/>
      <c r="H52" s="11" t="s">
        <v>736</v>
      </c>
      <c r="I52" s="14">
        <v>28.08</v>
      </c>
      <c r="J52" s="109">
        <f t="shared" si="0"/>
        <v>56.16</v>
      </c>
      <c r="K52" s="115"/>
    </row>
    <row r="53" spans="1:11" ht="24">
      <c r="A53" s="114"/>
      <c r="B53" s="107">
        <v>1</v>
      </c>
      <c r="C53" s="10" t="s">
        <v>737</v>
      </c>
      <c r="D53" s="118" t="s">
        <v>737</v>
      </c>
      <c r="E53" s="118" t="s">
        <v>26</v>
      </c>
      <c r="F53" s="138"/>
      <c r="G53" s="139"/>
      <c r="H53" s="11" t="s">
        <v>738</v>
      </c>
      <c r="I53" s="14">
        <v>20.97</v>
      </c>
      <c r="J53" s="109">
        <f t="shared" si="0"/>
        <v>20.97</v>
      </c>
      <c r="K53" s="115"/>
    </row>
    <row r="54" spans="1:11" ht="24">
      <c r="A54" s="114"/>
      <c r="B54" s="107">
        <v>2</v>
      </c>
      <c r="C54" s="10" t="s">
        <v>739</v>
      </c>
      <c r="D54" s="118" t="s">
        <v>739</v>
      </c>
      <c r="E54" s="118" t="s">
        <v>28</v>
      </c>
      <c r="F54" s="138" t="s">
        <v>740</v>
      </c>
      <c r="G54" s="139"/>
      <c r="H54" s="11" t="s">
        <v>741</v>
      </c>
      <c r="I54" s="14">
        <v>31.28</v>
      </c>
      <c r="J54" s="109">
        <f t="shared" ref="J54:J85" si="1">I54*B54</f>
        <v>62.56</v>
      </c>
      <c r="K54" s="115"/>
    </row>
    <row r="55" spans="1:11" ht="24">
      <c r="A55" s="114"/>
      <c r="B55" s="107">
        <v>2</v>
      </c>
      <c r="C55" s="10" t="s">
        <v>742</v>
      </c>
      <c r="D55" s="118" t="s">
        <v>742</v>
      </c>
      <c r="E55" s="118" t="s">
        <v>25</v>
      </c>
      <c r="F55" s="138" t="s">
        <v>107</v>
      </c>
      <c r="G55" s="139"/>
      <c r="H55" s="11" t="s">
        <v>743</v>
      </c>
      <c r="I55" s="14">
        <v>44.07</v>
      </c>
      <c r="J55" s="109">
        <f t="shared" si="1"/>
        <v>88.14</v>
      </c>
      <c r="K55" s="115"/>
    </row>
    <row r="56" spans="1:11" ht="24">
      <c r="A56" s="114"/>
      <c r="B56" s="107">
        <v>6</v>
      </c>
      <c r="C56" s="10" t="s">
        <v>744</v>
      </c>
      <c r="D56" s="118" t="s">
        <v>744</v>
      </c>
      <c r="E56" s="118" t="s">
        <v>25</v>
      </c>
      <c r="F56" s="138" t="s">
        <v>273</v>
      </c>
      <c r="G56" s="139"/>
      <c r="H56" s="11" t="s">
        <v>745</v>
      </c>
      <c r="I56" s="14">
        <v>20.97</v>
      </c>
      <c r="J56" s="109">
        <f t="shared" si="1"/>
        <v>125.82</v>
      </c>
      <c r="K56" s="115"/>
    </row>
    <row r="57" spans="1:11" ht="24">
      <c r="A57" s="114"/>
      <c r="B57" s="107">
        <v>3</v>
      </c>
      <c r="C57" s="10" t="s">
        <v>746</v>
      </c>
      <c r="D57" s="118" t="s">
        <v>746</v>
      </c>
      <c r="E57" s="118" t="s">
        <v>26</v>
      </c>
      <c r="F57" s="138" t="s">
        <v>273</v>
      </c>
      <c r="G57" s="139"/>
      <c r="H57" s="11" t="s">
        <v>747</v>
      </c>
      <c r="I57" s="14">
        <v>22.75</v>
      </c>
      <c r="J57" s="109">
        <f t="shared" si="1"/>
        <v>68.25</v>
      </c>
      <c r="K57" s="115"/>
    </row>
    <row r="58" spans="1:11" ht="24">
      <c r="A58" s="114"/>
      <c r="B58" s="107">
        <v>1</v>
      </c>
      <c r="C58" s="10" t="s">
        <v>748</v>
      </c>
      <c r="D58" s="118" t="s">
        <v>748</v>
      </c>
      <c r="E58" s="118" t="s">
        <v>26</v>
      </c>
      <c r="F58" s="138"/>
      <c r="G58" s="139"/>
      <c r="H58" s="11" t="s">
        <v>848</v>
      </c>
      <c r="I58" s="14">
        <v>4.9800000000000004</v>
      </c>
      <c r="J58" s="109">
        <f t="shared" si="1"/>
        <v>4.9800000000000004</v>
      </c>
      <c r="K58" s="115"/>
    </row>
    <row r="59" spans="1:11">
      <c r="A59" s="114"/>
      <c r="B59" s="107">
        <v>2</v>
      </c>
      <c r="C59" s="10" t="s">
        <v>749</v>
      </c>
      <c r="D59" s="118" t="s">
        <v>835</v>
      </c>
      <c r="E59" s="118" t="s">
        <v>710</v>
      </c>
      <c r="F59" s="138"/>
      <c r="G59" s="139"/>
      <c r="H59" s="11" t="s">
        <v>750</v>
      </c>
      <c r="I59" s="14">
        <v>51.18</v>
      </c>
      <c r="J59" s="109">
        <f t="shared" si="1"/>
        <v>102.36</v>
      </c>
      <c r="K59" s="115"/>
    </row>
    <row r="60" spans="1:11">
      <c r="A60" s="114"/>
      <c r="B60" s="107">
        <v>2</v>
      </c>
      <c r="C60" s="10" t="s">
        <v>751</v>
      </c>
      <c r="D60" s="118" t="s">
        <v>836</v>
      </c>
      <c r="E60" s="118" t="s">
        <v>752</v>
      </c>
      <c r="F60" s="138" t="s">
        <v>273</v>
      </c>
      <c r="G60" s="139"/>
      <c r="H60" s="11" t="s">
        <v>753</v>
      </c>
      <c r="I60" s="14">
        <v>24.88</v>
      </c>
      <c r="J60" s="109">
        <f t="shared" si="1"/>
        <v>49.76</v>
      </c>
      <c r="K60" s="115"/>
    </row>
    <row r="61" spans="1:11">
      <c r="A61" s="114"/>
      <c r="B61" s="107">
        <v>4</v>
      </c>
      <c r="C61" s="10" t="s">
        <v>751</v>
      </c>
      <c r="D61" s="118" t="s">
        <v>837</v>
      </c>
      <c r="E61" s="118" t="s">
        <v>754</v>
      </c>
      <c r="F61" s="138" t="s">
        <v>273</v>
      </c>
      <c r="G61" s="139"/>
      <c r="H61" s="11" t="s">
        <v>753</v>
      </c>
      <c r="I61" s="14">
        <v>27.37</v>
      </c>
      <c r="J61" s="109">
        <f t="shared" si="1"/>
        <v>109.48</v>
      </c>
      <c r="K61" s="115"/>
    </row>
    <row r="62" spans="1:11" ht="24">
      <c r="A62" s="114"/>
      <c r="B62" s="107">
        <v>2</v>
      </c>
      <c r="C62" s="10" t="s">
        <v>755</v>
      </c>
      <c r="D62" s="118" t="s">
        <v>755</v>
      </c>
      <c r="E62" s="118"/>
      <c r="F62" s="138"/>
      <c r="G62" s="139"/>
      <c r="H62" s="11" t="s">
        <v>756</v>
      </c>
      <c r="I62" s="14">
        <v>35.18</v>
      </c>
      <c r="J62" s="109">
        <f t="shared" si="1"/>
        <v>70.36</v>
      </c>
      <c r="K62" s="115"/>
    </row>
    <row r="63" spans="1:11" ht="24">
      <c r="A63" s="114"/>
      <c r="B63" s="107">
        <v>1</v>
      </c>
      <c r="C63" s="10" t="s">
        <v>757</v>
      </c>
      <c r="D63" s="118" t="s">
        <v>838</v>
      </c>
      <c r="E63" s="118" t="s">
        <v>226</v>
      </c>
      <c r="F63" s="138" t="s">
        <v>273</v>
      </c>
      <c r="G63" s="139"/>
      <c r="H63" s="11" t="s">
        <v>758</v>
      </c>
      <c r="I63" s="14">
        <v>23.1</v>
      </c>
      <c r="J63" s="109">
        <f t="shared" si="1"/>
        <v>23.1</v>
      </c>
      <c r="K63" s="115"/>
    </row>
    <row r="64" spans="1:11" ht="24">
      <c r="A64" s="114"/>
      <c r="B64" s="107">
        <v>1</v>
      </c>
      <c r="C64" s="10" t="s">
        <v>757</v>
      </c>
      <c r="D64" s="118" t="s">
        <v>839</v>
      </c>
      <c r="E64" s="118" t="s">
        <v>230</v>
      </c>
      <c r="F64" s="138" t="s">
        <v>273</v>
      </c>
      <c r="G64" s="139"/>
      <c r="H64" s="11" t="s">
        <v>758</v>
      </c>
      <c r="I64" s="14">
        <v>23.1</v>
      </c>
      <c r="J64" s="109">
        <f t="shared" si="1"/>
        <v>23.1</v>
      </c>
      <c r="K64" s="115"/>
    </row>
    <row r="65" spans="1:11" ht="24">
      <c r="A65" s="114"/>
      <c r="B65" s="107">
        <v>1</v>
      </c>
      <c r="C65" s="10" t="s">
        <v>757</v>
      </c>
      <c r="D65" s="118" t="s">
        <v>840</v>
      </c>
      <c r="E65" s="118" t="s">
        <v>233</v>
      </c>
      <c r="F65" s="138" t="s">
        <v>273</v>
      </c>
      <c r="G65" s="139"/>
      <c r="H65" s="11" t="s">
        <v>758</v>
      </c>
      <c r="I65" s="14">
        <v>23.1</v>
      </c>
      <c r="J65" s="109">
        <f t="shared" si="1"/>
        <v>23.1</v>
      </c>
      <c r="K65" s="115"/>
    </row>
    <row r="66" spans="1:11">
      <c r="A66" s="114"/>
      <c r="B66" s="107">
        <v>2</v>
      </c>
      <c r="C66" s="10" t="s">
        <v>759</v>
      </c>
      <c r="D66" s="118" t="s">
        <v>841</v>
      </c>
      <c r="E66" s="118" t="s">
        <v>25</v>
      </c>
      <c r="F66" s="138" t="s">
        <v>641</v>
      </c>
      <c r="G66" s="139"/>
      <c r="H66" s="11" t="s">
        <v>760</v>
      </c>
      <c r="I66" s="14">
        <v>17.41</v>
      </c>
      <c r="J66" s="109">
        <f t="shared" si="1"/>
        <v>34.82</v>
      </c>
      <c r="K66" s="115"/>
    </row>
    <row r="67" spans="1:11">
      <c r="A67" s="114"/>
      <c r="B67" s="107">
        <v>4</v>
      </c>
      <c r="C67" s="10" t="s">
        <v>761</v>
      </c>
      <c r="D67" s="118" t="s">
        <v>761</v>
      </c>
      <c r="E67" s="118" t="s">
        <v>720</v>
      </c>
      <c r="F67" s="138" t="s">
        <v>25</v>
      </c>
      <c r="G67" s="139"/>
      <c r="H67" s="11" t="s">
        <v>762</v>
      </c>
      <c r="I67" s="14">
        <v>6.75</v>
      </c>
      <c r="J67" s="109">
        <f t="shared" si="1"/>
        <v>27</v>
      </c>
      <c r="K67" s="115"/>
    </row>
    <row r="68" spans="1:11">
      <c r="A68" s="114"/>
      <c r="B68" s="107">
        <v>2</v>
      </c>
      <c r="C68" s="10" t="s">
        <v>761</v>
      </c>
      <c r="D68" s="118" t="s">
        <v>761</v>
      </c>
      <c r="E68" s="118" t="s">
        <v>720</v>
      </c>
      <c r="F68" s="138" t="s">
        <v>26</v>
      </c>
      <c r="G68" s="139"/>
      <c r="H68" s="11" t="s">
        <v>762</v>
      </c>
      <c r="I68" s="14">
        <v>6.75</v>
      </c>
      <c r="J68" s="109">
        <f t="shared" si="1"/>
        <v>13.5</v>
      </c>
      <c r="K68" s="115"/>
    </row>
    <row r="69" spans="1:11" ht="24">
      <c r="A69" s="114"/>
      <c r="B69" s="107">
        <v>2</v>
      </c>
      <c r="C69" s="10" t="s">
        <v>763</v>
      </c>
      <c r="D69" s="118" t="s">
        <v>763</v>
      </c>
      <c r="E69" s="118" t="s">
        <v>23</v>
      </c>
      <c r="F69" s="138" t="s">
        <v>107</v>
      </c>
      <c r="G69" s="139"/>
      <c r="H69" s="11" t="s">
        <v>764</v>
      </c>
      <c r="I69" s="14">
        <v>12.08</v>
      </c>
      <c r="J69" s="109">
        <f t="shared" si="1"/>
        <v>24.16</v>
      </c>
      <c r="K69" s="115"/>
    </row>
    <row r="70" spans="1:11" ht="24">
      <c r="A70" s="114"/>
      <c r="B70" s="107">
        <v>2</v>
      </c>
      <c r="C70" s="10" t="s">
        <v>763</v>
      </c>
      <c r="D70" s="118" t="s">
        <v>763</v>
      </c>
      <c r="E70" s="118" t="s">
        <v>23</v>
      </c>
      <c r="F70" s="138" t="s">
        <v>210</v>
      </c>
      <c r="G70" s="139"/>
      <c r="H70" s="11" t="s">
        <v>764</v>
      </c>
      <c r="I70" s="14">
        <v>12.08</v>
      </c>
      <c r="J70" s="109">
        <f t="shared" si="1"/>
        <v>24.16</v>
      </c>
      <c r="K70" s="115"/>
    </row>
    <row r="71" spans="1:11" ht="24">
      <c r="A71" s="114"/>
      <c r="B71" s="107">
        <v>1</v>
      </c>
      <c r="C71" s="10" t="s">
        <v>763</v>
      </c>
      <c r="D71" s="118" t="s">
        <v>763</v>
      </c>
      <c r="E71" s="118" t="s">
        <v>23</v>
      </c>
      <c r="F71" s="138" t="s">
        <v>212</v>
      </c>
      <c r="G71" s="139"/>
      <c r="H71" s="11" t="s">
        <v>764</v>
      </c>
      <c r="I71" s="14">
        <v>12.08</v>
      </c>
      <c r="J71" s="109">
        <f t="shared" si="1"/>
        <v>12.08</v>
      </c>
      <c r="K71" s="115"/>
    </row>
    <row r="72" spans="1:11" ht="24">
      <c r="A72" s="114"/>
      <c r="B72" s="107">
        <v>1</v>
      </c>
      <c r="C72" s="10" t="s">
        <v>763</v>
      </c>
      <c r="D72" s="118" t="s">
        <v>763</v>
      </c>
      <c r="E72" s="118" t="s">
        <v>23</v>
      </c>
      <c r="F72" s="138" t="s">
        <v>214</v>
      </c>
      <c r="G72" s="139"/>
      <c r="H72" s="11" t="s">
        <v>764</v>
      </c>
      <c r="I72" s="14">
        <v>12.08</v>
      </c>
      <c r="J72" s="109">
        <f t="shared" si="1"/>
        <v>12.08</v>
      </c>
      <c r="K72" s="115"/>
    </row>
    <row r="73" spans="1:11" ht="24">
      <c r="A73" s="114"/>
      <c r="B73" s="107">
        <v>1</v>
      </c>
      <c r="C73" s="10" t="s">
        <v>763</v>
      </c>
      <c r="D73" s="118" t="s">
        <v>763</v>
      </c>
      <c r="E73" s="118" t="s">
        <v>23</v>
      </c>
      <c r="F73" s="138" t="s">
        <v>268</v>
      </c>
      <c r="G73" s="139"/>
      <c r="H73" s="11" t="s">
        <v>764</v>
      </c>
      <c r="I73" s="14">
        <v>12.08</v>
      </c>
      <c r="J73" s="109">
        <f t="shared" si="1"/>
        <v>12.08</v>
      </c>
      <c r="K73" s="115"/>
    </row>
    <row r="74" spans="1:11" ht="36">
      <c r="A74" s="114"/>
      <c r="B74" s="107">
        <v>3</v>
      </c>
      <c r="C74" s="10" t="s">
        <v>765</v>
      </c>
      <c r="D74" s="118" t="s">
        <v>842</v>
      </c>
      <c r="E74" s="118" t="s">
        <v>230</v>
      </c>
      <c r="F74" s="138" t="s">
        <v>107</v>
      </c>
      <c r="G74" s="139"/>
      <c r="H74" s="11" t="s">
        <v>766</v>
      </c>
      <c r="I74" s="14">
        <v>29.85</v>
      </c>
      <c r="J74" s="109">
        <f t="shared" si="1"/>
        <v>89.550000000000011</v>
      </c>
      <c r="K74" s="115"/>
    </row>
    <row r="75" spans="1:11" ht="36">
      <c r="A75" s="114"/>
      <c r="B75" s="107">
        <v>2</v>
      </c>
      <c r="C75" s="10" t="s">
        <v>765</v>
      </c>
      <c r="D75" s="118" t="s">
        <v>842</v>
      </c>
      <c r="E75" s="118" t="s">
        <v>231</v>
      </c>
      <c r="F75" s="138" t="s">
        <v>212</v>
      </c>
      <c r="G75" s="139"/>
      <c r="H75" s="11" t="s">
        <v>766</v>
      </c>
      <c r="I75" s="14">
        <v>29.85</v>
      </c>
      <c r="J75" s="109">
        <f t="shared" si="1"/>
        <v>59.7</v>
      </c>
      <c r="K75" s="115"/>
    </row>
    <row r="76" spans="1:11">
      <c r="A76" s="114"/>
      <c r="B76" s="107">
        <v>5</v>
      </c>
      <c r="C76" s="10" t="s">
        <v>767</v>
      </c>
      <c r="D76" s="118" t="s">
        <v>767</v>
      </c>
      <c r="E76" s="118" t="s">
        <v>23</v>
      </c>
      <c r="F76" s="138" t="s">
        <v>110</v>
      </c>
      <c r="G76" s="139"/>
      <c r="H76" s="11" t="s">
        <v>768</v>
      </c>
      <c r="I76" s="14">
        <v>4.9800000000000004</v>
      </c>
      <c r="J76" s="109">
        <f t="shared" si="1"/>
        <v>24.900000000000002</v>
      </c>
      <c r="K76" s="115"/>
    </row>
    <row r="77" spans="1:11">
      <c r="A77" s="114"/>
      <c r="B77" s="107">
        <v>4</v>
      </c>
      <c r="C77" s="10" t="s">
        <v>767</v>
      </c>
      <c r="D77" s="118" t="s">
        <v>767</v>
      </c>
      <c r="E77" s="118" t="s">
        <v>25</v>
      </c>
      <c r="F77" s="138" t="s">
        <v>110</v>
      </c>
      <c r="G77" s="139"/>
      <c r="H77" s="11" t="s">
        <v>768</v>
      </c>
      <c r="I77" s="14">
        <v>4.9800000000000004</v>
      </c>
      <c r="J77" s="109">
        <f t="shared" si="1"/>
        <v>19.920000000000002</v>
      </c>
      <c r="K77" s="115"/>
    </row>
    <row r="78" spans="1:11" ht="24">
      <c r="A78" s="114"/>
      <c r="B78" s="107">
        <v>2</v>
      </c>
      <c r="C78" s="10" t="s">
        <v>769</v>
      </c>
      <c r="D78" s="118" t="s">
        <v>769</v>
      </c>
      <c r="E78" s="118" t="s">
        <v>770</v>
      </c>
      <c r="F78" s="138"/>
      <c r="G78" s="139"/>
      <c r="H78" s="11" t="s">
        <v>771</v>
      </c>
      <c r="I78" s="14">
        <v>4.9800000000000004</v>
      </c>
      <c r="J78" s="109">
        <f t="shared" si="1"/>
        <v>9.9600000000000009</v>
      </c>
      <c r="K78" s="115"/>
    </row>
    <row r="79" spans="1:11" ht="36">
      <c r="A79" s="114"/>
      <c r="B79" s="107">
        <v>2</v>
      </c>
      <c r="C79" s="10" t="s">
        <v>772</v>
      </c>
      <c r="D79" s="118" t="s">
        <v>772</v>
      </c>
      <c r="E79" s="118" t="s">
        <v>773</v>
      </c>
      <c r="F79" s="138"/>
      <c r="G79" s="139"/>
      <c r="H79" s="11" t="s">
        <v>774</v>
      </c>
      <c r="I79" s="14">
        <v>17.41</v>
      </c>
      <c r="J79" s="109">
        <f t="shared" si="1"/>
        <v>34.82</v>
      </c>
      <c r="K79" s="115"/>
    </row>
    <row r="80" spans="1:11" ht="24">
      <c r="A80" s="114"/>
      <c r="B80" s="107">
        <v>2</v>
      </c>
      <c r="C80" s="10" t="s">
        <v>775</v>
      </c>
      <c r="D80" s="118" t="s">
        <v>775</v>
      </c>
      <c r="E80" s="118" t="s">
        <v>267</v>
      </c>
      <c r="F80" s="138"/>
      <c r="G80" s="139"/>
      <c r="H80" s="11" t="s">
        <v>776</v>
      </c>
      <c r="I80" s="14">
        <v>15.64</v>
      </c>
      <c r="J80" s="109">
        <f t="shared" si="1"/>
        <v>31.28</v>
      </c>
      <c r="K80" s="115"/>
    </row>
    <row r="81" spans="1:11" ht="24">
      <c r="A81" s="114"/>
      <c r="B81" s="107">
        <v>4</v>
      </c>
      <c r="C81" s="10" t="s">
        <v>116</v>
      </c>
      <c r="D81" s="118" t="s">
        <v>116</v>
      </c>
      <c r="E81" s="118"/>
      <c r="F81" s="138"/>
      <c r="G81" s="139"/>
      <c r="H81" s="11" t="s">
        <v>777</v>
      </c>
      <c r="I81" s="14">
        <v>6.75</v>
      </c>
      <c r="J81" s="109">
        <f t="shared" si="1"/>
        <v>27</v>
      </c>
      <c r="K81" s="115"/>
    </row>
    <row r="82" spans="1:11" ht="24">
      <c r="A82" s="114"/>
      <c r="B82" s="107">
        <v>2</v>
      </c>
      <c r="C82" s="10" t="s">
        <v>778</v>
      </c>
      <c r="D82" s="118" t="s">
        <v>778</v>
      </c>
      <c r="E82" s="118" t="s">
        <v>210</v>
      </c>
      <c r="F82" s="138"/>
      <c r="G82" s="139"/>
      <c r="H82" s="11" t="s">
        <v>779</v>
      </c>
      <c r="I82" s="14">
        <v>17.41</v>
      </c>
      <c r="J82" s="109">
        <f t="shared" si="1"/>
        <v>34.82</v>
      </c>
      <c r="K82" s="115"/>
    </row>
    <row r="83" spans="1:11" ht="24">
      <c r="A83" s="114"/>
      <c r="B83" s="107">
        <v>2</v>
      </c>
      <c r="C83" s="10" t="s">
        <v>778</v>
      </c>
      <c r="D83" s="118" t="s">
        <v>778</v>
      </c>
      <c r="E83" s="118" t="s">
        <v>265</v>
      </c>
      <c r="F83" s="138"/>
      <c r="G83" s="139"/>
      <c r="H83" s="11" t="s">
        <v>779</v>
      </c>
      <c r="I83" s="14">
        <v>17.41</v>
      </c>
      <c r="J83" s="109">
        <f t="shared" si="1"/>
        <v>34.82</v>
      </c>
      <c r="K83" s="115"/>
    </row>
    <row r="84" spans="1:11" ht="24">
      <c r="A84" s="114"/>
      <c r="B84" s="107">
        <v>4</v>
      </c>
      <c r="C84" s="10" t="s">
        <v>120</v>
      </c>
      <c r="D84" s="118" t="s">
        <v>120</v>
      </c>
      <c r="E84" s="118"/>
      <c r="F84" s="138"/>
      <c r="G84" s="139"/>
      <c r="H84" s="11" t="s">
        <v>780</v>
      </c>
      <c r="I84" s="14">
        <v>6.4</v>
      </c>
      <c r="J84" s="109">
        <f t="shared" si="1"/>
        <v>25.6</v>
      </c>
      <c r="K84" s="115"/>
    </row>
    <row r="85" spans="1:11" ht="24">
      <c r="A85" s="114"/>
      <c r="B85" s="107">
        <v>1</v>
      </c>
      <c r="C85" s="10" t="s">
        <v>781</v>
      </c>
      <c r="D85" s="118" t="s">
        <v>781</v>
      </c>
      <c r="E85" s="118"/>
      <c r="F85" s="138"/>
      <c r="G85" s="139"/>
      <c r="H85" s="11" t="s">
        <v>782</v>
      </c>
      <c r="I85" s="14">
        <v>4.9800000000000004</v>
      </c>
      <c r="J85" s="109">
        <f t="shared" si="1"/>
        <v>4.9800000000000004</v>
      </c>
      <c r="K85" s="115"/>
    </row>
    <row r="86" spans="1:11" ht="24">
      <c r="A86" s="114"/>
      <c r="B86" s="107">
        <v>3</v>
      </c>
      <c r="C86" s="10" t="s">
        <v>783</v>
      </c>
      <c r="D86" s="118" t="s">
        <v>783</v>
      </c>
      <c r="E86" s="118"/>
      <c r="F86" s="138"/>
      <c r="G86" s="139"/>
      <c r="H86" s="11" t="s">
        <v>784</v>
      </c>
      <c r="I86" s="14">
        <v>4.9800000000000004</v>
      </c>
      <c r="J86" s="109">
        <f t="shared" ref="J86:J117" si="2">I86*B86</f>
        <v>14.940000000000001</v>
      </c>
      <c r="K86" s="115"/>
    </row>
    <row r="87" spans="1:11">
      <c r="A87" s="114"/>
      <c r="B87" s="107">
        <v>4</v>
      </c>
      <c r="C87" s="10" t="s">
        <v>785</v>
      </c>
      <c r="D87" s="118" t="s">
        <v>785</v>
      </c>
      <c r="E87" s="118" t="s">
        <v>23</v>
      </c>
      <c r="F87" s="138"/>
      <c r="G87" s="139"/>
      <c r="H87" s="11" t="s">
        <v>786</v>
      </c>
      <c r="I87" s="14">
        <v>12.08</v>
      </c>
      <c r="J87" s="109">
        <f t="shared" si="2"/>
        <v>48.32</v>
      </c>
      <c r="K87" s="115"/>
    </row>
    <row r="88" spans="1:11">
      <c r="A88" s="114"/>
      <c r="B88" s="107">
        <v>4</v>
      </c>
      <c r="C88" s="10" t="s">
        <v>785</v>
      </c>
      <c r="D88" s="118" t="s">
        <v>785</v>
      </c>
      <c r="E88" s="118" t="s">
        <v>25</v>
      </c>
      <c r="F88" s="138"/>
      <c r="G88" s="139"/>
      <c r="H88" s="11" t="s">
        <v>786</v>
      </c>
      <c r="I88" s="14">
        <v>12.08</v>
      </c>
      <c r="J88" s="109">
        <f t="shared" si="2"/>
        <v>48.32</v>
      </c>
      <c r="K88" s="115"/>
    </row>
    <row r="89" spans="1:11">
      <c r="A89" s="114"/>
      <c r="B89" s="107">
        <v>2</v>
      </c>
      <c r="C89" s="10" t="s">
        <v>785</v>
      </c>
      <c r="D89" s="118" t="s">
        <v>785</v>
      </c>
      <c r="E89" s="118" t="s">
        <v>26</v>
      </c>
      <c r="F89" s="138"/>
      <c r="G89" s="139"/>
      <c r="H89" s="11" t="s">
        <v>786</v>
      </c>
      <c r="I89" s="14">
        <v>12.08</v>
      </c>
      <c r="J89" s="109">
        <f t="shared" si="2"/>
        <v>24.16</v>
      </c>
      <c r="K89" s="115"/>
    </row>
    <row r="90" spans="1:11" ht="24">
      <c r="A90" s="114"/>
      <c r="B90" s="107">
        <v>7</v>
      </c>
      <c r="C90" s="10" t="s">
        <v>600</v>
      </c>
      <c r="D90" s="118" t="s">
        <v>600</v>
      </c>
      <c r="E90" s="118" t="s">
        <v>25</v>
      </c>
      <c r="F90" s="138" t="s">
        <v>273</v>
      </c>
      <c r="G90" s="139"/>
      <c r="H90" s="11" t="s">
        <v>602</v>
      </c>
      <c r="I90" s="14">
        <v>24.52</v>
      </c>
      <c r="J90" s="109">
        <f t="shared" si="2"/>
        <v>171.64</v>
      </c>
      <c r="K90" s="115"/>
    </row>
    <row r="91" spans="1:11" ht="24">
      <c r="A91" s="114"/>
      <c r="B91" s="107">
        <v>2</v>
      </c>
      <c r="C91" s="10" t="s">
        <v>600</v>
      </c>
      <c r="D91" s="118" t="s">
        <v>600</v>
      </c>
      <c r="E91" s="118" t="s">
        <v>26</v>
      </c>
      <c r="F91" s="138" t="s">
        <v>273</v>
      </c>
      <c r="G91" s="139"/>
      <c r="H91" s="11" t="s">
        <v>602</v>
      </c>
      <c r="I91" s="14">
        <v>24.52</v>
      </c>
      <c r="J91" s="109">
        <f t="shared" si="2"/>
        <v>49.04</v>
      </c>
      <c r="K91" s="115"/>
    </row>
    <row r="92" spans="1:11" ht="24">
      <c r="A92" s="114"/>
      <c r="B92" s="107">
        <v>1</v>
      </c>
      <c r="C92" s="10" t="s">
        <v>600</v>
      </c>
      <c r="D92" s="118" t="s">
        <v>600</v>
      </c>
      <c r="E92" s="118" t="s">
        <v>26</v>
      </c>
      <c r="F92" s="138" t="s">
        <v>271</v>
      </c>
      <c r="G92" s="139"/>
      <c r="H92" s="11" t="s">
        <v>602</v>
      </c>
      <c r="I92" s="14">
        <v>24.52</v>
      </c>
      <c r="J92" s="109">
        <f t="shared" si="2"/>
        <v>24.52</v>
      </c>
      <c r="K92" s="115"/>
    </row>
    <row r="93" spans="1:11" ht="24">
      <c r="A93" s="114"/>
      <c r="B93" s="107">
        <v>1</v>
      </c>
      <c r="C93" s="10" t="s">
        <v>600</v>
      </c>
      <c r="D93" s="118" t="s">
        <v>600</v>
      </c>
      <c r="E93" s="118" t="s">
        <v>26</v>
      </c>
      <c r="F93" s="138" t="s">
        <v>272</v>
      </c>
      <c r="G93" s="139"/>
      <c r="H93" s="11" t="s">
        <v>602</v>
      </c>
      <c r="I93" s="14">
        <v>24.52</v>
      </c>
      <c r="J93" s="109">
        <f t="shared" si="2"/>
        <v>24.52</v>
      </c>
      <c r="K93" s="115"/>
    </row>
    <row r="94" spans="1:11" ht="24">
      <c r="A94" s="114"/>
      <c r="B94" s="107">
        <v>4</v>
      </c>
      <c r="C94" s="10" t="s">
        <v>787</v>
      </c>
      <c r="D94" s="118" t="s">
        <v>787</v>
      </c>
      <c r="E94" s="118" t="s">
        <v>25</v>
      </c>
      <c r="F94" s="138" t="s">
        <v>273</v>
      </c>
      <c r="G94" s="139"/>
      <c r="H94" s="11" t="s">
        <v>788</v>
      </c>
      <c r="I94" s="14">
        <v>24.52</v>
      </c>
      <c r="J94" s="109">
        <f t="shared" si="2"/>
        <v>98.08</v>
      </c>
      <c r="K94" s="115"/>
    </row>
    <row r="95" spans="1:11" ht="24">
      <c r="A95" s="114"/>
      <c r="B95" s="107">
        <v>1</v>
      </c>
      <c r="C95" s="10" t="s">
        <v>787</v>
      </c>
      <c r="D95" s="118" t="s">
        <v>787</v>
      </c>
      <c r="E95" s="118" t="s">
        <v>26</v>
      </c>
      <c r="F95" s="138" t="s">
        <v>273</v>
      </c>
      <c r="G95" s="139"/>
      <c r="H95" s="11" t="s">
        <v>788</v>
      </c>
      <c r="I95" s="14">
        <v>24.52</v>
      </c>
      <c r="J95" s="109">
        <f t="shared" si="2"/>
        <v>24.52</v>
      </c>
      <c r="K95" s="115"/>
    </row>
    <row r="96" spans="1:11" ht="24">
      <c r="A96" s="114"/>
      <c r="B96" s="107">
        <v>1</v>
      </c>
      <c r="C96" s="10" t="s">
        <v>787</v>
      </c>
      <c r="D96" s="118" t="s">
        <v>787</v>
      </c>
      <c r="E96" s="118" t="s">
        <v>26</v>
      </c>
      <c r="F96" s="138" t="s">
        <v>271</v>
      </c>
      <c r="G96" s="139"/>
      <c r="H96" s="11" t="s">
        <v>788</v>
      </c>
      <c r="I96" s="14">
        <v>24.52</v>
      </c>
      <c r="J96" s="109">
        <f t="shared" si="2"/>
        <v>24.52</v>
      </c>
      <c r="K96" s="115"/>
    </row>
    <row r="97" spans="1:11" ht="24">
      <c r="A97" s="114"/>
      <c r="B97" s="107">
        <v>1</v>
      </c>
      <c r="C97" s="10" t="s">
        <v>787</v>
      </c>
      <c r="D97" s="118" t="s">
        <v>787</v>
      </c>
      <c r="E97" s="118" t="s">
        <v>26</v>
      </c>
      <c r="F97" s="138" t="s">
        <v>272</v>
      </c>
      <c r="G97" s="139"/>
      <c r="H97" s="11" t="s">
        <v>788</v>
      </c>
      <c r="I97" s="14">
        <v>24.52</v>
      </c>
      <c r="J97" s="109">
        <f t="shared" si="2"/>
        <v>24.52</v>
      </c>
      <c r="K97" s="115"/>
    </row>
    <row r="98" spans="1:11" ht="13.5" customHeight="1">
      <c r="A98" s="114"/>
      <c r="B98" s="107">
        <v>2</v>
      </c>
      <c r="C98" s="10" t="s">
        <v>789</v>
      </c>
      <c r="D98" s="118" t="s">
        <v>843</v>
      </c>
      <c r="E98" s="118" t="s">
        <v>752</v>
      </c>
      <c r="F98" s="138"/>
      <c r="G98" s="139"/>
      <c r="H98" s="11" t="s">
        <v>790</v>
      </c>
      <c r="I98" s="14">
        <v>36.96</v>
      </c>
      <c r="J98" s="109">
        <f t="shared" si="2"/>
        <v>73.92</v>
      </c>
      <c r="K98" s="115"/>
    </row>
    <row r="99" spans="1:11">
      <c r="A99" s="114"/>
      <c r="B99" s="107">
        <v>4</v>
      </c>
      <c r="C99" s="10" t="s">
        <v>791</v>
      </c>
      <c r="D99" s="118" t="s">
        <v>844</v>
      </c>
      <c r="E99" s="118" t="s">
        <v>792</v>
      </c>
      <c r="F99" s="138" t="s">
        <v>583</v>
      </c>
      <c r="G99" s="139"/>
      <c r="H99" s="11" t="s">
        <v>793</v>
      </c>
      <c r="I99" s="14">
        <v>35.18</v>
      </c>
      <c r="J99" s="109">
        <f t="shared" si="2"/>
        <v>140.72</v>
      </c>
      <c r="K99" s="115"/>
    </row>
    <row r="100" spans="1:11" ht="24">
      <c r="A100" s="114"/>
      <c r="B100" s="107">
        <v>1</v>
      </c>
      <c r="C100" s="10" t="s">
        <v>794</v>
      </c>
      <c r="D100" s="118" t="s">
        <v>794</v>
      </c>
      <c r="E100" s="118" t="s">
        <v>25</v>
      </c>
      <c r="F100" s="138" t="s">
        <v>107</v>
      </c>
      <c r="G100" s="139"/>
      <c r="H100" s="11" t="s">
        <v>237</v>
      </c>
      <c r="I100" s="14">
        <v>81.39</v>
      </c>
      <c r="J100" s="109">
        <f t="shared" si="2"/>
        <v>81.39</v>
      </c>
      <c r="K100" s="115"/>
    </row>
    <row r="101" spans="1:11" ht="13.5" customHeight="1">
      <c r="A101" s="114"/>
      <c r="B101" s="107">
        <v>4</v>
      </c>
      <c r="C101" s="10" t="s">
        <v>795</v>
      </c>
      <c r="D101" s="118" t="s">
        <v>795</v>
      </c>
      <c r="E101" s="118" t="s">
        <v>26</v>
      </c>
      <c r="F101" s="138"/>
      <c r="G101" s="139"/>
      <c r="H101" s="11" t="s">
        <v>796</v>
      </c>
      <c r="I101" s="14">
        <v>35.18</v>
      </c>
      <c r="J101" s="109">
        <f t="shared" si="2"/>
        <v>140.72</v>
      </c>
      <c r="K101" s="115"/>
    </row>
    <row r="102" spans="1:11" ht="13.5" customHeight="1">
      <c r="A102" s="114"/>
      <c r="B102" s="107">
        <v>1</v>
      </c>
      <c r="C102" s="10" t="s">
        <v>795</v>
      </c>
      <c r="D102" s="118" t="s">
        <v>795</v>
      </c>
      <c r="E102" s="118" t="s">
        <v>27</v>
      </c>
      <c r="F102" s="138"/>
      <c r="G102" s="139"/>
      <c r="H102" s="11" t="s">
        <v>796</v>
      </c>
      <c r="I102" s="14">
        <v>35.18</v>
      </c>
      <c r="J102" s="109">
        <f t="shared" si="2"/>
        <v>35.18</v>
      </c>
      <c r="K102" s="115"/>
    </row>
    <row r="103" spans="1:11" ht="13.5" customHeight="1">
      <c r="A103" s="114"/>
      <c r="B103" s="107">
        <v>8</v>
      </c>
      <c r="C103" s="10" t="s">
        <v>797</v>
      </c>
      <c r="D103" s="118" t="s">
        <v>797</v>
      </c>
      <c r="E103" s="118" t="s">
        <v>25</v>
      </c>
      <c r="F103" s="138"/>
      <c r="G103" s="139"/>
      <c r="H103" s="11" t="s">
        <v>798</v>
      </c>
      <c r="I103" s="14">
        <v>35.18</v>
      </c>
      <c r="J103" s="109">
        <f t="shared" si="2"/>
        <v>281.44</v>
      </c>
      <c r="K103" s="115"/>
    </row>
    <row r="104" spans="1:11" ht="13.5" customHeight="1">
      <c r="A104" s="114"/>
      <c r="B104" s="107">
        <v>6</v>
      </c>
      <c r="C104" s="10" t="s">
        <v>797</v>
      </c>
      <c r="D104" s="118" t="s">
        <v>797</v>
      </c>
      <c r="E104" s="118" t="s">
        <v>26</v>
      </c>
      <c r="F104" s="138"/>
      <c r="G104" s="139"/>
      <c r="H104" s="11" t="s">
        <v>798</v>
      </c>
      <c r="I104" s="14">
        <v>35.18</v>
      </c>
      <c r="J104" s="109">
        <f t="shared" si="2"/>
        <v>211.07999999999998</v>
      </c>
      <c r="K104" s="115"/>
    </row>
    <row r="105" spans="1:11" ht="13.5" customHeight="1">
      <c r="A105" s="114"/>
      <c r="B105" s="107">
        <v>3</v>
      </c>
      <c r="C105" s="10" t="s">
        <v>797</v>
      </c>
      <c r="D105" s="118" t="s">
        <v>797</v>
      </c>
      <c r="E105" s="118" t="s">
        <v>27</v>
      </c>
      <c r="F105" s="138"/>
      <c r="G105" s="139"/>
      <c r="H105" s="11" t="s">
        <v>798</v>
      </c>
      <c r="I105" s="14">
        <v>35.18</v>
      </c>
      <c r="J105" s="109">
        <f t="shared" si="2"/>
        <v>105.53999999999999</v>
      </c>
      <c r="K105" s="115"/>
    </row>
    <row r="106" spans="1:11" ht="24">
      <c r="A106" s="114"/>
      <c r="B106" s="107">
        <v>1</v>
      </c>
      <c r="C106" s="10" t="s">
        <v>799</v>
      </c>
      <c r="D106" s="118" t="s">
        <v>799</v>
      </c>
      <c r="E106" s="118" t="s">
        <v>90</v>
      </c>
      <c r="F106" s="138"/>
      <c r="G106" s="139"/>
      <c r="H106" s="11" t="s">
        <v>800</v>
      </c>
      <c r="I106" s="14">
        <v>69.3</v>
      </c>
      <c r="J106" s="109">
        <f t="shared" si="2"/>
        <v>69.3</v>
      </c>
      <c r="K106" s="115"/>
    </row>
    <row r="107" spans="1:11" ht="13.5" customHeight="1">
      <c r="A107" s="114"/>
      <c r="B107" s="107">
        <v>2</v>
      </c>
      <c r="C107" s="10" t="s">
        <v>801</v>
      </c>
      <c r="D107" s="118" t="s">
        <v>801</v>
      </c>
      <c r="E107" s="118" t="s">
        <v>26</v>
      </c>
      <c r="F107" s="138"/>
      <c r="G107" s="139"/>
      <c r="H107" s="11" t="s">
        <v>802</v>
      </c>
      <c r="I107" s="14">
        <v>41.58</v>
      </c>
      <c r="J107" s="109">
        <f t="shared" si="2"/>
        <v>83.16</v>
      </c>
      <c r="K107" s="115"/>
    </row>
    <row r="108" spans="1:11" ht="13.5" customHeight="1">
      <c r="A108" s="114"/>
      <c r="B108" s="107">
        <v>2</v>
      </c>
      <c r="C108" s="10" t="s">
        <v>801</v>
      </c>
      <c r="D108" s="118" t="s">
        <v>801</v>
      </c>
      <c r="E108" s="118" t="s">
        <v>27</v>
      </c>
      <c r="F108" s="138"/>
      <c r="G108" s="139"/>
      <c r="H108" s="11" t="s">
        <v>802</v>
      </c>
      <c r="I108" s="14">
        <v>41.58</v>
      </c>
      <c r="J108" s="109">
        <f t="shared" si="2"/>
        <v>83.16</v>
      </c>
      <c r="K108" s="115"/>
    </row>
    <row r="109" spans="1:11">
      <c r="A109" s="114"/>
      <c r="B109" s="107">
        <v>2</v>
      </c>
      <c r="C109" s="10" t="s">
        <v>803</v>
      </c>
      <c r="D109" s="118" t="s">
        <v>803</v>
      </c>
      <c r="E109" s="118" t="s">
        <v>27</v>
      </c>
      <c r="F109" s="138"/>
      <c r="G109" s="139"/>
      <c r="H109" s="11" t="s">
        <v>804</v>
      </c>
      <c r="I109" s="14">
        <v>31.63</v>
      </c>
      <c r="J109" s="109">
        <f t="shared" si="2"/>
        <v>63.26</v>
      </c>
      <c r="K109" s="115"/>
    </row>
    <row r="110" spans="1:11" ht="24">
      <c r="A110" s="114"/>
      <c r="B110" s="107">
        <v>1</v>
      </c>
      <c r="C110" s="10" t="s">
        <v>805</v>
      </c>
      <c r="D110" s="118" t="s">
        <v>805</v>
      </c>
      <c r="E110" s="118" t="s">
        <v>25</v>
      </c>
      <c r="F110" s="138" t="s">
        <v>263</v>
      </c>
      <c r="G110" s="139"/>
      <c r="H110" s="11" t="s">
        <v>806</v>
      </c>
      <c r="I110" s="14">
        <v>52.95</v>
      </c>
      <c r="J110" s="109">
        <f t="shared" si="2"/>
        <v>52.95</v>
      </c>
      <c r="K110" s="115"/>
    </row>
    <row r="111" spans="1:11" ht="24">
      <c r="A111" s="114"/>
      <c r="B111" s="107">
        <v>1</v>
      </c>
      <c r="C111" s="10" t="s">
        <v>807</v>
      </c>
      <c r="D111" s="118" t="s">
        <v>807</v>
      </c>
      <c r="E111" s="118" t="s">
        <v>25</v>
      </c>
      <c r="F111" s="138" t="s">
        <v>107</v>
      </c>
      <c r="G111" s="139"/>
      <c r="H111" s="11" t="s">
        <v>808</v>
      </c>
      <c r="I111" s="14">
        <v>62.91</v>
      </c>
      <c r="J111" s="109">
        <f t="shared" si="2"/>
        <v>62.91</v>
      </c>
      <c r="K111" s="115"/>
    </row>
    <row r="112" spans="1:11" ht="24">
      <c r="A112" s="114"/>
      <c r="B112" s="107">
        <v>1</v>
      </c>
      <c r="C112" s="10" t="s">
        <v>807</v>
      </c>
      <c r="D112" s="118" t="s">
        <v>807</v>
      </c>
      <c r="E112" s="118" t="s">
        <v>25</v>
      </c>
      <c r="F112" s="138" t="s">
        <v>268</v>
      </c>
      <c r="G112" s="139"/>
      <c r="H112" s="11" t="s">
        <v>808</v>
      </c>
      <c r="I112" s="14">
        <v>62.91</v>
      </c>
      <c r="J112" s="109">
        <f t="shared" si="2"/>
        <v>62.91</v>
      </c>
      <c r="K112" s="115"/>
    </row>
    <row r="113" spans="1:11" ht="24">
      <c r="A113" s="114"/>
      <c r="B113" s="107">
        <v>2</v>
      </c>
      <c r="C113" s="10" t="s">
        <v>809</v>
      </c>
      <c r="D113" s="118" t="s">
        <v>809</v>
      </c>
      <c r="E113" s="118" t="s">
        <v>25</v>
      </c>
      <c r="F113" s="138" t="s">
        <v>273</v>
      </c>
      <c r="G113" s="139"/>
      <c r="H113" s="11" t="s">
        <v>810</v>
      </c>
      <c r="I113" s="14">
        <v>49.4</v>
      </c>
      <c r="J113" s="109">
        <f t="shared" si="2"/>
        <v>98.8</v>
      </c>
      <c r="K113" s="115"/>
    </row>
    <row r="114" spans="1:11" ht="24">
      <c r="A114" s="114"/>
      <c r="B114" s="107">
        <v>2</v>
      </c>
      <c r="C114" s="10" t="s">
        <v>809</v>
      </c>
      <c r="D114" s="118" t="s">
        <v>809</v>
      </c>
      <c r="E114" s="118" t="s">
        <v>25</v>
      </c>
      <c r="F114" s="138" t="s">
        <v>484</v>
      </c>
      <c r="G114" s="139"/>
      <c r="H114" s="11" t="s">
        <v>810</v>
      </c>
      <c r="I114" s="14">
        <v>49.4</v>
      </c>
      <c r="J114" s="109">
        <f t="shared" si="2"/>
        <v>98.8</v>
      </c>
      <c r="K114" s="115"/>
    </row>
    <row r="115" spans="1:11" ht="24">
      <c r="A115" s="114"/>
      <c r="B115" s="107">
        <v>2</v>
      </c>
      <c r="C115" s="10" t="s">
        <v>809</v>
      </c>
      <c r="D115" s="118" t="s">
        <v>809</v>
      </c>
      <c r="E115" s="118" t="s">
        <v>25</v>
      </c>
      <c r="F115" s="138" t="s">
        <v>811</v>
      </c>
      <c r="G115" s="139"/>
      <c r="H115" s="11" t="s">
        <v>810</v>
      </c>
      <c r="I115" s="14">
        <v>49.4</v>
      </c>
      <c r="J115" s="109">
        <f t="shared" si="2"/>
        <v>98.8</v>
      </c>
      <c r="K115" s="115"/>
    </row>
    <row r="116" spans="1:11" ht="24">
      <c r="A116" s="114"/>
      <c r="B116" s="107">
        <v>2</v>
      </c>
      <c r="C116" s="10" t="s">
        <v>812</v>
      </c>
      <c r="D116" s="118" t="s">
        <v>812</v>
      </c>
      <c r="E116" s="118" t="s">
        <v>25</v>
      </c>
      <c r="F116" s="138" t="s">
        <v>484</v>
      </c>
      <c r="G116" s="139"/>
      <c r="H116" s="11" t="s">
        <v>813</v>
      </c>
      <c r="I116" s="14">
        <v>52.24</v>
      </c>
      <c r="J116" s="109">
        <f t="shared" si="2"/>
        <v>104.48</v>
      </c>
      <c r="K116" s="115"/>
    </row>
    <row r="117" spans="1:11" ht="24">
      <c r="A117" s="114"/>
      <c r="B117" s="107">
        <v>2</v>
      </c>
      <c r="C117" s="10" t="s">
        <v>814</v>
      </c>
      <c r="D117" s="118" t="s">
        <v>814</v>
      </c>
      <c r="E117" s="118" t="s">
        <v>25</v>
      </c>
      <c r="F117" s="138" t="s">
        <v>673</v>
      </c>
      <c r="G117" s="139"/>
      <c r="H117" s="11" t="s">
        <v>815</v>
      </c>
      <c r="I117" s="14">
        <v>55.44</v>
      </c>
      <c r="J117" s="109">
        <f t="shared" si="2"/>
        <v>110.88</v>
      </c>
      <c r="K117" s="115"/>
    </row>
    <row r="118" spans="1:11" ht="24">
      <c r="A118" s="114"/>
      <c r="B118" s="107">
        <v>4</v>
      </c>
      <c r="C118" s="10" t="s">
        <v>814</v>
      </c>
      <c r="D118" s="118" t="s">
        <v>814</v>
      </c>
      <c r="E118" s="118" t="s">
        <v>25</v>
      </c>
      <c r="F118" s="138" t="s">
        <v>484</v>
      </c>
      <c r="G118" s="139"/>
      <c r="H118" s="11" t="s">
        <v>815</v>
      </c>
      <c r="I118" s="14">
        <v>55.44</v>
      </c>
      <c r="J118" s="109">
        <f t="shared" ref="J118:J128" si="3">I118*B118</f>
        <v>221.76</v>
      </c>
      <c r="K118" s="115"/>
    </row>
    <row r="119" spans="1:11" ht="24">
      <c r="A119" s="114"/>
      <c r="B119" s="107">
        <v>1</v>
      </c>
      <c r="C119" s="10" t="s">
        <v>816</v>
      </c>
      <c r="D119" s="118" t="s">
        <v>816</v>
      </c>
      <c r="E119" s="118" t="s">
        <v>26</v>
      </c>
      <c r="F119" s="138" t="s">
        <v>110</v>
      </c>
      <c r="G119" s="139"/>
      <c r="H119" s="11" t="s">
        <v>817</v>
      </c>
      <c r="I119" s="14">
        <v>27.72</v>
      </c>
      <c r="J119" s="109">
        <f t="shared" si="3"/>
        <v>27.72</v>
      </c>
      <c r="K119" s="115"/>
    </row>
    <row r="120" spans="1:11" ht="24">
      <c r="A120" s="114"/>
      <c r="B120" s="107">
        <v>1</v>
      </c>
      <c r="C120" s="10" t="s">
        <v>818</v>
      </c>
      <c r="D120" s="118" t="s">
        <v>818</v>
      </c>
      <c r="E120" s="118" t="s">
        <v>107</v>
      </c>
      <c r="F120" s="138"/>
      <c r="G120" s="139"/>
      <c r="H120" s="11" t="s">
        <v>819</v>
      </c>
      <c r="I120" s="14">
        <v>87.07</v>
      </c>
      <c r="J120" s="109">
        <f t="shared" si="3"/>
        <v>87.07</v>
      </c>
      <c r="K120" s="115"/>
    </row>
    <row r="121" spans="1:11" ht="24">
      <c r="A121" s="114"/>
      <c r="B121" s="107">
        <v>1</v>
      </c>
      <c r="C121" s="10" t="s">
        <v>820</v>
      </c>
      <c r="D121" s="118" t="s">
        <v>820</v>
      </c>
      <c r="E121" s="118" t="s">
        <v>273</v>
      </c>
      <c r="F121" s="138"/>
      <c r="G121" s="139"/>
      <c r="H121" s="11" t="s">
        <v>821</v>
      </c>
      <c r="I121" s="14">
        <v>79.97</v>
      </c>
      <c r="J121" s="109">
        <f t="shared" si="3"/>
        <v>79.97</v>
      </c>
      <c r="K121" s="115"/>
    </row>
    <row r="122" spans="1:11" ht="24">
      <c r="A122" s="114"/>
      <c r="B122" s="107">
        <v>1</v>
      </c>
      <c r="C122" s="10" t="s">
        <v>822</v>
      </c>
      <c r="D122" s="118" t="s">
        <v>822</v>
      </c>
      <c r="E122" s="118" t="s">
        <v>25</v>
      </c>
      <c r="F122" s="138" t="s">
        <v>273</v>
      </c>
      <c r="G122" s="139"/>
      <c r="H122" s="11" t="s">
        <v>823</v>
      </c>
      <c r="I122" s="14">
        <v>120.84</v>
      </c>
      <c r="J122" s="109">
        <f t="shared" si="3"/>
        <v>120.84</v>
      </c>
      <c r="K122" s="115"/>
    </row>
    <row r="123" spans="1:11" ht="24">
      <c r="A123" s="114"/>
      <c r="B123" s="107">
        <v>1</v>
      </c>
      <c r="C123" s="10" t="s">
        <v>824</v>
      </c>
      <c r="D123" s="118" t="s">
        <v>824</v>
      </c>
      <c r="E123" s="118" t="s">
        <v>26</v>
      </c>
      <c r="F123" s="138" t="s">
        <v>273</v>
      </c>
      <c r="G123" s="139"/>
      <c r="H123" s="11" t="s">
        <v>825</v>
      </c>
      <c r="I123" s="14">
        <v>116.57</v>
      </c>
      <c r="J123" s="109">
        <f t="shared" si="3"/>
        <v>116.57</v>
      </c>
      <c r="K123" s="115"/>
    </row>
    <row r="124" spans="1:11" ht="24">
      <c r="A124" s="114"/>
      <c r="B124" s="107">
        <v>1</v>
      </c>
      <c r="C124" s="10" t="s">
        <v>826</v>
      </c>
      <c r="D124" s="118" t="s">
        <v>826</v>
      </c>
      <c r="E124" s="118" t="s">
        <v>25</v>
      </c>
      <c r="F124" s="138"/>
      <c r="G124" s="139"/>
      <c r="H124" s="11" t="s">
        <v>827</v>
      </c>
      <c r="I124" s="14">
        <v>120.84</v>
      </c>
      <c r="J124" s="109">
        <f t="shared" si="3"/>
        <v>120.84</v>
      </c>
      <c r="K124" s="115"/>
    </row>
    <row r="125" spans="1:11" ht="24">
      <c r="A125" s="114"/>
      <c r="B125" s="107">
        <v>1</v>
      </c>
      <c r="C125" s="10" t="s">
        <v>828</v>
      </c>
      <c r="D125" s="118" t="s">
        <v>845</v>
      </c>
      <c r="E125" s="118" t="s">
        <v>25</v>
      </c>
      <c r="F125" s="138" t="s">
        <v>273</v>
      </c>
      <c r="G125" s="139"/>
      <c r="H125" s="11" t="s">
        <v>829</v>
      </c>
      <c r="I125" s="14">
        <v>95.96</v>
      </c>
      <c r="J125" s="109">
        <f t="shared" si="3"/>
        <v>95.96</v>
      </c>
      <c r="K125" s="115"/>
    </row>
    <row r="126" spans="1:11" ht="24">
      <c r="A126" s="114"/>
      <c r="B126" s="107">
        <v>2</v>
      </c>
      <c r="C126" s="10" t="s">
        <v>830</v>
      </c>
      <c r="D126" s="118" t="s">
        <v>830</v>
      </c>
      <c r="E126" s="118" t="s">
        <v>25</v>
      </c>
      <c r="F126" s="138" t="s">
        <v>273</v>
      </c>
      <c r="G126" s="139"/>
      <c r="H126" s="11" t="s">
        <v>831</v>
      </c>
      <c r="I126" s="14">
        <v>95.96</v>
      </c>
      <c r="J126" s="109">
        <f t="shared" si="3"/>
        <v>191.92</v>
      </c>
      <c r="K126" s="115"/>
    </row>
    <row r="127" spans="1:11" ht="24">
      <c r="A127" s="114"/>
      <c r="B127" s="107">
        <v>1</v>
      </c>
      <c r="C127" s="10" t="s">
        <v>832</v>
      </c>
      <c r="D127" s="118" t="s">
        <v>832</v>
      </c>
      <c r="E127" s="118" t="s">
        <v>25</v>
      </c>
      <c r="F127" s="138" t="s">
        <v>273</v>
      </c>
      <c r="G127" s="139"/>
      <c r="H127" s="11" t="s">
        <v>849</v>
      </c>
      <c r="I127" s="14">
        <v>122.61</v>
      </c>
      <c r="J127" s="109">
        <f t="shared" si="3"/>
        <v>122.61</v>
      </c>
      <c r="K127" s="115"/>
    </row>
    <row r="128" spans="1:11" ht="24">
      <c r="A128" s="114"/>
      <c r="B128" s="108">
        <v>2</v>
      </c>
      <c r="C128" s="12" t="s">
        <v>833</v>
      </c>
      <c r="D128" s="119" t="s">
        <v>833</v>
      </c>
      <c r="E128" s="119" t="s">
        <v>25</v>
      </c>
      <c r="F128" s="148" t="s">
        <v>273</v>
      </c>
      <c r="G128" s="149"/>
      <c r="H128" s="13" t="s">
        <v>834</v>
      </c>
      <c r="I128" s="15">
        <v>158.15</v>
      </c>
      <c r="J128" s="110">
        <f t="shared" si="3"/>
        <v>316.3</v>
      </c>
      <c r="K128" s="115"/>
    </row>
    <row r="129" spans="1:11" ht="13.5" thickBot="1">
      <c r="A129" s="114"/>
      <c r="B129" s="126"/>
      <c r="C129" s="126"/>
      <c r="D129" s="126"/>
      <c r="E129" s="126"/>
      <c r="F129" s="126"/>
      <c r="G129" s="126"/>
      <c r="H129" s="126"/>
      <c r="I129" s="127" t="s">
        <v>255</v>
      </c>
      <c r="J129" s="128">
        <f>SUM(J22:J128)</f>
        <v>7310.4400000000005</v>
      </c>
      <c r="K129" s="115"/>
    </row>
    <row r="130" spans="1:11">
      <c r="A130" s="114"/>
      <c r="B130" s="126"/>
      <c r="C130" s="137" t="s">
        <v>858</v>
      </c>
      <c r="D130" s="136"/>
      <c r="E130" s="136"/>
      <c r="F130" s="135"/>
      <c r="G130" s="134"/>
      <c r="H130" s="126"/>
      <c r="I130" s="127" t="s">
        <v>860</v>
      </c>
      <c r="J130" s="128">
        <f>J129*-0.4</f>
        <v>-2924.1760000000004</v>
      </c>
      <c r="K130" s="115"/>
    </row>
    <row r="131" spans="1:11" ht="13.5" outlineLevel="1" thickBot="1">
      <c r="A131" s="114"/>
      <c r="B131" s="126"/>
      <c r="C131" s="133" t="s">
        <v>859</v>
      </c>
      <c r="D131" s="132">
        <v>44671</v>
      </c>
      <c r="E131" s="132">
        <f>J14+90</f>
        <v>45403</v>
      </c>
      <c r="F131" s="131"/>
      <c r="G131" s="130"/>
      <c r="H131" s="126"/>
      <c r="I131" s="127" t="s">
        <v>861</v>
      </c>
      <c r="J131" s="128">
        <v>0</v>
      </c>
      <c r="K131" s="115"/>
    </row>
    <row r="132" spans="1:11">
      <c r="A132" s="114"/>
      <c r="B132" s="126"/>
      <c r="C132" s="126"/>
      <c r="D132" s="126"/>
      <c r="E132" s="126"/>
      <c r="F132" s="126"/>
      <c r="G132" s="126"/>
      <c r="H132" s="126"/>
      <c r="I132" s="127" t="s">
        <v>257</v>
      </c>
      <c r="J132" s="128">
        <f>SUM(J129:J131)</f>
        <v>4386.2640000000001</v>
      </c>
      <c r="K132" s="115"/>
    </row>
    <row r="133" spans="1:11">
      <c r="A133" s="6"/>
      <c r="B133" s="7"/>
      <c r="C133" s="7"/>
      <c r="D133" s="7"/>
      <c r="E133" s="7"/>
      <c r="F133" s="7"/>
      <c r="G133" s="7"/>
      <c r="H133" s="7" t="s">
        <v>862</v>
      </c>
      <c r="I133" s="7"/>
      <c r="J133" s="7"/>
      <c r="K133" s="8"/>
    </row>
    <row r="135" spans="1:11">
      <c r="H135" s="1" t="s">
        <v>850</v>
      </c>
      <c r="I135" s="91">
        <f>'Tax Invoice'!E14</f>
        <v>1</v>
      </c>
    </row>
    <row r="136" spans="1:11">
      <c r="H136" s="1" t="s">
        <v>705</v>
      </c>
      <c r="I136" s="91">
        <v>36.979999999999997</v>
      </c>
    </row>
    <row r="137" spans="1:11">
      <c r="H137" s="1" t="s">
        <v>708</v>
      </c>
      <c r="I137" s="91">
        <f>I139/I136</f>
        <v>197.68631692806926</v>
      </c>
    </row>
    <row r="138" spans="1:11">
      <c r="H138" s="1" t="s">
        <v>709</v>
      </c>
      <c r="I138" s="91">
        <f>I140/I136</f>
        <v>118.61179015684155</v>
      </c>
    </row>
    <row r="139" spans="1:11">
      <c r="H139" s="1" t="s">
        <v>706</v>
      </c>
      <c r="I139" s="91">
        <f>J129*I135</f>
        <v>7310.4400000000005</v>
      </c>
    </row>
    <row r="140" spans="1:11">
      <c r="H140" s="1" t="s">
        <v>707</v>
      </c>
      <c r="I140" s="91">
        <f>J132*I135</f>
        <v>4386.2640000000001</v>
      </c>
    </row>
  </sheetData>
  <mergeCells count="111">
    <mergeCell ref="F125:G125"/>
    <mergeCell ref="F126:G126"/>
    <mergeCell ref="F127:G127"/>
    <mergeCell ref="F128:G128"/>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7:G27"/>
    <mergeCell ref="F28:G28"/>
    <mergeCell ref="F29:G29"/>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279</v>
      </c>
      <c r="O1" t="s">
        <v>144</v>
      </c>
      <c r="T1" t="s">
        <v>255</v>
      </c>
      <c r="U1">
        <v>7310.4400000000005</v>
      </c>
    </row>
    <row r="2" spans="1:21" ht="15.75">
      <c r="A2" s="114"/>
      <c r="B2" s="124" t="s">
        <v>134</v>
      </c>
      <c r="C2" s="120"/>
      <c r="D2" s="120"/>
      <c r="E2" s="120"/>
      <c r="F2" s="120"/>
      <c r="G2" s="120"/>
      <c r="H2" s="120"/>
      <c r="I2" s="125" t="s">
        <v>140</v>
      </c>
      <c r="J2" s="115"/>
      <c r="T2" t="s">
        <v>184</v>
      </c>
      <c r="U2">
        <v>710.8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8021.2400000000007</v>
      </c>
    </row>
    <row r="5" spans="1:21">
      <c r="A5" s="114"/>
      <c r="B5" s="121" t="s">
        <v>137</v>
      </c>
      <c r="C5" s="120"/>
      <c r="D5" s="120"/>
      <c r="E5" s="120"/>
      <c r="F5" s="120"/>
      <c r="G5" s="120"/>
      <c r="H5" s="120"/>
      <c r="I5" s="120"/>
      <c r="J5" s="115"/>
      <c r="S5" t="s">
        <v>846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711</v>
      </c>
      <c r="C10" s="120"/>
      <c r="D10" s="120"/>
      <c r="E10" s="115"/>
      <c r="F10" s="116"/>
      <c r="G10" s="116" t="s">
        <v>711</v>
      </c>
      <c r="H10" s="120"/>
      <c r="I10" s="140"/>
      <c r="J10" s="115"/>
    </row>
    <row r="11" spans="1:21">
      <c r="A11" s="114"/>
      <c r="B11" s="114" t="s">
        <v>712</v>
      </c>
      <c r="C11" s="120"/>
      <c r="D11" s="120"/>
      <c r="E11" s="115"/>
      <c r="F11" s="116"/>
      <c r="G11" s="116" t="s">
        <v>712</v>
      </c>
      <c r="H11" s="120"/>
      <c r="I11" s="141"/>
      <c r="J11" s="115"/>
    </row>
    <row r="12" spans="1:21">
      <c r="A12" s="114"/>
      <c r="B12" s="114" t="s">
        <v>713</v>
      </c>
      <c r="C12" s="120"/>
      <c r="D12" s="120"/>
      <c r="E12" s="115"/>
      <c r="F12" s="116"/>
      <c r="G12" s="116" t="s">
        <v>713</v>
      </c>
      <c r="H12" s="120"/>
      <c r="I12" s="120"/>
      <c r="J12" s="115"/>
    </row>
    <row r="13" spans="1:21">
      <c r="A13" s="114"/>
      <c r="B13" s="114" t="s">
        <v>714</v>
      </c>
      <c r="C13" s="120"/>
      <c r="D13" s="120"/>
      <c r="E13" s="115"/>
      <c r="F13" s="116"/>
      <c r="G13" s="116" t="s">
        <v>714</v>
      </c>
      <c r="H13" s="120"/>
      <c r="I13" s="99" t="s">
        <v>11</v>
      </c>
      <c r="J13" s="115"/>
    </row>
    <row r="14" spans="1:21">
      <c r="A14" s="114"/>
      <c r="B14" s="114" t="s">
        <v>152</v>
      </c>
      <c r="C14" s="120"/>
      <c r="D14" s="120"/>
      <c r="E14" s="115"/>
      <c r="F14" s="116"/>
      <c r="G14" s="116" t="s">
        <v>152</v>
      </c>
      <c r="H14" s="120"/>
      <c r="I14" s="142">
        <v>45313</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41456</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276</v>
      </c>
      <c r="J18" s="115"/>
    </row>
    <row r="19" spans="1:16">
      <c r="A19" s="114"/>
      <c r="B19" s="120"/>
      <c r="C19" s="120"/>
      <c r="D19" s="120"/>
      <c r="E19" s="120"/>
      <c r="F19" s="120"/>
      <c r="G19" s="120"/>
      <c r="H19" s="120"/>
      <c r="I19" s="120"/>
      <c r="J19" s="115"/>
      <c r="P19">
        <v>45313</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32">
      <c r="A22" s="114"/>
      <c r="B22" s="107">
        <v>12</v>
      </c>
      <c r="C22" s="10" t="s">
        <v>717</v>
      </c>
      <c r="D22" s="118" t="s">
        <v>107</v>
      </c>
      <c r="E22" s="138"/>
      <c r="F22" s="139"/>
      <c r="G22" s="11" t="s">
        <v>718</v>
      </c>
      <c r="H22" s="14">
        <v>12.08</v>
      </c>
      <c r="I22" s="109">
        <f t="shared" ref="I22:I53" si="0">H22*B22</f>
        <v>144.96</v>
      </c>
      <c r="J22" s="115"/>
    </row>
    <row r="23" spans="1:16" ht="132">
      <c r="A23" s="114"/>
      <c r="B23" s="107">
        <v>5</v>
      </c>
      <c r="C23" s="10" t="s">
        <v>717</v>
      </c>
      <c r="D23" s="118" t="s">
        <v>210</v>
      </c>
      <c r="E23" s="138"/>
      <c r="F23" s="139"/>
      <c r="G23" s="11" t="s">
        <v>718</v>
      </c>
      <c r="H23" s="14">
        <v>12.08</v>
      </c>
      <c r="I23" s="109">
        <f t="shared" si="0"/>
        <v>60.4</v>
      </c>
      <c r="J23" s="115"/>
    </row>
    <row r="24" spans="1:16" ht="132">
      <c r="A24" s="114"/>
      <c r="B24" s="107">
        <v>3</v>
      </c>
      <c r="C24" s="10" t="s">
        <v>717</v>
      </c>
      <c r="D24" s="118" t="s">
        <v>212</v>
      </c>
      <c r="E24" s="138"/>
      <c r="F24" s="139"/>
      <c r="G24" s="11" t="s">
        <v>718</v>
      </c>
      <c r="H24" s="14">
        <v>12.08</v>
      </c>
      <c r="I24" s="109">
        <f t="shared" si="0"/>
        <v>36.24</v>
      </c>
      <c r="J24" s="115"/>
    </row>
    <row r="25" spans="1:16" ht="132">
      <c r="A25" s="114"/>
      <c r="B25" s="107">
        <v>7</v>
      </c>
      <c r="C25" s="10" t="s">
        <v>717</v>
      </c>
      <c r="D25" s="118" t="s">
        <v>213</v>
      </c>
      <c r="E25" s="138"/>
      <c r="F25" s="139"/>
      <c r="G25" s="11" t="s">
        <v>718</v>
      </c>
      <c r="H25" s="14">
        <v>12.08</v>
      </c>
      <c r="I25" s="109">
        <f t="shared" si="0"/>
        <v>84.56</v>
      </c>
      <c r="J25" s="115"/>
    </row>
    <row r="26" spans="1:16" ht="132">
      <c r="A26" s="114"/>
      <c r="B26" s="107">
        <v>7</v>
      </c>
      <c r="C26" s="10" t="s">
        <v>717</v>
      </c>
      <c r="D26" s="118" t="s">
        <v>263</v>
      </c>
      <c r="E26" s="138"/>
      <c r="F26" s="139"/>
      <c r="G26" s="11" t="s">
        <v>718</v>
      </c>
      <c r="H26" s="14">
        <v>12.08</v>
      </c>
      <c r="I26" s="109">
        <f t="shared" si="0"/>
        <v>84.56</v>
      </c>
      <c r="J26" s="115"/>
    </row>
    <row r="27" spans="1:16" ht="132">
      <c r="A27" s="114"/>
      <c r="B27" s="107">
        <v>7</v>
      </c>
      <c r="C27" s="10" t="s">
        <v>717</v>
      </c>
      <c r="D27" s="118" t="s">
        <v>214</v>
      </c>
      <c r="E27" s="138"/>
      <c r="F27" s="139"/>
      <c r="G27" s="11" t="s">
        <v>718</v>
      </c>
      <c r="H27" s="14">
        <v>12.08</v>
      </c>
      <c r="I27" s="109">
        <f t="shared" si="0"/>
        <v>84.56</v>
      </c>
      <c r="J27" s="115"/>
    </row>
    <row r="28" spans="1:16" ht="132">
      <c r="A28" s="114"/>
      <c r="B28" s="107">
        <v>5</v>
      </c>
      <c r="C28" s="10" t="s">
        <v>717</v>
      </c>
      <c r="D28" s="118" t="s">
        <v>265</v>
      </c>
      <c r="E28" s="138"/>
      <c r="F28" s="139"/>
      <c r="G28" s="11" t="s">
        <v>718</v>
      </c>
      <c r="H28" s="14">
        <v>12.08</v>
      </c>
      <c r="I28" s="109">
        <f t="shared" si="0"/>
        <v>60.4</v>
      </c>
      <c r="J28" s="115"/>
    </row>
    <row r="29" spans="1:16" ht="132">
      <c r="A29" s="114"/>
      <c r="B29" s="107">
        <v>5</v>
      </c>
      <c r="C29" s="10" t="s">
        <v>717</v>
      </c>
      <c r="D29" s="118" t="s">
        <v>267</v>
      </c>
      <c r="E29" s="138"/>
      <c r="F29" s="139"/>
      <c r="G29" s="11" t="s">
        <v>718</v>
      </c>
      <c r="H29" s="14">
        <v>12.08</v>
      </c>
      <c r="I29" s="109">
        <f t="shared" si="0"/>
        <v>60.4</v>
      </c>
      <c r="J29" s="115"/>
    </row>
    <row r="30" spans="1:16" ht="132">
      <c r="A30" s="114"/>
      <c r="B30" s="107">
        <v>1</v>
      </c>
      <c r="C30" s="10" t="s">
        <v>717</v>
      </c>
      <c r="D30" s="118" t="s">
        <v>310</v>
      </c>
      <c r="E30" s="138"/>
      <c r="F30" s="139"/>
      <c r="G30" s="11" t="s">
        <v>718</v>
      </c>
      <c r="H30" s="14">
        <v>12.08</v>
      </c>
      <c r="I30" s="109">
        <f t="shared" si="0"/>
        <v>12.08</v>
      </c>
      <c r="J30" s="115"/>
    </row>
    <row r="31" spans="1:16" ht="132">
      <c r="A31" s="114"/>
      <c r="B31" s="107">
        <v>1</v>
      </c>
      <c r="C31" s="10" t="s">
        <v>717</v>
      </c>
      <c r="D31" s="118" t="s">
        <v>270</v>
      </c>
      <c r="E31" s="138"/>
      <c r="F31" s="139"/>
      <c r="G31" s="11" t="s">
        <v>718</v>
      </c>
      <c r="H31" s="14">
        <v>12.08</v>
      </c>
      <c r="I31" s="109">
        <f t="shared" si="0"/>
        <v>12.08</v>
      </c>
      <c r="J31" s="115"/>
    </row>
    <row r="32" spans="1:16" ht="132">
      <c r="A32" s="114"/>
      <c r="B32" s="107">
        <v>1</v>
      </c>
      <c r="C32" s="10" t="s">
        <v>717</v>
      </c>
      <c r="D32" s="118" t="s">
        <v>311</v>
      </c>
      <c r="E32" s="138"/>
      <c r="F32" s="139"/>
      <c r="G32" s="11" t="s">
        <v>718</v>
      </c>
      <c r="H32" s="14">
        <v>12.08</v>
      </c>
      <c r="I32" s="109">
        <f t="shared" si="0"/>
        <v>12.08</v>
      </c>
      <c r="J32" s="115"/>
    </row>
    <row r="33" spans="1:10" ht="132">
      <c r="A33" s="114"/>
      <c r="B33" s="107">
        <v>2</v>
      </c>
      <c r="C33" s="10" t="s">
        <v>719</v>
      </c>
      <c r="D33" s="118" t="s">
        <v>720</v>
      </c>
      <c r="E33" s="138" t="s">
        <v>25</v>
      </c>
      <c r="F33" s="139"/>
      <c r="G33" s="11" t="s">
        <v>721</v>
      </c>
      <c r="H33" s="14">
        <v>6.75</v>
      </c>
      <c r="I33" s="109">
        <f t="shared" si="0"/>
        <v>13.5</v>
      </c>
      <c r="J33" s="115"/>
    </row>
    <row r="34" spans="1:10" ht="108">
      <c r="A34" s="114"/>
      <c r="B34" s="107">
        <v>2</v>
      </c>
      <c r="C34" s="10" t="s">
        <v>722</v>
      </c>
      <c r="D34" s="118" t="s">
        <v>25</v>
      </c>
      <c r="E34" s="138"/>
      <c r="F34" s="139"/>
      <c r="G34" s="11" t="s">
        <v>723</v>
      </c>
      <c r="H34" s="14">
        <v>8.17</v>
      </c>
      <c r="I34" s="109">
        <f t="shared" si="0"/>
        <v>16.34</v>
      </c>
      <c r="J34" s="115"/>
    </row>
    <row r="35" spans="1:10" ht="132">
      <c r="A35" s="114"/>
      <c r="B35" s="107">
        <v>2</v>
      </c>
      <c r="C35" s="10" t="s">
        <v>724</v>
      </c>
      <c r="D35" s="118" t="s">
        <v>26</v>
      </c>
      <c r="E35" s="138" t="s">
        <v>273</v>
      </c>
      <c r="F35" s="139"/>
      <c r="G35" s="11" t="s">
        <v>725</v>
      </c>
      <c r="H35" s="14">
        <v>20.97</v>
      </c>
      <c r="I35" s="109">
        <f t="shared" si="0"/>
        <v>41.94</v>
      </c>
      <c r="J35" s="115"/>
    </row>
    <row r="36" spans="1:10" ht="132">
      <c r="A36" s="114"/>
      <c r="B36" s="107">
        <v>6</v>
      </c>
      <c r="C36" s="10" t="s">
        <v>726</v>
      </c>
      <c r="D36" s="118" t="s">
        <v>25</v>
      </c>
      <c r="E36" s="138" t="s">
        <v>273</v>
      </c>
      <c r="F36" s="139"/>
      <c r="G36" s="11" t="s">
        <v>727</v>
      </c>
      <c r="H36" s="14">
        <v>20.97</v>
      </c>
      <c r="I36" s="109">
        <f t="shared" si="0"/>
        <v>125.82</v>
      </c>
      <c r="J36" s="115"/>
    </row>
    <row r="37" spans="1:10" ht="132">
      <c r="A37" s="114"/>
      <c r="B37" s="107">
        <v>2</v>
      </c>
      <c r="C37" s="10" t="s">
        <v>726</v>
      </c>
      <c r="D37" s="118" t="s">
        <v>26</v>
      </c>
      <c r="E37" s="138" t="s">
        <v>273</v>
      </c>
      <c r="F37" s="139"/>
      <c r="G37" s="11" t="s">
        <v>727</v>
      </c>
      <c r="H37" s="14">
        <v>20.97</v>
      </c>
      <c r="I37" s="109">
        <f t="shared" si="0"/>
        <v>41.94</v>
      </c>
      <c r="J37" s="115"/>
    </row>
    <row r="38" spans="1:10" ht="144">
      <c r="A38" s="114"/>
      <c r="B38" s="107">
        <v>1</v>
      </c>
      <c r="C38" s="10" t="s">
        <v>728</v>
      </c>
      <c r="D38" s="118" t="s">
        <v>729</v>
      </c>
      <c r="E38" s="138"/>
      <c r="F38" s="139"/>
      <c r="G38" s="11" t="s">
        <v>847</v>
      </c>
      <c r="H38" s="14">
        <v>10.31</v>
      </c>
      <c r="I38" s="109">
        <f t="shared" si="0"/>
        <v>10.31</v>
      </c>
      <c r="J38" s="115"/>
    </row>
    <row r="39" spans="1:10" ht="108">
      <c r="A39" s="114"/>
      <c r="B39" s="107">
        <v>2</v>
      </c>
      <c r="C39" s="10" t="s">
        <v>730</v>
      </c>
      <c r="D39" s="118" t="s">
        <v>107</v>
      </c>
      <c r="E39" s="138"/>
      <c r="F39" s="139"/>
      <c r="G39" s="11" t="s">
        <v>731</v>
      </c>
      <c r="H39" s="14">
        <v>9.6</v>
      </c>
      <c r="I39" s="109">
        <f t="shared" si="0"/>
        <v>19.2</v>
      </c>
      <c r="J39" s="115"/>
    </row>
    <row r="40" spans="1:10" ht="108">
      <c r="A40" s="114"/>
      <c r="B40" s="107">
        <v>1</v>
      </c>
      <c r="C40" s="10" t="s">
        <v>730</v>
      </c>
      <c r="D40" s="118" t="s">
        <v>210</v>
      </c>
      <c r="E40" s="138"/>
      <c r="F40" s="139"/>
      <c r="G40" s="11" t="s">
        <v>731</v>
      </c>
      <c r="H40" s="14">
        <v>9.6</v>
      </c>
      <c r="I40" s="109">
        <f t="shared" si="0"/>
        <v>9.6</v>
      </c>
      <c r="J40" s="115"/>
    </row>
    <row r="41" spans="1:10" ht="108">
      <c r="A41" s="114"/>
      <c r="B41" s="107">
        <v>1</v>
      </c>
      <c r="C41" s="10" t="s">
        <v>730</v>
      </c>
      <c r="D41" s="118" t="s">
        <v>213</v>
      </c>
      <c r="E41" s="138"/>
      <c r="F41" s="139"/>
      <c r="G41" s="11" t="s">
        <v>731</v>
      </c>
      <c r="H41" s="14">
        <v>9.6</v>
      </c>
      <c r="I41" s="109">
        <f t="shared" si="0"/>
        <v>9.6</v>
      </c>
      <c r="J41" s="115"/>
    </row>
    <row r="42" spans="1:10" ht="108">
      <c r="A42" s="114"/>
      <c r="B42" s="107">
        <v>1</v>
      </c>
      <c r="C42" s="10" t="s">
        <v>730</v>
      </c>
      <c r="D42" s="118" t="s">
        <v>263</v>
      </c>
      <c r="E42" s="138"/>
      <c r="F42" s="139"/>
      <c r="G42" s="11" t="s">
        <v>731</v>
      </c>
      <c r="H42" s="14">
        <v>9.6</v>
      </c>
      <c r="I42" s="109">
        <f t="shared" si="0"/>
        <v>9.6</v>
      </c>
      <c r="J42" s="115"/>
    </row>
    <row r="43" spans="1:10" ht="108">
      <c r="A43" s="114"/>
      <c r="B43" s="107">
        <v>1</v>
      </c>
      <c r="C43" s="10" t="s">
        <v>730</v>
      </c>
      <c r="D43" s="118" t="s">
        <v>214</v>
      </c>
      <c r="E43" s="138"/>
      <c r="F43" s="139"/>
      <c r="G43" s="11" t="s">
        <v>731</v>
      </c>
      <c r="H43" s="14">
        <v>9.6</v>
      </c>
      <c r="I43" s="109">
        <f t="shared" si="0"/>
        <v>9.6</v>
      </c>
      <c r="J43" s="115"/>
    </row>
    <row r="44" spans="1:10" ht="108">
      <c r="A44" s="114"/>
      <c r="B44" s="107">
        <v>4</v>
      </c>
      <c r="C44" s="10" t="s">
        <v>732</v>
      </c>
      <c r="D44" s="118" t="s">
        <v>26</v>
      </c>
      <c r="E44" s="138"/>
      <c r="F44" s="139"/>
      <c r="G44" s="11" t="s">
        <v>733</v>
      </c>
      <c r="H44" s="14">
        <v>8.17</v>
      </c>
      <c r="I44" s="109">
        <f t="shared" si="0"/>
        <v>32.68</v>
      </c>
      <c r="J44" s="115"/>
    </row>
    <row r="45" spans="1:10" ht="180">
      <c r="A45" s="114"/>
      <c r="B45" s="107">
        <v>5</v>
      </c>
      <c r="C45" s="10" t="s">
        <v>662</v>
      </c>
      <c r="D45" s="118" t="s">
        <v>23</v>
      </c>
      <c r="E45" s="138" t="s">
        <v>107</v>
      </c>
      <c r="F45" s="139"/>
      <c r="G45" s="11" t="s">
        <v>734</v>
      </c>
      <c r="H45" s="14">
        <v>30.56</v>
      </c>
      <c r="I45" s="109">
        <f t="shared" si="0"/>
        <v>152.79999999999998</v>
      </c>
      <c r="J45" s="115"/>
    </row>
    <row r="46" spans="1:10" ht="180">
      <c r="A46" s="114"/>
      <c r="B46" s="107">
        <v>4</v>
      </c>
      <c r="C46" s="10" t="s">
        <v>662</v>
      </c>
      <c r="D46" s="118" t="s">
        <v>23</v>
      </c>
      <c r="E46" s="138" t="s">
        <v>210</v>
      </c>
      <c r="F46" s="139"/>
      <c r="G46" s="11" t="s">
        <v>734</v>
      </c>
      <c r="H46" s="14">
        <v>30.56</v>
      </c>
      <c r="I46" s="109">
        <f t="shared" si="0"/>
        <v>122.24</v>
      </c>
      <c r="J46" s="115"/>
    </row>
    <row r="47" spans="1:10" ht="180">
      <c r="A47" s="114"/>
      <c r="B47" s="107">
        <v>1</v>
      </c>
      <c r="C47" s="10" t="s">
        <v>662</v>
      </c>
      <c r="D47" s="118" t="s">
        <v>23</v>
      </c>
      <c r="E47" s="138" t="s">
        <v>212</v>
      </c>
      <c r="F47" s="139"/>
      <c r="G47" s="11" t="s">
        <v>734</v>
      </c>
      <c r="H47" s="14">
        <v>30.56</v>
      </c>
      <c r="I47" s="109">
        <f t="shared" si="0"/>
        <v>30.56</v>
      </c>
      <c r="J47" s="115"/>
    </row>
    <row r="48" spans="1:10" ht="180">
      <c r="A48" s="114"/>
      <c r="B48" s="107">
        <v>1</v>
      </c>
      <c r="C48" s="10" t="s">
        <v>662</v>
      </c>
      <c r="D48" s="118" t="s">
        <v>23</v>
      </c>
      <c r="E48" s="138" t="s">
        <v>214</v>
      </c>
      <c r="F48" s="139"/>
      <c r="G48" s="11" t="s">
        <v>734</v>
      </c>
      <c r="H48" s="14">
        <v>30.56</v>
      </c>
      <c r="I48" s="109">
        <f t="shared" si="0"/>
        <v>30.56</v>
      </c>
      <c r="J48" s="115"/>
    </row>
    <row r="49" spans="1:10" ht="180">
      <c r="A49" s="114"/>
      <c r="B49" s="107">
        <v>5</v>
      </c>
      <c r="C49" s="10" t="s">
        <v>662</v>
      </c>
      <c r="D49" s="118" t="s">
        <v>23</v>
      </c>
      <c r="E49" s="138" t="s">
        <v>265</v>
      </c>
      <c r="F49" s="139"/>
      <c r="G49" s="11" t="s">
        <v>734</v>
      </c>
      <c r="H49" s="14">
        <v>30.56</v>
      </c>
      <c r="I49" s="109">
        <f t="shared" si="0"/>
        <v>152.79999999999998</v>
      </c>
      <c r="J49" s="115"/>
    </row>
    <row r="50" spans="1:10" ht="180">
      <c r="A50" s="114"/>
      <c r="B50" s="107">
        <v>5</v>
      </c>
      <c r="C50" s="10" t="s">
        <v>662</v>
      </c>
      <c r="D50" s="118" t="s">
        <v>23</v>
      </c>
      <c r="E50" s="138" t="s">
        <v>270</v>
      </c>
      <c r="F50" s="139"/>
      <c r="G50" s="11" t="s">
        <v>734</v>
      </c>
      <c r="H50" s="14">
        <v>30.56</v>
      </c>
      <c r="I50" s="109">
        <f t="shared" si="0"/>
        <v>152.79999999999998</v>
      </c>
      <c r="J50" s="115"/>
    </row>
    <row r="51" spans="1:10" ht="180">
      <c r="A51" s="114"/>
      <c r="B51" s="107">
        <v>5</v>
      </c>
      <c r="C51" s="10" t="s">
        <v>662</v>
      </c>
      <c r="D51" s="118" t="s">
        <v>23</v>
      </c>
      <c r="E51" s="138" t="s">
        <v>311</v>
      </c>
      <c r="F51" s="139"/>
      <c r="G51" s="11" t="s">
        <v>734</v>
      </c>
      <c r="H51" s="14">
        <v>30.56</v>
      </c>
      <c r="I51" s="109">
        <f t="shared" si="0"/>
        <v>152.79999999999998</v>
      </c>
      <c r="J51" s="115"/>
    </row>
    <row r="52" spans="1:10" ht="132">
      <c r="A52" s="114"/>
      <c r="B52" s="107">
        <v>2</v>
      </c>
      <c r="C52" s="10" t="s">
        <v>735</v>
      </c>
      <c r="D52" s="118" t="s">
        <v>25</v>
      </c>
      <c r="E52" s="138"/>
      <c r="F52" s="139"/>
      <c r="G52" s="11" t="s">
        <v>736</v>
      </c>
      <c r="H52" s="14">
        <v>28.08</v>
      </c>
      <c r="I52" s="109">
        <f t="shared" si="0"/>
        <v>56.16</v>
      </c>
      <c r="J52" s="115"/>
    </row>
    <row r="53" spans="1:10" ht="144">
      <c r="A53" s="114"/>
      <c r="B53" s="107">
        <v>1</v>
      </c>
      <c r="C53" s="10" t="s">
        <v>737</v>
      </c>
      <c r="D53" s="118" t="s">
        <v>26</v>
      </c>
      <c r="E53" s="138"/>
      <c r="F53" s="139"/>
      <c r="G53" s="11" t="s">
        <v>738</v>
      </c>
      <c r="H53" s="14">
        <v>20.97</v>
      </c>
      <c r="I53" s="109">
        <f t="shared" si="0"/>
        <v>20.97</v>
      </c>
      <c r="J53" s="115"/>
    </row>
    <row r="54" spans="1:10" ht="168">
      <c r="A54" s="114"/>
      <c r="B54" s="107">
        <v>2</v>
      </c>
      <c r="C54" s="10" t="s">
        <v>739</v>
      </c>
      <c r="D54" s="118" t="s">
        <v>28</v>
      </c>
      <c r="E54" s="138" t="s">
        <v>740</v>
      </c>
      <c r="F54" s="139"/>
      <c r="G54" s="11" t="s">
        <v>741</v>
      </c>
      <c r="H54" s="14">
        <v>31.28</v>
      </c>
      <c r="I54" s="109">
        <f t="shared" ref="I54:I85" si="1">H54*B54</f>
        <v>62.56</v>
      </c>
      <c r="J54" s="115"/>
    </row>
    <row r="55" spans="1:10" ht="144">
      <c r="A55" s="114"/>
      <c r="B55" s="107">
        <v>2</v>
      </c>
      <c r="C55" s="10" t="s">
        <v>742</v>
      </c>
      <c r="D55" s="118" t="s">
        <v>25</v>
      </c>
      <c r="E55" s="138" t="s">
        <v>107</v>
      </c>
      <c r="F55" s="139"/>
      <c r="G55" s="11" t="s">
        <v>743</v>
      </c>
      <c r="H55" s="14">
        <v>44.07</v>
      </c>
      <c r="I55" s="109">
        <f t="shared" si="1"/>
        <v>88.14</v>
      </c>
      <c r="J55" s="115"/>
    </row>
    <row r="56" spans="1:10" ht="144">
      <c r="A56" s="114"/>
      <c r="B56" s="107">
        <v>6</v>
      </c>
      <c r="C56" s="10" t="s">
        <v>744</v>
      </c>
      <c r="D56" s="118" t="s">
        <v>25</v>
      </c>
      <c r="E56" s="138" t="s">
        <v>273</v>
      </c>
      <c r="F56" s="139"/>
      <c r="G56" s="11" t="s">
        <v>745</v>
      </c>
      <c r="H56" s="14">
        <v>20.97</v>
      </c>
      <c r="I56" s="109">
        <f t="shared" si="1"/>
        <v>125.82</v>
      </c>
      <c r="J56" s="115"/>
    </row>
    <row r="57" spans="1:10" ht="120">
      <c r="A57" s="114"/>
      <c r="B57" s="107">
        <v>3</v>
      </c>
      <c r="C57" s="10" t="s">
        <v>746</v>
      </c>
      <c r="D57" s="118" t="s">
        <v>26</v>
      </c>
      <c r="E57" s="138" t="s">
        <v>273</v>
      </c>
      <c r="F57" s="139"/>
      <c r="G57" s="11" t="s">
        <v>747</v>
      </c>
      <c r="H57" s="14">
        <v>22.75</v>
      </c>
      <c r="I57" s="109">
        <f t="shared" si="1"/>
        <v>68.25</v>
      </c>
      <c r="J57" s="115"/>
    </row>
    <row r="58" spans="1:10" ht="120">
      <c r="A58" s="114"/>
      <c r="B58" s="107">
        <v>1</v>
      </c>
      <c r="C58" s="10" t="s">
        <v>748</v>
      </c>
      <c r="D58" s="118" t="s">
        <v>26</v>
      </c>
      <c r="E58" s="138"/>
      <c r="F58" s="139"/>
      <c r="G58" s="11" t="s">
        <v>848</v>
      </c>
      <c r="H58" s="14">
        <v>4.9800000000000004</v>
      </c>
      <c r="I58" s="109">
        <f t="shared" si="1"/>
        <v>4.9800000000000004</v>
      </c>
      <c r="J58" s="115"/>
    </row>
    <row r="59" spans="1:10" ht="96">
      <c r="A59" s="114"/>
      <c r="B59" s="107">
        <v>2</v>
      </c>
      <c r="C59" s="10" t="s">
        <v>749</v>
      </c>
      <c r="D59" s="118" t="s">
        <v>710</v>
      </c>
      <c r="E59" s="138"/>
      <c r="F59" s="139"/>
      <c r="G59" s="11" t="s">
        <v>750</v>
      </c>
      <c r="H59" s="14">
        <v>51.18</v>
      </c>
      <c r="I59" s="109">
        <f t="shared" si="1"/>
        <v>102.36</v>
      </c>
      <c r="J59" s="115"/>
    </row>
    <row r="60" spans="1:10" ht="60">
      <c r="A60" s="114"/>
      <c r="B60" s="107">
        <v>2</v>
      </c>
      <c r="C60" s="10" t="s">
        <v>751</v>
      </c>
      <c r="D60" s="118" t="s">
        <v>752</v>
      </c>
      <c r="E60" s="138" t="s">
        <v>273</v>
      </c>
      <c r="F60" s="139"/>
      <c r="G60" s="11" t="s">
        <v>753</v>
      </c>
      <c r="H60" s="14">
        <v>24.88</v>
      </c>
      <c r="I60" s="109">
        <f t="shared" si="1"/>
        <v>49.76</v>
      </c>
      <c r="J60" s="115"/>
    </row>
    <row r="61" spans="1:10" ht="60">
      <c r="A61" s="114"/>
      <c r="B61" s="107">
        <v>4</v>
      </c>
      <c r="C61" s="10" t="s">
        <v>751</v>
      </c>
      <c r="D61" s="118" t="s">
        <v>754</v>
      </c>
      <c r="E61" s="138" t="s">
        <v>273</v>
      </c>
      <c r="F61" s="139"/>
      <c r="G61" s="11" t="s">
        <v>753</v>
      </c>
      <c r="H61" s="14">
        <v>27.37</v>
      </c>
      <c r="I61" s="109">
        <f t="shared" si="1"/>
        <v>109.48</v>
      </c>
      <c r="J61" s="115"/>
    </row>
    <row r="62" spans="1:10" ht="168">
      <c r="A62" s="114"/>
      <c r="B62" s="107">
        <v>2</v>
      </c>
      <c r="C62" s="10" t="s">
        <v>755</v>
      </c>
      <c r="D62" s="118"/>
      <c r="E62" s="138"/>
      <c r="F62" s="139"/>
      <c r="G62" s="11" t="s">
        <v>756</v>
      </c>
      <c r="H62" s="14">
        <v>35.18</v>
      </c>
      <c r="I62" s="109">
        <f t="shared" si="1"/>
        <v>70.36</v>
      </c>
      <c r="J62" s="115"/>
    </row>
    <row r="63" spans="1:10" ht="180">
      <c r="A63" s="114"/>
      <c r="B63" s="107">
        <v>1</v>
      </c>
      <c r="C63" s="10" t="s">
        <v>757</v>
      </c>
      <c r="D63" s="118" t="s">
        <v>226</v>
      </c>
      <c r="E63" s="138" t="s">
        <v>273</v>
      </c>
      <c r="F63" s="139"/>
      <c r="G63" s="11" t="s">
        <v>758</v>
      </c>
      <c r="H63" s="14">
        <v>23.1</v>
      </c>
      <c r="I63" s="109">
        <f t="shared" si="1"/>
        <v>23.1</v>
      </c>
      <c r="J63" s="115"/>
    </row>
    <row r="64" spans="1:10" ht="180">
      <c r="A64" s="114"/>
      <c r="B64" s="107">
        <v>1</v>
      </c>
      <c r="C64" s="10" t="s">
        <v>757</v>
      </c>
      <c r="D64" s="118" t="s">
        <v>230</v>
      </c>
      <c r="E64" s="138" t="s">
        <v>273</v>
      </c>
      <c r="F64" s="139"/>
      <c r="G64" s="11" t="s">
        <v>758</v>
      </c>
      <c r="H64" s="14">
        <v>23.1</v>
      </c>
      <c r="I64" s="109">
        <f t="shared" si="1"/>
        <v>23.1</v>
      </c>
      <c r="J64" s="115"/>
    </row>
    <row r="65" spans="1:10" ht="180">
      <c r="A65" s="114"/>
      <c r="B65" s="107">
        <v>1</v>
      </c>
      <c r="C65" s="10" t="s">
        <v>757</v>
      </c>
      <c r="D65" s="118" t="s">
        <v>233</v>
      </c>
      <c r="E65" s="138" t="s">
        <v>273</v>
      </c>
      <c r="F65" s="139"/>
      <c r="G65" s="11" t="s">
        <v>758</v>
      </c>
      <c r="H65" s="14">
        <v>23.1</v>
      </c>
      <c r="I65" s="109">
        <f t="shared" si="1"/>
        <v>23.1</v>
      </c>
      <c r="J65" s="115"/>
    </row>
    <row r="66" spans="1:10" ht="96">
      <c r="A66" s="114"/>
      <c r="B66" s="107">
        <v>2</v>
      </c>
      <c r="C66" s="10" t="s">
        <v>759</v>
      </c>
      <c r="D66" s="118" t="s">
        <v>25</v>
      </c>
      <c r="E66" s="138" t="s">
        <v>641</v>
      </c>
      <c r="F66" s="139"/>
      <c r="G66" s="11" t="s">
        <v>760</v>
      </c>
      <c r="H66" s="14">
        <v>17.41</v>
      </c>
      <c r="I66" s="109">
        <f t="shared" si="1"/>
        <v>34.82</v>
      </c>
      <c r="J66" s="115"/>
    </row>
    <row r="67" spans="1:10" ht="108">
      <c r="A67" s="114"/>
      <c r="B67" s="107">
        <v>4</v>
      </c>
      <c r="C67" s="10" t="s">
        <v>761</v>
      </c>
      <c r="D67" s="118" t="s">
        <v>720</v>
      </c>
      <c r="E67" s="138" t="s">
        <v>25</v>
      </c>
      <c r="F67" s="139"/>
      <c r="G67" s="11" t="s">
        <v>762</v>
      </c>
      <c r="H67" s="14">
        <v>6.75</v>
      </c>
      <c r="I67" s="109">
        <f t="shared" si="1"/>
        <v>27</v>
      </c>
      <c r="J67" s="115"/>
    </row>
    <row r="68" spans="1:10" ht="108">
      <c r="A68" s="114"/>
      <c r="B68" s="107">
        <v>2</v>
      </c>
      <c r="C68" s="10" t="s">
        <v>761</v>
      </c>
      <c r="D68" s="118" t="s">
        <v>720</v>
      </c>
      <c r="E68" s="138" t="s">
        <v>26</v>
      </c>
      <c r="F68" s="139"/>
      <c r="G68" s="11" t="s">
        <v>762</v>
      </c>
      <c r="H68" s="14">
        <v>6.75</v>
      </c>
      <c r="I68" s="109">
        <f t="shared" si="1"/>
        <v>13.5</v>
      </c>
      <c r="J68" s="115"/>
    </row>
    <row r="69" spans="1:10" ht="144">
      <c r="A69" s="114"/>
      <c r="B69" s="107">
        <v>2</v>
      </c>
      <c r="C69" s="10" t="s">
        <v>763</v>
      </c>
      <c r="D69" s="118" t="s">
        <v>23</v>
      </c>
      <c r="E69" s="138" t="s">
        <v>107</v>
      </c>
      <c r="F69" s="139"/>
      <c r="G69" s="11" t="s">
        <v>764</v>
      </c>
      <c r="H69" s="14">
        <v>12.08</v>
      </c>
      <c r="I69" s="109">
        <f t="shared" si="1"/>
        <v>24.16</v>
      </c>
      <c r="J69" s="115"/>
    </row>
    <row r="70" spans="1:10" ht="144">
      <c r="A70" s="114"/>
      <c r="B70" s="107">
        <v>2</v>
      </c>
      <c r="C70" s="10" t="s">
        <v>763</v>
      </c>
      <c r="D70" s="118" t="s">
        <v>23</v>
      </c>
      <c r="E70" s="138" t="s">
        <v>210</v>
      </c>
      <c r="F70" s="139"/>
      <c r="G70" s="11" t="s">
        <v>764</v>
      </c>
      <c r="H70" s="14">
        <v>12.08</v>
      </c>
      <c r="I70" s="109">
        <f t="shared" si="1"/>
        <v>24.16</v>
      </c>
      <c r="J70" s="115"/>
    </row>
    <row r="71" spans="1:10" ht="144">
      <c r="A71" s="114"/>
      <c r="B71" s="107">
        <v>1</v>
      </c>
      <c r="C71" s="10" t="s">
        <v>763</v>
      </c>
      <c r="D71" s="118" t="s">
        <v>23</v>
      </c>
      <c r="E71" s="138" t="s">
        <v>212</v>
      </c>
      <c r="F71" s="139"/>
      <c r="G71" s="11" t="s">
        <v>764</v>
      </c>
      <c r="H71" s="14">
        <v>12.08</v>
      </c>
      <c r="I71" s="109">
        <f t="shared" si="1"/>
        <v>12.08</v>
      </c>
      <c r="J71" s="115"/>
    </row>
    <row r="72" spans="1:10" ht="144">
      <c r="A72" s="114"/>
      <c r="B72" s="107">
        <v>1</v>
      </c>
      <c r="C72" s="10" t="s">
        <v>763</v>
      </c>
      <c r="D72" s="118" t="s">
        <v>23</v>
      </c>
      <c r="E72" s="138" t="s">
        <v>214</v>
      </c>
      <c r="F72" s="139"/>
      <c r="G72" s="11" t="s">
        <v>764</v>
      </c>
      <c r="H72" s="14">
        <v>12.08</v>
      </c>
      <c r="I72" s="109">
        <f t="shared" si="1"/>
        <v>12.08</v>
      </c>
      <c r="J72" s="115"/>
    </row>
    <row r="73" spans="1:10" ht="144">
      <c r="A73" s="114"/>
      <c r="B73" s="107">
        <v>1</v>
      </c>
      <c r="C73" s="10" t="s">
        <v>763</v>
      </c>
      <c r="D73" s="118" t="s">
        <v>23</v>
      </c>
      <c r="E73" s="138" t="s">
        <v>268</v>
      </c>
      <c r="F73" s="139"/>
      <c r="G73" s="11" t="s">
        <v>764</v>
      </c>
      <c r="H73" s="14">
        <v>12.08</v>
      </c>
      <c r="I73" s="109">
        <f t="shared" si="1"/>
        <v>12.08</v>
      </c>
      <c r="J73" s="115"/>
    </row>
    <row r="74" spans="1:10" ht="192">
      <c r="A74" s="114"/>
      <c r="B74" s="107">
        <v>3</v>
      </c>
      <c r="C74" s="10" t="s">
        <v>765</v>
      </c>
      <c r="D74" s="118" t="s">
        <v>230</v>
      </c>
      <c r="E74" s="138" t="s">
        <v>107</v>
      </c>
      <c r="F74" s="139"/>
      <c r="G74" s="11" t="s">
        <v>766</v>
      </c>
      <c r="H74" s="14">
        <v>29.85</v>
      </c>
      <c r="I74" s="109">
        <f t="shared" si="1"/>
        <v>89.550000000000011</v>
      </c>
      <c r="J74" s="115"/>
    </row>
    <row r="75" spans="1:10" ht="192">
      <c r="A75" s="114"/>
      <c r="B75" s="107">
        <v>2</v>
      </c>
      <c r="C75" s="10" t="s">
        <v>765</v>
      </c>
      <c r="D75" s="118" t="s">
        <v>231</v>
      </c>
      <c r="E75" s="138" t="s">
        <v>212</v>
      </c>
      <c r="F75" s="139"/>
      <c r="G75" s="11" t="s">
        <v>766</v>
      </c>
      <c r="H75" s="14">
        <v>29.85</v>
      </c>
      <c r="I75" s="109">
        <f t="shared" si="1"/>
        <v>59.7</v>
      </c>
      <c r="J75" s="115"/>
    </row>
    <row r="76" spans="1:10" ht="84">
      <c r="A76" s="114"/>
      <c r="B76" s="107">
        <v>5</v>
      </c>
      <c r="C76" s="10" t="s">
        <v>767</v>
      </c>
      <c r="D76" s="118" t="s">
        <v>23</v>
      </c>
      <c r="E76" s="138" t="s">
        <v>110</v>
      </c>
      <c r="F76" s="139"/>
      <c r="G76" s="11" t="s">
        <v>768</v>
      </c>
      <c r="H76" s="14">
        <v>4.9800000000000004</v>
      </c>
      <c r="I76" s="109">
        <f t="shared" si="1"/>
        <v>24.900000000000002</v>
      </c>
      <c r="J76" s="115"/>
    </row>
    <row r="77" spans="1:10" ht="84">
      <c r="A77" s="114"/>
      <c r="B77" s="107">
        <v>4</v>
      </c>
      <c r="C77" s="10" t="s">
        <v>767</v>
      </c>
      <c r="D77" s="118" t="s">
        <v>25</v>
      </c>
      <c r="E77" s="138" t="s">
        <v>110</v>
      </c>
      <c r="F77" s="139"/>
      <c r="G77" s="11" t="s">
        <v>768</v>
      </c>
      <c r="H77" s="14">
        <v>4.9800000000000004</v>
      </c>
      <c r="I77" s="109">
        <f t="shared" si="1"/>
        <v>19.920000000000002</v>
      </c>
      <c r="J77" s="115"/>
    </row>
    <row r="78" spans="1:10" ht="168">
      <c r="A78" s="114"/>
      <c r="B78" s="107">
        <v>2</v>
      </c>
      <c r="C78" s="10" t="s">
        <v>769</v>
      </c>
      <c r="D78" s="118" t="s">
        <v>770</v>
      </c>
      <c r="E78" s="138"/>
      <c r="F78" s="139"/>
      <c r="G78" s="11" t="s">
        <v>771</v>
      </c>
      <c r="H78" s="14">
        <v>4.9800000000000004</v>
      </c>
      <c r="I78" s="109">
        <f t="shared" si="1"/>
        <v>9.9600000000000009</v>
      </c>
      <c r="J78" s="115"/>
    </row>
    <row r="79" spans="1:10" ht="108">
      <c r="A79" s="114"/>
      <c r="B79" s="107">
        <v>2</v>
      </c>
      <c r="C79" s="10" t="s">
        <v>772</v>
      </c>
      <c r="D79" s="118" t="s">
        <v>773</v>
      </c>
      <c r="E79" s="138"/>
      <c r="F79" s="139"/>
      <c r="G79" s="11" t="s">
        <v>774</v>
      </c>
      <c r="H79" s="14">
        <v>17.41</v>
      </c>
      <c r="I79" s="109">
        <f t="shared" si="1"/>
        <v>34.82</v>
      </c>
      <c r="J79" s="115"/>
    </row>
    <row r="80" spans="1:10" ht="132">
      <c r="A80" s="114"/>
      <c r="B80" s="107">
        <v>2</v>
      </c>
      <c r="C80" s="10" t="s">
        <v>775</v>
      </c>
      <c r="D80" s="118" t="s">
        <v>267</v>
      </c>
      <c r="E80" s="138"/>
      <c r="F80" s="139"/>
      <c r="G80" s="11" t="s">
        <v>776</v>
      </c>
      <c r="H80" s="14">
        <v>15.64</v>
      </c>
      <c r="I80" s="109">
        <f t="shared" si="1"/>
        <v>31.28</v>
      </c>
      <c r="J80" s="115"/>
    </row>
    <row r="81" spans="1:10" ht="132">
      <c r="A81" s="114"/>
      <c r="B81" s="107">
        <v>4</v>
      </c>
      <c r="C81" s="10" t="s">
        <v>116</v>
      </c>
      <c r="D81" s="118"/>
      <c r="E81" s="138"/>
      <c r="F81" s="139"/>
      <c r="G81" s="11" t="s">
        <v>777</v>
      </c>
      <c r="H81" s="14">
        <v>6.75</v>
      </c>
      <c r="I81" s="109">
        <f t="shared" si="1"/>
        <v>27</v>
      </c>
      <c r="J81" s="115"/>
    </row>
    <row r="82" spans="1:10" ht="180">
      <c r="A82" s="114"/>
      <c r="B82" s="107">
        <v>2</v>
      </c>
      <c r="C82" s="10" t="s">
        <v>778</v>
      </c>
      <c r="D82" s="118" t="s">
        <v>210</v>
      </c>
      <c r="E82" s="138"/>
      <c r="F82" s="139"/>
      <c r="G82" s="11" t="s">
        <v>779</v>
      </c>
      <c r="H82" s="14">
        <v>17.41</v>
      </c>
      <c r="I82" s="109">
        <f t="shared" si="1"/>
        <v>34.82</v>
      </c>
      <c r="J82" s="115"/>
    </row>
    <row r="83" spans="1:10" ht="180">
      <c r="A83" s="114"/>
      <c r="B83" s="107">
        <v>2</v>
      </c>
      <c r="C83" s="10" t="s">
        <v>778</v>
      </c>
      <c r="D83" s="118" t="s">
        <v>265</v>
      </c>
      <c r="E83" s="138"/>
      <c r="F83" s="139"/>
      <c r="G83" s="11" t="s">
        <v>779</v>
      </c>
      <c r="H83" s="14">
        <v>17.41</v>
      </c>
      <c r="I83" s="109">
        <f t="shared" si="1"/>
        <v>34.82</v>
      </c>
      <c r="J83" s="115"/>
    </row>
    <row r="84" spans="1:10" ht="144">
      <c r="A84" s="114"/>
      <c r="B84" s="107">
        <v>4</v>
      </c>
      <c r="C84" s="10" t="s">
        <v>120</v>
      </c>
      <c r="D84" s="118"/>
      <c r="E84" s="138"/>
      <c r="F84" s="139"/>
      <c r="G84" s="11" t="s">
        <v>780</v>
      </c>
      <c r="H84" s="14">
        <v>6.4</v>
      </c>
      <c r="I84" s="109">
        <f t="shared" si="1"/>
        <v>25.6</v>
      </c>
      <c r="J84" s="115"/>
    </row>
    <row r="85" spans="1:10" ht="132">
      <c r="A85" s="114"/>
      <c r="B85" s="107">
        <v>1</v>
      </c>
      <c r="C85" s="10" t="s">
        <v>781</v>
      </c>
      <c r="D85" s="118"/>
      <c r="E85" s="138"/>
      <c r="F85" s="139"/>
      <c r="G85" s="11" t="s">
        <v>782</v>
      </c>
      <c r="H85" s="14">
        <v>4.9800000000000004</v>
      </c>
      <c r="I85" s="109">
        <f t="shared" si="1"/>
        <v>4.9800000000000004</v>
      </c>
      <c r="J85" s="115"/>
    </row>
    <row r="86" spans="1:10" ht="132">
      <c r="A86" s="114"/>
      <c r="B86" s="107">
        <v>3</v>
      </c>
      <c r="C86" s="10" t="s">
        <v>783</v>
      </c>
      <c r="D86" s="118"/>
      <c r="E86" s="138"/>
      <c r="F86" s="139"/>
      <c r="G86" s="11" t="s">
        <v>784</v>
      </c>
      <c r="H86" s="14">
        <v>4.9800000000000004</v>
      </c>
      <c r="I86" s="109">
        <f t="shared" ref="I86:I117" si="2">H86*B86</f>
        <v>14.940000000000001</v>
      </c>
      <c r="J86" s="115"/>
    </row>
    <row r="87" spans="1:10" ht="96">
      <c r="A87" s="114"/>
      <c r="B87" s="107">
        <v>4</v>
      </c>
      <c r="C87" s="10" t="s">
        <v>785</v>
      </c>
      <c r="D87" s="118" t="s">
        <v>23</v>
      </c>
      <c r="E87" s="138"/>
      <c r="F87" s="139"/>
      <c r="G87" s="11" t="s">
        <v>786</v>
      </c>
      <c r="H87" s="14">
        <v>12.08</v>
      </c>
      <c r="I87" s="109">
        <f t="shared" si="2"/>
        <v>48.32</v>
      </c>
      <c r="J87" s="115"/>
    </row>
    <row r="88" spans="1:10" ht="96">
      <c r="A88" s="114"/>
      <c r="B88" s="107">
        <v>4</v>
      </c>
      <c r="C88" s="10" t="s">
        <v>785</v>
      </c>
      <c r="D88" s="118" t="s">
        <v>25</v>
      </c>
      <c r="E88" s="138"/>
      <c r="F88" s="139"/>
      <c r="G88" s="11" t="s">
        <v>786</v>
      </c>
      <c r="H88" s="14">
        <v>12.08</v>
      </c>
      <c r="I88" s="109">
        <f t="shared" si="2"/>
        <v>48.32</v>
      </c>
      <c r="J88" s="115"/>
    </row>
    <row r="89" spans="1:10" ht="96">
      <c r="A89" s="114"/>
      <c r="B89" s="107">
        <v>2</v>
      </c>
      <c r="C89" s="10" t="s">
        <v>785</v>
      </c>
      <c r="D89" s="118" t="s">
        <v>26</v>
      </c>
      <c r="E89" s="138"/>
      <c r="F89" s="139"/>
      <c r="G89" s="11" t="s">
        <v>786</v>
      </c>
      <c r="H89" s="14">
        <v>12.08</v>
      </c>
      <c r="I89" s="109">
        <f t="shared" si="2"/>
        <v>24.16</v>
      </c>
      <c r="J89" s="115"/>
    </row>
    <row r="90" spans="1:10" ht="144">
      <c r="A90" s="114"/>
      <c r="B90" s="107">
        <v>7</v>
      </c>
      <c r="C90" s="10" t="s">
        <v>600</v>
      </c>
      <c r="D90" s="118" t="s">
        <v>25</v>
      </c>
      <c r="E90" s="138" t="s">
        <v>273</v>
      </c>
      <c r="F90" s="139"/>
      <c r="G90" s="11" t="s">
        <v>602</v>
      </c>
      <c r="H90" s="14">
        <v>24.52</v>
      </c>
      <c r="I90" s="109">
        <f t="shared" si="2"/>
        <v>171.64</v>
      </c>
      <c r="J90" s="115"/>
    </row>
    <row r="91" spans="1:10" ht="144">
      <c r="A91" s="114"/>
      <c r="B91" s="107">
        <v>2</v>
      </c>
      <c r="C91" s="10" t="s">
        <v>600</v>
      </c>
      <c r="D91" s="118" t="s">
        <v>26</v>
      </c>
      <c r="E91" s="138" t="s">
        <v>273</v>
      </c>
      <c r="F91" s="139"/>
      <c r="G91" s="11" t="s">
        <v>602</v>
      </c>
      <c r="H91" s="14">
        <v>24.52</v>
      </c>
      <c r="I91" s="109">
        <f t="shared" si="2"/>
        <v>49.04</v>
      </c>
      <c r="J91" s="115"/>
    </row>
    <row r="92" spans="1:10" ht="144">
      <c r="A92" s="114"/>
      <c r="B92" s="107">
        <v>1</v>
      </c>
      <c r="C92" s="10" t="s">
        <v>600</v>
      </c>
      <c r="D92" s="118" t="s">
        <v>26</v>
      </c>
      <c r="E92" s="138" t="s">
        <v>271</v>
      </c>
      <c r="F92" s="139"/>
      <c r="G92" s="11" t="s">
        <v>602</v>
      </c>
      <c r="H92" s="14">
        <v>24.52</v>
      </c>
      <c r="I92" s="109">
        <f t="shared" si="2"/>
        <v>24.52</v>
      </c>
      <c r="J92" s="115"/>
    </row>
    <row r="93" spans="1:10" ht="144">
      <c r="A93" s="114"/>
      <c r="B93" s="107">
        <v>1</v>
      </c>
      <c r="C93" s="10" t="s">
        <v>600</v>
      </c>
      <c r="D93" s="118" t="s">
        <v>26</v>
      </c>
      <c r="E93" s="138" t="s">
        <v>272</v>
      </c>
      <c r="F93" s="139"/>
      <c r="G93" s="11" t="s">
        <v>602</v>
      </c>
      <c r="H93" s="14">
        <v>24.52</v>
      </c>
      <c r="I93" s="109">
        <f t="shared" si="2"/>
        <v>24.52</v>
      </c>
      <c r="J93" s="115"/>
    </row>
    <row r="94" spans="1:10" ht="144">
      <c r="A94" s="114"/>
      <c r="B94" s="107">
        <v>4</v>
      </c>
      <c r="C94" s="10" t="s">
        <v>787</v>
      </c>
      <c r="D94" s="118" t="s">
        <v>25</v>
      </c>
      <c r="E94" s="138" t="s">
        <v>273</v>
      </c>
      <c r="F94" s="139"/>
      <c r="G94" s="11" t="s">
        <v>788</v>
      </c>
      <c r="H94" s="14">
        <v>24.52</v>
      </c>
      <c r="I94" s="109">
        <f t="shared" si="2"/>
        <v>98.08</v>
      </c>
      <c r="J94" s="115"/>
    </row>
    <row r="95" spans="1:10" ht="144">
      <c r="A95" s="114"/>
      <c r="B95" s="107">
        <v>1</v>
      </c>
      <c r="C95" s="10" t="s">
        <v>787</v>
      </c>
      <c r="D95" s="118" t="s">
        <v>26</v>
      </c>
      <c r="E95" s="138" t="s">
        <v>273</v>
      </c>
      <c r="F95" s="139"/>
      <c r="G95" s="11" t="s">
        <v>788</v>
      </c>
      <c r="H95" s="14">
        <v>24.52</v>
      </c>
      <c r="I95" s="109">
        <f t="shared" si="2"/>
        <v>24.52</v>
      </c>
      <c r="J95" s="115"/>
    </row>
    <row r="96" spans="1:10" ht="144">
      <c r="A96" s="114"/>
      <c r="B96" s="107">
        <v>1</v>
      </c>
      <c r="C96" s="10" t="s">
        <v>787</v>
      </c>
      <c r="D96" s="118" t="s">
        <v>26</v>
      </c>
      <c r="E96" s="138" t="s">
        <v>271</v>
      </c>
      <c r="F96" s="139"/>
      <c r="G96" s="11" t="s">
        <v>788</v>
      </c>
      <c r="H96" s="14">
        <v>24.52</v>
      </c>
      <c r="I96" s="109">
        <f t="shared" si="2"/>
        <v>24.52</v>
      </c>
      <c r="J96" s="115"/>
    </row>
    <row r="97" spans="1:10" ht="144">
      <c r="A97" s="114"/>
      <c r="B97" s="107">
        <v>1</v>
      </c>
      <c r="C97" s="10" t="s">
        <v>787</v>
      </c>
      <c r="D97" s="118" t="s">
        <v>26</v>
      </c>
      <c r="E97" s="138" t="s">
        <v>272</v>
      </c>
      <c r="F97" s="139"/>
      <c r="G97" s="11" t="s">
        <v>788</v>
      </c>
      <c r="H97" s="14">
        <v>24.52</v>
      </c>
      <c r="I97" s="109">
        <f t="shared" si="2"/>
        <v>24.52</v>
      </c>
      <c r="J97" s="115"/>
    </row>
    <row r="98" spans="1:10" ht="120">
      <c r="A98" s="114"/>
      <c r="B98" s="107">
        <v>2</v>
      </c>
      <c r="C98" s="10" t="s">
        <v>789</v>
      </c>
      <c r="D98" s="118" t="s">
        <v>752</v>
      </c>
      <c r="E98" s="138"/>
      <c r="F98" s="139"/>
      <c r="G98" s="11" t="s">
        <v>790</v>
      </c>
      <c r="H98" s="14">
        <v>36.96</v>
      </c>
      <c r="I98" s="109">
        <f t="shared" si="2"/>
        <v>73.92</v>
      </c>
      <c r="J98" s="115"/>
    </row>
    <row r="99" spans="1:10" ht="60">
      <c r="A99" s="114"/>
      <c r="B99" s="107">
        <v>4</v>
      </c>
      <c r="C99" s="10" t="s">
        <v>791</v>
      </c>
      <c r="D99" s="118" t="s">
        <v>792</v>
      </c>
      <c r="E99" s="138" t="s">
        <v>583</v>
      </c>
      <c r="F99" s="139"/>
      <c r="G99" s="11" t="s">
        <v>793</v>
      </c>
      <c r="H99" s="14">
        <v>35.18</v>
      </c>
      <c r="I99" s="109">
        <f t="shared" si="2"/>
        <v>140.72</v>
      </c>
      <c r="J99" s="115"/>
    </row>
    <row r="100" spans="1:10" ht="108">
      <c r="A100" s="114"/>
      <c r="B100" s="107">
        <v>1</v>
      </c>
      <c r="C100" s="10" t="s">
        <v>794</v>
      </c>
      <c r="D100" s="118" t="s">
        <v>25</v>
      </c>
      <c r="E100" s="138" t="s">
        <v>107</v>
      </c>
      <c r="F100" s="139"/>
      <c r="G100" s="11" t="s">
        <v>237</v>
      </c>
      <c r="H100" s="14">
        <v>81.39</v>
      </c>
      <c r="I100" s="109">
        <f t="shared" si="2"/>
        <v>81.39</v>
      </c>
      <c r="J100" s="115"/>
    </row>
    <row r="101" spans="1:10" ht="108">
      <c r="A101" s="114"/>
      <c r="B101" s="107">
        <v>4</v>
      </c>
      <c r="C101" s="10" t="s">
        <v>795</v>
      </c>
      <c r="D101" s="118" t="s">
        <v>26</v>
      </c>
      <c r="E101" s="138"/>
      <c r="F101" s="139"/>
      <c r="G101" s="11" t="s">
        <v>796</v>
      </c>
      <c r="H101" s="14">
        <v>35.18</v>
      </c>
      <c r="I101" s="109">
        <f t="shared" si="2"/>
        <v>140.72</v>
      </c>
      <c r="J101" s="115"/>
    </row>
    <row r="102" spans="1:10" ht="108">
      <c r="A102" s="114"/>
      <c r="B102" s="107">
        <v>1</v>
      </c>
      <c r="C102" s="10" t="s">
        <v>795</v>
      </c>
      <c r="D102" s="118" t="s">
        <v>27</v>
      </c>
      <c r="E102" s="138"/>
      <c r="F102" s="139"/>
      <c r="G102" s="11" t="s">
        <v>796</v>
      </c>
      <c r="H102" s="14">
        <v>35.18</v>
      </c>
      <c r="I102" s="109">
        <f t="shared" si="2"/>
        <v>35.18</v>
      </c>
      <c r="J102" s="115"/>
    </row>
    <row r="103" spans="1:10" ht="108">
      <c r="A103" s="114"/>
      <c r="B103" s="107">
        <v>8</v>
      </c>
      <c r="C103" s="10" t="s">
        <v>797</v>
      </c>
      <c r="D103" s="118" t="s">
        <v>25</v>
      </c>
      <c r="E103" s="138"/>
      <c r="F103" s="139"/>
      <c r="G103" s="11" t="s">
        <v>798</v>
      </c>
      <c r="H103" s="14">
        <v>35.18</v>
      </c>
      <c r="I103" s="109">
        <f t="shared" si="2"/>
        <v>281.44</v>
      </c>
      <c r="J103" s="115"/>
    </row>
    <row r="104" spans="1:10" ht="108">
      <c r="A104" s="114"/>
      <c r="B104" s="107">
        <v>6</v>
      </c>
      <c r="C104" s="10" t="s">
        <v>797</v>
      </c>
      <c r="D104" s="118" t="s">
        <v>26</v>
      </c>
      <c r="E104" s="138"/>
      <c r="F104" s="139"/>
      <c r="G104" s="11" t="s">
        <v>798</v>
      </c>
      <c r="H104" s="14">
        <v>35.18</v>
      </c>
      <c r="I104" s="109">
        <f t="shared" si="2"/>
        <v>211.07999999999998</v>
      </c>
      <c r="J104" s="115"/>
    </row>
    <row r="105" spans="1:10" ht="108">
      <c r="A105" s="114"/>
      <c r="B105" s="107">
        <v>3</v>
      </c>
      <c r="C105" s="10" t="s">
        <v>797</v>
      </c>
      <c r="D105" s="118" t="s">
        <v>27</v>
      </c>
      <c r="E105" s="138"/>
      <c r="F105" s="139"/>
      <c r="G105" s="11" t="s">
        <v>798</v>
      </c>
      <c r="H105" s="14">
        <v>35.18</v>
      </c>
      <c r="I105" s="109">
        <f t="shared" si="2"/>
        <v>105.53999999999999</v>
      </c>
      <c r="J105" s="115"/>
    </row>
    <row r="106" spans="1:10" ht="156">
      <c r="A106" s="114"/>
      <c r="B106" s="107">
        <v>1</v>
      </c>
      <c r="C106" s="10" t="s">
        <v>799</v>
      </c>
      <c r="D106" s="118" t="s">
        <v>90</v>
      </c>
      <c r="E106" s="138"/>
      <c r="F106" s="139"/>
      <c r="G106" s="11" t="s">
        <v>800</v>
      </c>
      <c r="H106" s="14">
        <v>69.3</v>
      </c>
      <c r="I106" s="109">
        <f t="shared" si="2"/>
        <v>69.3</v>
      </c>
      <c r="J106" s="115"/>
    </row>
    <row r="107" spans="1:10" ht="108">
      <c r="A107" s="114"/>
      <c r="B107" s="107">
        <v>2</v>
      </c>
      <c r="C107" s="10" t="s">
        <v>801</v>
      </c>
      <c r="D107" s="118" t="s">
        <v>26</v>
      </c>
      <c r="E107" s="138"/>
      <c r="F107" s="139"/>
      <c r="G107" s="11" t="s">
        <v>802</v>
      </c>
      <c r="H107" s="14">
        <v>41.58</v>
      </c>
      <c r="I107" s="109">
        <f t="shared" si="2"/>
        <v>83.16</v>
      </c>
      <c r="J107" s="115"/>
    </row>
    <row r="108" spans="1:10" ht="108">
      <c r="A108" s="114"/>
      <c r="B108" s="107">
        <v>2</v>
      </c>
      <c r="C108" s="10" t="s">
        <v>801</v>
      </c>
      <c r="D108" s="118" t="s">
        <v>27</v>
      </c>
      <c r="E108" s="138"/>
      <c r="F108" s="139"/>
      <c r="G108" s="11" t="s">
        <v>802</v>
      </c>
      <c r="H108" s="14">
        <v>41.58</v>
      </c>
      <c r="I108" s="109">
        <f t="shared" si="2"/>
        <v>83.16</v>
      </c>
      <c r="J108" s="115"/>
    </row>
    <row r="109" spans="1:10" ht="96">
      <c r="A109" s="114"/>
      <c r="B109" s="107">
        <v>2</v>
      </c>
      <c r="C109" s="10" t="s">
        <v>803</v>
      </c>
      <c r="D109" s="118" t="s">
        <v>27</v>
      </c>
      <c r="E109" s="138"/>
      <c r="F109" s="139"/>
      <c r="G109" s="11" t="s">
        <v>804</v>
      </c>
      <c r="H109" s="14">
        <v>31.63</v>
      </c>
      <c r="I109" s="109">
        <f t="shared" si="2"/>
        <v>63.26</v>
      </c>
      <c r="J109" s="115"/>
    </row>
    <row r="110" spans="1:10" ht="156">
      <c r="A110" s="114"/>
      <c r="B110" s="107">
        <v>1</v>
      </c>
      <c r="C110" s="10" t="s">
        <v>805</v>
      </c>
      <c r="D110" s="118" t="s">
        <v>25</v>
      </c>
      <c r="E110" s="138" t="s">
        <v>263</v>
      </c>
      <c r="F110" s="139"/>
      <c r="G110" s="11" t="s">
        <v>806</v>
      </c>
      <c r="H110" s="14">
        <v>52.95</v>
      </c>
      <c r="I110" s="109">
        <f t="shared" si="2"/>
        <v>52.95</v>
      </c>
      <c r="J110" s="115"/>
    </row>
    <row r="111" spans="1:10" ht="120">
      <c r="A111" s="114"/>
      <c r="B111" s="107">
        <v>1</v>
      </c>
      <c r="C111" s="10" t="s">
        <v>807</v>
      </c>
      <c r="D111" s="118" t="s">
        <v>25</v>
      </c>
      <c r="E111" s="138" t="s">
        <v>107</v>
      </c>
      <c r="F111" s="139"/>
      <c r="G111" s="11" t="s">
        <v>808</v>
      </c>
      <c r="H111" s="14">
        <v>62.91</v>
      </c>
      <c r="I111" s="109">
        <f t="shared" si="2"/>
        <v>62.91</v>
      </c>
      <c r="J111" s="115"/>
    </row>
    <row r="112" spans="1:10" ht="120">
      <c r="A112" s="114"/>
      <c r="B112" s="107">
        <v>1</v>
      </c>
      <c r="C112" s="10" t="s">
        <v>807</v>
      </c>
      <c r="D112" s="118" t="s">
        <v>25</v>
      </c>
      <c r="E112" s="138" t="s">
        <v>268</v>
      </c>
      <c r="F112" s="139"/>
      <c r="G112" s="11" t="s">
        <v>808</v>
      </c>
      <c r="H112" s="14">
        <v>62.91</v>
      </c>
      <c r="I112" s="109">
        <f t="shared" si="2"/>
        <v>62.91</v>
      </c>
      <c r="J112" s="115"/>
    </row>
    <row r="113" spans="1:10" ht="120">
      <c r="A113" s="114"/>
      <c r="B113" s="107">
        <v>2</v>
      </c>
      <c r="C113" s="10" t="s">
        <v>809</v>
      </c>
      <c r="D113" s="118" t="s">
        <v>25</v>
      </c>
      <c r="E113" s="138" t="s">
        <v>273</v>
      </c>
      <c r="F113" s="139"/>
      <c r="G113" s="11" t="s">
        <v>810</v>
      </c>
      <c r="H113" s="14">
        <v>49.4</v>
      </c>
      <c r="I113" s="109">
        <f t="shared" si="2"/>
        <v>98.8</v>
      </c>
      <c r="J113" s="115"/>
    </row>
    <row r="114" spans="1:10" ht="120">
      <c r="A114" s="114"/>
      <c r="B114" s="107">
        <v>2</v>
      </c>
      <c r="C114" s="10" t="s">
        <v>809</v>
      </c>
      <c r="D114" s="118" t="s">
        <v>25</v>
      </c>
      <c r="E114" s="138" t="s">
        <v>484</v>
      </c>
      <c r="F114" s="139"/>
      <c r="G114" s="11" t="s">
        <v>810</v>
      </c>
      <c r="H114" s="14">
        <v>49.4</v>
      </c>
      <c r="I114" s="109">
        <f t="shared" si="2"/>
        <v>98.8</v>
      </c>
      <c r="J114" s="115"/>
    </row>
    <row r="115" spans="1:10" ht="120">
      <c r="A115" s="114"/>
      <c r="B115" s="107">
        <v>2</v>
      </c>
      <c r="C115" s="10" t="s">
        <v>809</v>
      </c>
      <c r="D115" s="118" t="s">
        <v>25</v>
      </c>
      <c r="E115" s="138" t="s">
        <v>811</v>
      </c>
      <c r="F115" s="139"/>
      <c r="G115" s="11" t="s">
        <v>810</v>
      </c>
      <c r="H115" s="14">
        <v>49.4</v>
      </c>
      <c r="I115" s="109">
        <f t="shared" si="2"/>
        <v>98.8</v>
      </c>
      <c r="J115" s="115"/>
    </row>
    <row r="116" spans="1:10" ht="120">
      <c r="A116" s="114"/>
      <c r="B116" s="107">
        <v>2</v>
      </c>
      <c r="C116" s="10" t="s">
        <v>812</v>
      </c>
      <c r="D116" s="118" t="s">
        <v>25</v>
      </c>
      <c r="E116" s="138" t="s">
        <v>484</v>
      </c>
      <c r="F116" s="139"/>
      <c r="G116" s="11" t="s">
        <v>813</v>
      </c>
      <c r="H116" s="14">
        <v>52.24</v>
      </c>
      <c r="I116" s="109">
        <f t="shared" si="2"/>
        <v>104.48</v>
      </c>
      <c r="J116" s="115"/>
    </row>
    <row r="117" spans="1:10" ht="120">
      <c r="A117" s="114"/>
      <c r="B117" s="107">
        <v>2</v>
      </c>
      <c r="C117" s="10" t="s">
        <v>814</v>
      </c>
      <c r="D117" s="118" t="s">
        <v>25</v>
      </c>
      <c r="E117" s="138" t="s">
        <v>673</v>
      </c>
      <c r="F117" s="139"/>
      <c r="G117" s="11" t="s">
        <v>815</v>
      </c>
      <c r="H117" s="14">
        <v>55.44</v>
      </c>
      <c r="I117" s="109">
        <f t="shared" si="2"/>
        <v>110.88</v>
      </c>
      <c r="J117" s="115"/>
    </row>
    <row r="118" spans="1:10" ht="120">
      <c r="A118" s="114"/>
      <c r="B118" s="107">
        <v>4</v>
      </c>
      <c r="C118" s="10" t="s">
        <v>814</v>
      </c>
      <c r="D118" s="118" t="s">
        <v>25</v>
      </c>
      <c r="E118" s="138" t="s">
        <v>484</v>
      </c>
      <c r="F118" s="139"/>
      <c r="G118" s="11" t="s">
        <v>815</v>
      </c>
      <c r="H118" s="14">
        <v>55.44</v>
      </c>
      <c r="I118" s="109">
        <f t="shared" ref="I118:I128" si="3">H118*B118</f>
        <v>221.76</v>
      </c>
      <c r="J118" s="115"/>
    </row>
    <row r="119" spans="1:10" ht="108">
      <c r="A119" s="114"/>
      <c r="B119" s="107">
        <v>1</v>
      </c>
      <c r="C119" s="10" t="s">
        <v>816</v>
      </c>
      <c r="D119" s="118" t="s">
        <v>26</v>
      </c>
      <c r="E119" s="138" t="s">
        <v>110</v>
      </c>
      <c r="F119" s="139"/>
      <c r="G119" s="11" t="s">
        <v>817</v>
      </c>
      <c r="H119" s="14">
        <v>27.72</v>
      </c>
      <c r="I119" s="109">
        <f t="shared" si="3"/>
        <v>27.72</v>
      </c>
      <c r="J119" s="115"/>
    </row>
    <row r="120" spans="1:10" ht="120">
      <c r="A120" s="114"/>
      <c r="B120" s="107">
        <v>1</v>
      </c>
      <c r="C120" s="10" t="s">
        <v>818</v>
      </c>
      <c r="D120" s="118" t="s">
        <v>107</v>
      </c>
      <c r="E120" s="138"/>
      <c r="F120" s="139"/>
      <c r="G120" s="11" t="s">
        <v>819</v>
      </c>
      <c r="H120" s="14">
        <v>87.07</v>
      </c>
      <c r="I120" s="109">
        <f t="shared" si="3"/>
        <v>87.07</v>
      </c>
      <c r="J120" s="115"/>
    </row>
    <row r="121" spans="1:10" ht="120">
      <c r="A121" s="114"/>
      <c r="B121" s="107">
        <v>1</v>
      </c>
      <c r="C121" s="10" t="s">
        <v>820</v>
      </c>
      <c r="D121" s="118" t="s">
        <v>273</v>
      </c>
      <c r="E121" s="138"/>
      <c r="F121" s="139"/>
      <c r="G121" s="11" t="s">
        <v>821</v>
      </c>
      <c r="H121" s="14">
        <v>79.97</v>
      </c>
      <c r="I121" s="109">
        <f t="shared" si="3"/>
        <v>79.97</v>
      </c>
      <c r="J121" s="115"/>
    </row>
    <row r="122" spans="1:10" ht="120">
      <c r="A122" s="114"/>
      <c r="B122" s="107">
        <v>1</v>
      </c>
      <c r="C122" s="10" t="s">
        <v>822</v>
      </c>
      <c r="D122" s="118" t="s">
        <v>25</v>
      </c>
      <c r="E122" s="138" t="s">
        <v>273</v>
      </c>
      <c r="F122" s="139"/>
      <c r="G122" s="11" t="s">
        <v>823</v>
      </c>
      <c r="H122" s="14">
        <v>120.84</v>
      </c>
      <c r="I122" s="109">
        <f t="shared" si="3"/>
        <v>120.84</v>
      </c>
      <c r="J122" s="115"/>
    </row>
    <row r="123" spans="1:10" ht="120">
      <c r="A123" s="114"/>
      <c r="B123" s="107">
        <v>1</v>
      </c>
      <c r="C123" s="10" t="s">
        <v>824</v>
      </c>
      <c r="D123" s="118" t="s">
        <v>26</v>
      </c>
      <c r="E123" s="138" t="s">
        <v>273</v>
      </c>
      <c r="F123" s="139"/>
      <c r="G123" s="11" t="s">
        <v>825</v>
      </c>
      <c r="H123" s="14">
        <v>116.57</v>
      </c>
      <c r="I123" s="109">
        <f t="shared" si="3"/>
        <v>116.57</v>
      </c>
      <c r="J123" s="115"/>
    </row>
    <row r="124" spans="1:10" ht="108">
      <c r="A124" s="114"/>
      <c r="B124" s="107">
        <v>1</v>
      </c>
      <c r="C124" s="10" t="s">
        <v>826</v>
      </c>
      <c r="D124" s="118" t="s">
        <v>25</v>
      </c>
      <c r="E124" s="138"/>
      <c r="F124" s="139"/>
      <c r="G124" s="11" t="s">
        <v>827</v>
      </c>
      <c r="H124" s="14">
        <v>120.84</v>
      </c>
      <c r="I124" s="109">
        <f t="shared" si="3"/>
        <v>120.84</v>
      </c>
      <c r="J124" s="115"/>
    </row>
    <row r="125" spans="1:10" ht="120">
      <c r="A125" s="114"/>
      <c r="B125" s="107">
        <v>1</v>
      </c>
      <c r="C125" s="10" t="s">
        <v>828</v>
      </c>
      <c r="D125" s="118" t="s">
        <v>25</v>
      </c>
      <c r="E125" s="138" t="s">
        <v>273</v>
      </c>
      <c r="F125" s="139"/>
      <c r="G125" s="11" t="s">
        <v>829</v>
      </c>
      <c r="H125" s="14">
        <v>95.96</v>
      </c>
      <c r="I125" s="109">
        <f t="shared" si="3"/>
        <v>95.96</v>
      </c>
      <c r="J125" s="115"/>
    </row>
    <row r="126" spans="1:10" ht="132">
      <c r="A126" s="114"/>
      <c r="B126" s="107">
        <v>2</v>
      </c>
      <c r="C126" s="10" t="s">
        <v>830</v>
      </c>
      <c r="D126" s="118" t="s">
        <v>25</v>
      </c>
      <c r="E126" s="138" t="s">
        <v>273</v>
      </c>
      <c r="F126" s="139"/>
      <c r="G126" s="11" t="s">
        <v>831</v>
      </c>
      <c r="H126" s="14">
        <v>95.96</v>
      </c>
      <c r="I126" s="109">
        <f t="shared" si="3"/>
        <v>191.92</v>
      </c>
      <c r="J126" s="115"/>
    </row>
    <row r="127" spans="1:10" ht="180">
      <c r="A127" s="114"/>
      <c r="B127" s="107">
        <v>1</v>
      </c>
      <c r="C127" s="10" t="s">
        <v>832</v>
      </c>
      <c r="D127" s="118" t="s">
        <v>25</v>
      </c>
      <c r="E127" s="138" t="s">
        <v>273</v>
      </c>
      <c r="F127" s="139"/>
      <c r="G127" s="11" t="s">
        <v>849</v>
      </c>
      <c r="H127" s="14">
        <v>122.61</v>
      </c>
      <c r="I127" s="109">
        <f t="shared" si="3"/>
        <v>122.61</v>
      </c>
      <c r="J127" s="115"/>
    </row>
    <row r="128" spans="1:10" ht="108">
      <c r="A128" s="114"/>
      <c r="B128" s="108">
        <v>2</v>
      </c>
      <c r="C128" s="12" t="s">
        <v>833</v>
      </c>
      <c r="D128" s="119" t="s">
        <v>25</v>
      </c>
      <c r="E128" s="148" t="s">
        <v>273</v>
      </c>
      <c r="F128" s="149"/>
      <c r="G128" s="13" t="s">
        <v>834</v>
      </c>
      <c r="H128" s="15">
        <v>158.15</v>
      </c>
      <c r="I128" s="110">
        <f t="shared" si="3"/>
        <v>316.3</v>
      </c>
      <c r="J128" s="115"/>
    </row>
  </sheetData>
  <mergeCells count="111">
    <mergeCell ref="E125:F125"/>
    <mergeCell ref="E126:F126"/>
    <mergeCell ref="E127:F127"/>
    <mergeCell ref="E128:F128"/>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0"/>
  <sheetViews>
    <sheetView zoomScale="90" zoomScaleNormal="90" workbookViewId="0">
      <selection activeCell="D22" sqref="D22:D12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7310.4400000000005</v>
      </c>
      <c r="O2" t="s">
        <v>182</v>
      </c>
    </row>
    <row r="3" spans="1:15" ht="12.75" customHeight="1">
      <c r="A3" s="114"/>
      <c r="B3" s="121" t="s">
        <v>135</v>
      </c>
      <c r="C3" s="120"/>
      <c r="D3" s="120"/>
      <c r="E3" s="120"/>
      <c r="F3" s="120"/>
      <c r="G3" s="120"/>
      <c r="H3" s="120"/>
      <c r="I3" s="120"/>
      <c r="J3" s="120"/>
      <c r="K3" s="120"/>
      <c r="L3" s="115"/>
      <c r="N3">
        <v>7310.4400000000005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711</v>
      </c>
      <c r="C10" s="120"/>
      <c r="D10" s="120"/>
      <c r="E10" s="120"/>
      <c r="F10" s="115"/>
      <c r="G10" s="116"/>
      <c r="H10" s="116" t="s">
        <v>711</v>
      </c>
      <c r="I10" s="120"/>
      <c r="J10" s="120"/>
      <c r="K10" s="140">
        <f>IF(Invoice!J10&lt;&gt;"",Invoice!J10,"")</f>
        <v>52962</v>
      </c>
      <c r="L10" s="115"/>
    </row>
    <row r="11" spans="1:15" ht="12.75" customHeight="1">
      <c r="A11" s="114"/>
      <c r="B11" s="114" t="s">
        <v>712</v>
      </c>
      <c r="C11" s="120"/>
      <c r="D11" s="120"/>
      <c r="E11" s="120"/>
      <c r="F11" s="115"/>
      <c r="G11" s="116"/>
      <c r="H11" s="116" t="s">
        <v>712</v>
      </c>
      <c r="I11" s="120"/>
      <c r="J11" s="120"/>
      <c r="K11" s="141"/>
      <c r="L11" s="115"/>
    </row>
    <row r="12" spans="1:15" ht="12.75" customHeight="1">
      <c r="A12" s="114"/>
      <c r="B12" s="114" t="s">
        <v>713</v>
      </c>
      <c r="C12" s="120"/>
      <c r="D12" s="120"/>
      <c r="E12" s="120"/>
      <c r="F12" s="115"/>
      <c r="G12" s="116"/>
      <c r="H12" s="116" t="s">
        <v>713</v>
      </c>
      <c r="I12" s="120"/>
      <c r="J12" s="120"/>
      <c r="K12" s="120"/>
      <c r="L12" s="115"/>
    </row>
    <row r="13" spans="1:15" ht="12.75" customHeight="1">
      <c r="A13" s="114"/>
      <c r="B13" s="114" t="s">
        <v>714</v>
      </c>
      <c r="C13" s="120"/>
      <c r="D13" s="120"/>
      <c r="E13" s="120"/>
      <c r="F13" s="115"/>
      <c r="G13" s="116"/>
      <c r="H13" s="116" t="s">
        <v>714</v>
      </c>
      <c r="I13" s="120"/>
      <c r="J13" s="120"/>
      <c r="K13" s="99" t="s">
        <v>11</v>
      </c>
      <c r="L13" s="115"/>
    </row>
    <row r="14" spans="1:15" ht="15" customHeight="1">
      <c r="A14" s="114"/>
      <c r="B14" s="114" t="s">
        <v>152</v>
      </c>
      <c r="C14" s="120"/>
      <c r="D14" s="120"/>
      <c r="E14" s="120"/>
      <c r="F14" s="115"/>
      <c r="G14" s="116"/>
      <c r="H14" s="116" t="s">
        <v>152</v>
      </c>
      <c r="I14" s="120"/>
      <c r="J14" s="120"/>
      <c r="K14" s="142">
        <f>Invoice!J14</f>
        <v>45313</v>
      </c>
      <c r="L14" s="115"/>
    </row>
    <row r="15" spans="1:15" ht="15" customHeight="1">
      <c r="A15" s="114"/>
      <c r="B15" s="6" t="s">
        <v>6</v>
      </c>
      <c r="C15" s="7"/>
      <c r="D15" s="7"/>
      <c r="E15" s="7"/>
      <c r="F15" s="8"/>
      <c r="G15" s="116"/>
      <c r="H15" s="9" t="s">
        <v>6</v>
      </c>
      <c r="I15" s="120"/>
      <c r="J15" s="120"/>
      <c r="K15" s="143"/>
      <c r="L15" s="115"/>
    </row>
    <row r="16" spans="1:15" ht="15" customHeight="1">
      <c r="A16" s="114"/>
      <c r="B16" s="120"/>
      <c r="C16" s="120"/>
      <c r="D16" s="120"/>
      <c r="E16" s="120"/>
      <c r="F16" s="120"/>
      <c r="G16" s="120"/>
      <c r="H16" s="120"/>
      <c r="I16" s="123" t="s">
        <v>142</v>
      </c>
      <c r="J16" s="123" t="s">
        <v>142</v>
      </c>
      <c r="K16" s="129">
        <v>41456</v>
      </c>
      <c r="L16" s="115"/>
    </row>
    <row r="17" spans="1:12" ht="12.75" customHeight="1">
      <c r="A17" s="114"/>
      <c r="B17" s="120" t="s">
        <v>715</v>
      </c>
      <c r="C17" s="120"/>
      <c r="D17" s="120"/>
      <c r="E17" s="120"/>
      <c r="F17" s="120"/>
      <c r="G17" s="120"/>
      <c r="H17" s="120"/>
      <c r="I17" s="123" t="s">
        <v>143</v>
      </c>
      <c r="J17" s="123" t="s">
        <v>143</v>
      </c>
      <c r="K17" s="129" t="str">
        <f>IF(Invoice!J17&lt;&gt;"",Invoice!J17,"")</f>
        <v>Sunny</v>
      </c>
      <c r="L17" s="115"/>
    </row>
    <row r="18" spans="1:12" ht="18" customHeight="1">
      <c r="A18" s="114"/>
      <c r="B18" s="120" t="s">
        <v>716</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24" customHeight="1">
      <c r="A22" s="114"/>
      <c r="B22" s="107">
        <f>'Tax Invoice'!D18</f>
        <v>12</v>
      </c>
      <c r="C22" s="10" t="s">
        <v>717</v>
      </c>
      <c r="D22" s="10" t="s">
        <v>717</v>
      </c>
      <c r="E22" s="118" t="s">
        <v>107</v>
      </c>
      <c r="F22" s="138"/>
      <c r="G22" s="139"/>
      <c r="H22" s="11" t="s">
        <v>718</v>
      </c>
      <c r="I22" s="14">
        <f t="shared" ref="I22:I53" si="0">ROUNDUP(J22*$N$1,2)</f>
        <v>12.08</v>
      </c>
      <c r="J22" s="14">
        <v>12.08</v>
      </c>
      <c r="K22" s="109">
        <f t="shared" ref="K22:K53" si="1">I22*B22</f>
        <v>144.96</v>
      </c>
      <c r="L22" s="115"/>
    </row>
    <row r="23" spans="1:12" ht="24" customHeight="1">
      <c r="A23" s="114"/>
      <c r="B23" s="107">
        <f>'Tax Invoice'!D19</f>
        <v>5</v>
      </c>
      <c r="C23" s="10" t="s">
        <v>717</v>
      </c>
      <c r="D23" s="10" t="s">
        <v>717</v>
      </c>
      <c r="E23" s="118" t="s">
        <v>210</v>
      </c>
      <c r="F23" s="138"/>
      <c r="G23" s="139"/>
      <c r="H23" s="11" t="s">
        <v>718</v>
      </c>
      <c r="I23" s="14">
        <f t="shared" si="0"/>
        <v>12.08</v>
      </c>
      <c r="J23" s="14">
        <v>12.08</v>
      </c>
      <c r="K23" s="109">
        <f t="shared" si="1"/>
        <v>60.4</v>
      </c>
      <c r="L23" s="115"/>
    </row>
    <row r="24" spans="1:12" ht="24" customHeight="1">
      <c r="A24" s="114"/>
      <c r="B24" s="107">
        <f>'Tax Invoice'!D20</f>
        <v>3</v>
      </c>
      <c r="C24" s="10" t="s">
        <v>717</v>
      </c>
      <c r="D24" s="10" t="s">
        <v>717</v>
      </c>
      <c r="E24" s="118" t="s">
        <v>212</v>
      </c>
      <c r="F24" s="138"/>
      <c r="G24" s="139"/>
      <c r="H24" s="11" t="s">
        <v>718</v>
      </c>
      <c r="I24" s="14">
        <f t="shared" si="0"/>
        <v>12.08</v>
      </c>
      <c r="J24" s="14">
        <v>12.08</v>
      </c>
      <c r="K24" s="109">
        <f t="shared" si="1"/>
        <v>36.24</v>
      </c>
      <c r="L24" s="115"/>
    </row>
    <row r="25" spans="1:12" ht="24" customHeight="1">
      <c r="A25" s="114"/>
      <c r="B25" s="107">
        <f>'Tax Invoice'!D21</f>
        <v>7</v>
      </c>
      <c r="C25" s="10" t="s">
        <v>717</v>
      </c>
      <c r="D25" s="10" t="s">
        <v>717</v>
      </c>
      <c r="E25" s="118" t="s">
        <v>213</v>
      </c>
      <c r="F25" s="138"/>
      <c r="G25" s="139"/>
      <c r="H25" s="11" t="s">
        <v>718</v>
      </c>
      <c r="I25" s="14">
        <f t="shared" si="0"/>
        <v>12.08</v>
      </c>
      <c r="J25" s="14">
        <v>12.08</v>
      </c>
      <c r="K25" s="109">
        <f t="shared" si="1"/>
        <v>84.56</v>
      </c>
      <c r="L25" s="115"/>
    </row>
    <row r="26" spans="1:12" ht="24" customHeight="1">
      <c r="A26" s="114"/>
      <c r="B26" s="107">
        <f>'Tax Invoice'!D22</f>
        <v>7</v>
      </c>
      <c r="C26" s="10" t="s">
        <v>717</v>
      </c>
      <c r="D26" s="10" t="s">
        <v>717</v>
      </c>
      <c r="E26" s="118" t="s">
        <v>263</v>
      </c>
      <c r="F26" s="138"/>
      <c r="G26" s="139"/>
      <c r="H26" s="11" t="s">
        <v>718</v>
      </c>
      <c r="I26" s="14">
        <f t="shared" si="0"/>
        <v>12.08</v>
      </c>
      <c r="J26" s="14">
        <v>12.08</v>
      </c>
      <c r="K26" s="109">
        <f t="shared" si="1"/>
        <v>84.56</v>
      </c>
      <c r="L26" s="115"/>
    </row>
    <row r="27" spans="1:12" ht="24" customHeight="1">
      <c r="A27" s="114"/>
      <c r="B27" s="107">
        <f>'Tax Invoice'!D23</f>
        <v>7</v>
      </c>
      <c r="C27" s="10" t="s">
        <v>717</v>
      </c>
      <c r="D27" s="10" t="s">
        <v>717</v>
      </c>
      <c r="E27" s="118" t="s">
        <v>214</v>
      </c>
      <c r="F27" s="138"/>
      <c r="G27" s="139"/>
      <c r="H27" s="11" t="s">
        <v>718</v>
      </c>
      <c r="I27" s="14">
        <f t="shared" si="0"/>
        <v>12.08</v>
      </c>
      <c r="J27" s="14">
        <v>12.08</v>
      </c>
      <c r="K27" s="109">
        <f t="shared" si="1"/>
        <v>84.56</v>
      </c>
      <c r="L27" s="115"/>
    </row>
    <row r="28" spans="1:12" ht="24" customHeight="1">
      <c r="A28" s="114"/>
      <c r="B28" s="107">
        <f>'Tax Invoice'!D24</f>
        <v>5</v>
      </c>
      <c r="C28" s="10" t="s">
        <v>717</v>
      </c>
      <c r="D28" s="10" t="s">
        <v>717</v>
      </c>
      <c r="E28" s="118" t="s">
        <v>265</v>
      </c>
      <c r="F28" s="138"/>
      <c r="G28" s="139"/>
      <c r="H28" s="11" t="s">
        <v>718</v>
      </c>
      <c r="I28" s="14">
        <f t="shared" si="0"/>
        <v>12.08</v>
      </c>
      <c r="J28" s="14">
        <v>12.08</v>
      </c>
      <c r="K28" s="109">
        <f t="shared" si="1"/>
        <v>60.4</v>
      </c>
      <c r="L28" s="115"/>
    </row>
    <row r="29" spans="1:12" ht="24" customHeight="1">
      <c r="A29" s="114"/>
      <c r="B29" s="107">
        <f>'Tax Invoice'!D25</f>
        <v>5</v>
      </c>
      <c r="C29" s="10" t="s">
        <v>717</v>
      </c>
      <c r="D29" s="10" t="s">
        <v>717</v>
      </c>
      <c r="E29" s="118" t="s">
        <v>267</v>
      </c>
      <c r="F29" s="138"/>
      <c r="G29" s="139"/>
      <c r="H29" s="11" t="s">
        <v>718</v>
      </c>
      <c r="I29" s="14">
        <f t="shared" si="0"/>
        <v>12.08</v>
      </c>
      <c r="J29" s="14">
        <v>12.08</v>
      </c>
      <c r="K29" s="109">
        <f t="shared" si="1"/>
        <v>60.4</v>
      </c>
      <c r="L29" s="115"/>
    </row>
    <row r="30" spans="1:12" ht="24" customHeight="1">
      <c r="A30" s="114"/>
      <c r="B30" s="107">
        <f>'Tax Invoice'!D26</f>
        <v>1</v>
      </c>
      <c r="C30" s="10" t="s">
        <v>717</v>
      </c>
      <c r="D30" s="10" t="s">
        <v>717</v>
      </c>
      <c r="E30" s="118" t="s">
        <v>310</v>
      </c>
      <c r="F30" s="138"/>
      <c r="G30" s="139"/>
      <c r="H30" s="11" t="s">
        <v>718</v>
      </c>
      <c r="I30" s="14">
        <f t="shared" si="0"/>
        <v>12.08</v>
      </c>
      <c r="J30" s="14">
        <v>12.08</v>
      </c>
      <c r="K30" s="109">
        <f t="shared" si="1"/>
        <v>12.08</v>
      </c>
      <c r="L30" s="115"/>
    </row>
    <row r="31" spans="1:12" ht="24" customHeight="1">
      <c r="A31" s="114"/>
      <c r="B31" s="107">
        <f>'Tax Invoice'!D27</f>
        <v>1</v>
      </c>
      <c r="C31" s="10" t="s">
        <v>717</v>
      </c>
      <c r="D31" s="10" t="s">
        <v>717</v>
      </c>
      <c r="E31" s="118" t="s">
        <v>270</v>
      </c>
      <c r="F31" s="138"/>
      <c r="G31" s="139"/>
      <c r="H31" s="11" t="s">
        <v>718</v>
      </c>
      <c r="I31" s="14">
        <f t="shared" si="0"/>
        <v>12.08</v>
      </c>
      <c r="J31" s="14">
        <v>12.08</v>
      </c>
      <c r="K31" s="109">
        <f t="shared" si="1"/>
        <v>12.08</v>
      </c>
      <c r="L31" s="115"/>
    </row>
    <row r="32" spans="1:12" ht="24" customHeight="1">
      <c r="A32" s="114"/>
      <c r="B32" s="107">
        <f>'Tax Invoice'!D28</f>
        <v>1</v>
      </c>
      <c r="C32" s="10" t="s">
        <v>717</v>
      </c>
      <c r="D32" s="10" t="s">
        <v>717</v>
      </c>
      <c r="E32" s="118" t="s">
        <v>311</v>
      </c>
      <c r="F32" s="138"/>
      <c r="G32" s="139"/>
      <c r="H32" s="11" t="s">
        <v>718</v>
      </c>
      <c r="I32" s="14">
        <f t="shared" si="0"/>
        <v>12.08</v>
      </c>
      <c r="J32" s="14">
        <v>12.08</v>
      </c>
      <c r="K32" s="109">
        <f t="shared" si="1"/>
        <v>12.08</v>
      </c>
      <c r="L32" s="115"/>
    </row>
    <row r="33" spans="1:12" ht="24" customHeight="1">
      <c r="A33" s="114"/>
      <c r="B33" s="107">
        <f>'Tax Invoice'!D29</f>
        <v>2</v>
      </c>
      <c r="C33" s="10" t="s">
        <v>719</v>
      </c>
      <c r="D33" s="10" t="s">
        <v>719</v>
      </c>
      <c r="E33" s="118" t="s">
        <v>720</v>
      </c>
      <c r="F33" s="138" t="s">
        <v>25</v>
      </c>
      <c r="G33" s="139"/>
      <c r="H33" s="11" t="s">
        <v>721</v>
      </c>
      <c r="I33" s="14">
        <f t="shared" si="0"/>
        <v>6.75</v>
      </c>
      <c r="J33" s="14">
        <v>6.75</v>
      </c>
      <c r="K33" s="109">
        <f t="shared" si="1"/>
        <v>13.5</v>
      </c>
      <c r="L33" s="115"/>
    </row>
    <row r="34" spans="1:12" ht="12.75" customHeight="1">
      <c r="A34" s="114"/>
      <c r="B34" s="107">
        <f>'Tax Invoice'!D30</f>
        <v>2</v>
      </c>
      <c r="C34" s="10" t="s">
        <v>722</v>
      </c>
      <c r="D34" s="10" t="s">
        <v>722</v>
      </c>
      <c r="E34" s="118" t="s">
        <v>25</v>
      </c>
      <c r="F34" s="138"/>
      <c r="G34" s="139"/>
      <c r="H34" s="11" t="s">
        <v>723</v>
      </c>
      <c r="I34" s="14">
        <f t="shared" si="0"/>
        <v>8.17</v>
      </c>
      <c r="J34" s="14">
        <v>8.17</v>
      </c>
      <c r="K34" s="109">
        <f t="shared" si="1"/>
        <v>16.34</v>
      </c>
      <c r="L34" s="115"/>
    </row>
    <row r="35" spans="1:12" ht="24" customHeight="1">
      <c r="A35" s="114"/>
      <c r="B35" s="107">
        <f>'Tax Invoice'!D31</f>
        <v>2</v>
      </c>
      <c r="C35" s="10" t="s">
        <v>724</v>
      </c>
      <c r="D35" s="10" t="s">
        <v>724</v>
      </c>
      <c r="E35" s="118" t="s">
        <v>26</v>
      </c>
      <c r="F35" s="138" t="s">
        <v>273</v>
      </c>
      <c r="G35" s="139"/>
      <c r="H35" s="11" t="s">
        <v>725</v>
      </c>
      <c r="I35" s="14">
        <f t="shared" si="0"/>
        <v>20.97</v>
      </c>
      <c r="J35" s="14">
        <v>20.97</v>
      </c>
      <c r="K35" s="109">
        <f t="shared" si="1"/>
        <v>41.94</v>
      </c>
      <c r="L35" s="115"/>
    </row>
    <row r="36" spans="1:12" ht="24" customHeight="1">
      <c r="A36" s="114"/>
      <c r="B36" s="107">
        <f>'Tax Invoice'!D32</f>
        <v>6</v>
      </c>
      <c r="C36" s="10" t="s">
        <v>726</v>
      </c>
      <c r="D36" s="10" t="s">
        <v>726</v>
      </c>
      <c r="E36" s="118" t="s">
        <v>25</v>
      </c>
      <c r="F36" s="138" t="s">
        <v>273</v>
      </c>
      <c r="G36" s="139"/>
      <c r="H36" s="11" t="s">
        <v>727</v>
      </c>
      <c r="I36" s="14">
        <f t="shared" si="0"/>
        <v>20.97</v>
      </c>
      <c r="J36" s="14">
        <v>20.97</v>
      </c>
      <c r="K36" s="109">
        <f t="shared" si="1"/>
        <v>125.82</v>
      </c>
      <c r="L36" s="115"/>
    </row>
    <row r="37" spans="1:12" ht="24" customHeight="1">
      <c r="A37" s="114"/>
      <c r="B37" s="107">
        <f>'Tax Invoice'!D33</f>
        <v>2</v>
      </c>
      <c r="C37" s="10" t="s">
        <v>726</v>
      </c>
      <c r="D37" s="10" t="s">
        <v>726</v>
      </c>
      <c r="E37" s="118" t="s">
        <v>26</v>
      </c>
      <c r="F37" s="138" t="s">
        <v>273</v>
      </c>
      <c r="G37" s="139"/>
      <c r="H37" s="11" t="s">
        <v>727</v>
      </c>
      <c r="I37" s="14">
        <f t="shared" si="0"/>
        <v>20.97</v>
      </c>
      <c r="J37" s="14">
        <v>20.97</v>
      </c>
      <c r="K37" s="109">
        <f t="shared" si="1"/>
        <v>41.94</v>
      </c>
      <c r="L37" s="115"/>
    </row>
    <row r="38" spans="1:12" ht="24" customHeight="1">
      <c r="A38" s="114"/>
      <c r="B38" s="107">
        <f>'Tax Invoice'!D34</f>
        <v>1</v>
      </c>
      <c r="C38" s="10" t="s">
        <v>728</v>
      </c>
      <c r="D38" s="10" t="s">
        <v>728</v>
      </c>
      <c r="E38" s="118" t="s">
        <v>729</v>
      </c>
      <c r="F38" s="138"/>
      <c r="G38" s="139"/>
      <c r="H38" s="11" t="s">
        <v>847</v>
      </c>
      <c r="I38" s="14">
        <f t="shared" si="0"/>
        <v>10.31</v>
      </c>
      <c r="J38" s="14">
        <v>10.31</v>
      </c>
      <c r="K38" s="109">
        <f t="shared" si="1"/>
        <v>10.31</v>
      </c>
      <c r="L38" s="115"/>
    </row>
    <row r="39" spans="1:12" ht="24" customHeight="1">
      <c r="A39" s="114"/>
      <c r="B39" s="107">
        <f>'Tax Invoice'!D35</f>
        <v>2</v>
      </c>
      <c r="C39" s="10" t="s">
        <v>730</v>
      </c>
      <c r="D39" s="10" t="s">
        <v>730</v>
      </c>
      <c r="E39" s="118" t="s">
        <v>107</v>
      </c>
      <c r="F39" s="138"/>
      <c r="G39" s="139"/>
      <c r="H39" s="11" t="s">
        <v>731</v>
      </c>
      <c r="I39" s="14">
        <f t="shared" si="0"/>
        <v>9.6</v>
      </c>
      <c r="J39" s="14">
        <v>9.6</v>
      </c>
      <c r="K39" s="109">
        <f t="shared" si="1"/>
        <v>19.2</v>
      </c>
      <c r="L39" s="115"/>
    </row>
    <row r="40" spans="1:12" ht="24" customHeight="1">
      <c r="A40" s="114"/>
      <c r="B40" s="107">
        <f>'Tax Invoice'!D36</f>
        <v>1</v>
      </c>
      <c r="C40" s="10" t="s">
        <v>730</v>
      </c>
      <c r="D40" s="10" t="s">
        <v>730</v>
      </c>
      <c r="E40" s="118" t="s">
        <v>210</v>
      </c>
      <c r="F40" s="138"/>
      <c r="G40" s="139"/>
      <c r="H40" s="11" t="s">
        <v>731</v>
      </c>
      <c r="I40" s="14">
        <f t="shared" si="0"/>
        <v>9.6</v>
      </c>
      <c r="J40" s="14">
        <v>9.6</v>
      </c>
      <c r="K40" s="109">
        <f t="shared" si="1"/>
        <v>9.6</v>
      </c>
      <c r="L40" s="115"/>
    </row>
    <row r="41" spans="1:12" ht="24" customHeight="1">
      <c r="A41" s="114"/>
      <c r="B41" s="107">
        <f>'Tax Invoice'!D37</f>
        <v>1</v>
      </c>
      <c r="C41" s="10" t="s">
        <v>730</v>
      </c>
      <c r="D41" s="10" t="s">
        <v>730</v>
      </c>
      <c r="E41" s="118" t="s">
        <v>213</v>
      </c>
      <c r="F41" s="138"/>
      <c r="G41" s="139"/>
      <c r="H41" s="11" t="s">
        <v>731</v>
      </c>
      <c r="I41" s="14">
        <f t="shared" si="0"/>
        <v>9.6</v>
      </c>
      <c r="J41" s="14">
        <v>9.6</v>
      </c>
      <c r="K41" s="109">
        <f t="shared" si="1"/>
        <v>9.6</v>
      </c>
      <c r="L41" s="115"/>
    </row>
    <row r="42" spans="1:12" ht="24" customHeight="1">
      <c r="A42" s="114"/>
      <c r="B42" s="107">
        <f>'Tax Invoice'!D38</f>
        <v>1</v>
      </c>
      <c r="C42" s="10" t="s">
        <v>730</v>
      </c>
      <c r="D42" s="10" t="s">
        <v>730</v>
      </c>
      <c r="E42" s="118" t="s">
        <v>263</v>
      </c>
      <c r="F42" s="138"/>
      <c r="G42" s="139"/>
      <c r="H42" s="11" t="s">
        <v>731</v>
      </c>
      <c r="I42" s="14">
        <f t="shared" si="0"/>
        <v>9.6</v>
      </c>
      <c r="J42" s="14">
        <v>9.6</v>
      </c>
      <c r="K42" s="109">
        <f t="shared" si="1"/>
        <v>9.6</v>
      </c>
      <c r="L42" s="115"/>
    </row>
    <row r="43" spans="1:12" ht="24" customHeight="1">
      <c r="A43" s="114"/>
      <c r="B43" s="107">
        <f>'Tax Invoice'!D39</f>
        <v>1</v>
      </c>
      <c r="C43" s="10" t="s">
        <v>730</v>
      </c>
      <c r="D43" s="10" t="s">
        <v>730</v>
      </c>
      <c r="E43" s="118" t="s">
        <v>214</v>
      </c>
      <c r="F43" s="138"/>
      <c r="G43" s="139"/>
      <c r="H43" s="11" t="s">
        <v>731</v>
      </c>
      <c r="I43" s="14">
        <f t="shared" si="0"/>
        <v>9.6</v>
      </c>
      <c r="J43" s="14">
        <v>9.6</v>
      </c>
      <c r="K43" s="109">
        <f t="shared" si="1"/>
        <v>9.6</v>
      </c>
      <c r="L43" s="115"/>
    </row>
    <row r="44" spans="1:12" ht="24" customHeight="1">
      <c r="A44" s="114"/>
      <c r="B44" s="107">
        <f>'Tax Invoice'!D40</f>
        <v>4</v>
      </c>
      <c r="C44" s="10" t="s">
        <v>732</v>
      </c>
      <c r="D44" s="10" t="s">
        <v>732</v>
      </c>
      <c r="E44" s="118" t="s">
        <v>26</v>
      </c>
      <c r="F44" s="138"/>
      <c r="G44" s="139"/>
      <c r="H44" s="11" t="s">
        <v>733</v>
      </c>
      <c r="I44" s="14">
        <f t="shared" si="0"/>
        <v>8.17</v>
      </c>
      <c r="J44" s="14">
        <v>8.17</v>
      </c>
      <c r="K44" s="109">
        <f t="shared" si="1"/>
        <v>32.68</v>
      </c>
      <c r="L44" s="115"/>
    </row>
    <row r="45" spans="1:12" ht="24" customHeight="1">
      <c r="A45" s="114"/>
      <c r="B45" s="107">
        <f>'Tax Invoice'!D41</f>
        <v>5</v>
      </c>
      <c r="C45" s="10" t="s">
        <v>662</v>
      </c>
      <c r="D45" s="10" t="s">
        <v>662</v>
      </c>
      <c r="E45" s="118" t="s">
        <v>23</v>
      </c>
      <c r="F45" s="138" t="s">
        <v>107</v>
      </c>
      <c r="G45" s="139"/>
      <c r="H45" s="11" t="s">
        <v>734</v>
      </c>
      <c r="I45" s="14">
        <f t="shared" si="0"/>
        <v>30.56</v>
      </c>
      <c r="J45" s="14">
        <v>30.56</v>
      </c>
      <c r="K45" s="109">
        <f t="shared" si="1"/>
        <v>152.79999999999998</v>
      </c>
      <c r="L45" s="115"/>
    </row>
    <row r="46" spans="1:12" ht="24" customHeight="1">
      <c r="A46" s="114"/>
      <c r="B46" s="107">
        <f>'Tax Invoice'!D42</f>
        <v>4</v>
      </c>
      <c r="C46" s="10" t="s">
        <v>662</v>
      </c>
      <c r="D46" s="10" t="s">
        <v>662</v>
      </c>
      <c r="E46" s="118" t="s">
        <v>23</v>
      </c>
      <c r="F46" s="138" t="s">
        <v>210</v>
      </c>
      <c r="G46" s="139"/>
      <c r="H46" s="11" t="s">
        <v>734</v>
      </c>
      <c r="I46" s="14">
        <f t="shared" si="0"/>
        <v>30.56</v>
      </c>
      <c r="J46" s="14">
        <v>30.56</v>
      </c>
      <c r="K46" s="109">
        <f t="shared" si="1"/>
        <v>122.24</v>
      </c>
      <c r="L46" s="115"/>
    </row>
    <row r="47" spans="1:12" ht="24" customHeight="1">
      <c r="A47" s="114"/>
      <c r="B47" s="107">
        <f>'Tax Invoice'!D43</f>
        <v>1</v>
      </c>
      <c r="C47" s="10" t="s">
        <v>662</v>
      </c>
      <c r="D47" s="10" t="s">
        <v>662</v>
      </c>
      <c r="E47" s="118" t="s">
        <v>23</v>
      </c>
      <c r="F47" s="138" t="s">
        <v>212</v>
      </c>
      <c r="G47" s="139"/>
      <c r="H47" s="11" t="s">
        <v>734</v>
      </c>
      <c r="I47" s="14">
        <f t="shared" si="0"/>
        <v>30.56</v>
      </c>
      <c r="J47" s="14">
        <v>30.56</v>
      </c>
      <c r="K47" s="109">
        <f t="shared" si="1"/>
        <v>30.56</v>
      </c>
      <c r="L47" s="115"/>
    </row>
    <row r="48" spans="1:12" ht="24" customHeight="1">
      <c r="A48" s="114"/>
      <c r="B48" s="107">
        <f>'Tax Invoice'!D44</f>
        <v>1</v>
      </c>
      <c r="C48" s="10" t="s">
        <v>662</v>
      </c>
      <c r="D48" s="10" t="s">
        <v>662</v>
      </c>
      <c r="E48" s="118" t="s">
        <v>23</v>
      </c>
      <c r="F48" s="138" t="s">
        <v>214</v>
      </c>
      <c r="G48" s="139"/>
      <c r="H48" s="11" t="s">
        <v>734</v>
      </c>
      <c r="I48" s="14">
        <f t="shared" si="0"/>
        <v>30.56</v>
      </c>
      <c r="J48" s="14">
        <v>30.56</v>
      </c>
      <c r="K48" s="109">
        <f t="shared" si="1"/>
        <v>30.56</v>
      </c>
      <c r="L48" s="115"/>
    </row>
    <row r="49" spans="1:12" ht="24" customHeight="1">
      <c r="A49" s="114"/>
      <c r="B49" s="107">
        <f>'Tax Invoice'!D45</f>
        <v>5</v>
      </c>
      <c r="C49" s="10" t="s">
        <v>662</v>
      </c>
      <c r="D49" s="10" t="s">
        <v>662</v>
      </c>
      <c r="E49" s="118" t="s">
        <v>23</v>
      </c>
      <c r="F49" s="138" t="s">
        <v>265</v>
      </c>
      <c r="G49" s="139"/>
      <c r="H49" s="11" t="s">
        <v>734</v>
      </c>
      <c r="I49" s="14">
        <f t="shared" si="0"/>
        <v>30.56</v>
      </c>
      <c r="J49" s="14">
        <v>30.56</v>
      </c>
      <c r="K49" s="109">
        <f t="shared" si="1"/>
        <v>152.79999999999998</v>
      </c>
      <c r="L49" s="115"/>
    </row>
    <row r="50" spans="1:12" ht="24" customHeight="1">
      <c r="A50" s="114"/>
      <c r="B50" s="107">
        <f>'Tax Invoice'!D46</f>
        <v>5</v>
      </c>
      <c r="C50" s="10" t="s">
        <v>662</v>
      </c>
      <c r="D50" s="10" t="s">
        <v>662</v>
      </c>
      <c r="E50" s="118" t="s">
        <v>23</v>
      </c>
      <c r="F50" s="138" t="s">
        <v>270</v>
      </c>
      <c r="G50" s="139"/>
      <c r="H50" s="11" t="s">
        <v>734</v>
      </c>
      <c r="I50" s="14">
        <f t="shared" si="0"/>
        <v>30.56</v>
      </c>
      <c r="J50" s="14">
        <v>30.56</v>
      </c>
      <c r="K50" s="109">
        <f t="shared" si="1"/>
        <v>152.79999999999998</v>
      </c>
      <c r="L50" s="115"/>
    </row>
    <row r="51" spans="1:12" ht="24" customHeight="1">
      <c r="A51" s="114"/>
      <c r="B51" s="107">
        <f>'Tax Invoice'!D47</f>
        <v>5</v>
      </c>
      <c r="C51" s="10" t="s">
        <v>662</v>
      </c>
      <c r="D51" s="10" t="s">
        <v>662</v>
      </c>
      <c r="E51" s="118" t="s">
        <v>23</v>
      </c>
      <c r="F51" s="138" t="s">
        <v>311</v>
      </c>
      <c r="G51" s="139"/>
      <c r="H51" s="11" t="s">
        <v>734</v>
      </c>
      <c r="I51" s="14">
        <f t="shared" si="0"/>
        <v>30.56</v>
      </c>
      <c r="J51" s="14">
        <v>30.56</v>
      </c>
      <c r="K51" s="109">
        <f t="shared" si="1"/>
        <v>152.79999999999998</v>
      </c>
      <c r="L51" s="115"/>
    </row>
    <row r="52" spans="1:12" ht="24" customHeight="1">
      <c r="A52" s="114"/>
      <c r="B52" s="107">
        <f>'Tax Invoice'!D48</f>
        <v>2</v>
      </c>
      <c r="C52" s="10" t="s">
        <v>735</v>
      </c>
      <c r="D52" s="10" t="s">
        <v>735</v>
      </c>
      <c r="E52" s="118" t="s">
        <v>25</v>
      </c>
      <c r="F52" s="138"/>
      <c r="G52" s="139"/>
      <c r="H52" s="11" t="s">
        <v>736</v>
      </c>
      <c r="I52" s="14">
        <f t="shared" si="0"/>
        <v>28.08</v>
      </c>
      <c r="J52" s="14">
        <v>28.08</v>
      </c>
      <c r="K52" s="109">
        <f t="shared" si="1"/>
        <v>56.16</v>
      </c>
      <c r="L52" s="115"/>
    </row>
    <row r="53" spans="1:12" ht="24" customHeight="1">
      <c r="A53" s="114"/>
      <c r="B53" s="107">
        <f>'Tax Invoice'!D49</f>
        <v>1</v>
      </c>
      <c r="C53" s="10" t="s">
        <v>737</v>
      </c>
      <c r="D53" s="10" t="s">
        <v>737</v>
      </c>
      <c r="E53" s="118" t="s">
        <v>26</v>
      </c>
      <c r="F53" s="138"/>
      <c r="G53" s="139"/>
      <c r="H53" s="11" t="s">
        <v>738</v>
      </c>
      <c r="I53" s="14">
        <f t="shared" si="0"/>
        <v>20.97</v>
      </c>
      <c r="J53" s="14">
        <v>20.97</v>
      </c>
      <c r="K53" s="109">
        <f t="shared" si="1"/>
        <v>20.97</v>
      </c>
      <c r="L53" s="115"/>
    </row>
    <row r="54" spans="1:12" ht="24" customHeight="1">
      <c r="A54" s="114"/>
      <c r="B54" s="107">
        <f>'Tax Invoice'!D50</f>
        <v>2</v>
      </c>
      <c r="C54" s="10" t="s">
        <v>739</v>
      </c>
      <c r="D54" s="10" t="s">
        <v>739</v>
      </c>
      <c r="E54" s="118" t="s">
        <v>28</v>
      </c>
      <c r="F54" s="138" t="s">
        <v>740</v>
      </c>
      <c r="G54" s="139"/>
      <c r="H54" s="11" t="s">
        <v>741</v>
      </c>
      <c r="I54" s="14">
        <f t="shared" ref="I54:I85" si="2">ROUNDUP(J54*$N$1,2)</f>
        <v>31.28</v>
      </c>
      <c r="J54" s="14">
        <v>31.28</v>
      </c>
      <c r="K54" s="109">
        <f t="shared" ref="K54:K85" si="3">I54*B54</f>
        <v>62.56</v>
      </c>
      <c r="L54" s="115"/>
    </row>
    <row r="55" spans="1:12" ht="24" customHeight="1">
      <c r="A55" s="114"/>
      <c r="B55" s="107">
        <f>'Tax Invoice'!D51</f>
        <v>2</v>
      </c>
      <c r="C55" s="10" t="s">
        <v>742</v>
      </c>
      <c r="D55" s="10" t="s">
        <v>742</v>
      </c>
      <c r="E55" s="118" t="s">
        <v>25</v>
      </c>
      <c r="F55" s="138" t="s">
        <v>107</v>
      </c>
      <c r="G55" s="139"/>
      <c r="H55" s="11" t="s">
        <v>743</v>
      </c>
      <c r="I55" s="14">
        <f t="shared" si="2"/>
        <v>44.07</v>
      </c>
      <c r="J55" s="14">
        <v>44.07</v>
      </c>
      <c r="K55" s="109">
        <f t="shared" si="3"/>
        <v>88.14</v>
      </c>
      <c r="L55" s="115"/>
    </row>
    <row r="56" spans="1:12" ht="24" customHeight="1">
      <c r="A56" s="114"/>
      <c r="B56" s="107">
        <f>'Tax Invoice'!D52</f>
        <v>6</v>
      </c>
      <c r="C56" s="10" t="s">
        <v>744</v>
      </c>
      <c r="D56" s="10" t="s">
        <v>744</v>
      </c>
      <c r="E56" s="118" t="s">
        <v>25</v>
      </c>
      <c r="F56" s="138" t="s">
        <v>273</v>
      </c>
      <c r="G56" s="139"/>
      <c r="H56" s="11" t="s">
        <v>745</v>
      </c>
      <c r="I56" s="14">
        <f t="shared" si="2"/>
        <v>20.97</v>
      </c>
      <c r="J56" s="14">
        <v>20.97</v>
      </c>
      <c r="K56" s="109">
        <f t="shared" si="3"/>
        <v>125.82</v>
      </c>
      <c r="L56" s="115"/>
    </row>
    <row r="57" spans="1:12" ht="24" customHeight="1">
      <c r="A57" s="114"/>
      <c r="B57" s="107">
        <f>'Tax Invoice'!D53</f>
        <v>3</v>
      </c>
      <c r="C57" s="10" t="s">
        <v>746</v>
      </c>
      <c r="D57" s="10" t="s">
        <v>746</v>
      </c>
      <c r="E57" s="118" t="s">
        <v>26</v>
      </c>
      <c r="F57" s="138" t="s">
        <v>273</v>
      </c>
      <c r="G57" s="139"/>
      <c r="H57" s="11" t="s">
        <v>747</v>
      </c>
      <c r="I57" s="14">
        <f t="shared" si="2"/>
        <v>22.75</v>
      </c>
      <c r="J57" s="14">
        <v>22.75</v>
      </c>
      <c r="K57" s="109">
        <f t="shared" si="3"/>
        <v>68.25</v>
      </c>
      <c r="L57" s="115"/>
    </row>
    <row r="58" spans="1:12" ht="24" customHeight="1">
      <c r="A58" s="114"/>
      <c r="B58" s="107">
        <f>'Tax Invoice'!D54</f>
        <v>1</v>
      </c>
      <c r="C58" s="10" t="s">
        <v>748</v>
      </c>
      <c r="D58" s="10" t="s">
        <v>748</v>
      </c>
      <c r="E58" s="118" t="s">
        <v>26</v>
      </c>
      <c r="F58" s="138"/>
      <c r="G58" s="139"/>
      <c r="H58" s="11" t="s">
        <v>848</v>
      </c>
      <c r="I58" s="14">
        <f t="shared" si="2"/>
        <v>4.9800000000000004</v>
      </c>
      <c r="J58" s="14">
        <v>4.9800000000000004</v>
      </c>
      <c r="K58" s="109">
        <f t="shared" si="3"/>
        <v>4.9800000000000004</v>
      </c>
      <c r="L58" s="115"/>
    </row>
    <row r="59" spans="1:12" ht="12.75" customHeight="1">
      <c r="A59" s="114"/>
      <c r="B59" s="107">
        <f>'Tax Invoice'!D55</f>
        <v>2</v>
      </c>
      <c r="C59" s="10" t="s">
        <v>749</v>
      </c>
      <c r="D59" s="10" t="s">
        <v>835</v>
      </c>
      <c r="E59" s="118" t="s">
        <v>710</v>
      </c>
      <c r="F59" s="138"/>
      <c r="G59" s="139"/>
      <c r="H59" s="11" t="s">
        <v>750</v>
      </c>
      <c r="I59" s="14">
        <f t="shared" si="2"/>
        <v>51.18</v>
      </c>
      <c r="J59" s="14">
        <v>51.18</v>
      </c>
      <c r="K59" s="109">
        <f t="shared" si="3"/>
        <v>102.36</v>
      </c>
      <c r="L59" s="115"/>
    </row>
    <row r="60" spans="1:12" ht="12.75" customHeight="1">
      <c r="A60" s="114"/>
      <c r="B60" s="107">
        <f>'Tax Invoice'!D56</f>
        <v>2</v>
      </c>
      <c r="C60" s="10" t="s">
        <v>751</v>
      </c>
      <c r="D60" s="10" t="s">
        <v>836</v>
      </c>
      <c r="E60" s="118" t="s">
        <v>752</v>
      </c>
      <c r="F60" s="138" t="s">
        <v>273</v>
      </c>
      <c r="G60" s="139"/>
      <c r="H60" s="11" t="s">
        <v>753</v>
      </c>
      <c r="I60" s="14">
        <f t="shared" si="2"/>
        <v>24.88</v>
      </c>
      <c r="J60" s="14">
        <v>24.88</v>
      </c>
      <c r="K60" s="109">
        <f t="shared" si="3"/>
        <v>49.76</v>
      </c>
      <c r="L60" s="115"/>
    </row>
    <row r="61" spans="1:12" ht="12.75" customHeight="1">
      <c r="A61" s="114"/>
      <c r="B61" s="107">
        <f>'Tax Invoice'!D57</f>
        <v>4</v>
      </c>
      <c r="C61" s="10" t="s">
        <v>751</v>
      </c>
      <c r="D61" s="10" t="s">
        <v>837</v>
      </c>
      <c r="E61" s="118" t="s">
        <v>754</v>
      </c>
      <c r="F61" s="138" t="s">
        <v>273</v>
      </c>
      <c r="G61" s="139"/>
      <c r="H61" s="11" t="s">
        <v>753</v>
      </c>
      <c r="I61" s="14">
        <f t="shared" si="2"/>
        <v>27.37</v>
      </c>
      <c r="J61" s="14">
        <v>27.37</v>
      </c>
      <c r="K61" s="109">
        <f t="shared" si="3"/>
        <v>109.48</v>
      </c>
      <c r="L61" s="115"/>
    </row>
    <row r="62" spans="1:12" ht="24" customHeight="1">
      <c r="A62" s="114"/>
      <c r="B62" s="107">
        <f>'Tax Invoice'!D58</f>
        <v>2</v>
      </c>
      <c r="C62" s="10" t="s">
        <v>755</v>
      </c>
      <c r="D62" s="10" t="s">
        <v>755</v>
      </c>
      <c r="E62" s="118"/>
      <c r="F62" s="138"/>
      <c r="G62" s="139"/>
      <c r="H62" s="11" t="s">
        <v>756</v>
      </c>
      <c r="I62" s="14">
        <f t="shared" si="2"/>
        <v>35.18</v>
      </c>
      <c r="J62" s="14">
        <v>35.18</v>
      </c>
      <c r="K62" s="109">
        <f t="shared" si="3"/>
        <v>70.36</v>
      </c>
      <c r="L62" s="115"/>
    </row>
    <row r="63" spans="1:12" ht="24" customHeight="1">
      <c r="A63" s="114"/>
      <c r="B63" s="107">
        <f>'Tax Invoice'!D59</f>
        <v>1</v>
      </c>
      <c r="C63" s="10" t="s">
        <v>757</v>
      </c>
      <c r="D63" s="10" t="s">
        <v>838</v>
      </c>
      <c r="E63" s="118" t="s">
        <v>226</v>
      </c>
      <c r="F63" s="138" t="s">
        <v>273</v>
      </c>
      <c r="G63" s="139"/>
      <c r="H63" s="11" t="s">
        <v>758</v>
      </c>
      <c r="I63" s="14">
        <f t="shared" si="2"/>
        <v>23.1</v>
      </c>
      <c r="J63" s="14">
        <v>23.1</v>
      </c>
      <c r="K63" s="109">
        <f t="shared" si="3"/>
        <v>23.1</v>
      </c>
      <c r="L63" s="115"/>
    </row>
    <row r="64" spans="1:12" ht="24" customHeight="1">
      <c r="A64" s="114"/>
      <c r="B64" s="107">
        <f>'Tax Invoice'!D60</f>
        <v>1</v>
      </c>
      <c r="C64" s="10" t="s">
        <v>757</v>
      </c>
      <c r="D64" s="10" t="s">
        <v>839</v>
      </c>
      <c r="E64" s="118" t="s">
        <v>230</v>
      </c>
      <c r="F64" s="138" t="s">
        <v>273</v>
      </c>
      <c r="G64" s="139"/>
      <c r="H64" s="11" t="s">
        <v>758</v>
      </c>
      <c r="I64" s="14">
        <f t="shared" si="2"/>
        <v>23.1</v>
      </c>
      <c r="J64" s="14">
        <v>23.1</v>
      </c>
      <c r="K64" s="109">
        <f t="shared" si="3"/>
        <v>23.1</v>
      </c>
      <c r="L64" s="115"/>
    </row>
    <row r="65" spans="1:12" ht="24" customHeight="1">
      <c r="A65" s="114"/>
      <c r="B65" s="107">
        <f>'Tax Invoice'!D61</f>
        <v>1</v>
      </c>
      <c r="C65" s="10" t="s">
        <v>757</v>
      </c>
      <c r="D65" s="10" t="s">
        <v>840</v>
      </c>
      <c r="E65" s="118" t="s">
        <v>233</v>
      </c>
      <c r="F65" s="138" t="s">
        <v>273</v>
      </c>
      <c r="G65" s="139"/>
      <c r="H65" s="11" t="s">
        <v>758</v>
      </c>
      <c r="I65" s="14">
        <f t="shared" si="2"/>
        <v>23.1</v>
      </c>
      <c r="J65" s="14">
        <v>23.1</v>
      </c>
      <c r="K65" s="109">
        <f t="shared" si="3"/>
        <v>23.1</v>
      </c>
      <c r="L65" s="115"/>
    </row>
    <row r="66" spans="1:12" ht="12.75" customHeight="1">
      <c r="A66" s="114"/>
      <c r="B66" s="107">
        <f>'Tax Invoice'!D62</f>
        <v>2</v>
      </c>
      <c r="C66" s="10" t="s">
        <v>759</v>
      </c>
      <c r="D66" s="10" t="s">
        <v>841</v>
      </c>
      <c r="E66" s="118" t="s">
        <v>25</v>
      </c>
      <c r="F66" s="138" t="s">
        <v>641</v>
      </c>
      <c r="G66" s="139"/>
      <c r="H66" s="11" t="s">
        <v>760</v>
      </c>
      <c r="I66" s="14">
        <f t="shared" si="2"/>
        <v>17.41</v>
      </c>
      <c r="J66" s="14">
        <v>17.41</v>
      </c>
      <c r="K66" s="109">
        <f t="shared" si="3"/>
        <v>34.82</v>
      </c>
      <c r="L66" s="115"/>
    </row>
    <row r="67" spans="1:12" ht="12.75" customHeight="1">
      <c r="A67" s="114"/>
      <c r="B67" s="107">
        <f>'Tax Invoice'!D63</f>
        <v>4</v>
      </c>
      <c r="C67" s="10" t="s">
        <v>761</v>
      </c>
      <c r="D67" s="10" t="s">
        <v>761</v>
      </c>
      <c r="E67" s="118" t="s">
        <v>720</v>
      </c>
      <c r="F67" s="138" t="s">
        <v>25</v>
      </c>
      <c r="G67" s="139"/>
      <c r="H67" s="11" t="s">
        <v>762</v>
      </c>
      <c r="I67" s="14">
        <f t="shared" si="2"/>
        <v>6.75</v>
      </c>
      <c r="J67" s="14">
        <v>6.75</v>
      </c>
      <c r="K67" s="109">
        <f t="shared" si="3"/>
        <v>27</v>
      </c>
      <c r="L67" s="115"/>
    </row>
    <row r="68" spans="1:12" ht="12.75" customHeight="1">
      <c r="A68" s="114"/>
      <c r="B68" s="107">
        <f>'Tax Invoice'!D64</f>
        <v>2</v>
      </c>
      <c r="C68" s="10" t="s">
        <v>761</v>
      </c>
      <c r="D68" s="10" t="s">
        <v>761</v>
      </c>
      <c r="E68" s="118" t="s">
        <v>720</v>
      </c>
      <c r="F68" s="138" t="s">
        <v>26</v>
      </c>
      <c r="G68" s="139"/>
      <c r="H68" s="11" t="s">
        <v>762</v>
      </c>
      <c r="I68" s="14">
        <f t="shared" si="2"/>
        <v>6.75</v>
      </c>
      <c r="J68" s="14">
        <v>6.75</v>
      </c>
      <c r="K68" s="109">
        <f t="shared" si="3"/>
        <v>13.5</v>
      </c>
      <c r="L68" s="115"/>
    </row>
    <row r="69" spans="1:12" ht="24" customHeight="1">
      <c r="A69" s="114"/>
      <c r="B69" s="107">
        <f>'Tax Invoice'!D65</f>
        <v>2</v>
      </c>
      <c r="C69" s="10" t="s">
        <v>763</v>
      </c>
      <c r="D69" s="10" t="s">
        <v>763</v>
      </c>
      <c r="E69" s="118" t="s">
        <v>23</v>
      </c>
      <c r="F69" s="138" t="s">
        <v>107</v>
      </c>
      <c r="G69" s="139"/>
      <c r="H69" s="11" t="s">
        <v>764</v>
      </c>
      <c r="I69" s="14">
        <f t="shared" si="2"/>
        <v>12.08</v>
      </c>
      <c r="J69" s="14">
        <v>12.08</v>
      </c>
      <c r="K69" s="109">
        <f t="shared" si="3"/>
        <v>24.16</v>
      </c>
      <c r="L69" s="115"/>
    </row>
    <row r="70" spans="1:12" ht="24" customHeight="1">
      <c r="A70" s="114"/>
      <c r="B70" s="107">
        <f>'Tax Invoice'!D66</f>
        <v>2</v>
      </c>
      <c r="C70" s="10" t="s">
        <v>763</v>
      </c>
      <c r="D70" s="10" t="s">
        <v>763</v>
      </c>
      <c r="E70" s="118" t="s">
        <v>23</v>
      </c>
      <c r="F70" s="138" t="s">
        <v>210</v>
      </c>
      <c r="G70" s="139"/>
      <c r="H70" s="11" t="s">
        <v>764</v>
      </c>
      <c r="I70" s="14">
        <f t="shared" si="2"/>
        <v>12.08</v>
      </c>
      <c r="J70" s="14">
        <v>12.08</v>
      </c>
      <c r="K70" s="109">
        <f t="shared" si="3"/>
        <v>24.16</v>
      </c>
      <c r="L70" s="115"/>
    </row>
    <row r="71" spans="1:12" ht="24" customHeight="1">
      <c r="A71" s="114"/>
      <c r="B71" s="107">
        <f>'Tax Invoice'!D67</f>
        <v>1</v>
      </c>
      <c r="C71" s="10" t="s">
        <v>763</v>
      </c>
      <c r="D71" s="10" t="s">
        <v>763</v>
      </c>
      <c r="E71" s="118" t="s">
        <v>23</v>
      </c>
      <c r="F71" s="138" t="s">
        <v>212</v>
      </c>
      <c r="G71" s="139"/>
      <c r="H71" s="11" t="s">
        <v>764</v>
      </c>
      <c r="I71" s="14">
        <f t="shared" si="2"/>
        <v>12.08</v>
      </c>
      <c r="J71" s="14">
        <v>12.08</v>
      </c>
      <c r="K71" s="109">
        <f t="shared" si="3"/>
        <v>12.08</v>
      </c>
      <c r="L71" s="115"/>
    </row>
    <row r="72" spans="1:12" ht="24" customHeight="1">
      <c r="A72" s="114"/>
      <c r="B72" s="107">
        <f>'Tax Invoice'!D68</f>
        <v>1</v>
      </c>
      <c r="C72" s="10" t="s">
        <v>763</v>
      </c>
      <c r="D72" s="10" t="s">
        <v>763</v>
      </c>
      <c r="E72" s="118" t="s">
        <v>23</v>
      </c>
      <c r="F72" s="138" t="s">
        <v>214</v>
      </c>
      <c r="G72" s="139"/>
      <c r="H72" s="11" t="s">
        <v>764</v>
      </c>
      <c r="I72" s="14">
        <f t="shared" si="2"/>
        <v>12.08</v>
      </c>
      <c r="J72" s="14">
        <v>12.08</v>
      </c>
      <c r="K72" s="109">
        <f t="shared" si="3"/>
        <v>12.08</v>
      </c>
      <c r="L72" s="115"/>
    </row>
    <row r="73" spans="1:12" ht="24" customHeight="1">
      <c r="A73" s="114"/>
      <c r="B73" s="107">
        <f>'Tax Invoice'!D69</f>
        <v>1</v>
      </c>
      <c r="C73" s="10" t="s">
        <v>763</v>
      </c>
      <c r="D73" s="10" t="s">
        <v>763</v>
      </c>
      <c r="E73" s="118" t="s">
        <v>23</v>
      </c>
      <c r="F73" s="138" t="s">
        <v>268</v>
      </c>
      <c r="G73" s="139"/>
      <c r="H73" s="11" t="s">
        <v>764</v>
      </c>
      <c r="I73" s="14">
        <f t="shared" si="2"/>
        <v>12.08</v>
      </c>
      <c r="J73" s="14">
        <v>12.08</v>
      </c>
      <c r="K73" s="109">
        <f t="shared" si="3"/>
        <v>12.08</v>
      </c>
      <c r="L73" s="115"/>
    </row>
    <row r="74" spans="1:12" ht="36" customHeight="1">
      <c r="A74" s="114"/>
      <c r="B74" s="107">
        <f>'Tax Invoice'!D70</f>
        <v>3</v>
      </c>
      <c r="C74" s="10" t="s">
        <v>765</v>
      </c>
      <c r="D74" s="10" t="s">
        <v>842</v>
      </c>
      <c r="E74" s="118" t="s">
        <v>230</v>
      </c>
      <c r="F74" s="138" t="s">
        <v>107</v>
      </c>
      <c r="G74" s="139"/>
      <c r="H74" s="11" t="s">
        <v>766</v>
      </c>
      <c r="I74" s="14">
        <f t="shared" si="2"/>
        <v>29.85</v>
      </c>
      <c r="J74" s="14">
        <v>29.85</v>
      </c>
      <c r="K74" s="109">
        <f t="shared" si="3"/>
        <v>89.550000000000011</v>
      </c>
      <c r="L74" s="115"/>
    </row>
    <row r="75" spans="1:12" ht="36" customHeight="1">
      <c r="A75" s="114"/>
      <c r="B75" s="107">
        <f>'Tax Invoice'!D71</f>
        <v>2</v>
      </c>
      <c r="C75" s="10" t="s">
        <v>765</v>
      </c>
      <c r="D75" s="10" t="s">
        <v>842</v>
      </c>
      <c r="E75" s="118" t="s">
        <v>231</v>
      </c>
      <c r="F75" s="138" t="s">
        <v>212</v>
      </c>
      <c r="G75" s="139"/>
      <c r="H75" s="11" t="s">
        <v>766</v>
      </c>
      <c r="I75" s="14">
        <f t="shared" si="2"/>
        <v>29.85</v>
      </c>
      <c r="J75" s="14">
        <v>29.85</v>
      </c>
      <c r="K75" s="109">
        <f t="shared" si="3"/>
        <v>59.7</v>
      </c>
      <c r="L75" s="115"/>
    </row>
    <row r="76" spans="1:12" ht="12.75" customHeight="1">
      <c r="A76" s="114"/>
      <c r="B76" s="107">
        <f>'Tax Invoice'!D72</f>
        <v>5</v>
      </c>
      <c r="C76" s="10" t="s">
        <v>767</v>
      </c>
      <c r="D76" s="10" t="s">
        <v>767</v>
      </c>
      <c r="E76" s="118" t="s">
        <v>23</v>
      </c>
      <c r="F76" s="138" t="s">
        <v>110</v>
      </c>
      <c r="G76" s="139"/>
      <c r="H76" s="11" t="s">
        <v>768</v>
      </c>
      <c r="I76" s="14">
        <f t="shared" si="2"/>
        <v>4.9800000000000004</v>
      </c>
      <c r="J76" s="14">
        <v>4.9800000000000004</v>
      </c>
      <c r="K76" s="109">
        <f t="shared" si="3"/>
        <v>24.900000000000002</v>
      </c>
      <c r="L76" s="115"/>
    </row>
    <row r="77" spans="1:12" ht="12.75" customHeight="1">
      <c r="A77" s="114"/>
      <c r="B77" s="107">
        <f>'Tax Invoice'!D73</f>
        <v>4</v>
      </c>
      <c r="C77" s="10" t="s">
        <v>767</v>
      </c>
      <c r="D77" s="10" t="s">
        <v>767</v>
      </c>
      <c r="E77" s="118" t="s">
        <v>25</v>
      </c>
      <c r="F77" s="138" t="s">
        <v>110</v>
      </c>
      <c r="G77" s="139"/>
      <c r="H77" s="11" t="s">
        <v>768</v>
      </c>
      <c r="I77" s="14">
        <f t="shared" si="2"/>
        <v>4.9800000000000004</v>
      </c>
      <c r="J77" s="14">
        <v>4.9800000000000004</v>
      </c>
      <c r="K77" s="109">
        <f t="shared" si="3"/>
        <v>19.920000000000002</v>
      </c>
      <c r="L77" s="115"/>
    </row>
    <row r="78" spans="1:12" ht="24" customHeight="1">
      <c r="A78" s="114"/>
      <c r="B78" s="107">
        <f>'Tax Invoice'!D74</f>
        <v>2</v>
      </c>
      <c r="C78" s="10" t="s">
        <v>769</v>
      </c>
      <c r="D78" s="10" t="s">
        <v>769</v>
      </c>
      <c r="E78" s="118" t="s">
        <v>770</v>
      </c>
      <c r="F78" s="138"/>
      <c r="G78" s="139"/>
      <c r="H78" s="11" t="s">
        <v>771</v>
      </c>
      <c r="I78" s="14">
        <f t="shared" si="2"/>
        <v>4.9800000000000004</v>
      </c>
      <c r="J78" s="14">
        <v>4.9800000000000004</v>
      </c>
      <c r="K78" s="109">
        <f t="shared" si="3"/>
        <v>9.9600000000000009</v>
      </c>
      <c r="L78" s="115"/>
    </row>
    <row r="79" spans="1:12" ht="36" customHeight="1">
      <c r="A79" s="114"/>
      <c r="B79" s="107">
        <f>'Tax Invoice'!D75</f>
        <v>2</v>
      </c>
      <c r="C79" s="10" t="s">
        <v>772</v>
      </c>
      <c r="D79" s="10" t="s">
        <v>772</v>
      </c>
      <c r="E79" s="118" t="s">
        <v>773</v>
      </c>
      <c r="F79" s="138"/>
      <c r="G79" s="139"/>
      <c r="H79" s="11" t="s">
        <v>774</v>
      </c>
      <c r="I79" s="14">
        <f t="shared" si="2"/>
        <v>17.41</v>
      </c>
      <c r="J79" s="14">
        <v>17.41</v>
      </c>
      <c r="K79" s="109">
        <f t="shared" si="3"/>
        <v>34.82</v>
      </c>
      <c r="L79" s="115"/>
    </row>
    <row r="80" spans="1:12" ht="24" customHeight="1">
      <c r="A80" s="114"/>
      <c r="B80" s="107">
        <f>'Tax Invoice'!D76</f>
        <v>2</v>
      </c>
      <c r="C80" s="10" t="s">
        <v>775</v>
      </c>
      <c r="D80" s="10" t="s">
        <v>775</v>
      </c>
      <c r="E80" s="118" t="s">
        <v>267</v>
      </c>
      <c r="F80" s="138"/>
      <c r="G80" s="139"/>
      <c r="H80" s="11" t="s">
        <v>776</v>
      </c>
      <c r="I80" s="14">
        <f t="shared" si="2"/>
        <v>15.64</v>
      </c>
      <c r="J80" s="14">
        <v>15.64</v>
      </c>
      <c r="K80" s="109">
        <f t="shared" si="3"/>
        <v>31.28</v>
      </c>
      <c r="L80" s="115"/>
    </row>
    <row r="81" spans="1:12" ht="24" customHeight="1">
      <c r="A81" s="114"/>
      <c r="B81" s="107">
        <f>'Tax Invoice'!D77</f>
        <v>4</v>
      </c>
      <c r="C81" s="10" t="s">
        <v>116</v>
      </c>
      <c r="D81" s="10" t="s">
        <v>116</v>
      </c>
      <c r="E81" s="118"/>
      <c r="F81" s="138"/>
      <c r="G81" s="139"/>
      <c r="H81" s="11" t="s">
        <v>777</v>
      </c>
      <c r="I81" s="14">
        <f t="shared" si="2"/>
        <v>6.75</v>
      </c>
      <c r="J81" s="14">
        <v>6.75</v>
      </c>
      <c r="K81" s="109">
        <f t="shared" si="3"/>
        <v>27</v>
      </c>
      <c r="L81" s="115"/>
    </row>
    <row r="82" spans="1:12" ht="24" customHeight="1">
      <c r="A82" s="114"/>
      <c r="B82" s="107">
        <f>'Tax Invoice'!D78</f>
        <v>2</v>
      </c>
      <c r="C82" s="10" t="s">
        <v>778</v>
      </c>
      <c r="D82" s="10" t="s">
        <v>778</v>
      </c>
      <c r="E82" s="118" t="s">
        <v>210</v>
      </c>
      <c r="F82" s="138"/>
      <c r="G82" s="139"/>
      <c r="H82" s="11" t="s">
        <v>779</v>
      </c>
      <c r="I82" s="14">
        <f t="shared" si="2"/>
        <v>17.41</v>
      </c>
      <c r="J82" s="14">
        <v>17.41</v>
      </c>
      <c r="K82" s="109">
        <f t="shared" si="3"/>
        <v>34.82</v>
      </c>
      <c r="L82" s="115"/>
    </row>
    <row r="83" spans="1:12" ht="24" customHeight="1">
      <c r="A83" s="114"/>
      <c r="B83" s="107">
        <f>'Tax Invoice'!D79</f>
        <v>2</v>
      </c>
      <c r="C83" s="10" t="s">
        <v>778</v>
      </c>
      <c r="D83" s="10" t="s">
        <v>778</v>
      </c>
      <c r="E83" s="118" t="s">
        <v>265</v>
      </c>
      <c r="F83" s="138"/>
      <c r="G83" s="139"/>
      <c r="H83" s="11" t="s">
        <v>779</v>
      </c>
      <c r="I83" s="14">
        <f t="shared" si="2"/>
        <v>17.41</v>
      </c>
      <c r="J83" s="14">
        <v>17.41</v>
      </c>
      <c r="K83" s="109">
        <f t="shared" si="3"/>
        <v>34.82</v>
      </c>
      <c r="L83" s="115"/>
    </row>
    <row r="84" spans="1:12" ht="24" customHeight="1">
      <c r="A84" s="114"/>
      <c r="B84" s="107">
        <f>'Tax Invoice'!D80</f>
        <v>4</v>
      </c>
      <c r="C84" s="10" t="s">
        <v>120</v>
      </c>
      <c r="D84" s="10" t="s">
        <v>120</v>
      </c>
      <c r="E84" s="118"/>
      <c r="F84" s="138"/>
      <c r="G84" s="139"/>
      <c r="H84" s="11" t="s">
        <v>780</v>
      </c>
      <c r="I84" s="14">
        <f t="shared" si="2"/>
        <v>6.4</v>
      </c>
      <c r="J84" s="14">
        <v>6.4</v>
      </c>
      <c r="K84" s="109">
        <f t="shared" si="3"/>
        <v>25.6</v>
      </c>
      <c r="L84" s="115"/>
    </row>
    <row r="85" spans="1:12" ht="24" customHeight="1">
      <c r="A85" s="114"/>
      <c r="B85" s="107">
        <f>'Tax Invoice'!D81</f>
        <v>1</v>
      </c>
      <c r="C85" s="10" t="s">
        <v>781</v>
      </c>
      <c r="D85" s="10" t="s">
        <v>781</v>
      </c>
      <c r="E85" s="118"/>
      <c r="F85" s="138"/>
      <c r="G85" s="139"/>
      <c r="H85" s="11" t="s">
        <v>782</v>
      </c>
      <c r="I85" s="14">
        <f t="shared" si="2"/>
        <v>4.9800000000000004</v>
      </c>
      <c r="J85" s="14">
        <v>4.9800000000000004</v>
      </c>
      <c r="K85" s="109">
        <f t="shared" si="3"/>
        <v>4.9800000000000004</v>
      </c>
      <c r="L85" s="115"/>
    </row>
    <row r="86" spans="1:12" ht="24" customHeight="1">
      <c r="A86" s="114"/>
      <c r="B86" s="107">
        <f>'Tax Invoice'!D82</f>
        <v>3</v>
      </c>
      <c r="C86" s="10" t="s">
        <v>783</v>
      </c>
      <c r="D86" s="10" t="s">
        <v>783</v>
      </c>
      <c r="E86" s="118"/>
      <c r="F86" s="138"/>
      <c r="G86" s="139"/>
      <c r="H86" s="11" t="s">
        <v>784</v>
      </c>
      <c r="I86" s="14">
        <f t="shared" ref="I86:I117" si="4">ROUNDUP(J86*$N$1,2)</f>
        <v>4.9800000000000004</v>
      </c>
      <c r="J86" s="14">
        <v>4.9800000000000004</v>
      </c>
      <c r="K86" s="109">
        <f t="shared" ref="K86:K117" si="5">I86*B86</f>
        <v>14.940000000000001</v>
      </c>
      <c r="L86" s="115"/>
    </row>
    <row r="87" spans="1:12" ht="12.75" customHeight="1">
      <c r="A87" s="114"/>
      <c r="B87" s="107">
        <f>'Tax Invoice'!D83</f>
        <v>4</v>
      </c>
      <c r="C87" s="10" t="s">
        <v>785</v>
      </c>
      <c r="D87" s="10" t="s">
        <v>785</v>
      </c>
      <c r="E87" s="118" t="s">
        <v>23</v>
      </c>
      <c r="F87" s="138"/>
      <c r="G87" s="139"/>
      <c r="H87" s="11" t="s">
        <v>786</v>
      </c>
      <c r="I87" s="14">
        <f t="shared" si="4"/>
        <v>12.08</v>
      </c>
      <c r="J87" s="14">
        <v>12.08</v>
      </c>
      <c r="K87" s="109">
        <f t="shared" si="5"/>
        <v>48.32</v>
      </c>
      <c r="L87" s="115"/>
    </row>
    <row r="88" spans="1:12" ht="12.75" customHeight="1">
      <c r="A88" s="114"/>
      <c r="B88" s="107">
        <f>'Tax Invoice'!D84</f>
        <v>4</v>
      </c>
      <c r="C88" s="10" t="s">
        <v>785</v>
      </c>
      <c r="D88" s="10" t="s">
        <v>785</v>
      </c>
      <c r="E88" s="118" t="s">
        <v>25</v>
      </c>
      <c r="F88" s="138"/>
      <c r="G88" s="139"/>
      <c r="H88" s="11" t="s">
        <v>786</v>
      </c>
      <c r="I88" s="14">
        <f t="shared" si="4"/>
        <v>12.08</v>
      </c>
      <c r="J88" s="14">
        <v>12.08</v>
      </c>
      <c r="K88" s="109">
        <f t="shared" si="5"/>
        <v>48.32</v>
      </c>
      <c r="L88" s="115"/>
    </row>
    <row r="89" spans="1:12" ht="12.75" customHeight="1">
      <c r="A89" s="114"/>
      <c r="B89" s="107">
        <f>'Tax Invoice'!D85</f>
        <v>2</v>
      </c>
      <c r="C89" s="10" t="s">
        <v>785</v>
      </c>
      <c r="D89" s="10" t="s">
        <v>785</v>
      </c>
      <c r="E89" s="118" t="s">
        <v>26</v>
      </c>
      <c r="F89" s="138"/>
      <c r="G89" s="139"/>
      <c r="H89" s="11" t="s">
        <v>786</v>
      </c>
      <c r="I89" s="14">
        <f t="shared" si="4"/>
        <v>12.08</v>
      </c>
      <c r="J89" s="14">
        <v>12.08</v>
      </c>
      <c r="K89" s="109">
        <f t="shared" si="5"/>
        <v>24.16</v>
      </c>
      <c r="L89" s="115"/>
    </row>
    <row r="90" spans="1:12" ht="24" customHeight="1">
      <c r="A90" s="114"/>
      <c r="B90" s="107">
        <f>'Tax Invoice'!D86</f>
        <v>7</v>
      </c>
      <c r="C90" s="10" t="s">
        <v>600</v>
      </c>
      <c r="D90" s="10" t="s">
        <v>600</v>
      </c>
      <c r="E90" s="118" t="s">
        <v>25</v>
      </c>
      <c r="F90" s="138" t="s">
        <v>273</v>
      </c>
      <c r="G90" s="139"/>
      <c r="H90" s="11" t="s">
        <v>602</v>
      </c>
      <c r="I90" s="14">
        <f t="shared" si="4"/>
        <v>24.52</v>
      </c>
      <c r="J90" s="14">
        <v>24.52</v>
      </c>
      <c r="K90" s="109">
        <f t="shared" si="5"/>
        <v>171.64</v>
      </c>
      <c r="L90" s="115"/>
    </row>
    <row r="91" spans="1:12" ht="24" customHeight="1">
      <c r="A91" s="114"/>
      <c r="B91" s="107">
        <f>'Tax Invoice'!D87</f>
        <v>2</v>
      </c>
      <c r="C91" s="10" t="s">
        <v>600</v>
      </c>
      <c r="D91" s="10" t="s">
        <v>600</v>
      </c>
      <c r="E91" s="118" t="s">
        <v>26</v>
      </c>
      <c r="F91" s="138" t="s">
        <v>273</v>
      </c>
      <c r="G91" s="139"/>
      <c r="H91" s="11" t="s">
        <v>602</v>
      </c>
      <c r="I91" s="14">
        <f t="shared" si="4"/>
        <v>24.52</v>
      </c>
      <c r="J91" s="14">
        <v>24.52</v>
      </c>
      <c r="K91" s="109">
        <f t="shared" si="5"/>
        <v>49.04</v>
      </c>
      <c r="L91" s="115"/>
    </row>
    <row r="92" spans="1:12" ht="24" customHeight="1">
      <c r="A92" s="114"/>
      <c r="B92" s="107">
        <f>'Tax Invoice'!D88</f>
        <v>1</v>
      </c>
      <c r="C92" s="10" t="s">
        <v>600</v>
      </c>
      <c r="D92" s="10" t="s">
        <v>600</v>
      </c>
      <c r="E92" s="118" t="s">
        <v>26</v>
      </c>
      <c r="F92" s="138" t="s">
        <v>271</v>
      </c>
      <c r="G92" s="139"/>
      <c r="H92" s="11" t="s">
        <v>602</v>
      </c>
      <c r="I92" s="14">
        <f t="shared" si="4"/>
        <v>24.52</v>
      </c>
      <c r="J92" s="14">
        <v>24.52</v>
      </c>
      <c r="K92" s="109">
        <f t="shared" si="5"/>
        <v>24.52</v>
      </c>
      <c r="L92" s="115"/>
    </row>
    <row r="93" spans="1:12" ht="24" customHeight="1">
      <c r="A93" s="114"/>
      <c r="B93" s="107">
        <f>'Tax Invoice'!D89</f>
        <v>1</v>
      </c>
      <c r="C93" s="10" t="s">
        <v>600</v>
      </c>
      <c r="D93" s="10" t="s">
        <v>600</v>
      </c>
      <c r="E93" s="118" t="s">
        <v>26</v>
      </c>
      <c r="F93" s="138" t="s">
        <v>272</v>
      </c>
      <c r="G93" s="139"/>
      <c r="H93" s="11" t="s">
        <v>602</v>
      </c>
      <c r="I93" s="14">
        <f t="shared" si="4"/>
        <v>24.52</v>
      </c>
      <c r="J93" s="14">
        <v>24.52</v>
      </c>
      <c r="K93" s="109">
        <f t="shared" si="5"/>
        <v>24.52</v>
      </c>
      <c r="L93" s="115"/>
    </row>
    <row r="94" spans="1:12" ht="24" customHeight="1">
      <c r="A94" s="114"/>
      <c r="B94" s="107">
        <f>'Tax Invoice'!D90</f>
        <v>4</v>
      </c>
      <c r="C94" s="10" t="s">
        <v>787</v>
      </c>
      <c r="D94" s="10" t="s">
        <v>787</v>
      </c>
      <c r="E94" s="118" t="s">
        <v>25</v>
      </c>
      <c r="F94" s="138" t="s">
        <v>273</v>
      </c>
      <c r="G94" s="139"/>
      <c r="H94" s="11" t="s">
        <v>788</v>
      </c>
      <c r="I94" s="14">
        <f t="shared" si="4"/>
        <v>24.52</v>
      </c>
      <c r="J94" s="14">
        <v>24.52</v>
      </c>
      <c r="K94" s="109">
        <f t="shared" si="5"/>
        <v>98.08</v>
      </c>
      <c r="L94" s="115"/>
    </row>
    <row r="95" spans="1:12" ht="24" customHeight="1">
      <c r="A95" s="114"/>
      <c r="B95" s="107">
        <f>'Tax Invoice'!D91</f>
        <v>1</v>
      </c>
      <c r="C95" s="10" t="s">
        <v>787</v>
      </c>
      <c r="D95" s="10" t="s">
        <v>787</v>
      </c>
      <c r="E95" s="118" t="s">
        <v>26</v>
      </c>
      <c r="F95" s="138" t="s">
        <v>273</v>
      </c>
      <c r="G95" s="139"/>
      <c r="H95" s="11" t="s">
        <v>788</v>
      </c>
      <c r="I95" s="14">
        <f t="shared" si="4"/>
        <v>24.52</v>
      </c>
      <c r="J95" s="14">
        <v>24.52</v>
      </c>
      <c r="K95" s="109">
        <f t="shared" si="5"/>
        <v>24.52</v>
      </c>
      <c r="L95" s="115"/>
    </row>
    <row r="96" spans="1:12" ht="24" customHeight="1">
      <c r="A96" s="114"/>
      <c r="B96" s="107">
        <f>'Tax Invoice'!D92</f>
        <v>1</v>
      </c>
      <c r="C96" s="10" t="s">
        <v>787</v>
      </c>
      <c r="D96" s="10" t="s">
        <v>787</v>
      </c>
      <c r="E96" s="118" t="s">
        <v>26</v>
      </c>
      <c r="F96" s="138" t="s">
        <v>271</v>
      </c>
      <c r="G96" s="139"/>
      <c r="H96" s="11" t="s">
        <v>788</v>
      </c>
      <c r="I96" s="14">
        <f t="shared" si="4"/>
        <v>24.52</v>
      </c>
      <c r="J96" s="14">
        <v>24.52</v>
      </c>
      <c r="K96" s="109">
        <f t="shared" si="5"/>
        <v>24.52</v>
      </c>
      <c r="L96" s="115"/>
    </row>
    <row r="97" spans="1:12" ht="24" customHeight="1">
      <c r="A97" s="114"/>
      <c r="B97" s="107">
        <f>'Tax Invoice'!D93</f>
        <v>1</v>
      </c>
      <c r="C97" s="10" t="s">
        <v>787</v>
      </c>
      <c r="D97" s="10" t="s">
        <v>787</v>
      </c>
      <c r="E97" s="118" t="s">
        <v>26</v>
      </c>
      <c r="F97" s="138" t="s">
        <v>272</v>
      </c>
      <c r="G97" s="139"/>
      <c r="H97" s="11" t="s">
        <v>788</v>
      </c>
      <c r="I97" s="14">
        <f t="shared" si="4"/>
        <v>24.52</v>
      </c>
      <c r="J97" s="14">
        <v>24.52</v>
      </c>
      <c r="K97" s="109">
        <f t="shared" si="5"/>
        <v>24.52</v>
      </c>
      <c r="L97" s="115"/>
    </row>
    <row r="98" spans="1:12" ht="24" customHeight="1">
      <c r="A98" s="114"/>
      <c r="B98" s="107">
        <f>'Tax Invoice'!D94</f>
        <v>2</v>
      </c>
      <c r="C98" s="10" t="s">
        <v>789</v>
      </c>
      <c r="D98" s="10" t="s">
        <v>843</v>
      </c>
      <c r="E98" s="118" t="s">
        <v>752</v>
      </c>
      <c r="F98" s="138"/>
      <c r="G98" s="139"/>
      <c r="H98" s="11" t="s">
        <v>790</v>
      </c>
      <c r="I98" s="14">
        <f t="shared" si="4"/>
        <v>36.96</v>
      </c>
      <c r="J98" s="14">
        <v>36.96</v>
      </c>
      <c r="K98" s="109">
        <f t="shared" si="5"/>
        <v>73.92</v>
      </c>
      <c r="L98" s="115"/>
    </row>
    <row r="99" spans="1:12" ht="12.75" customHeight="1">
      <c r="A99" s="114"/>
      <c r="B99" s="107">
        <f>'Tax Invoice'!D95</f>
        <v>4</v>
      </c>
      <c r="C99" s="10" t="s">
        <v>791</v>
      </c>
      <c r="D99" s="10" t="s">
        <v>844</v>
      </c>
      <c r="E99" s="118" t="s">
        <v>792</v>
      </c>
      <c r="F99" s="138" t="s">
        <v>583</v>
      </c>
      <c r="G99" s="139"/>
      <c r="H99" s="11" t="s">
        <v>793</v>
      </c>
      <c r="I99" s="14">
        <f t="shared" si="4"/>
        <v>35.18</v>
      </c>
      <c r="J99" s="14">
        <v>35.18</v>
      </c>
      <c r="K99" s="109">
        <f t="shared" si="5"/>
        <v>140.72</v>
      </c>
      <c r="L99" s="115"/>
    </row>
    <row r="100" spans="1:12" ht="24" customHeight="1">
      <c r="A100" s="114"/>
      <c r="B100" s="107">
        <f>'Tax Invoice'!D96</f>
        <v>1</v>
      </c>
      <c r="C100" s="10" t="s">
        <v>794</v>
      </c>
      <c r="D100" s="10" t="s">
        <v>794</v>
      </c>
      <c r="E100" s="118" t="s">
        <v>25</v>
      </c>
      <c r="F100" s="138" t="s">
        <v>107</v>
      </c>
      <c r="G100" s="139"/>
      <c r="H100" s="11" t="s">
        <v>237</v>
      </c>
      <c r="I100" s="14">
        <f t="shared" si="4"/>
        <v>81.39</v>
      </c>
      <c r="J100" s="14">
        <v>81.39</v>
      </c>
      <c r="K100" s="109">
        <f t="shared" si="5"/>
        <v>81.39</v>
      </c>
      <c r="L100" s="115"/>
    </row>
    <row r="101" spans="1:12" ht="24" customHeight="1">
      <c r="A101" s="114"/>
      <c r="B101" s="107">
        <f>'Tax Invoice'!D97</f>
        <v>4</v>
      </c>
      <c r="C101" s="10" t="s">
        <v>795</v>
      </c>
      <c r="D101" s="10" t="s">
        <v>795</v>
      </c>
      <c r="E101" s="118" t="s">
        <v>26</v>
      </c>
      <c r="F101" s="138"/>
      <c r="G101" s="139"/>
      <c r="H101" s="11" t="s">
        <v>796</v>
      </c>
      <c r="I101" s="14">
        <f t="shared" si="4"/>
        <v>35.18</v>
      </c>
      <c r="J101" s="14">
        <v>35.18</v>
      </c>
      <c r="K101" s="109">
        <f t="shared" si="5"/>
        <v>140.72</v>
      </c>
      <c r="L101" s="115"/>
    </row>
    <row r="102" spans="1:12" ht="24" customHeight="1">
      <c r="A102" s="114"/>
      <c r="B102" s="107">
        <f>'Tax Invoice'!D98</f>
        <v>1</v>
      </c>
      <c r="C102" s="10" t="s">
        <v>795</v>
      </c>
      <c r="D102" s="10" t="s">
        <v>795</v>
      </c>
      <c r="E102" s="118" t="s">
        <v>27</v>
      </c>
      <c r="F102" s="138"/>
      <c r="G102" s="139"/>
      <c r="H102" s="11" t="s">
        <v>796</v>
      </c>
      <c r="I102" s="14">
        <f t="shared" si="4"/>
        <v>35.18</v>
      </c>
      <c r="J102" s="14">
        <v>35.18</v>
      </c>
      <c r="K102" s="109">
        <f t="shared" si="5"/>
        <v>35.18</v>
      </c>
      <c r="L102" s="115"/>
    </row>
    <row r="103" spans="1:12" ht="24" customHeight="1">
      <c r="A103" s="114"/>
      <c r="B103" s="107">
        <f>'Tax Invoice'!D99</f>
        <v>8</v>
      </c>
      <c r="C103" s="10" t="s">
        <v>797</v>
      </c>
      <c r="D103" s="10" t="s">
        <v>797</v>
      </c>
      <c r="E103" s="118" t="s">
        <v>25</v>
      </c>
      <c r="F103" s="138"/>
      <c r="G103" s="139"/>
      <c r="H103" s="11" t="s">
        <v>798</v>
      </c>
      <c r="I103" s="14">
        <f t="shared" si="4"/>
        <v>35.18</v>
      </c>
      <c r="J103" s="14">
        <v>35.18</v>
      </c>
      <c r="K103" s="109">
        <f t="shared" si="5"/>
        <v>281.44</v>
      </c>
      <c r="L103" s="115"/>
    </row>
    <row r="104" spans="1:12" ht="24" customHeight="1">
      <c r="A104" s="114"/>
      <c r="B104" s="107">
        <f>'Tax Invoice'!D100</f>
        <v>6</v>
      </c>
      <c r="C104" s="10" t="s">
        <v>797</v>
      </c>
      <c r="D104" s="10" t="s">
        <v>797</v>
      </c>
      <c r="E104" s="118" t="s">
        <v>26</v>
      </c>
      <c r="F104" s="138"/>
      <c r="G104" s="139"/>
      <c r="H104" s="11" t="s">
        <v>798</v>
      </c>
      <c r="I104" s="14">
        <f t="shared" si="4"/>
        <v>35.18</v>
      </c>
      <c r="J104" s="14">
        <v>35.18</v>
      </c>
      <c r="K104" s="109">
        <f t="shared" si="5"/>
        <v>211.07999999999998</v>
      </c>
      <c r="L104" s="115"/>
    </row>
    <row r="105" spans="1:12" ht="24" customHeight="1">
      <c r="A105" s="114"/>
      <c r="B105" s="107">
        <f>'Tax Invoice'!D101</f>
        <v>3</v>
      </c>
      <c r="C105" s="10" t="s">
        <v>797</v>
      </c>
      <c r="D105" s="10" t="s">
        <v>797</v>
      </c>
      <c r="E105" s="118" t="s">
        <v>27</v>
      </c>
      <c r="F105" s="138"/>
      <c r="G105" s="139"/>
      <c r="H105" s="11" t="s">
        <v>798</v>
      </c>
      <c r="I105" s="14">
        <f t="shared" si="4"/>
        <v>35.18</v>
      </c>
      <c r="J105" s="14">
        <v>35.18</v>
      </c>
      <c r="K105" s="109">
        <f t="shared" si="5"/>
        <v>105.53999999999999</v>
      </c>
      <c r="L105" s="115"/>
    </row>
    <row r="106" spans="1:12" ht="24" customHeight="1">
      <c r="A106" s="114"/>
      <c r="B106" s="107">
        <f>'Tax Invoice'!D102</f>
        <v>1</v>
      </c>
      <c r="C106" s="10" t="s">
        <v>799</v>
      </c>
      <c r="D106" s="10" t="s">
        <v>799</v>
      </c>
      <c r="E106" s="118" t="s">
        <v>90</v>
      </c>
      <c r="F106" s="138"/>
      <c r="G106" s="139"/>
      <c r="H106" s="11" t="s">
        <v>800</v>
      </c>
      <c r="I106" s="14">
        <f t="shared" si="4"/>
        <v>69.3</v>
      </c>
      <c r="J106" s="14">
        <v>69.3</v>
      </c>
      <c r="K106" s="109">
        <f t="shared" si="5"/>
        <v>69.3</v>
      </c>
      <c r="L106" s="115"/>
    </row>
    <row r="107" spans="1:12" ht="24" customHeight="1">
      <c r="A107" s="114"/>
      <c r="B107" s="107">
        <f>'Tax Invoice'!D103</f>
        <v>2</v>
      </c>
      <c r="C107" s="10" t="s">
        <v>801</v>
      </c>
      <c r="D107" s="10" t="s">
        <v>801</v>
      </c>
      <c r="E107" s="118" t="s">
        <v>26</v>
      </c>
      <c r="F107" s="138"/>
      <c r="G107" s="139"/>
      <c r="H107" s="11" t="s">
        <v>802</v>
      </c>
      <c r="I107" s="14">
        <f t="shared" si="4"/>
        <v>41.58</v>
      </c>
      <c r="J107" s="14">
        <v>41.58</v>
      </c>
      <c r="K107" s="109">
        <f t="shared" si="5"/>
        <v>83.16</v>
      </c>
      <c r="L107" s="115"/>
    </row>
    <row r="108" spans="1:12" ht="24" customHeight="1">
      <c r="A108" s="114"/>
      <c r="B108" s="107">
        <f>'Tax Invoice'!D104</f>
        <v>2</v>
      </c>
      <c r="C108" s="10" t="s">
        <v>801</v>
      </c>
      <c r="D108" s="10" t="s">
        <v>801</v>
      </c>
      <c r="E108" s="118" t="s">
        <v>27</v>
      </c>
      <c r="F108" s="138"/>
      <c r="G108" s="139"/>
      <c r="H108" s="11" t="s">
        <v>802</v>
      </c>
      <c r="I108" s="14">
        <f t="shared" si="4"/>
        <v>41.58</v>
      </c>
      <c r="J108" s="14">
        <v>41.58</v>
      </c>
      <c r="K108" s="109">
        <f t="shared" si="5"/>
        <v>83.16</v>
      </c>
      <c r="L108" s="115"/>
    </row>
    <row r="109" spans="1:12" ht="12.75" customHeight="1">
      <c r="A109" s="114"/>
      <c r="B109" s="107">
        <f>'Tax Invoice'!D105</f>
        <v>2</v>
      </c>
      <c r="C109" s="10" t="s">
        <v>803</v>
      </c>
      <c r="D109" s="10" t="s">
        <v>803</v>
      </c>
      <c r="E109" s="118" t="s">
        <v>27</v>
      </c>
      <c r="F109" s="138"/>
      <c r="G109" s="139"/>
      <c r="H109" s="11" t="s">
        <v>804</v>
      </c>
      <c r="I109" s="14">
        <f t="shared" si="4"/>
        <v>31.63</v>
      </c>
      <c r="J109" s="14">
        <v>31.63</v>
      </c>
      <c r="K109" s="109">
        <f t="shared" si="5"/>
        <v>63.26</v>
      </c>
      <c r="L109" s="115"/>
    </row>
    <row r="110" spans="1:12" ht="24" customHeight="1">
      <c r="A110" s="114"/>
      <c r="B110" s="107">
        <f>'Tax Invoice'!D106</f>
        <v>1</v>
      </c>
      <c r="C110" s="10" t="s">
        <v>805</v>
      </c>
      <c r="D110" s="10" t="s">
        <v>805</v>
      </c>
      <c r="E110" s="118" t="s">
        <v>25</v>
      </c>
      <c r="F110" s="138" t="s">
        <v>263</v>
      </c>
      <c r="G110" s="139"/>
      <c r="H110" s="11" t="s">
        <v>806</v>
      </c>
      <c r="I110" s="14">
        <f t="shared" si="4"/>
        <v>52.95</v>
      </c>
      <c r="J110" s="14">
        <v>52.95</v>
      </c>
      <c r="K110" s="109">
        <f t="shared" si="5"/>
        <v>52.95</v>
      </c>
      <c r="L110" s="115"/>
    </row>
    <row r="111" spans="1:12" ht="24" customHeight="1">
      <c r="A111" s="114"/>
      <c r="B111" s="107">
        <f>'Tax Invoice'!D107</f>
        <v>1</v>
      </c>
      <c r="C111" s="10" t="s">
        <v>807</v>
      </c>
      <c r="D111" s="10" t="s">
        <v>807</v>
      </c>
      <c r="E111" s="118" t="s">
        <v>25</v>
      </c>
      <c r="F111" s="138" t="s">
        <v>107</v>
      </c>
      <c r="G111" s="139"/>
      <c r="H111" s="11" t="s">
        <v>808</v>
      </c>
      <c r="I111" s="14">
        <f t="shared" si="4"/>
        <v>62.91</v>
      </c>
      <c r="J111" s="14">
        <v>62.91</v>
      </c>
      <c r="K111" s="109">
        <f t="shared" si="5"/>
        <v>62.91</v>
      </c>
      <c r="L111" s="115"/>
    </row>
    <row r="112" spans="1:12" ht="24" customHeight="1">
      <c r="A112" s="114"/>
      <c r="B112" s="107">
        <f>'Tax Invoice'!D108</f>
        <v>1</v>
      </c>
      <c r="C112" s="10" t="s">
        <v>807</v>
      </c>
      <c r="D112" s="10" t="s">
        <v>807</v>
      </c>
      <c r="E112" s="118" t="s">
        <v>25</v>
      </c>
      <c r="F112" s="138" t="s">
        <v>268</v>
      </c>
      <c r="G112" s="139"/>
      <c r="H112" s="11" t="s">
        <v>808</v>
      </c>
      <c r="I112" s="14">
        <f t="shared" si="4"/>
        <v>62.91</v>
      </c>
      <c r="J112" s="14">
        <v>62.91</v>
      </c>
      <c r="K112" s="109">
        <f t="shared" si="5"/>
        <v>62.91</v>
      </c>
      <c r="L112" s="115"/>
    </row>
    <row r="113" spans="1:12" ht="24" customHeight="1">
      <c r="A113" s="114"/>
      <c r="B113" s="107">
        <f>'Tax Invoice'!D109</f>
        <v>2</v>
      </c>
      <c r="C113" s="10" t="s">
        <v>809</v>
      </c>
      <c r="D113" s="10" t="s">
        <v>809</v>
      </c>
      <c r="E113" s="118" t="s">
        <v>25</v>
      </c>
      <c r="F113" s="138" t="s">
        <v>273</v>
      </c>
      <c r="G113" s="139"/>
      <c r="H113" s="11" t="s">
        <v>810</v>
      </c>
      <c r="I113" s="14">
        <f t="shared" si="4"/>
        <v>49.4</v>
      </c>
      <c r="J113" s="14">
        <v>49.4</v>
      </c>
      <c r="K113" s="109">
        <f t="shared" si="5"/>
        <v>98.8</v>
      </c>
      <c r="L113" s="115"/>
    </row>
    <row r="114" spans="1:12" ht="24" customHeight="1">
      <c r="A114" s="114"/>
      <c r="B114" s="107">
        <f>'Tax Invoice'!D110</f>
        <v>2</v>
      </c>
      <c r="C114" s="10" t="s">
        <v>809</v>
      </c>
      <c r="D114" s="10" t="s">
        <v>809</v>
      </c>
      <c r="E114" s="118" t="s">
        <v>25</v>
      </c>
      <c r="F114" s="138" t="s">
        <v>484</v>
      </c>
      <c r="G114" s="139"/>
      <c r="H114" s="11" t="s">
        <v>810</v>
      </c>
      <c r="I114" s="14">
        <f t="shared" si="4"/>
        <v>49.4</v>
      </c>
      <c r="J114" s="14">
        <v>49.4</v>
      </c>
      <c r="K114" s="109">
        <f t="shared" si="5"/>
        <v>98.8</v>
      </c>
      <c r="L114" s="115"/>
    </row>
    <row r="115" spans="1:12" ht="24" customHeight="1">
      <c r="A115" s="114"/>
      <c r="B115" s="107">
        <f>'Tax Invoice'!D111</f>
        <v>2</v>
      </c>
      <c r="C115" s="10" t="s">
        <v>809</v>
      </c>
      <c r="D115" s="10" t="s">
        <v>809</v>
      </c>
      <c r="E115" s="118" t="s">
        <v>25</v>
      </c>
      <c r="F115" s="138" t="s">
        <v>811</v>
      </c>
      <c r="G115" s="139"/>
      <c r="H115" s="11" t="s">
        <v>810</v>
      </c>
      <c r="I115" s="14">
        <f t="shared" si="4"/>
        <v>49.4</v>
      </c>
      <c r="J115" s="14">
        <v>49.4</v>
      </c>
      <c r="K115" s="109">
        <f t="shared" si="5"/>
        <v>98.8</v>
      </c>
      <c r="L115" s="115"/>
    </row>
    <row r="116" spans="1:12" ht="24" customHeight="1">
      <c r="A116" s="114"/>
      <c r="B116" s="107">
        <f>'Tax Invoice'!D112</f>
        <v>2</v>
      </c>
      <c r="C116" s="10" t="s">
        <v>812</v>
      </c>
      <c r="D116" s="10" t="s">
        <v>812</v>
      </c>
      <c r="E116" s="118" t="s">
        <v>25</v>
      </c>
      <c r="F116" s="138" t="s">
        <v>484</v>
      </c>
      <c r="G116" s="139"/>
      <c r="H116" s="11" t="s">
        <v>813</v>
      </c>
      <c r="I116" s="14">
        <f t="shared" si="4"/>
        <v>52.24</v>
      </c>
      <c r="J116" s="14">
        <v>52.24</v>
      </c>
      <c r="K116" s="109">
        <f t="shared" si="5"/>
        <v>104.48</v>
      </c>
      <c r="L116" s="115"/>
    </row>
    <row r="117" spans="1:12" ht="24" customHeight="1">
      <c r="A117" s="114"/>
      <c r="B117" s="107">
        <f>'Tax Invoice'!D113</f>
        <v>2</v>
      </c>
      <c r="C117" s="10" t="s">
        <v>814</v>
      </c>
      <c r="D117" s="10" t="s">
        <v>814</v>
      </c>
      <c r="E117" s="118" t="s">
        <v>25</v>
      </c>
      <c r="F117" s="138" t="s">
        <v>673</v>
      </c>
      <c r="G117" s="139"/>
      <c r="H117" s="11" t="s">
        <v>815</v>
      </c>
      <c r="I117" s="14">
        <f t="shared" si="4"/>
        <v>55.44</v>
      </c>
      <c r="J117" s="14">
        <v>55.44</v>
      </c>
      <c r="K117" s="109">
        <f t="shared" si="5"/>
        <v>110.88</v>
      </c>
      <c r="L117" s="115"/>
    </row>
    <row r="118" spans="1:12" ht="24" customHeight="1">
      <c r="A118" s="114"/>
      <c r="B118" s="107">
        <f>'Tax Invoice'!D114</f>
        <v>4</v>
      </c>
      <c r="C118" s="10" t="s">
        <v>814</v>
      </c>
      <c r="D118" s="10" t="s">
        <v>814</v>
      </c>
      <c r="E118" s="118" t="s">
        <v>25</v>
      </c>
      <c r="F118" s="138" t="s">
        <v>484</v>
      </c>
      <c r="G118" s="139"/>
      <c r="H118" s="11" t="s">
        <v>815</v>
      </c>
      <c r="I118" s="14">
        <f t="shared" ref="I118:I128" si="6">ROUNDUP(J118*$N$1,2)</f>
        <v>55.44</v>
      </c>
      <c r="J118" s="14">
        <v>55.44</v>
      </c>
      <c r="K118" s="109">
        <f t="shared" ref="K118:K128" si="7">I118*B118</f>
        <v>221.76</v>
      </c>
      <c r="L118" s="115"/>
    </row>
    <row r="119" spans="1:12" ht="24" customHeight="1">
      <c r="A119" s="114"/>
      <c r="B119" s="107">
        <f>'Tax Invoice'!D115</f>
        <v>1</v>
      </c>
      <c r="C119" s="10" t="s">
        <v>816</v>
      </c>
      <c r="D119" s="10" t="s">
        <v>816</v>
      </c>
      <c r="E119" s="118" t="s">
        <v>26</v>
      </c>
      <c r="F119" s="138" t="s">
        <v>110</v>
      </c>
      <c r="G119" s="139"/>
      <c r="H119" s="11" t="s">
        <v>817</v>
      </c>
      <c r="I119" s="14">
        <f t="shared" si="6"/>
        <v>27.72</v>
      </c>
      <c r="J119" s="14">
        <v>27.72</v>
      </c>
      <c r="K119" s="109">
        <f t="shared" si="7"/>
        <v>27.72</v>
      </c>
      <c r="L119" s="115"/>
    </row>
    <row r="120" spans="1:12" ht="24" customHeight="1">
      <c r="A120" s="114"/>
      <c r="B120" s="107">
        <f>'Tax Invoice'!D116</f>
        <v>1</v>
      </c>
      <c r="C120" s="10" t="s">
        <v>818</v>
      </c>
      <c r="D120" s="10" t="s">
        <v>818</v>
      </c>
      <c r="E120" s="118" t="s">
        <v>107</v>
      </c>
      <c r="F120" s="138"/>
      <c r="G120" s="139"/>
      <c r="H120" s="11" t="s">
        <v>819</v>
      </c>
      <c r="I120" s="14">
        <f t="shared" si="6"/>
        <v>87.07</v>
      </c>
      <c r="J120" s="14">
        <v>87.07</v>
      </c>
      <c r="K120" s="109">
        <f t="shared" si="7"/>
        <v>87.07</v>
      </c>
      <c r="L120" s="115"/>
    </row>
    <row r="121" spans="1:12" ht="24" customHeight="1">
      <c r="A121" s="114"/>
      <c r="B121" s="107">
        <f>'Tax Invoice'!D117</f>
        <v>1</v>
      </c>
      <c r="C121" s="10" t="s">
        <v>820</v>
      </c>
      <c r="D121" s="10" t="s">
        <v>820</v>
      </c>
      <c r="E121" s="118" t="s">
        <v>273</v>
      </c>
      <c r="F121" s="138"/>
      <c r="G121" s="139"/>
      <c r="H121" s="11" t="s">
        <v>821</v>
      </c>
      <c r="I121" s="14">
        <f t="shared" si="6"/>
        <v>79.97</v>
      </c>
      <c r="J121" s="14">
        <v>79.97</v>
      </c>
      <c r="K121" s="109">
        <f t="shared" si="7"/>
        <v>79.97</v>
      </c>
      <c r="L121" s="115"/>
    </row>
    <row r="122" spans="1:12" ht="24" customHeight="1">
      <c r="A122" s="114"/>
      <c r="B122" s="107">
        <f>'Tax Invoice'!D118</f>
        <v>1</v>
      </c>
      <c r="C122" s="10" t="s">
        <v>822</v>
      </c>
      <c r="D122" s="10" t="s">
        <v>822</v>
      </c>
      <c r="E122" s="118" t="s">
        <v>25</v>
      </c>
      <c r="F122" s="138" t="s">
        <v>273</v>
      </c>
      <c r="G122" s="139"/>
      <c r="H122" s="11" t="s">
        <v>823</v>
      </c>
      <c r="I122" s="14">
        <f t="shared" si="6"/>
        <v>120.84</v>
      </c>
      <c r="J122" s="14">
        <v>120.84</v>
      </c>
      <c r="K122" s="109">
        <f t="shared" si="7"/>
        <v>120.84</v>
      </c>
      <c r="L122" s="115"/>
    </row>
    <row r="123" spans="1:12" ht="24" customHeight="1">
      <c r="A123" s="114"/>
      <c r="B123" s="107">
        <f>'Tax Invoice'!D119</f>
        <v>1</v>
      </c>
      <c r="C123" s="10" t="s">
        <v>824</v>
      </c>
      <c r="D123" s="10" t="s">
        <v>824</v>
      </c>
      <c r="E123" s="118" t="s">
        <v>26</v>
      </c>
      <c r="F123" s="138" t="s">
        <v>273</v>
      </c>
      <c r="G123" s="139"/>
      <c r="H123" s="11" t="s">
        <v>825</v>
      </c>
      <c r="I123" s="14">
        <f t="shared" si="6"/>
        <v>116.57</v>
      </c>
      <c r="J123" s="14">
        <v>116.57</v>
      </c>
      <c r="K123" s="109">
        <f t="shared" si="7"/>
        <v>116.57</v>
      </c>
      <c r="L123" s="115"/>
    </row>
    <row r="124" spans="1:12" ht="24" customHeight="1">
      <c r="A124" s="114"/>
      <c r="B124" s="107">
        <f>'Tax Invoice'!D120</f>
        <v>1</v>
      </c>
      <c r="C124" s="10" t="s">
        <v>826</v>
      </c>
      <c r="D124" s="10" t="s">
        <v>826</v>
      </c>
      <c r="E124" s="118" t="s">
        <v>25</v>
      </c>
      <c r="F124" s="138"/>
      <c r="G124" s="139"/>
      <c r="H124" s="11" t="s">
        <v>827</v>
      </c>
      <c r="I124" s="14">
        <f t="shared" si="6"/>
        <v>120.84</v>
      </c>
      <c r="J124" s="14">
        <v>120.84</v>
      </c>
      <c r="K124" s="109">
        <f t="shared" si="7"/>
        <v>120.84</v>
      </c>
      <c r="L124" s="115"/>
    </row>
    <row r="125" spans="1:12" ht="24" customHeight="1">
      <c r="A125" s="114"/>
      <c r="B125" s="107">
        <f>'Tax Invoice'!D121</f>
        <v>1</v>
      </c>
      <c r="C125" s="10" t="s">
        <v>828</v>
      </c>
      <c r="D125" s="10" t="s">
        <v>845</v>
      </c>
      <c r="E125" s="118" t="s">
        <v>25</v>
      </c>
      <c r="F125" s="138" t="s">
        <v>273</v>
      </c>
      <c r="G125" s="139"/>
      <c r="H125" s="11" t="s">
        <v>829</v>
      </c>
      <c r="I125" s="14">
        <f t="shared" si="6"/>
        <v>95.96</v>
      </c>
      <c r="J125" s="14">
        <v>95.96</v>
      </c>
      <c r="K125" s="109">
        <f t="shared" si="7"/>
        <v>95.96</v>
      </c>
      <c r="L125" s="115"/>
    </row>
    <row r="126" spans="1:12" ht="24" customHeight="1">
      <c r="A126" s="114"/>
      <c r="B126" s="107">
        <f>'Tax Invoice'!D122</f>
        <v>2</v>
      </c>
      <c r="C126" s="10" t="s">
        <v>830</v>
      </c>
      <c r="D126" s="10" t="s">
        <v>830</v>
      </c>
      <c r="E126" s="118" t="s">
        <v>25</v>
      </c>
      <c r="F126" s="138" t="s">
        <v>273</v>
      </c>
      <c r="G126" s="139"/>
      <c r="H126" s="11" t="s">
        <v>831</v>
      </c>
      <c r="I126" s="14">
        <f t="shared" si="6"/>
        <v>95.96</v>
      </c>
      <c r="J126" s="14">
        <v>95.96</v>
      </c>
      <c r="K126" s="109">
        <f t="shared" si="7"/>
        <v>191.92</v>
      </c>
      <c r="L126" s="115"/>
    </row>
    <row r="127" spans="1:12" ht="24" customHeight="1">
      <c r="A127" s="114"/>
      <c r="B127" s="107">
        <f>'Tax Invoice'!D123</f>
        <v>1</v>
      </c>
      <c r="C127" s="10" t="s">
        <v>832</v>
      </c>
      <c r="D127" s="10" t="s">
        <v>832</v>
      </c>
      <c r="E127" s="118" t="s">
        <v>25</v>
      </c>
      <c r="F127" s="138" t="s">
        <v>273</v>
      </c>
      <c r="G127" s="139"/>
      <c r="H127" s="11" t="s">
        <v>849</v>
      </c>
      <c r="I127" s="14">
        <f t="shared" si="6"/>
        <v>122.61</v>
      </c>
      <c r="J127" s="14">
        <v>122.61</v>
      </c>
      <c r="K127" s="109">
        <f t="shared" si="7"/>
        <v>122.61</v>
      </c>
      <c r="L127" s="115"/>
    </row>
    <row r="128" spans="1:12" ht="24" customHeight="1">
      <c r="A128" s="114"/>
      <c r="B128" s="108">
        <f>'Tax Invoice'!D124</f>
        <v>2</v>
      </c>
      <c r="C128" s="12" t="s">
        <v>833</v>
      </c>
      <c r="D128" s="12" t="s">
        <v>833</v>
      </c>
      <c r="E128" s="119" t="s">
        <v>25</v>
      </c>
      <c r="F128" s="148" t="s">
        <v>273</v>
      </c>
      <c r="G128" s="149"/>
      <c r="H128" s="13" t="s">
        <v>834</v>
      </c>
      <c r="I128" s="15">
        <f t="shared" si="6"/>
        <v>158.15</v>
      </c>
      <c r="J128" s="15">
        <v>158.15</v>
      </c>
      <c r="K128" s="110">
        <f t="shared" si="7"/>
        <v>316.3</v>
      </c>
      <c r="L128" s="115"/>
    </row>
    <row r="129" spans="1:12" ht="12.75" customHeight="1">
      <c r="A129" s="114"/>
      <c r="B129" s="126">
        <f>SUM(B22:B128)</f>
        <v>279</v>
      </c>
      <c r="C129" s="126" t="s">
        <v>144</v>
      </c>
      <c r="D129" s="126"/>
      <c r="E129" s="126"/>
      <c r="F129" s="126"/>
      <c r="G129" s="126"/>
      <c r="H129" s="126"/>
      <c r="I129" s="127" t="s">
        <v>255</v>
      </c>
      <c r="J129" s="127" t="s">
        <v>255</v>
      </c>
      <c r="K129" s="128">
        <f>SUM(K22:K128)</f>
        <v>7310.4400000000005</v>
      </c>
      <c r="L129" s="115"/>
    </row>
    <row r="130" spans="1:12" ht="12.75" customHeight="1">
      <c r="A130" s="114"/>
      <c r="B130" s="126"/>
      <c r="C130" s="126"/>
      <c r="D130" s="126"/>
      <c r="E130" s="126"/>
      <c r="F130" s="126"/>
      <c r="G130" s="126"/>
      <c r="H130" s="126"/>
      <c r="I130" s="127" t="s">
        <v>184</v>
      </c>
      <c r="J130" s="127" t="s">
        <v>184</v>
      </c>
      <c r="K130" s="128">
        <f>Invoice!J130</f>
        <v>-2924.1760000000004</v>
      </c>
      <c r="L130" s="115"/>
    </row>
    <row r="131" spans="1:12" ht="12.75" customHeight="1" outlineLevel="1">
      <c r="A131" s="114"/>
      <c r="B131" s="126"/>
      <c r="C131" s="126"/>
      <c r="D131" s="126"/>
      <c r="E131" s="126"/>
      <c r="F131" s="126"/>
      <c r="G131" s="126"/>
      <c r="H131" s="126"/>
      <c r="I131" s="127" t="s">
        <v>185</v>
      </c>
      <c r="J131" s="127" t="s">
        <v>185</v>
      </c>
      <c r="K131" s="128">
        <f>Invoice!J131</f>
        <v>0</v>
      </c>
      <c r="L131" s="115"/>
    </row>
    <row r="132" spans="1:12" ht="12.75" customHeight="1">
      <c r="A132" s="114"/>
      <c r="B132" s="126"/>
      <c r="C132" s="126"/>
      <c r="D132" s="126"/>
      <c r="E132" s="126"/>
      <c r="F132" s="126"/>
      <c r="G132" s="126"/>
      <c r="H132" s="126"/>
      <c r="I132" s="127" t="s">
        <v>257</v>
      </c>
      <c r="J132" s="127" t="s">
        <v>257</v>
      </c>
      <c r="K132" s="128">
        <f>SUM(K129:K131)</f>
        <v>4386.2640000000001</v>
      </c>
      <c r="L132" s="115"/>
    </row>
    <row r="133" spans="1:12" ht="12.75" customHeight="1">
      <c r="A133" s="6"/>
      <c r="B133" s="7"/>
      <c r="C133" s="7"/>
      <c r="D133" s="7"/>
      <c r="E133" s="7"/>
      <c r="F133" s="7"/>
      <c r="G133" s="7"/>
      <c r="H133" s="7" t="s">
        <v>846</v>
      </c>
      <c r="I133" s="7"/>
      <c r="J133" s="7"/>
      <c r="K133" s="7"/>
      <c r="L133" s="8"/>
    </row>
    <row r="134" spans="1:12" ht="12.75" customHeight="1"/>
    <row r="135" spans="1:12" ht="12.75" customHeight="1"/>
    <row r="136" spans="1:12" ht="12.75" customHeight="1"/>
    <row r="137" spans="1:12" ht="12.75" customHeight="1"/>
    <row r="138" spans="1:12" ht="12.75" customHeight="1"/>
    <row r="139" spans="1:12" ht="12.75" customHeight="1"/>
    <row r="140" spans="1:12" ht="12.75" customHeight="1"/>
  </sheetData>
  <mergeCells count="111">
    <mergeCell ref="F125:G125"/>
    <mergeCell ref="F126:G126"/>
    <mergeCell ref="F127:G127"/>
    <mergeCell ref="F128:G128"/>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9:G29"/>
    <mergeCell ref="F26:G26"/>
    <mergeCell ref="F27:G27"/>
    <mergeCell ref="F20:G20"/>
    <mergeCell ref="F21:G21"/>
    <mergeCell ref="F22:G22"/>
    <mergeCell ref="K10:K11"/>
    <mergeCell ref="K14:K15"/>
    <mergeCell ref="F24:G24"/>
    <mergeCell ref="F25:G25"/>
    <mergeCell ref="F23:G23"/>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2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7310.4400000000005</v>
      </c>
      <c r="O2" s="21" t="s">
        <v>259</v>
      </c>
    </row>
    <row r="3" spans="1:15" s="21" customFormat="1" ht="15" customHeight="1" thickBot="1">
      <c r="A3" s="22" t="s">
        <v>151</v>
      </c>
      <c r="G3" s="28">
        <f>Invoice!J14</f>
        <v>45313</v>
      </c>
      <c r="H3" s="29"/>
      <c r="N3" s="21">
        <v>7310.4400000000005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35.340000000000003</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38.32</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44.67</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22.95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26.13</v>
      </c>
    </row>
    <row r="16" spans="1:15" s="21" customFormat="1" ht="13.7" customHeight="1" thickBot="1">
      <c r="A16" s="52"/>
      <c r="K16" s="94" t="s">
        <v>167</v>
      </c>
      <c r="L16" s="51" t="s">
        <v>168</v>
      </c>
      <c r="M16" s="21">
        <f>VLOOKUP(G3,[1]Sheet1!$A$9:$I$7290,7,FALSE)</f>
        <v>21.39</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Clear  &amp;  </v>
      </c>
      <c r="B18" s="57" t="str">
        <f>'Copy paste to Here'!C22</f>
        <v>ANSBC25</v>
      </c>
      <c r="C18" s="57" t="s">
        <v>717</v>
      </c>
      <c r="D18" s="58">
        <f>Invoice!B22</f>
        <v>12</v>
      </c>
      <c r="E18" s="59">
        <f>'Shipping Invoice'!J22*$N$1</f>
        <v>12.08</v>
      </c>
      <c r="F18" s="59">
        <f>D18*E18</f>
        <v>144.96</v>
      </c>
      <c r="G18" s="60">
        <f>E18*$E$14</f>
        <v>12.08</v>
      </c>
      <c r="H18" s="61">
        <f>D18*G18</f>
        <v>144.96</v>
      </c>
    </row>
    <row r="19" spans="1:13" s="62" customFormat="1" ht="25.5">
      <c r="A19" s="112" t="str">
        <f>IF((LEN('Copy paste to Here'!G23))&gt;5,((CONCATENATE('Copy paste to Here'!G23," &amp; ",'Copy paste to Here'!D23,"  &amp;  ",'Copy paste to Here'!E23))),"Empty Cell")</f>
        <v xml:space="preserve">Bio - Flex nose stud, 20g (0.8mm) with a 2.5mm round top with bezel set SwarovskiⓇ crystal &amp; Crystal Color: AB  &amp;  </v>
      </c>
      <c r="B19" s="57" t="str">
        <f>'Copy paste to Here'!C23</f>
        <v>ANSBC25</v>
      </c>
      <c r="C19" s="57" t="s">
        <v>717</v>
      </c>
      <c r="D19" s="58">
        <f>Invoice!B23</f>
        <v>5</v>
      </c>
      <c r="E19" s="59">
        <f>'Shipping Invoice'!J23*$N$1</f>
        <v>12.08</v>
      </c>
      <c r="F19" s="59">
        <f t="shared" ref="F19:F82" si="0">D19*E19</f>
        <v>60.4</v>
      </c>
      <c r="G19" s="60">
        <f t="shared" ref="G19:G82" si="1">E19*$E$14</f>
        <v>12.08</v>
      </c>
      <c r="H19" s="63">
        <f t="shared" ref="H19:H82" si="2">D19*G19</f>
        <v>60.4</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Rose  &amp;  </v>
      </c>
      <c r="B20" s="57" t="str">
        <f>'Copy paste to Here'!C24</f>
        <v>ANSBC25</v>
      </c>
      <c r="C20" s="57" t="s">
        <v>717</v>
      </c>
      <c r="D20" s="58">
        <f>Invoice!B24</f>
        <v>3</v>
      </c>
      <c r="E20" s="59">
        <f>'Shipping Invoice'!J24*$N$1</f>
        <v>12.08</v>
      </c>
      <c r="F20" s="59">
        <f t="shared" si="0"/>
        <v>36.24</v>
      </c>
      <c r="G20" s="60">
        <f t="shared" si="1"/>
        <v>12.08</v>
      </c>
      <c r="H20" s="63">
        <f t="shared" si="2"/>
        <v>36.24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Light Sapphire  &amp;  </v>
      </c>
      <c r="B21" s="57" t="str">
        <f>'Copy paste to Here'!C25</f>
        <v>ANSBC25</v>
      </c>
      <c r="C21" s="57" t="s">
        <v>717</v>
      </c>
      <c r="D21" s="58">
        <f>Invoice!B25</f>
        <v>7</v>
      </c>
      <c r="E21" s="59">
        <f>'Shipping Invoice'!J25*$N$1</f>
        <v>12.08</v>
      </c>
      <c r="F21" s="59">
        <f t="shared" si="0"/>
        <v>84.56</v>
      </c>
      <c r="G21" s="60">
        <f t="shared" si="1"/>
        <v>12.08</v>
      </c>
      <c r="H21" s="63">
        <f t="shared" si="2"/>
        <v>84.56</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Sapphire  &amp;  </v>
      </c>
      <c r="B22" s="57" t="str">
        <f>'Copy paste to Here'!C26</f>
        <v>ANSBC25</v>
      </c>
      <c r="C22" s="57" t="s">
        <v>717</v>
      </c>
      <c r="D22" s="58">
        <f>Invoice!B26</f>
        <v>7</v>
      </c>
      <c r="E22" s="59">
        <f>'Shipping Invoice'!J26*$N$1</f>
        <v>12.08</v>
      </c>
      <c r="F22" s="59">
        <f t="shared" si="0"/>
        <v>84.56</v>
      </c>
      <c r="G22" s="60">
        <f t="shared" si="1"/>
        <v>12.08</v>
      </c>
      <c r="H22" s="63">
        <f t="shared" si="2"/>
        <v>84.56</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Aquamarine  &amp;  </v>
      </c>
      <c r="B23" s="57" t="str">
        <f>'Copy paste to Here'!C27</f>
        <v>ANSBC25</v>
      </c>
      <c r="C23" s="57" t="s">
        <v>717</v>
      </c>
      <c r="D23" s="58">
        <f>Invoice!B27</f>
        <v>7</v>
      </c>
      <c r="E23" s="59">
        <f>'Shipping Invoice'!J27*$N$1</f>
        <v>12.08</v>
      </c>
      <c r="F23" s="59">
        <f t="shared" si="0"/>
        <v>84.56</v>
      </c>
      <c r="G23" s="60">
        <f t="shared" si="1"/>
        <v>12.08</v>
      </c>
      <c r="H23" s="63">
        <f t="shared" si="2"/>
        <v>84.56</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Blue Zircon  &amp;  </v>
      </c>
      <c r="B24" s="57" t="str">
        <f>'Copy paste to Here'!C28</f>
        <v>ANSBC25</v>
      </c>
      <c r="C24" s="57" t="s">
        <v>717</v>
      </c>
      <c r="D24" s="58">
        <f>Invoice!B28</f>
        <v>5</v>
      </c>
      <c r="E24" s="59">
        <f>'Shipping Invoice'!J28*$N$1</f>
        <v>12.08</v>
      </c>
      <c r="F24" s="59">
        <f t="shared" si="0"/>
        <v>60.4</v>
      </c>
      <c r="G24" s="60">
        <f t="shared" si="1"/>
        <v>12.08</v>
      </c>
      <c r="H24" s="63">
        <f t="shared" si="2"/>
        <v>60.4</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Amethyst  &amp;  </v>
      </c>
      <c r="B25" s="57" t="str">
        <f>'Copy paste to Here'!C29</f>
        <v>ANSBC25</v>
      </c>
      <c r="C25" s="57" t="s">
        <v>717</v>
      </c>
      <c r="D25" s="58">
        <f>Invoice!B29</f>
        <v>5</v>
      </c>
      <c r="E25" s="59">
        <f>'Shipping Invoice'!J29*$N$1</f>
        <v>12.08</v>
      </c>
      <c r="F25" s="59">
        <f t="shared" si="0"/>
        <v>60.4</v>
      </c>
      <c r="G25" s="60">
        <f t="shared" si="1"/>
        <v>12.08</v>
      </c>
      <c r="H25" s="63">
        <f t="shared" si="2"/>
        <v>60.4</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Fuchsia  &amp;  </v>
      </c>
      <c r="B26" s="57" t="str">
        <f>'Copy paste to Here'!C30</f>
        <v>ANSBC25</v>
      </c>
      <c r="C26" s="57" t="s">
        <v>717</v>
      </c>
      <c r="D26" s="58">
        <f>Invoice!B30</f>
        <v>1</v>
      </c>
      <c r="E26" s="59">
        <f>'Shipping Invoice'!J30*$N$1</f>
        <v>12.08</v>
      </c>
      <c r="F26" s="59">
        <f t="shared" si="0"/>
        <v>12.08</v>
      </c>
      <c r="G26" s="60">
        <f t="shared" si="1"/>
        <v>12.08</v>
      </c>
      <c r="H26" s="63">
        <f t="shared" si="2"/>
        <v>12.08</v>
      </c>
    </row>
    <row r="27" spans="1:13" s="62" customFormat="1" ht="25.5">
      <c r="A27" s="56" t="str">
        <f>IF((LEN('Copy paste to Here'!G31))&gt;5,((CONCATENATE('Copy paste to Here'!G31," &amp; ",'Copy paste to Here'!D31,"  &amp;  ",'Copy paste to Here'!E31))),"Empty Cell")</f>
        <v xml:space="preserve">Bio - Flex nose stud, 20g (0.8mm) with a 2.5mm round top with bezel set SwarovskiⓇ crystal &amp; Crystal Color: Emerald  &amp;  </v>
      </c>
      <c r="B27" s="57" t="str">
        <f>'Copy paste to Here'!C31</f>
        <v>ANSBC25</v>
      </c>
      <c r="C27" s="57" t="s">
        <v>717</v>
      </c>
      <c r="D27" s="58">
        <f>Invoice!B31</f>
        <v>1</v>
      </c>
      <c r="E27" s="59">
        <f>'Shipping Invoice'!J31*$N$1</f>
        <v>12.08</v>
      </c>
      <c r="F27" s="59">
        <f t="shared" si="0"/>
        <v>12.08</v>
      </c>
      <c r="G27" s="60">
        <f t="shared" si="1"/>
        <v>12.08</v>
      </c>
      <c r="H27" s="63">
        <f t="shared" si="2"/>
        <v>12.08</v>
      </c>
    </row>
    <row r="28" spans="1:13" s="62" customFormat="1" ht="25.5">
      <c r="A28" s="56" t="str">
        <f>IF((LEN('Copy paste to Here'!G32))&gt;5,((CONCATENATE('Copy paste to Here'!G32," &amp; ",'Copy paste to Here'!D32,"  &amp;  ",'Copy paste to Here'!E32))),"Empty Cell")</f>
        <v xml:space="preserve">Bio - Flex nose stud, 20g (0.8mm) with a 2.5mm round top with bezel set SwarovskiⓇ crystal &amp; Crystal Color: Peridot  &amp;  </v>
      </c>
      <c r="B28" s="57" t="str">
        <f>'Copy paste to Here'!C32</f>
        <v>ANSBC25</v>
      </c>
      <c r="C28" s="57" t="s">
        <v>717</v>
      </c>
      <c r="D28" s="58">
        <f>Invoice!B32</f>
        <v>1</v>
      </c>
      <c r="E28" s="59">
        <f>'Shipping Invoice'!J32*$N$1</f>
        <v>12.08</v>
      </c>
      <c r="F28" s="59">
        <f t="shared" si="0"/>
        <v>12.08</v>
      </c>
      <c r="G28" s="60">
        <f t="shared" si="1"/>
        <v>12.08</v>
      </c>
      <c r="H28" s="63">
        <f t="shared" si="2"/>
        <v>12.08</v>
      </c>
    </row>
    <row r="29" spans="1:13" s="62" customFormat="1" ht="24">
      <c r="A29" s="56" t="str">
        <f>IF((LEN('Copy paste to Here'!G33))&gt;5,((CONCATENATE('Copy paste to Here'!G33," &amp; ",'Copy paste to Here'!D33,"  &amp;  ",'Copy paste to Here'!E33))),"Empty Cell")</f>
        <v>PVD plated 316L steel eyebrow barbell, 18g (1mm) with two 3mm balls &amp; Color: High Polish  &amp;  Length: 8mm</v>
      </c>
      <c r="B29" s="57" t="str">
        <f>'Copy paste to Here'!C33</f>
        <v>BB18B3</v>
      </c>
      <c r="C29" s="57" t="s">
        <v>719</v>
      </c>
      <c r="D29" s="58">
        <f>Invoice!B33</f>
        <v>2</v>
      </c>
      <c r="E29" s="59">
        <f>'Shipping Invoice'!J33*$N$1</f>
        <v>6.75</v>
      </c>
      <c r="F29" s="59">
        <f t="shared" si="0"/>
        <v>13.5</v>
      </c>
      <c r="G29" s="60">
        <f t="shared" si="1"/>
        <v>6.75</v>
      </c>
      <c r="H29" s="63">
        <f t="shared" si="2"/>
        <v>13.5</v>
      </c>
    </row>
    <row r="30" spans="1:13" s="62" customFormat="1" ht="24">
      <c r="A30" s="56" t="str">
        <f>IF((LEN('Copy paste to Here'!G34))&gt;5,((CONCATENATE('Copy paste to Here'!G34," &amp; ",'Copy paste to Here'!D34,"  &amp;  ",'Copy paste to Here'!E34))),"Empty Cell")</f>
        <v xml:space="preserve">316L steel eyebrow barbell, 18g (1mm) with two 3mm cones &amp; Length: 8mm  &amp;  </v>
      </c>
      <c r="B30" s="57" t="str">
        <f>'Copy paste to Here'!C34</f>
        <v>BB18CN3</v>
      </c>
      <c r="C30" s="57" t="s">
        <v>722</v>
      </c>
      <c r="D30" s="58">
        <f>Invoice!B34</f>
        <v>2</v>
      </c>
      <c r="E30" s="59">
        <f>'Shipping Invoice'!J34*$N$1</f>
        <v>8.17</v>
      </c>
      <c r="F30" s="59">
        <f t="shared" si="0"/>
        <v>16.34</v>
      </c>
      <c r="G30" s="60">
        <f t="shared" si="1"/>
        <v>8.17</v>
      </c>
      <c r="H30" s="63">
        <f t="shared" si="2"/>
        <v>16.34</v>
      </c>
    </row>
    <row r="31" spans="1:13" s="62" customFormat="1" ht="24">
      <c r="A31" s="56" t="str">
        <f>IF((LEN('Copy paste to Here'!G35))&gt;5,((CONCATENATE('Copy paste to Here'!G35," &amp; ",'Copy paste to Here'!D35,"  &amp;  ",'Copy paste to Here'!E35))),"Empty Cell")</f>
        <v>Anodized surgical steel eyebrow or helix barbell, 16g (1.2mm) with two 3mm balls &amp; Length: 10mm  &amp;  Color: Black</v>
      </c>
      <c r="B31" s="57" t="str">
        <f>'Copy paste to Here'!C35</f>
        <v>BBETB</v>
      </c>
      <c r="C31" s="57" t="s">
        <v>724</v>
      </c>
      <c r="D31" s="58">
        <f>Invoice!B35</f>
        <v>2</v>
      </c>
      <c r="E31" s="59">
        <f>'Shipping Invoice'!J35*$N$1</f>
        <v>20.97</v>
      </c>
      <c r="F31" s="59">
        <f t="shared" si="0"/>
        <v>41.94</v>
      </c>
      <c r="G31" s="60">
        <f t="shared" si="1"/>
        <v>20.97</v>
      </c>
      <c r="H31" s="63">
        <f t="shared" si="2"/>
        <v>41.94</v>
      </c>
    </row>
    <row r="32" spans="1:13" s="62" customFormat="1" ht="24">
      <c r="A32" s="56" t="str">
        <f>IF((LEN('Copy paste to Here'!G36))&gt;5,((CONCATENATE('Copy paste to Here'!G36," &amp; ",'Copy paste to Here'!D36,"  &amp;  ",'Copy paste to Here'!E36))),"Empty Cell")</f>
        <v>Anodized surgical steel eyebrow or helix barbell, 16g (1.2mm) with two 3mm cones &amp; Length: 8mm  &amp;  Color: Black</v>
      </c>
      <c r="B32" s="57" t="str">
        <f>'Copy paste to Here'!C36</f>
        <v>BBETCN</v>
      </c>
      <c r="C32" s="57" t="s">
        <v>726</v>
      </c>
      <c r="D32" s="58">
        <f>Invoice!B36</f>
        <v>6</v>
      </c>
      <c r="E32" s="59">
        <f>'Shipping Invoice'!J36*$N$1</f>
        <v>20.97</v>
      </c>
      <c r="F32" s="59">
        <f t="shared" si="0"/>
        <v>125.82</v>
      </c>
      <c r="G32" s="60">
        <f t="shared" si="1"/>
        <v>20.97</v>
      </c>
      <c r="H32" s="63">
        <f t="shared" si="2"/>
        <v>125.82</v>
      </c>
    </row>
    <row r="33" spans="1:8" s="62" customFormat="1" ht="24">
      <c r="A33" s="56" t="str">
        <f>IF((LEN('Copy paste to Here'!G37))&gt;5,((CONCATENATE('Copy paste to Here'!G37," &amp; ",'Copy paste to Here'!D37,"  &amp;  ",'Copy paste to Here'!E37))),"Empty Cell")</f>
        <v>Anodized surgical steel eyebrow or helix barbell, 16g (1.2mm) with two 3mm cones &amp; Length: 10mm  &amp;  Color: Black</v>
      </c>
      <c r="B33" s="57" t="str">
        <f>'Copy paste to Here'!C37</f>
        <v>BBETCN</v>
      </c>
      <c r="C33" s="57" t="s">
        <v>726</v>
      </c>
      <c r="D33" s="58">
        <f>Invoice!B37</f>
        <v>2</v>
      </c>
      <c r="E33" s="59">
        <f>'Shipping Invoice'!J37*$N$1</f>
        <v>20.97</v>
      </c>
      <c r="F33" s="59">
        <f t="shared" si="0"/>
        <v>41.94</v>
      </c>
      <c r="G33" s="60">
        <f t="shared" si="1"/>
        <v>20.97</v>
      </c>
      <c r="H33" s="63">
        <f t="shared" si="2"/>
        <v>41.94</v>
      </c>
    </row>
    <row r="34" spans="1:8" s="62" customFormat="1" ht="24">
      <c r="A34" s="56" t="str">
        <f>IF((LEN('Copy paste to Here'!G38))&gt;5,((CONCATENATE('Copy paste to Here'!G38," &amp; ",'Copy paste to Here'!D38,"  &amp;  ",'Copy paste to Here'!E38))),"Empty Cell")</f>
        <v xml:space="preserve">Surgical steel tongue barbell, 14g (1.6mm) with 5mm acrylic UV dice - length 5/8'' (16mm) &amp; Color: Red  &amp;  </v>
      </c>
      <c r="B34" s="57" t="str">
        <f>'Copy paste to Here'!C38</f>
        <v>BBUVDI</v>
      </c>
      <c r="C34" s="57" t="s">
        <v>728</v>
      </c>
      <c r="D34" s="58">
        <f>Invoice!B38</f>
        <v>1</v>
      </c>
      <c r="E34" s="59">
        <f>'Shipping Invoice'!J38*$N$1</f>
        <v>10.31</v>
      </c>
      <c r="F34" s="59">
        <f t="shared" si="0"/>
        <v>10.31</v>
      </c>
      <c r="G34" s="60">
        <f t="shared" si="1"/>
        <v>10.31</v>
      </c>
      <c r="H34" s="63">
        <f t="shared" si="2"/>
        <v>10.31</v>
      </c>
    </row>
    <row r="35" spans="1:8" s="62" customFormat="1" ht="24">
      <c r="A35" s="56" t="str">
        <f>IF((LEN('Copy paste to Here'!G39))&gt;5,((CONCATENATE('Copy paste to Here'!G39," &amp; ",'Copy paste to Here'!D39,"  &amp;  ",'Copy paste to Here'!E39))),"Empty Cell")</f>
        <v xml:space="preserve">Clear bio-flex nose screw, 18g (1mm) with 1.5mm round crystal &amp; Crystal Color: Clear  &amp;  </v>
      </c>
      <c r="B35" s="57" t="str">
        <f>'Copy paste to Here'!C39</f>
        <v>BINSWC</v>
      </c>
      <c r="C35" s="57" t="s">
        <v>730</v>
      </c>
      <c r="D35" s="58">
        <f>Invoice!B39</f>
        <v>2</v>
      </c>
      <c r="E35" s="59">
        <f>'Shipping Invoice'!J39*$N$1</f>
        <v>9.6</v>
      </c>
      <c r="F35" s="59">
        <f t="shared" si="0"/>
        <v>19.2</v>
      </c>
      <c r="G35" s="60">
        <f t="shared" si="1"/>
        <v>9.6</v>
      </c>
      <c r="H35" s="63">
        <f t="shared" si="2"/>
        <v>19.2</v>
      </c>
    </row>
    <row r="36" spans="1:8" s="62" customFormat="1" ht="24">
      <c r="A36" s="56" t="str">
        <f>IF((LEN('Copy paste to Here'!G40))&gt;5,((CONCATENATE('Copy paste to Here'!G40," &amp; ",'Copy paste to Here'!D40,"  &amp;  ",'Copy paste to Here'!E40))),"Empty Cell")</f>
        <v xml:space="preserve">Clear bio-flex nose screw, 18g (1mm) with 1.5mm round crystal &amp; Crystal Color: AB  &amp;  </v>
      </c>
      <c r="B36" s="57" t="str">
        <f>'Copy paste to Here'!C40</f>
        <v>BINSWC</v>
      </c>
      <c r="C36" s="57" t="s">
        <v>730</v>
      </c>
      <c r="D36" s="58">
        <f>Invoice!B40</f>
        <v>1</v>
      </c>
      <c r="E36" s="59">
        <f>'Shipping Invoice'!J40*$N$1</f>
        <v>9.6</v>
      </c>
      <c r="F36" s="59">
        <f t="shared" si="0"/>
        <v>9.6</v>
      </c>
      <c r="G36" s="60">
        <f t="shared" si="1"/>
        <v>9.6</v>
      </c>
      <c r="H36" s="63">
        <f t="shared" si="2"/>
        <v>9.6</v>
      </c>
    </row>
    <row r="37" spans="1:8" s="62" customFormat="1" ht="24">
      <c r="A37" s="56" t="str">
        <f>IF((LEN('Copy paste to Here'!G41))&gt;5,((CONCATENATE('Copy paste to Here'!G41," &amp; ",'Copy paste to Here'!D41,"  &amp;  ",'Copy paste to Here'!E41))),"Empty Cell")</f>
        <v xml:space="preserve">Clear bio-flex nose screw, 18g (1mm) with 1.5mm round crystal &amp; Crystal Color: Light Sapphire  &amp;  </v>
      </c>
      <c r="B37" s="57" t="str">
        <f>'Copy paste to Here'!C41</f>
        <v>BINSWC</v>
      </c>
      <c r="C37" s="57" t="s">
        <v>730</v>
      </c>
      <c r="D37" s="58">
        <f>Invoice!B41</f>
        <v>1</v>
      </c>
      <c r="E37" s="59">
        <f>'Shipping Invoice'!J41*$N$1</f>
        <v>9.6</v>
      </c>
      <c r="F37" s="59">
        <f t="shared" si="0"/>
        <v>9.6</v>
      </c>
      <c r="G37" s="60">
        <f t="shared" si="1"/>
        <v>9.6</v>
      </c>
      <c r="H37" s="63">
        <f t="shared" si="2"/>
        <v>9.6</v>
      </c>
    </row>
    <row r="38" spans="1:8" s="62" customFormat="1" ht="24">
      <c r="A38" s="56" t="str">
        <f>IF((LEN('Copy paste to Here'!G42))&gt;5,((CONCATENATE('Copy paste to Here'!G42," &amp; ",'Copy paste to Here'!D42,"  &amp;  ",'Copy paste to Here'!E42))),"Empty Cell")</f>
        <v xml:space="preserve">Clear bio-flex nose screw, 18g (1mm) with 1.5mm round crystal &amp; Crystal Color: Sapphire  &amp;  </v>
      </c>
      <c r="B38" s="57" t="str">
        <f>'Copy paste to Here'!C42</f>
        <v>BINSWC</v>
      </c>
      <c r="C38" s="57" t="s">
        <v>730</v>
      </c>
      <c r="D38" s="58">
        <f>Invoice!B42</f>
        <v>1</v>
      </c>
      <c r="E38" s="59">
        <f>'Shipping Invoice'!J42*$N$1</f>
        <v>9.6</v>
      </c>
      <c r="F38" s="59">
        <f t="shared" si="0"/>
        <v>9.6</v>
      </c>
      <c r="G38" s="60">
        <f t="shared" si="1"/>
        <v>9.6</v>
      </c>
      <c r="H38" s="63">
        <f t="shared" si="2"/>
        <v>9.6</v>
      </c>
    </row>
    <row r="39" spans="1:8" s="62" customFormat="1" ht="24">
      <c r="A39" s="56" t="str">
        <f>IF((LEN('Copy paste to Here'!G43))&gt;5,((CONCATENATE('Copy paste to Here'!G43," &amp; ",'Copy paste to Here'!D43,"  &amp;  ",'Copy paste to Here'!E43))),"Empty Cell")</f>
        <v xml:space="preserve">Clear bio-flex nose screw, 18g (1mm) with 1.5mm round crystal &amp; Crystal Color: Aquamarine  &amp;  </v>
      </c>
      <c r="B39" s="57" t="str">
        <f>'Copy paste to Here'!C43</f>
        <v>BINSWC</v>
      </c>
      <c r="C39" s="57" t="s">
        <v>730</v>
      </c>
      <c r="D39" s="58">
        <f>Invoice!B43</f>
        <v>1</v>
      </c>
      <c r="E39" s="59">
        <f>'Shipping Invoice'!J43*$N$1</f>
        <v>9.6</v>
      </c>
      <c r="F39" s="59">
        <f t="shared" si="0"/>
        <v>9.6</v>
      </c>
      <c r="G39" s="60">
        <f t="shared" si="1"/>
        <v>9.6</v>
      </c>
      <c r="H39" s="63">
        <f t="shared" si="2"/>
        <v>9.6</v>
      </c>
    </row>
    <row r="40" spans="1:8" s="62" customFormat="1" ht="24">
      <c r="A40" s="56" t="str">
        <f>IF((LEN('Copy paste to Here'!G44))&gt;5,((CONCATENATE('Copy paste to Here'!G44," &amp; ",'Copy paste to Here'!D44,"  &amp;  ",'Copy paste to Here'!E44))),"Empty Cell")</f>
        <v xml:space="preserve">Surgical steel eyebrow banana, 18g (1mm) with two 3mm cones &amp; Length: 10mm  &amp;  </v>
      </c>
      <c r="B40" s="57" t="str">
        <f>'Copy paste to Here'!C44</f>
        <v>BN18CN3</v>
      </c>
      <c r="C40" s="57" t="s">
        <v>732</v>
      </c>
      <c r="D40" s="58">
        <f>Invoice!B44</f>
        <v>4</v>
      </c>
      <c r="E40" s="59">
        <f>'Shipping Invoice'!J44*$N$1</f>
        <v>8.17</v>
      </c>
      <c r="F40" s="59">
        <f t="shared" si="0"/>
        <v>32.68</v>
      </c>
      <c r="G40" s="60">
        <f t="shared" si="1"/>
        <v>8.17</v>
      </c>
      <c r="H40" s="63">
        <f t="shared" si="2"/>
        <v>32.68</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Clear</v>
      </c>
      <c r="B41" s="57" t="str">
        <f>'Copy paste to Here'!C45</f>
        <v>BN2CG</v>
      </c>
      <c r="C41" s="57" t="s">
        <v>662</v>
      </c>
      <c r="D41" s="58">
        <f>Invoice!B45</f>
        <v>5</v>
      </c>
      <c r="E41" s="59">
        <f>'Shipping Invoice'!J45*$N$1</f>
        <v>30.56</v>
      </c>
      <c r="F41" s="59">
        <f t="shared" si="0"/>
        <v>152.79999999999998</v>
      </c>
      <c r="G41" s="60">
        <f t="shared" si="1"/>
        <v>30.56</v>
      </c>
      <c r="H41" s="63">
        <f t="shared" si="2"/>
        <v>152.79999999999998</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AB</v>
      </c>
      <c r="B42" s="57" t="str">
        <f>'Copy paste to Here'!C46</f>
        <v>BN2CG</v>
      </c>
      <c r="C42" s="57" t="s">
        <v>662</v>
      </c>
      <c r="D42" s="58">
        <f>Invoice!B46</f>
        <v>4</v>
      </c>
      <c r="E42" s="59">
        <f>'Shipping Invoice'!J46*$N$1</f>
        <v>30.56</v>
      </c>
      <c r="F42" s="59">
        <f t="shared" si="0"/>
        <v>122.24</v>
      </c>
      <c r="G42" s="60">
        <f t="shared" si="1"/>
        <v>30.56</v>
      </c>
      <c r="H42" s="63">
        <f t="shared" si="2"/>
        <v>122.24</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6mm  &amp;  Crystal Color: Rose</v>
      </c>
      <c r="B43" s="57" t="str">
        <f>'Copy paste to Here'!C47</f>
        <v>BN2CG</v>
      </c>
      <c r="C43" s="57" t="s">
        <v>662</v>
      </c>
      <c r="D43" s="58">
        <f>Invoice!B47</f>
        <v>1</v>
      </c>
      <c r="E43" s="59">
        <f>'Shipping Invoice'!J47*$N$1</f>
        <v>30.56</v>
      </c>
      <c r="F43" s="59">
        <f t="shared" si="0"/>
        <v>30.56</v>
      </c>
      <c r="G43" s="60">
        <f t="shared" si="1"/>
        <v>30.56</v>
      </c>
      <c r="H43" s="63">
        <f t="shared" si="2"/>
        <v>30.56</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6mm  &amp;  Crystal Color: Aquamarine</v>
      </c>
      <c r="B44" s="57" t="str">
        <f>'Copy paste to Here'!C48</f>
        <v>BN2CG</v>
      </c>
      <c r="C44" s="57" t="s">
        <v>662</v>
      </c>
      <c r="D44" s="58">
        <f>Invoice!B48</f>
        <v>1</v>
      </c>
      <c r="E44" s="59">
        <f>'Shipping Invoice'!J48*$N$1</f>
        <v>30.56</v>
      </c>
      <c r="F44" s="59">
        <f t="shared" si="0"/>
        <v>30.56</v>
      </c>
      <c r="G44" s="60">
        <f t="shared" si="1"/>
        <v>30.56</v>
      </c>
      <c r="H44" s="63">
        <f t="shared" si="2"/>
        <v>30.56</v>
      </c>
    </row>
    <row r="45" spans="1:8" s="62" customFormat="1" ht="36">
      <c r="A45" s="56" t="str">
        <f>IF((LEN('Copy paste to Here'!G49))&gt;5,((CONCATENATE('Copy paste to Here'!G49," &amp; ",'Copy paste to Here'!D49,"  &amp;  ",'Copy paste to Here'!E49))),"Empty Cell")</f>
        <v>316L steel belly banana, 14g (1.6m) with a 8mm and a 5mm bezel set jewel ball using original Czech Preciosa crystals. &amp; Length: 6mm  &amp;  Crystal Color: Blue Zircon</v>
      </c>
      <c r="B45" s="57" t="str">
        <f>'Copy paste to Here'!C49</f>
        <v>BN2CG</v>
      </c>
      <c r="C45" s="57" t="s">
        <v>662</v>
      </c>
      <c r="D45" s="58">
        <f>Invoice!B49</f>
        <v>5</v>
      </c>
      <c r="E45" s="59">
        <f>'Shipping Invoice'!J49*$N$1</f>
        <v>30.56</v>
      </c>
      <c r="F45" s="59">
        <f t="shared" si="0"/>
        <v>152.79999999999998</v>
      </c>
      <c r="G45" s="60">
        <f t="shared" si="1"/>
        <v>30.56</v>
      </c>
      <c r="H45" s="63">
        <f t="shared" si="2"/>
        <v>152.79999999999998</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6mm  &amp;  Crystal Color: Emerald</v>
      </c>
      <c r="B46" s="57" t="str">
        <f>'Copy paste to Here'!C50</f>
        <v>BN2CG</v>
      </c>
      <c r="C46" s="57" t="s">
        <v>662</v>
      </c>
      <c r="D46" s="58">
        <f>Invoice!B50</f>
        <v>5</v>
      </c>
      <c r="E46" s="59">
        <f>'Shipping Invoice'!J50*$N$1</f>
        <v>30.56</v>
      </c>
      <c r="F46" s="59">
        <f t="shared" si="0"/>
        <v>152.79999999999998</v>
      </c>
      <c r="G46" s="60">
        <f t="shared" si="1"/>
        <v>30.56</v>
      </c>
      <c r="H46" s="63">
        <f t="shared" si="2"/>
        <v>152.79999999999998</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6mm  &amp;  Crystal Color: Peridot</v>
      </c>
      <c r="B47" s="57" t="str">
        <f>'Copy paste to Here'!C51</f>
        <v>BN2CG</v>
      </c>
      <c r="C47" s="57" t="s">
        <v>662</v>
      </c>
      <c r="D47" s="58">
        <f>Invoice!B51</f>
        <v>5</v>
      </c>
      <c r="E47" s="59">
        <f>'Shipping Invoice'!J51*$N$1</f>
        <v>30.56</v>
      </c>
      <c r="F47" s="59">
        <f t="shared" si="0"/>
        <v>152.79999999999998</v>
      </c>
      <c r="G47" s="60">
        <f t="shared" si="1"/>
        <v>30.56</v>
      </c>
      <c r="H47" s="63">
        <f t="shared" si="2"/>
        <v>152.79999999999998</v>
      </c>
    </row>
    <row r="48" spans="1:8" s="62" customFormat="1" ht="24">
      <c r="A48" s="56" t="str">
        <f>IF((LEN('Copy paste to Here'!G52))&gt;5,((CONCATENATE('Copy paste to Here'!G52," &amp; ",'Copy paste to Here'!D52,"  &amp;  ",'Copy paste to Here'!E52))),"Empty Cell")</f>
        <v xml:space="preserve">Surgical steel eyebrow banana, 16g (1.2mm) with two internally threaded 3mm balls &amp; Length: 8mm  &amp;  </v>
      </c>
      <c r="B48" s="57" t="str">
        <f>'Copy paste to Here'!C52</f>
        <v>BNEBIN</v>
      </c>
      <c r="C48" s="57" t="s">
        <v>735</v>
      </c>
      <c r="D48" s="58">
        <f>Invoice!B52</f>
        <v>2</v>
      </c>
      <c r="E48" s="59">
        <f>'Shipping Invoice'!J52*$N$1</f>
        <v>28.08</v>
      </c>
      <c r="F48" s="59">
        <f t="shared" si="0"/>
        <v>56.16</v>
      </c>
      <c r="G48" s="60">
        <f t="shared" si="1"/>
        <v>28.08</v>
      </c>
      <c r="H48" s="63">
        <f t="shared" si="2"/>
        <v>56.16</v>
      </c>
    </row>
    <row r="49" spans="1:8" s="62" customFormat="1" ht="24">
      <c r="A49" s="56" t="str">
        <f>IF((LEN('Copy paste to Here'!G53))&gt;5,((CONCATENATE('Copy paste to Here'!G53," &amp; ",'Copy paste to Here'!D53,"  &amp;  ",'Copy paste to Here'!E53))),"Empty Cell")</f>
        <v xml:space="preserve">Rose gold PVD plated surgical steel eyebrow banana, 16g (1.2mm) with two 3mm balls &amp; Length: 10mm  &amp;  </v>
      </c>
      <c r="B49" s="57" t="str">
        <f>'Copy paste to Here'!C53</f>
        <v>BNETTB</v>
      </c>
      <c r="C49" s="57" t="s">
        <v>737</v>
      </c>
      <c r="D49" s="58">
        <f>Invoice!B53</f>
        <v>1</v>
      </c>
      <c r="E49" s="59">
        <f>'Shipping Invoice'!J53*$N$1</f>
        <v>20.97</v>
      </c>
      <c r="F49" s="59">
        <f t="shared" si="0"/>
        <v>20.97</v>
      </c>
      <c r="G49" s="60">
        <f t="shared" si="1"/>
        <v>20.97</v>
      </c>
      <c r="H49" s="63">
        <f t="shared" si="2"/>
        <v>20.97</v>
      </c>
    </row>
    <row r="50" spans="1:8" s="62" customFormat="1" ht="36">
      <c r="A50" s="56" t="str">
        <f>IF((LEN('Copy paste to Here'!G54))&gt;5,((CONCATENATE('Copy paste to Here'!G54," &amp; ",'Copy paste to Here'!D54,"  &amp;  ",'Copy paste to Here'!E54))),"Empty Cell")</f>
        <v>Anodized surgical steel belly banana, 14g (1.6mm) with a lower 8mm frosted steel ball and a 5mm top steel ball &amp; Length: 14mm  &amp;  Color: Black anodized</v>
      </c>
      <c r="B50" s="57" t="str">
        <f>'Copy paste to Here'!C54</f>
        <v>BNTFO8</v>
      </c>
      <c r="C50" s="57" t="s">
        <v>739</v>
      </c>
      <c r="D50" s="58">
        <f>Invoice!B54</f>
        <v>2</v>
      </c>
      <c r="E50" s="59">
        <f>'Shipping Invoice'!J54*$N$1</f>
        <v>31.28</v>
      </c>
      <c r="F50" s="59">
        <f t="shared" si="0"/>
        <v>62.56</v>
      </c>
      <c r="G50" s="60">
        <f t="shared" si="1"/>
        <v>31.28</v>
      </c>
      <c r="H50" s="63">
        <f t="shared" si="2"/>
        <v>62.56</v>
      </c>
    </row>
    <row r="51" spans="1:8" s="62" customFormat="1" ht="24">
      <c r="A51" s="56" t="str">
        <f>IF((LEN('Copy paste to Here'!G55))&gt;5,((CONCATENATE('Copy paste to Here'!G55," &amp; ",'Copy paste to Here'!D55,"  &amp;  ",'Copy paste to Here'!E55))),"Empty Cell")</f>
        <v>Surgical steel circular barbell, 16g (1.2mm) with two internally threaded 3mm jewel balls &amp; Length: 8mm  &amp;  Crystal Color: Clear</v>
      </c>
      <c r="B51" s="57" t="str">
        <f>'Copy paste to Here'!C55</f>
        <v>CBE2CIN</v>
      </c>
      <c r="C51" s="57" t="s">
        <v>742</v>
      </c>
      <c r="D51" s="58">
        <f>Invoice!B55</f>
        <v>2</v>
      </c>
      <c r="E51" s="59">
        <f>'Shipping Invoice'!J55*$N$1</f>
        <v>44.07</v>
      </c>
      <c r="F51" s="59">
        <f t="shared" si="0"/>
        <v>88.14</v>
      </c>
      <c r="G51" s="60">
        <f t="shared" si="1"/>
        <v>44.07</v>
      </c>
      <c r="H51" s="63">
        <f t="shared" si="2"/>
        <v>88.14</v>
      </c>
    </row>
    <row r="52" spans="1:8" s="62" customFormat="1" ht="24">
      <c r="A52" s="56" t="str">
        <f>IF((LEN('Copy paste to Here'!G56))&gt;5,((CONCATENATE('Copy paste to Here'!G56," &amp; ",'Copy paste to Here'!D56,"  &amp;  ",'Copy paste to Here'!E56))),"Empty Cell")</f>
        <v>Premium PVD plated surgical steel circular barbell, 16g (1.2mm) with two 3mm balls &amp; Length: 8mm  &amp;  Color: Black</v>
      </c>
      <c r="B52" s="57" t="str">
        <f>'Copy paste to Here'!C56</f>
        <v>CBETB</v>
      </c>
      <c r="C52" s="57" t="s">
        <v>744</v>
      </c>
      <c r="D52" s="58">
        <f>Invoice!B56</f>
        <v>6</v>
      </c>
      <c r="E52" s="59">
        <f>'Shipping Invoice'!J56*$N$1</f>
        <v>20.97</v>
      </c>
      <c r="F52" s="59">
        <f t="shared" si="0"/>
        <v>125.82</v>
      </c>
      <c r="G52" s="60">
        <f t="shared" si="1"/>
        <v>20.97</v>
      </c>
      <c r="H52" s="63">
        <f t="shared" si="2"/>
        <v>125.82</v>
      </c>
    </row>
    <row r="53" spans="1:8" s="62" customFormat="1" ht="24">
      <c r="A53" s="56" t="str">
        <f>IF((LEN('Copy paste to Here'!G57))&gt;5,((CONCATENATE('Copy paste to Here'!G57," &amp; ",'Copy paste to Here'!D57,"  &amp;  ",'Copy paste to Here'!E57))),"Empty Cell")</f>
        <v>Anodized surgical steel circular barbell, 14g (1.6mm) with two 4mm balls &amp; Length: 10mm  &amp;  Color: Black</v>
      </c>
      <c r="B53" s="57" t="str">
        <f>'Copy paste to Here'!C57</f>
        <v>CBTB4</v>
      </c>
      <c r="C53" s="57" t="s">
        <v>746</v>
      </c>
      <c r="D53" s="58">
        <f>Invoice!B57</f>
        <v>3</v>
      </c>
      <c r="E53" s="59">
        <f>'Shipping Invoice'!J57*$N$1</f>
        <v>22.75</v>
      </c>
      <c r="F53" s="59">
        <f t="shared" si="0"/>
        <v>68.25</v>
      </c>
      <c r="G53" s="60">
        <f t="shared" si="1"/>
        <v>22.75</v>
      </c>
      <c r="H53" s="63">
        <f t="shared" si="2"/>
        <v>68.25</v>
      </c>
    </row>
    <row r="54" spans="1:8" s="62" customFormat="1" ht="24">
      <c r="A54" s="56" t="str">
        <f>IF((LEN('Copy paste to Here'!G58))&gt;5,((CONCATENATE('Copy paste to Here'!G58," &amp; ",'Copy paste to Here'!D58,"  &amp;  ",'Copy paste to Here'!E58))),"Empty Cell")</f>
        <v xml:space="preserve">Bio flexible eyebrow retainer, 16g (1.2mm) - length 1/4'' to 1/2'' (6mm to 12mm) &amp; Length: 10mm  &amp;  </v>
      </c>
      <c r="B54" s="57" t="str">
        <f>'Copy paste to Here'!C58</f>
        <v>EBRT</v>
      </c>
      <c r="C54" s="57" t="s">
        <v>748</v>
      </c>
      <c r="D54" s="58">
        <f>Invoice!B58</f>
        <v>1</v>
      </c>
      <c r="E54" s="59">
        <f>'Shipping Invoice'!J58*$N$1</f>
        <v>4.9800000000000004</v>
      </c>
      <c r="F54" s="59">
        <f t="shared" si="0"/>
        <v>4.9800000000000004</v>
      </c>
      <c r="G54" s="60">
        <f t="shared" si="1"/>
        <v>4.9800000000000004</v>
      </c>
      <c r="H54" s="63">
        <f t="shared" si="2"/>
        <v>4.9800000000000004</v>
      </c>
    </row>
    <row r="55" spans="1:8" s="62" customFormat="1" ht="24">
      <c r="A55" s="56" t="str">
        <f>IF((LEN('Copy paste to Here'!G59))&gt;5,((CONCATENATE('Copy paste to Here'!G59," &amp; ",'Copy paste to Here'!D59,"  &amp;  ",'Copy paste to Here'!E59))),"Empty Cell")</f>
        <v xml:space="preserve">Black acrylic screw-fit flesh tunnel with rainbow color logo &amp; Gauge: 12mm  &amp;  </v>
      </c>
      <c r="B55" s="57" t="str">
        <f>'Copy paste to Here'!C59</f>
        <v>FTAB</v>
      </c>
      <c r="C55" s="57" t="s">
        <v>835</v>
      </c>
      <c r="D55" s="58">
        <f>Invoice!B59</f>
        <v>2</v>
      </c>
      <c r="E55" s="59">
        <f>'Shipping Invoice'!J59*$N$1</f>
        <v>51.18</v>
      </c>
      <c r="F55" s="59">
        <f t="shared" si="0"/>
        <v>102.36</v>
      </c>
      <c r="G55" s="60">
        <f t="shared" si="1"/>
        <v>51.18</v>
      </c>
      <c r="H55" s="63">
        <f t="shared" si="2"/>
        <v>102.36</v>
      </c>
    </row>
    <row r="56" spans="1:8" s="62" customFormat="1" ht="25.5">
      <c r="A56" s="56" t="str">
        <f>IF((LEN('Copy paste to Here'!G60))&gt;5,((CONCATENATE('Copy paste to Here'!G60," &amp; ",'Copy paste to Here'!D60,"  &amp;  ",'Copy paste to Here'!E60))),"Empty Cell")</f>
        <v>Silicone double flared flesh tunnel &amp; Gauge: 18mm  &amp;  Color: Black</v>
      </c>
      <c r="B56" s="57" t="str">
        <f>'Copy paste to Here'!C60</f>
        <v>FTSI</v>
      </c>
      <c r="C56" s="57" t="s">
        <v>836</v>
      </c>
      <c r="D56" s="58">
        <f>Invoice!B60</f>
        <v>2</v>
      </c>
      <c r="E56" s="59">
        <f>'Shipping Invoice'!J60*$N$1</f>
        <v>24.88</v>
      </c>
      <c r="F56" s="59">
        <f t="shared" si="0"/>
        <v>49.76</v>
      </c>
      <c r="G56" s="60">
        <f t="shared" si="1"/>
        <v>24.88</v>
      </c>
      <c r="H56" s="63">
        <f t="shared" si="2"/>
        <v>49.76</v>
      </c>
    </row>
    <row r="57" spans="1:8" s="62" customFormat="1" ht="25.5">
      <c r="A57" s="56" t="str">
        <f>IF((LEN('Copy paste to Here'!G61))&gt;5,((CONCATENATE('Copy paste to Here'!G61," &amp; ",'Copy paste to Here'!D61,"  &amp;  ",'Copy paste to Here'!E61))),"Empty Cell")</f>
        <v>Silicone double flared flesh tunnel &amp; Gauge: 20mm  &amp;  Color: Black</v>
      </c>
      <c r="B57" s="57" t="str">
        <f>'Copy paste to Here'!C61</f>
        <v>FTSI</v>
      </c>
      <c r="C57" s="57" t="s">
        <v>837</v>
      </c>
      <c r="D57" s="58">
        <f>Invoice!B61</f>
        <v>4</v>
      </c>
      <c r="E57" s="59">
        <f>'Shipping Invoice'!J61*$N$1</f>
        <v>27.37</v>
      </c>
      <c r="F57" s="59">
        <f t="shared" si="0"/>
        <v>109.48</v>
      </c>
      <c r="G57" s="60">
        <f t="shared" si="1"/>
        <v>27.37</v>
      </c>
      <c r="H57" s="63">
        <f t="shared" si="2"/>
        <v>109.48</v>
      </c>
    </row>
    <row r="58" spans="1:8" s="62" customFormat="1" ht="24">
      <c r="A58" s="56" t="str">
        <f>IF((LEN('Copy paste to Here'!G62))&gt;5,((CONCATENATE('Copy paste to Here'!G62," &amp; ",'Copy paste to Here'!D62,"  &amp;  ",'Copy paste to Here'!E62))),"Empty Cell")</f>
        <v xml:space="preserve">Rose gold PVD plated 316L steel heart shaped ball closure ring, 16g (1.2mm) with 3mm closure ball &amp;   &amp;  </v>
      </c>
      <c r="B58" s="57" t="str">
        <f>'Copy paste to Here'!C62</f>
        <v>HCRTT16</v>
      </c>
      <c r="C58" s="57" t="s">
        <v>755</v>
      </c>
      <c r="D58" s="58">
        <f>Invoice!B62</f>
        <v>2</v>
      </c>
      <c r="E58" s="59">
        <f>'Shipping Invoice'!J62*$N$1</f>
        <v>35.18</v>
      </c>
      <c r="F58" s="59">
        <f t="shared" si="0"/>
        <v>70.36</v>
      </c>
      <c r="G58" s="60">
        <f t="shared" si="1"/>
        <v>35.18</v>
      </c>
      <c r="H58" s="63">
        <f t="shared" si="2"/>
        <v>70.36</v>
      </c>
    </row>
    <row r="59" spans="1:8" s="62" customFormat="1" ht="36">
      <c r="A59" s="56" t="str">
        <f>IF((LEN('Copy paste to Here'!G63))&gt;5,((CONCATENATE('Copy paste to Here'!G63," &amp; ",'Copy paste to Here'!D63,"  &amp;  ",'Copy paste to Here'!E63))),"Empty Cell")</f>
        <v>Anodized 316L steel triple tragus piercing barbell, 16g (1.2mm) with 3mm lower ball and 2.5mm to 4mm upper cone &amp; Length: 6mm with 2.5mm top part  &amp;  Color: Black</v>
      </c>
      <c r="B59" s="57" t="str">
        <f>'Copy paste to Here'!C63</f>
        <v>HEXTBCN</v>
      </c>
      <c r="C59" s="57" t="s">
        <v>838</v>
      </c>
      <c r="D59" s="58">
        <f>Invoice!B63</f>
        <v>1</v>
      </c>
      <c r="E59" s="59">
        <f>'Shipping Invoice'!J63*$N$1</f>
        <v>23.1</v>
      </c>
      <c r="F59" s="59">
        <f t="shared" si="0"/>
        <v>23.1</v>
      </c>
      <c r="G59" s="60">
        <f t="shared" si="1"/>
        <v>23.1</v>
      </c>
      <c r="H59" s="63">
        <f t="shared" si="2"/>
        <v>23.1</v>
      </c>
    </row>
    <row r="60" spans="1:8" s="62" customFormat="1" ht="36">
      <c r="A60" s="56" t="str">
        <f>IF((LEN('Copy paste to Here'!G64))&gt;5,((CONCATENATE('Copy paste to Here'!G64," &amp; ",'Copy paste to Here'!D64,"  &amp;  ",'Copy paste to Here'!E64))),"Empty Cell")</f>
        <v>Anodized 316L steel triple tragus piercing barbell, 16g (1.2mm) with 3mm lower ball and 2.5mm to 4mm upper cone &amp; Length: 6mm with 3mm top part  &amp;  Color: Black</v>
      </c>
      <c r="B60" s="57" t="str">
        <f>'Copy paste to Here'!C64</f>
        <v>HEXTBCN</v>
      </c>
      <c r="C60" s="57" t="s">
        <v>839</v>
      </c>
      <c r="D60" s="58">
        <f>Invoice!B64</f>
        <v>1</v>
      </c>
      <c r="E60" s="59">
        <f>'Shipping Invoice'!J64*$N$1</f>
        <v>23.1</v>
      </c>
      <c r="F60" s="59">
        <f t="shared" si="0"/>
        <v>23.1</v>
      </c>
      <c r="G60" s="60">
        <f t="shared" si="1"/>
        <v>23.1</v>
      </c>
      <c r="H60" s="63">
        <f t="shared" si="2"/>
        <v>23.1</v>
      </c>
    </row>
    <row r="61" spans="1:8" s="62" customFormat="1" ht="36">
      <c r="A61" s="56" t="str">
        <f>IF((LEN('Copy paste to Here'!G65))&gt;5,((CONCATENATE('Copy paste to Here'!G65," &amp; ",'Copy paste to Here'!D65,"  &amp;  ",'Copy paste to Here'!E65))),"Empty Cell")</f>
        <v>Anodized 316L steel triple tragus piercing barbell, 16g (1.2mm) with 3mm lower ball and 2.5mm to 4mm upper cone &amp; Length: 6mm with 4mm top part  &amp;  Color: Black</v>
      </c>
      <c r="B61" s="57" t="str">
        <f>'Copy paste to Here'!C65</f>
        <v>HEXTBCN</v>
      </c>
      <c r="C61" s="57" t="s">
        <v>840</v>
      </c>
      <c r="D61" s="58">
        <f>Invoice!B65</f>
        <v>1</v>
      </c>
      <c r="E61" s="59">
        <f>'Shipping Invoice'!J65*$N$1</f>
        <v>23.1</v>
      </c>
      <c r="F61" s="59">
        <f t="shared" si="0"/>
        <v>23.1</v>
      </c>
      <c r="G61" s="60">
        <f t="shared" si="1"/>
        <v>23.1</v>
      </c>
      <c r="H61" s="63">
        <f t="shared" si="2"/>
        <v>23.1</v>
      </c>
    </row>
    <row r="62" spans="1:8" s="62" customFormat="1" ht="24">
      <c r="A62" s="56" t="str">
        <f>IF((LEN('Copy paste to Here'!G66))&gt;5,((CONCATENATE('Copy paste to Here'!G66," &amp; ",'Copy paste to Here'!D66,"  &amp;  ",'Copy paste to Here'!E66))),"Empty Cell")</f>
        <v>Acrylic fake taper with rubber O-rings in UV and solid colors &amp; Length: 8mm  &amp;  Color: # 8 in picture</v>
      </c>
      <c r="B62" s="57" t="str">
        <f>'Copy paste to Here'!C66</f>
        <v>IVTP</v>
      </c>
      <c r="C62" s="57" t="s">
        <v>841</v>
      </c>
      <c r="D62" s="58">
        <f>Invoice!B66</f>
        <v>2</v>
      </c>
      <c r="E62" s="59">
        <f>'Shipping Invoice'!J66*$N$1</f>
        <v>17.41</v>
      </c>
      <c r="F62" s="59">
        <f t="shared" si="0"/>
        <v>34.82</v>
      </c>
      <c r="G62" s="60">
        <f t="shared" si="1"/>
        <v>17.41</v>
      </c>
      <c r="H62" s="63">
        <f t="shared" si="2"/>
        <v>34.82</v>
      </c>
    </row>
    <row r="63" spans="1:8" s="62" customFormat="1" ht="24">
      <c r="A63" s="56" t="str">
        <f>IF((LEN('Copy paste to Here'!G67))&gt;5,((CONCATENATE('Copy paste to Here'!G67," &amp; ",'Copy paste to Here'!D67,"  &amp;  ",'Copy paste to Here'!E67))),"Empty Cell")</f>
        <v>PVD plated 316L steel labret, 18g (1mm) with 3mm ball &amp; Color: High Polish  &amp;  Length: 8mm</v>
      </c>
      <c r="B63" s="57" t="str">
        <f>'Copy paste to Here'!C67</f>
        <v>LB18B3</v>
      </c>
      <c r="C63" s="57" t="s">
        <v>761</v>
      </c>
      <c r="D63" s="58">
        <f>Invoice!B67</f>
        <v>4</v>
      </c>
      <c r="E63" s="59">
        <f>'Shipping Invoice'!J67*$N$1</f>
        <v>6.75</v>
      </c>
      <c r="F63" s="59">
        <f t="shared" si="0"/>
        <v>27</v>
      </c>
      <c r="G63" s="60">
        <f t="shared" si="1"/>
        <v>6.75</v>
      </c>
      <c r="H63" s="63">
        <f t="shared" si="2"/>
        <v>27</v>
      </c>
    </row>
    <row r="64" spans="1:8" s="62" customFormat="1" ht="24">
      <c r="A64" s="56" t="str">
        <f>IF((LEN('Copy paste to Here'!G68))&gt;5,((CONCATENATE('Copy paste to Here'!G68," &amp; ",'Copy paste to Here'!D68,"  &amp;  ",'Copy paste to Here'!E68))),"Empty Cell")</f>
        <v>PVD plated 316L steel labret, 18g (1mm) with 3mm ball &amp; Color: High Polish  &amp;  Length: 10mm</v>
      </c>
      <c r="B64" s="57" t="str">
        <f>'Copy paste to Here'!C68</f>
        <v>LB18B3</v>
      </c>
      <c r="C64" s="57" t="s">
        <v>761</v>
      </c>
      <c r="D64" s="58">
        <f>Invoice!B68</f>
        <v>2</v>
      </c>
      <c r="E64" s="59">
        <f>'Shipping Invoice'!J68*$N$1</f>
        <v>6.75</v>
      </c>
      <c r="F64" s="59">
        <f t="shared" si="0"/>
        <v>13.5</v>
      </c>
      <c r="G64" s="60">
        <f t="shared" si="1"/>
        <v>6.75</v>
      </c>
      <c r="H64" s="63">
        <f t="shared" si="2"/>
        <v>13.5</v>
      </c>
    </row>
    <row r="65" spans="1:8" s="62" customFormat="1" ht="24">
      <c r="A65" s="56" t="str">
        <f>IF((LEN('Copy paste to Here'!G69))&gt;5,((CONCATENATE('Copy paste to Here'!G69," &amp; ",'Copy paste to Here'!D69,"  &amp;  ",'Copy paste to Here'!E69))),"Empty Cell")</f>
        <v>Clear bio flexible labret, 16g (1.2mm) with a 316L steel push in 2mm flat jewel ball top &amp; Length: 6mm  &amp;  Crystal Color: Clear</v>
      </c>
      <c r="B65" s="57" t="str">
        <f>'Copy paste to Here'!C69</f>
        <v>LBIJ</v>
      </c>
      <c r="C65" s="57" t="s">
        <v>763</v>
      </c>
      <c r="D65" s="58">
        <f>Invoice!B69</f>
        <v>2</v>
      </c>
      <c r="E65" s="59">
        <f>'Shipping Invoice'!J69*$N$1</f>
        <v>12.08</v>
      </c>
      <c r="F65" s="59">
        <f t="shared" si="0"/>
        <v>24.16</v>
      </c>
      <c r="G65" s="60">
        <f t="shared" si="1"/>
        <v>12.08</v>
      </c>
      <c r="H65" s="63">
        <f t="shared" si="2"/>
        <v>24.16</v>
      </c>
    </row>
    <row r="66" spans="1:8" s="62" customFormat="1" ht="24">
      <c r="A66" s="56" t="str">
        <f>IF((LEN('Copy paste to Here'!G70))&gt;5,((CONCATENATE('Copy paste to Here'!G70," &amp; ",'Copy paste to Here'!D70,"  &amp;  ",'Copy paste to Here'!E70))),"Empty Cell")</f>
        <v>Clear bio flexible labret, 16g (1.2mm) with a 316L steel push in 2mm flat jewel ball top &amp; Length: 6mm  &amp;  Crystal Color: AB</v>
      </c>
      <c r="B66" s="57" t="str">
        <f>'Copy paste to Here'!C70</f>
        <v>LBIJ</v>
      </c>
      <c r="C66" s="57" t="s">
        <v>763</v>
      </c>
      <c r="D66" s="58">
        <f>Invoice!B70</f>
        <v>2</v>
      </c>
      <c r="E66" s="59">
        <f>'Shipping Invoice'!J70*$N$1</f>
        <v>12.08</v>
      </c>
      <c r="F66" s="59">
        <f t="shared" si="0"/>
        <v>24.16</v>
      </c>
      <c r="G66" s="60">
        <f t="shared" si="1"/>
        <v>12.08</v>
      </c>
      <c r="H66" s="63">
        <f t="shared" si="2"/>
        <v>24.16</v>
      </c>
    </row>
    <row r="67" spans="1:8" s="62" customFormat="1" ht="24">
      <c r="A67" s="56" t="str">
        <f>IF((LEN('Copy paste to Here'!G71))&gt;5,((CONCATENATE('Copy paste to Here'!G71," &amp; ",'Copy paste to Here'!D71,"  &amp;  ",'Copy paste to Here'!E71))),"Empty Cell")</f>
        <v>Clear bio flexible labret, 16g (1.2mm) with a 316L steel push in 2mm flat jewel ball top &amp; Length: 6mm  &amp;  Crystal Color: Rose</v>
      </c>
      <c r="B67" s="57" t="str">
        <f>'Copy paste to Here'!C71</f>
        <v>LBIJ</v>
      </c>
      <c r="C67" s="57" t="s">
        <v>763</v>
      </c>
      <c r="D67" s="58">
        <f>Invoice!B71</f>
        <v>1</v>
      </c>
      <c r="E67" s="59">
        <f>'Shipping Invoice'!J71*$N$1</f>
        <v>12.08</v>
      </c>
      <c r="F67" s="59">
        <f t="shared" si="0"/>
        <v>12.08</v>
      </c>
      <c r="G67" s="60">
        <f t="shared" si="1"/>
        <v>12.08</v>
      </c>
      <c r="H67" s="63">
        <f t="shared" si="2"/>
        <v>12.08</v>
      </c>
    </row>
    <row r="68" spans="1:8" s="62" customFormat="1" ht="36">
      <c r="A68" s="56" t="str">
        <f>IF((LEN('Copy paste to Here'!G72))&gt;5,((CONCATENATE('Copy paste to Here'!G72," &amp; ",'Copy paste to Here'!D72,"  &amp;  ",'Copy paste to Here'!E72))),"Empty Cell")</f>
        <v>Clear bio flexible labret, 16g (1.2mm) with a 316L steel push in 2mm flat jewel ball top &amp; Length: 6mm  &amp;  Crystal Color: Aquamarine</v>
      </c>
      <c r="B68" s="57" t="str">
        <f>'Copy paste to Here'!C72</f>
        <v>LBIJ</v>
      </c>
      <c r="C68" s="57" t="s">
        <v>763</v>
      </c>
      <c r="D68" s="58">
        <f>Invoice!B72</f>
        <v>1</v>
      </c>
      <c r="E68" s="59">
        <f>'Shipping Invoice'!J72*$N$1</f>
        <v>12.08</v>
      </c>
      <c r="F68" s="59">
        <f t="shared" si="0"/>
        <v>12.08</v>
      </c>
      <c r="G68" s="60">
        <f t="shared" si="1"/>
        <v>12.08</v>
      </c>
      <c r="H68" s="63">
        <f t="shared" si="2"/>
        <v>12.08</v>
      </c>
    </row>
    <row r="69" spans="1:8" s="62" customFormat="1" ht="24">
      <c r="A69" s="56" t="str">
        <f>IF((LEN('Copy paste to Here'!G73))&gt;5,((CONCATENATE('Copy paste to Here'!G73," &amp; ",'Copy paste to Here'!D73,"  &amp;  ",'Copy paste to Here'!E73))),"Empty Cell")</f>
        <v>Clear bio flexible labret, 16g (1.2mm) with a 316L steel push in 2mm flat jewel ball top &amp; Length: 6mm  &amp;  Crystal Color: Jet</v>
      </c>
      <c r="B69" s="57" t="str">
        <f>'Copy paste to Here'!C73</f>
        <v>LBIJ</v>
      </c>
      <c r="C69" s="57" t="s">
        <v>763</v>
      </c>
      <c r="D69" s="58">
        <f>Invoice!B73</f>
        <v>1</v>
      </c>
      <c r="E69" s="59">
        <f>'Shipping Invoice'!J73*$N$1</f>
        <v>12.08</v>
      </c>
      <c r="F69" s="59">
        <f t="shared" si="0"/>
        <v>12.08</v>
      </c>
      <c r="G69" s="60">
        <f t="shared" si="1"/>
        <v>12.08</v>
      </c>
      <c r="H69" s="63">
        <f t="shared" si="2"/>
        <v>12.08</v>
      </c>
    </row>
    <row r="70" spans="1:8" s="62" customFormat="1" ht="36">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6mm with 3mm top part  &amp;  Crystal Color: Clear</v>
      </c>
      <c r="B70" s="57" t="str">
        <f>'Copy paste to Here'!C74</f>
        <v>LBIRC</v>
      </c>
      <c r="C70" s="57" t="s">
        <v>842</v>
      </c>
      <c r="D70" s="58">
        <f>Invoice!B74</f>
        <v>3</v>
      </c>
      <c r="E70" s="59">
        <f>'Shipping Invoice'!J74*$N$1</f>
        <v>29.85</v>
      </c>
      <c r="F70" s="59">
        <f t="shared" si="0"/>
        <v>89.550000000000011</v>
      </c>
      <c r="G70" s="60">
        <f t="shared" si="1"/>
        <v>29.85</v>
      </c>
      <c r="H70" s="63">
        <f t="shared" si="2"/>
        <v>89.550000000000011</v>
      </c>
    </row>
    <row r="71" spans="1:8" s="62" customFormat="1" ht="36">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8mm with 3mm top part  &amp;  Crystal Color: Rose</v>
      </c>
      <c r="B71" s="57" t="str">
        <f>'Copy paste to Here'!C75</f>
        <v>LBIRC</v>
      </c>
      <c r="C71" s="57" t="s">
        <v>842</v>
      </c>
      <c r="D71" s="58">
        <f>Invoice!B75</f>
        <v>2</v>
      </c>
      <c r="E71" s="59">
        <f>'Shipping Invoice'!J75*$N$1</f>
        <v>29.85</v>
      </c>
      <c r="F71" s="59">
        <f t="shared" si="0"/>
        <v>59.7</v>
      </c>
      <c r="G71" s="60">
        <f t="shared" si="1"/>
        <v>29.85</v>
      </c>
      <c r="H71" s="63">
        <f t="shared" si="2"/>
        <v>59.7</v>
      </c>
    </row>
    <row r="72" spans="1:8" s="62" customFormat="1" ht="24">
      <c r="A72" s="56" t="str">
        <f>IF((LEN('Copy paste to Here'!G76))&gt;5,((CONCATENATE('Copy paste to Here'!G76," &amp; ",'Copy paste to Here'!D76,"  &amp;  ",'Copy paste to Here'!E76))),"Empty Cell")</f>
        <v>16g Flexible acrylic labret retainer with push in disc &amp; Length: 6mm  &amp;  Color: Clear</v>
      </c>
      <c r="B72" s="57" t="str">
        <f>'Copy paste to Here'!C76</f>
        <v>LBRT16</v>
      </c>
      <c r="C72" s="57" t="s">
        <v>767</v>
      </c>
      <c r="D72" s="58">
        <f>Invoice!B76</f>
        <v>5</v>
      </c>
      <c r="E72" s="59">
        <f>'Shipping Invoice'!J76*$N$1</f>
        <v>4.9800000000000004</v>
      </c>
      <c r="F72" s="59">
        <f t="shared" si="0"/>
        <v>24.900000000000002</v>
      </c>
      <c r="G72" s="60">
        <f t="shared" si="1"/>
        <v>4.9800000000000004</v>
      </c>
      <c r="H72" s="63">
        <f t="shared" si="2"/>
        <v>24.900000000000002</v>
      </c>
    </row>
    <row r="73" spans="1:8" s="62" customFormat="1" ht="24">
      <c r="A73" s="56" t="str">
        <f>IF((LEN('Copy paste to Here'!G77))&gt;5,((CONCATENATE('Copy paste to Here'!G77," &amp; ",'Copy paste to Here'!D77,"  &amp;  ",'Copy paste to Here'!E77))),"Empty Cell")</f>
        <v>16g Flexible acrylic labret retainer with push in disc &amp; Length: 8mm  &amp;  Color: Clear</v>
      </c>
      <c r="B73" s="57" t="str">
        <f>'Copy paste to Here'!C77</f>
        <v>LBRT16</v>
      </c>
      <c r="C73" s="57" t="s">
        <v>767</v>
      </c>
      <c r="D73" s="58">
        <f>Invoice!B77</f>
        <v>4</v>
      </c>
      <c r="E73" s="59">
        <f>'Shipping Invoice'!J77*$N$1</f>
        <v>4.9800000000000004</v>
      </c>
      <c r="F73" s="59">
        <f t="shared" si="0"/>
        <v>19.920000000000002</v>
      </c>
      <c r="G73" s="60">
        <f t="shared" si="1"/>
        <v>4.9800000000000004</v>
      </c>
      <c r="H73" s="63">
        <f t="shared" si="2"/>
        <v>19.920000000000002</v>
      </c>
    </row>
    <row r="74" spans="1:8" s="62" customFormat="1" ht="24">
      <c r="A74" s="56" t="str">
        <f>IF((LEN('Copy paste to Here'!G78))&gt;5,((CONCATENATE('Copy paste to Here'!G78," &amp; ",'Copy paste to Here'!D78,"  &amp;  ",'Copy paste to Here'!E78))),"Empty Cell")</f>
        <v xml:space="preserve">Clear acrylic flexible nose bone retainer, 22g (0.6mm) and 20g (0.8mm) with 2mm flat disk shaped top &amp; Gauge: 0.8mm  &amp;  </v>
      </c>
      <c r="B74" s="57" t="str">
        <f>'Copy paste to Here'!C78</f>
        <v>NBRTD</v>
      </c>
      <c r="C74" s="57" t="s">
        <v>769</v>
      </c>
      <c r="D74" s="58">
        <f>Invoice!B78</f>
        <v>2</v>
      </c>
      <c r="E74" s="59">
        <f>'Shipping Invoice'!J78*$N$1</f>
        <v>4.9800000000000004</v>
      </c>
      <c r="F74" s="59">
        <f t="shared" si="0"/>
        <v>9.9600000000000009</v>
      </c>
      <c r="G74" s="60">
        <f t="shared" si="1"/>
        <v>4.9800000000000004</v>
      </c>
      <c r="H74" s="63">
        <f t="shared" si="2"/>
        <v>9.9600000000000009</v>
      </c>
    </row>
    <row r="75" spans="1:8" s="62" customFormat="1" ht="24">
      <c r="A75" s="56" t="str">
        <f>IF((LEN('Copy paste to Here'!G79))&gt;5,((CONCATENATE('Copy paste to Here'!G79," &amp; ",'Copy paste to Here'!D79,"  &amp;  ",'Copy paste to Here'!E79))),"Empty Cell")</f>
        <v xml:space="preserve">Anodized surgical steel nose bone, 18g (1mm) with clear round crystal top &amp; Color: Black Anodized w/ Clear crystal  &amp;  </v>
      </c>
      <c r="B75" s="57" t="str">
        <f>'Copy paste to Here'!C79</f>
        <v>NBTS</v>
      </c>
      <c r="C75" s="57" t="s">
        <v>772</v>
      </c>
      <c r="D75" s="58">
        <f>Invoice!B79</f>
        <v>2</v>
      </c>
      <c r="E75" s="59">
        <f>'Shipping Invoice'!J79*$N$1</f>
        <v>17.41</v>
      </c>
      <c r="F75" s="59">
        <f t="shared" si="0"/>
        <v>34.82</v>
      </c>
      <c r="G75" s="60">
        <f t="shared" si="1"/>
        <v>17.41</v>
      </c>
      <c r="H75" s="63">
        <f t="shared" si="2"/>
        <v>34.82</v>
      </c>
    </row>
    <row r="76" spans="1:8" s="62" customFormat="1" ht="24">
      <c r="A76" s="56" t="str">
        <f>IF((LEN('Copy paste to Here'!G80))&gt;5,((CONCATENATE('Copy paste to Here'!G80," &amp; ",'Copy paste to Here'!D80,"  &amp;  ",'Copy paste to Here'!E80))),"Empty Cell")</f>
        <v xml:space="preserve">316L steel nose stud, 1mm (18g) with a 2mm round crystal in flat head bezel set &amp; Crystal Color: Amethyst  &amp;  </v>
      </c>
      <c r="B76" s="57" t="str">
        <f>'Copy paste to Here'!C80</f>
        <v>NLCB18</v>
      </c>
      <c r="C76" s="57" t="s">
        <v>775</v>
      </c>
      <c r="D76" s="58">
        <f>Invoice!B80</f>
        <v>2</v>
      </c>
      <c r="E76" s="59">
        <f>'Shipping Invoice'!J80*$N$1</f>
        <v>15.64</v>
      </c>
      <c r="F76" s="59">
        <f t="shared" si="0"/>
        <v>31.28</v>
      </c>
      <c r="G76" s="60">
        <f t="shared" si="1"/>
        <v>15.64</v>
      </c>
      <c r="H76" s="63">
        <f t="shared" si="2"/>
        <v>31.28</v>
      </c>
    </row>
    <row r="77" spans="1:8" s="62" customFormat="1" ht="24">
      <c r="A77" s="56" t="str">
        <f>IF((LEN('Copy paste to Here'!G81))&gt;5,((CONCATENATE('Copy paste to Here'!G81," &amp; ",'Copy paste to Here'!D81,"  &amp;  ",'Copy paste to Here'!E81))),"Empty Cell")</f>
        <v xml:space="preserve">High polished surgical steel nose screw, 0.8mm (20g) with 2mm ball shaped top &amp;   &amp;  </v>
      </c>
      <c r="B77" s="57" t="str">
        <f>'Copy paste to Here'!C81</f>
        <v>NSB</v>
      </c>
      <c r="C77" s="57" t="s">
        <v>116</v>
      </c>
      <c r="D77" s="58">
        <f>Invoice!B81</f>
        <v>4</v>
      </c>
      <c r="E77" s="59">
        <f>'Shipping Invoice'!J81*$N$1</f>
        <v>6.75</v>
      </c>
      <c r="F77" s="59">
        <f t="shared" si="0"/>
        <v>27</v>
      </c>
      <c r="G77" s="60">
        <f t="shared" si="1"/>
        <v>6.75</v>
      </c>
      <c r="H77" s="63">
        <f t="shared" si="2"/>
        <v>27</v>
      </c>
    </row>
    <row r="78" spans="1:8" s="62" customFormat="1" ht="24">
      <c r="A78" s="56" t="str">
        <f>IF((LEN('Copy paste to Here'!G82))&gt;5,((CONCATENATE('Copy paste to Here'!G82," &amp; ",'Copy paste to Here'!D82,"  &amp;  ",'Copy paste to Here'!E82))),"Empty Cell")</f>
        <v xml:space="preserve">High polished surgical steel nose screw, 20g (0.8mm) with flower shaped top and small center crystal &amp; Crystal Color: AB  &amp;  </v>
      </c>
      <c r="B78" s="57" t="str">
        <f>'Copy paste to Here'!C82</f>
        <v>NSCFLC</v>
      </c>
      <c r="C78" s="57" t="s">
        <v>778</v>
      </c>
      <c r="D78" s="58">
        <f>Invoice!B82</f>
        <v>2</v>
      </c>
      <c r="E78" s="59">
        <f>'Shipping Invoice'!J82*$N$1</f>
        <v>17.41</v>
      </c>
      <c r="F78" s="59">
        <f t="shared" si="0"/>
        <v>34.82</v>
      </c>
      <c r="G78" s="60">
        <f t="shared" si="1"/>
        <v>17.41</v>
      </c>
      <c r="H78" s="63">
        <f t="shared" si="2"/>
        <v>34.82</v>
      </c>
    </row>
    <row r="79" spans="1:8" s="62" customFormat="1" ht="36">
      <c r="A79" s="56" t="str">
        <f>IF((LEN('Copy paste to Here'!G83))&gt;5,((CONCATENATE('Copy paste to Here'!G83," &amp; ",'Copy paste to Here'!D83,"  &amp;  ",'Copy paste to Here'!E83))),"Empty Cell")</f>
        <v xml:space="preserve">High polished surgical steel nose screw, 20g (0.8mm) with flower shaped top and small center crystal &amp; Crystal Color: Blue Zircon  &amp;  </v>
      </c>
      <c r="B79" s="57" t="str">
        <f>'Copy paste to Here'!C83</f>
        <v>NSCFLC</v>
      </c>
      <c r="C79" s="57" t="s">
        <v>778</v>
      </c>
      <c r="D79" s="58">
        <f>Invoice!B83</f>
        <v>2</v>
      </c>
      <c r="E79" s="59">
        <f>'Shipping Invoice'!J83*$N$1</f>
        <v>17.41</v>
      </c>
      <c r="F79" s="59">
        <f t="shared" si="0"/>
        <v>34.82</v>
      </c>
      <c r="G79" s="60">
        <f t="shared" si="1"/>
        <v>17.41</v>
      </c>
      <c r="H79" s="63">
        <f t="shared" si="2"/>
        <v>34.82</v>
      </c>
    </row>
    <row r="80" spans="1:8" s="62" customFormat="1" ht="24">
      <c r="A80" s="56" t="str">
        <f>IF((LEN('Copy paste to Here'!G84))&gt;5,((CONCATENATE('Copy paste to Here'!G84," &amp; ",'Copy paste to Here'!D84,"  &amp;  ",'Copy paste to Here'!E84))),"Empty Cell")</f>
        <v xml:space="preserve">High polished surgical steel nose screw, 20g (0.8mm) with 2mm cone shaped top &amp;   &amp;  </v>
      </c>
      <c r="B80" s="57" t="str">
        <f>'Copy paste to Here'!C84</f>
        <v>NSCN</v>
      </c>
      <c r="C80" s="57" t="s">
        <v>120</v>
      </c>
      <c r="D80" s="58">
        <f>Invoice!B84</f>
        <v>4</v>
      </c>
      <c r="E80" s="59">
        <f>'Shipping Invoice'!J84*$N$1</f>
        <v>6.4</v>
      </c>
      <c r="F80" s="59">
        <f t="shared" si="0"/>
        <v>25.6</v>
      </c>
      <c r="G80" s="60">
        <f t="shared" si="1"/>
        <v>6.4</v>
      </c>
      <c r="H80" s="63">
        <f t="shared" si="2"/>
        <v>25.6</v>
      </c>
    </row>
    <row r="81" spans="1:8" s="62" customFormat="1" ht="24">
      <c r="A81" s="56" t="str">
        <f>IF((LEN('Copy paste to Here'!G85))&gt;5,((CONCATENATE('Copy paste to Here'!G85," &amp; ",'Copy paste to Here'!D85,"  &amp;  ",'Copy paste to Here'!E85))),"Empty Cell")</f>
        <v xml:space="preserve">Clear Bio-flexible nose screw retainer, 20g (0.8mm) with 2mm ball shaped top &amp;   &amp;  </v>
      </c>
      <c r="B81" s="57" t="str">
        <f>'Copy paste to Here'!C85</f>
        <v>NSCRT20</v>
      </c>
      <c r="C81" s="57" t="s">
        <v>781</v>
      </c>
      <c r="D81" s="58">
        <f>Invoice!B85</f>
        <v>1</v>
      </c>
      <c r="E81" s="59">
        <f>'Shipping Invoice'!J85*$N$1</f>
        <v>4.9800000000000004</v>
      </c>
      <c r="F81" s="59">
        <f t="shared" si="0"/>
        <v>4.9800000000000004</v>
      </c>
      <c r="G81" s="60">
        <f t="shared" si="1"/>
        <v>4.9800000000000004</v>
      </c>
      <c r="H81" s="63">
        <f t="shared" si="2"/>
        <v>4.9800000000000004</v>
      </c>
    </row>
    <row r="82" spans="1:8" s="62" customFormat="1" ht="24">
      <c r="A82" s="56" t="str">
        <f>IF((LEN('Copy paste to Here'!G86))&gt;5,((CONCATENATE('Copy paste to Here'!G86," &amp; ",'Copy paste to Here'!D86,"  &amp;  ",'Copy paste to Here'!E86))),"Empty Cell")</f>
        <v xml:space="preserve">Clear acrylic flexible nose stud retainer, 20g (0.8mm) with 2mm flat disk shaped top &amp;   &amp;  </v>
      </c>
      <c r="B82" s="57" t="str">
        <f>'Copy paste to Here'!C86</f>
        <v>NSRTD</v>
      </c>
      <c r="C82" s="57" t="s">
        <v>783</v>
      </c>
      <c r="D82" s="58">
        <f>Invoice!B86</f>
        <v>3</v>
      </c>
      <c r="E82" s="59">
        <f>'Shipping Invoice'!J86*$N$1</f>
        <v>4.9800000000000004</v>
      </c>
      <c r="F82" s="59">
        <f t="shared" si="0"/>
        <v>14.940000000000001</v>
      </c>
      <c r="G82" s="60">
        <f t="shared" si="1"/>
        <v>4.9800000000000004</v>
      </c>
      <c r="H82" s="63">
        <f t="shared" si="2"/>
        <v>14.940000000000001</v>
      </c>
    </row>
    <row r="83" spans="1:8" s="62" customFormat="1" ht="24">
      <c r="A83" s="56" t="str">
        <f>IF((LEN('Copy paste to Here'!G87))&gt;5,((CONCATENATE('Copy paste to Here'!G87," &amp; ",'Copy paste to Here'!D87,"  &amp;  ",'Copy paste to Here'!E87))),"Empty Cell")</f>
        <v xml:space="preserve">Surgical steel spiral, 18g (1mm) with two 3mm balls &amp; Length: 6mm  &amp;  </v>
      </c>
      <c r="B83" s="57" t="str">
        <f>'Copy paste to Here'!C87</f>
        <v>SP18B3</v>
      </c>
      <c r="C83" s="57" t="s">
        <v>785</v>
      </c>
      <c r="D83" s="58">
        <f>Invoice!B87</f>
        <v>4</v>
      </c>
      <c r="E83" s="59">
        <f>'Shipping Invoice'!J87*$N$1</f>
        <v>12.08</v>
      </c>
      <c r="F83" s="59">
        <f t="shared" ref="F83:F146" si="3">D83*E83</f>
        <v>48.32</v>
      </c>
      <c r="G83" s="60">
        <f t="shared" ref="G83:G146" si="4">E83*$E$14</f>
        <v>12.08</v>
      </c>
      <c r="H83" s="63">
        <f t="shared" ref="H83:H146" si="5">D83*G83</f>
        <v>48.32</v>
      </c>
    </row>
    <row r="84" spans="1:8" s="62" customFormat="1" ht="24">
      <c r="A84" s="56" t="str">
        <f>IF((LEN('Copy paste to Here'!G88))&gt;5,((CONCATENATE('Copy paste to Here'!G88," &amp; ",'Copy paste to Here'!D88,"  &amp;  ",'Copy paste to Here'!E88))),"Empty Cell")</f>
        <v xml:space="preserve">Surgical steel spiral, 18g (1mm) with two 3mm balls &amp; Length: 8mm  &amp;  </v>
      </c>
      <c r="B84" s="57" t="str">
        <f>'Copy paste to Here'!C88</f>
        <v>SP18B3</v>
      </c>
      <c r="C84" s="57" t="s">
        <v>785</v>
      </c>
      <c r="D84" s="58">
        <f>Invoice!B88</f>
        <v>4</v>
      </c>
      <c r="E84" s="59">
        <f>'Shipping Invoice'!J88*$N$1</f>
        <v>12.08</v>
      </c>
      <c r="F84" s="59">
        <f t="shared" si="3"/>
        <v>48.32</v>
      </c>
      <c r="G84" s="60">
        <f t="shared" si="4"/>
        <v>12.08</v>
      </c>
      <c r="H84" s="63">
        <f t="shared" si="5"/>
        <v>48.32</v>
      </c>
    </row>
    <row r="85" spans="1:8" s="62" customFormat="1" ht="24">
      <c r="A85" s="56" t="str">
        <f>IF((LEN('Copy paste to Here'!G89))&gt;5,((CONCATENATE('Copy paste to Here'!G89," &amp; ",'Copy paste to Here'!D89,"  &amp;  ",'Copy paste to Here'!E89))),"Empty Cell")</f>
        <v xml:space="preserve">Surgical steel spiral, 18g (1mm) with two 3mm balls &amp; Length: 10mm  &amp;  </v>
      </c>
      <c r="B85" s="57" t="str">
        <f>'Copy paste to Here'!C89</f>
        <v>SP18B3</v>
      </c>
      <c r="C85" s="57" t="s">
        <v>785</v>
      </c>
      <c r="D85" s="58">
        <f>Invoice!B89</f>
        <v>2</v>
      </c>
      <c r="E85" s="59">
        <f>'Shipping Invoice'!J89*$N$1</f>
        <v>12.08</v>
      </c>
      <c r="F85" s="59">
        <f t="shared" si="3"/>
        <v>24.16</v>
      </c>
      <c r="G85" s="60">
        <f t="shared" si="4"/>
        <v>12.08</v>
      </c>
      <c r="H85" s="63">
        <f t="shared" si="5"/>
        <v>24.16</v>
      </c>
    </row>
    <row r="86" spans="1:8" s="62" customFormat="1" ht="24">
      <c r="A86" s="56" t="str">
        <f>IF((LEN('Copy paste to Here'!G90))&gt;5,((CONCATENATE('Copy paste to Here'!G90," &amp; ",'Copy paste to Here'!D90,"  &amp;  ",'Copy paste to Here'!E90))),"Empty Cell")</f>
        <v>Premium PVD plated surgical steel eyebrow spiral, 16g (1.2mm) with two 3mm balls &amp; Length: 8mm  &amp;  Color: Black</v>
      </c>
      <c r="B86" s="57" t="str">
        <f>'Copy paste to Here'!C90</f>
        <v>SPETB</v>
      </c>
      <c r="C86" s="57" t="s">
        <v>600</v>
      </c>
      <c r="D86" s="58">
        <f>Invoice!B90</f>
        <v>7</v>
      </c>
      <c r="E86" s="59">
        <f>'Shipping Invoice'!J90*$N$1</f>
        <v>24.52</v>
      </c>
      <c r="F86" s="59">
        <f t="shared" si="3"/>
        <v>171.64</v>
      </c>
      <c r="G86" s="60">
        <f t="shared" si="4"/>
        <v>24.52</v>
      </c>
      <c r="H86" s="63">
        <f t="shared" si="5"/>
        <v>171.64</v>
      </c>
    </row>
    <row r="87" spans="1:8" s="62" customFormat="1" ht="24">
      <c r="A87" s="56" t="str">
        <f>IF((LEN('Copy paste to Here'!G91))&gt;5,((CONCATENATE('Copy paste to Here'!G91," &amp; ",'Copy paste to Here'!D91,"  &amp;  ",'Copy paste to Here'!E91))),"Empty Cell")</f>
        <v>Premium PVD plated surgical steel eyebrow spiral, 16g (1.2mm) with two 3mm balls &amp; Length: 10mm  &amp;  Color: Black</v>
      </c>
      <c r="B87" s="57" t="str">
        <f>'Copy paste to Here'!C91</f>
        <v>SPETB</v>
      </c>
      <c r="C87" s="57" t="s">
        <v>600</v>
      </c>
      <c r="D87" s="58">
        <f>Invoice!B91</f>
        <v>2</v>
      </c>
      <c r="E87" s="59">
        <f>'Shipping Invoice'!J91*$N$1</f>
        <v>24.52</v>
      </c>
      <c r="F87" s="59">
        <f t="shared" si="3"/>
        <v>49.04</v>
      </c>
      <c r="G87" s="60">
        <f t="shared" si="4"/>
        <v>24.52</v>
      </c>
      <c r="H87" s="63">
        <f t="shared" si="5"/>
        <v>49.04</v>
      </c>
    </row>
    <row r="88" spans="1:8" s="62" customFormat="1" ht="24">
      <c r="A88" s="56" t="str">
        <f>IF((LEN('Copy paste to Here'!G92))&gt;5,((CONCATENATE('Copy paste to Here'!G92," &amp; ",'Copy paste to Here'!D92,"  &amp;  ",'Copy paste to Here'!E92))),"Empty Cell")</f>
        <v>Premium PVD plated surgical steel eyebrow spiral, 16g (1.2mm) with two 3mm balls &amp; Length: 10mm  &amp;  Color: Rainbow</v>
      </c>
      <c r="B88" s="57" t="str">
        <f>'Copy paste to Here'!C92</f>
        <v>SPETB</v>
      </c>
      <c r="C88" s="57" t="s">
        <v>600</v>
      </c>
      <c r="D88" s="58">
        <f>Invoice!B92</f>
        <v>1</v>
      </c>
      <c r="E88" s="59">
        <f>'Shipping Invoice'!J92*$N$1</f>
        <v>24.52</v>
      </c>
      <c r="F88" s="59">
        <f t="shared" si="3"/>
        <v>24.52</v>
      </c>
      <c r="G88" s="60">
        <f t="shared" si="4"/>
        <v>24.52</v>
      </c>
      <c r="H88" s="63">
        <f t="shared" si="5"/>
        <v>24.52</v>
      </c>
    </row>
    <row r="89" spans="1:8" s="62" customFormat="1" ht="24">
      <c r="A89" s="56" t="str">
        <f>IF((LEN('Copy paste to Here'!G93))&gt;5,((CONCATENATE('Copy paste to Here'!G93," &amp; ",'Copy paste to Here'!D93,"  &amp;  ",'Copy paste to Here'!E93))),"Empty Cell")</f>
        <v>Premium PVD plated surgical steel eyebrow spiral, 16g (1.2mm) with two 3mm balls &amp; Length: 10mm  &amp;  Color: Gold</v>
      </c>
      <c r="B89" s="57" t="str">
        <f>'Copy paste to Here'!C93</f>
        <v>SPETB</v>
      </c>
      <c r="C89" s="57" t="s">
        <v>600</v>
      </c>
      <c r="D89" s="58">
        <f>Invoice!B93</f>
        <v>1</v>
      </c>
      <c r="E89" s="59">
        <f>'Shipping Invoice'!J93*$N$1</f>
        <v>24.52</v>
      </c>
      <c r="F89" s="59">
        <f t="shared" si="3"/>
        <v>24.52</v>
      </c>
      <c r="G89" s="60">
        <f t="shared" si="4"/>
        <v>24.52</v>
      </c>
      <c r="H89" s="63">
        <f t="shared" si="5"/>
        <v>24.52</v>
      </c>
    </row>
    <row r="90" spans="1:8" s="62" customFormat="1" ht="24">
      <c r="A90" s="56" t="str">
        <f>IF((LEN('Copy paste to Here'!G94))&gt;5,((CONCATENATE('Copy paste to Here'!G94," &amp; ",'Copy paste to Here'!D94,"  &amp;  ",'Copy paste to Here'!E94))),"Empty Cell")</f>
        <v>Premium PVD plated surgical steel eyebrow spiral, 16g (1.2mm) with two 3mm cones &amp; Length: 8mm  &amp;  Color: Black</v>
      </c>
      <c r="B90" s="57" t="str">
        <f>'Copy paste to Here'!C94</f>
        <v>SPETCN</v>
      </c>
      <c r="C90" s="57" t="s">
        <v>787</v>
      </c>
      <c r="D90" s="58">
        <f>Invoice!B94</f>
        <v>4</v>
      </c>
      <c r="E90" s="59">
        <f>'Shipping Invoice'!J94*$N$1</f>
        <v>24.52</v>
      </c>
      <c r="F90" s="59">
        <f t="shared" si="3"/>
        <v>98.08</v>
      </c>
      <c r="G90" s="60">
        <f t="shared" si="4"/>
        <v>24.52</v>
      </c>
      <c r="H90" s="63">
        <f t="shared" si="5"/>
        <v>98.08</v>
      </c>
    </row>
    <row r="91" spans="1:8" s="62" customFormat="1" ht="24">
      <c r="A91" s="56" t="str">
        <f>IF((LEN('Copy paste to Here'!G95))&gt;5,((CONCATENATE('Copy paste to Here'!G95," &amp; ",'Copy paste to Here'!D95,"  &amp;  ",'Copy paste to Here'!E95))),"Empty Cell")</f>
        <v>Premium PVD plated surgical steel eyebrow spiral, 16g (1.2mm) with two 3mm cones &amp; Length: 10mm  &amp;  Color: Black</v>
      </c>
      <c r="B91" s="57" t="str">
        <f>'Copy paste to Here'!C95</f>
        <v>SPETCN</v>
      </c>
      <c r="C91" s="57" t="s">
        <v>787</v>
      </c>
      <c r="D91" s="58">
        <f>Invoice!B95</f>
        <v>1</v>
      </c>
      <c r="E91" s="59">
        <f>'Shipping Invoice'!J95*$N$1</f>
        <v>24.52</v>
      </c>
      <c r="F91" s="59">
        <f t="shared" si="3"/>
        <v>24.52</v>
      </c>
      <c r="G91" s="60">
        <f t="shared" si="4"/>
        <v>24.52</v>
      </c>
      <c r="H91" s="63">
        <f t="shared" si="5"/>
        <v>24.52</v>
      </c>
    </row>
    <row r="92" spans="1:8" s="62" customFormat="1" ht="24">
      <c r="A92" s="56" t="str">
        <f>IF((LEN('Copy paste to Here'!G96))&gt;5,((CONCATENATE('Copy paste to Here'!G96," &amp; ",'Copy paste to Here'!D96,"  &amp;  ",'Copy paste to Here'!E96))),"Empty Cell")</f>
        <v>Premium PVD plated surgical steel eyebrow spiral, 16g (1.2mm) with two 3mm cones &amp; Length: 10mm  &amp;  Color: Rainbow</v>
      </c>
      <c r="B92" s="57" t="str">
        <f>'Copy paste to Here'!C96</f>
        <v>SPETCN</v>
      </c>
      <c r="C92" s="57" t="s">
        <v>787</v>
      </c>
      <c r="D92" s="58">
        <f>Invoice!B96</f>
        <v>1</v>
      </c>
      <c r="E92" s="59">
        <f>'Shipping Invoice'!J96*$N$1</f>
        <v>24.52</v>
      </c>
      <c r="F92" s="59">
        <f t="shared" si="3"/>
        <v>24.52</v>
      </c>
      <c r="G92" s="60">
        <f t="shared" si="4"/>
        <v>24.52</v>
      </c>
      <c r="H92" s="63">
        <f t="shared" si="5"/>
        <v>24.52</v>
      </c>
    </row>
    <row r="93" spans="1:8" s="62" customFormat="1" ht="24">
      <c r="A93" s="56" t="str">
        <f>IF((LEN('Copy paste to Here'!G97))&gt;5,((CONCATENATE('Copy paste to Here'!G97," &amp; ",'Copy paste to Here'!D97,"  &amp;  ",'Copy paste to Here'!E97))),"Empty Cell")</f>
        <v>Premium PVD plated surgical steel eyebrow spiral, 16g (1.2mm) with two 3mm cones &amp; Length: 10mm  &amp;  Color: Gold</v>
      </c>
      <c r="B93" s="57" t="str">
        <f>'Copy paste to Here'!C97</f>
        <v>SPETCN</v>
      </c>
      <c r="C93" s="57" t="s">
        <v>787</v>
      </c>
      <c r="D93" s="58">
        <f>Invoice!B97</f>
        <v>1</v>
      </c>
      <c r="E93" s="59">
        <f>'Shipping Invoice'!J97*$N$1</f>
        <v>24.52</v>
      </c>
      <c r="F93" s="59">
        <f t="shared" si="3"/>
        <v>24.52</v>
      </c>
      <c r="G93" s="60">
        <f t="shared" si="4"/>
        <v>24.52</v>
      </c>
      <c r="H93" s="63">
        <f t="shared" si="5"/>
        <v>24.52</v>
      </c>
    </row>
    <row r="94" spans="1:8" s="62" customFormat="1" ht="25.5">
      <c r="A94" s="56" t="str">
        <f>IF((LEN('Copy paste to Here'!G98))&gt;5,((CONCATENATE('Copy paste to Here'!G98," &amp; ",'Copy paste to Here'!D98,"  &amp;  ",'Copy paste to Here'!E98))),"Empty Cell")</f>
        <v xml:space="preserve">High polished surgical steel single flesh tunnel with rubber O-ring &amp; Gauge: 18mm  &amp;  </v>
      </c>
      <c r="B94" s="57" t="str">
        <f>'Copy paste to Here'!C98</f>
        <v>SPG</v>
      </c>
      <c r="C94" s="57" t="s">
        <v>843</v>
      </c>
      <c r="D94" s="58">
        <f>Invoice!B98</f>
        <v>2</v>
      </c>
      <c r="E94" s="59">
        <f>'Shipping Invoice'!J98*$N$1</f>
        <v>36.96</v>
      </c>
      <c r="F94" s="59">
        <f t="shared" si="3"/>
        <v>73.92</v>
      </c>
      <c r="G94" s="60">
        <f t="shared" si="4"/>
        <v>36.96</v>
      </c>
      <c r="H94" s="63">
        <f t="shared" si="5"/>
        <v>73.92</v>
      </c>
    </row>
    <row r="95" spans="1:8" s="62" customFormat="1" ht="25.5">
      <c r="A95" s="56" t="str">
        <f>IF((LEN('Copy paste to Here'!G99))&gt;5,((CONCATENATE('Copy paste to Here'!G99," &amp; ",'Copy paste to Here'!D99,"  &amp;  ",'Copy paste to Here'!E99))),"Empty Cell")</f>
        <v>Acrylic taper with double rubber O-rings &amp; Gauge: 16mm  &amp;  Color: White</v>
      </c>
      <c r="B95" s="57" t="str">
        <f>'Copy paste to Here'!C99</f>
        <v>TPUVK</v>
      </c>
      <c r="C95" s="57" t="s">
        <v>844</v>
      </c>
      <c r="D95" s="58">
        <f>Invoice!B99</f>
        <v>4</v>
      </c>
      <c r="E95" s="59">
        <f>'Shipping Invoice'!J99*$N$1</f>
        <v>35.18</v>
      </c>
      <c r="F95" s="59">
        <f t="shared" si="3"/>
        <v>140.72</v>
      </c>
      <c r="G95" s="60">
        <f t="shared" si="4"/>
        <v>35.18</v>
      </c>
      <c r="H95" s="63">
        <f t="shared" si="5"/>
        <v>140.72</v>
      </c>
    </row>
    <row r="96" spans="1:8" s="62" customFormat="1" ht="24">
      <c r="A96" s="56" t="str">
        <f>IF((LEN('Copy paste to Here'!G100))&gt;5,((CONCATENATE('Copy paste to Here'!G100," &amp; ",'Copy paste to Here'!D100,"  &amp;  ",'Copy paste to Here'!E100))),"Empty Cell")</f>
        <v>Titanium G23 belly banana, 14g (1.6mm) with 8mm &amp; 5mm bezel set jewel ball &amp; Length: 8mm  &amp;  Crystal Color: Clear</v>
      </c>
      <c r="B96" s="57" t="str">
        <f>'Copy paste to Here'!C100</f>
        <v>UBN2CG</v>
      </c>
      <c r="C96" s="57" t="s">
        <v>794</v>
      </c>
      <c r="D96" s="58">
        <f>Invoice!B100</f>
        <v>1</v>
      </c>
      <c r="E96" s="59">
        <f>'Shipping Invoice'!J100*$N$1</f>
        <v>81.39</v>
      </c>
      <c r="F96" s="59">
        <f t="shared" si="3"/>
        <v>81.39</v>
      </c>
      <c r="G96" s="60">
        <f t="shared" si="4"/>
        <v>81.39</v>
      </c>
      <c r="H96" s="63">
        <f t="shared" si="5"/>
        <v>81.39</v>
      </c>
    </row>
    <row r="97" spans="1:8" s="62" customFormat="1" ht="24">
      <c r="A97" s="56" t="str">
        <f>IF((LEN('Copy paste to Here'!G101))&gt;5,((CONCATENATE('Copy paste to Here'!G101," &amp; ",'Copy paste to Here'!D101,"  &amp;  ",'Copy paste to Here'!E101))),"Empty Cell")</f>
        <v xml:space="preserve">Titanium G23 eyebrow banana, 16g (1.2mm) with two 3mm balls &amp; Length: 10mm  &amp;  </v>
      </c>
      <c r="B97" s="57" t="str">
        <f>'Copy paste to Here'!C101</f>
        <v>UBNEB</v>
      </c>
      <c r="C97" s="57" t="s">
        <v>795</v>
      </c>
      <c r="D97" s="58">
        <f>Invoice!B101</f>
        <v>4</v>
      </c>
      <c r="E97" s="59">
        <f>'Shipping Invoice'!J101*$N$1</f>
        <v>35.18</v>
      </c>
      <c r="F97" s="59">
        <f t="shared" si="3"/>
        <v>140.72</v>
      </c>
      <c r="G97" s="60">
        <f t="shared" si="4"/>
        <v>35.18</v>
      </c>
      <c r="H97" s="63">
        <f t="shared" si="5"/>
        <v>140.72</v>
      </c>
    </row>
    <row r="98" spans="1:8" s="62" customFormat="1" ht="24">
      <c r="A98" s="56" t="str">
        <f>IF((LEN('Copy paste to Here'!G102))&gt;5,((CONCATENATE('Copy paste to Here'!G102," &amp; ",'Copy paste to Here'!D102,"  &amp;  ",'Copy paste to Here'!E102))),"Empty Cell")</f>
        <v xml:space="preserve">Titanium G23 eyebrow banana, 16g (1.2mm) with two 3mm balls &amp; Length: 12mm  &amp;  </v>
      </c>
      <c r="B98" s="57" t="str">
        <f>'Copy paste to Here'!C102</f>
        <v>UBNEB</v>
      </c>
      <c r="C98" s="57" t="s">
        <v>795</v>
      </c>
      <c r="D98" s="58">
        <f>Invoice!B102</f>
        <v>1</v>
      </c>
      <c r="E98" s="59">
        <f>'Shipping Invoice'!J102*$N$1</f>
        <v>35.18</v>
      </c>
      <c r="F98" s="59">
        <f t="shared" si="3"/>
        <v>35.18</v>
      </c>
      <c r="G98" s="60">
        <f t="shared" si="4"/>
        <v>35.18</v>
      </c>
      <c r="H98" s="63">
        <f t="shared" si="5"/>
        <v>35.18</v>
      </c>
    </row>
    <row r="99" spans="1:8" s="62" customFormat="1" ht="24">
      <c r="A99" s="56" t="str">
        <f>IF((LEN('Copy paste to Here'!G103))&gt;5,((CONCATENATE('Copy paste to Here'!G103," &amp; ",'Copy paste to Here'!D103,"  &amp;  ",'Copy paste to Here'!E103))),"Empty Cell")</f>
        <v xml:space="preserve">Titanium G23 eyebrow banana, 16g (1.2mm) with two 3mm cones &amp; Length: 8mm  &amp;  </v>
      </c>
      <c r="B99" s="57" t="str">
        <f>'Copy paste to Here'!C103</f>
        <v>UBNECN</v>
      </c>
      <c r="C99" s="57" t="s">
        <v>797</v>
      </c>
      <c r="D99" s="58">
        <f>Invoice!B103</f>
        <v>8</v>
      </c>
      <c r="E99" s="59">
        <f>'Shipping Invoice'!J103*$N$1</f>
        <v>35.18</v>
      </c>
      <c r="F99" s="59">
        <f t="shared" si="3"/>
        <v>281.44</v>
      </c>
      <c r="G99" s="60">
        <f t="shared" si="4"/>
        <v>35.18</v>
      </c>
      <c r="H99" s="63">
        <f t="shared" si="5"/>
        <v>281.44</v>
      </c>
    </row>
    <row r="100" spans="1:8" s="62" customFormat="1" ht="24">
      <c r="A100" s="56" t="str">
        <f>IF((LEN('Copy paste to Here'!G104))&gt;5,((CONCATENATE('Copy paste to Here'!G104," &amp; ",'Copy paste to Here'!D104,"  &amp;  ",'Copy paste to Here'!E104))),"Empty Cell")</f>
        <v xml:space="preserve">Titanium G23 eyebrow banana, 16g (1.2mm) with two 3mm cones &amp; Length: 10mm  &amp;  </v>
      </c>
      <c r="B100" s="57" t="str">
        <f>'Copy paste to Here'!C104</f>
        <v>UBNECN</v>
      </c>
      <c r="C100" s="57" t="s">
        <v>797</v>
      </c>
      <c r="D100" s="58">
        <f>Invoice!B104</f>
        <v>6</v>
      </c>
      <c r="E100" s="59">
        <f>'Shipping Invoice'!J104*$N$1</f>
        <v>35.18</v>
      </c>
      <c r="F100" s="59">
        <f t="shared" si="3"/>
        <v>211.07999999999998</v>
      </c>
      <c r="G100" s="60">
        <f t="shared" si="4"/>
        <v>35.18</v>
      </c>
      <c r="H100" s="63">
        <f t="shared" si="5"/>
        <v>211.07999999999998</v>
      </c>
    </row>
    <row r="101" spans="1:8" s="62" customFormat="1" ht="24">
      <c r="A101" s="56" t="str">
        <f>IF((LEN('Copy paste to Here'!G105))&gt;5,((CONCATENATE('Copy paste to Here'!G105," &amp; ",'Copy paste to Here'!D105,"  &amp;  ",'Copy paste to Here'!E105))),"Empty Cell")</f>
        <v xml:space="preserve">Titanium G23 eyebrow banana, 16g (1.2mm) with two 3mm cones &amp; Length: 12mm  &amp;  </v>
      </c>
      <c r="B101" s="57" t="str">
        <f>'Copy paste to Here'!C105</f>
        <v>UBNECN</v>
      </c>
      <c r="C101" s="57" t="s">
        <v>797</v>
      </c>
      <c r="D101" s="58">
        <f>Invoice!B105</f>
        <v>3</v>
      </c>
      <c r="E101" s="59">
        <f>'Shipping Invoice'!J105*$N$1</f>
        <v>35.18</v>
      </c>
      <c r="F101" s="59">
        <f t="shared" si="3"/>
        <v>105.53999999999999</v>
      </c>
      <c r="G101" s="60">
        <f t="shared" si="4"/>
        <v>35.18</v>
      </c>
      <c r="H101" s="63">
        <f t="shared" si="5"/>
        <v>105.53999999999999</v>
      </c>
    </row>
    <row r="102" spans="1:8" s="62" customFormat="1" ht="24">
      <c r="A102" s="56" t="str">
        <f>IF((LEN('Copy paste to Here'!G106))&gt;5,((CONCATENATE('Copy paste to Here'!G106," &amp; ",'Copy paste to Here'!D106,"  &amp;  ",'Copy paste to Here'!E106))),"Empty Cell")</f>
        <v xml:space="preserve">Titanium G23 belly banana, 14g (1.6mm) with an upper 5mm and a lower 8mm plain titanium ball &amp; Length: 11mm  &amp;  </v>
      </c>
      <c r="B102" s="57" t="str">
        <f>'Copy paste to Here'!C106</f>
        <v>UBNG</v>
      </c>
      <c r="C102" s="57" t="s">
        <v>799</v>
      </c>
      <c r="D102" s="58">
        <f>Invoice!B106</f>
        <v>1</v>
      </c>
      <c r="E102" s="59">
        <f>'Shipping Invoice'!J106*$N$1</f>
        <v>69.3</v>
      </c>
      <c r="F102" s="59">
        <f t="shared" si="3"/>
        <v>69.3</v>
      </c>
      <c r="G102" s="60">
        <f t="shared" si="4"/>
        <v>69.3</v>
      </c>
      <c r="H102" s="63">
        <f t="shared" si="5"/>
        <v>69.3</v>
      </c>
    </row>
    <row r="103" spans="1:8" s="62" customFormat="1" ht="24">
      <c r="A103" s="56" t="str">
        <f>IF((LEN('Copy paste to Here'!G107))&gt;5,((CONCATENATE('Copy paste to Here'!G107," &amp; ",'Copy paste to Here'!D107,"  &amp;  ",'Copy paste to Here'!E107))),"Empty Cell")</f>
        <v xml:space="preserve">Titanium G23 circular barbell, 16g (1.2mm) with two 3mm cones &amp; Length: 10mm  &amp;  </v>
      </c>
      <c r="B103" s="57" t="str">
        <f>'Copy paste to Here'!C107</f>
        <v>UCBECN</v>
      </c>
      <c r="C103" s="57" t="s">
        <v>801</v>
      </c>
      <c r="D103" s="58">
        <f>Invoice!B107</f>
        <v>2</v>
      </c>
      <c r="E103" s="59">
        <f>'Shipping Invoice'!J107*$N$1</f>
        <v>41.58</v>
      </c>
      <c r="F103" s="59">
        <f t="shared" si="3"/>
        <v>83.16</v>
      </c>
      <c r="G103" s="60">
        <f t="shared" si="4"/>
        <v>41.58</v>
      </c>
      <c r="H103" s="63">
        <f t="shared" si="5"/>
        <v>83.16</v>
      </c>
    </row>
    <row r="104" spans="1:8" s="62" customFormat="1" ht="24">
      <c r="A104" s="56" t="str">
        <f>IF((LEN('Copy paste to Here'!G108))&gt;5,((CONCATENATE('Copy paste to Here'!G108," &amp; ",'Copy paste to Here'!D108,"  &amp;  ",'Copy paste to Here'!E108))),"Empty Cell")</f>
        <v xml:space="preserve">Titanium G23 circular barbell, 16g (1.2mm) with two 3mm cones &amp; Length: 12mm  &amp;  </v>
      </c>
      <c r="B104" s="57" t="str">
        <f>'Copy paste to Here'!C108</f>
        <v>UCBECN</v>
      </c>
      <c r="C104" s="57" t="s">
        <v>801</v>
      </c>
      <c r="D104" s="58">
        <f>Invoice!B108</f>
        <v>2</v>
      </c>
      <c r="E104" s="59">
        <f>'Shipping Invoice'!J108*$N$1</f>
        <v>41.58</v>
      </c>
      <c r="F104" s="59">
        <f t="shared" si="3"/>
        <v>83.16</v>
      </c>
      <c r="G104" s="60">
        <f t="shared" si="4"/>
        <v>41.58</v>
      </c>
      <c r="H104" s="63">
        <f t="shared" si="5"/>
        <v>83.16</v>
      </c>
    </row>
    <row r="105" spans="1:8" s="62" customFormat="1" ht="24">
      <c r="A105" s="56" t="str">
        <f>IF((LEN('Copy paste to Here'!G109))&gt;5,((CONCATENATE('Copy paste to Here'!G109," &amp; ",'Copy paste to Here'!D109,"  &amp;  ",'Copy paste to Here'!E109))),"Empty Cell")</f>
        <v xml:space="preserve">Titanium G23 labret, 16g (1.2mm) with a 3mm cone &amp; Length: 12mm  &amp;  </v>
      </c>
      <c r="B105" s="57" t="str">
        <f>'Copy paste to Here'!C109</f>
        <v>ULBCN3</v>
      </c>
      <c r="C105" s="57" t="s">
        <v>803</v>
      </c>
      <c r="D105" s="58">
        <f>Invoice!B109</f>
        <v>2</v>
      </c>
      <c r="E105" s="59">
        <f>'Shipping Invoice'!J109*$N$1</f>
        <v>31.63</v>
      </c>
      <c r="F105" s="59">
        <f t="shared" si="3"/>
        <v>63.26</v>
      </c>
      <c r="G105" s="60">
        <f t="shared" si="4"/>
        <v>31.63</v>
      </c>
      <c r="H105" s="63">
        <f t="shared" si="5"/>
        <v>63.26</v>
      </c>
    </row>
    <row r="106" spans="1:8" s="62" customFormat="1" ht="36">
      <c r="A106" s="56" t="str">
        <f>IF((LEN('Copy paste to Here'!G110))&gt;5,((CONCATENATE('Copy paste to Here'!G110," &amp; ",'Copy paste to Here'!D110,"  &amp;  ",'Copy paste to Here'!E110))),"Empty Cell")</f>
        <v>Titanium G23 internally threaded labret, 16g (1.2mm) with a 2.2mm flat head with a bezel set crystal &amp; Length: 8mm  &amp;  Crystal Color: Sapphire</v>
      </c>
      <c r="B106" s="57" t="str">
        <f>'Copy paste to Here'!C110</f>
        <v>ULBICS</v>
      </c>
      <c r="C106" s="57" t="s">
        <v>805</v>
      </c>
      <c r="D106" s="58">
        <f>Invoice!B110</f>
        <v>1</v>
      </c>
      <c r="E106" s="59">
        <f>'Shipping Invoice'!J110*$N$1</f>
        <v>52.95</v>
      </c>
      <c r="F106" s="59">
        <f t="shared" si="3"/>
        <v>52.95</v>
      </c>
      <c r="G106" s="60">
        <f t="shared" si="4"/>
        <v>52.95</v>
      </c>
      <c r="H106" s="63">
        <f t="shared" si="5"/>
        <v>52.95</v>
      </c>
    </row>
    <row r="107" spans="1:8" s="62" customFormat="1" ht="24">
      <c r="A107" s="56" t="str">
        <f>IF((LEN('Copy paste to Here'!G111))&gt;5,((CONCATENATE('Copy paste to Here'!G111," &amp; ",'Copy paste to Here'!D111,"  &amp;  ",'Copy paste to Here'!E111))),"Empty Cell")</f>
        <v>Titanium G23 Spiral, 14g (1.6mm) with two 4mm bezel set jewel balls &amp; Length: 8mm  &amp;  Crystal Color: Clear</v>
      </c>
      <c r="B107" s="57" t="str">
        <f>'Copy paste to Here'!C111</f>
        <v>USPJB4</v>
      </c>
      <c r="C107" s="57" t="s">
        <v>807</v>
      </c>
      <c r="D107" s="58">
        <f>Invoice!B111</f>
        <v>1</v>
      </c>
      <c r="E107" s="59">
        <f>'Shipping Invoice'!J111*$N$1</f>
        <v>62.91</v>
      </c>
      <c r="F107" s="59">
        <f t="shared" si="3"/>
        <v>62.91</v>
      </c>
      <c r="G107" s="60">
        <f t="shared" si="4"/>
        <v>62.91</v>
      </c>
      <c r="H107" s="63">
        <f t="shared" si="5"/>
        <v>62.91</v>
      </c>
    </row>
    <row r="108" spans="1:8" s="62" customFormat="1" ht="24">
      <c r="A108" s="56" t="str">
        <f>IF((LEN('Copy paste to Here'!G112))&gt;5,((CONCATENATE('Copy paste to Here'!G112," &amp; ",'Copy paste to Here'!D112,"  &amp;  ",'Copy paste to Here'!E112))),"Empty Cell")</f>
        <v>Titanium G23 Spiral, 14g (1.6mm) with two 4mm bezel set jewel balls &amp; Length: 8mm  &amp;  Crystal Color: Jet</v>
      </c>
      <c r="B108" s="57" t="str">
        <f>'Copy paste to Here'!C112</f>
        <v>USPJB4</v>
      </c>
      <c r="C108" s="57" t="s">
        <v>807</v>
      </c>
      <c r="D108" s="58">
        <f>Invoice!B112</f>
        <v>1</v>
      </c>
      <c r="E108" s="59">
        <f>'Shipping Invoice'!J112*$N$1</f>
        <v>62.91</v>
      </c>
      <c r="F108" s="59">
        <f t="shared" si="3"/>
        <v>62.91</v>
      </c>
      <c r="G108" s="60">
        <f t="shared" si="4"/>
        <v>62.91</v>
      </c>
      <c r="H108" s="63">
        <f t="shared" si="5"/>
        <v>62.91</v>
      </c>
    </row>
    <row r="109" spans="1:8" s="62" customFormat="1" ht="25.5">
      <c r="A109" s="56" t="str">
        <f>IF((LEN('Copy paste to Here'!G113))&gt;5,((CONCATENATE('Copy paste to Here'!G113," &amp; ",'Copy paste to Here'!D113,"  &amp;  ",'Copy paste to Here'!E113))),"Empty Cell")</f>
        <v>Anodized titanium G23 eyebrow banana, 16g (1.2mm) with two 3mm cones &amp; Length: 8mm  &amp;  Color: Black</v>
      </c>
      <c r="B109" s="57" t="str">
        <f>'Copy paste to Here'!C113</f>
        <v>UTBNECN</v>
      </c>
      <c r="C109" s="57" t="s">
        <v>809</v>
      </c>
      <c r="D109" s="58">
        <f>Invoice!B113</f>
        <v>2</v>
      </c>
      <c r="E109" s="59">
        <f>'Shipping Invoice'!J113*$N$1</f>
        <v>49.4</v>
      </c>
      <c r="F109" s="59">
        <f t="shared" si="3"/>
        <v>98.8</v>
      </c>
      <c r="G109" s="60">
        <f t="shared" si="4"/>
        <v>49.4</v>
      </c>
      <c r="H109" s="63">
        <f t="shared" si="5"/>
        <v>98.8</v>
      </c>
    </row>
    <row r="110" spans="1:8" s="62" customFormat="1" ht="25.5">
      <c r="A110" s="56" t="str">
        <f>IF((LEN('Copy paste to Here'!G114))&gt;5,((CONCATENATE('Copy paste to Here'!G114," &amp; ",'Copy paste to Here'!D114,"  &amp;  ",'Copy paste to Here'!E114))),"Empty Cell")</f>
        <v>Anodized titanium G23 eyebrow banana, 16g (1.2mm) with two 3mm cones &amp; Length: 8mm  &amp;  Color: Light blue</v>
      </c>
      <c r="B110" s="57" t="str">
        <f>'Copy paste to Here'!C114</f>
        <v>UTBNECN</v>
      </c>
      <c r="C110" s="57" t="s">
        <v>809</v>
      </c>
      <c r="D110" s="58">
        <f>Invoice!B114</f>
        <v>2</v>
      </c>
      <c r="E110" s="59">
        <f>'Shipping Invoice'!J114*$N$1</f>
        <v>49.4</v>
      </c>
      <c r="F110" s="59">
        <f t="shared" si="3"/>
        <v>98.8</v>
      </c>
      <c r="G110" s="60">
        <f t="shared" si="4"/>
        <v>49.4</v>
      </c>
      <c r="H110" s="63">
        <f t="shared" si="5"/>
        <v>98.8</v>
      </c>
    </row>
    <row r="111" spans="1:8" s="62" customFormat="1" ht="25.5">
      <c r="A111" s="56" t="str">
        <f>IF((LEN('Copy paste to Here'!G115))&gt;5,((CONCATENATE('Copy paste to Here'!G115," &amp; ",'Copy paste to Here'!D115,"  &amp;  ",'Copy paste to Here'!E115))),"Empty Cell")</f>
        <v>Anodized titanium G23 eyebrow banana, 16g (1.2mm) with two 3mm cones &amp; Length: 8mm  &amp;  Color: Purple</v>
      </c>
      <c r="B111" s="57" t="str">
        <f>'Copy paste to Here'!C115</f>
        <v>UTBNECN</v>
      </c>
      <c r="C111" s="57" t="s">
        <v>809</v>
      </c>
      <c r="D111" s="58">
        <f>Invoice!B115</f>
        <v>2</v>
      </c>
      <c r="E111" s="59">
        <f>'Shipping Invoice'!J115*$N$1</f>
        <v>49.4</v>
      </c>
      <c r="F111" s="59">
        <f t="shared" si="3"/>
        <v>98.8</v>
      </c>
      <c r="G111" s="60">
        <f t="shared" si="4"/>
        <v>49.4</v>
      </c>
      <c r="H111" s="63">
        <f t="shared" si="5"/>
        <v>98.8</v>
      </c>
    </row>
    <row r="112" spans="1:8" s="62" customFormat="1" ht="24">
      <c r="A112" s="56" t="str">
        <f>IF((LEN('Copy paste to Here'!G116))&gt;5,((CONCATENATE('Copy paste to Here'!G116," &amp; ",'Copy paste to Here'!D116,"  &amp;  ",'Copy paste to Here'!E116))),"Empty Cell")</f>
        <v>Anodized titanium G23 circular eyebrow barbell, 16g (1.2mm) with 3mm balls &amp; Length: 8mm  &amp;  Color: Light blue</v>
      </c>
      <c r="B112" s="57" t="str">
        <f>'Copy paste to Here'!C116</f>
        <v>UTCBEB</v>
      </c>
      <c r="C112" s="57" t="s">
        <v>812</v>
      </c>
      <c r="D112" s="58">
        <f>Invoice!B116</f>
        <v>2</v>
      </c>
      <c r="E112" s="59">
        <f>'Shipping Invoice'!J116*$N$1</f>
        <v>52.24</v>
      </c>
      <c r="F112" s="59">
        <f t="shared" si="3"/>
        <v>104.48</v>
      </c>
      <c r="G112" s="60">
        <f t="shared" si="4"/>
        <v>52.24</v>
      </c>
      <c r="H112" s="63">
        <f t="shared" si="5"/>
        <v>104.48</v>
      </c>
    </row>
    <row r="113" spans="1:8" s="62" customFormat="1" ht="25.5">
      <c r="A113" s="56" t="str">
        <f>IF((LEN('Copy paste to Here'!G117))&gt;5,((CONCATENATE('Copy paste to Here'!G117," &amp; ",'Copy paste to Here'!D117,"  &amp;  ",'Copy paste to Here'!E117))),"Empty Cell")</f>
        <v>Anodized titanium G23 circular eyebrow barbell, 16g (1.2mm) with 3mm cones &amp; Length: 8mm  &amp;  Color: Blue</v>
      </c>
      <c r="B113" s="57" t="str">
        <f>'Copy paste to Here'!C117</f>
        <v>UTCBECN</v>
      </c>
      <c r="C113" s="57" t="s">
        <v>814</v>
      </c>
      <c r="D113" s="58">
        <f>Invoice!B117</f>
        <v>2</v>
      </c>
      <c r="E113" s="59">
        <f>'Shipping Invoice'!J117*$N$1</f>
        <v>55.44</v>
      </c>
      <c r="F113" s="59">
        <f t="shared" si="3"/>
        <v>110.88</v>
      </c>
      <c r="G113" s="60">
        <f t="shared" si="4"/>
        <v>55.44</v>
      </c>
      <c r="H113" s="63">
        <f t="shared" si="5"/>
        <v>110.88</v>
      </c>
    </row>
    <row r="114" spans="1:8" s="62" customFormat="1" ht="25.5">
      <c r="A114" s="56" t="str">
        <f>IF((LEN('Copy paste to Here'!G118))&gt;5,((CONCATENATE('Copy paste to Here'!G118," &amp; ",'Copy paste to Here'!D118,"  &amp;  ",'Copy paste to Here'!E118))),"Empty Cell")</f>
        <v>Anodized titanium G23 circular eyebrow barbell, 16g (1.2mm) with 3mm cones &amp; Length: 8mm  &amp;  Color: Light blue</v>
      </c>
      <c r="B114" s="57" t="str">
        <f>'Copy paste to Here'!C118</f>
        <v>UTCBECN</v>
      </c>
      <c r="C114" s="57" t="s">
        <v>814</v>
      </c>
      <c r="D114" s="58">
        <f>Invoice!B118</f>
        <v>4</v>
      </c>
      <c r="E114" s="59">
        <f>'Shipping Invoice'!J118*$N$1</f>
        <v>55.44</v>
      </c>
      <c r="F114" s="59">
        <f t="shared" si="3"/>
        <v>221.76</v>
      </c>
      <c r="G114" s="60">
        <f t="shared" si="4"/>
        <v>55.44</v>
      </c>
      <c r="H114" s="63">
        <f t="shared" si="5"/>
        <v>221.76</v>
      </c>
    </row>
    <row r="115" spans="1:8" s="62" customFormat="1" ht="25.5">
      <c r="A115" s="56" t="str">
        <f>IF((LEN('Copy paste to Here'!G119))&gt;5,((CONCATENATE('Copy paste to Here'!G119," &amp; ",'Copy paste to Here'!D119,"  &amp;  ",'Copy paste to Here'!E119))),"Empty Cell")</f>
        <v>Pack of 10 pcs. of bioflex banana posts with external threading, 16g (1.2mm) &amp; Length: 10mm  &amp;  Color: Clear</v>
      </c>
      <c r="B115" s="57" t="str">
        <f>'Copy paste to Here'!C119</f>
        <v>XABN16G</v>
      </c>
      <c r="C115" s="57" t="s">
        <v>816</v>
      </c>
      <c r="D115" s="58">
        <f>Invoice!B119</f>
        <v>1</v>
      </c>
      <c r="E115" s="59">
        <f>'Shipping Invoice'!J119*$N$1</f>
        <v>27.72</v>
      </c>
      <c r="F115" s="59">
        <f t="shared" si="3"/>
        <v>27.72</v>
      </c>
      <c r="G115" s="60">
        <f t="shared" si="4"/>
        <v>27.72</v>
      </c>
      <c r="H115" s="63">
        <f t="shared" si="5"/>
        <v>27.72</v>
      </c>
    </row>
    <row r="116" spans="1:8" s="62" customFormat="1" ht="24">
      <c r="A116" s="56" t="str">
        <f>IF((LEN('Copy paste to Here'!G120))&gt;5,((CONCATENATE('Copy paste to Here'!G120," &amp; ",'Copy paste to Here'!D120,"  &amp;  ",'Copy paste to Here'!E120))),"Empty Cell")</f>
        <v xml:space="preserve">Pack of 10 pcs. of 3mm Bio-Flex balls with bezel set crystal with 1.2mm threading (16g) &amp; Crystal Color: Clear  &amp;  </v>
      </c>
      <c r="B116" s="57" t="str">
        <f>'Copy paste to Here'!C120</f>
        <v>XAJB3</v>
      </c>
      <c r="C116" s="57" t="s">
        <v>818</v>
      </c>
      <c r="D116" s="58">
        <f>Invoice!B120</f>
        <v>1</v>
      </c>
      <c r="E116" s="59">
        <f>'Shipping Invoice'!J120*$N$1</f>
        <v>87.07</v>
      </c>
      <c r="F116" s="59">
        <f t="shared" si="3"/>
        <v>87.07</v>
      </c>
      <c r="G116" s="60">
        <f t="shared" si="4"/>
        <v>87.07</v>
      </c>
      <c r="H116" s="63">
        <f t="shared" si="5"/>
        <v>87.07</v>
      </c>
    </row>
    <row r="117" spans="1:8" s="62" customFormat="1" ht="24">
      <c r="A117" s="56" t="str">
        <f>IF((LEN('Copy paste to Here'!G121))&gt;5,((CONCATENATE('Copy paste to Here'!G121," &amp; ",'Copy paste to Here'!D121,"  &amp;  ",'Copy paste to Here'!E121))),"Empty Cell")</f>
        <v xml:space="preserve">Pack of 10 pcs. of 2mm anodized surgical steel cones - threading 16g (1.2mm) &amp; Color: Black  &amp;  </v>
      </c>
      <c r="B117" s="57" t="str">
        <f>'Copy paste to Here'!C121</f>
        <v>XCNT2</v>
      </c>
      <c r="C117" s="57" t="s">
        <v>820</v>
      </c>
      <c r="D117" s="58">
        <f>Invoice!B121</f>
        <v>1</v>
      </c>
      <c r="E117" s="59">
        <f>'Shipping Invoice'!J121*$N$1</f>
        <v>79.97</v>
      </c>
      <c r="F117" s="59">
        <f t="shared" si="3"/>
        <v>79.97</v>
      </c>
      <c r="G117" s="60">
        <f t="shared" si="4"/>
        <v>79.97</v>
      </c>
      <c r="H117" s="63">
        <f t="shared" si="5"/>
        <v>79.97</v>
      </c>
    </row>
    <row r="118" spans="1:8" s="62" customFormat="1" ht="24">
      <c r="A118" s="56" t="str">
        <f>IF((LEN('Copy paste to Here'!G122))&gt;5,((CONCATENATE('Copy paste to Here'!G122," &amp; ",'Copy paste to Here'!D122,"  &amp;  ",'Copy paste to Here'!E122))),"Empty Cell")</f>
        <v>Pack of 10 pcs. of anodized 316L steel posts for labrets - threading 1.2mm (16g) &amp; Length: 8mm  &amp;  Color: Black</v>
      </c>
      <c r="B118" s="57" t="str">
        <f>'Copy paste to Here'!C122</f>
        <v>XTLB16G</v>
      </c>
      <c r="C118" s="57" t="s">
        <v>822</v>
      </c>
      <c r="D118" s="58">
        <f>Invoice!B122</f>
        <v>1</v>
      </c>
      <c r="E118" s="59">
        <f>'Shipping Invoice'!J122*$N$1</f>
        <v>120.84</v>
      </c>
      <c r="F118" s="59">
        <f t="shared" si="3"/>
        <v>120.84</v>
      </c>
      <c r="G118" s="60">
        <f t="shared" si="4"/>
        <v>120.84</v>
      </c>
      <c r="H118" s="63">
        <f t="shared" si="5"/>
        <v>120.84</v>
      </c>
    </row>
    <row r="119" spans="1:8" s="62" customFormat="1" ht="24">
      <c r="A119" s="56" t="str">
        <f>IF((LEN('Copy paste to Here'!G123))&gt;5,((CONCATENATE('Copy paste to Here'!G123," &amp; ",'Copy paste to Here'!D123,"  &amp;  ",'Copy paste to Here'!E123))),"Empty Cell")</f>
        <v>Pack of 10 pcs. of anodized surgical steel spiral post, threading (16g) 1.2mm &amp; Length: 10mm  &amp;  Color: Black</v>
      </c>
      <c r="B119" s="57" t="str">
        <f>'Copy paste to Here'!C123</f>
        <v>XTSP16G</v>
      </c>
      <c r="C119" s="57" t="s">
        <v>824</v>
      </c>
      <c r="D119" s="58">
        <f>Invoice!B123</f>
        <v>1</v>
      </c>
      <c r="E119" s="59">
        <f>'Shipping Invoice'!J123*$N$1</f>
        <v>116.57</v>
      </c>
      <c r="F119" s="59">
        <f t="shared" si="3"/>
        <v>116.57</v>
      </c>
      <c r="G119" s="60">
        <f t="shared" si="4"/>
        <v>116.57</v>
      </c>
      <c r="H119" s="63">
        <f t="shared" si="5"/>
        <v>116.57</v>
      </c>
    </row>
    <row r="120" spans="1:8" s="62" customFormat="1" ht="25.5">
      <c r="A120" s="56" t="str">
        <f>IF((LEN('Copy paste to Here'!G124))&gt;5,((CONCATENATE('Copy paste to Here'!G124," &amp; ",'Copy paste to Here'!D124,"  &amp;  ",'Copy paste to Here'!E124))),"Empty Cell")</f>
        <v xml:space="preserve">Pack of 10 pcs. of high polished titanium G23 banana bars, 16g (1.2mm) &amp; Length: 8mm  &amp;  </v>
      </c>
      <c r="B120" s="57" t="str">
        <f>'Copy paste to Here'!C124</f>
        <v>XUBN16G</v>
      </c>
      <c r="C120" s="57" t="s">
        <v>826</v>
      </c>
      <c r="D120" s="58">
        <f>Invoice!B124</f>
        <v>1</v>
      </c>
      <c r="E120" s="59">
        <f>'Shipping Invoice'!J124*$N$1</f>
        <v>120.84</v>
      </c>
      <c r="F120" s="59">
        <f t="shared" si="3"/>
        <v>120.84</v>
      </c>
      <c r="G120" s="60">
        <f t="shared" si="4"/>
        <v>120.84</v>
      </c>
      <c r="H120" s="63">
        <f t="shared" si="5"/>
        <v>120.84</v>
      </c>
    </row>
    <row r="121" spans="1:8" s="62" customFormat="1" ht="25.5">
      <c r="A121" s="56" t="str">
        <f>IF((LEN('Copy paste to Here'!G125))&gt;5,((CONCATENATE('Copy paste to Here'!G125," &amp; ",'Copy paste to Here'!D125,"  &amp;  ",'Copy paste to Here'!E125))),"Empty Cell")</f>
        <v>Set of 5 pcs. of anodized titanium G23 barbells post with 16g (1.2mm) threading &amp; Length: 8mm  &amp;  Color: Black</v>
      </c>
      <c r="B121" s="57" t="str">
        <f>'Copy paste to Here'!C125</f>
        <v>XUTBB16</v>
      </c>
      <c r="C121" s="57" t="s">
        <v>845</v>
      </c>
      <c r="D121" s="58">
        <f>Invoice!B125</f>
        <v>1</v>
      </c>
      <c r="E121" s="59">
        <f>'Shipping Invoice'!J125*$N$1</f>
        <v>95.96</v>
      </c>
      <c r="F121" s="59">
        <f t="shared" si="3"/>
        <v>95.96</v>
      </c>
      <c r="G121" s="60">
        <f t="shared" si="4"/>
        <v>95.96</v>
      </c>
      <c r="H121" s="63">
        <f t="shared" si="5"/>
        <v>95.96</v>
      </c>
    </row>
    <row r="122" spans="1:8" s="62" customFormat="1" ht="24">
      <c r="A122" s="56" t="str">
        <f>IF((LEN('Copy paste to Here'!G126))&gt;5,((CONCATENATE('Copy paste to Here'!G126," &amp; ",'Copy paste to Here'!D126,"  &amp;  ",'Copy paste to Here'!E126))),"Empty Cell")</f>
        <v>Set of 5 pcs. of anodized titanium G23eyebrow banana post with 16g threading (1.2mm) &amp; Length: 8mm  &amp;  Color: Black</v>
      </c>
      <c r="B122" s="57" t="str">
        <f>'Copy paste to Here'!C126</f>
        <v>XUTBN16</v>
      </c>
      <c r="C122" s="57" t="s">
        <v>830</v>
      </c>
      <c r="D122" s="58">
        <f>Invoice!B126</f>
        <v>2</v>
      </c>
      <c r="E122" s="59">
        <f>'Shipping Invoice'!J126*$N$1</f>
        <v>95.96</v>
      </c>
      <c r="F122" s="59">
        <f t="shared" si="3"/>
        <v>191.92</v>
      </c>
      <c r="G122" s="60">
        <f t="shared" si="4"/>
        <v>95.96</v>
      </c>
      <c r="H122" s="63">
        <f t="shared" si="5"/>
        <v>191.92</v>
      </c>
    </row>
    <row r="123" spans="1:8" s="62" customFormat="1" ht="36">
      <c r="A123" s="56" t="str">
        <f>IF((LEN('Copy paste to Here'!G127))&gt;5,((CONCATENATE('Copy paste to Here'!G127," &amp; ",'Copy paste to Here'!D127,"  &amp;  ",'Copy paste to Here'!E127))),"Empty Cell")</f>
        <v>Set of 5 pcs. of anodized titanium G23 circular barbell post with 16g threading (1.2mm) - length 1/4'' to 3/8'' (6mm to 10mm) &amp; Length: 8mm  &amp;  Color: Black</v>
      </c>
      <c r="B123" s="57" t="str">
        <f>'Copy paste to Here'!C127</f>
        <v>XUTCB16</v>
      </c>
      <c r="C123" s="57" t="s">
        <v>832</v>
      </c>
      <c r="D123" s="58">
        <f>Invoice!B127</f>
        <v>1</v>
      </c>
      <c r="E123" s="59">
        <f>'Shipping Invoice'!J127*$N$1</f>
        <v>122.61</v>
      </c>
      <c r="F123" s="59">
        <f t="shared" si="3"/>
        <v>122.61</v>
      </c>
      <c r="G123" s="60">
        <f t="shared" si="4"/>
        <v>122.61</v>
      </c>
      <c r="H123" s="63">
        <f t="shared" si="5"/>
        <v>122.61</v>
      </c>
    </row>
    <row r="124" spans="1:8" s="62" customFormat="1" ht="24">
      <c r="A124" s="56" t="str">
        <f>IF((LEN('Copy paste to Here'!G128))&gt;5,((CONCATENATE('Copy paste to Here'!G128," &amp; ",'Copy paste to Here'!D128,"  &amp;  ",'Copy paste to Here'!E128))),"Empty Cell")</f>
        <v>Set of 5 pcs. of anodized titanium G23 labret post with 16g (1.2mm) threading &amp; Length: 8mm  &amp;  Color: Black</v>
      </c>
      <c r="B124" s="57" t="str">
        <f>'Copy paste to Here'!C128</f>
        <v>XUTLB16</v>
      </c>
      <c r="C124" s="57" t="s">
        <v>833</v>
      </c>
      <c r="D124" s="58">
        <f>Invoice!B128</f>
        <v>2</v>
      </c>
      <c r="E124" s="59">
        <f>'Shipping Invoice'!J128*$N$1</f>
        <v>158.15</v>
      </c>
      <c r="F124" s="59">
        <f t="shared" si="3"/>
        <v>316.3</v>
      </c>
      <c r="G124" s="60">
        <f t="shared" si="4"/>
        <v>158.15</v>
      </c>
      <c r="H124" s="63">
        <f t="shared" si="5"/>
        <v>316.3</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7310.4400000000005</v>
      </c>
      <c r="G1000" s="60"/>
      <c r="H1000" s="61">
        <f t="shared" ref="H1000:H1007" si="49">F1000*$E$14</f>
        <v>7310.4400000000005</v>
      </c>
    </row>
    <row r="1001" spans="1:8" s="62" customFormat="1">
      <c r="A1001" s="56" t="str">
        <f>'[2]Copy paste to Here'!T2</f>
        <v>SHIPPING HANDLING</v>
      </c>
      <c r="B1001" s="75"/>
      <c r="C1001" s="75"/>
      <c r="D1001" s="76"/>
      <c r="E1001" s="67"/>
      <c r="F1001" s="59">
        <f>Invoice!J130</f>
        <v>-2924.1760000000004</v>
      </c>
      <c r="G1001" s="60"/>
      <c r="H1001" s="61">
        <f t="shared" si="49"/>
        <v>-2924.1760000000004</v>
      </c>
    </row>
    <row r="1002" spans="1:8" s="62" customFormat="1" outlineLevel="1">
      <c r="A1002" s="56" t="str">
        <f>'[2]Copy paste to Here'!T3</f>
        <v>DISCOUNT</v>
      </c>
      <c r="B1002" s="75"/>
      <c r="C1002" s="75"/>
      <c r="D1002" s="76"/>
      <c r="E1002" s="67"/>
      <c r="F1002" s="59">
        <f>Invoice!J131</f>
        <v>0</v>
      </c>
      <c r="G1002" s="60"/>
      <c r="H1002" s="61">
        <f t="shared" si="49"/>
        <v>0</v>
      </c>
    </row>
    <row r="1003" spans="1:8" s="62" customFormat="1">
      <c r="A1003" s="56" t="str">
        <f>'[2]Copy paste to Here'!T4</f>
        <v>Total:</v>
      </c>
      <c r="B1003" s="75"/>
      <c r="C1003" s="75"/>
      <c r="D1003" s="76"/>
      <c r="E1003" s="67"/>
      <c r="F1003" s="59">
        <f>SUM(F1000:F1002)</f>
        <v>4386.2640000000001</v>
      </c>
      <c r="G1003" s="60"/>
      <c r="H1003" s="61">
        <f t="shared" si="49"/>
        <v>4386.2640000000001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7310.4400000000005</v>
      </c>
    </row>
    <row r="1010" spans="1:8" s="21" customFormat="1">
      <c r="A1010" s="22"/>
      <c r="E1010" s="21" t="s">
        <v>177</v>
      </c>
      <c r="H1010" s="84">
        <f>(SUMIF($A$1000:$A$1008,"Total:",$H$1000:$H$1008))</f>
        <v>4386.2640000000001</v>
      </c>
    </row>
    <row r="1011" spans="1:8" s="21" customFormat="1">
      <c r="E1011" s="21" t="s">
        <v>178</v>
      </c>
      <c r="H1011" s="85">
        <f>H1013-H1012</f>
        <v>4099.3100000000004</v>
      </c>
    </row>
    <row r="1012" spans="1:8" s="21" customFormat="1">
      <c r="E1012" s="21" t="s">
        <v>179</v>
      </c>
      <c r="H1012" s="85">
        <f>ROUND((H1013*7)/107,2)</f>
        <v>286.95</v>
      </c>
    </row>
    <row r="1013" spans="1:8" s="21" customFormat="1">
      <c r="E1013" s="22" t="s">
        <v>180</v>
      </c>
      <c r="H1013" s="86">
        <f>ROUND((SUMIF($A$1000:$A$1008,"Total:",$H$1000:$H$1008)),2)</f>
        <v>4386.26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7"/>
  <sheetViews>
    <sheetView workbookViewId="0">
      <selection activeCell="A5" sqref="A5"/>
    </sheetView>
  </sheetViews>
  <sheetFormatPr defaultRowHeight="15"/>
  <sheetData>
    <row r="1" spans="1:1">
      <c r="A1" s="2" t="s">
        <v>717</v>
      </c>
    </row>
    <row r="2" spans="1:1">
      <c r="A2" s="2" t="s">
        <v>717</v>
      </c>
    </row>
    <row r="3" spans="1:1">
      <c r="A3" s="2" t="s">
        <v>717</v>
      </c>
    </row>
    <row r="4" spans="1:1">
      <c r="A4" s="2" t="s">
        <v>717</v>
      </c>
    </row>
    <row r="5" spans="1:1">
      <c r="A5" s="2" t="s">
        <v>717</v>
      </c>
    </row>
    <row r="6" spans="1:1">
      <c r="A6" s="2" t="s">
        <v>717</v>
      </c>
    </row>
    <row r="7" spans="1:1">
      <c r="A7" s="2" t="s">
        <v>717</v>
      </c>
    </row>
    <row r="8" spans="1:1">
      <c r="A8" s="2" t="s">
        <v>717</v>
      </c>
    </row>
    <row r="9" spans="1:1">
      <c r="A9" s="2" t="s">
        <v>717</v>
      </c>
    </row>
    <row r="10" spans="1:1">
      <c r="A10" s="2" t="s">
        <v>717</v>
      </c>
    </row>
    <row r="11" spans="1:1">
      <c r="A11" s="2" t="s">
        <v>717</v>
      </c>
    </row>
    <row r="12" spans="1:1">
      <c r="A12" s="2" t="s">
        <v>719</v>
      </c>
    </row>
    <row r="13" spans="1:1">
      <c r="A13" s="2" t="s">
        <v>722</v>
      </c>
    </row>
    <row r="14" spans="1:1">
      <c r="A14" s="2" t="s">
        <v>724</v>
      </c>
    </row>
    <row r="15" spans="1:1">
      <c r="A15" s="2" t="s">
        <v>726</v>
      </c>
    </row>
    <row r="16" spans="1:1">
      <c r="A16" s="2" t="s">
        <v>726</v>
      </c>
    </row>
    <row r="17" spans="1:1">
      <c r="A17" s="2" t="s">
        <v>728</v>
      </c>
    </row>
    <row r="18" spans="1:1">
      <c r="A18" s="2" t="s">
        <v>730</v>
      </c>
    </row>
    <row r="19" spans="1:1">
      <c r="A19" s="2" t="s">
        <v>730</v>
      </c>
    </row>
    <row r="20" spans="1:1">
      <c r="A20" s="2" t="s">
        <v>730</v>
      </c>
    </row>
    <row r="21" spans="1:1">
      <c r="A21" s="2" t="s">
        <v>730</v>
      </c>
    </row>
    <row r="22" spans="1:1">
      <c r="A22" s="2" t="s">
        <v>730</v>
      </c>
    </row>
    <row r="23" spans="1:1">
      <c r="A23" s="2" t="s">
        <v>732</v>
      </c>
    </row>
    <row r="24" spans="1:1">
      <c r="A24" s="2" t="s">
        <v>662</v>
      </c>
    </row>
    <row r="25" spans="1:1">
      <c r="A25" s="2" t="s">
        <v>662</v>
      </c>
    </row>
    <row r="26" spans="1:1">
      <c r="A26" s="2" t="s">
        <v>662</v>
      </c>
    </row>
    <row r="27" spans="1:1">
      <c r="A27" s="2" t="s">
        <v>662</v>
      </c>
    </row>
    <row r="28" spans="1:1">
      <c r="A28" s="2" t="s">
        <v>662</v>
      </c>
    </row>
    <row r="29" spans="1:1">
      <c r="A29" s="2" t="s">
        <v>662</v>
      </c>
    </row>
    <row r="30" spans="1:1">
      <c r="A30" s="2" t="s">
        <v>662</v>
      </c>
    </row>
    <row r="31" spans="1:1">
      <c r="A31" s="2" t="s">
        <v>735</v>
      </c>
    </row>
    <row r="32" spans="1:1">
      <c r="A32" s="2" t="s">
        <v>737</v>
      </c>
    </row>
    <row r="33" spans="1:1">
      <c r="A33" s="2" t="s">
        <v>739</v>
      </c>
    </row>
    <row r="34" spans="1:1">
      <c r="A34" s="2" t="s">
        <v>742</v>
      </c>
    </row>
    <row r="35" spans="1:1">
      <c r="A35" s="2" t="s">
        <v>744</v>
      </c>
    </row>
    <row r="36" spans="1:1">
      <c r="A36" s="2" t="s">
        <v>746</v>
      </c>
    </row>
    <row r="37" spans="1:1">
      <c r="A37" s="2" t="s">
        <v>748</v>
      </c>
    </row>
    <row r="38" spans="1:1">
      <c r="A38" s="2" t="s">
        <v>835</v>
      </c>
    </row>
    <row r="39" spans="1:1">
      <c r="A39" s="2" t="s">
        <v>836</v>
      </c>
    </row>
    <row r="40" spans="1:1">
      <c r="A40" s="2" t="s">
        <v>837</v>
      </c>
    </row>
    <row r="41" spans="1:1">
      <c r="A41" s="2" t="s">
        <v>755</v>
      </c>
    </row>
    <row r="42" spans="1:1">
      <c r="A42" s="2" t="s">
        <v>838</v>
      </c>
    </row>
    <row r="43" spans="1:1">
      <c r="A43" s="2" t="s">
        <v>839</v>
      </c>
    </row>
    <row r="44" spans="1:1">
      <c r="A44" s="2" t="s">
        <v>840</v>
      </c>
    </row>
    <row r="45" spans="1:1">
      <c r="A45" s="2" t="s">
        <v>841</v>
      </c>
    </row>
    <row r="46" spans="1:1">
      <c r="A46" s="2" t="s">
        <v>761</v>
      </c>
    </row>
    <row r="47" spans="1:1">
      <c r="A47" s="2" t="s">
        <v>761</v>
      </c>
    </row>
    <row r="48" spans="1:1">
      <c r="A48" s="2" t="s">
        <v>763</v>
      </c>
    </row>
    <row r="49" spans="1:1">
      <c r="A49" s="2" t="s">
        <v>763</v>
      </c>
    </row>
    <row r="50" spans="1:1">
      <c r="A50" s="2" t="s">
        <v>763</v>
      </c>
    </row>
    <row r="51" spans="1:1">
      <c r="A51" s="2" t="s">
        <v>763</v>
      </c>
    </row>
    <row r="52" spans="1:1">
      <c r="A52" s="2" t="s">
        <v>763</v>
      </c>
    </row>
    <row r="53" spans="1:1">
      <c r="A53" s="2" t="s">
        <v>842</v>
      </c>
    </row>
    <row r="54" spans="1:1">
      <c r="A54" s="2" t="s">
        <v>842</v>
      </c>
    </row>
    <row r="55" spans="1:1">
      <c r="A55" s="2" t="s">
        <v>767</v>
      </c>
    </row>
    <row r="56" spans="1:1">
      <c r="A56" s="2" t="s">
        <v>767</v>
      </c>
    </row>
    <row r="57" spans="1:1">
      <c r="A57" s="2" t="s">
        <v>769</v>
      </c>
    </row>
    <row r="58" spans="1:1">
      <c r="A58" s="2" t="s">
        <v>772</v>
      </c>
    </row>
    <row r="59" spans="1:1">
      <c r="A59" s="2" t="s">
        <v>775</v>
      </c>
    </row>
    <row r="60" spans="1:1">
      <c r="A60" s="2" t="s">
        <v>116</v>
      </c>
    </row>
    <row r="61" spans="1:1">
      <c r="A61" s="2" t="s">
        <v>778</v>
      </c>
    </row>
    <row r="62" spans="1:1">
      <c r="A62" s="2" t="s">
        <v>778</v>
      </c>
    </row>
    <row r="63" spans="1:1">
      <c r="A63" s="2" t="s">
        <v>120</v>
      </c>
    </row>
    <row r="64" spans="1:1">
      <c r="A64" s="2" t="s">
        <v>781</v>
      </c>
    </row>
    <row r="65" spans="1:1">
      <c r="A65" s="2" t="s">
        <v>783</v>
      </c>
    </row>
    <row r="66" spans="1:1">
      <c r="A66" s="2" t="s">
        <v>785</v>
      </c>
    </row>
    <row r="67" spans="1:1">
      <c r="A67" s="2" t="s">
        <v>785</v>
      </c>
    </row>
    <row r="68" spans="1:1">
      <c r="A68" s="2" t="s">
        <v>785</v>
      </c>
    </row>
    <row r="69" spans="1:1">
      <c r="A69" s="2" t="s">
        <v>600</v>
      </c>
    </row>
    <row r="70" spans="1:1">
      <c r="A70" s="2" t="s">
        <v>600</v>
      </c>
    </row>
    <row r="71" spans="1:1">
      <c r="A71" s="2" t="s">
        <v>600</v>
      </c>
    </row>
    <row r="72" spans="1:1">
      <c r="A72" s="2" t="s">
        <v>600</v>
      </c>
    </row>
    <row r="73" spans="1:1">
      <c r="A73" s="2" t="s">
        <v>787</v>
      </c>
    </row>
    <row r="74" spans="1:1">
      <c r="A74" s="2" t="s">
        <v>787</v>
      </c>
    </row>
    <row r="75" spans="1:1">
      <c r="A75" s="2" t="s">
        <v>787</v>
      </c>
    </row>
    <row r="76" spans="1:1">
      <c r="A76" s="2" t="s">
        <v>787</v>
      </c>
    </row>
    <row r="77" spans="1:1">
      <c r="A77" s="2" t="s">
        <v>843</v>
      </c>
    </row>
    <row r="78" spans="1:1">
      <c r="A78" s="2" t="s">
        <v>844</v>
      </c>
    </row>
    <row r="79" spans="1:1">
      <c r="A79" s="2" t="s">
        <v>794</v>
      </c>
    </row>
    <row r="80" spans="1:1">
      <c r="A80" s="2" t="s">
        <v>795</v>
      </c>
    </row>
    <row r="81" spans="1:1">
      <c r="A81" s="2" t="s">
        <v>795</v>
      </c>
    </row>
    <row r="82" spans="1:1">
      <c r="A82" s="2" t="s">
        <v>797</v>
      </c>
    </row>
    <row r="83" spans="1:1">
      <c r="A83" s="2" t="s">
        <v>797</v>
      </c>
    </row>
    <row r="84" spans="1:1">
      <c r="A84" s="2" t="s">
        <v>797</v>
      </c>
    </row>
    <row r="85" spans="1:1">
      <c r="A85" s="2" t="s">
        <v>799</v>
      </c>
    </row>
    <row r="86" spans="1:1">
      <c r="A86" s="2" t="s">
        <v>801</v>
      </c>
    </row>
    <row r="87" spans="1:1">
      <c r="A87" s="2" t="s">
        <v>801</v>
      </c>
    </row>
    <row r="88" spans="1:1">
      <c r="A88" s="2" t="s">
        <v>803</v>
      </c>
    </row>
    <row r="89" spans="1:1">
      <c r="A89" s="2" t="s">
        <v>805</v>
      </c>
    </row>
    <row r="90" spans="1:1">
      <c r="A90" s="2" t="s">
        <v>807</v>
      </c>
    </row>
    <row r="91" spans="1:1">
      <c r="A91" s="2" t="s">
        <v>807</v>
      </c>
    </row>
    <row r="92" spans="1:1">
      <c r="A92" s="2" t="s">
        <v>809</v>
      </c>
    </row>
    <row r="93" spans="1:1">
      <c r="A93" s="2" t="s">
        <v>809</v>
      </c>
    </row>
    <row r="94" spans="1:1">
      <c r="A94" s="2" t="s">
        <v>809</v>
      </c>
    </row>
    <row r="95" spans="1:1">
      <c r="A95" s="2" t="s">
        <v>812</v>
      </c>
    </row>
    <row r="96" spans="1:1">
      <c r="A96" s="2" t="s">
        <v>814</v>
      </c>
    </row>
    <row r="97" spans="1:1">
      <c r="A97" s="2" t="s">
        <v>814</v>
      </c>
    </row>
    <row r="98" spans="1:1">
      <c r="A98" s="2" t="s">
        <v>816</v>
      </c>
    </row>
    <row r="99" spans="1:1">
      <c r="A99" s="2" t="s">
        <v>818</v>
      </c>
    </row>
    <row r="100" spans="1:1">
      <c r="A100" s="2" t="s">
        <v>820</v>
      </c>
    </row>
    <row r="101" spans="1:1">
      <c r="A101" s="2" t="s">
        <v>822</v>
      </c>
    </row>
    <row r="102" spans="1:1">
      <c r="A102" s="2" t="s">
        <v>824</v>
      </c>
    </row>
    <row r="103" spans="1:1">
      <c r="A103" s="2" t="s">
        <v>826</v>
      </c>
    </row>
    <row r="104" spans="1:1">
      <c r="A104" s="2" t="s">
        <v>845</v>
      </c>
    </row>
    <row r="105" spans="1:1">
      <c r="A105" s="2" t="s">
        <v>830</v>
      </c>
    </row>
    <row r="106" spans="1:1">
      <c r="A106" s="2" t="s">
        <v>832</v>
      </c>
    </row>
    <row r="107" spans="1:1">
      <c r="A107" s="2" t="s">
        <v>833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2024-01-22T08:23:27Z</cp:lastPrinted>
  <dcterms:created xsi:type="dcterms:W3CDTF">2009-06-02T18:56:54Z</dcterms:created>
  <dcterms:modified xsi:type="dcterms:W3CDTF">2024-04-26T03:42:07Z</dcterms:modified>
</cp:coreProperties>
</file>