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2B43B20-118C-4FF2-A1B9-B59D4E64815B}"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Invoice!$A$1:$K$125</definedName>
    <definedName name="_xlnm.Print_Area" localSheetId="3">'Shipping Invoice'!$A$1:$L$118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5" i="2" l="1"/>
  <c r="F1001" i="6" s="1"/>
  <c r="E116" i="2"/>
  <c r="K116" i="7"/>
  <c r="K115" i="7"/>
  <c r="E95" i="6"/>
  <c r="E79" i="6"/>
  <c r="E63" i="6"/>
  <c r="E47" i="6"/>
  <c r="E31" i="6"/>
  <c r="K14" i="7"/>
  <c r="K17" i="7"/>
  <c r="K10" i="7"/>
  <c r="I109" i="7"/>
  <c r="B106" i="7"/>
  <c r="B102" i="7"/>
  <c r="I101" i="7"/>
  <c r="I90" i="7"/>
  <c r="I88" i="7"/>
  <c r="I77" i="7"/>
  <c r="I75" i="7"/>
  <c r="B70" i="7"/>
  <c r="I63" i="7"/>
  <c r="I61" i="7"/>
  <c r="B54" i="7"/>
  <c r="I50" i="7"/>
  <c r="I49" i="7"/>
  <c r="I47" i="7"/>
  <c r="B38" i="7"/>
  <c r="I36" i="7"/>
  <c r="I35" i="7"/>
  <c r="I33" i="7"/>
  <c r="N1" i="7"/>
  <c r="I95" i="7" s="1"/>
  <c r="N1" i="6"/>
  <c r="E100" i="6" s="1"/>
  <c r="F1002" i="6"/>
  <c r="D109" i="6"/>
  <c r="B113" i="7" s="1"/>
  <c r="D108" i="6"/>
  <c r="B112" i="7" s="1"/>
  <c r="D107" i="6"/>
  <c r="B111" i="7" s="1"/>
  <c r="D106" i="6"/>
  <c r="B110" i="7" s="1"/>
  <c r="D105" i="6"/>
  <c r="B109" i="7" s="1"/>
  <c r="D104" i="6"/>
  <c r="B108" i="7" s="1"/>
  <c r="D103" i="6"/>
  <c r="B107" i="7" s="1"/>
  <c r="D102" i="6"/>
  <c r="D101" i="6"/>
  <c r="B105" i="7" s="1"/>
  <c r="D100" i="6"/>
  <c r="B104" i="7" s="1"/>
  <c r="D99" i="6"/>
  <c r="B103" i="7" s="1"/>
  <c r="D98" i="6"/>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D49" i="6"/>
  <c r="B53" i="7" s="1"/>
  <c r="D48" i="6"/>
  <c r="B52" i="7" s="1"/>
  <c r="D47" i="6"/>
  <c r="B51" i="7" s="1"/>
  <c r="D46" i="6"/>
  <c r="B50" i="7" s="1"/>
  <c r="K50" i="7" s="1"/>
  <c r="D45" i="6"/>
  <c r="B49" i="7" s="1"/>
  <c r="D44" i="6"/>
  <c r="B48" i="7" s="1"/>
  <c r="D43" i="6"/>
  <c r="B47" i="7" s="1"/>
  <c r="D42" i="6"/>
  <c r="B46" i="7" s="1"/>
  <c r="D41" i="6"/>
  <c r="B45" i="7" s="1"/>
  <c r="D40" i="6"/>
  <c r="B44" i="7" s="1"/>
  <c r="D39" i="6"/>
  <c r="B43" i="7" s="1"/>
  <c r="D38" i="6"/>
  <c r="B42" i="7" s="1"/>
  <c r="D37" i="6"/>
  <c r="B41" i="7" s="1"/>
  <c r="D36" i="6"/>
  <c r="B40" i="7" s="1"/>
  <c r="D35" i="6"/>
  <c r="B39" i="7" s="1"/>
  <c r="D34" i="6"/>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114" i="2" s="1"/>
  <c r="J38" i="2"/>
  <c r="J37" i="2"/>
  <c r="J36" i="2"/>
  <c r="J35" i="2"/>
  <c r="J34" i="2"/>
  <c r="J33" i="2"/>
  <c r="J32" i="2"/>
  <c r="J31" i="2"/>
  <c r="J30" i="2"/>
  <c r="J29" i="2"/>
  <c r="J28" i="2"/>
  <c r="J27" i="2"/>
  <c r="J26" i="2"/>
  <c r="J25" i="2"/>
  <c r="J24" i="2"/>
  <c r="J23" i="2"/>
  <c r="J22" i="2"/>
  <c r="A1007" i="6"/>
  <c r="A1006" i="6"/>
  <c r="A1005" i="6"/>
  <c r="F1004" i="6"/>
  <c r="A1004" i="6"/>
  <c r="A1003" i="6"/>
  <c r="A1002" i="6"/>
  <c r="A1001" i="6"/>
  <c r="I25" i="7" l="1"/>
  <c r="K25" i="7" s="1"/>
  <c r="I40" i="7"/>
  <c r="K40" i="7" s="1"/>
  <c r="I83" i="7"/>
  <c r="K83" i="7" s="1"/>
  <c r="K108" i="7"/>
  <c r="I27" i="7"/>
  <c r="K27" i="7" s="1"/>
  <c r="I41" i="7"/>
  <c r="I56" i="7"/>
  <c r="K56" i="7" s="1"/>
  <c r="I70" i="7"/>
  <c r="K70" i="7" s="1"/>
  <c r="I96" i="7"/>
  <c r="I108" i="7"/>
  <c r="K77" i="7"/>
  <c r="I42" i="7"/>
  <c r="K42" i="7" s="1"/>
  <c r="K62" i="7"/>
  <c r="I43" i="7"/>
  <c r="K43" i="7" s="1"/>
  <c r="I84" i="7"/>
  <c r="K84" i="7" s="1"/>
  <c r="I110" i="7"/>
  <c r="K110" i="7" s="1"/>
  <c r="K47" i="7"/>
  <c r="K63" i="7"/>
  <c r="K95" i="7"/>
  <c r="I30" i="7"/>
  <c r="I44" i="7"/>
  <c r="K44" i="7" s="1"/>
  <c r="I59" i="7"/>
  <c r="K59" i="7" s="1"/>
  <c r="I72" i="7"/>
  <c r="I85" i="7"/>
  <c r="K85" i="7" s="1"/>
  <c r="I99" i="7"/>
  <c r="K99" i="7" s="1"/>
  <c r="I111" i="7"/>
  <c r="K111" i="7" s="1"/>
  <c r="K26" i="7"/>
  <c r="K54" i="7"/>
  <c r="K61" i="7"/>
  <c r="K109" i="7"/>
  <c r="I57" i="7"/>
  <c r="I97" i="7"/>
  <c r="K97" i="7" s="1"/>
  <c r="I29" i="7"/>
  <c r="K29" i="7" s="1"/>
  <c r="I58" i="7"/>
  <c r="K58" i="7" s="1"/>
  <c r="I71" i="7"/>
  <c r="I98" i="7"/>
  <c r="K98" i="7" s="1"/>
  <c r="K32" i="7"/>
  <c r="K64" i="7"/>
  <c r="K96" i="7"/>
  <c r="I31" i="7"/>
  <c r="K31" i="7" s="1"/>
  <c r="I45" i="7"/>
  <c r="K45" i="7" s="1"/>
  <c r="I73" i="7"/>
  <c r="K73" i="7" s="1"/>
  <c r="I86" i="7"/>
  <c r="I112" i="7"/>
  <c r="K112" i="7" s="1"/>
  <c r="I82" i="7"/>
  <c r="K82" i="7" s="1"/>
  <c r="I28" i="7"/>
  <c r="K28" i="7" s="1"/>
  <c r="K30" i="7"/>
  <c r="K33" i="7"/>
  <c r="K49" i="7"/>
  <c r="K81" i="7"/>
  <c r="I32" i="7"/>
  <c r="I46" i="7"/>
  <c r="K46" i="7" s="1"/>
  <c r="I60" i="7"/>
  <c r="K60" i="7" s="1"/>
  <c r="I74" i="7"/>
  <c r="K74" i="7" s="1"/>
  <c r="I87" i="7"/>
  <c r="I100" i="7"/>
  <c r="K100" i="7" s="1"/>
  <c r="I113" i="7"/>
  <c r="K113" i="7" s="1"/>
  <c r="K34" i="7"/>
  <c r="K35" i="7"/>
  <c r="I34" i="7"/>
  <c r="I48" i="7"/>
  <c r="K48" i="7" s="1"/>
  <c r="I62" i="7"/>
  <c r="I76" i="7"/>
  <c r="K76" i="7" s="1"/>
  <c r="I89" i="7"/>
  <c r="I102" i="7"/>
  <c r="K102" i="7"/>
  <c r="K101" i="7"/>
  <c r="I64" i="7"/>
  <c r="I78" i="7"/>
  <c r="K78" i="7" s="1"/>
  <c r="I91" i="7"/>
  <c r="K91" i="7" s="1"/>
  <c r="K22" i="7"/>
  <c r="I51" i="7"/>
  <c r="K51" i="7" s="1"/>
  <c r="K71" i="7"/>
  <c r="K103" i="7"/>
  <c r="I38" i="7"/>
  <c r="I66" i="7"/>
  <c r="K72" i="7"/>
  <c r="K88" i="7"/>
  <c r="K104" i="7"/>
  <c r="K38" i="7"/>
  <c r="I53" i="7"/>
  <c r="K53" i="7" s="1"/>
  <c r="I67" i="7"/>
  <c r="K67" i="7" s="1"/>
  <c r="I92" i="7"/>
  <c r="K92" i="7" s="1"/>
  <c r="I106" i="7"/>
  <c r="K66" i="7"/>
  <c r="I103" i="7"/>
  <c r="K86" i="7"/>
  <c r="I22" i="7"/>
  <c r="I37" i="7"/>
  <c r="I65" i="7"/>
  <c r="K65" i="7" s="1"/>
  <c r="I79" i="7"/>
  <c r="K79" i="7" s="1"/>
  <c r="I104" i="7"/>
  <c r="K55" i="7"/>
  <c r="K87" i="7"/>
  <c r="I23" i="7"/>
  <c r="K23" i="7" s="1"/>
  <c r="I52" i="7"/>
  <c r="K52" i="7" s="1"/>
  <c r="I80" i="7"/>
  <c r="K80" i="7" s="1"/>
  <c r="I105" i="7"/>
  <c r="K105" i="7" s="1"/>
  <c r="K41" i="7"/>
  <c r="K57" i="7"/>
  <c r="K89" i="7"/>
  <c r="I24" i="7"/>
  <c r="K24" i="7" s="1"/>
  <c r="I39" i="7"/>
  <c r="K39" i="7" s="1"/>
  <c r="I54" i="7"/>
  <c r="I81" i="7"/>
  <c r="I93" i="7"/>
  <c r="K93" i="7" s="1"/>
  <c r="K106" i="7"/>
  <c r="K36" i="7"/>
  <c r="K37" i="7"/>
  <c r="K90" i="7"/>
  <c r="I68" i="7"/>
  <c r="K68" i="7" s="1"/>
  <c r="I94" i="7"/>
  <c r="K94" i="7" s="1"/>
  <c r="I107" i="7"/>
  <c r="K75" i="7"/>
  <c r="I26" i="7"/>
  <c r="I55" i="7"/>
  <c r="I69" i="7"/>
  <c r="K69" i="7" s="1"/>
  <c r="K107" i="7"/>
  <c r="E20" i="6"/>
  <c r="E36" i="6"/>
  <c r="E68" i="6"/>
  <c r="E84" i="6"/>
  <c r="E21" i="6"/>
  <c r="E37" i="6"/>
  <c r="E53" i="6"/>
  <c r="E69" i="6"/>
  <c r="E85" i="6"/>
  <c r="E101" i="6"/>
  <c r="E22" i="6"/>
  <c r="E38" i="6"/>
  <c r="E54" i="6"/>
  <c r="E70" i="6"/>
  <c r="E102" i="6"/>
  <c r="E23" i="6"/>
  <c r="E55" i="6"/>
  <c r="E103" i="6"/>
  <c r="E24" i="6"/>
  <c r="E40" i="6"/>
  <c r="E56" i="6"/>
  <c r="E72" i="6"/>
  <c r="E88" i="6"/>
  <c r="E104" i="6"/>
  <c r="E39" i="6"/>
  <c r="E71" i="6"/>
  <c r="E87" i="6"/>
  <c r="E25" i="6"/>
  <c r="E41" i="6"/>
  <c r="E57" i="6"/>
  <c r="E73" i="6"/>
  <c r="E89" i="6"/>
  <c r="E105" i="6"/>
  <c r="E26" i="6"/>
  <c r="E42" i="6"/>
  <c r="E58" i="6"/>
  <c r="E74" i="6"/>
  <c r="E90" i="6"/>
  <c r="E106" i="6"/>
  <c r="E43" i="6"/>
  <c r="E107" i="6"/>
  <c r="E59" i="6"/>
  <c r="E28" i="6"/>
  <c r="E44" i="6"/>
  <c r="E60" i="6"/>
  <c r="E76" i="6"/>
  <c r="E92" i="6"/>
  <c r="E108" i="6"/>
  <c r="E86" i="6"/>
  <c r="E27" i="6"/>
  <c r="E75" i="6"/>
  <c r="E91" i="6"/>
  <c r="E29" i="6"/>
  <c r="E45" i="6"/>
  <c r="E61" i="6"/>
  <c r="E77" i="6"/>
  <c r="E93" i="6"/>
  <c r="E109" i="6"/>
  <c r="E30" i="6"/>
  <c r="E46" i="6"/>
  <c r="E62" i="6"/>
  <c r="E78" i="6"/>
  <c r="E94" i="6"/>
  <c r="E32" i="6"/>
  <c r="E48" i="6"/>
  <c r="E64" i="6"/>
  <c r="E80" i="6"/>
  <c r="E96" i="6"/>
  <c r="E33" i="6"/>
  <c r="E49" i="6"/>
  <c r="E65" i="6"/>
  <c r="E81" i="6"/>
  <c r="E97" i="6"/>
  <c r="E18" i="6"/>
  <c r="E34" i="6"/>
  <c r="E50" i="6"/>
  <c r="E66" i="6"/>
  <c r="E82" i="6"/>
  <c r="E98" i="6"/>
  <c r="E19" i="6"/>
  <c r="E35" i="6"/>
  <c r="E51" i="6"/>
  <c r="E67" i="6"/>
  <c r="E83" i="6"/>
  <c r="E99" i="6"/>
  <c r="E52" i="6"/>
  <c r="J117" i="2"/>
  <c r="B114" i="7"/>
  <c r="M11" i="6"/>
  <c r="K114" i="7" l="1"/>
  <c r="K11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0" i="2" s="1"/>
  <c r="I124" i="2" l="1"/>
  <c r="I122" i="2" s="1"/>
  <c r="I125" i="2"/>
  <c r="I12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<sst xmlns="http://schemas.openxmlformats.org/spreadsheetml/2006/main" count="3214" uniqueCount="835">
  <si>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</si>
  <si>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</si>
  <si>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</si>
  <si>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</si>
  <si>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</si>
  <si>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</si>
  <si>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</si>
  <si>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</si>
  <si>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</si>
  <si>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</si>
  <si>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</si>
  <si>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</si>
  <si>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</si>
  <si>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</si>
  <si>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</si>
  <si>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</si>
  <si>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</si>
  <si>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</si>
  <si>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</si>
  <si>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</si>
  <si>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</si>
  <si>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</si>
  <si>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</si>
  <si>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</si>
  <si>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</si>
  <si>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</si>
  <si>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</si>
  <si>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</si>
  <si>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</si>
  <si>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</si>
  <si>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</si>
  <si>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</si>
  <si>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</si>
  <si>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</si>
  <si>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</si>
  <si>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</si>
  <si>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</si>
  <si>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</si>
  <si>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</si>
  <si>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</si>
  <si>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</si>
  <si>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</si>
  <si>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</si>
  <si>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</si>
  <si>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</si>
  <si>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</si>
  <si>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</si>
  <si>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</si>
  <si>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</si>
  <si>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</si>
  <si>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</si>
  <si>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</si>
  <si>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</si>
  <si>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</si>
  <si>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</si>
  <si>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</si>
  <si>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</si>
  <si>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</si>
  <si>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</si>
  <si>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</si>
  <si>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</si>
  <si>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</si>
  <si>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</si>
  <si>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</si>
  <si>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</si>
  <si>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</si>
  <si>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</si>
  <si>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</si>
  <si>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</si>
  <si>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</si>
  <si>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</si>
  <si>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</si>
  <si>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</si>
  <si>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</si>
  <si>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</si>
  <si>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</si>
  <si>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</si>
  <si>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</si>
  <si>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</si>
  <si>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</si>
  <si>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</si>
  <si>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</si>
  <si>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</si>
  <si>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</si>
  <si>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</si>
  <si>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</si>
  <si>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</si>
  <si>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</si>
  <si>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</si>
  <si>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</si>
  <si>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</si>
  <si>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</si>
  <si>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</si>
  <si>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</si>
  <si>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</si>
  <si>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</si>
  <si>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</si>
  <si>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</si>
  <si>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</si>
  <si>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</si>
  <si>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</si>
  <si>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</si>
  <si>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</si>
  <si>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</si>
  <si>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</si>
  <si>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</si>
  <si>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</si>
  <si>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</si>
  <si>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</si>
  <si>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</si>
  <si>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</si>
  <si>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</si>
  <si>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</si>
  <si>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</si>
  <si>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</si>
  <si>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</si>
  <si>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</si>
  <si>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</si>
  <si>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</si>
  <si>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</si>
  <si>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</si>
  <si>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</si>
  <si>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</si>
  <si>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</si>
  <si>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</si>
  <si>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</si>
  <si>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</si>
  <si>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</si>
  <si>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</si>
  <si>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</si>
  <si>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</si>
  <si>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</si>
  <si>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</si>
  <si>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</si>
  <si>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</si>
  <si>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</si>
  <si>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</si>
  <si>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</si>
  <si>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</si>
  <si>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</si>
  <si>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</si>
  <si>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</si>
  <si>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</si>
  <si>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</si>
  <si>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</si>
  <si>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</si>
  <si>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</si>
  <si>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</si>
  <si>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</si>
  <si>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</si>
  <si>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</si>
  <si>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</si>
  <si>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</si>
  <si>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</si>
  <si>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</si>
  <si>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</si>
  <si>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</si>
  <si>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</si>
  <si>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</si>
  <si>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</si>
  <si>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</si>
  <si>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</si>
  <si>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</si>
  <si>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</si>
  <si>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</si>
  <si>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</si>
  <si>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</si>
  <si>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</si>
  <si>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</si>
  <si>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</si>
  <si>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</si>
  <si>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</si>
  <si>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</si>
  <si>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</si>
  <si>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</si>
  <si>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</si>
  <si>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</si>
  <si>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</si>
  <si>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</si>
  <si>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</si>
  <si>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</si>
  <si>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</si>
  <si>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</si>
  <si>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</si>
  <si>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</si>
  <si>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</si>
  <si>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</si>
  <si>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</si>
  <si>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</si>
  <si>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</si>
  <si>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</si>
  <si>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</si>
  <si>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</si>
  <si>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</si>
  <si>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</si>
  <si>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</si>
  <si>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</si>
  <si>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</si>
  <si>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</si>
  <si>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</si>
  <si>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</si>
  <si>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</si>
  <si>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</si>
  <si>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</si>
  <si>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</si>
  <si>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</si>
  <si>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</si>
  <si>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</si>
  <si>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</si>
  <si>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</si>
  <si>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</si>
  <si>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</si>
  <si>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</si>
  <si>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</si>
  <si>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</si>
  <si>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</si>
  <si>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</si>
  <si>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</si>
  <si>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</si>
  <si>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</si>
  <si>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</si>
  <si>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</si>
  <si>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</si>
  <si>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</si>
  <si>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</si>
  <si>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</si>
  <si>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</si>
  <si>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</si>
  <si>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</si>
  <si>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</si>
  <si>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</si>
  <si>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</si>
  <si>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</si>
  <si>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</si>
  <si>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</si>
  <si>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</si>
  <si>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</si>
  <si>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</si>
  <si>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</si>
  <si>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</si>
  <si>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</si>
  <si>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</si>
  <si>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</si>
  <si>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</si>
  <si>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</si>
  <si>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</si>
  <si>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</si>
  <si>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</si>
  <si>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</si>
  <si>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</si>
  <si>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</si>
  <si>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</si>
  <si>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</si>
  <si>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</si>
  <si>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</si>
  <si>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</si>
  <si>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</si>
  <si>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</si>
  <si>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</si>
  <si>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</si>
  <si>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</si>
  <si>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</si>
  <si>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</si>
  <si>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</si>
  <si>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</si>
  <si>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</si>
  <si>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</si>
  <si>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</si>
  <si>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</si>
  <si>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</si>
  <si>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</si>
  <si>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</si>
  <si>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</si>
  <si>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</si>
  <si>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</si>
  <si>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</si>
  <si>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</si>
  <si>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</si>
  <si>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</si>
  <si>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</si>
  <si>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</si>
  <si>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</si>
  <si>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</si>
  <si>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</si>
  <si>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</si>
  <si>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</si>
  <si>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</si>
  <si>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</si>
  <si>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</si>
  <si>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</si>
  <si>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</si>
  <si>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</si>
  <si>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</si>
  <si>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</si>
  <si>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</si>
  <si>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</si>
  <si>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</si>
  <si>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</si>
  <si>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</si>
  <si>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</si>
  <si>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</si>
  <si>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</si>
  <si>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</si>
  <si>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</si>
  <si>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</si>
  <si>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</si>
  <si>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</si>
  <si>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</si>
  <si>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</si>
  <si>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</si>
  <si>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</si>
  <si>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</si>
  <si>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</si>
  <si>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</si>
  <si>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</si>
  <si>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</si>
  <si>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</si>
  <si>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</si>
  <si>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</si>
  <si>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</si>
  <si>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</si>
  <si>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</si>
  <si>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</si>
  <si>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</si>
  <si>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</si>
  <si>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</si>
  <si>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</si>
  <si>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</si>
  <si>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</si>
  <si>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</si>
  <si>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</si>
  <si>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</si>
  <si>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</si>
  <si>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</si>
  <si>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</si>
  <si>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</si>
  <si>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</si>
  <si>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</si>
  <si>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</si>
  <si>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</si>
  <si>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</si>
  <si>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</si>
  <si>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</si>
  <si>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</si>
  <si>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</si>
  <si>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</si>
  <si>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</si>
  <si>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</si>
  <si>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</si>
  <si>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</si>
  <si>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</si>
  <si>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</si>
  <si>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</si>
  <si>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</si>
  <si>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</si>
  <si>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</si>
  <si>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</si>
  <si>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</si>
  <si>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</si>
  <si>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</si>
  <si>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</si>
  <si>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</si>
  <si>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</si>
  <si>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</si>
  <si>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</si>
  <si>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</si>
  <si>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</si>
  <si>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</si>
  <si>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</si>
  <si>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</si>
  <si>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</si>
  <si>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</si>
  <si>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</si>
  <si>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</si>
  <si>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</si>
  <si>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</si>
  <si>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</si>
  <si>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</si>
  <si>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</si>
  <si>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</si>
  <si>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</si>
  <si>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</si>
  <si>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</si>
  <si>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</si>
  <si>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</si>
  <si>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</si>
  <si>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</si>
  <si>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</si>
  <si>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</si>
  <si>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</si>
  <si>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</si>
  <si>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</si>
  <si>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</si>
  <si>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</si>
  <si>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</si>
  <si>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</si>
  <si>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</si>
  <si>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</si>
  <si>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</si>
  <si>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</si>
  <si>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</si>
  <si>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</si>
  <si>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</si>
  <si>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</si>
  <si>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</si>
  <si>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</si>
  <si>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</si>
  <si>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</si>
  <si>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</si>
  <si>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</si>
  <si>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</si>
  <si>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</si>
  <si>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</si>
  <si>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</si>
  <si>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</si>
  <si>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</si>
  <si>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</si>
  <si>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</si>
  <si>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</si>
  <si>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</si>
  <si>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</si>
  <si>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</si>
  <si>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</si>
  <si>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</si>
  <si>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</si>
  <si>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</si>
  <si>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</si>
  <si>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</si>
  <si>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</si>
  <si>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</si>
  <si>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</si>
  <si>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</si>
  <si>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</si>
  <si>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</si>
  <si>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</si>
  <si>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</si>
  <si>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</si>
  <si>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</si>
  <si>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</si>
  <si>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</si>
  <si>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</si>
  <si>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</si>
  <si>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</si>
  <si>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</si>
  <si>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</si>
  <si>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</si>
  <si>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</si>
  <si>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</si>
  <si>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</si>
  <si>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</si>
  <si>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</si>
  <si>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</si>
  <si>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</si>
  <si>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</si>
  <si>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</si>
  <si>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</si>
  <si>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</si>
  <si>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</si>
  <si>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</si>
  <si>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</si>
  <si>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</si>
  <si>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</si>
  <si>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</si>
  <si>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</si>
  <si>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</si>
  <si>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</si>
  <si>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</si>
  <si>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</si>
  <si>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</si>
  <si>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</si>
  <si>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</si>
  <si>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</si>
  <si>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</si>
  <si>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</si>
  <si>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</si>
  <si>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</si>
  <si>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</si>
  <si>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</si>
  <si>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</si>
  <si>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</si>
  <si>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</si>
  <si>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</si>
  <si>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</si>
  <si>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</si>
  <si>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</si>
  <si>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</si>
  <si>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</si>
  <si>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</si>
  <si>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</si>
  <si>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</si>
  <si>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</si>
  <si>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</si>
  <si>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</si>
  <si>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</si>
  <si>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</si>
  <si>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</si>
  <si>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</si>
  <si>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</si>
  <si>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</si>
  <si>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</si>
  <si>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</si>
  <si>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</si>
  <si>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</si>
  <si>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</si>
  <si>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</si>
  <si>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</si>
  <si>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</si>
  <si>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</si>
  <si>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</si>
  <si>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</si>
  <si>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</si>
  <si>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</si>
  <si>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</si>
  <si>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</si>
  <si>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</si>
  <si>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</si>
  <si>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</si>
  <si>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</si>
  <si>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</si>
  <si>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</si>
  <si>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</si>
  <si>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</si>
  <si>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</si>
  <si>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</si>
  <si>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</si>
  <si>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</si>
  <si>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</si>
  <si>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</si>
  <si>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</si>
  <si>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</si>
  <si>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</si>
  <si>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</si>
  <si>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</si>
  <si>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</si>
  <si>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</si>
  <si>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</si>
  <si>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</si>
  <si>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</si>
  <si>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</si>
  <si>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</si>
  <si>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</si>
  <si>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</si>
  <si>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</si>
  <si>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</si>
  <si>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</si>
  <si>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</si>
  <si>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</si>
  <si>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</si>
  <si>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</si>
  <si>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</si>
  <si>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</si>
  <si>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</si>
  <si>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</si>
  <si>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</si>
  <si>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</si>
  <si>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</si>
  <si>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</si>
  <si>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</si>
  <si>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</si>
  <si>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</si>
  <si>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</si>
  <si>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</si>
  <si>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</si>
  <si>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</si>
  <si>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</si>
  <si>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</si>
  <si>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</si>
  <si>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</si>
  <si>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</si>
  <si>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</si>
  <si>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</si>
  <si>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</si>
  <si>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</si>
  <si>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</si>
  <si>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</si>
  <si>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</si>
  <si>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</si>
  <si>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</si>
  <si>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</si>
  <si>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</si>
  <si>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</si>
  <si>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</si>
  <si>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</si>
  <si>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</si>
  <si>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</si>
  <si>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</si>
  <si>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</si>
  <si>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</si>
  <si>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</si>
  <si>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</si>
  <si>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</si>
  <si>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</si>
  <si>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</si>
  <si>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</si>
  <si>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</si>
  <si>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</si>
  <si>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</si>
  <si>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</si>
  <si>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</si>
  <si>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</si>
  <si>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</si>
  <si>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</si>
  <si>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</si>
  <si>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</si>
  <si>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</si>
  <si>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</si>
  <si>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</si>
  <si>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</si>
  <si>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</si>
  <si>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</si>
  <si>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</si>
  <si>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</si>
  <si>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</si>
  <si>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</si>
  <si>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</si>
  <si>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</si>
  <si>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</si>
  <si>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</si>
  <si>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</si>
  <si>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</si>
  <si>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</si>
  <si>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</si>
  <si>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</si>
  <si>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</si>
  <si>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</si>
  <si>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</si>
  <si>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</si>
  <si>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</si>
  <si>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</si>
  <si>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</si>
  <si>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</si>
  <si>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</si>
  <si>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</si>
  <si>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</si>
  <si>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</si>
  <si>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</si>
  <si>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</si>
  <si>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</si>
  <si>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</si>
  <si>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</si>
  <si>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</si>
  <si>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</si>
  <si>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</si>
  <si>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</si>
  <si>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</si>
  <si>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</si>
  <si>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</si>
  <si>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</si>
  <si>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</si>
  <si>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</si>
  <si>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</si>
  <si>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</si>
  <si>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</si>
  <si>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</si>
  <si>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</si>
  <si>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</si>
  <si>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</si>
  <si>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</si>
  <si>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</si>
  <si>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</si>
  <si>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</si>
  <si>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</si>
  <si>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</si>
  <si>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</si>
  <si>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</si>
  <si>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</si>
  <si>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</si>
  <si>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</si>
  <si>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</si>
  <si>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</si>
  <si>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</si>
  <si>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</si>
  <si>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</si>
  <si>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</si>
  <si>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</si>
  <si>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</si>
  <si>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</si>
  <si>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</si>
  <si>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</si>
  <si>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</si>
  <si>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</si>
  <si>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</si>
  <si>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</si>
  <si>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</si>
  <si>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</si>
  <si>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</si>
  <si>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</si>
  <si>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</si>
  <si>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</si>
  <si>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</si>
  <si>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</si>
  <si>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</si>
  <si>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</si>
  <si>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</si>
  <si>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</si>
  <si>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</si>
  <si>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</si>
  <si>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</si>
  <si>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</si>
  <si>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</si>
  <si>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</si>
  <si>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</si>
  <si>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</si>
  <si>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</si>
  <si>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</si>
  <si>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</si>
  <si>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</si>
  <si>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</si>
  <si>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</si>
  <si>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</si>
  <si>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</si>
  <si>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</si>
  <si>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</si>
  <si>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</si>
  <si>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</si>
  <si>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</si>
  <si>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</si>
  <si>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</si>
  <si>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</si>
  <si>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</si>
  <si>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</si>
  <si>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</si>
  <si>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ACBEVB</t>
  </si>
  <si>
    <t>Flexible acrylic circular barbell, 16g (1.2mm) with two 3mm UV balls</t>
  </si>
  <si>
    <t>ALBEVB</t>
  </si>
  <si>
    <t>Flexible acrylic labret, 16g (1.2mm) with 3mm UV ball</t>
  </si>
  <si>
    <t>ANSBC25</t>
  </si>
  <si>
    <t>Bio - Flex nose stud, 20g (0.8mm) with a 2.5mm round top with bezel set SwarovskiⓇ crystal</t>
  </si>
  <si>
    <t>BB18B3</t>
  </si>
  <si>
    <t>Color: High Polish</t>
  </si>
  <si>
    <t>PVD plated 316L steel eyebrow barbell, 18g (1mm) with two 3mm balls</t>
  </si>
  <si>
    <t>BB18CN3</t>
  </si>
  <si>
    <t>316L steel eyebrow barbell, 18g (1mm) with two 3mm cones</t>
  </si>
  <si>
    <t>BB20</t>
  </si>
  <si>
    <t>316L steel barbell, 20g (0.8mm) with 3mm balls</t>
  </si>
  <si>
    <t>316L steel eyebrow barbell, 16g (1.2mm) with two 3mm balls</t>
  </si>
  <si>
    <t>BBECN</t>
  </si>
  <si>
    <t>316L steel eyebrow barbell, 16g (1.2mm) with two 3mm cones</t>
  </si>
  <si>
    <t>316L steel Industrial barbell, 14g (1.6mm) with two 5mm balls</t>
  </si>
  <si>
    <t>BBITBXL</t>
  </si>
  <si>
    <t>Extra long PVD plated surgical steel industrial barbell, 14g (1.6mm) with two 5mm balls</t>
  </si>
  <si>
    <t>BBUVDI</t>
  </si>
  <si>
    <t>Color: Purple</t>
  </si>
  <si>
    <t>Color: Red</t>
  </si>
  <si>
    <t>BCRTB4</t>
  </si>
  <si>
    <t>Anodized 316L steel ball closure ring, 14g (1.6mm) with a 4mm high polished plain steel closure ball</t>
  </si>
  <si>
    <t>BN16AW</t>
  </si>
  <si>
    <t>Surgical steel eyebrow banana 16g (1.2mm) with a 3mm steel cone and casted steel arrow end</t>
  </si>
  <si>
    <t>BN18B3</t>
  </si>
  <si>
    <t>PVD plated 316L steel eyebrow banana, 18g (1mm) with two 3mm balls</t>
  </si>
  <si>
    <t>BNES2DI</t>
  </si>
  <si>
    <t>Surgical steel banana, 16g (1.2mm) with two 3mm dice</t>
  </si>
  <si>
    <t>BNT2DI</t>
  </si>
  <si>
    <t>Anodized 316L steel eyebrow banana, 16g (1.2mm) with two 3mm dice</t>
  </si>
  <si>
    <t>CB18B3</t>
  </si>
  <si>
    <t>Surgical steel circular barbell, 18g (1mm) with two 3mm balls</t>
  </si>
  <si>
    <t>CB20B</t>
  </si>
  <si>
    <t>Surgical steel circular barbell, 20g (0.8mm) with two 3mm balls</t>
  </si>
  <si>
    <t>CBEB</t>
  </si>
  <si>
    <t>Surgical steel circular barbell, 16g (1.2mm) with two 3mm balls</t>
  </si>
  <si>
    <t>INDAW</t>
  </si>
  <si>
    <t>Surgical steel industrial barbell, 14g (1.6mm) with a 5mm cone and casted arrow end</t>
  </si>
  <si>
    <t>INDSAW</t>
  </si>
  <si>
    <t>Surgical steel Industrial barbell, 16g (1.2mm) with a 4mm cone and a casted arrow end</t>
  </si>
  <si>
    <t>INTAW</t>
  </si>
  <si>
    <t>Anodized surgical steel industrial barbell, 14g (1.6mm) with a 5mm cone and casted arrow end</t>
  </si>
  <si>
    <t>LBC3</t>
  </si>
  <si>
    <t>316L steel labret, 16g (1.2mm) with a 3mm bezel set jewel ball</t>
  </si>
  <si>
    <t>LBIFB</t>
  </si>
  <si>
    <t>Surgical steel internally threaded labret, 16g (1.2mm) with crystal flat head sized 3mm to 5mm for triple tragus piercings</t>
  </si>
  <si>
    <t>LBISAB25</t>
  </si>
  <si>
    <t>Clear bio flexible labret, 16g (1.2mm) with a push in 2.5mm solid color acrylic ball</t>
  </si>
  <si>
    <t>LBRT14</t>
  </si>
  <si>
    <t>14g Flexible acrylic labret retainer with push in disc</t>
  </si>
  <si>
    <t>LBTC25</t>
  </si>
  <si>
    <t>Crystal Color: Light Siam / Black Anodized</t>
  </si>
  <si>
    <t>Anodized 316L steel labret, 16g (1.2mm) with an internally threaded 2.5mm crystal top</t>
  </si>
  <si>
    <t>NSCRT20</t>
  </si>
  <si>
    <t>Clear Bio-flexible nose screw retainer, 20g (0.8mm) with 2mm ball shaped top</t>
  </si>
  <si>
    <t>Anodized surgical steel nose screw, 20g (0.8mm) with 2mm ball top</t>
  </si>
  <si>
    <t>NSTCN</t>
  </si>
  <si>
    <t>Anodized surgical steel nose screw, 20g (0.8mm) with 2mm cone top</t>
  </si>
  <si>
    <t>SEPB</t>
  </si>
  <si>
    <t>Gauge: 2.5mm</t>
  </si>
  <si>
    <t>316L steel septum retainer in a simple inverted U shape with outward pointing ends</t>
  </si>
  <si>
    <t>SEPTB</t>
  </si>
  <si>
    <t>Black PVD plated 316L steel septum retainer in a simple inverted U shape with outward pointing ends</t>
  </si>
  <si>
    <t>Gauge: 3mm</t>
  </si>
  <si>
    <t>SP20B</t>
  </si>
  <si>
    <t>Surgical steel eyebrow spiral, 20g (0.8mm) with two 3mm balls</t>
  </si>
  <si>
    <t>UBBTC</t>
  </si>
  <si>
    <t>Color: Rainbow Anodized w/ Clear crystal</t>
  </si>
  <si>
    <t>Titanium G23 tongue barbell, 14g (1.6mm) with a 6mm bezel jewel ball top and a lower 6mm plain ball, length of 16mm</t>
  </si>
  <si>
    <t>UBCR18</t>
  </si>
  <si>
    <t>Titanium G23 ball closure ring, 18g (1mm) with a 3mm ball</t>
  </si>
  <si>
    <t>UBN2CG</t>
  </si>
  <si>
    <t>UINDB</t>
  </si>
  <si>
    <t>Titanium G23 industrial barbell, 14g (1.6mm) with two 5mm balls</t>
  </si>
  <si>
    <t>UINFR5</t>
  </si>
  <si>
    <t>Titanium G23 Industrial barbell, 14g (1.6mm) with two 5mm ferido glued multi-crystal balls with resin cover</t>
  </si>
  <si>
    <t>UNBC</t>
  </si>
  <si>
    <t>Titanium G23 nose bone, 18g (1mm) with bezel set round crystal top</t>
  </si>
  <si>
    <t>UTBBG</t>
  </si>
  <si>
    <t>Anodized titanium G23 tongue barbell, 14g (1.6mm) with two 6mm balls</t>
  </si>
  <si>
    <t>Color: Green</t>
  </si>
  <si>
    <t>UTBBS</t>
  </si>
  <si>
    <t>Anodized titanium G23 tongue barbell, 14g (1.6mm) with two 5mm balls</t>
  </si>
  <si>
    <t>UTCBB5</t>
  </si>
  <si>
    <t>Anodized titanium G23 circular barbell, 14g (1.6mm) with 5mm balls</t>
  </si>
  <si>
    <t>UTCBCN5</t>
  </si>
  <si>
    <t>Anodized titanium G23 circular barbell, 14g (1.6mm) with 5mm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</si>
  <si>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</si>
  <si>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</si>
  <si>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</si>
  <si>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</si>
  <si>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</si>
  <si>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</si>
  <si>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</si>
  <si>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</si>
  <si>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ZUBBBS</t>
  </si>
  <si>
    <t>EO gas sterilized piercing: Titanium G23 barbell, 14g (1.6mm) with 5mm balls</t>
  </si>
  <si>
    <t>BBINDX14A</t>
  </si>
  <si>
    <t>LBIFB4</t>
  </si>
  <si>
    <t>SEPB10</t>
  </si>
  <si>
    <t>SEPTB10</t>
  </si>
  <si>
    <t>SEPTB8</t>
  </si>
  <si>
    <t>Ten Thousand Five Hundred Thirty One and 88 cents THB</t>
  </si>
  <si>
    <t>Surgical steel tongue barbell, 14g (1.6mm) with 5mm acrylic UV dice - length 5/8'' (16mm)</t>
  </si>
  <si>
    <t>Exchange Rate THB-THB</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</si>
  <si>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</si>
  <si>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</si>
  <si>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</si>
  <si>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</si>
  <si>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Sunny</t>
  </si>
  <si>
    <t>Five Thousand Eight Hundred Ninety One and 56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</si>
</sst>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3">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applyNumberFormat="0" applyFill="0" applyBorder="0" applyAlignment="0" applyProtection="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14"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3">
    <cellStyle name="Comma 2" xfId="7" xr:uid="{36B2B6A3-9E41-4292-A787-34B5D89AD448}"/>
    <cellStyle name="Comma 2 2" xfId="4430" xr:uid="{011359B8-C9F8-4BDE-BE6D-F37C64CE7B0B}"/>
    <cellStyle name="Comma 2 2 2" xfId="4755" xr:uid="{0EDDAA1F-EE36-4034-A01F-0A69B95CF0D0}"/>
    <cellStyle name="Comma 2 2 2 2" xfId="5326" xr:uid="{4580434C-E305-462E-900B-FD9E665F366E}"/>
    <cellStyle name="Comma 2 2 3" xfId="4591" xr:uid="{0863922C-E2AB-43F1-A1F8-AFA32A1219ED}"/>
    <cellStyle name="Comma 2 2 4" xfId="5346" xr:uid="{1BB9614B-E2D5-4018-837B-292C7F889D13}"/>
    <cellStyle name="Comma 2 2 5" xfId="5368" xr:uid="{5A0B2B78-857B-461D-9266-2F1F9817D113}"/>
    <cellStyle name="Comma 3" xfId="4318" xr:uid="{D67F0183-9B78-4FAC-9EE2-117339704D6E}"/>
    <cellStyle name="Comma 3 2" xfId="4432" xr:uid="{C487993D-F96B-4EA6-8CE1-0E6A943BF089}"/>
    <cellStyle name="Comma 3 2 2" xfId="4756" xr:uid="{F27B4BC5-0BA0-4867-A83E-E183EA04D37D}"/>
    <cellStyle name="Comma 3 2 2 2" xfId="5327" xr:uid="{6D4A34C3-2A96-4BA1-BBF9-852DAAC340C6}"/>
    <cellStyle name="Comma 3 2 3" xfId="5325" xr:uid="{092CDA7B-2BE6-4D67-82CB-0E4BC34E724B}"/>
    <cellStyle name="Comma 3 2 4" xfId="5347" xr:uid="{050E2355-E342-4E28-88CB-B416A3F4783F}"/>
    <cellStyle name="Comma 3 2 5" xfId="5369" xr:uid="{3E085AEE-EC7C-47A3-AAA5-8B2E79EBA03F}"/>
    <cellStyle name="Currency 10" xfId="8" xr:uid="{9BF7774F-FEC0-49CA-BEEB-43C95F7793AB}"/>
    <cellStyle name="Currency 10 2" xfId="9" xr:uid="{A88D9DFA-48DB-4C28-BCC3-19A0FFF3428C}"/>
    <cellStyle name="Currency 10 2 2" xfId="203" xr:uid="{70938BE6-FB04-4CAD-8AAD-B3EB3F4518D4}"/>
    <cellStyle name="Currency 10 2 2 2" xfId="4616" xr:uid="{21FA2914-31D6-47A9-B80F-CAAA19EDB095}"/>
    <cellStyle name="Currency 10 2 3" xfId="4511" xr:uid="{BFF805AF-253D-497B-8C4A-E3C7B4863A78}"/>
    <cellStyle name="Currency 10 3" xfId="10" xr:uid="{EBD88648-9B5D-472E-8F4B-DDD9E6BA318E}"/>
    <cellStyle name="Currency 10 3 2" xfId="204" xr:uid="{3AF0B388-2AD6-44BF-B436-1951205141A6}"/>
    <cellStyle name="Currency 10 3 2 2" xfId="4617" xr:uid="{0B32117B-B2AB-41D2-AD0D-B2554999898E}"/>
    <cellStyle name="Currency 10 3 3" xfId="4512" xr:uid="{C311F36C-37FE-425B-A6A7-8810F875C69A}"/>
    <cellStyle name="Currency 10 4" xfId="205" xr:uid="{95D25DE5-F50A-41AC-9C4D-B9083003209A}"/>
    <cellStyle name="Currency 10 4 2" xfId="4618" xr:uid="{05606465-8C31-44C7-9DE0-332B58F5FF8F}"/>
    <cellStyle name="Currency 10 5" xfId="4437" xr:uid="{D1F98AC7-E593-4D32-BC08-BAE4CEE66020}"/>
    <cellStyle name="Currency 10 6" xfId="4510" xr:uid="{5AA73544-D390-4477-945E-8FF67EEA78D0}"/>
    <cellStyle name="Currency 11" xfId="11" xr:uid="{DEB8A61E-F645-431C-B78E-C2822DFC021A}"/>
    <cellStyle name="Currency 11 2" xfId="12" xr:uid="{DC6FBB4F-303F-4361-85B8-69CCBAE5F6CD}"/>
    <cellStyle name="Currency 11 2 2" xfId="206" xr:uid="{B300D9AE-15CB-4973-8BB2-9F7FC02E3ECB}"/>
    <cellStyle name="Currency 11 2 2 2" xfId="4619" xr:uid="{4DF3BF6E-510B-41A9-893A-3850F2734637}"/>
    <cellStyle name="Currency 11 2 3" xfId="4514" xr:uid="{3E769610-FFF9-4242-BFFF-B3634F746B7F}"/>
    <cellStyle name="Currency 11 3" xfId="13" xr:uid="{227C320C-638F-4E2A-B8F2-E6B38A255352}"/>
    <cellStyle name="Currency 11 3 2" xfId="207" xr:uid="{F91EE01E-A968-4971-B208-B088D1CA63B9}"/>
    <cellStyle name="Currency 11 3 2 2" xfId="4620" xr:uid="{6A350886-E909-41E0-AC40-767A5E4EDDEC}"/>
    <cellStyle name="Currency 11 3 3" xfId="4515" xr:uid="{F708669C-62A0-4213-83E4-5714CD20EE72}"/>
    <cellStyle name="Currency 11 4" xfId="208" xr:uid="{44CA2094-A853-40BF-93B7-3DD0459E1F72}"/>
    <cellStyle name="Currency 11 4 2" xfId="4621" xr:uid="{FF165260-95C5-43A8-A658-9F7523482CA0}"/>
    <cellStyle name="Currency 11 5" xfId="4319" xr:uid="{1FCED57D-B907-4750-A70E-42D6B3898826}"/>
    <cellStyle name="Currency 11 5 2" xfId="4438" xr:uid="{4547FDC5-C845-4A86-AF11-0639629289F8}"/>
    <cellStyle name="Currency 11 5 3" xfId="4720" xr:uid="{B6E62A3A-2FF4-47AF-9FF7-67DA65D116BF}"/>
    <cellStyle name="Currency 11 5 3 2" xfId="5315" xr:uid="{C1445FA1-9E91-4AC8-949C-76E60C7359C4}"/>
    <cellStyle name="Currency 11 5 3 3" xfId="4757" xr:uid="{72D84399-4840-48FC-AFE4-4B891ABA3102}"/>
    <cellStyle name="Currency 11 5 4" xfId="4697" xr:uid="{20FF178F-1496-4D79-826B-3110827EE110}"/>
    <cellStyle name="Currency 11 6" xfId="4513" xr:uid="{5240AF21-EE84-4EC9-9CCA-A486C00AA191}"/>
    <cellStyle name="Currency 12" xfId="14" xr:uid="{5D918166-AEC7-44D9-8CB2-B82BFD8652F8}"/>
    <cellStyle name="Currency 12 2" xfId="15" xr:uid="{512789C3-2922-437F-82D3-4C67C62D9A6B}"/>
    <cellStyle name="Currency 12 2 2" xfId="209" xr:uid="{23534315-22ED-43A2-B38C-1D3C7A68CE86}"/>
    <cellStyle name="Currency 12 2 2 2" xfId="4622" xr:uid="{5272DF26-3113-4249-8A18-2E6E0387F6BD}"/>
    <cellStyle name="Currency 12 2 3" xfId="4517" xr:uid="{CA3E596F-E6B9-43ED-A94E-85ACFCF75041}"/>
    <cellStyle name="Currency 12 3" xfId="210" xr:uid="{26ED2BD4-5799-4549-AAF7-560D4FBF7D5F}"/>
    <cellStyle name="Currency 12 3 2" xfId="4623" xr:uid="{B4DBBD5A-0FA2-45FE-9834-72670A1D542C}"/>
    <cellStyle name="Currency 12 4" xfId="4516" xr:uid="{C4D8C33A-03A9-44A1-9141-8C65436DAB35}"/>
    <cellStyle name="Currency 13" xfId="16" xr:uid="{22A5E19D-5F08-4DA6-B58A-B7DD7B6F48A3}"/>
    <cellStyle name="Currency 13 2" xfId="4321" xr:uid="{F4CAE182-9ADA-4B08-AF6D-21DCF91D6342}"/>
    <cellStyle name="Currency 13 3" xfId="4322" xr:uid="{F0F27BD2-1D40-4B35-8AE1-23E6940A58E4}"/>
    <cellStyle name="Currency 13 3 2" xfId="4759" xr:uid="{83D09124-3963-4C79-ACBC-9618423149B6}"/>
    <cellStyle name="Currency 13 4" xfId="4320" xr:uid="{EC157940-277B-4910-815B-8B80E38C87B1}"/>
    <cellStyle name="Currency 13 5" xfId="4758" xr:uid="{654B587E-F0D6-44F4-9F62-C7F92AA97452}"/>
    <cellStyle name="Currency 14" xfId="17" xr:uid="{1EFBCCEF-B5C3-4110-AE90-B39DEA77B895}"/>
    <cellStyle name="Currency 14 2" xfId="211" xr:uid="{827761E5-EBF6-4220-90B9-5E53FA6D3993}"/>
    <cellStyle name="Currency 14 2 2" xfId="4624" xr:uid="{64B0EBCC-B80C-42D6-B299-AF5AD4D1031F}"/>
    <cellStyle name="Currency 14 3" xfId="4518" xr:uid="{7644CF94-7B9C-40BC-A8C5-1C542445DA6C}"/>
    <cellStyle name="Currency 15" xfId="4414" xr:uid="{E80B8C38-BF61-456F-9A9F-48AB9F9D1F79}"/>
    <cellStyle name="Currency 15 2" xfId="5352" xr:uid="{6BA47F77-9762-49CF-AD67-4314617DB4A1}"/>
    <cellStyle name="Currency 17" xfId="4323" xr:uid="{099E4FC0-D8B5-4DEF-B729-9C54027514E5}"/>
    <cellStyle name="Currency 2" xfId="18" xr:uid="{A8722373-5BF7-40CA-B634-0ED461F0297A}"/>
    <cellStyle name="Currency 2 2" xfId="19" xr:uid="{585BD807-E6C0-4975-B1F9-A552B1C453A5}"/>
    <cellStyle name="Currency 2 2 2" xfId="20" xr:uid="{F162664A-254A-4499-B1A3-10B50EE0967E}"/>
    <cellStyle name="Currency 2 2 2 2" xfId="21" xr:uid="{4CD8CEE6-6E47-40ED-B63F-CA97120FDC66}"/>
    <cellStyle name="Currency 2 2 2 2 2" xfId="4760" xr:uid="{43FB1362-4D9A-421A-B9F6-3999B0150D29}"/>
    <cellStyle name="Currency 2 2 2 3" xfId="22" xr:uid="{5D424DC0-FD71-49F9-99AF-63ED4D375339}"/>
    <cellStyle name="Currency 2 2 2 3 2" xfId="212" xr:uid="{18B6D97E-25D5-4004-9B0B-C6DC16507E1E}"/>
    <cellStyle name="Currency 2 2 2 3 2 2" xfId="4625" xr:uid="{A2354513-1B09-41E8-9301-941729085CB9}"/>
    <cellStyle name="Currency 2 2 2 3 3" xfId="4521" xr:uid="{EB942149-6312-41D8-88B1-B69D6E107CA8}"/>
    <cellStyle name="Currency 2 2 2 4" xfId="213" xr:uid="{B655739F-48F2-4147-AD90-C15619AA9412}"/>
    <cellStyle name="Currency 2 2 2 4 2" xfId="4626" xr:uid="{BC143867-E9B9-4548-84D2-460A0DB5F191}"/>
    <cellStyle name="Currency 2 2 2 5" xfId="4520" xr:uid="{C13F374E-173C-49D2-89D1-574AB3B83C1C}"/>
    <cellStyle name="Currency 2 2 3" xfId="214" xr:uid="{F140FECA-9244-49EF-B966-412A687CF1EC}"/>
    <cellStyle name="Currency 2 2 3 2" xfId="4627" xr:uid="{A087B491-49AC-406C-B9B6-BC36A9CC2A19}"/>
    <cellStyle name="Currency 2 2 4" xfId="4519" xr:uid="{7141691D-4410-4957-8BC9-61F0FD70E08B}"/>
    <cellStyle name="Currency 2 3" xfId="23" xr:uid="{A876636E-CBB4-4166-93EA-C506F55A6EC4}"/>
    <cellStyle name="Currency 2 3 2" xfId="215" xr:uid="{E998B9FC-59EA-4937-BD5B-A46A1D6EC8BA}"/>
    <cellStyle name="Currency 2 3 2 2" xfId="4628" xr:uid="{AA30F0F4-68C2-4481-B6EE-E4E2BFC5575A}"/>
    <cellStyle name="Currency 2 3 3" xfId="4522" xr:uid="{EC9B878D-196F-44A1-817A-816F0068BEF1}"/>
    <cellStyle name="Currency 2 4" xfId="216" xr:uid="{21C6C937-89B1-4BB5-BDCD-B8F721B440BC}"/>
    <cellStyle name="Currency 2 4 2" xfId="217" xr:uid="{6DDF5C66-8191-4143-B122-AB9A616C2182}"/>
    <cellStyle name="Currency 2 5" xfId="218" xr:uid="{826E9002-686D-4BA0-8258-F140C9EE4109}"/>
    <cellStyle name="Currency 2 5 2" xfId="219" xr:uid="{F9EFA990-B934-4141-8F58-289CE0B770AF}"/>
    <cellStyle name="Currency 2 6" xfId="220" xr:uid="{0E51F92F-1687-4911-810F-ACDBE4581ACA}"/>
    <cellStyle name="Currency 3" xfId="24" xr:uid="{DA572A24-9C77-43C9-B1E7-03156C32705B}"/>
    <cellStyle name="Currency 3 2" xfId="25" xr:uid="{B0AFDA10-9953-4828-B8D0-B9246825EB40}"/>
    <cellStyle name="Currency 3 2 2" xfId="221" xr:uid="{409437BF-BFF2-4D47-943B-E63AA5F71F1B}"/>
    <cellStyle name="Currency 3 2 2 2" xfId="4629" xr:uid="{8C02DCAD-C944-4952-9F27-4A1A468F25B8}"/>
    <cellStyle name="Currency 3 2 3" xfId="4524" xr:uid="{E2E75946-9E67-40F0-AA91-17273A0DEA93}"/>
    <cellStyle name="Currency 3 3" xfId="26" xr:uid="{3D41DB79-ACF5-4D3B-AE4E-F212DAE34D26}"/>
    <cellStyle name="Currency 3 3 2" xfId="222" xr:uid="{DE740E0B-7DCC-47AE-9FB4-247E22AF4206}"/>
    <cellStyle name="Currency 3 3 2 2" xfId="4630" xr:uid="{53AB37D0-1E49-4460-997A-F9CD4AFF35EC}"/>
    <cellStyle name="Currency 3 3 3" xfId="4525" xr:uid="{72D73B84-B31D-40B9-B9AE-4338C6878E70}"/>
    <cellStyle name="Currency 3 4" xfId="27" xr:uid="{89CD22D7-DCA9-409A-89BF-9E4D78002190}"/>
    <cellStyle name="Currency 3 4 2" xfId="223" xr:uid="{502B39E6-633D-41B1-B1E1-C2135F26AB08}"/>
    <cellStyle name="Currency 3 4 2 2" xfId="4631" xr:uid="{DA905F62-53B1-4178-B924-4705FED70E42}"/>
    <cellStyle name="Currency 3 4 3" xfId="4526" xr:uid="{C5475089-EB10-4350-A910-4AB25C31D8F0}"/>
    <cellStyle name="Currency 3 5" xfId="224" xr:uid="{0D48ECE8-8064-49CE-9B19-32216FAB7E30}"/>
    <cellStyle name="Currency 3 5 2" xfId="4632" xr:uid="{4F7EA356-C3FF-4856-B8FE-C08B860E2EC4}"/>
    <cellStyle name="Currency 3 6" xfId="4523" xr:uid="{4CFC6D11-FCAA-43A6-87FB-B3CD840A0E2D}"/>
    <cellStyle name="Currency 4" xfId="28" xr:uid="{9F23C9A0-6120-42B4-93D6-2D4163568D42}"/>
    <cellStyle name="Currency 4 2" xfId="29" xr:uid="{D7E63FFD-7885-450F-8317-C37104D1E54E}"/>
    <cellStyle name="Currency 4 2 2" xfId="225" xr:uid="{CD2C0872-60C6-4227-BE1D-1332783747DF}"/>
    <cellStyle name="Currency 4 2 2 2" xfId="4633" xr:uid="{0A4B81CF-054E-4104-9D77-0C8F6B96C281}"/>
    <cellStyle name="Currency 4 2 3" xfId="4528" xr:uid="{75C13778-46E9-41CF-8495-5A6AD5F48FDC}"/>
    <cellStyle name="Currency 4 3" xfId="30" xr:uid="{D219096D-2BAF-4349-BBBB-0F8562C1DA5F}"/>
    <cellStyle name="Currency 4 3 2" xfId="226" xr:uid="{A334C429-20ED-4025-8D27-79DB0255F088}"/>
    <cellStyle name="Currency 4 3 2 2" xfId="4634" xr:uid="{D38DC2AE-F50A-4AC0-8784-07B2AA07FFBD}"/>
    <cellStyle name="Currency 4 3 3" xfId="4529" xr:uid="{FC8C8BF5-99FC-44FF-9C9D-318F18DA0CF8}"/>
    <cellStyle name="Currency 4 4" xfId="227" xr:uid="{F6B3FFA7-199D-4046-883E-4E303F3E010E}"/>
    <cellStyle name="Currency 4 4 2" xfId="4635" xr:uid="{E8073B5C-E6D1-4379-ADF3-780041C25A20}"/>
    <cellStyle name="Currency 4 5" xfId="4324" xr:uid="{6763198E-40CD-448F-B08B-3C113836B6C5}"/>
    <cellStyle name="Currency 4 5 2" xfId="4439" xr:uid="{30F8DBF9-13B4-4033-A3E6-8D711E52C219}"/>
    <cellStyle name="Currency 4 5 3" xfId="4721" xr:uid="{9107E2DA-3DCD-4B69-AEB9-281A986C2B68}"/>
    <cellStyle name="Currency 4 5 3 2" xfId="5316" xr:uid="{6004941C-34A2-4A56-95C6-3F2641656EBC}"/>
    <cellStyle name="Currency 4 5 3 3" xfId="4761" xr:uid="{7D49731C-6A6E-4262-8618-19A56E9B2B07}"/>
    <cellStyle name="Currency 4 5 4" xfId="4698" xr:uid="{6EF724D9-E4FA-44C4-A886-EC3A40FA9311}"/>
    <cellStyle name="Currency 4 6" xfId="4527" xr:uid="{C40D2313-3783-4051-B762-CB22644030E3}"/>
    <cellStyle name="Currency 5" xfId="31" xr:uid="{9BC26841-ACB3-4DBA-AC7D-26C8924722E9}"/>
    <cellStyle name="Currency 5 2" xfId="32" xr:uid="{EF91F769-1043-4CFE-9848-3ED96C7C205E}"/>
    <cellStyle name="Currency 5 2 2" xfId="228" xr:uid="{2070FDA3-2E82-44B7-86A2-21E0A8467781}"/>
    <cellStyle name="Currency 5 2 2 2" xfId="4636" xr:uid="{28B3D800-2247-4D66-91A3-F8048E6E4077}"/>
    <cellStyle name="Currency 5 2 3" xfId="4530" xr:uid="{F326F2F9-9005-47CF-8C1F-C0C9CC172D9B}"/>
    <cellStyle name="Currency 5 3" xfId="4325" xr:uid="{85C2606E-4DB8-4C34-BC7C-A0A057F771E9}"/>
    <cellStyle name="Currency 5 3 2" xfId="4440" xr:uid="{310389EC-5C6C-4E35-8AAC-0A20ECDBC8AE}"/>
    <cellStyle name="Currency 5 3 2 2" xfId="5306" xr:uid="{51E4FCBA-0BFC-4852-BAA8-1AC86FE34087}"/>
    <cellStyle name="Currency 5 3 2 3" xfId="4763" xr:uid="{324D017C-BC8A-416A-9827-18B4A8ED6459}"/>
    <cellStyle name="Currency 5 4" xfId="4762" xr:uid="{DEE5D0E4-A605-4C57-B97A-5EE92BAA7AED}"/>
    <cellStyle name="Currency 6" xfId="33" xr:uid="{9167871B-8417-48C4-A9B8-D63096687C1F}"/>
    <cellStyle name="Currency 6 2" xfId="229" xr:uid="{FAF5D500-834E-4B5B-AE83-A9FE020D566E}"/>
    <cellStyle name="Currency 6 2 2" xfId="4637" xr:uid="{7A49617E-D851-41F6-BB69-6D493A711078}"/>
    <cellStyle name="Currency 6 3" xfId="4326" xr:uid="{D10C8B8C-85C2-4C4D-B5CE-D0214B44B7C3}"/>
    <cellStyle name="Currency 6 3 2" xfId="4441" xr:uid="{A6292FE9-ED46-42BE-AFB6-45EF388C6272}"/>
    <cellStyle name="Currency 6 3 3" xfId="4722" xr:uid="{6851B2DC-AB9F-4FCC-A16D-A856176AEFEB}"/>
    <cellStyle name="Currency 6 3 3 2" xfId="5317" xr:uid="{EBB53E48-0956-4BC1-B4BD-4641E093848E}"/>
    <cellStyle name="Currency 6 3 3 3" xfId="4764" xr:uid="{4451A2F3-FD9B-4FFB-980E-115871B1738A}"/>
    <cellStyle name="Currency 6 3 4" xfId="4699" xr:uid="{19A6A3D7-6D52-48A7-91FC-A725C4337A81}"/>
    <cellStyle name="Currency 6 4" xfId="4531" xr:uid="{EB17016F-9FAE-47CC-A8C5-D5A4362B8A2E}"/>
    <cellStyle name="Currency 7" xfId="34" xr:uid="{720FA680-8F8D-4FB0-9404-AD07498E47D8}"/>
    <cellStyle name="Currency 7 2" xfId="35" xr:uid="{77DF610B-42B5-4CF8-8429-66F69A88607B}"/>
    <cellStyle name="Currency 7 2 2" xfId="250" xr:uid="{D38BFBCF-1FF0-4998-B2BE-AC9619C1F311}"/>
    <cellStyle name="Currency 7 2 2 2" xfId="4638" xr:uid="{B89D17ED-CFC5-4A4A-ABF0-057895D78D9E}"/>
    <cellStyle name="Currency 7 2 3" xfId="4533" xr:uid="{C95D9C1D-830F-40D7-BC30-E47F75FA4161}"/>
    <cellStyle name="Currency 7 3" xfId="230" xr:uid="{A8D4CCF2-2DC8-4970-AB93-9ABAD423F982}"/>
    <cellStyle name="Currency 7 3 2" xfId="4639" xr:uid="{EF57D71C-4312-4479-A7C5-0A7E3E5D97C5}"/>
    <cellStyle name="Currency 7 4" xfId="4442" xr:uid="{1AF961FA-2759-4024-BEC0-D53751575170}"/>
    <cellStyle name="Currency 7 5" xfId="4532" xr:uid="{9B785221-21CF-4D3A-9CFD-F652E6B67A91}"/>
    <cellStyle name="Currency 8" xfId="36" xr:uid="{B0AE514C-8936-487C-9133-BF9CD044678E}"/>
    <cellStyle name="Currency 8 2" xfId="37" xr:uid="{B3B89AC8-C732-475E-9328-F7456415905D}"/>
    <cellStyle name="Currency 8 2 2" xfId="231" xr:uid="{568415A6-2B5F-496B-93C5-7B716F33175C}"/>
    <cellStyle name="Currency 8 2 2 2" xfId="4640" xr:uid="{241F2A40-59E8-4B16-8ED4-2C303F0FA41F}"/>
    <cellStyle name="Currency 8 2 3" xfId="4535" xr:uid="{462F4488-5582-4FC3-8C3D-21C57F6A34D5}"/>
    <cellStyle name="Currency 8 3" xfId="38" xr:uid="{01DE5F6D-6877-498B-B6EE-962AE92BB6AA}"/>
    <cellStyle name="Currency 8 3 2" xfId="232" xr:uid="{7FB690ED-C88B-48D8-A31E-EC3381C58C88}"/>
    <cellStyle name="Currency 8 3 2 2" xfId="4641" xr:uid="{8A4DE6D9-B5C2-42D4-ABCE-173976542F0A}"/>
    <cellStyle name="Currency 8 3 3" xfId="4536" xr:uid="{A92D7B59-86C5-4258-9F67-0E5909775555}"/>
    <cellStyle name="Currency 8 4" xfId="39" xr:uid="{F26CA48B-38C2-4DDA-AE7B-506827B9924E}"/>
    <cellStyle name="Currency 8 4 2" xfId="233" xr:uid="{3FBF3049-390E-45E3-BE04-0530D20A28FF}"/>
    <cellStyle name="Currency 8 4 2 2" xfId="4642" xr:uid="{CFA0EBC6-E6AC-43E2-ACB3-16964B445D8D}"/>
    <cellStyle name="Currency 8 4 3" xfId="4537" xr:uid="{1D98D083-E1C7-4886-B8EA-EC824BE7396D}"/>
    <cellStyle name="Currency 8 5" xfId="234" xr:uid="{416FC02E-9236-450A-B76A-2E4772BF25BA}"/>
    <cellStyle name="Currency 8 5 2" xfId="4643" xr:uid="{F5DD7518-0405-4C2D-9C69-7102896FC2BE}"/>
    <cellStyle name="Currency 8 6" xfId="4443" xr:uid="{3F17DC35-B1CD-4FF4-BABA-D003036800ED}"/>
    <cellStyle name="Currency 8 7" xfId="4534" xr:uid="{52B37EE5-0554-4013-AE53-FC4B6FDE0CEC}"/>
    <cellStyle name="Currency 9" xfId="40" xr:uid="{52FCF43B-8768-43C2-A8B6-93FF357B7BEC}"/>
    <cellStyle name="Currency 9 2" xfId="41" xr:uid="{E06240A1-2F43-4EC8-B83A-7D85D6A5F997}"/>
    <cellStyle name="Currency 9 2 2" xfId="235" xr:uid="{8C000B54-0D39-4D8C-94FF-A9E344F1E8AA}"/>
    <cellStyle name="Currency 9 2 2 2" xfId="4644" xr:uid="{082A6697-9C6F-4B2E-8C94-BA32B4D96210}"/>
    <cellStyle name="Currency 9 2 3" xfId="4539" xr:uid="{9AF3325B-C949-4DF7-A37A-457878CF5DE3}"/>
    <cellStyle name="Currency 9 3" xfId="42" xr:uid="{D57854AC-DB71-4BB1-8628-B7BF15DD659E}"/>
    <cellStyle name="Currency 9 3 2" xfId="236" xr:uid="{D6C6C052-78A8-4E94-A321-CD60A9CE2E26}"/>
    <cellStyle name="Currency 9 3 2 2" xfId="4645" xr:uid="{BC6B2C7F-5053-4BC6-8F7D-AD016414794A}"/>
    <cellStyle name="Currency 9 3 3" xfId="4540" xr:uid="{8D371B47-ACF2-4090-9A82-9F7081748FF0}"/>
    <cellStyle name="Currency 9 4" xfId="237" xr:uid="{1FC4D306-C239-49EA-A68C-60DFAE7B2856}"/>
    <cellStyle name="Currency 9 4 2" xfId="4646" xr:uid="{8FF71570-3D5A-47A0-B02F-E2CC6FC230CD}"/>
    <cellStyle name="Currency 9 5" xfId="4327" xr:uid="{A25044C4-ED2F-42F4-B6FA-29EA92B90228}"/>
    <cellStyle name="Currency 9 5 2" xfId="4444" xr:uid="{06C50A5B-3D55-46DB-A634-3DE08193C3C7}"/>
    <cellStyle name="Currency 9 5 3" xfId="4723" xr:uid="{C84B2A9E-1F35-4751-A8F0-BE109C9D3942}"/>
    <cellStyle name="Currency 9 5 4" xfId="4700" xr:uid="{F07C1213-649F-43B6-AC1E-29C6501DAEDA}"/>
    <cellStyle name="Currency 9 6" xfId="4538" xr:uid="{217C9B0A-BCE4-43EB-BC07-211C041BDBBF}"/>
    <cellStyle name="Hyperlink 2" xfId="6" xr:uid="{6CFFD761-E1C4-4FFC-9C82-FDD569F38491}"/>
    <cellStyle name="Hyperlink 2 2" xfId="5356" xr:uid="{2942454F-F60F-442C-AD6D-DF0E327CE5E2}"/>
    <cellStyle name="Hyperlink 3" xfId="202" xr:uid="{CD06A8F9-0B62-4A3F-B5DC-934C49100405}"/>
    <cellStyle name="Hyperlink 3 2" xfId="4415" xr:uid="{816B4970-AA03-4EA0-8475-3695AFD5D257}"/>
    <cellStyle name="Hyperlink 3 3" xfId="4328" xr:uid="{3EB07B4C-DDB6-4BF4-9328-46DEC0292D3F}"/>
    <cellStyle name="Hyperlink 4" xfId="4329" xr:uid="{F38ED069-2BE1-44B8-A381-F3882E41E53F}"/>
    <cellStyle name="Hyperlink 4 2" xfId="5350" xr:uid="{8B47EC14-6505-423C-B433-8D38590218D8}"/>
    <cellStyle name="Normal" xfId="0" builtinId="0"/>
    <cellStyle name="Normal 10" xfId="43" xr:uid="{2F9A7C1B-4F44-4E53-B44F-C7BAA679973E}"/>
    <cellStyle name="Normal 10 10" xfId="903" xr:uid="{97E4A0BB-9FEC-4372-8519-21C4E1E93507}"/>
    <cellStyle name="Normal 10 10 2" xfId="2508" xr:uid="{239250F8-5546-44A6-A428-BE52F27DE68E}"/>
    <cellStyle name="Normal 10 10 2 2" xfId="4331" xr:uid="{304348D8-F77B-4D29-BC75-427BF4054C12}"/>
    <cellStyle name="Normal 10 10 2 3" xfId="4675" xr:uid="{C5E1425B-51FB-4C94-A43E-A9A127793C90}"/>
    <cellStyle name="Normal 10 10 3" xfId="2509" xr:uid="{8F8FE775-CC27-4375-86B5-9F64DF9EDF83}"/>
    <cellStyle name="Normal 10 10 4" xfId="2510" xr:uid="{A3C24F69-4A39-4E05-8AC6-0108AA9CC456}"/>
    <cellStyle name="Normal 10 11" xfId="2511" xr:uid="{59906E70-2EF9-405C-9A90-2BD945BDBC91}"/>
    <cellStyle name="Normal 10 11 2" xfId="2512" xr:uid="{07B895C7-DEF5-45F4-8F9B-D1AB89E4DB69}"/>
    <cellStyle name="Normal 10 11 3" xfId="2513" xr:uid="{F6E2A09E-5818-42A2-8624-1A62E045683C}"/>
    <cellStyle name="Normal 10 11 4" xfId="2514" xr:uid="{71EA0D8D-AB6B-4141-BE9E-4F1B6907146E}"/>
    <cellStyle name="Normal 10 12" xfId="2515" xr:uid="{FD22B879-DB7D-4B5E-921C-1ED4CB71A7C1}"/>
    <cellStyle name="Normal 10 12 2" xfId="2516" xr:uid="{ADF83083-ACFC-47A9-A444-48CC5DC4C0B8}"/>
    <cellStyle name="Normal 10 13" xfId="2517" xr:uid="{CC9D4593-FB58-471B-B411-1F359C753DC3}"/>
    <cellStyle name="Normal 10 14" xfId="2518" xr:uid="{FC80CDBE-3BFE-42A2-985A-B828DD311771}"/>
    <cellStyle name="Normal 10 15" xfId="2519" xr:uid="{AAE84974-7E92-4297-8705-6C6D229D8EC5}"/>
    <cellStyle name="Normal 10 2" xfId="44" xr:uid="{2FFA9740-822C-42AB-8973-A13089DDFBD3}"/>
    <cellStyle name="Normal 10 2 10" xfId="2520" xr:uid="{961B6530-8AB7-478A-89CE-88874A758194}"/>
    <cellStyle name="Normal 10 2 11" xfId="2521" xr:uid="{90B8E612-7C43-495D-8C86-8F7037A4020A}"/>
    <cellStyle name="Normal 10 2 2" xfId="45" xr:uid="{A6EFB3A0-2966-48E7-B2E3-15A80274C21D}"/>
    <cellStyle name="Normal 10 2 2 2" xfId="46" xr:uid="{60435C3E-CCE7-4E72-BCF7-62597C965851}"/>
    <cellStyle name="Normal 10 2 2 2 2" xfId="238" xr:uid="{5A94E05C-FE8A-4EC4-BBB9-5E32EFE0F531}"/>
    <cellStyle name="Normal 10 2 2 2 2 2" xfId="454" xr:uid="{B84535D3-1E50-41FF-95BD-FCE19CBD1CD0}"/>
    <cellStyle name="Normal 10 2 2 2 2 2 2" xfId="455" xr:uid="{83C18CFC-7EA5-4D3E-97BD-A38BA8C2B0F1}"/>
    <cellStyle name="Normal 10 2 2 2 2 2 2 2" xfId="904" xr:uid="{233FB916-AE75-48ED-8B0B-88917881E023}"/>
    <cellStyle name="Normal 10 2 2 2 2 2 2 2 2" xfId="905" xr:uid="{F110BED7-9EE6-458C-AB69-9DB7ECEA3ECA}"/>
    <cellStyle name="Normal 10 2 2 2 2 2 2 3" xfId="906" xr:uid="{4D2BA7DF-5EBD-4E54-9D0D-F993296F198B}"/>
    <cellStyle name="Normal 10 2 2 2 2 2 3" xfId="907" xr:uid="{037B0BE7-4F94-4752-9501-5BFD8272DBDC}"/>
    <cellStyle name="Normal 10 2 2 2 2 2 3 2" xfId="908" xr:uid="{2302EBE5-2176-4788-85E6-E62CA760328D}"/>
    <cellStyle name="Normal 10 2 2 2 2 2 4" xfId="909" xr:uid="{7A0E6B83-4E78-495B-97EB-DF268724482E}"/>
    <cellStyle name="Normal 10 2 2 2 2 3" xfId="456" xr:uid="{9AA7A6DF-DC7D-49F6-BDB4-75B3B7E470B1}"/>
    <cellStyle name="Normal 10 2 2 2 2 3 2" xfId="910" xr:uid="{B44C17F8-ECAE-4E60-9D94-B0F390024FCE}"/>
    <cellStyle name="Normal 10 2 2 2 2 3 2 2" xfId="911" xr:uid="{818D1E6D-081A-4A0F-849D-2FCA37961399}"/>
    <cellStyle name="Normal 10 2 2 2 2 3 3" xfId="912" xr:uid="{550FB9BB-8F6F-48E7-B304-04D8BF1532D9}"/>
    <cellStyle name="Normal 10 2 2 2 2 3 4" xfId="2522" xr:uid="{BF11355A-0962-4A01-8F30-4F95B4FF377B}"/>
    <cellStyle name="Normal 10 2 2 2 2 4" xfId="913" xr:uid="{4C8A1C2E-4023-4628-87BA-AA10E9C625D4}"/>
    <cellStyle name="Normal 10 2 2 2 2 4 2" xfId="914" xr:uid="{CAB55451-3E8B-45DC-9277-3522133D3178}"/>
    <cellStyle name="Normal 10 2 2 2 2 5" xfId="915" xr:uid="{BAC7797C-C7D7-4000-8E30-DD35C8937BF2}"/>
    <cellStyle name="Normal 10 2 2 2 2 6" xfId="2523" xr:uid="{A979E1AE-398B-452C-A663-810D937C34C3}"/>
    <cellStyle name="Normal 10 2 2 2 3" xfId="239" xr:uid="{C63E49DC-BA89-4CB2-835C-FA2C488C3324}"/>
    <cellStyle name="Normal 10 2 2 2 3 2" xfId="457" xr:uid="{1B198703-F46A-4882-B51A-FBE9A8E6B0AE}"/>
    <cellStyle name="Normal 10 2 2 2 3 2 2" xfId="458" xr:uid="{9C3EAF09-B68C-43AA-A5FB-CDE432533411}"/>
    <cellStyle name="Normal 10 2 2 2 3 2 2 2" xfId="916" xr:uid="{A2E9C87E-83C3-4037-9763-3337A0D92E2D}"/>
    <cellStyle name="Normal 10 2 2 2 3 2 2 2 2" xfId="917" xr:uid="{66A4B998-7A52-47FA-8DD9-AF649858F83E}"/>
    <cellStyle name="Normal 10 2 2 2 3 2 2 3" xfId="918" xr:uid="{5C8CA38A-826E-40AC-8404-AD2549296E55}"/>
    <cellStyle name="Normal 10 2 2 2 3 2 3" xfId="919" xr:uid="{FA16429D-912E-470D-BE95-819057B0862E}"/>
    <cellStyle name="Normal 10 2 2 2 3 2 3 2" xfId="920" xr:uid="{89759707-1F60-4BD9-8667-4FDB2DCA7A0E}"/>
    <cellStyle name="Normal 10 2 2 2 3 2 4" xfId="921" xr:uid="{1F57D42E-44CF-4754-B365-38D456399172}"/>
    <cellStyle name="Normal 10 2 2 2 3 3" xfId="459" xr:uid="{587691A0-AFEE-494F-887C-DDB8563FDB4A}"/>
    <cellStyle name="Normal 10 2 2 2 3 3 2" xfId="922" xr:uid="{716689D4-3500-4DC1-9C65-8D7D6BD2981E}"/>
    <cellStyle name="Normal 10 2 2 2 3 3 2 2" xfId="923" xr:uid="{E6CD2888-7583-47FC-8030-3CE05FDCC9F3}"/>
    <cellStyle name="Normal 10 2 2 2 3 3 3" xfId="924" xr:uid="{66B0699E-B88F-4913-A9EA-308227FEF2E8}"/>
    <cellStyle name="Normal 10 2 2 2 3 4" xfId="925" xr:uid="{3D93212E-2A5F-4397-BEBB-9342C6CCBB0F}"/>
    <cellStyle name="Normal 10 2 2 2 3 4 2" xfId="926" xr:uid="{F1926FB3-F4AB-49C9-96B9-7DC0FB0B4518}"/>
    <cellStyle name="Normal 10 2 2 2 3 5" xfId="927" xr:uid="{F2E9F4F1-7B0D-4A6F-AD1F-6D3E157B7BAE}"/>
    <cellStyle name="Normal 10 2 2 2 4" xfId="460" xr:uid="{129981F3-D9A5-481D-AF91-CCA3C2181E1B}"/>
    <cellStyle name="Normal 10 2 2 2 4 2" xfId="461" xr:uid="{4AF131F4-FB5A-4F0C-A7D6-12F5EA2FE58F}"/>
    <cellStyle name="Normal 10 2 2 2 4 2 2" xfId="928" xr:uid="{224466D6-8EEE-40C6-A2ED-C01DC0218E67}"/>
    <cellStyle name="Normal 10 2 2 2 4 2 2 2" xfId="929" xr:uid="{516086B9-F718-4DD1-BA83-0041682247E5}"/>
    <cellStyle name="Normal 10 2 2 2 4 2 3" xfId="930" xr:uid="{9D7974E8-AADC-4DC8-A34D-ED8FD82091F1}"/>
    <cellStyle name="Normal 10 2 2 2 4 3" xfId="931" xr:uid="{7E4DE11C-31C1-4701-9028-09CFE3F56A71}"/>
    <cellStyle name="Normal 10 2 2 2 4 3 2" xfId="932" xr:uid="{5BD01E55-9B5A-4E4F-98B0-C722939DF949}"/>
    <cellStyle name="Normal 10 2 2 2 4 4" xfId="933" xr:uid="{FABBE7E3-F80E-4979-AA0A-2C9B87A0D57F}"/>
    <cellStyle name="Normal 10 2 2 2 5" xfId="462" xr:uid="{A1C1138C-F130-4074-A411-8D86BCABAD8F}"/>
    <cellStyle name="Normal 10 2 2 2 5 2" xfId="934" xr:uid="{CC78E2B1-DABA-432A-9CAC-BF183F317231}"/>
    <cellStyle name="Normal 10 2 2 2 5 2 2" xfId="935" xr:uid="{3F331220-C11A-4F8C-8F72-10C5881EF15B}"/>
    <cellStyle name="Normal 10 2 2 2 5 3" xfId="936" xr:uid="{3392BB00-43EA-4111-8E09-EE675D38D9BD}"/>
    <cellStyle name="Normal 10 2 2 2 5 4" xfId="2524" xr:uid="{6EE6632F-8FD7-4E33-97E4-B5C68A93E424}"/>
    <cellStyle name="Normal 10 2 2 2 6" xfId="937" xr:uid="{CBD3BF60-CF48-4780-AB62-5052D2A3946E}"/>
    <cellStyle name="Normal 10 2 2 2 6 2" xfId="938" xr:uid="{2D8D0078-9A9D-418A-A925-3495E930CA79}"/>
    <cellStyle name="Normal 10 2 2 2 7" xfId="939" xr:uid="{7CBECFDD-D68A-4451-9782-9756826E7D56}"/>
    <cellStyle name="Normal 10 2 2 2 8" xfId="2525" xr:uid="{0B3986A1-E0F7-49D7-929F-FBC5DF327479}"/>
    <cellStyle name="Normal 10 2 2 3" xfId="240" xr:uid="{D19766D6-88EC-4CCD-BD18-37DD3A9A23A0}"/>
    <cellStyle name="Normal 10 2 2 3 2" xfId="463" xr:uid="{31EC96C1-76F0-453E-83E0-AEF80BD53E4E}"/>
    <cellStyle name="Normal 10 2 2 3 2 2" xfId="464" xr:uid="{1B333AF0-E6F3-41E4-A7E4-A7ECBB62D653}"/>
    <cellStyle name="Normal 10 2 2 3 2 2 2" xfId="940" xr:uid="{90B1B001-C5B3-449B-9BED-A9F505184125}"/>
    <cellStyle name="Normal 10 2 2 3 2 2 2 2" xfId="941" xr:uid="{3DB5AEBB-BEC1-4420-A204-3D2FFCF76687}"/>
    <cellStyle name="Normal 10 2 2 3 2 2 3" xfId="942" xr:uid="{4D758DA6-ECB1-47B4-9C5B-BBEF73AC62BE}"/>
    <cellStyle name="Normal 10 2 2 3 2 3" xfId="943" xr:uid="{23DCC492-BE46-4519-B100-3DA0B0375A43}"/>
    <cellStyle name="Normal 10 2 2 3 2 3 2" xfId="944" xr:uid="{CE097121-02BD-4879-90A4-01DEE99B8343}"/>
    <cellStyle name="Normal 10 2 2 3 2 4" xfId="945" xr:uid="{B78AD93C-4C8F-4A7B-BE87-92F66823A87F}"/>
    <cellStyle name="Normal 10 2 2 3 3" xfId="465" xr:uid="{2CABE817-3F7E-4668-81FD-8D1481876984}"/>
    <cellStyle name="Normal 10 2 2 3 3 2" xfId="946" xr:uid="{4FA2197D-0BC6-4787-AAE6-EBD82D14C1EB}"/>
    <cellStyle name="Normal 10 2 2 3 3 2 2" xfId="947" xr:uid="{6DEF8F36-7546-40F9-8EE3-DE807C565581}"/>
    <cellStyle name="Normal 10 2 2 3 3 3" xfId="948" xr:uid="{E4D85BCD-7E0C-4D0E-8931-C81B8635B050}"/>
    <cellStyle name="Normal 10 2 2 3 3 4" xfId="2526" xr:uid="{1F5B4327-C91E-474D-B05C-1A044221DFC4}"/>
    <cellStyle name="Normal 10 2 2 3 4" xfId="949" xr:uid="{CAD7CDAC-DA09-4C5B-87F6-52452A77BD70}"/>
    <cellStyle name="Normal 10 2 2 3 4 2" xfId="950" xr:uid="{A8B811EE-8E2C-4A51-88EE-8D65CB87BACD}"/>
    <cellStyle name="Normal 10 2 2 3 5" xfId="951" xr:uid="{66A039E3-2827-4D4C-BACE-FF7E713F704B}"/>
    <cellStyle name="Normal 10 2 2 3 6" xfId="2527" xr:uid="{534CDEC4-D969-4DE2-BA96-DCC21E91BBB7}"/>
    <cellStyle name="Normal 10 2 2 4" xfId="241" xr:uid="{B5B9F2E6-1940-4CAD-AB7E-049989A8B72B}"/>
    <cellStyle name="Normal 10 2 2 4 2" xfId="466" xr:uid="{4CC6BE0F-5062-4C6A-816D-8A6FDC4B8FC2}"/>
    <cellStyle name="Normal 10 2 2 4 2 2" xfId="467" xr:uid="{A3B5C3D7-F81B-4439-9C4E-6ED9A178B350}"/>
    <cellStyle name="Normal 10 2 2 4 2 2 2" xfId="952" xr:uid="{5BAA7AC7-8CDC-4D7F-A6F1-E22E5FAAAE0C}"/>
    <cellStyle name="Normal 10 2 2 4 2 2 2 2" xfId="953" xr:uid="{A12A0994-5515-41F1-BFEE-4CC852CB2F03}"/>
    <cellStyle name="Normal 10 2 2 4 2 2 3" xfId="954" xr:uid="{BF754DEA-D135-4F8B-82C6-174376892775}"/>
    <cellStyle name="Normal 10 2 2 4 2 3" xfId="955" xr:uid="{992867B7-10FC-44C1-B30F-2B0D68A3AF75}"/>
    <cellStyle name="Normal 10 2 2 4 2 3 2" xfId="956" xr:uid="{07FD5D63-647D-4E4B-BC74-25058D55BB4C}"/>
    <cellStyle name="Normal 10 2 2 4 2 4" xfId="957" xr:uid="{5AA9868F-49D8-4CBB-83D4-DB3DF0972ADA}"/>
    <cellStyle name="Normal 10 2 2 4 3" xfId="468" xr:uid="{F5DE282D-C007-4001-88A4-CFCB60C87FB9}"/>
    <cellStyle name="Normal 10 2 2 4 3 2" xfId="958" xr:uid="{D4A62764-0FB0-4918-BD23-85AB303EA840}"/>
    <cellStyle name="Normal 10 2 2 4 3 2 2" xfId="959" xr:uid="{E3A456AE-6A64-4804-88D8-AB0D6283F9C4}"/>
    <cellStyle name="Normal 10 2 2 4 3 3" xfId="960" xr:uid="{4D0AD12C-84FC-4C8C-B744-90D8D6BD0F72}"/>
    <cellStyle name="Normal 10 2 2 4 4" xfId="961" xr:uid="{4247AB33-3E95-492C-88B5-AA34C060A014}"/>
    <cellStyle name="Normal 10 2 2 4 4 2" xfId="962" xr:uid="{C435E6BF-B913-4133-84CB-001036149532}"/>
    <cellStyle name="Normal 10 2 2 4 5" xfId="963" xr:uid="{0A4C54F0-DCFD-4161-8199-58E9D0AC9024}"/>
    <cellStyle name="Normal 10 2 2 5" xfId="242" xr:uid="{CF3D0607-675D-4F5C-997B-D991BD416D8B}"/>
    <cellStyle name="Normal 10 2 2 5 2" xfId="469" xr:uid="{506E90C1-CADA-4BD1-9BAF-0A7B862EFBC8}"/>
    <cellStyle name="Normal 10 2 2 5 2 2" xfId="964" xr:uid="{A91AC709-8781-4678-8799-79A6DB3CB5C2}"/>
    <cellStyle name="Normal 10 2 2 5 2 2 2" xfId="965" xr:uid="{C370D93C-AB24-49F0-AE0A-A4F5CCC0885C}"/>
    <cellStyle name="Normal 10 2 2 5 2 3" xfId="966" xr:uid="{FF5DB857-1CA0-4977-B66E-B6CF46202E1D}"/>
    <cellStyle name="Normal 10 2 2 5 3" xfId="967" xr:uid="{88D3E654-B67D-4454-97ED-5BD99CC14CEF}"/>
    <cellStyle name="Normal 10 2 2 5 3 2" xfId="968" xr:uid="{AC20DFB9-A338-448D-982D-D678455F1D8E}"/>
    <cellStyle name="Normal 10 2 2 5 4" xfId="969" xr:uid="{E25490AA-1598-4A7A-A224-C910FD793929}"/>
    <cellStyle name="Normal 10 2 2 6" xfId="470" xr:uid="{39CF4C90-91C8-4F2A-9257-DE53A44C9ECD}"/>
    <cellStyle name="Normal 10 2 2 6 2" xfId="970" xr:uid="{27CEC91A-D9A9-44B0-842A-E5D0596702FE}"/>
    <cellStyle name="Normal 10 2 2 6 2 2" xfId="971" xr:uid="{304A0890-AE8B-477A-B537-C08F56F1582B}"/>
    <cellStyle name="Normal 10 2 2 6 2 3" xfId="4333" xr:uid="{381ED31F-F19A-4FA3-98BE-43B84EB348BB}"/>
    <cellStyle name="Normal 10 2 2 6 3" xfId="972" xr:uid="{4E6DFBFE-5F80-4072-8820-8828EDC3F8D7}"/>
    <cellStyle name="Normal 10 2 2 6 4" xfId="2528" xr:uid="{086CCBC8-652D-47BE-9A89-1585EC5833ED}"/>
    <cellStyle name="Normal 10 2 2 6 4 2" xfId="4564" xr:uid="{C9CAC606-27D8-4D31-9CB8-0D41D35D109C}"/>
    <cellStyle name="Normal 10 2 2 6 4 3" xfId="4676" xr:uid="{0CDDD5F3-FFA7-4701-BD80-1A250EFA3DB0}"/>
    <cellStyle name="Normal 10 2 2 6 4 4" xfId="4602" xr:uid="{9EA875D5-2ED4-4025-BB69-2B27C1B19460}"/>
    <cellStyle name="Normal 10 2 2 7" xfId="973" xr:uid="{868F7D32-1306-4DAE-A589-0D865E27B2F7}"/>
    <cellStyle name="Normal 10 2 2 7 2" xfId="974" xr:uid="{1D062B36-7049-4E6D-901E-B2F234D7F9B5}"/>
    <cellStyle name="Normal 10 2 2 8" xfId="975" xr:uid="{A8239F99-DE24-47FD-9F08-5F31945F9D02}"/>
    <cellStyle name="Normal 10 2 2 9" xfId="2529" xr:uid="{47D71FD3-A112-4424-8805-F5D630A92757}"/>
    <cellStyle name="Normal 10 2 3" xfId="47" xr:uid="{0D4EABD7-DB48-4275-9354-D3A69CDACDE4}"/>
    <cellStyle name="Normal 10 2 3 2" xfId="48" xr:uid="{1D52BE22-006C-48AD-95F0-89F7BE4D2269}"/>
    <cellStyle name="Normal 10 2 3 2 2" xfId="471" xr:uid="{4450E7F6-D3EE-4B90-89B3-4AE9B3BDE8CC}"/>
    <cellStyle name="Normal 10 2 3 2 2 2" xfId="472" xr:uid="{C8C47CED-4E68-4B58-A1F2-00496ECC58A5}"/>
    <cellStyle name="Normal 10 2 3 2 2 2 2" xfId="976" xr:uid="{607BF7E5-5FA4-4D1D-B042-1FD986F96ED8}"/>
    <cellStyle name="Normal 10 2 3 2 2 2 2 2" xfId="977" xr:uid="{35FCC440-4080-49B4-ADB8-1D805F9E73C6}"/>
    <cellStyle name="Normal 10 2 3 2 2 2 3" xfId="978" xr:uid="{91322AAE-9C4A-4954-8AB5-B5F44ED2E9FD}"/>
    <cellStyle name="Normal 10 2 3 2 2 3" xfId="979" xr:uid="{5BD85E27-B14C-4286-B99E-7392E494DE4F}"/>
    <cellStyle name="Normal 10 2 3 2 2 3 2" xfId="980" xr:uid="{DFF08675-5FAC-4ED1-A4AD-09A9E37EE62A}"/>
    <cellStyle name="Normal 10 2 3 2 2 4" xfId="981" xr:uid="{B3E06BC0-B19D-40C9-8CCB-3F71BFF05B0F}"/>
    <cellStyle name="Normal 10 2 3 2 3" xfId="473" xr:uid="{F0F68234-F114-49A1-90E6-59D4568E20BC}"/>
    <cellStyle name="Normal 10 2 3 2 3 2" xfId="982" xr:uid="{80A53AA8-9F34-46D9-84F6-DDFF3D6B7627}"/>
    <cellStyle name="Normal 10 2 3 2 3 2 2" xfId="983" xr:uid="{3574FBC0-FDE0-4B82-A3EB-EE76BF36144F}"/>
    <cellStyle name="Normal 10 2 3 2 3 3" xfId="984" xr:uid="{C227441E-0292-426F-A40D-91A5B816F769}"/>
    <cellStyle name="Normal 10 2 3 2 3 4" xfId="2530" xr:uid="{11E04707-4B72-4EB6-9F69-C80B327AD478}"/>
    <cellStyle name="Normal 10 2 3 2 4" xfId="985" xr:uid="{6498AFA9-7B8C-4A15-917A-84338E3B64F6}"/>
    <cellStyle name="Normal 10 2 3 2 4 2" xfId="986" xr:uid="{2E1A6D54-4910-452C-9647-6D4BD071E912}"/>
    <cellStyle name="Normal 10 2 3 2 5" xfId="987" xr:uid="{7A393FFB-AA7D-4175-B635-9111D9D1D2B1}"/>
    <cellStyle name="Normal 10 2 3 2 6" xfId="2531" xr:uid="{3A0D3CDE-06E4-4A91-B275-60634055A306}"/>
    <cellStyle name="Normal 10 2 3 3" xfId="243" xr:uid="{4ECB4D77-76CD-4AC9-BD11-4EA0C585E1D0}"/>
    <cellStyle name="Normal 10 2 3 3 2" xfId="474" xr:uid="{07E57E59-48C7-48E0-9E4C-0948FCAC0686}"/>
    <cellStyle name="Normal 10 2 3 3 2 2" xfId="475" xr:uid="{7E7DE6A3-83CC-4029-A799-B15A6EF5B850}"/>
    <cellStyle name="Normal 10 2 3 3 2 2 2" xfId="988" xr:uid="{86092080-F915-4945-B664-CB57A2161CBA}"/>
    <cellStyle name="Normal 10 2 3 3 2 2 2 2" xfId="989" xr:uid="{59E61FF7-A40B-4BA7-A182-DD72A8350D72}"/>
    <cellStyle name="Normal 10 2 3 3 2 2 3" xfId="990" xr:uid="{0142517A-B99E-472C-BB6F-5D6A3A7CE75A}"/>
    <cellStyle name="Normal 10 2 3 3 2 3" xfId="991" xr:uid="{E4F8199A-5635-477B-9193-896A9E8AF59C}"/>
    <cellStyle name="Normal 10 2 3 3 2 3 2" xfId="992" xr:uid="{48B80E09-52B6-45B9-B94D-7719058210B9}"/>
    <cellStyle name="Normal 10 2 3 3 2 4" xfId="993" xr:uid="{1332120E-8622-430A-BEA0-4C7FFF06112B}"/>
    <cellStyle name="Normal 10 2 3 3 3" xfId="476" xr:uid="{DDE6C255-E88D-4083-AACF-AE5B9A1113B4}"/>
    <cellStyle name="Normal 10 2 3 3 3 2" xfId="994" xr:uid="{8AF564B7-76EE-4A64-A969-D960A54C13EF}"/>
    <cellStyle name="Normal 10 2 3 3 3 2 2" xfId="995" xr:uid="{49908E17-ED76-4DEF-81A1-3358D96A742E}"/>
    <cellStyle name="Normal 10 2 3 3 3 3" xfId="996" xr:uid="{B5F92ECA-A308-477B-99BF-F3F35D52C103}"/>
    <cellStyle name="Normal 10 2 3 3 4" xfId="997" xr:uid="{AD14529A-5E68-4F9D-BC74-454BA2545D3D}"/>
    <cellStyle name="Normal 10 2 3 3 4 2" xfId="998" xr:uid="{4FD7C2E0-EF95-4425-862A-BA78D1EB4E6F}"/>
    <cellStyle name="Normal 10 2 3 3 5" xfId="999" xr:uid="{7AD87ADA-379B-4A1E-9905-6CE2136A5998}"/>
    <cellStyle name="Normal 10 2 3 4" xfId="244" xr:uid="{BBC86278-B45A-459B-B0DF-B2D9DB5635FA}"/>
    <cellStyle name="Normal 10 2 3 4 2" xfId="477" xr:uid="{C0DA112E-1759-49FB-9148-57F51FDB4915}"/>
    <cellStyle name="Normal 10 2 3 4 2 2" xfId="1000" xr:uid="{87627A05-A0F0-402D-9B4B-69E2FF537FAC}"/>
    <cellStyle name="Normal 10 2 3 4 2 2 2" xfId="1001" xr:uid="{2722EE18-574F-4835-956B-A2F149D17689}"/>
    <cellStyle name="Normal 10 2 3 4 2 3" xfId="1002" xr:uid="{32F566A8-71F1-4491-BE13-6B0E8A546621}"/>
    <cellStyle name="Normal 10 2 3 4 3" xfId="1003" xr:uid="{361D2301-5029-49C6-9F9F-44254C1CBD30}"/>
    <cellStyle name="Normal 10 2 3 4 3 2" xfId="1004" xr:uid="{2D2A6FE3-6969-490B-8583-18927ACF82EA}"/>
    <cellStyle name="Normal 10 2 3 4 4" xfId="1005" xr:uid="{B77582FF-D8F8-4F04-88BD-EB6C1926A079}"/>
    <cellStyle name="Normal 10 2 3 5" xfId="478" xr:uid="{09CA5E5D-C418-4095-A192-39AC5EDB14CC}"/>
    <cellStyle name="Normal 10 2 3 5 2" xfId="1006" xr:uid="{D9D27407-08CD-4393-8B48-61C8F1CCC8D4}"/>
    <cellStyle name="Normal 10 2 3 5 2 2" xfId="1007" xr:uid="{85394FE1-1F6B-4108-9F1C-DB7D4F260CDD}"/>
    <cellStyle name="Normal 10 2 3 5 2 3" xfId="4334" xr:uid="{E4BBC7DB-C5D9-4665-B78B-CDC1FADAB307}"/>
    <cellStyle name="Normal 10 2 3 5 3" xfId="1008" xr:uid="{82AC9A4A-A625-49F9-993B-2C6E24465787}"/>
    <cellStyle name="Normal 10 2 3 5 4" xfId="2532" xr:uid="{B0244E6C-BDAC-4A62-8ED6-CA61B3D4DF1B}"/>
    <cellStyle name="Normal 10 2 3 5 4 2" xfId="4565" xr:uid="{86F29909-F9F4-4613-BF1B-501F557C2A02}"/>
    <cellStyle name="Normal 10 2 3 5 4 3" xfId="4677" xr:uid="{D43C2ED6-4DC9-4C63-A29A-F0F5A9F100FB}"/>
    <cellStyle name="Normal 10 2 3 5 4 4" xfId="4603" xr:uid="{6F9330C5-634C-4DE2-BF12-23568DBA8B9E}"/>
    <cellStyle name="Normal 10 2 3 6" xfId="1009" xr:uid="{190EAB23-63A1-4E70-AB95-97DC4DD84325}"/>
    <cellStyle name="Normal 10 2 3 6 2" xfId="1010" xr:uid="{B52E1BC3-31B3-4396-A51A-86A971687EC2}"/>
    <cellStyle name="Normal 10 2 3 7" xfId="1011" xr:uid="{E07C95AA-1739-4AB6-9A02-CEBCF60CB949}"/>
    <cellStyle name="Normal 10 2 3 8" xfId="2533" xr:uid="{D1DCEC9C-CB5B-4356-BF78-1D9D44AD59E8}"/>
    <cellStyle name="Normal 10 2 4" xfId="49" xr:uid="{C740FD52-6A13-4E40-A0F4-930A652C7F9D}"/>
    <cellStyle name="Normal 10 2 4 2" xfId="429" xr:uid="{429FA56E-BF1A-4523-9EFC-4D5307D87110}"/>
    <cellStyle name="Normal 10 2 4 2 2" xfId="479" xr:uid="{07D2825E-CEFA-4C48-8E4A-8B00DD40BA39}"/>
    <cellStyle name="Normal 10 2 4 2 2 2" xfId="1012" xr:uid="{B0A06BB4-A1B6-44A3-BF88-C0AC68651423}"/>
    <cellStyle name="Normal 10 2 4 2 2 2 2" xfId="1013" xr:uid="{55096378-681C-4827-9E39-CCC76E137923}"/>
    <cellStyle name="Normal 10 2 4 2 2 3" xfId="1014" xr:uid="{8F9FBB02-5C0B-42E6-A2E7-34C718549E75}"/>
    <cellStyle name="Normal 10 2 4 2 2 4" xfId="2534" xr:uid="{FED9E0A3-42C7-43F6-AFB5-8B3EB548D5DC}"/>
    <cellStyle name="Normal 10 2 4 2 3" xfId="1015" xr:uid="{53C5D23D-4E93-4033-BDBC-F53779CA4530}"/>
    <cellStyle name="Normal 10 2 4 2 3 2" xfId="1016" xr:uid="{71613D86-DB65-467C-8A92-34EF8892B273}"/>
    <cellStyle name="Normal 10 2 4 2 4" xfId="1017" xr:uid="{290AB945-9737-464D-8BEC-E3868B556D09}"/>
    <cellStyle name="Normal 10 2 4 2 5" xfId="2535" xr:uid="{D62724CD-C092-4E5A-927C-C6514E6A536F}"/>
    <cellStyle name="Normal 10 2 4 3" xfId="480" xr:uid="{43435C45-55A4-4130-9340-920C9F2FC147}"/>
    <cellStyle name="Normal 10 2 4 3 2" xfId="1018" xr:uid="{60618EBA-3FF7-4E4E-9FCA-DF4CD367803F}"/>
    <cellStyle name="Normal 10 2 4 3 2 2" xfId="1019" xr:uid="{E36EFAD3-5084-4F2A-B98E-F2AF6B75094F}"/>
    <cellStyle name="Normal 10 2 4 3 3" xfId="1020" xr:uid="{1BB5DA34-0F1E-48BE-B9F4-CD3B38DC7C2E}"/>
    <cellStyle name="Normal 10 2 4 3 4" xfId="2536" xr:uid="{9A7FC218-0C10-48AC-9C19-4C2AD27D9B1B}"/>
    <cellStyle name="Normal 10 2 4 4" xfId="1021" xr:uid="{BA69DA03-1E0B-46FE-B506-36E15C48286F}"/>
    <cellStyle name="Normal 10 2 4 4 2" xfId="1022" xr:uid="{E960609C-2128-4EC3-8D80-4E51D5AD22C3}"/>
    <cellStyle name="Normal 10 2 4 4 3" xfId="2537" xr:uid="{1F9FE7D8-7923-4FC9-B01C-D67A8D7C1C8C}"/>
    <cellStyle name="Normal 10 2 4 4 4" xfId="2538" xr:uid="{C6B96007-B012-4F0A-8970-4216FE9FE70E}"/>
    <cellStyle name="Normal 10 2 4 5" xfId="1023" xr:uid="{027BC31B-1D7F-42A6-859A-054EED6AAB87}"/>
    <cellStyle name="Normal 10 2 4 6" xfId="2539" xr:uid="{03BFBEC3-8CDF-4B63-947F-52D59DEBD0FE}"/>
    <cellStyle name="Normal 10 2 4 7" xfId="2540" xr:uid="{057B776D-37B5-4E60-B7F4-599E6DEE1DA1}"/>
    <cellStyle name="Normal 10 2 5" xfId="245" xr:uid="{AC6A7EFA-0E0A-4B87-A61A-87BCADE4F234}"/>
    <cellStyle name="Normal 10 2 5 2" xfId="481" xr:uid="{6E6F2883-CE4F-4989-8F9A-1372B876916B}"/>
    <cellStyle name="Normal 10 2 5 2 2" xfId="482" xr:uid="{8DF78D21-2D36-4C49-A5FB-D81386B53139}"/>
    <cellStyle name="Normal 10 2 5 2 2 2" xfId="1024" xr:uid="{1693AA42-D57F-41F3-B19A-80CFBE5401F2}"/>
    <cellStyle name="Normal 10 2 5 2 2 2 2" xfId="1025" xr:uid="{6713AE82-EC3F-4288-B45D-A82832B98089}"/>
    <cellStyle name="Normal 10 2 5 2 2 3" xfId="1026" xr:uid="{513487DE-EB7D-46DF-845F-0EDEBEACB7BC}"/>
    <cellStyle name="Normal 10 2 5 2 3" xfId="1027" xr:uid="{EA68DC8C-112A-4269-8C02-FECF281554B0}"/>
    <cellStyle name="Normal 10 2 5 2 3 2" xfId="1028" xr:uid="{09CDE729-D8BB-4B1D-88DB-27072BB47D8C}"/>
    <cellStyle name="Normal 10 2 5 2 4" xfId="1029" xr:uid="{55659AEC-B695-4F6E-9F66-5AD8DCDE752B}"/>
    <cellStyle name="Normal 10 2 5 3" xfId="483" xr:uid="{5A184C57-E070-48CB-9666-28BE7A0FD68A}"/>
    <cellStyle name="Normal 10 2 5 3 2" xfId="1030" xr:uid="{12658A76-E07A-48CC-AC42-AA0B9079A8CD}"/>
    <cellStyle name="Normal 10 2 5 3 2 2" xfId="1031" xr:uid="{CD26FA6E-7D1D-44B8-806A-7700ACADF325}"/>
    <cellStyle name="Normal 10 2 5 3 3" xfId="1032" xr:uid="{216B1139-B990-443C-9C45-30D4E3912C1A}"/>
    <cellStyle name="Normal 10 2 5 3 4" xfId="2541" xr:uid="{82636A6B-113F-438E-975E-A08B6D11CD76}"/>
    <cellStyle name="Normal 10 2 5 4" xfId="1033" xr:uid="{19A14BE8-8F8C-434D-B0EC-E2D1DBB03F31}"/>
    <cellStyle name="Normal 10 2 5 4 2" xfId="1034" xr:uid="{80AB18F6-5430-4334-9591-F7149786B417}"/>
    <cellStyle name="Normal 10 2 5 5" xfId="1035" xr:uid="{2C4711EF-4256-48DF-A0CC-885007071FFF}"/>
    <cellStyle name="Normal 10 2 5 6" xfId="2542" xr:uid="{4D14B906-1329-47FF-845F-0D09875C64EB}"/>
    <cellStyle name="Normal 10 2 6" xfId="246" xr:uid="{1CD3D8F1-74C7-461E-B55F-6261760104C3}"/>
    <cellStyle name="Normal 10 2 6 2" xfId="484" xr:uid="{6F699DDA-EC93-45CC-9708-5E7055136402}"/>
    <cellStyle name="Normal 10 2 6 2 2" xfId="1036" xr:uid="{07991F16-A849-4F74-83E4-56244C76AA14}"/>
    <cellStyle name="Normal 10 2 6 2 2 2" xfId="1037" xr:uid="{248E8D1D-7518-44F9-BB7A-78ED6D21BD03}"/>
    <cellStyle name="Normal 10 2 6 2 3" xfId="1038" xr:uid="{45E33933-386A-4CEB-A4A3-E4B39E7B8D7D}"/>
    <cellStyle name="Normal 10 2 6 2 4" xfId="2543" xr:uid="{C3E4BA5C-9D81-496E-A425-1DF4057BB8B1}"/>
    <cellStyle name="Normal 10 2 6 3" xfId="1039" xr:uid="{3066AB88-2892-4D1A-9357-6F4D2605F83C}"/>
    <cellStyle name="Normal 10 2 6 3 2" xfId="1040" xr:uid="{0E52D1DF-F43D-44E0-8751-B33953E03E3C}"/>
    <cellStyle name="Normal 10 2 6 4" xfId="1041" xr:uid="{57716A53-30E0-45FB-A5AC-11A40C1C1541}"/>
    <cellStyle name="Normal 10 2 6 5" xfId="2544" xr:uid="{83DABCD5-0E39-437F-B3B2-5B36D6756057}"/>
    <cellStyle name="Normal 10 2 7" xfId="485" xr:uid="{47C1B9A2-0561-410F-B017-05E45156EF41}"/>
    <cellStyle name="Normal 10 2 7 2" xfId="1042" xr:uid="{619B44EA-BD43-403B-BED2-B4DBFEDA3E56}"/>
    <cellStyle name="Normal 10 2 7 2 2" xfId="1043" xr:uid="{568722A3-33FA-4525-A167-CDDC10DA9C59}"/>
    <cellStyle name="Normal 10 2 7 2 3" xfId="4332" xr:uid="{EB2E717F-BFA7-4293-9BDC-5D498368A197}"/>
    <cellStyle name="Normal 10 2 7 3" xfId="1044" xr:uid="{CFAB6739-376A-4A05-99A5-D94173B329AB}"/>
    <cellStyle name="Normal 10 2 7 4" xfId="2545" xr:uid="{F595D0EB-C503-4AC1-9F4C-B9BB0E38BE0C}"/>
    <cellStyle name="Normal 10 2 7 4 2" xfId="4563" xr:uid="{10E35234-D73E-4235-94F3-CA20E0C77C3A}"/>
    <cellStyle name="Normal 10 2 7 4 3" xfId="4678" xr:uid="{6B8E7F90-9C07-4F9C-8ECE-3C5643FAA967}"/>
    <cellStyle name="Normal 10 2 7 4 4" xfId="4601" xr:uid="{DD4D3C46-AB6D-4A8F-87A4-3B8DCE508811}"/>
    <cellStyle name="Normal 10 2 8" xfId="1045" xr:uid="{76244C24-F01D-43C8-9F24-5A003B6D8777}"/>
    <cellStyle name="Normal 10 2 8 2" xfId="1046" xr:uid="{FC3DEFE7-5253-4C5E-A68B-EC3DE4F2778C}"/>
    <cellStyle name="Normal 10 2 8 3" xfId="2546" xr:uid="{464BC938-909E-449C-B7CF-673251B7DF3B}"/>
    <cellStyle name="Normal 10 2 8 4" xfId="2547" xr:uid="{F29D0725-25DC-44FE-A7B7-82E5EF4B6C84}"/>
    <cellStyle name="Normal 10 2 9" xfId="1047" xr:uid="{A28F7DD4-CE7D-48AB-8C7E-D5EF1415852F}"/>
    <cellStyle name="Normal 10 3" xfId="50" xr:uid="{ABA14AD2-F4DE-40CC-88FD-371DB56013FC}"/>
    <cellStyle name="Normal 10 3 10" xfId="2548" xr:uid="{419EAF37-CEA0-41A3-BF45-6C85BAB1AB44}"/>
    <cellStyle name="Normal 10 3 11" xfId="2549" xr:uid="{858F23D8-06F9-457D-9FBA-96D20782D510}"/>
    <cellStyle name="Normal 10 3 2" xfId="51" xr:uid="{D91AB2E1-4AF0-40F0-A3C0-FB117921C941}"/>
    <cellStyle name="Normal 10 3 2 2" xfId="52" xr:uid="{CCB17721-0123-4893-944B-9B49E6C7F16A}"/>
    <cellStyle name="Normal 10 3 2 2 2" xfId="247" xr:uid="{89ED1351-D114-4D99-BF83-189617B16B2B}"/>
    <cellStyle name="Normal 10 3 2 2 2 2" xfId="486" xr:uid="{2B56F5FB-8602-439F-80C0-4CCDF8CAD3D2}"/>
    <cellStyle name="Normal 10 3 2 2 2 2 2" xfId="1048" xr:uid="{DFD41FCC-ADCD-4CDA-8B2E-2AC6298519B3}"/>
    <cellStyle name="Normal 10 3 2 2 2 2 2 2" xfId="1049" xr:uid="{39AC7F57-7EEB-4C6A-AEA0-2FCB7E78A904}"/>
    <cellStyle name="Normal 10 3 2 2 2 2 3" xfId="1050" xr:uid="{3E96D0CA-E322-4CE0-BA0D-5755EF3A2098}"/>
    <cellStyle name="Normal 10 3 2 2 2 2 4" xfId="2550" xr:uid="{1BEDF8AB-EA17-4456-9278-C717C6557BB9}"/>
    <cellStyle name="Normal 10 3 2 2 2 3" xfId="1051" xr:uid="{62CEF7F0-F65B-4F10-8B57-ED22FDD754D2}"/>
    <cellStyle name="Normal 10 3 2 2 2 3 2" xfId="1052" xr:uid="{5E9C194F-7B21-4E05-B747-EADD082A0E60}"/>
    <cellStyle name="Normal 10 3 2 2 2 3 3" xfId="2551" xr:uid="{53D5DB8D-6C14-420E-8E34-F1DFABE6E3CF}"/>
    <cellStyle name="Normal 10 3 2 2 2 3 4" xfId="2552" xr:uid="{7C8C5C1E-E05C-4E4F-A5B8-5F62081B85E9}"/>
    <cellStyle name="Normal 10 3 2 2 2 4" xfId="1053" xr:uid="{CF05E768-F917-483A-BC1F-B79600C6F4A8}"/>
    <cellStyle name="Normal 10 3 2 2 2 5" xfId="2553" xr:uid="{5B0DC007-4439-4409-A6F7-B45832DD861B}"/>
    <cellStyle name="Normal 10 3 2 2 2 6" xfId="2554" xr:uid="{B9A8F071-EE3E-4F45-8A6F-245BA0B69C20}"/>
    <cellStyle name="Normal 10 3 2 2 3" xfId="487" xr:uid="{FD4DB3B4-5B0C-473B-AD8B-E9046282052F}"/>
    <cellStyle name="Normal 10 3 2 2 3 2" xfId="1054" xr:uid="{82283730-F15D-4527-88A3-944F0BA1E40B}"/>
    <cellStyle name="Normal 10 3 2 2 3 2 2" xfId="1055" xr:uid="{2320B84B-E06D-41E3-8558-9EA3E2F8CF10}"/>
    <cellStyle name="Normal 10 3 2 2 3 2 3" xfId="2555" xr:uid="{ADA471A7-A5DA-4F47-9C45-6D729FF9C958}"/>
    <cellStyle name="Normal 10 3 2 2 3 2 4" xfId="2556" xr:uid="{E3513513-6177-4007-AA84-0B783F8FA25B}"/>
    <cellStyle name="Normal 10 3 2 2 3 3" xfId="1056" xr:uid="{96C37046-ACAE-4E6B-A15C-FFC259FF4EDC}"/>
    <cellStyle name="Normal 10 3 2 2 3 4" xfId="2557" xr:uid="{FD416BF4-6A7B-40B8-BBB8-A2AA0C51B80B}"/>
    <cellStyle name="Normal 10 3 2 2 3 5" xfId="2558" xr:uid="{139BF64F-6D9E-4996-8791-DA856ADF8D53}"/>
    <cellStyle name="Normal 10 3 2 2 4" xfId="1057" xr:uid="{DA5F02B3-D095-4BDB-BCAE-60AEA39AFB71}"/>
    <cellStyle name="Normal 10 3 2 2 4 2" xfId="1058" xr:uid="{EC149E85-2D93-4598-915D-9F4847A8424B}"/>
    <cellStyle name="Normal 10 3 2 2 4 3" xfId="2559" xr:uid="{E8F71B80-C130-4160-B860-CE7D68E5C968}"/>
    <cellStyle name="Normal 10 3 2 2 4 4" xfId="2560" xr:uid="{423C9EEA-2277-48B4-A679-961EBBD2F615}"/>
    <cellStyle name="Normal 10 3 2 2 5" xfId="1059" xr:uid="{558DB384-E2D8-410B-A334-E0E4D18291FD}"/>
    <cellStyle name="Normal 10 3 2 2 5 2" xfId="2561" xr:uid="{F8527692-BA12-4E42-B7C6-767D09C80951}"/>
    <cellStyle name="Normal 10 3 2 2 5 3" xfId="2562" xr:uid="{9AF26149-8C81-47AA-834E-91853EF68EFD}"/>
    <cellStyle name="Normal 10 3 2 2 5 4" xfId="2563" xr:uid="{CAC8F7D9-7308-4C88-9F54-14F14C58DEAB}"/>
    <cellStyle name="Normal 10 3 2 2 6" xfId="2564" xr:uid="{C3C65EF9-D5AD-4D74-8C1F-2266B32A0FF2}"/>
    <cellStyle name="Normal 10 3 2 2 7" xfId="2565" xr:uid="{EAEA31D7-6D3A-45EA-B089-B7F72391973B}"/>
    <cellStyle name="Normal 10 3 2 2 8" xfId="2566" xr:uid="{F90E17F9-CED6-417A-9F03-1377A9F86042}"/>
    <cellStyle name="Normal 10 3 2 3" xfId="248" xr:uid="{0BED4705-025A-4F39-926F-FE13A7F66A80}"/>
    <cellStyle name="Normal 10 3 2 3 2" xfId="488" xr:uid="{2B71F71A-2D96-46D4-8076-1FA87F59EAF8}"/>
    <cellStyle name="Normal 10 3 2 3 2 2" xfId="489" xr:uid="{031B12CC-41A9-4B68-AC77-0FCDDC188261}"/>
    <cellStyle name="Normal 10 3 2 3 2 2 2" xfId="1060" xr:uid="{84DE633C-E0C1-4503-B6FE-4D9615A4BC45}"/>
    <cellStyle name="Normal 10 3 2 3 2 2 2 2" xfId="1061" xr:uid="{7B3033A4-CDE0-426B-9987-D3818B2F29EF}"/>
    <cellStyle name="Normal 10 3 2 3 2 2 3" xfId="1062" xr:uid="{6A29C724-CED0-4D7F-BE0D-0AC30BB72D51}"/>
    <cellStyle name="Normal 10 3 2 3 2 3" xfId="1063" xr:uid="{5A669658-23B8-4E56-AFB9-9BC75ED16D98}"/>
    <cellStyle name="Normal 10 3 2 3 2 3 2" xfId="1064" xr:uid="{4288231D-2ABA-452E-8D3B-783C9B97FB93}"/>
    <cellStyle name="Normal 10 3 2 3 2 4" xfId="1065" xr:uid="{DB3BA2C6-AEDD-4010-87DF-5B5A05A8BDDC}"/>
    <cellStyle name="Normal 10 3 2 3 3" xfId="490" xr:uid="{87793425-4A1F-4338-AB21-F430C980A5FA}"/>
    <cellStyle name="Normal 10 3 2 3 3 2" xfId="1066" xr:uid="{2BB089B1-19DC-4407-8A28-51B394714643}"/>
    <cellStyle name="Normal 10 3 2 3 3 2 2" xfId="1067" xr:uid="{50687D01-58EA-4F20-B073-B1AEFB181902}"/>
    <cellStyle name="Normal 10 3 2 3 3 3" xfId="1068" xr:uid="{792D8811-E962-4EA5-865F-68FC88546081}"/>
    <cellStyle name="Normal 10 3 2 3 3 4" xfId="2567" xr:uid="{A7BDDCB1-BAB8-4567-A0BD-BC6C15DBDE16}"/>
    <cellStyle name="Normal 10 3 2 3 4" xfId="1069" xr:uid="{A58F3324-1D1D-461D-A696-DE88BE2CA340}"/>
    <cellStyle name="Normal 10 3 2 3 4 2" xfId="1070" xr:uid="{042090D9-0E77-4BD8-9CBE-68CE307D22B1}"/>
    <cellStyle name="Normal 10 3 2 3 5" xfId="1071" xr:uid="{BEC25005-C7FD-46C6-9024-8AD3C339B075}"/>
    <cellStyle name="Normal 10 3 2 3 6" xfId="2568" xr:uid="{456B5526-D2B2-4595-8138-B2FB0BEDB402}"/>
    <cellStyle name="Normal 10 3 2 4" xfId="249" xr:uid="{B902142D-18B0-4780-B743-1BB460F3386E}"/>
    <cellStyle name="Normal 10 3 2 4 2" xfId="491" xr:uid="{04CB8B9B-4B8D-48C3-B1AB-12D591B745E6}"/>
    <cellStyle name="Normal 10 3 2 4 2 2" xfId="1072" xr:uid="{9867274C-EBD4-4EEF-8288-361826B88D6E}"/>
    <cellStyle name="Normal 10 3 2 4 2 2 2" xfId="1073" xr:uid="{13777A46-48A3-4821-97FA-0B264F8F139B}"/>
    <cellStyle name="Normal 10 3 2 4 2 3" xfId="1074" xr:uid="{91C2A654-3775-4B59-9DF3-A0A40136C774}"/>
    <cellStyle name="Normal 10 3 2 4 2 4" xfId="2569" xr:uid="{6315CBC2-D354-4B52-8747-A0A26851201B}"/>
    <cellStyle name="Normal 10 3 2 4 3" xfId="1075" xr:uid="{6F6AD81D-724A-4DFA-AAF8-40DF69A2AB21}"/>
    <cellStyle name="Normal 10 3 2 4 3 2" xfId="1076" xr:uid="{92A8489D-61E0-453B-837C-09CA8264229D}"/>
    <cellStyle name="Normal 10 3 2 4 4" xfId="1077" xr:uid="{B0101A4F-4560-44C1-982C-90100CB541A0}"/>
    <cellStyle name="Normal 10 3 2 4 5" xfId="2570" xr:uid="{C1FCF260-63DE-4C43-B7B4-1CA72CED04B6}"/>
    <cellStyle name="Normal 10 3 2 5" xfId="251" xr:uid="{44286588-498A-4441-931F-4CCC8573B0B6}"/>
    <cellStyle name="Normal 10 3 2 5 2" xfId="1078" xr:uid="{2C5CCFCC-5211-4BA9-B57A-69733A4CE2C6}"/>
    <cellStyle name="Normal 10 3 2 5 2 2" xfId="1079" xr:uid="{38F89574-4733-483A-A1A1-95B765AAA1C7}"/>
    <cellStyle name="Normal 10 3 2 5 3" xfId="1080" xr:uid="{00EF99C2-287E-4045-A555-14FC03C7A6B8}"/>
    <cellStyle name="Normal 10 3 2 5 4" xfId="2571" xr:uid="{7884D15C-132E-448E-A4A2-5851F1CE959F}"/>
    <cellStyle name="Normal 10 3 2 6" xfId="1081" xr:uid="{991FA254-B45A-428B-BFE7-B417B77D00CF}"/>
    <cellStyle name="Normal 10 3 2 6 2" xfId="1082" xr:uid="{AF5123AA-C22C-45D9-86B8-20DC3C121931}"/>
    <cellStyle name="Normal 10 3 2 6 3" xfId="2572" xr:uid="{7EE496A8-7E2A-434F-BFDB-0B748122381C}"/>
    <cellStyle name="Normal 10 3 2 6 4" xfId="2573" xr:uid="{64E82BE7-B4AB-44EC-8A03-2B74F10A239A}"/>
    <cellStyle name="Normal 10 3 2 7" xfId="1083" xr:uid="{0B42CEE8-2BC6-4EE7-ADB9-9983DDC3EF09}"/>
    <cellStyle name="Normal 10 3 2 8" xfId="2574" xr:uid="{7BB8D32C-EEF4-458F-9079-276054A515ED}"/>
    <cellStyle name="Normal 10 3 2 9" xfId="2575" xr:uid="{701C1B4C-A0C8-41DC-92E3-CA481D06C6D0}"/>
    <cellStyle name="Normal 10 3 3" xfId="53" xr:uid="{8CBD9260-FE6B-4ACC-9C19-CEE97D0AB7B8}"/>
    <cellStyle name="Normal 10 3 3 2" xfId="54" xr:uid="{3028E57E-5E56-4DBE-B0A7-6031099FE6DC}"/>
    <cellStyle name="Normal 10 3 3 2 2" xfId="492" xr:uid="{978A4D6E-B315-403D-B581-DA56A91339C6}"/>
    <cellStyle name="Normal 10 3 3 2 2 2" xfId="1084" xr:uid="{6EF50E38-94FA-4DB8-865F-815B38AE28B1}"/>
    <cellStyle name="Normal 10 3 3 2 2 2 2" xfId="1085" xr:uid="{F0560C55-EEFB-4478-9CAB-C5DDF42188B6}"/>
    <cellStyle name="Normal 10 3 3 2 2 2 2 2" xfId="4445" xr:uid="{E84B9F99-A661-4B77-9C5E-8B367B783223}"/>
    <cellStyle name="Normal 10 3 3 2 2 2 3" xfId="4446" xr:uid="{7360A35B-445A-45E8-AE38-C3BABEF3E2D9}"/>
    <cellStyle name="Normal 10 3 3 2 2 3" xfId="1086" xr:uid="{5D4ADE33-A010-48F2-9C14-07BDC80A501B}"/>
    <cellStyle name="Normal 10 3 3 2 2 3 2" xfId="4447" xr:uid="{279A1FE5-6DE1-4E28-B6EC-0EF8C67E3FE0}"/>
    <cellStyle name="Normal 10 3 3 2 2 4" xfId="2576" xr:uid="{54CED9E0-6A7A-428C-A257-7BCDC34C27BA}"/>
    <cellStyle name="Normal 10 3 3 2 3" xfId="1087" xr:uid="{AECA2AAC-2CA7-47C9-AE69-E468B03581A9}"/>
    <cellStyle name="Normal 10 3 3 2 3 2" xfId="1088" xr:uid="{F565B669-DDB7-45AD-AFFE-1FF7717DFC21}"/>
    <cellStyle name="Normal 10 3 3 2 3 2 2" xfId="4448" xr:uid="{24740D70-0C01-458A-9896-019633EE467F}"/>
    <cellStyle name="Normal 10 3 3 2 3 3" xfId="2577" xr:uid="{339702F2-E67F-4370-888A-DE5804AD8B89}"/>
    <cellStyle name="Normal 10 3 3 2 3 4" xfId="2578" xr:uid="{FCFC6716-A200-458B-8FC5-A023DE08CD06}"/>
    <cellStyle name="Normal 10 3 3 2 4" xfId="1089" xr:uid="{A6FC9227-5BB2-42B9-902C-E9D652BC8EE6}"/>
    <cellStyle name="Normal 10 3 3 2 4 2" xfId="4449" xr:uid="{FE5903A5-C126-4EBD-891E-A9367833CD21}"/>
    <cellStyle name="Normal 10 3 3 2 5" xfId="2579" xr:uid="{376BA0C7-4F9F-488D-A72A-644A40969F5A}"/>
    <cellStyle name="Normal 10 3 3 2 6" xfId="2580" xr:uid="{07384CDA-0E36-46DC-93FE-BE3E0C1AA157}"/>
    <cellStyle name="Normal 10 3 3 3" xfId="252" xr:uid="{1730B372-A0F5-4B11-A3F5-F60649AE0E43}"/>
    <cellStyle name="Normal 10 3 3 3 2" xfId="1090" xr:uid="{14BF21B2-6A6D-4AC2-AE37-15EBE25E4B74}"/>
    <cellStyle name="Normal 10 3 3 3 2 2" xfId="1091" xr:uid="{6655A7EC-8BD4-4A86-B667-9E8CFD1A2727}"/>
    <cellStyle name="Normal 10 3 3 3 2 2 2" xfId="4450" xr:uid="{B3475159-BDC8-4B6D-BED7-A1D61D07504C}"/>
    <cellStyle name="Normal 10 3 3 3 2 3" xfId="2581" xr:uid="{82E85816-CAD3-4F26-A1EB-4945A0FE5F04}"/>
    <cellStyle name="Normal 10 3 3 3 2 4" xfId="2582" xr:uid="{662168F7-79FE-4744-8E7E-0CF846CDAA7B}"/>
    <cellStyle name="Normal 10 3 3 3 3" xfId="1092" xr:uid="{FB1ADBE0-723C-4258-A1BF-980F97FBB795}"/>
    <cellStyle name="Normal 10 3 3 3 3 2" xfId="4451" xr:uid="{16C818CA-0CAE-462D-A61A-13CAC3682A60}"/>
    <cellStyle name="Normal 10 3 3 3 4" xfId="2583" xr:uid="{164A471E-A394-4F9F-8503-EAF638BF29F4}"/>
    <cellStyle name="Normal 10 3 3 3 5" xfId="2584" xr:uid="{BC161A0E-765A-45B5-A4EF-D0503E02367A}"/>
    <cellStyle name="Normal 10 3 3 4" xfId="1093" xr:uid="{055F3D9D-DEC4-4009-B144-1E6C979C27ED}"/>
    <cellStyle name="Normal 10 3 3 4 2" xfId="1094" xr:uid="{93EB7D1C-5383-40B6-9D29-0B329E33D0FC}"/>
    <cellStyle name="Normal 10 3 3 4 2 2" xfId="4452" xr:uid="{67F2D20B-9F44-4FDF-BD52-851E581EDB02}"/>
    <cellStyle name="Normal 10 3 3 4 3" xfId="2585" xr:uid="{B579A139-2CFD-4FD7-8BDF-BE82BB2EC803}"/>
    <cellStyle name="Normal 10 3 3 4 4" xfId="2586" xr:uid="{5D5DF0C0-9928-4499-B0C9-E5563CAB4CB1}"/>
    <cellStyle name="Normal 10 3 3 5" xfId="1095" xr:uid="{2B79EF11-3A54-4380-8CA4-0DEC60610F1C}"/>
    <cellStyle name="Normal 10 3 3 5 2" xfId="2587" xr:uid="{483DF947-8A41-4126-9842-1CEF1D63F6C3}"/>
    <cellStyle name="Normal 10 3 3 5 3" xfId="2588" xr:uid="{616071C1-E8CC-4E16-8137-05FB13F3578D}"/>
    <cellStyle name="Normal 10 3 3 5 4" xfId="2589" xr:uid="{7E59420C-E4D4-4475-85B8-8F7A5C08004B}"/>
    <cellStyle name="Normal 10 3 3 6" xfId="2590" xr:uid="{1A2721EB-D840-4E88-BAC4-403E06C5713E}"/>
    <cellStyle name="Normal 10 3 3 7" xfId="2591" xr:uid="{BCA6307F-9810-43DF-A38F-98B8C69AE847}"/>
    <cellStyle name="Normal 10 3 3 8" xfId="2592" xr:uid="{7CF85E45-C445-45F0-A0D7-49810CE75FAB}"/>
    <cellStyle name="Normal 10 3 4" xfId="55" xr:uid="{999ED63E-39E4-4C99-A2BE-479928DA62FC}"/>
    <cellStyle name="Normal 10 3 4 2" xfId="493" xr:uid="{11117F4D-B005-4C4D-9AAC-0522C74E63FC}"/>
    <cellStyle name="Normal 10 3 4 2 2" xfId="494" xr:uid="{7A32E416-27E3-4C17-83B7-E84E34BD5F12}"/>
    <cellStyle name="Normal 10 3 4 2 2 2" xfId="1096" xr:uid="{3083C4AE-9470-456E-B956-A247F17F5265}"/>
    <cellStyle name="Normal 10 3 4 2 2 2 2" xfId="1097" xr:uid="{EB2EB639-3676-4E98-96E9-2A9EB1C83490}"/>
    <cellStyle name="Normal 10 3 4 2 2 3" xfId="1098" xr:uid="{E6425C7A-AC15-4E6D-B367-89E996376108}"/>
    <cellStyle name="Normal 10 3 4 2 2 4" xfId="2593" xr:uid="{F71296B7-816B-4680-9D98-A71B53AAFF63}"/>
    <cellStyle name="Normal 10 3 4 2 3" xfId="1099" xr:uid="{04D70244-0EBE-4622-8BA0-53C88545BEB4}"/>
    <cellStyle name="Normal 10 3 4 2 3 2" xfId="1100" xr:uid="{339B1C21-EBA8-45F3-9399-188F0BF0AAE9}"/>
    <cellStyle name="Normal 10 3 4 2 4" xfId="1101" xr:uid="{3230EA76-AFCB-4756-846B-76214034B3DC}"/>
    <cellStyle name="Normal 10 3 4 2 5" xfId="2594" xr:uid="{639B6948-1E2C-4CE4-A56C-7BD4986B7FBA}"/>
    <cellStyle name="Normal 10 3 4 3" xfId="495" xr:uid="{E5C445B4-C713-49DB-B7FB-BA47CBB01CCF}"/>
    <cellStyle name="Normal 10 3 4 3 2" xfId="1102" xr:uid="{334903BD-1429-4E84-B17E-E35DEB2C0158}"/>
    <cellStyle name="Normal 10 3 4 3 2 2" xfId="1103" xr:uid="{0DCEAE74-1BB8-48ED-B76A-B9C63565F1B7}"/>
    <cellStyle name="Normal 10 3 4 3 3" xfId="1104" xr:uid="{4BA8E859-EB75-422D-8D4F-7884D793D405}"/>
    <cellStyle name="Normal 10 3 4 3 4" xfId="2595" xr:uid="{26D93D29-B5A2-434A-A056-368E56357476}"/>
    <cellStyle name="Normal 10 3 4 4" xfId="1105" xr:uid="{85E65478-FD82-47BE-B823-40876104AFED}"/>
    <cellStyle name="Normal 10 3 4 4 2" xfId="1106" xr:uid="{33ED4DD6-C525-4C53-82E6-B5FBBDC97A15}"/>
    <cellStyle name="Normal 10 3 4 4 3" xfId="2596" xr:uid="{62B9F579-6EF9-4926-B1C9-1AED722EE76C}"/>
    <cellStyle name="Normal 10 3 4 4 4" xfId="2597" xr:uid="{4E301B52-2273-4657-BE3C-048C55556312}"/>
    <cellStyle name="Normal 10 3 4 5" xfId="1107" xr:uid="{78246BB2-FBD1-4BC8-A5DC-3FC8D9F95E14}"/>
    <cellStyle name="Normal 10 3 4 6" xfId="2598" xr:uid="{659B16C5-D9FB-4882-8498-45C51B4BAA2F}"/>
    <cellStyle name="Normal 10 3 4 7" xfId="2599" xr:uid="{1649A3FD-C227-4585-9FD5-2FA6B4C9A472}"/>
    <cellStyle name="Normal 10 3 5" xfId="253" xr:uid="{B69375A7-2A5F-4A6C-B69B-9685B88A4767}"/>
    <cellStyle name="Normal 10 3 5 2" xfId="496" xr:uid="{5ED9C7DC-74FB-4D2D-B515-B397AE8AA1C3}"/>
    <cellStyle name="Normal 10 3 5 2 2" xfId="1108" xr:uid="{048FF473-7E9E-4FB1-A95E-6408D7F00E8C}"/>
    <cellStyle name="Normal 10 3 5 2 2 2" xfId="1109" xr:uid="{AFCD4115-67B8-486A-B4F5-AAD64568C6FA}"/>
    <cellStyle name="Normal 10 3 5 2 3" xfId="1110" xr:uid="{4ED84CC1-5A05-4154-90E6-96E4B94108A8}"/>
    <cellStyle name="Normal 10 3 5 2 4" xfId="2600" xr:uid="{777F325D-6320-4C08-B1A9-BABD6F44DBF0}"/>
    <cellStyle name="Normal 10 3 5 3" xfId="1111" xr:uid="{5BF2586B-7D12-4E41-8F1F-94DDE9475349}"/>
    <cellStyle name="Normal 10 3 5 3 2" xfId="1112" xr:uid="{B833EFDD-A13F-40DB-AE53-5526697F2680}"/>
    <cellStyle name="Normal 10 3 5 3 3" xfId="2601" xr:uid="{DBA3D3B9-3DAD-48AE-B4E4-16D46C2BC3E7}"/>
    <cellStyle name="Normal 10 3 5 3 4" xfId="2602" xr:uid="{6576B8F8-265F-411D-9B82-FAAAE321CB22}"/>
    <cellStyle name="Normal 10 3 5 4" xfId="1113" xr:uid="{77F0ECCD-BDA7-4BB1-B39B-7EE6276C1C08}"/>
    <cellStyle name="Normal 10 3 5 5" xfId="2603" xr:uid="{0EF2412F-555D-4D35-A81B-BDE5BE619928}"/>
    <cellStyle name="Normal 10 3 5 6" xfId="2604" xr:uid="{1F25012A-BAE9-4A55-A716-335A8AE63B5D}"/>
    <cellStyle name="Normal 10 3 6" xfId="254" xr:uid="{99E0EECA-BF4F-4BEA-8454-7AF1B35A36DC}"/>
    <cellStyle name="Normal 10 3 6 2" xfId="1114" xr:uid="{7444A509-8360-4A79-90BA-1BFCDAD247A2}"/>
    <cellStyle name="Normal 10 3 6 2 2" xfId="1115" xr:uid="{5F6BCD0A-5E91-4DB6-9F4D-A9DD94A75BDC}"/>
    <cellStyle name="Normal 10 3 6 2 3" xfId="2605" xr:uid="{3B833FB5-7888-4EDF-8E9A-473444D6E38A}"/>
    <cellStyle name="Normal 10 3 6 2 4" xfId="2606" xr:uid="{E06E6387-D177-4AD1-A3EA-F34F44EC189F}"/>
    <cellStyle name="Normal 10 3 6 3" xfId="1116" xr:uid="{530F0227-1C18-4281-8DC5-C62E1F44B55A}"/>
    <cellStyle name="Normal 10 3 6 4" xfId="2607" xr:uid="{8294528A-F861-4629-85D6-47AC3F886736}"/>
    <cellStyle name="Normal 10 3 6 5" xfId="2608" xr:uid="{2DCAAF45-E127-4A5B-9A9C-D4F5C0FCBE6C}"/>
    <cellStyle name="Normal 10 3 7" xfId="1117" xr:uid="{1F4D69DC-F7F6-47B7-829E-D24F2C94D428}"/>
    <cellStyle name="Normal 10 3 7 2" xfId="1118" xr:uid="{8BE0256A-5E7C-4CA0-B313-430F6B24EE9D}"/>
    <cellStyle name="Normal 10 3 7 3" xfId="2609" xr:uid="{1750B72C-F99C-44C8-A413-AA0D14C844F2}"/>
    <cellStyle name="Normal 10 3 7 4" xfId="2610" xr:uid="{0FBA05DE-0515-4C6D-B2AC-FA3085133B3D}"/>
    <cellStyle name="Normal 10 3 8" xfId="1119" xr:uid="{0524C81D-8317-4A55-A060-82F259027384}"/>
    <cellStyle name="Normal 10 3 8 2" xfId="2611" xr:uid="{EBD47C48-1A27-4C9D-97BE-E07711E20935}"/>
    <cellStyle name="Normal 10 3 8 3" xfId="2612" xr:uid="{AB2ACC5A-2779-4F82-8C13-4011E279F154}"/>
    <cellStyle name="Normal 10 3 8 4" xfId="2613" xr:uid="{7FCA20AD-17BB-43F8-AB73-51430A3DAD07}"/>
    <cellStyle name="Normal 10 3 9" xfId="2614" xr:uid="{904A4661-ABFF-45E0-886C-248BB207D299}"/>
    <cellStyle name="Normal 10 4" xfId="56" xr:uid="{AB7CD886-41CA-4FEF-9D0B-9AAC6624200C}"/>
    <cellStyle name="Normal 10 4 10" xfId="2615" xr:uid="{6C86ABBB-B2FE-4D30-9EEF-EEA0E646197E}"/>
    <cellStyle name="Normal 10 4 11" xfId="2616" xr:uid="{442927AD-43DA-4A4A-9A94-318FD1EDB523}"/>
    <cellStyle name="Normal 10 4 2" xfId="57" xr:uid="{543788FB-1472-40B5-9340-16F63CAF7139}"/>
    <cellStyle name="Normal 10 4 2 2" xfId="255" xr:uid="{2A4A9AE6-D2AE-4EEE-98B4-DA38582A02C9}"/>
    <cellStyle name="Normal 10 4 2 2 2" xfId="497" xr:uid="{1E09BF43-B982-4178-9B44-44B967D3930D}"/>
    <cellStyle name="Normal 10 4 2 2 2 2" xfId="498" xr:uid="{7C584282-137C-4F96-BA58-8833924E6C25}"/>
    <cellStyle name="Normal 10 4 2 2 2 2 2" xfId="1120" xr:uid="{0D12C96A-B906-4F9B-8113-3A32C86ECEC1}"/>
    <cellStyle name="Normal 10 4 2 2 2 2 3" xfId="2617" xr:uid="{DFCD6D6A-8ECF-497B-A4DF-0DC992FD8B4E}"/>
    <cellStyle name="Normal 10 4 2 2 2 2 4" xfId="2618" xr:uid="{42C331C0-C779-47B6-9D93-18E26AA59A1C}"/>
    <cellStyle name="Normal 10 4 2 2 2 3" xfId="1121" xr:uid="{5B7F2546-D2DF-4434-9B0F-3DD1AD03317E}"/>
    <cellStyle name="Normal 10 4 2 2 2 3 2" xfId="2619" xr:uid="{171476E0-EBF4-4738-A443-FB343B2E0406}"/>
    <cellStyle name="Normal 10 4 2 2 2 3 3" xfId="2620" xr:uid="{FB70A9D7-F7F6-4682-A49A-61D73118ACA4}"/>
    <cellStyle name="Normal 10 4 2 2 2 3 4" xfId="2621" xr:uid="{28BADF2C-4AD7-4840-A333-3833D1FE5D61}"/>
    <cellStyle name="Normal 10 4 2 2 2 4" xfId="2622" xr:uid="{D82202A8-DCEA-4DBA-9FD8-2720C59BA55E}"/>
    <cellStyle name="Normal 10 4 2 2 2 5" xfId="2623" xr:uid="{06ACD12B-793F-4FAC-9E3B-820CA262126D}"/>
    <cellStyle name="Normal 10 4 2 2 2 6" xfId="2624" xr:uid="{AFA8AFA1-3B1A-4754-830A-836C6A502E26}"/>
    <cellStyle name="Normal 10 4 2 2 3" xfId="499" xr:uid="{227BF1DB-2AAF-4842-9097-A329924D3C29}"/>
    <cellStyle name="Normal 10 4 2 2 3 2" xfId="1122" xr:uid="{185DA44A-C173-475D-8A02-B1E9326B3E3A}"/>
    <cellStyle name="Normal 10 4 2 2 3 2 2" xfId="2625" xr:uid="{7AE2923A-2E16-42C5-90F3-4E4F0B11E491}"/>
    <cellStyle name="Normal 10 4 2 2 3 2 3" xfId="2626" xr:uid="{296624E3-C958-474A-8796-15064B3DA369}"/>
    <cellStyle name="Normal 10 4 2 2 3 2 4" xfId="2627" xr:uid="{F8468DFB-D869-46CF-A5A3-5F1E1A8BADDD}"/>
    <cellStyle name="Normal 10 4 2 2 3 3" xfId="2628" xr:uid="{DCFEA84A-15D7-488B-AA4F-09004E7D6453}"/>
    <cellStyle name="Normal 10 4 2 2 3 4" xfId="2629" xr:uid="{250ABE01-0354-44FB-81CF-C38F2B32FAE7}"/>
    <cellStyle name="Normal 10 4 2 2 3 5" xfId="2630" xr:uid="{A6C04EB5-8DBA-48FE-B2B8-20C39388E9FA}"/>
    <cellStyle name="Normal 10 4 2 2 4" xfId="1123" xr:uid="{4DF2C969-9908-42D7-8C2F-E0286916B50A}"/>
    <cellStyle name="Normal 10 4 2 2 4 2" xfId="2631" xr:uid="{2262DD73-95BB-4ABD-B0B2-311667B1F9C6}"/>
    <cellStyle name="Normal 10 4 2 2 4 3" xfId="2632" xr:uid="{83496C87-9DAC-4392-BF60-3BBCB730A468}"/>
    <cellStyle name="Normal 10 4 2 2 4 4" xfId="2633" xr:uid="{8AF91BFD-D0FE-494C-9259-B86C2DED8B3B}"/>
    <cellStyle name="Normal 10 4 2 2 5" xfId="2634" xr:uid="{CF2EFBC4-1A09-402A-B836-8381F04F2069}"/>
    <cellStyle name="Normal 10 4 2 2 5 2" xfId="2635" xr:uid="{64517DAB-92D7-460C-9518-501FB6058223}"/>
    <cellStyle name="Normal 10 4 2 2 5 3" xfId="2636" xr:uid="{E5CF46B9-C6CE-4697-8669-EE7D144675CB}"/>
    <cellStyle name="Normal 10 4 2 2 5 4" xfId="2637" xr:uid="{9BB92A46-4096-45FC-952C-ACCA8E85B65E}"/>
    <cellStyle name="Normal 10 4 2 2 6" xfId="2638" xr:uid="{B7B00AA9-48D4-4AC2-99E0-DB699B79A978}"/>
    <cellStyle name="Normal 10 4 2 2 7" xfId="2639" xr:uid="{EEC1B3CA-FCD0-43F6-8114-04339A8B7A6F}"/>
    <cellStyle name="Normal 10 4 2 2 8" xfId="2640" xr:uid="{0CDAAF95-3043-4E1C-AF9F-2FA16276FE93}"/>
    <cellStyle name="Normal 10 4 2 3" xfId="500" xr:uid="{9E253478-C27B-4F0F-BFE4-0F6EE79A1404}"/>
    <cellStyle name="Normal 10 4 2 3 2" xfId="501" xr:uid="{6678254D-1C6E-41E6-BD03-70798D73FBE9}"/>
    <cellStyle name="Normal 10 4 2 3 2 2" xfId="502" xr:uid="{C38B5A4B-A6AB-4CB6-A198-F5E9FE11E5C9}"/>
    <cellStyle name="Normal 10 4 2 3 2 3" xfId="2641" xr:uid="{5D3B358D-0BB6-4EF5-8DF6-3A5F8A52234D}"/>
    <cellStyle name="Normal 10 4 2 3 2 4" xfId="2642" xr:uid="{A4672F23-BF50-4C7E-8810-3E4AF1155B8E}"/>
    <cellStyle name="Normal 10 4 2 3 3" xfId="503" xr:uid="{6E07092D-7D6F-4A29-87FE-51FB37772AC4}"/>
    <cellStyle name="Normal 10 4 2 3 3 2" xfId="2643" xr:uid="{AF7368F0-EFF9-4392-B23A-518146E3EA71}"/>
    <cellStyle name="Normal 10 4 2 3 3 3" xfId="2644" xr:uid="{92000E57-486E-48BF-B708-1B00EBD140DB}"/>
    <cellStyle name="Normal 10 4 2 3 3 4" xfId="2645" xr:uid="{F369CB74-2B28-49C7-8C19-92364D295E73}"/>
    <cellStyle name="Normal 10 4 2 3 4" xfId="2646" xr:uid="{E199506B-39B6-446D-9A0B-D72ACC8E8012}"/>
    <cellStyle name="Normal 10 4 2 3 5" xfId="2647" xr:uid="{4848B79B-C631-43F9-B6FD-3585C1876A0F}"/>
    <cellStyle name="Normal 10 4 2 3 6" xfId="2648" xr:uid="{817114CA-5D09-495A-8EB6-A51DF883AB7A}"/>
    <cellStyle name="Normal 10 4 2 4" xfId="504" xr:uid="{6EC0255A-3C07-42CF-BD37-1E0346F6371F}"/>
    <cellStyle name="Normal 10 4 2 4 2" xfId="505" xr:uid="{8DB00B92-AF6E-4481-AE67-744BCB84C9C3}"/>
    <cellStyle name="Normal 10 4 2 4 2 2" xfId="2649" xr:uid="{F1AB7417-895A-430B-8B00-756595EA9AF2}"/>
    <cellStyle name="Normal 10 4 2 4 2 3" xfId="2650" xr:uid="{92BF2E13-1884-4DF2-8B93-7C5D83482B82}"/>
    <cellStyle name="Normal 10 4 2 4 2 4" xfId="2651" xr:uid="{BF66A28F-9711-427E-8EBE-FDED561B999F}"/>
    <cellStyle name="Normal 10 4 2 4 3" xfId="2652" xr:uid="{1085858B-9B44-49AB-8C7B-D932AAA02EBB}"/>
    <cellStyle name="Normal 10 4 2 4 4" xfId="2653" xr:uid="{A666F555-A01F-4797-8340-6E98D85EB14A}"/>
    <cellStyle name="Normal 10 4 2 4 5" xfId="2654" xr:uid="{7D523327-E4C8-4368-8ED4-95FF03D56BA1}"/>
    <cellStyle name="Normal 10 4 2 5" xfId="506" xr:uid="{796D7866-F5DA-439F-8B1C-04EF95579F41}"/>
    <cellStyle name="Normal 10 4 2 5 2" xfId="2655" xr:uid="{ED454992-5900-414C-AC78-E32DAE4E6C0D}"/>
    <cellStyle name="Normal 10 4 2 5 3" xfId="2656" xr:uid="{28621E9E-9242-47F9-96BF-EC15143D44EC}"/>
    <cellStyle name="Normal 10 4 2 5 4" xfId="2657" xr:uid="{72BE72D7-E6DF-4504-963D-E438B12056B3}"/>
    <cellStyle name="Normal 10 4 2 6" xfId="2658" xr:uid="{0A4C2A4E-5747-421B-9EA0-7822C0720D2A}"/>
    <cellStyle name="Normal 10 4 2 6 2" xfId="2659" xr:uid="{F6623A97-AB0B-4735-A22B-4405D069793B}"/>
    <cellStyle name="Normal 10 4 2 6 3" xfId="2660" xr:uid="{7F4A8C0F-59F3-4050-8E1C-06973642CF9F}"/>
    <cellStyle name="Normal 10 4 2 6 4" xfId="2661" xr:uid="{7F430054-5EEA-40F6-9A17-DE366E13C486}"/>
    <cellStyle name="Normal 10 4 2 7" xfId="2662" xr:uid="{A424F405-947C-4A38-88C6-C2E0B34F9FDD}"/>
    <cellStyle name="Normal 10 4 2 8" xfId="2663" xr:uid="{D524D56F-A72F-40BF-A3CA-7405BD0E20F6}"/>
    <cellStyle name="Normal 10 4 2 9" xfId="2664" xr:uid="{54585BAF-8E2C-43D7-B599-C0E4B647F462}"/>
    <cellStyle name="Normal 10 4 3" xfId="256" xr:uid="{CE307EB9-06EE-47B3-A4D1-6E3F1CA8BE5C}"/>
    <cellStyle name="Normal 10 4 3 2" xfId="507" xr:uid="{B7F21969-A9E9-4620-A7FA-B2DB0D7A5DFC}"/>
    <cellStyle name="Normal 10 4 3 2 2" xfId="508" xr:uid="{94F7AAAD-5A8A-487E-A03E-8B9A82AF4DAB}"/>
    <cellStyle name="Normal 10 4 3 2 2 2" xfId="1124" xr:uid="{BFFCC603-C859-4AD6-AABF-81BBAB5F8FAB}"/>
    <cellStyle name="Normal 10 4 3 2 2 2 2" xfId="1125" xr:uid="{696F5C45-5D15-4673-AACB-AAF58F2F6AAC}"/>
    <cellStyle name="Normal 10 4 3 2 2 3" xfId="1126" xr:uid="{C4EE175F-13AB-415D-A614-84F9B4D865D6}"/>
    <cellStyle name="Normal 10 4 3 2 2 4" xfId="2665" xr:uid="{5C02B082-23A6-454D-932C-3B9AB6740CDD}"/>
    <cellStyle name="Normal 10 4 3 2 3" xfId="1127" xr:uid="{F087EFAD-FCEC-488C-BE52-291F9CBF72D4}"/>
    <cellStyle name="Normal 10 4 3 2 3 2" xfId="1128" xr:uid="{1B5F4D0C-9F0E-48BB-B38F-28211D6CF21E}"/>
    <cellStyle name="Normal 10 4 3 2 3 3" xfId="2666" xr:uid="{A3C9232B-2470-496B-846B-07A0D35D13B3}"/>
    <cellStyle name="Normal 10 4 3 2 3 4" xfId="2667" xr:uid="{8DF73476-59BF-42B6-B8FB-98FAB1D6F1AF}"/>
    <cellStyle name="Normal 10 4 3 2 4" xfId="1129" xr:uid="{6E40F291-62A5-4AD4-BD41-B881777B612E}"/>
    <cellStyle name="Normal 10 4 3 2 5" xfId="2668" xr:uid="{18481925-A51B-4430-8D36-BF1482779116}"/>
    <cellStyle name="Normal 10 4 3 2 6" xfId="2669" xr:uid="{D1634BF1-8B5F-4D72-99DF-BE572D2B82BF}"/>
    <cellStyle name="Normal 10 4 3 3" xfId="509" xr:uid="{8AFC2353-F201-43E0-9CBD-22D31BCE7C94}"/>
    <cellStyle name="Normal 10 4 3 3 2" xfId="1130" xr:uid="{984D4649-A953-442A-8290-106A0D0D3684}"/>
    <cellStyle name="Normal 10 4 3 3 2 2" xfId="1131" xr:uid="{F4B229E1-0EA3-497E-9D89-DF588F48B7C1}"/>
    <cellStyle name="Normal 10 4 3 3 2 3" xfId="2670" xr:uid="{2B04675D-A0FF-4F23-9A46-F83DE3FAA4C1}"/>
    <cellStyle name="Normal 10 4 3 3 2 4" xfId="2671" xr:uid="{729D8423-8462-4F01-85DC-A52D5DE089E5}"/>
    <cellStyle name="Normal 10 4 3 3 3" xfId="1132" xr:uid="{605F2D9B-DF45-4B32-914C-7F64C46752C6}"/>
    <cellStyle name="Normal 10 4 3 3 4" xfId="2672" xr:uid="{78B4C572-8300-4DCB-BB1A-4ACD90233C09}"/>
    <cellStyle name="Normal 10 4 3 3 5" xfId="2673" xr:uid="{03D16276-3776-46D3-959B-7291A4F969B3}"/>
    <cellStyle name="Normal 10 4 3 4" xfId="1133" xr:uid="{D8A73335-FDEA-4139-9F09-ECB1B06D8745}"/>
    <cellStyle name="Normal 10 4 3 4 2" xfId="1134" xr:uid="{7123A9CD-5FCF-460C-8AE2-7EF76092780D}"/>
    <cellStyle name="Normal 10 4 3 4 3" xfId="2674" xr:uid="{CC058928-2312-4DC0-B8C1-EF2D3E36977D}"/>
    <cellStyle name="Normal 10 4 3 4 4" xfId="2675" xr:uid="{66630EC5-7B26-4DBF-9DF8-EB0174AEF35E}"/>
    <cellStyle name="Normal 10 4 3 5" xfId="1135" xr:uid="{FDC05EBC-FD70-41A4-8F4F-F187BC3C65AA}"/>
    <cellStyle name="Normal 10 4 3 5 2" xfId="2676" xr:uid="{AD42DBCF-80F4-4F2F-BDB6-3564CDC48564}"/>
    <cellStyle name="Normal 10 4 3 5 3" xfId="2677" xr:uid="{CDE9F586-3D2A-4526-BB49-3502CEAFBCB0}"/>
    <cellStyle name="Normal 10 4 3 5 4" xfId="2678" xr:uid="{A03E5F14-9367-427C-950B-DEFF5BFE17E1}"/>
    <cellStyle name="Normal 10 4 3 6" xfId="2679" xr:uid="{51873D2A-43DF-479C-8A75-CC62B68F0CC2}"/>
    <cellStyle name="Normal 10 4 3 7" xfId="2680" xr:uid="{1A9FBC01-16EA-43CC-958F-10DE38AECC81}"/>
    <cellStyle name="Normal 10 4 3 8" xfId="2681" xr:uid="{F73307C5-F764-4952-9941-EDA767B0F8FA}"/>
    <cellStyle name="Normal 10 4 4" xfId="257" xr:uid="{2D858250-B834-4EE1-8587-4B0C11C3AD6E}"/>
    <cellStyle name="Normal 10 4 4 2" xfId="510" xr:uid="{BAC6DA19-6A0E-4AB2-A56B-728CE81394F8}"/>
    <cellStyle name="Normal 10 4 4 2 2" xfId="511" xr:uid="{D9F36C3D-4B6A-48A5-99AC-2961F5BC1A45}"/>
    <cellStyle name="Normal 10 4 4 2 2 2" xfId="1136" xr:uid="{E495F5DB-9E86-4C9E-93A1-0F0DA5CAE95C}"/>
    <cellStyle name="Normal 10 4 4 2 2 3" xfId="2682" xr:uid="{4E4C9079-2F35-4DBA-AC8C-DCA14CED3826}"/>
    <cellStyle name="Normal 10 4 4 2 2 4" xfId="2683" xr:uid="{93592EB2-D161-47BB-9BA5-3CFFC58F1BF5}"/>
    <cellStyle name="Normal 10 4 4 2 3" xfId="1137" xr:uid="{91935669-EC6C-4ECE-9A0D-F649E4CCB617}"/>
    <cellStyle name="Normal 10 4 4 2 4" xfId="2684" xr:uid="{985B0F23-366E-4DBF-9D7A-EEBFB40C59BB}"/>
    <cellStyle name="Normal 10 4 4 2 5" xfId="2685" xr:uid="{AACF252D-2349-45DC-BF88-9B129A5036B1}"/>
    <cellStyle name="Normal 10 4 4 3" xfId="512" xr:uid="{5D785F5D-8EA1-43CD-9B89-6C299F7E375E}"/>
    <cellStyle name="Normal 10 4 4 3 2" xfId="1138" xr:uid="{66A0276D-FC7E-43F2-A2CB-4204570E9C5F}"/>
    <cellStyle name="Normal 10 4 4 3 3" xfId="2686" xr:uid="{8E97ABDC-E998-420C-A3CC-0B2CE84114F2}"/>
    <cellStyle name="Normal 10 4 4 3 4" xfId="2687" xr:uid="{94A64A43-3F20-445F-ACC7-C38799F912B3}"/>
    <cellStyle name="Normal 10 4 4 4" xfId="1139" xr:uid="{7BF9C07B-608C-4136-945E-B6A4E51CE6D3}"/>
    <cellStyle name="Normal 10 4 4 4 2" xfId="2688" xr:uid="{07EE2404-2B42-4639-B997-ADBB26C0BD79}"/>
    <cellStyle name="Normal 10 4 4 4 3" xfId="2689" xr:uid="{8A008FAC-AA0D-4087-9A11-EE14E1689CBC}"/>
    <cellStyle name="Normal 10 4 4 4 4" xfId="2690" xr:uid="{2F03FF24-3CE6-4B35-8EED-EEFD180C65B7}"/>
    <cellStyle name="Normal 10 4 4 5" xfId="2691" xr:uid="{D744DDD0-3EFA-4FD1-9705-AAF96670C202}"/>
    <cellStyle name="Normal 10 4 4 6" xfId="2692" xr:uid="{07A814C5-C6FF-4711-8D56-2D5B0A8D5554}"/>
    <cellStyle name="Normal 10 4 4 7" xfId="2693" xr:uid="{293F81BE-2FBC-4AD2-8DE9-631D2FC61D38}"/>
    <cellStyle name="Normal 10 4 5" xfId="258" xr:uid="{8935F8F4-614F-4498-8972-761C525775FE}"/>
    <cellStyle name="Normal 10 4 5 2" xfId="513" xr:uid="{5202E460-5EFC-4CCE-9EB1-0B26B3CCEDC2}"/>
    <cellStyle name="Normal 10 4 5 2 2" xfId="1140" xr:uid="{C898ADC5-8E4D-438C-945B-2144E0F3DEE7}"/>
    <cellStyle name="Normal 10 4 5 2 3" xfId="2694" xr:uid="{40CB42A3-70C0-47C2-B1E7-44E0F03BE4EF}"/>
    <cellStyle name="Normal 10 4 5 2 4" xfId="2695" xr:uid="{459B836E-DEC9-4C4D-851F-D1DEC7513396}"/>
    <cellStyle name="Normal 10 4 5 3" xfId="1141" xr:uid="{B049A324-5C9E-4704-BA99-480C0D779EDC}"/>
    <cellStyle name="Normal 10 4 5 3 2" xfId="2696" xr:uid="{53478141-EA0D-40F5-9F09-6E318D019F46}"/>
    <cellStyle name="Normal 10 4 5 3 3" xfId="2697" xr:uid="{6635508A-44AE-43B8-9A3C-D05B4408050B}"/>
    <cellStyle name="Normal 10 4 5 3 4" xfId="2698" xr:uid="{5F8F6904-85A5-4CF7-BAB4-40CC8CE06E85}"/>
    <cellStyle name="Normal 10 4 5 4" xfId="2699" xr:uid="{537F7BF1-FF6C-4B6E-AF95-5D5A2130DCAB}"/>
    <cellStyle name="Normal 10 4 5 5" xfId="2700" xr:uid="{DF712C7B-FB27-4F90-BA5F-4018F943E415}"/>
    <cellStyle name="Normal 10 4 5 6" xfId="2701" xr:uid="{549B2493-6DBA-42BB-B487-7AAA8D8955A3}"/>
    <cellStyle name="Normal 10 4 6" xfId="514" xr:uid="{F489FBE7-889F-44B2-85AF-826A1764BBDE}"/>
    <cellStyle name="Normal 10 4 6 2" xfId="1142" xr:uid="{68544CBF-88E8-4B29-88FC-CB7D70B1D215}"/>
    <cellStyle name="Normal 10 4 6 2 2" xfId="2702" xr:uid="{D7D9B39D-796D-442F-8513-FE74A71F59DB}"/>
    <cellStyle name="Normal 10 4 6 2 3" xfId="2703" xr:uid="{4D10CEEA-605F-4042-BCC2-A4C5507AED91}"/>
    <cellStyle name="Normal 10 4 6 2 4" xfId="2704" xr:uid="{86A31F17-2AB3-4547-AB9B-9AB45133379A}"/>
    <cellStyle name="Normal 10 4 6 3" xfId="2705" xr:uid="{0A4DF1D4-0A6C-44A8-B44F-1E89D13FFEEC}"/>
    <cellStyle name="Normal 10 4 6 4" xfId="2706" xr:uid="{BFE9B981-56F4-45A9-A616-A1F3A43A5832}"/>
    <cellStyle name="Normal 10 4 6 5" xfId="2707" xr:uid="{9C1F1867-888F-4ECF-9CAD-B20EB5942E6E}"/>
    <cellStyle name="Normal 10 4 7" xfId="1143" xr:uid="{3DB5F39D-B70D-4967-91E5-FBEE8138937C}"/>
    <cellStyle name="Normal 10 4 7 2" xfId="2708" xr:uid="{53D63297-BC39-4677-937E-2C61368BDB38}"/>
    <cellStyle name="Normal 10 4 7 3" xfId="2709" xr:uid="{1B9E0C1C-A0AB-4497-A91F-DDDCCE6A8C5D}"/>
    <cellStyle name="Normal 10 4 7 4" xfId="2710" xr:uid="{0227C64D-5967-4622-8F49-7C8571F9C67B}"/>
    <cellStyle name="Normal 10 4 8" xfId="2711" xr:uid="{E031BF6A-D770-456B-9C8E-7F4133636FFE}"/>
    <cellStyle name="Normal 10 4 8 2" xfId="2712" xr:uid="{4A23B92E-FE8E-4B19-B715-0EEC5870D9A7}"/>
    <cellStyle name="Normal 10 4 8 3" xfId="2713" xr:uid="{2910B720-DF7D-4C34-B6EA-CB52898965DA}"/>
    <cellStyle name="Normal 10 4 8 4" xfId="2714" xr:uid="{40395F14-36FA-4CF3-B3D4-EFFC7E06B6A4}"/>
    <cellStyle name="Normal 10 4 9" xfId="2715" xr:uid="{DDBDFC6F-A75D-439B-AC30-2DE96347AFC0}"/>
    <cellStyle name="Normal 10 5" xfId="58" xr:uid="{43E6AEFA-8E4C-4E2C-9C61-9D5BDC0A68A9}"/>
    <cellStyle name="Normal 10 5 2" xfId="59" xr:uid="{609F2E0A-92F7-4B3A-9C5B-E8FB08C4F757}"/>
    <cellStyle name="Normal 10 5 2 2" xfId="259" xr:uid="{041CCF7A-03B6-4CA6-B375-374BD2FF1189}"/>
    <cellStyle name="Normal 10 5 2 2 2" xfId="515" xr:uid="{C6957C69-2012-490B-B569-4E2E301D441F}"/>
    <cellStyle name="Normal 10 5 2 2 2 2" xfId="1144" xr:uid="{9428EE77-BB8C-44F8-9FB4-F0480B7099D7}"/>
    <cellStyle name="Normal 10 5 2 2 2 3" xfId="2716" xr:uid="{3336E168-77F7-4188-A180-51F923E40A7A}"/>
    <cellStyle name="Normal 10 5 2 2 2 4" xfId="2717" xr:uid="{980D438E-0768-4426-9410-021F4593F32C}"/>
    <cellStyle name="Normal 10 5 2 2 3" xfId="1145" xr:uid="{805B4F4A-70DB-4CDC-8958-B241647D8B02}"/>
    <cellStyle name="Normal 10 5 2 2 3 2" xfId="2718" xr:uid="{68416270-8AA8-432D-A69E-A89E91D3453F}"/>
    <cellStyle name="Normal 10 5 2 2 3 3" xfId="2719" xr:uid="{B415B8B9-2E3F-4866-B151-FB2455090126}"/>
    <cellStyle name="Normal 10 5 2 2 3 4" xfId="2720" xr:uid="{F8612B1B-F021-4D3D-88C7-33C236A0A5AF}"/>
    <cellStyle name="Normal 10 5 2 2 4" xfId="2721" xr:uid="{4F97A863-712D-45C8-96BA-34842D8DAE58}"/>
    <cellStyle name="Normal 10 5 2 2 5" xfId="2722" xr:uid="{6C19AB45-285E-4555-8931-B610807E962D}"/>
    <cellStyle name="Normal 10 5 2 2 6" xfId="2723" xr:uid="{A10A3FDD-300E-45C8-8130-E532B0EA6C8A}"/>
    <cellStyle name="Normal 10 5 2 3" xfId="516" xr:uid="{AE91998A-B1BF-485B-B5D4-FC850951133F}"/>
    <cellStyle name="Normal 10 5 2 3 2" xfId="1146" xr:uid="{1CB68520-2528-4627-8F8A-E471DCB9E0BF}"/>
    <cellStyle name="Normal 10 5 2 3 2 2" xfId="2724" xr:uid="{B3CD584B-5280-4DB5-9DE5-81436218A9E5}"/>
    <cellStyle name="Normal 10 5 2 3 2 3" xfId="2725" xr:uid="{FC6403CC-7179-4B1E-A0FE-06602B3B2B28}"/>
    <cellStyle name="Normal 10 5 2 3 2 4" xfId="2726" xr:uid="{33E18B66-D792-4E82-8F62-AE14AC72BA96}"/>
    <cellStyle name="Normal 10 5 2 3 3" xfId="2727" xr:uid="{9379F1C8-ED51-4497-98BB-A6F1BC60CAF3}"/>
    <cellStyle name="Normal 10 5 2 3 4" xfId="2728" xr:uid="{C1F5E656-F960-41A7-B630-A056B455A385}"/>
    <cellStyle name="Normal 10 5 2 3 5" xfId="2729" xr:uid="{57D40812-44E2-409D-8D30-BFF513B6C53D}"/>
    <cellStyle name="Normal 10 5 2 4" xfId="1147" xr:uid="{92AAEDD6-E005-4183-B7B2-D20A52C6693B}"/>
    <cellStyle name="Normal 10 5 2 4 2" xfId="2730" xr:uid="{34D218D3-CB29-4274-B505-44F1EC54E7A5}"/>
    <cellStyle name="Normal 10 5 2 4 3" xfId="2731" xr:uid="{B84DFDB9-EB86-4934-8A67-5E863AAEA1FB}"/>
    <cellStyle name="Normal 10 5 2 4 4" xfId="2732" xr:uid="{2357630C-FC1D-4724-A0A3-307CC8C7EBAA}"/>
    <cellStyle name="Normal 10 5 2 5" xfId="2733" xr:uid="{DC6D628D-8755-4B57-8580-10FD1A28DDE0}"/>
    <cellStyle name="Normal 10 5 2 5 2" xfId="2734" xr:uid="{0057A2AA-6BC2-42D8-9EB6-544C03760DBA}"/>
    <cellStyle name="Normal 10 5 2 5 3" xfId="2735" xr:uid="{C65943D3-6974-4CB8-8614-1F1FCE3A27A9}"/>
    <cellStyle name="Normal 10 5 2 5 4" xfId="2736" xr:uid="{EDCA1EC1-2F6B-46B0-A2BE-C90BE55937C2}"/>
    <cellStyle name="Normal 10 5 2 6" xfId="2737" xr:uid="{33FAA1A8-4C64-4B87-9B53-35FA0F5BAB96}"/>
    <cellStyle name="Normal 10 5 2 7" xfId="2738" xr:uid="{490980F1-1F63-4B45-8B18-0E6640BBED8F}"/>
    <cellStyle name="Normal 10 5 2 8" xfId="2739" xr:uid="{16057540-D4AE-4B19-8CE8-530E40EDCD13}"/>
    <cellStyle name="Normal 10 5 3" xfId="260" xr:uid="{2F50F2ED-662B-41BC-9EBD-AD27335C3B78}"/>
    <cellStyle name="Normal 10 5 3 2" xfId="517" xr:uid="{C4313D0E-1DEB-4682-871C-192F675BCF9E}"/>
    <cellStyle name="Normal 10 5 3 2 2" xfId="518" xr:uid="{56362DF3-32DF-47FE-82AB-734B8AF64F8E}"/>
    <cellStyle name="Normal 10 5 3 2 3" xfId="2740" xr:uid="{7E911426-23AF-40FD-918A-1548C5463D20}"/>
    <cellStyle name="Normal 10 5 3 2 4" xfId="2741" xr:uid="{69C7D4B1-DC1A-48C3-AC9C-19B7F9BDB15A}"/>
    <cellStyle name="Normal 10 5 3 3" xfId="519" xr:uid="{76CE3599-FFBB-4727-8190-466D0BEF3BB5}"/>
    <cellStyle name="Normal 10 5 3 3 2" xfId="2742" xr:uid="{5AC63BCB-D469-41A2-B980-1FBA95977199}"/>
    <cellStyle name="Normal 10 5 3 3 3" xfId="2743" xr:uid="{B931E4EE-F0BE-41D2-BF5A-299E9A9B8D8B}"/>
    <cellStyle name="Normal 10 5 3 3 4" xfId="2744" xr:uid="{0276DC8D-707E-4B42-AB14-F2687AD3D160}"/>
    <cellStyle name="Normal 10 5 3 4" xfId="2745" xr:uid="{9F999991-28CD-4C79-9040-60AB68130C55}"/>
    <cellStyle name="Normal 10 5 3 5" xfId="2746" xr:uid="{6E7B7480-92B8-4EFA-BEF4-FF933E0A33C6}"/>
    <cellStyle name="Normal 10 5 3 6" xfId="2747" xr:uid="{9763DDCB-F214-40C3-AB14-EA452BBB0734}"/>
    <cellStyle name="Normal 10 5 4" xfId="261" xr:uid="{3C3A392B-738F-4FA2-857C-C1273AF5D369}"/>
    <cellStyle name="Normal 10 5 4 2" xfId="520" xr:uid="{411E3F7E-B702-4647-AB6B-FCFF838E6BDB}"/>
    <cellStyle name="Normal 10 5 4 2 2" xfId="2748" xr:uid="{8C18432F-DB1F-4B5C-96BF-12CB044C1A98}"/>
    <cellStyle name="Normal 10 5 4 2 3" xfId="2749" xr:uid="{7529958B-F9EA-40EF-BC96-FAB31D938B75}"/>
    <cellStyle name="Normal 10 5 4 2 4" xfId="2750" xr:uid="{0E085938-9BF1-45F7-8B1E-6D11917299D5}"/>
    <cellStyle name="Normal 10 5 4 3" xfId="2751" xr:uid="{77D94C15-66BA-40E9-AB1C-7BF3EF5EA57A}"/>
    <cellStyle name="Normal 10 5 4 4" xfId="2752" xr:uid="{52677A9D-6A65-46A4-8085-F7C5100E0DA2}"/>
    <cellStyle name="Normal 10 5 4 5" xfId="2753" xr:uid="{6FABE255-B603-4FF7-86A4-D98242CD117E}"/>
    <cellStyle name="Normal 10 5 5" xfId="521" xr:uid="{625901CF-FCC9-454D-85BF-230AE3CB4E41}"/>
    <cellStyle name="Normal 10 5 5 2" xfId="2754" xr:uid="{0B0842C5-BB34-48DF-BFAB-D7445D2109B5}"/>
    <cellStyle name="Normal 10 5 5 3" xfId="2755" xr:uid="{9E308B94-FB56-4A34-B721-97550525A3A9}"/>
    <cellStyle name="Normal 10 5 5 4" xfId="2756" xr:uid="{5E50A679-4346-4580-B4D2-283482689467}"/>
    <cellStyle name="Normal 10 5 6" xfId="2757" xr:uid="{94DA9A5C-F65D-4A9F-9168-6669AD8B5060}"/>
    <cellStyle name="Normal 10 5 6 2" xfId="2758" xr:uid="{5DAFFADA-A764-4BE7-B6D8-94CBC3753C99}"/>
    <cellStyle name="Normal 10 5 6 3" xfId="2759" xr:uid="{534F978C-C299-490B-A32A-953430FF8D57}"/>
    <cellStyle name="Normal 10 5 6 4" xfId="2760" xr:uid="{C688A09F-37FE-4665-AD33-1687FD20222F}"/>
    <cellStyle name="Normal 10 5 7" xfId="2761" xr:uid="{9D9CEA6C-CFCD-4F5A-9C6D-0E607E862A13}"/>
    <cellStyle name="Normal 10 5 8" xfId="2762" xr:uid="{F114E2BF-E651-4AB3-B05C-6F546734FDA8}"/>
    <cellStyle name="Normal 10 5 9" xfId="2763" xr:uid="{02E2DBC2-2D4B-4619-94B0-A3C952E5B0E8}"/>
    <cellStyle name="Normal 10 6" xfId="60" xr:uid="{E088989C-5ACA-4BD9-B42C-15FD3D3C1E15}"/>
    <cellStyle name="Normal 10 6 2" xfId="262" xr:uid="{4F8AC202-C44C-4AB1-925D-C41FC90953BE}"/>
    <cellStyle name="Normal 10 6 2 2" xfId="522" xr:uid="{8DAF7782-1675-4DFD-AFFA-7E5036F2C2F1}"/>
    <cellStyle name="Normal 10 6 2 2 2" xfId="1148" xr:uid="{90C95D2E-C5F1-45A6-9B05-77A757BEFA46}"/>
    <cellStyle name="Normal 10 6 2 2 2 2" xfId="1149" xr:uid="{D71D007F-DF68-4B2A-8DEF-D72281E32A68}"/>
    <cellStyle name="Normal 10 6 2 2 3" xfId="1150" xr:uid="{D952530D-1F72-4A3B-833E-610D231DE2D9}"/>
    <cellStyle name="Normal 10 6 2 2 4" xfId="2764" xr:uid="{76F7ECD0-6743-4C82-81C5-E53DB08D15E4}"/>
    <cellStyle name="Normal 10 6 2 3" xfId="1151" xr:uid="{524C3050-FDD7-4595-B42B-BD4717855C62}"/>
    <cellStyle name="Normal 10 6 2 3 2" xfId="1152" xr:uid="{D0A7EC37-2712-426A-B03B-AB0CC6CDB56C}"/>
    <cellStyle name="Normal 10 6 2 3 3" xfId="2765" xr:uid="{7BB370DD-8C14-44B2-8601-94A7246C1037}"/>
    <cellStyle name="Normal 10 6 2 3 4" xfId="2766" xr:uid="{B73D463C-4327-4B66-996E-15A332416F06}"/>
    <cellStyle name="Normal 10 6 2 4" xfId="1153" xr:uid="{7D26150B-87CE-469A-B258-F867A422E80A}"/>
    <cellStyle name="Normal 10 6 2 5" xfId="2767" xr:uid="{E812D1A2-3856-40B7-BCA7-A7A1416CA7FB}"/>
    <cellStyle name="Normal 10 6 2 6" xfId="2768" xr:uid="{36C86017-4B7A-4BE6-87D7-7D7231647D82}"/>
    <cellStyle name="Normal 10 6 3" xfId="523" xr:uid="{5D21EEA5-5F08-4065-A28D-ED0AF7EF3598}"/>
    <cellStyle name="Normal 10 6 3 2" xfId="1154" xr:uid="{0C1544AC-EE25-4B3B-BB24-95FC58B48B01}"/>
    <cellStyle name="Normal 10 6 3 2 2" xfId="1155" xr:uid="{D1175DEC-0892-495C-9841-AC195717EFD5}"/>
    <cellStyle name="Normal 10 6 3 2 3" xfId="2769" xr:uid="{AC2BB897-4E83-4615-9652-29E6ADF33CF8}"/>
    <cellStyle name="Normal 10 6 3 2 4" xfId="2770" xr:uid="{43766838-66C8-4A41-8EF2-764F9539EB9A}"/>
    <cellStyle name="Normal 10 6 3 3" xfId="1156" xr:uid="{D22F0FF8-EECB-474F-ADC5-ABA15C60F48D}"/>
    <cellStyle name="Normal 10 6 3 4" xfId="2771" xr:uid="{9C64D205-E34B-4112-B47D-71A3A485E712}"/>
    <cellStyle name="Normal 10 6 3 5" xfId="2772" xr:uid="{80D6D26B-E3DA-4FC0-9B3D-FD8EDFDED56C}"/>
    <cellStyle name="Normal 10 6 4" xfId="1157" xr:uid="{730A6F9F-68FA-4210-8003-A7ADDF718586}"/>
    <cellStyle name="Normal 10 6 4 2" xfId="1158" xr:uid="{F79E6631-9CEA-4411-A5A5-F7B2D467FB52}"/>
    <cellStyle name="Normal 10 6 4 3" xfId="2773" xr:uid="{7FAF2BDB-DAEF-4A3E-A248-ED7FD5E05ABB}"/>
    <cellStyle name="Normal 10 6 4 4" xfId="2774" xr:uid="{9593C2BD-838D-4F96-A1EC-F10E706F5AEF}"/>
    <cellStyle name="Normal 10 6 5" xfId="1159" xr:uid="{BF40BFFD-30EE-41F5-B3FF-5E91DBC550DC}"/>
    <cellStyle name="Normal 10 6 5 2" xfId="2775" xr:uid="{F978B900-C86B-48CD-8AF0-E6F4FF7A52C1}"/>
    <cellStyle name="Normal 10 6 5 3" xfId="2776" xr:uid="{0590B895-A805-4951-8F01-FDB580136CF8}"/>
    <cellStyle name="Normal 10 6 5 4" xfId="2777" xr:uid="{E90DDEA5-D3A1-4AB3-925E-BAE06149B3CE}"/>
    <cellStyle name="Normal 10 6 6" xfId="2778" xr:uid="{10EEB427-E987-4AE4-AD97-EFFA0C79B316}"/>
    <cellStyle name="Normal 10 6 7" xfId="2779" xr:uid="{4286921B-A8C4-4D0F-8DED-549E03252F3E}"/>
    <cellStyle name="Normal 10 6 8" xfId="2780" xr:uid="{859727FC-D4CC-4069-8B6D-5A6D0F21927E}"/>
    <cellStyle name="Normal 10 7" xfId="263" xr:uid="{F852C4AB-54F8-4C7D-BA6A-79B2B540C195}"/>
    <cellStyle name="Normal 10 7 2" xfId="524" xr:uid="{36BEECE6-3FC4-46C5-B05C-F8FF6E209370}"/>
    <cellStyle name="Normal 10 7 2 2" xfId="525" xr:uid="{BF3A93ED-2896-4C21-9EE4-3BD3E153C275}"/>
    <cellStyle name="Normal 10 7 2 2 2" xfId="1160" xr:uid="{E9713383-E203-4EAD-B87B-7EEBA1C5E9F5}"/>
    <cellStyle name="Normal 10 7 2 2 3" xfId="2781" xr:uid="{1EEF2682-EDC2-4906-9949-F275EE55D1D4}"/>
    <cellStyle name="Normal 10 7 2 2 4" xfId="2782" xr:uid="{42C4B4A9-E523-41A9-B099-F89BE0180993}"/>
    <cellStyle name="Normal 10 7 2 3" xfId="1161" xr:uid="{E4264120-7770-4F47-847D-6C2038C8DE03}"/>
    <cellStyle name="Normal 10 7 2 4" xfId="2783" xr:uid="{CD43FFE9-7C9F-43B4-85C1-DF2BB96B8393}"/>
    <cellStyle name="Normal 10 7 2 5" xfId="2784" xr:uid="{2274D55D-5FD6-470E-A8DD-89260EFFFCCD}"/>
    <cellStyle name="Normal 10 7 3" xfId="526" xr:uid="{B4B16D88-EC2C-4EF3-8C02-B79E3E64F93B}"/>
    <cellStyle name="Normal 10 7 3 2" xfId="1162" xr:uid="{F7D051FA-3B91-4F78-9065-047C6857FC61}"/>
    <cellStyle name="Normal 10 7 3 3" xfId="2785" xr:uid="{38FD891B-83B5-479D-BCD1-02CB8A491448}"/>
    <cellStyle name="Normal 10 7 3 4" xfId="2786" xr:uid="{2D1795EE-16D8-44D4-99DD-BE05DE0D9EA2}"/>
    <cellStyle name="Normal 10 7 4" xfId="1163" xr:uid="{7B623E39-C9C6-4BDE-9185-C52D9A9C7432}"/>
    <cellStyle name="Normal 10 7 4 2" xfId="2787" xr:uid="{8B453D1A-FDFB-41BF-A703-4B7717DF5DA2}"/>
    <cellStyle name="Normal 10 7 4 3" xfId="2788" xr:uid="{D9F3BE15-64AB-40F9-89AB-552FE1BB3F54}"/>
    <cellStyle name="Normal 10 7 4 4" xfId="2789" xr:uid="{24B84144-D0DF-41D9-8188-B4E6600A0338}"/>
    <cellStyle name="Normal 10 7 5" xfId="2790" xr:uid="{14EFFD3D-AB62-43DF-BA2C-0577196AEE73}"/>
    <cellStyle name="Normal 10 7 6" xfId="2791" xr:uid="{7672184B-E531-4F04-BF1F-345BA422CAFB}"/>
    <cellStyle name="Normal 10 7 7" xfId="2792" xr:uid="{4ABCCAC7-28B1-48FC-8B2D-A84B8C6DB47C}"/>
    <cellStyle name="Normal 10 8" xfId="264" xr:uid="{3FF8F7D0-4932-45D5-B847-8536B89558AF}"/>
    <cellStyle name="Normal 10 8 2" xfId="527" xr:uid="{81E9EA2D-7847-40DB-9A86-448722D99BB7}"/>
    <cellStyle name="Normal 10 8 2 2" xfId="1164" xr:uid="{01D60971-B0E0-40E9-8A75-7BB0F913BA9D}"/>
    <cellStyle name="Normal 10 8 2 3" xfId="2793" xr:uid="{49842239-286B-410D-B600-49C49195B64B}"/>
    <cellStyle name="Normal 10 8 2 4" xfId="2794" xr:uid="{39126570-8372-4D58-AF40-55ECBF22C73F}"/>
    <cellStyle name="Normal 10 8 3" xfId="1165" xr:uid="{E012BCF4-D621-4321-9E68-571D022FC21A}"/>
    <cellStyle name="Normal 10 8 3 2" xfId="2795" xr:uid="{2187342F-163D-48AC-9BEB-3C8D2DC55693}"/>
    <cellStyle name="Normal 10 8 3 3" xfId="2796" xr:uid="{0BEDA851-C473-4591-9981-7E71CA4EBCAF}"/>
    <cellStyle name="Normal 10 8 3 4" xfId="2797" xr:uid="{381FC336-A906-4219-8682-AB8877A8EA4A}"/>
    <cellStyle name="Normal 10 8 4" xfId="2798" xr:uid="{91A0D31F-3AEA-420D-95DF-99DAD1A29C9E}"/>
    <cellStyle name="Normal 10 8 5" xfId="2799" xr:uid="{280B8C9F-F751-4EFC-B2F2-D69725C07FF5}"/>
    <cellStyle name="Normal 10 8 6" xfId="2800" xr:uid="{4A41A2E4-A20B-42E9-971A-2E89B1B87C5B}"/>
    <cellStyle name="Normal 10 9" xfId="265" xr:uid="{4C25CD08-4721-49CB-90AE-6596052F4106}"/>
    <cellStyle name="Normal 10 9 2" xfId="1166" xr:uid="{12AA76A9-CB20-4472-B8CC-0C76A419A119}"/>
    <cellStyle name="Normal 10 9 2 2" xfId="2801" xr:uid="{121A7C52-8800-4FF3-B81C-F25FF92F8358}"/>
    <cellStyle name="Normal 10 9 2 2 2" xfId="4330" xr:uid="{76A83583-5152-44CB-A270-F4F88A3982CA}"/>
    <cellStyle name="Normal 10 9 2 2 3" xfId="4679" xr:uid="{9C911BB7-6852-4BA0-A820-DC4AF347EB23}"/>
    <cellStyle name="Normal 10 9 2 3" xfId="2802" xr:uid="{29F6DC65-F667-4967-89CB-EF548C718A23}"/>
    <cellStyle name="Normal 10 9 2 4" xfId="2803" xr:uid="{DA08B7B2-7A16-4CEB-B9EB-7C2E7788FFA4}"/>
    <cellStyle name="Normal 10 9 3" xfId="2804" xr:uid="{CA71731B-08A1-45D8-B365-351CD37AB43F}"/>
    <cellStyle name="Normal 10 9 3 2" xfId="5359" xr:uid="{EB31F88D-0043-4C19-B935-12B12B7A32E8}"/>
    <cellStyle name="Normal 10 9 4" xfId="2805" xr:uid="{3E8FECDD-5CA2-4D64-AFD4-34026400F6AE}"/>
    <cellStyle name="Normal 10 9 4 2" xfId="4562" xr:uid="{2AEBB84B-0B0A-4779-8A5A-28FCE1E79D11}"/>
    <cellStyle name="Normal 10 9 4 3" xfId="4680" xr:uid="{9391810A-78BF-42A2-8C6B-BA3571FE2326}"/>
    <cellStyle name="Normal 10 9 4 4" xfId="4600" xr:uid="{6F65BA9A-77FD-4C1E-A7A5-125B5270CF32}"/>
    <cellStyle name="Normal 10 9 5" xfId="2806" xr:uid="{DB9AD3FB-45E9-4B14-95AD-30BEE495E142}"/>
    <cellStyle name="Normal 11" xfId="61" xr:uid="{AD728F97-96BD-486D-84AF-4D3D9BA48AD5}"/>
    <cellStyle name="Normal 11 2" xfId="266" xr:uid="{D6D4EB0A-5A80-4A39-9A59-9B78C11B14A1}"/>
    <cellStyle name="Normal 11 2 2" xfId="4647" xr:uid="{357F997A-13A0-4298-AF5E-228CF9EF87D0}"/>
    <cellStyle name="Normal 11 3" xfId="4335" xr:uid="{2CBABD01-EE97-49E5-BC35-4930500D2C13}"/>
    <cellStyle name="Normal 11 3 2" xfId="4541" xr:uid="{4AA37D96-8323-408E-8C76-DB914B0C8637}"/>
    <cellStyle name="Normal 11 3 3" xfId="4724" xr:uid="{BEAF0B44-1C59-4FE0-9ABC-9AE04DD26EDF}"/>
    <cellStyle name="Normal 11 3 4" xfId="4701" xr:uid="{1557ECDC-6C57-4A84-8A61-1191CB0EF704}"/>
    <cellStyle name="Normal 12" xfId="62" xr:uid="{DFDAD0F7-A64D-468F-A1E8-95F6CAC3274B}"/>
    <cellStyle name="Normal 12 2" xfId="267" xr:uid="{13C03B69-627A-41A8-9C2F-6D0F7E69A930}"/>
    <cellStyle name="Normal 12 2 2" xfId="4648" xr:uid="{AC7593AB-615F-41DB-A8B4-E51F6AA1D2ED}"/>
    <cellStyle name="Normal 12 3" xfId="4542" xr:uid="{AD89A2D8-5BD9-48A4-93CE-C2522EBF42A2}"/>
    <cellStyle name="Normal 13" xfId="63" xr:uid="{8C82E18B-5524-4D31-858A-6F16E237A07A}"/>
    <cellStyle name="Normal 13 2" xfId="64" xr:uid="{858FF859-3F74-4C18-98A8-0CF3473B4F34}"/>
    <cellStyle name="Normal 13 2 2" xfId="268" xr:uid="{C164A171-DD61-4DF7-B2C8-77F7CC393085}"/>
    <cellStyle name="Normal 13 2 2 2" xfId="4649" xr:uid="{5FA74A3E-4A83-4302-BF05-EF6515BCCDDD}"/>
    <cellStyle name="Normal 13 2 3" xfId="4337" xr:uid="{95E8E5A6-176C-4560-A0BA-49304F2EBDA7}"/>
    <cellStyle name="Normal 13 2 3 2" xfId="4543" xr:uid="{BF0242C5-851F-4DE7-BBA2-AE87346BF2B4}"/>
    <cellStyle name="Normal 13 2 3 3" xfId="4725" xr:uid="{E609573F-025C-4641-A306-C0DCFE11FB9B}"/>
    <cellStyle name="Normal 13 2 3 4" xfId="4702" xr:uid="{D3009F90-ACC8-49E2-B9BE-EB2B4B9854AB}"/>
    <cellStyle name="Normal 13 3" xfId="269" xr:uid="{D8B82122-40C0-4702-A2E1-4B93D35AA5B7}"/>
    <cellStyle name="Normal 13 3 2" xfId="4421" xr:uid="{2BB4F6B6-B8A2-4364-B16D-AE9B633CADB4}"/>
    <cellStyle name="Normal 13 3 3" xfId="4338" xr:uid="{FF5CBF50-BE11-4BC9-9137-A36E3F44F171}"/>
    <cellStyle name="Normal 13 3 4" xfId="4566" xr:uid="{769C5B70-6433-40CA-BF4D-626C9D24C58E}"/>
    <cellStyle name="Normal 13 3 5" xfId="4726" xr:uid="{43D54190-8583-42C3-87F6-F86C6EB30CC5}"/>
    <cellStyle name="Normal 13 4" xfId="4339" xr:uid="{2A9543D4-36FD-425F-BB5A-836A2D7C6333}"/>
    <cellStyle name="Normal 13 5" xfId="4336" xr:uid="{27CE35EB-ECF9-4DFB-82F1-3B81C1273695}"/>
    <cellStyle name="Normal 14" xfId="65" xr:uid="{86AE07DF-68C4-48C4-AB83-91BE0F9910DC}"/>
    <cellStyle name="Normal 14 18" xfId="4341" xr:uid="{42F4BBCB-4EE7-4A69-8DC4-24C10EF4974C}"/>
    <cellStyle name="Normal 14 2" xfId="270" xr:uid="{782D80C9-C9FF-4489-A8E5-6C89CE297E4C}"/>
    <cellStyle name="Normal 14 2 2" xfId="430" xr:uid="{FBED3E8D-5AAC-43E5-B65F-0C781E4191D1}"/>
    <cellStyle name="Normal 14 2 2 2" xfId="431" xr:uid="{A9DF8158-A379-4719-A115-EF4CFDD8C06E}"/>
    <cellStyle name="Normal 14 2 3" xfId="432" xr:uid="{8224D6E4-7F7F-41B7-8F24-2B8DC336C996}"/>
    <cellStyle name="Normal 14 3" xfId="433" xr:uid="{BC52E6EB-9B59-464B-BC94-6851D0779689}"/>
    <cellStyle name="Normal 14 3 2" xfId="4650" xr:uid="{223D8FC5-F514-4A5D-892B-30E2CC007B9C}"/>
    <cellStyle name="Normal 14 4" xfId="4340" xr:uid="{D830B93E-9B7E-4D79-9B04-FFC37E7D4A09}"/>
    <cellStyle name="Normal 14 4 2" xfId="4544" xr:uid="{27BF8786-B651-4728-A61D-7E6D795C522C}"/>
    <cellStyle name="Normal 14 4 3" xfId="4727" xr:uid="{8EB4EFBC-8BDC-4D08-8BF7-239C69DF354B}"/>
    <cellStyle name="Normal 14 4 4" xfId="4703" xr:uid="{1C75D826-C583-4EB6-BF20-2CEDB1F4E8E5}"/>
    <cellStyle name="Normal 15" xfId="66" xr:uid="{94B944E3-A49E-4262-BE38-8EF57AF72CF1}"/>
    <cellStyle name="Normal 15 2" xfId="67" xr:uid="{6BC3912C-1A87-42CE-8DDD-CC81E81058D1}"/>
    <cellStyle name="Normal 15 2 2" xfId="271" xr:uid="{49040AA3-EA7C-4694-84D3-067DB2CAE6F9}"/>
    <cellStyle name="Normal 15 2 2 2" xfId="4453" xr:uid="{557D366E-A353-49A4-BE6D-2D0C5269DEEA}"/>
    <cellStyle name="Normal 15 2 3" xfId="4546" xr:uid="{1FB8DC4D-979A-4ED7-807B-607077C5FB7F}"/>
    <cellStyle name="Normal 15 3" xfId="272" xr:uid="{29D81DDF-ED34-4D5D-8715-6BF0059CD323}"/>
    <cellStyle name="Normal 15 3 2" xfId="4422" xr:uid="{37DA16F3-1A14-47A0-8ABF-11E39E8EC36B}"/>
    <cellStyle name="Normal 15 3 3" xfId="4343" xr:uid="{BDB494F5-0DA2-40B6-8507-97C788373E7B}"/>
    <cellStyle name="Normal 15 3 4" xfId="4567" xr:uid="{EF4293DB-7EAB-4B74-8498-1AF2229373E9}"/>
    <cellStyle name="Normal 15 3 5" xfId="4729" xr:uid="{BCE5446E-83E7-492B-BCF3-256ACD95313A}"/>
    <cellStyle name="Normal 15 4" xfId="4342" xr:uid="{A56C2604-3D2B-49C7-9624-B61080E1EBD9}"/>
    <cellStyle name="Normal 15 4 2" xfId="4545" xr:uid="{591CFC25-16F9-4A98-8EB2-6BE6ED26E6EF}"/>
    <cellStyle name="Normal 15 4 3" xfId="4728" xr:uid="{57C9E1DD-3D07-4CA0-8D84-1A57BC97D240}"/>
    <cellStyle name="Normal 15 4 4" xfId="4704" xr:uid="{2A061D62-F2BF-4C69-BA72-E4F136FD333B}"/>
    <cellStyle name="Normal 16" xfId="68" xr:uid="{A224C733-80E8-4D20-893F-9FE49027AFD4}"/>
    <cellStyle name="Normal 16 2" xfId="273" xr:uid="{FC52E91A-0AD9-40CA-9698-B2F27E620804}"/>
    <cellStyle name="Normal 16 2 2" xfId="4423" xr:uid="{1C72094F-F65D-4A56-91DD-21E55D47A965}"/>
    <cellStyle name="Normal 16 2 3" xfId="4344" xr:uid="{F5784E9C-C97E-4E89-A472-5C8E5EF5656E}"/>
    <cellStyle name="Normal 16 2 4" xfId="4568" xr:uid="{C92C1648-9143-4B75-A7CC-1AC1C022D51C}"/>
    <cellStyle name="Normal 16 2 5" xfId="4730" xr:uid="{A7A97B72-BB47-4FE6-A6B2-86B9E632E3FF}"/>
    <cellStyle name="Normal 16 3" xfId="274" xr:uid="{C5338E33-6928-4037-A3C7-00361BC37DC9}"/>
    <cellStyle name="Normal 17" xfId="69" xr:uid="{7C5CEB5B-F582-48F8-967E-EDB7673C47BD}"/>
    <cellStyle name="Normal 17 2" xfId="275" xr:uid="{796DF89B-73D8-4F7E-831C-9DDC95967A47}"/>
    <cellStyle name="Normal 17 2 2" xfId="4424" xr:uid="{C4439E1D-E451-4961-9588-B60BEE8488AC}"/>
    <cellStyle name="Normal 17 2 3" xfId="4346" xr:uid="{8842327A-CB01-4C5A-BC02-9C49D9913A21}"/>
    <cellStyle name="Normal 17 2 4" xfId="4569" xr:uid="{F666A2FF-B090-4159-940A-BE0321F0A377}"/>
    <cellStyle name="Normal 17 2 5" xfId="4731" xr:uid="{4819C430-AD70-4688-AC1C-16610BF78E80}"/>
    <cellStyle name="Normal 17 3" xfId="4347" xr:uid="{E4C51476-E20A-48C5-B1D6-DFE673687FCD}"/>
    <cellStyle name="Normal 17 4" xfId="4345" xr:uid="{053FDAE3-52CA-4DE4-85BF-6BB33AA21CAE}"/>
    <cellStyle name="Normal 18" xfId="70" xr:uid="{1A636359-476D-4DD5-B61B-94D494481F7D}"/>
    <cellStyle name="Normal 18 2" xfId="276" xr:uid="{831561D1-E495-4E07-8808-A851C78EE9EF}"/>
    <cellStyle name="Normal 18 2 2" xfId="4454" xr:uid="{6172063B-C099-458A-BE7D-AD9C8A66EEE3}"/>
    <cellStyle name="Normal 18 3" xfId="4348" xr:uid="{DF4AE943-8B7C-44D9-A13C-6EBD53448036}"/>
    <cellStyle name="Normal 18 3 2" xfId="4547" xr:uid="{7301E3C4-EF83-461F-A0C0-44C8BB9E904D}"/>
    <cellStyle name="Normal 18 3 3" xfId="4732" xr:uid="{1886E567-2E2A-403B-9C03-C316B9345F04}"/>
    <cellStyle name="Normal 18 3 4" xfId="4705" xr:uid="{C0E5A22A-9BE3-45AB-BE01-5176F99FE476}"/>
    <cellStyle name="Normal 19" xfId="71" xr:uid="{59BF83A1-8B95-40BC-A6A9-C6A39F6420A7}"/>
    <cellStyle name="Normal 19 2" xfId="72" xr:uid="{9321C7D3-78AF-45E3-89F9-8E032E3851B4}"/>
    <cellStyle name="Normal 19 2 2" xfId="277" xr:uid="{5AC448D3-9C2D-4B6C-AB7C-9FA2C17A7715}"/>
    <cellStyle name="Normal 19 2 2 2" xfId="4651" xr:uid="{9A830378-D621-4FF1-92AB-416B5680E3A4}"/>
    <cellStyle name="Normal 19 2 3" xfId="4549" xr:uid="{94768D7B-0708-4535-98C4-E7CE293A61A3}"/>
    <cellStyle name="Normal 19 3" xfId="278" xr:uid="{6057C21F-FC1C-41E2-9565-83DC8ACA3FE1}"/>
    <cellStyle name="Normal 19 3 2" xfId="4652" xr:uid="{D4C1E84E-04C1-441B-82E2-B308F7C85EF4}"/>
    <cellStyle name="Normal 19 4" xfId="4548" xr:uid="{496B1593-D9B1-4F34-A7F1-4A5AFCA7A612}"/>
    <cellStyle name="Normal 2" xfId="3" xr:uid="{0035700C-F3A5-4A6F-B63A-5CE25669DEE2}"/>
    <cellStyle name="Normal 2 2" xfId="73" xr:uid="{D39D97F5-5A1A-4C65-A131-A65D34A754F8}"/>
    <cellStyle name="Normal 2 2 2" xfId="74" xr:uid="{91360915-DA2E-496D-9365-A3838DFED239}"/>
    <cellStyle name="Normal 2 2 2 2" xfId="279" xr:uid="{19393EC0-C09B-46F0-8062-684509C7FA7B}"/>
    <cellStyle name="Normal 2 2 2 2 2" xfId="4655" xr:uid="{F3287030-B108-45FB-96D5-DD76CD90476B}"/>
    <cellStyle name="Normal 2 2 2 3" xfId="4551" xr:uid="{A4763E91-DD31-4D00-8EC3-EEF46B36BB31}"/>
    <cellStyle name="Normal 2 2 3" xfId="280" xr:uid="{52A26127-8FE9-4EC3-B699-E6E75439AFEC}"/>
    <cellStyle name="Normal 2 2 3 2" xfId="4455" xr:uid="{4FDB90B1-F623-4A15-A48C-8CDCF613C650}"/>
    <cellStyle name="Normal 2 2 3 2 2" xfId="4585" xr:uid="{F3B5AF92-EA28-4520-9745-D68110FFEBF2}"/>
    <cellStyle name="Normal 2 2 3 2 2 2" xfId="4656" xr:uid="{9B15BA30-50D3-4BB9-AA6F-688A17D3F48F}"/>
    <cellStyle name="Normal 2 2 3 2 2 3" xfId="5348" xr:uid="{4677E5CC-9A2D-4D46-8541-496EA8E12E8C}"/>
    <cellStyle name="Normal 2 2 3 2 2 4" xfId="5370" xr:uid="{8BD9B5D4-2ADF-4977-82BB-98C343CC2FCC}"/>
    <cellStyle name="Normal 2 2 3 2 3" xfId="4750" xr:uid="{F1659D35-8E0B-4DB6-9C3A-2C1C4951FB58}"/>
    <cellStyle name="Normal 2 2 3 2 4" xfId="5305" xr:uid="{74D765CE-4D27-4D78-8EE7-076D889439EE}"/>
    <cellStyle name="Normal 2 2 3 3" xfId="4435" xr:uid="{17D63648-98C5-422E-B9C9-3F085BB3A4FE}"/>
    <cellStyle name="Normal 2 2 3 4" xfId="4706" xr:uid="{780D269B-A95C-4DA8-8E9D-91EE816751F7}"/>
    <cellStyle name="Normal 2 2 3 5" xfId="4695" xr:uid="{995A4C2F-E22E-4C1A-8AB7-AE71EF1B78A4}"/>
    <cellStyle name="Normal 2 2 4" xfId="4349" xr:uid="{AB0EB1ED-AD08-446E-9E91-437F39DFB9DC}"/>
    <cellStyle name="Normal 2 2 4 2" xfId="4550" xr:uid="{E6AF4516-4FD9-42DE-9EA9-95A15889713F}"/>
    <cellStyle name="Normal 2 2 4 3" xfId="4733" xr:uid="{89166F85-2604-4944-9172-D8AD282C6042}"/>
    <cellStyle name="Normal 2 2 4 4" xfId="4707" xr:uid="{9B9B2BE0-CEED-464C-B604-01559038B3AC}"/>
    <cellStyle name="Normal 2 2 5" xfId="4654" xr:uid="{247884C3-AEBF-4814-AD0B-F9293E45AF83}"/>
    <cellStyle name="Normal 2 2 6" xfId="4753" xr:uid="{8913D648-885B-4548-A664-8164733DD0BB}"/>
    <cellStyle name="Normal 2 3" xfId="75" xr:uid="{1B2AA0EF-3945-4D01-8BF5-8F8B0183C5E7}"/>
    <cellStyle name="Normal 2 3 2" xfId="76" xr:uid="{E7021AE4-3BE1-430E-9CB7-C487CB993360}"/>
    <cellStyle name="Normal 2 3 2 2" xfId="281" xr:uid="{F096CBFD-7BF1-495D-90F0-E3F00EFDD83B}"/>
    <cellStyle name="Normal 2 3 2 2 2" xfId="4657" xr:uid="{3E465078-015A-4EFD-9654-D9D2FE027FE1}"/>
    <cellStyle name="Normal 2 3 2 3" xfId="4351" xr:uid="{9343E386-DA52-462A-A634-CA11E8040106}"/>
    <cellStyle name="Normal 2 3 2 3 2" xfId="4553" xr:uid="{7691F291-4468-463D-A339-68C54FB7F402}"/>
    <cellStyle name="Normal 2 3 2 3 3" xfId="4735" xr:uid="{F99443ED-882D-4D7B-9426-CCF1E141D7E3}"/>
    <cellStyle name="Normal 2 3 2 3 4" xfId="4708" xr:uid="{5CE68266-DE0F-4E63-AD8A-D8A09EFC44B3}"/>
    <cellStyle name="Normal 2 3 3" xfId="77" xr:uid="{E11A06B4-C81B-4424-9D84-923F58B9B174}"/>
    <cellStyle name="Normal 2 3 4" xfId="78" xr:uid="{36ECC4A7-91DF-4B18-9102-A58B3B876660}"/>
    <cellStyle name="Normal 2 3 5" xfId="185" xr:uid="{918BC333-C501-487D-935E-EB594318074C}"/>
    <cellStyle name="Normal 2 3 5 2" xfId="4658" xr:uid="{3BE1879F-39AA-4DFE-BD12-6DC65578B2DA}"/>
    <cellStyle name="Normal 2 3 6" xfId="4350" xr:uid="{98D7EA83-0217-434E-96DC-55FFDAC2A50B}"/>
    <cellStyle name="Normal 2 3 6 2" xfId="4552" xr:uid="{8688E8BF-0ABD-459D-AE18-C98F73495264}"/>
    <cellStyle name="Normal 2 3 6 3" xfId="4734" xr:uid="{80437C59-7784-43D4-926C-043C574306D0}"/>
    <cellStyle name="Normal 2 3 6 4" xfId="4709" xr:uid="{1CC57598-3875-4C1F-AF7B-ED2CB62A4F33}"/>
    <cellStyle name="Normal 2 3 7" xfId="5318" xr:uid="{D5465FAB-A3EE-41B4-9DF7-20EC1F455601}"/>
    <cellStyle name="Normal 2 4" xfId="79" xr:uid="{819C7828-E753-4C79-8B83-C0CF49829A87}"/>
    <cellStyle name="Normal 2 4 2" xfId="80" xr:uid="{A587E4CA-3DBE-4730-A103-DFD734EA04D5}"/>
    <cellStyle name="Normal 2 4 3" xfId="282" xr:uid="{3ABE3B76-C40D-4E21-A420-95E05475600F}"/>
    <cellStyle name="Normal 2 4 3 2" xfId="4659" xr:uid="{7034902A-A929-4ECB-8FFE-5601E2F50F9B}"/>
    <cellStyle name="Normal 2 4 3 3" xfId="4673" xr:uid="{1D1B51E7-5551-4215-BD86-108A1687BE61}"/>
    <cellStyle name="Normal 2 4 4" xfId="4554" xr:uid="{DEE1720D-2E26-43B2-9274-D518B3455EB5}"/>
    <cellStyle name="Normal 2 4 5" xfId="4754" xr:uid="{0D6E7CA7-15EA-4E35-9AB0-00C9BCB794CD}"/>
    <cellStyle name="Normal 2 4 6" xfId="4752" xr:uid="{BDA1379E-78DF-4039-97DB-841FDA8E76A9}"/>
    <cellStyle name="Normal 2 5" xfId="184" xr:uid="{9FB4456F-717E-4432-8EE2-7045FC185506}"/>
    <cellStyle name="Normal 2 5 2" xfId="284" xr:uid="{DEC077A7-6196-467B-85D6-9CF277DBC05C}"/>
    <cellStyle name="Normal 2 5 2 2" xfId="2505" xr:uid="{7D1F15A4-5CBE-452A-B1BF-4F28C2A0A0E1}"/>
    <cellStyle name="Normal 2 5 3" xfId="283" xr:uid="{8D45106A-A14B-44D6-BE85-27DCE5BC8E6F}"/>
    <cellStyle name="Normal 2 5 3 2" xfId="4586" xr:uid="{D25C730F-0BB5-4432-9535-84BD057123F8}"/>
    <cellStyle name="Normal 2 5 3 3" xfId="4746" xr:uid="{EF670DAE-3D63-4305-8CB5-3833D84926EF}"/>
    <cellStyle name="Normal 2 5 3 4" xfId="5302" xr:uid="{853BC64F-F21D-48E7-9855-46778A6F4E00}"/>
    <cellStyle name="Normal 2 5 3 4 2" xfId="5342" xr:uid="{22E82A0C-47CF-47B4-93CA-E11367C30909}"/>
    <cellStyle name="Normal 2 5 4" xfId="4660" xr:uid="{4EED07C0-5B4A-47C5-A6C0-E1F7A4BBF179}"/>
    <cellStyle name="Normal 2 5 5" xfId="4615" xr:uid="{4C644D29-B313-4A5A-A236-5E19DA95C926}"/>
    <cellStyle name="Normal 2 5 6" xfId="4614" xr:uid="{D15D336A-238E-4053-8EEE-1A9C69E42FF6}"/>
    <cellStyle name="Normal 2 5 7" xfId="4749" xr:uid="{CBF65280-8B6B-4282-89DF-FFABB38FA348}"/>
    <cellStyle name="Normal 2 5 8" xfId="4719" xr:uid="{7A83D86D-11F9-4C6C-A3A4-80AE0713C8B6}"/>
    <cellStyle name="Normal 2 6" xfId="285" xr:uid="{1ACF8346-43D7-4533-9A98-6F8BA00B39DA}"/>
    <cellStyle name="Normal 2 6 2" xfId="286" xr:uid="{75A66F9C-06BE-4DF6-8F1B-ABC8D6D9DC4F}"/>
    <cellStyle name="Normal 2 6 3" xfId="452" xr:uid="{6382BEB7-A90C-43F6-8551-6662F3D01DC1}"/>
    <cellStyle name="Normal 2 6 3 2" xfId="5335" xr:uid="{F10B6285-7236-4B13-A1B4-5507D181C905}"/>
    <cellStyle name="Normal 2 6 4" xfId="4661" xr:uid="{EE1CC328-B99B-4C02-A894-E008C3704844}"/>
    <cellStyle name="Normal 2 6 5" xfId="4612" xr:uid="{D8709416-DC3B-4D53-84CE-076006829562}"/>
    <cellStyle name="Normal 2 6 5 2" xfId="4710" xr:uid="{30EBF029-1B11-47A0-9265-B725280E2B89}"/>
    <cellStyle name="Normal 2 6 6" xfId="4598" xr:uid="{47262749-1678-4765-9462-5111C1236B9E}"/>
    <cellStyle name="Normal 2 6 7" xfId="5322" xr:uid="{34675FF1-4D87-4E70-8AFD-CA7EE132F342}"/>
    <cellStyle name="Normal 2 6 8" xfId="5331" xr:uid="{94274D4E-3EBD-4326-96F6-6BE961825C06}"/>
    <cellStyle name="Normal 2 7" xfId="287" xr:uid="{656A4F4C-7854-4E22-A677-EC050256F1C5}"/>
    <cellStyle name="Normal 2 7 2" xfId="4456" xr:uid="{26958A94-F1E8-4A97-A66B-745E79F57691}"/>
    <cellStyle name="Normal 2 7 3" xfId="4662" xr:uid="{E8E5869E-935E-4E2C-8577-785254B48065}"/>
    <cellStyle name="Normal 2 7 4" xfId="5303" xr:uid="{598DAA5D-D763-4A49-ABC5-27C697B7B544}"/>
    <cellStyle name="Normal 2 8" xfId="4508" xr:uid="{A5150E7C-AFA6-48A5-A601-DC14FBE65B8B}"/>
    <cellStyle name="Normal 2 9" xfId="4653" xr:uid="{5B249D4B-C778-4A7D-9DCC-C2518FC04F92}"/>
    <cellStyle name="Normal 20" xfId="434" xr:uid="{D08E0F78-D746-4D1E-A979-AD558D94A67D}"/>
    <cellStyle name="Normal 20 2" xfId="435" xr:uid="{F4C9A678-DFBD-4BB7-A16A-10E469FECBA8}"/>
    <cellStyle name="Normal 20 2 2" xfId="436" xr:uid="{6FD62958-BD2B-4612-904C-0D81CA95ABC3}"/>
    <cellStyle name="Normal 20 2 2 2" xfId="4425" xr:uid="{C0AE1EE3-8289-446F-A7DA-D945B70786FB}"/>
    <cellStyle name="Normal 20 2 2 3" xfId="4417" xr:uid="{C33C1E3F-C668-4C58-8EA6-2D5D4FBA1DBB}"/>
    <cellStyle name="Normal 20 2 2 4" xfId="4582" xr:uid="{341FD299-870A-472F-A73B-219EDFA55C39}"/>
    <cellStyle name="Normal 20 2 2 5" xfId="4744" xr:uid="{A66FEB12-5F0D-46E0-87C2-251AA7D92221}"/>
    <cellStyle name="Normal 20 2 3" xfId="4420" xr:uid="{6CEECBFD-33D9-4105-AC38-AB42354ADCDB}"/>
    <cellStyle name="Normal 20 2 4" xfId="4416" xr:uid="{46B3F6B9-0848-4A0D-B644-F2C9F946FE94}"/>
    <cellStyle name="Normal 20 2 5" xfId="4581" xr:uid="{38E26139-DE1B-4324-8603-4EA394352B66}"/>
    <cellStyle name="Normal 20 2 6" xfId="4743" xr:uid="{6E603828-4FDC-46DC-9A50-3D08263FB14B}"/>
    <cellStyle name="Normal 20 3" xfId="1167" xr:uid="{8BDF5D48-8036-4FEE-AB88-220301460099}"/>
    <cellStyle name="Normal 20 3 2" xfId="4457" xr:uid="{68B078C8-7B67-4043-B7FD-4E5544E232B7}"/>
    <cellStyle name="Normal 20 4" xfId="4352" xr:uid="{CD390624-5D40-41B1-A923-B09089C46607}"/>
    <cellStyle name="Normal 20 4 2" xfId="4555" xr:uid="{257037E4-4686-4314-A6DB-5EC6C2CF6C75}"/>
    <cellStyle name="Normal 20 4 3" xfId="4736" xr:uid="{DED57115-4C96-4C3F-B89E-FB4555C72625}"/>
    <cellStyle name="Normal 20 4 4" xfId="4711" xr:uid="{CC16E889-C14E-4FAD-BFA5-FB1C0E4398AA}"/>
    <cellStyle name="Normal 20 5" xfId="4433" xr:uid="{C5A84ACF-5EA5-43CC-BEA4-835CEA0C2422}"/>
    <cellStyle name="Normal 20 5 2" xfId="5328" xr:uid="{B835FDD8-A8E2-4DDC-BBEF-C8C836AC254E}"/>
    <cellStyle name="Normal 20 6" xfId="4587" xr:uid="{84ED5A54-6D73-42A7-B822-ACBB24C1503A}"/>
    <cellStyle name="Normal 20 7" xfId="4696" xr:uid="{6DF94DF2-663C-440D-8386-E8BB3022B835}"/>
    <cellStyle name="Normal 20 8" xfId="4717" xr:uid="{FB285308-9E82-4933-8617-798C8513688E}"/>
    <cellStyle name="Normal 20 9" xfId="4716" xr:uid="{531AFB3C-5AA3-4DDA-AD09-C605E0EFDC9D}"/>
    <cellStyle name="Normal 21" xfId="437" xr:uid="{E9E294DA-70C4-47D7-B14D-DAD79B63DE40}"/>
    <cellStyle name="Normal 21 2" xfId="438" xr:uid="{9C46C296-7FBE-461E-9799-73CF678611FC}"/>
    <cellStyle name="Normal 21 2 2" xfId="439" xr:uid="{C139DF73-9845-4284-A6E8-3C6A41C9C20F}"/>
    <cellStyle name="Normal 21 3" xfId="4353" xr:uid="{422A52DC-599D-4D17-9327-520D404365DD}"/>
    <cellStyle name="Normal 21 3 2" xfId="4459" xr:uid="{E96650BC-492B-4191-9364-BFB75B8A524E}"/>
    <cellStyle name="Normal 21 3 2 2" xfId="5353" xr:uid="{EA34500F-92D1-4D02-AA12-72502666BAEF}"/>
    <cellStyle name="Normal 21 3 3" xfId="4458" xr:uid="{B6AB5A16-6338-4420-BED3-D5D8A92B5DB0}"/>
    <cellStyle name="Normal 21 4" xfId="4570" xr:uid="{8988DE3A-3F77-4E81-999F-2B0C09F23538}"/>
    <cellStyle name="Normal 21 4 2" xfId="5354" xr:uid="{38E3B4DD-68D1-43B8-A2E9-97ABEF9393C2}"/>
    <cellStyle name="Normal 21 5" xfId="4737" xr:uid="{81D985EF-ECC1-4E97-9AE0-1C4FF1880755}"/>
    <cellStyle name="Normal 22" xfId="440" xr:uid="{EBF2BE0E-8BE4-451E-BAFF-23415A318875}"/>
    <cellStyle name="Normal 22 2" xfId="441" xr:uid="{501F1463-EFC9-4472-A7D0-7F6C8931595C}"/>
    <cellStyle name="Normal 22 3" xfId="4310" xr:uid="{1CC30C6F-0401-4A93-A661-0B843806FBCD}"/>
    <cellStyle name="Normal 22 3 2" xfId="4354" xr:uid="{3B58D38A-833A-4A68-A7F4-5334A6BA8F0F}"/>
    <cellStyle name="Normal 22 3 2 2" xfId="4461" xr:uid="{8D4CF40A-C2A9-42C6-ABC8-77EF46AA82FB}"/>
    <cellStyle name="Normal 22 3 3" xfId="4460" xr:uid="{6546F71A-07F1-4A0E-8C85-0245AB652CD1}"/>
    <cellStyle name="Normal 22 3 4" xfId="4691" xr:uid="{F9AA14E2-4480-4326-AAD0-C7000E6D8BC9}"/>
    <cellStyle name="Normal 22 4" xfId="4313" xr:uid="{FA1E5DCC-F49D-461F-8142-CAC950C24157}"/>
    <cellStyle name="Normal 22 4 10" xfId="5351" xr:uid="{D1938155-D82D-4709-BA67-59AC6227E8D3}"/>
    <cellStyle name="Normal 22 4 2" xfId="4431" xr:uid="{AA80B66C-A049-4AA0-8ACB-A01767232833}"/>
    <cellStyle name="Normal 22 4 3" xfId="4571" xr:uid="{A0810370-8B22-4D8C-B38F-1BD1A6596E8F}"/>
    <cellStyle name="Normal 22 4 3 2" xfId="4590" xr:uid="{24657564-9D5E-430C-B3FF-B4D159B24AEA}"/>
    <cellStyle name="Normal 22 4 3 3" xfId="4748" xr:uid="{AA015A95-7B02-4D78-A614-85BD0BBEA9EE}"/>
    <cellStyle name="Normal 22 4 3 4" xfId="5338" xr:uid="{88273649-D699-4552-BA24-9BE7A00071EF}"/>
    <cellStyle name="Normal 22 4 3 5" xfId="5334" xr:uid="{2B5CB507-5330-4A6C-9F9A-AC51D6A3532E}"/>
    <cellStyle name="Normal 22 4 4" xfId="4692" xr:uid="{81E2D489-0BAE-416A-984F-194EB73188E4}"/>
    <cellStyle name="Normal 22 4 5" xfId="4604" xr:uid="{5F46E142-DBC4-4F15-BF07-C6C12C66B16B}"/>
    <cellStyle name="Normal 22 4 6" xfId="4595" xr:uid="{45D4E45F-A734-4AE0-8C7C-525B676DEB94}"/>
    <cellStyle name="Normal 22 4 7" xfId="4594" xr:uid="{24DA53F3-781D-47DA-86B3-FA4688FD13DF}"/>
    <cellStyle name="Normal 22 4 8" xfId="4593" xr:uid="{1FB2D8F4-0EE8-47FA-8C28-1EC9ED5D7A66}"/>
    <cellStyle name="Normal 22 4 9" xfId="4592" xr:uid="{A6DB7F41-DF3E-4026-B0FC-CAA87459CC63}"/>
    <cellStyle name="Normal 22 5" xfId="4738" xr:uid="{697A7264-B8DC-431E-AAD2-43AC86CED158}"/>
    <cellStyle name="Normal 23" xfId="442" xr:uid="{4487D1AC-3A6E-4740-B7DF-CC5D1D579699}"/>
    <cellStyle name="Normal 23 2" xfId="2500" xr:uid="{C6BBBC54-A9A5-4B9C-A393-F5AF3C6B1427}"/>
    <cellStyle name="Normal 23 2 2" xfId="4356" xr:uid="{7D39630F-EE86-4A89-AD24-7D2B341EFD06}"/>
    <cellStyle name="Normal 23 2 2 2" xfId="4751" xr:uid="{9BD6FDBE-B987-4388-9DEF-7948DDB272D8}"/>
    <cellStyle name="Normal 23 2 2 3" xfId="4693" xr:uid="{713638B3-1E69-4A9D-B98B-59CF739DCE60}"/>
    <cellStyle name="Normal 23 2 2 4" xfId="4663" xr:uid="{E2A5F762-2765-44B8-B6A7-5E6055D5DEEE}"/>
    <cellStyle name="Normal 23 2 3" xfId="4605" xr:uid="{8A86FA08-5586-492A-8557-613A632EB88E}"/>
    <cellStyle name="Normal 23 2 4" xfId="4712" xr:uid="{C46FB6C2-24EC-400D-80F2-5C32CA72FD0C}"/>
    <cellStyle name="Normal 23 3" xfId="4426" xr:uid="{59E09D72-BB98-4DE0-B569-86415581093E}"/>
    <cellStyle name="Normal 23 4" xfId="4355" xr:uid="{61133351-290A-455D-A2EF-5ED4221774EE}"/>
    <cellStyle name="Normal 23 5" xfId="4572" xr:uid="{E5F7DD06-E201-481D-9E88-188A6811223E}"/>
    <cellStyle name="Normal 23 6" xfId="4739" xr:uid="{E28EE126-E1B9-4CE9-A9D7-7AA5C5C1DDC4}"/>
    <cellStyle name="Normal 24" xfId="443" xr:uid="{6C16243D-E008-4C35-BE90-4214B15094C2}"/>
    <cellStyle name="Normal 24 2" xfId="444" xr:uid="{28C6618E-91BE-4250-BC34-98E65A47526F}"/>
    <cellStyle name="Normal 24 2 2" xfId="4428" xr:uid="{2AFDA4B0-C564-4085-AD17-1593A95901E5}"/>
    <cellStyle name="Normal 24 2 3" xfId="4358" xr:uid="{19146B70-839A-4700-B5C9-D63ABE2CA916}"/>
    <cellStyle name="Normal 24 2 4" xfId="4574" xr:uid="{318C31E2-117D-4A84-8CA7-CBD8D4C1D1F9}"/>
    <cellStyle name="Normal 24 2 5" xfId="4741" xr:uid="{DED7F401-79C4-4E1D-B739-D627BD842F6B}"/>
    <cellStyle name="Normal 24 3" xfId="4427" xr:uid="{39D6D4EA-5642-47CC-ADED-BF22A1BE1CDA}"/>
    <cellStyle name="Normal 24 4" xfId="4357" xr:uid="{2DE149C7-3852-4959-92E1-D3825C846477}"/>
    <cellStyle name="Normal 24 5" xfId="4573" xr:uid="{5FA1B287-C4B8-42E6-8448-C90E524FD901}"/>
    <cellStyle name="Normal 24 6" xfId="4740" xr:uid="{54A2D74E-4D6C-4A6F-B591-A450D6BD6F11}"/>
    <cellStyle name="Normal 25" xfId="451" xr:uid="{48F85482-6A74-40D7-BB59-7930466EDF40}"/>
    <cellStyle name="Normal 25 2" xfId="4360" xr:uid="{C5C42936-72B1-4657-B9BE-BA0BFC0DE1F6}"/>
    <cellStyle name="Normal 25 2 2" xfId="5337" xr:uid="{1EA054A2-C086-4281-BAC8-C83B13EA4EF7}"/>
    <cellStyle name="Normal 25 3" xfId="4429" xr:uid="{A60D62F1-60D9-4F0D-8935-84F49FA8C194}"/>
    <cellStyle name="Normal 25 4" xfId="4359" xr:uid="{94B70D58-E647-4C2C-BE47-EE88270EAE2A}"/>
    <cellStyle name="Normal 25 5" xfId="4575" xr:uid="{8CE44841-B281-442A-A61C-94ABF4248402}"/>
    <cellStyle name="Normal 25 5 2" xfId="5364" xr:uid="{5A360E0C-38A0-4779-80C2-8C5FA44BBF31}"/>
    <cellStyle name="Normal 26" xfId="2498" xr:uid="{19A06527-0BAF-44A3-B9DE-8F5D910B0D39}"/>
    <cellStyle name="Normal 26 2" xfId="2499" xr:uid="{71B3AB39-AA2F-478A-B17A-934CE06CDEC6}"/>
    <cellStyle name="Normal 26 2 2" xfId="4362" xr:uid="{0855F2D4-1970-4437-959B-F49054E4B4D9}"/>
    <cellStyle name="Normal 26 3" xfId="4361" xr:uid="{0D906851-40A4-4BA7-AC62-333E20473720}"/>
    <cellStyle name="Normal 26 3 2" xfId="4436" xr:uid="{496C66BF-C9C8-4770-9C63-229C67FED9E1}"/>
    <cellStyle name="Normal 27" xfId="2507" xr:uid="{D76AF55B-36D6-4C65-973E-07E49818B84C}"/>
    <cellStyle name="Normal 27 2" xfId="4364" xr:uid="{CAE7B099-0F18-441F-896A-C778B1B8334F}"/>
    <cellStyle name="Normal 27 3" xfId="4363" xr:uid="{8D4EC653-6E86-4D82-BB8E-4C160CD7AF0D}"/>
    <cellStyle name="Normal 27 4" xfId="4599" xr:uid="{A2870DC0-70EC-40C1-9518-A215B03BBA0F}"/>
    <cellStyle name="Normal 27 5" xfId="5320" xr:uid="{12B689BC-793B-4C20-A8BF-34182098A084}"/>
    <cellStyle name="Normal 27 6" xfId="4589" xr:uid="{030E4908-FA4C-4D9B-84C6-82C293C51F77}"/>
    <cellStyle name="Normal 27 7" xfId="5332" xr:uid="{80BD0143-EBCD-4445-BFE9-78B342D19EFC}"/>
    <cellStyle name="Normal 28" xfId="4365" xr:uid="{7DFA12E1-A9A0-410A-BD83-F3C8B87E960A}"/>
    <cellStyle name="Normal 28 2" xfId="4366" xr:uid="{D970DB40-05C1-4CFD-B5C2-614EA8345FD4}"/>
    <cellStyle name="Normal 28 3" xfId="4367" xr:uid="{6E27ECF5-953F-4C15-810F-FBA7FFF5EF07}"/>
    <cellStyle name="Normal 29" xfId="4368" xr:uid="{2BEB8740-3694-4BD9-96BA-7D362D31D920}"/>
    <cellStyle name="Normal 29 2" xfId="4369" xr:uid="{E2163C00-47E7-4376-8033-0C9549C086AA}"/>
    <cellStyle name="Normal 3" xfId="2" xr:uid="{665067A7-73F8-4B7E-BFD2-7BB3B9468366}"/>
    <cellStyle name="Normal 3 2" xfId="81" xr:uid="{47CC0799-4640-488A-8FDF-9FF77583510B}"/>
    <cellStyle name="Normal 3 2 2" xfId="82" xr:uid="{D7CEC4CF-317F-44A6-BB87-E641D2C803FC}"/>
    <cellStyle name="Normal 3 2 2 2" xfId="288" xr:uid="{2F47CD44-E79E-4F2C-8AB0-F6E07DA05610}"/>
    <cellStyle name="Normal 3 2 2 2 2" xfId="4665" xr:uid="{242FAA7F-C640-45AB-ADF8-0B655E95E156}"/>
    <cellStyle name="Normal 3 2 2 3" xfId="4556" xr:uid="{FEEA5C91-4FD7-4531-8484-08C9FF82AF7D}"/>
    <cellStyle name="Normal 3 2 3" xfId="83" xr:uid="{7EECB0D3-BC8D-474A-BCA4-B27653D183DF}"/>
    <cellStyle name="Normal 3 2 4" xfId="289" xr:uid="{309CEC87-80FA-4550-8032-CB3A73F571E9}"/>
    <cellStyle name="Normal 3 2 4 2" xfId="4666" xr:uid="{B3C92FA8-5127-46D3-A826-C60EB406C6D3}"/>
    <cellStyle name="Normal 3 2 5" xfId="2506" xr:uid="{C15C2952-4C97-409F-91C5-F2068EB9CCC0}"/>
    <cellStyle name="Normal 3 2 5 2" xfId="4509" xr:uid="{B90432D0-7122-4277-82C7-465285E1AB5D}"/>
    <cellStyle name="Normal 3 2 5 3" xfId="5304" xr:uid="{D0838F15-8928-496B-AA61-95F49BCFC959}"/>
    <cellStyle name="Normal 3 3" xfId="84" xr:uid="{81AE54A0-6D53-4E2C-ABCA-84B6B69FC8AE}"/>
    <cellStyle name="Normal 3 3 2" xfId="290" xr:uid="{A174DABE-A635-47EA-9654-0F13ACA21CE1}"/>
    <cellStyle name="Normal 3 3 2 2" xfId="4667" xr:uid="{D8F30933-EC8C-465A-A87C-D517C73DCDE1}"/>
    <cellStyle name="Normal 3 3 3" xfId="4557" xr:uid="{E55F1490-5E15-4EE5-842A-725BB780679C}"/>
    <cellStyle name="Normal 3 4" xfId="85" xr:uid="{EF4D63E7-BCC5-4706-8271-ED5C34A3590C}"/>
    <cellStyle name="Normal 3 4 2" xfId="2502" xr:uid="{2F9D5063-BEE5-4CE1-913C-2FA5186881FC}"/>
    <cellStyle name="Normal 3 4 2 2" xfId="4668" xr:uid="{8B7D05A2-9931-4D46-BE8D-CE5F4A58F5C2}"/>
    <cellStyle name="Normal 3 4 2 3" xfId="5365" xr:uid="{1BFFC9FC-7CFF-4DFF-8833-F90A6FB00EBD}"/>
    <cellStyle name="Normal 3 4 3" xfId="5361" xr:uid="{0200AF19-1DF6-46D2-9566-9FA505418730}"/>
    <cellStyle name="Normal 3 5" xfId="2501" xr:uid="{DDDEDDA6-24B8-4E71-81A3-2E031288CC78}"/>
    <cellStyle name="Normal 3 5 2" xfId="4669" xr:uid="{8BB1246D-2C6C-4D4E-9135-405733C8E1AA}"/>
    <cellStyle name="Normal 3 5 3" xfId="4745" xr:uid="{408C9DB9-BF12-4DA2-87C0-D1B4E3A29591}"/>
    <cellStyle name="Normal 3 5 4" xfId="4713" xr:uid="{4650CEBE-7C00-4316-B846-18BFED9B4508}"/>
    <cellStyle name="Normal 3 6" xfId="4664" xr:uid="{1DE6C5F9-76B5-41A5-864D-5C87921C573F}"/>
    <cellStyle name="Normal 3 6 2" xfId="5336" xr:uid="{C68C2D45-109B-4160-9F97-559FD5D6AAFF}"/>
    <cellStyle name="Normal 3 6 2 2" xfId="5333" xr:uid="{1A003162-C77A-4D18-BC2D-F4584A4EE39B}"/>
    <cellStyle name="Normal 3 6 2 3" xfId="5371" xr:uid="{FE2EC09E-185A-423F-8034-5CAFCC2F6E02}"/>
    <cellStyle name="Normal 3 6 3" xfId="5366" xr:uid="{2CA02192-BF21-4C77-98F2-54E84C01D351}"/>
    <cellStyle name="Normal 3 6 3 2" xfId="5372" xr:uid="{07BB1048-E8E6-4FB5-B67F-7942148E6626}"/>
    <cellStyle name="Normal 3 6 3 3" xfId="5367" xr:uid="{DDDAD188-4815-4579-BD10-62923F8A455B}"/>
    <cellStyle name="Normal 30" xfId="4370" xr:uid="{00739676-142E-4074-AE94-642F005F9854}"/>
    <cellStyle name="Normal 30 2" xfId="4371" xr:uid="{F6CC9A9D-B2CB-4B22-90F4-3A59CAE290ED}"/>
    <cellStyle name="Normal 31" xfId="4372" xr:uid="{5933CDA5-7710-44A2-9B4F-D5DD3C4F089B}"/>
    <cellStyle name="Normal 31 2" xfId="4373" xr:uid="{3EE62906-21FE-4F01-975A-E7764C6C2158}"/>
    <cellStyle name="Normal 32" xfId="4374" xr:uid="{4E52D177-A81F-4033-BDA9-3E2C87E6C8D0}"/>
    <cellStyle name="Normal 33" xfId="4375" xr:uid="{09FA60BA-F3D8-4559-A080-A563C21D58D6}"/>
    <cellStyle name="Normal 33 2" xfId="4376" xr:uid="{69B06C92-F37A-45BF-B44A-BCA9C35AE11A}"/>
    <cellStyle name="Normal 34" xfId="4377" xr:uid="{0F44BB2A-E4AF-4073-BF31-C3876D0F0823}"/>
    <cellStyle name="Normal 34 2" xfId="4378" xr:uid="{BE1FF0DA-5D2C-4548-A5F5-F0E7392CC2C4}"/>
    <cellStyle name="Normal 35" xfId="4379" xr:uid="{CA1F75B1-B5EA-4585-BAC3-EB64B1225FD7}"/>
    <cellStyle name="Normal 35 2" xfId="4380" xr:uid="{15400379-0A40-4FD4-B736-E9B2AE9D10B3}"/>
    <cellStyle name="Normal 36" xfId="4381" xr:uid="{5362EF71-0928-45DC-B9E2-5C749E82CF0F}"/>
    <cellStyle name="Normal 36 2" xfId="4382" xr:uid="{C2ADD812-4446-4AD0-878E-7615DB8D1A7B}"/>
    <cellStyle name="Normal 37" xfId="4383" xr:uid="{EE76B4AB-0A9F-47C6-8CF5-D1044BDCB411}"/>
    <cellStyle name="Normal 37 2" xfId="4384" xr:uid="{A6957CD8-F29B-4D7D-9AA4-9653667E5B1E}"/>
    <cellStyle name="Normal 38" xfId="4385" xr:uid="{9A62A70C-8646-4B5C-BC8A-8939CE32FF8B}"/>
    <cellStyle name="Normal 38 2" xfId="4386" xr:uid="{61E706A9-92C7-4DBE-9A7E-737C69F8D321}"/>
    <cellStyle name="Normal 39" xfId="4387" xr:uid="{88D5E5D8-1E6E-4F1F-9360-9993DAA34725}"/>
    <cellStyle name="Normal 39 2" xfId="4388" xr:uid="{6F8C4717-EE5F-476D-9794-11E8BD9828D9}"/>
    <cellStyle name="Normal 39 2 2" xfId="4389" xr:uid="{4843C9A6-60A0-4199-8BE8-3E514A7CEF68}"/>
    <cellStyle name="Normal 39 3" xfId="4390" xr:uid="{74C8849D-7CD0-4FCD-85B9-D214DEC5CDC9}"/>
    <cellStyle name="Normal 4" xfId="86" xr:uid="{94E296A5-9739-4C56-B07C-F513A965B30D}"/>
    <cellStyle name="Normal 4 2" xfId="87" xr:uid="{FCE82816-466D-47FA-9F7A-85E973A0E752}"/>
    <cellStyle name="Normal 4 2 2" xfId="88" xr:uid="{DFF0E2BC-DED9-4C1B-A938-953254DCC328}"/>
    <cellStyle name="Normal 4 2 2 2" xfId="445" xr:uid="{6D37565F-CDEA-4B2F-B6C2-8FC8A3898C54}"/>
    <cellStyle name="Normal 4 2 2 3" xfId="2807" xr:uid="{ECBC1851-CA7D-4FF7-B9D1-E2CE51CAB24F}"/>
    <cellStyle name="Normal 4 2 2 4" xfId="2808" xr:uid="{80D25F9E-A56B-4C10-9744-0A580EF7D711}"/>
    <cellStyle name="Normal 4 2 2 4 2" xfId="2809" xr:uid="{3D7395DC-030A-45DB-AEB1-C8F5F11FD457}"/>
    <cellStyle name="Normal 4 2 2 4 3" xfId="2810" xr:uid="{441110CC-BA15-4C40-921E-EEF2BB613592}"/>
    <cellStyle name="Normal 4 2 2 4 3 2" xfId="2811" xr:uid="{0A179D3D-DBCD-4C2D-83A3-77072B6EC716}"/>
    <cellStyle name="Normal 4 2 2 4 3 3" xfId="4312" xr:uid="{48605416-83C3-46BB-BD63-BE13BDD641B9}"/>
    <cellStyle name="Normal 4 2 3" xfId="2493" xr:uid="{2CB33AA9-716D-4D34-BAD3-A3B7ACFEA318}"/>
    <cellStyle name="Normal 4 2 3 2" xfId="2504" xr:uid="{62C9A93D-1E40-4006-9611-5F994BE70852}"/>
    <cellStyle name="Normal 4 2 3 2 2" xfId="4462" xr:uid="{EB052B79-6BD2-4B30-9D16-949AF93FA266}"/>
    <cellStyle name="Normal 4 2 3 2 3" xfId="5341" xr:uid="{8244D9B4-ACCE-42E6-8386-4479A7122A8C}"/>
    <cellStyle name="Normal 4 2 3 3" xfId="4463" xr:uid="{427F0E75-8FC4-4B42-887D-B81B501F30AC}"/>
    <cellStyle name="Normal 4 2 3 3 2" xfId="4464" xr:uid="{F2A5E23E-1D21-4FD8-8549-1C8D3BDFDE2C}"/>
    <cellStyle name="Normal 4 2 3 4" xfId="4465" xr:uid="{A40B2CE7-B8F9-4705-B773-47ADDCD31560}"/>
    <cellStyle name="Normal 4 2 3 5" xfId="4466" xr:uid="{9E340000-3B60-48FC-BAD2-2D2D94FAE39D}"/>
    <cellStyle name="Normal 4 2 4" xfId="2494" xr:uid="{5B6E3CA4-25F5-4872-B8A6-D5D884AB37F7}"/>
    <cellStyle name="Normal 4 2 4 2" xfId="4392" xr:uid="{75407CA3-3C10-4117-B099-0C52444319E5}"/>
    <cellStyle name="Normal 4 2 4 2 2" xfId="4467" xr:uid="{899652A6-67E9-4DD9-9EC4-1E18B796731F}"/>
    <cellStyle name="Normal 4 2 4 2 3" xfId="4694" xr:uid="{302D76FD-7481-43E4-8DA1-9E0E5F2992ED}"/>
    <cellStyle name="Normal 4 2 4 2 4" xfId="4613" xr:uid="{AF9B7089-2145-41A8-9778-7E38F368A14C}"/>
    <cellStyle name="Normal 4 2 4 3" xfId="4576" xr:uid="{CAD98DF3-264A-4F99-B3D0-9DB853F09A2C}"/>
    <cellStyle name="Normal 4 2 4 4" xfId="4714" xr:uid="{0E7C382D-981D-4661-B78F-EA52F7739025}"/>
    <cellStyle name="Normal 4 2 5" xfId="1168" xr:uid="{91CEB2F5-F3C3-4FF4-91A1-48E327C6128A}"/>
    <cellStyle name="Normal 4 2 6" xfId="4558" xr:uid="{47542424-B679-489F-BED1-37EFE6238E3E}"/>
    <cellStyle name="Normal 4 2 7" xfId="5345" xr:uid="{A207D7B8-A93F-4774-9576-C95BC409C8F8}"/>
    <cellStyle name="Normal 4 3" xfId="528" xr:uid="{A601D4BC-642B-42F1-B6BA-F104AA6EFA9E}"/>
    <cellStyle name="Normal 4 3 2" xfId="1170" xr:uid="{A0B92406-60A0-41CB-B0C3-E8D78A47C38B}"/>
    <cellStyle name="Normal 4 3 2 2" xfId="1171" xr:uid="{BDB12163-0DC5-4886-AC3E-7B6592A7C10F}"/>
    <cellStyle name="Normal 4 3 2 3" xfId="1172" xr:uid="{54770D13-746C-44DE-ADB5-9CDE7322D450}"/>
    <cellStyle name="Normal 4 3 3" xfId="1169" xr:uid="{8EBCE11B-11B4-4169-AFDB-F1CB44A15178}"/>
    <cellStyle name="Normal 4 3 3 2" xfId="4434" xr:uid="{BCD717BB-AD25-40D2-AB79-F0E77F022EE6}"/>
    <cellStyle name="Normal 4 3 4" xfId="2812" xr:uid="{21049126-2723-4481-8CE4-A310048929C4}"/>
    <cellStyle name="Normal 4 3 4 2" xfId="5357" xr:uid="{D2E88806-F507-4050-8FA1-17333986EF0A}"/>
    <cellStyle name="Normal 4 3 5" xfId="2813" xr:uid="{90E91948-A555-4A7B-B45B-B66B4E1CF038}"/>
    <cellStyle name="Normal 4 3 5 2" xfId="2814" xr:uid="{C6081283-41E9-4471-B77B-9A51476CB750}"/>
    <cellStyle name="Normal 4 3 5 3" xfId="2815" xr:uid="{6739DC20-8305-479D-B956-C045D5ADD904}"/>
    <cellStyle name="Normal 4 3 5 3 2" xfId="2816" xr:uid="{2FFC529E-4BD6-43A6-B5C3-F26AE5535863}"/>
    <cellStyle name="Normal 4 3 5 3 3" xfId="4311" xr:uid="{01919CE9-68D6-48A3-93F7-24D6A5BA2C02}"/>
    <cellStyle name="Normal 4 3 6" xfId="4314" xr:uid="{53D39250-740E-451F-AC40-AA5468604D72}"/>
    <cellStyle name="Normal 4 3 7" xfId="5340" xr:uid="{1E502190-2147-46A3-B71C-7E94B5213EB9}"/>
    <cellStyle name="Normal 4 4" xfId="453" xr:uid="{5FFFF95B-7384-47CE-BE01-52F686DC801E}"/>
    <cellStyle name="Normal 4 4 2" xfId="2495" xr:uid="{2CC6E5CB-8C38-4E01-AB7C-89C7150FCE5D}"/>
    <cellStyle name="Normal 4 4 2 2" xfId="5349" xr:uid="{1B5799B1-15BE-4C0E-990D-29908FA47C21}"/>
    <cellStyle name="Normal 4 4 3" xfId="2503" xr:uid="{82D138CF-61C4-4CA2-A5EA-3F6ED56741D2}"/>
    <cellStyle name="Normal 4 4 3 2" xfId="4317" xr:uid="{DC5F27B5-3820-4D3B-9B8C-BC89ECC7DB46}"/>
    <cellStyle name="Normal 4 4 3 3" xfId="4316" xr:uid="{E9FDCEC4-7975-474E-B094-0DBACD66095B}"/>
    <cellStyle name="Normal 4 4 4" xfId="4747" xr:uid="{7FA3B6F0-F689-4B3E-BF33-63025C155E5A}"/>
    <cellStyle name="Normal 4 4 4 2" xfId="5358" xr:uid="{061C074D-6CBF-4B73-B805-C641D53052DD}"/>
    <cellStyle name="Normal 4 4 5" xfId="5339" xr:uid="{2B9A130F-BECB-47E7-B823-3B452635CFA5}"/>
    <cellStyle name="Normal 4 5" xfId="2496" xr:uid="{C6C77477-9985-44C8-9D6C-FE8229DFC36F}"/>
    <cellStyle name="Normal 4 5 2" xfId="4391" xr:uid="{88249C85-6854-4138-BFAD-7E84790DE2BC}"/>
    <cellStyle name="Normal 4 6" xfId="2497" xr:uid="{4957EF6B-AE65-484E-9617-ED4EFE153661}"/>
    <cellStyle name="Normal 4 7" xfId="900" xr:uid="{2C1FDEDD-B9CB-429B-A71A-E1B9C35B12CD}"/>
    <cellStyle name="Normal 4 8" xfId="5344" xr:uid="{795944AA-1D42-47FE-884F-AE4F39CEF948}"/>
    <cellStyle name="Normal 40" xfId="4393" xr:uid="{3F49E2F7-8E36-4789-A84C-2A4B1083A709}"/>
    <cellStyle name="Normal 40 2" xfId="4394" xr:uid="{42BA0D61-DFE6-4C94-BE15-B1914D23CEFE}"/>
    <cellStyle name="Normal 40 2 2" xfId="4395" xr:uid="{2DF42EAB-F2CB-44C2-98FD-67DC19A3D537}"/>
    <cellStyle name="Normal 40 3" xfId="4396" xr:uid="{BDAB00F9-2751-472A-847C-0A64729C4ECA}"/>
    <cellStyle name="Normal 41" xfId="4397" xr:uid="{B2C7D29C-0AFE-4DBC-85CB-7006BB6B8356}"/>
    <cellStyle name="Normal 41 2" xfId="4398" xr:uid="{78104E78-0A3E-450B-9420-44A583CEDC03}"/>
    <cellStyle name="Normal 42" xfId="4399" xr:uid="{CF01F696-BF67-4A56-B02D-732A628B05C6}"/>
    <cellStyle name="Normal 42 2" xfId="4400" xr:uid="{E3EBFFED-C5B8-4235-9EA7-46E512A920A9}"/>
    <cellStyle name="Normal 43" xfId="4401" xr:uid="{175838A2-1172-4220-99BC-E88FDDD6A1D8}"/>
    <cellStyle name="Normal 43 2" xfId="4402" xr:uid="{63B270D8-4F6C-4580-8924-494ABCF8E749}"/>
    <cellStyle name="Normal 44" xfId="4412" xr:uid="{EA8469B0-AE05-43BB-A44F-B599BCD7F40D}"/>
    <cellStyle name="Normal 44 2" xfId="4413" xr:uid="{4DC6452B-7E10-4189-81B1-A79918CFF888}"/>
    <cellStyle name="Normal 45" xfId="4674" xr:uid="{6D37C878-B003-4355-AA1B-78608C36993A}"/>
    <cellStyle name="Normal 45 2" xfId="5324" xr:uid="{1FE6799C-A177-46C0-95EA-1000AB048EE7}"/>
    <cellStyle name="Normal 45 3" xfId="5323" xr:uid="{19CB42A1-7EE1-488B-A7BA-D3B476D75D39}"/>
    <cellStyle name="Normal 5" xfId="89" xr:uid="{628103CC-70B4-4FBA-A39C-F2D9AC4E6B34}"/>
    <cellStyle name="Normal 5 10" xfId="291" xr:uid="{9CF3C83A-DBF2-4026-9518-20C34DC9214A}"/>
    <cellStyle name="Normal 5 10 2" xfId="529" xr:uid="{19E96B9C-E2E6-461E-A59E-0C0201A35955}"/>
    <cellStyle name="Normal 5 10 2 2" xfId="1173" xr:uid="{300F1A3C-F134-4DD9-A02B-7908B5EDCE41}"/>
    <cellStyle name="Normal 5 10 2 3" xfId="2817" xr:uid="{270F09E5-13C0-4BD0-9D00-FAB0F4F195AC}"/>
    <cellStyle name="Normal 5 10 2 4" xfId="2818" xr:uid="{8724F80A-5500-4BBF-8C5F-9DA3A35E206D}"/>
    <cellStyle name="Normal 5 10 3" xfId="1174" xr:uid="{DC940D3E-E6AD-49A8-B2BE-3B7A34E6B883}"/>
    <cellStyle name="Normal 5 10 3 2" xfId="2819" xr:uid="{D5D18097-FA1D-4E10-BDB8-98947AD55DC5}"/>
    <cellStyle name="Normal 5 10 3 3" xfId="2820" xr:uid="{9CE4C4D7-960A-4BEA-8171-F7C1DF845686}"/>
    <cellStyle name="Normal 5 10 3 4" xfId="2821" xr:uid="{BD49DC6C-5CBB-4133-A377-80B5D2ADEA48}"/>
    <cellStyle name="Normal 5 10 4" xfId="2822" xr:uid="{1CB207E3-1CAD-44E2-BE0D-952C06A2511F}"/>
    <cellStyle name="Normal 5 10 5" xfId="2823" xr:uid="{6A828FC3-CC84-4302-B103-711F789E202E}"/>
    <cellStyle name="Normal 5 10 6" xfId="2824" xr:uid="{AB0802F0-FF1F-4874-A718-30CBCB7D3D5C}"/>
    <cellStyle name="Normal 5 11" xfId="292" xr:uid="{EC8D00EC-BE57-4844-B981-E581800E6AFE}"/>
    <cellStyle name="Normal 5 11 2" xfId="1175" xr:uid="{7C152186-84A9-43FE-8156-B1AC52CE301E}"/>
    <cellStyle name="Normal 5 11 2 2" xfId="2825" xr:uid="{62B95FB2-26E7-4718-930B-0BCCAEBB6F84}"/>
    <cellStyle name="Normal 5 11 2 2 2" xfId="4403" xr:uid="{3BF08BC2-21E6-4A65-AE26-2204BF7618F7}"/>
    <cellStyle name="Normal 5 11 2 2 3" xfId="4681" xr:uid="{34CFCC7A-8296-427D-ABE5-80DEC8F40BC8}"/>
    <cellStyle name="Normal 5 11 2 3" xfId="2826" xr:uid="{30D169F5-AE9A-4ECC-A5F2-78C72A3A5B2B}"/>
    <cellStyle name="Normal 5 11 2 4" xfId="2827" xr:uid="{A5D7BF64-D487-43A3-9788-069D6CB27C78}"/>
    <cellStyle name="Normal 5 11 3" xfId="2828" xr:uid="{30CA113D-726F-4408-9543-E4013C9D7126}"/>
    <cellStyle name="Normal 5 11 3 2" xfId="5360" xr:uid="{48539498-AD87-41F4-B860-7FDF5066DCE7}"/>
    <cellStyle name="Normal 5 11 4" xfId="2829" xr:uid="{0ED77A36-EE62-48BD-B104-699BFE11FA72}"/>
    <cellStyle name="Normal 5 11 4 2" xfId="4577" xr:uid="{04467A30-5BAE-46A7-A800-80B6EF797F68}"/>
    <cellStyle name="Normal 5 11 4 3" xfId="4682" xr:uid="{5F4DE892-DC61-4D04-B34B-A30565C9A40F}"/>
    <cellStyle name="Normal 5 11 4 4" xfId="4606" xr:uid="{42453236-778B-4588-8858-6672A565D286}"/>
    <cellStyle name="Normal 5 11 5" xfId="2830" xr:uid="{669DC0CC-AA11-4CF2-B071-3156633221A2}"/>
    <cellStyle name="Normal 5 12" xfId="1176" xr:uid="{7072D889-22CB-4295-8D60-CF6110B92985}"/>
    <cellStyle name="Normal 5 12 2" xfId="2831" xr:uid="{4B055E28-6A36-4918-ADF1-4D412D742DD8}"/>
    <cellStyle name="Normal 5 12 3" xfId="2832" xr:uid="{A49EBFEC-66D8-4844-BE08-3E3C2E276CEC}"/>
    <cellStyle name="Normal 5 12 4" xfId="2833" xr:uid="{16E63D18-A774-4758-9892-A2A95F270413}"/>
    <cellStyle name="Normal 5 13" xfId="901" xr:uid="{C02CDBC9-AFD0-4D97-9FA5-4553DBBFFAB0}"/>
    <cellStyle name="Normal 5 13 2" xfId="2834" xr:uid="{04DD44F1-8070-463D-8E34-098B1FD4313A}"/>
    <cellStyle name="Normal 5 13 3" xfId="2835" xr:uid="{2CDB8D55-703A-49CE-88E3-B0C9AF603341}"/>
    <cellStyle name="Normal 5 13 4" xfId="2836" xr:uid="{E9D663D5-EDF7-4839-B10D-3C54E40E36F5}"/>
    <cellStyle name="Normal 5 14" xfId="2837" xr:uid="{18B919B0-48A8-4C38-82BC-31AA661A0380}"/>
    <cellStyle name="Normal 5 14 2" xfId="2838" xr:uid="{F4AF88FB-EFC2-401D-BBED-EADBAC9FE9A7}"/>
    <cellStyle name="Normal 5 15" xfId="2839" xr:uid="{FC388230-CA2A-482C-A238-C462C6269C7F}"/>
    <cellStyle name="Normal 5 16" xfId="2840" xr:uid="{5A64D863-5609-4CDD-A104-49AC265E85E3}"/>
    <cellStyle name="Normal 5 17" xfId="2841" xr:uid="{A42D1BE1-D18B-47CD-AB98-F3CD06AE1BFE}"/>
    <cellStyle name="Normal 5 18" xfId="5355" xr:uid="{017B5FD1-75EB-4B48-A0BC-ED239BD1DFFC}"/>
    <cellStyle name="Normal 5 2" xfId="90" xr:uid="{E168E439-6729-4EA3-B224-D122065379D6}"/>
    <cellStyle name="Normal 5 2 2" xfId="187" xr:uid="{9BEE7900-4866-4702-AF88-49D39321DA9D}"/>
    <cellStyle name="Normal 5 2 2 2" xfId="188" xr:uid="{625EB0EE-BB78-4029-9586-A8CB9398F7A2}"/>
    <cellStyle name="Normal 5 2 2 2 2" xfId="189" xr:uid="{03156BF9-3A9E-442C-B215-D707B057504A}"/>
    <cellStyle name="Normal 5 2 2 2 2 2" xfId="190" xr:uid="{41B9BBEF-FA2D-401B-9E0A-370E97327424}"/>
    <cellStyle name="Normal 5 2 2 2 3" xfId="191" xr:uid="{A4487991-0F62-43C5-A774-F58DCE1AC099}"/>
    <cellStyle name="Normal 5 2 2 2 4" xfId="4670" xr:uid="{95035B63-B097-4610-A573-FFAA176C91C9}"/>
    <cellStyle name="Normal 5 2 2 2 5" xfId="5300" xr:uid="{88758BC9-6C86-4307-9037-7A39D65D4204}"/>
    <cellStyle name="Normal 5 2 2 3" xfId="192" xr:uid="{CCE984E8-19A5-436D-952B-6858A281DD0A}"/>
    <cellStyle name="Normal 5 2 2 3 2" xfId="193" xr:uid="{FBD4BE04-EBE3-426A-80D9-7401DAA3E7FC}"/>
    <cellStyle name="Normal 5 2 2 4" xfId="194" xr:uid="{4DCE9EDA-1A95-4FCE-BD97-03157EA1250C}"/>
    <cellStyle name="Normal 5 2 2 5" xfId="293" xr:uid="{3E3D7B8C-F7EE-4EBA-8F4B-90247FB4749F}"/>
    <cellStyle name="Normal 5 2 2 6" xfId="4596" xr:uid="{2CED964C-C352-4DEC-9890-A5CC51FAA871}"/>
    <cellStyle name="Normal 5 2 2 7" xfId="5329" xr:uid="{138AF2D0-60A0-4743-8C1D-F79BF0CF0865}"/>
    <cellStyle name="Normal 5 2 3" xfId="195" xr:uid="{BC5AC1FA-16C6-4124-AF2F-6D34DD296DDF}"/>
    <cellStyle name="Normal 5 2 3 2" xfId="196" xr:uid="{C8291E4C-FD7C-44C7-9259-DA1B0D988F25}"/>
    <cellStyle name="Normal 5 2 3 2 2" xfId="197" xr:uid="{D96538E3-BA1F-4C5C-843B-7E4B24F13E2F}"/>
    <cellStyle name="Normal 5 2 3 2 3" xfId="4559" xr:uid="{2EE8EEF9-5956-4D72-9689-286796281F98}"/>
    <cellStyle name="Normal 5 2 3 2 4" xfId="5301" xr:uid="{5972318C-EDF2-4BE6-8E5F-3807B1B72719}"/>
    <cellStyle name="Normal 5 2 3 3" xfId="198" xr:uid="{601B7B0C-84EB-4CBF-A973-239D8C1D7CA8}"/>
    <cellStyle name="Normal 5 2 3 3 2" xfId="4742" xr:uid="{CD61DC8F-CADB-46F7-9A12-1ADE3EDEC269}"/>
    <cellStyle name="Normal 5 2 3 4" xfId="4404" xr:uid="{606C78E2-7607-44C3-A7D6-327332BD9395}"/>
    <cellStyle name="Normal 5 2 3 4 2" xfId="4715" xr:uid="{5EA65501-0945-470A-9E2A-D54E2C061870}"/>
    <cellStyle name="Normal 5 2 3 5" xfId="4597" xr:uid="{6067367D-7B99-40AF-B41D-FB9EA018B22F}"/>
    <cellStyle name="Normal 5 2 3 6" xfId="5321" xr:uid="{25C5C560-FEB6-4D6C-8304-3AEC6CB42E55}"/>
    <cellStyle name="Normal 5 2 3 7" xfId="5330" xr:uid="{99BF8850-4A90-44F2-865C-DC13FBAFC55B}"/>
    <cellStyle name="Normal 5 2 4" xfId="199" xr:uid="{A605E800-9C53-4292-AB0D-01590789F2F6}"/>
    <cellStyle name="Normal 5 2 4 2" xfId="200" xr:uid="{6EB95FEB-1441-4BA4-9D8B-E7EED4099E09}"/>
    <cellStyle name="Normal 5 2 5" xfId="201" xr:uid="{640B2CFF-945B-4F16-870C-23AFBCD3DC7D}"/>
    <cellStyle name="Normal 5 2 6" xfId="186" xr:uid="{F86520B2-2582-4C6E-8747-CA704F629318}"/>
    <cellStyle name="Normal 5 3" xfId="91" xr:uid="{78319D18-FACC-4DA4-8F92-C83DFC8DE32D}"/>
    <cellStyle name="Normal 5 3 2" xfId="4406" xr:uid="{7D7B2DC5-5069-448F-8D01-4AB36A492F39}"/>
    <cellStyle name="Normal 5 3 3" xfId="4405" xr:uid="{D4DFD303-A02E-439B-9137-8D3034BC82D7}"/>
    <cellStyle name="Normal 5 4" xfId="92" xr:uid="{C06E474C-028D-4980-8FB7-7F45D70DB575}"/>
    <cellStyle name="Normal 5 4 10" xfId="2842" xr:uid="{CDD87656-BBA2-4583-BF20-924656F89A6D}"/>
    <cellStyle name="Normal 5 4 11" xfId="2843" xr:uid="{F5FBF61F-65B2-4920-980D-E9832243EB75}"/>
    <cellStyle name="Normal 5 4 2" xfId="93" xr:uid="{7222CF99-F869-4326-BCFD-C4E9D903BE19}"/>
    <cellStyle name="Normal 5 4 2 2" xfId="94" xr:uid="{07CCED53-9EAE-415D-A68A-11F88AFE7F17}"/>
    <cellStyle name="Normal 5 4 2 2 2" xfId="294" xr:uid="{5458C338-FD7E-4FD4-877C-51E02244D934}"/>
    <cellStyle name="Normal 5 4 2 2 2 2" xfId="530" xr:uid="{966923B5-9748-46E6-B1E4-09FB864C5663}"/>
    <cellStyle name="Normal 5 4 2 2 2 2 2" xfId="531" xr:uid="{69F6462E-A409-4158-A3BC-86B5A93C8191}"/>
    <cellStyle name="Normal 5 4 2 2 2 2 2 2" xfId="1177" xr:uid="{E07E4CA9-6F4C-48F1-8171-7E8024B92C27}"/>
    <cellStyle name="Normal 5 4 2 2 2 2 2 2 2" xfId="1178" xr:uid="{D38F8D92-1BB2-4D65-AF2D-744C79AA040F}"/>
    <cellStyle name="Normal 5 4 2 2 2 2 2 3" xfId="1179" xr:uid="{03F8A9E8-A7F9-4AED-AF23-C17C9810E2D4}"/>
    <cellStyle name="Normal 5 4 2 2 2 2 3" xfId="1180" xr:uid="{4286D9CC-63DE-4B29-9A6D-FC7FFD85874F}"/>
    <cellStyle name="Normal 5 4 2 2 2 2 3 2" xfId="1181" xr:uid="{215524CC-B590-49C7-8A13-ECB2879DAB37}"/>
    <cellStyle name="Normal 5 4 2 2 2 2 4" xfId="1182" xr:uid="{A9EE26FC-C17A-4978-B2AF-F9D84E543FFE}"/>
    <cellStyle name="Normal 5 4 2 2 2 3" xfId="532" xr:uid="{A80F7569-FD09-4C9C-AF57-D64B9D0ED65D}"/>
    <cellStyle name="Normal 5 4 2 2 2 3 2" xfId="1183" xr:uid="{0999312A-DA5A-429B-9F90-3EA26B87BBB2}"/>
    <cellStyle name="Normal 5 4 2 2 2 3 2 2" xfId="1184" xr:uid="{8111657E-C3B3-4559-9B09-0F01FFECADDA}"/>
    <cellStyle name="Normal 5 4 2 2 2 3 3" xfId="1185" xr:uid="{DF8BE981-F08A-4225-B36B-24D1DD770501}"/>
    <cellStyle name="Normal 5 4 2 2 2 3 4" xfId="2844" xr:uid="{A8C3BE23-485B-45A8-919E-E168DC4D3AF5}"/>
    <cellStyle name="Normal 5 4 2 2 2 4" xfId="1186" xr:uid="{D9E1A9DF-5205-4589-AFB3-47C72A9A1897}"/>
    <cellStyle name="Normal 5 4 2 2 2 4 2" xfId="1187" xr:uid="{058F6DFB-34EC-4929-89D8-795CF8C5EC9C}"/>
    <cellStyle name="Normal 5 4 2 2 2 5" xfId="1188" xr:uid="{FD554A6F-F89D-4E0B-9EBB-9A765D450AA2}"/>
    <cellStyle name="Normal 5 4 2 2 2 6" xfId="2845" xr:uid="{4A6E4E23-2909-407E-BE32-64F2F3B8951E}"/>
    <cellStyle name="Normal 5 4 2 2 3" xfId="295" xr:uid="{97144E0A-65D3-4417-9F60-B94F7135E383}"/>
    <cellStyle name="Normal 5 4 2 2 3 2" xfId="533" xr:uid="{DF997796-D800-4BFE-B10C-BC5A3B9727CA}"/>
    <cellStyle name="Normal 5 4 2 2 3 2 2" xfId="534" xr:uid="{3E68DCDB-CAD1-49AF-8484-D94ECABEF541}"/>
    <cellStyle name="Normal 5 4 2 2 3 2 2 2" xfId="1189" xr:uid="{7F1491CB-0B7C-4537-9AF5-6B49F7B0EB7B}"/>
    <cellStyle name="Normal 5 4 2 2 3 2 2 2 2" xfId="1190" xr:uid="{5CC3D3D7-708A-458E-9825-9D63711F9BF1}"/>
    <cellStyle name="Normal 5 4 2 2 3 2 2 3" xfId="1191" xr:uid="{D5550CE0-08F1-4E66-A94E-287A5A4007D7}"/>
    <cellStyle name="Normal 5 4 2 2 3 2 3" xfId="1192" xr:uid="{D093EDF5-0F89-4BEA-A09A-184007AA6623}"/>
    <cellStyle name="Normal 5 4 2 2 3 2 3 2" xfId="1193" xr:uid="{B24A571E-985A-488D-A211-19A5B740D335}"/>
    <cellStyle name="Normal 5 4 2 2 3 2 4" xfId="1194" xr:uid="{077BA7B3-04C5-42C8-992D-A9FD7277856D}"/>
    <cellStyle name="Normal 5 4 2 2 3 3" xfId="535" xr:uid="{381244F7-BF5A-4031-BC80-88A27A324295}"/>
    <cellStyle name="Normal 5 4 2 2 3 3 2" xfId="1195" xr:uid="{594F55A1-EC54-4FC6-B5CD-CDD09D8F37D7}"/>
    <cellStyle name="Normal 5 4 2 2 3 3 2 2" xfId="1196" xr:uid="{86230BFF-CE61-4154-9497-B79B01444ABC}"/>
    <cellStyle name="Normal 5 4 2 2 3 3 3" xfId="1197" xr:uid="{BB303855-154A-4E34-9779-BAFCE9494B5C}"/>
    <cellStyle name="Normal 5 4 2 2 3 4" xfId="1198" xr:uid="{39D6C821-1206-4E9D-89FD-6429AA2C30F6}"/>
    <cellStyle name="Normal 5 4 2 2 3 4 2" xfId="1199" xr:uid="{2D8CFE97-EDFF-4722-A80A-72B4F6D7469A}"/>
    <cellStyle name="Normal 5 4 2 2 3 5" xfId="1200" xr:uid="{7ECBE67C-61B9-4EF8-AD8C-18A6B47C935C}"/>
    <cellStyle name="Normal 5 4 2 2 4" xfId="536" xr:uid="{19019ADB-4F79-40E2-8022-B6BC77610386}"/>
    <cellStyle name="Normal 5 4 2 2 4 2" xfId="537" xr:uid="{60E530A3-012E-4E25-82E6-F73E828DF71B}"/>
    <cellStyle name="Normal 5 4 2 2 4 2 2" xfId="1201" xr:uid="{B9A3C4E3-9C2C-415D-8E96-2819757CA54E}"/>
    <cellStyle name="Normal 5 4 2 2 4 2 2 2" xfId="1202" xr:uid="{F92FE459-2A7E-40C1-97F2-571A4FCDF3CE}"/>
    <cellStyle name="Normal 5 4 2 2 4 2 3" xfId="1203" xr:uid="{0363A36C-2238-4ED8-A7F5-26B74B7F2D8B}"/>
    <cellStyle name="Normal 5 4 2 2 4 3" xfId="1204" xr:uid="{0E269E03-CA52-444A-9780-45CC446F6C0F}"/>
    <cellStyle name="Normal 5 4 2 2 4 3 2" xfId="1205" xr:uid="{6F55B615-627A-46B4-9EA9-3CCFB2831F8B}"/>
    <cellStyle name="Normal 5 4 2 2 4 4" xfId="1206" xr:uid="{C2847867-2261-419E-8822-E9576C970B42}"/>
    <cellStyle name="Normal 5 4 2 2 5" xfId="538" xr:uid="{ADD4E0E2-D30F-4D0E-A628-F8AF1B0FB4E4}"/>
    <cellStyle name="Normal 5 4 2 2 5 2" xfId="1207" xr:uid="{1A65E25E-72A5-4ACE-B96D-2218B230BD62}"/>
    <cellStyle name="Normal 5 4 2 2 5 2 2" xfId="1208" xr:uid="{289A0441-50ED-4F61-92BE-4A25A8D4124F}"/>
    <cellStyle name="Normal 5 4 2 2 5 3" xfId="1209" xr:uid="{B844B297-3D37-414D-96ED-6387D4CFE1D9}"/>
    <cellStyle name="Normal 5 4 2 2 5 4" xfId="2846" xr:uid="{FB925C94-8258-484E-BEAE-56D59ADD3568}"/>
    <cellStyle name="Normal 5 4 2 2 6" xfId="1210" xr:uid="{A07E3CA5-91B8-499B-B709-306FC7717CDD}"/>
    <cellStyle name="Normal 5 4 2 2 6 2" xfId="1211" xr:uid="{14278117-9C3F-48A8-8A98-A3C175F18680}"/>
    <cellStyle name="Normal 5 4 2 2 7" xfId="1212" xr:uid="{834F7726-E738-44CF-A867-D72D86BF903E}"/>
    <cellStyle name="Normal 5 4 2 2 8" xfId="2847" xr:uid="{E9626FDC-7FE2-4ABD-80E0-3533B933C750}"/>
    <cellStyle name="Normal 5 4 2 3" xfId="296" xr:uid="{6A31B3B8-90DE-43A5-AC83-CB4700F5CA7B}"/>
    <cellStyle name="Normal 5 4 2 3 2" xfId="539" xr:uid="{A1FA4A57-D987-4A66-BCF7-8B7A72AD93A2}"/>
    <cellStyle name="Normal 5 4 2 3 2 2" xfId="540" xr:uid="{3CFAF4EF-03D5-4377-81C5-AF495793EEE6}"/>
    <cellStyle name="Normal 5 4 2 3 2 2 2" xfId="1213" xr:uid="{F4AEFBBB-5973-4193-BA65-93354286B882}"/>
    <cellStyle name="Normal 5 4 2 3 2 2 2 2" xfId="1214" xr:uid="{0724957D-E58F-40E9-8FD9-5FCB86108C9A}"/>
    <cellStyle name="Normal 5 4 2 3 2 2 3" xfId="1215" xr:uid="{76FBBCC1-D984-4C15-9AD4-ECF0EC6771AC}"/>
    <cellStyle name="Normal 5 4 2 3 2 3" xfId="1216" xr:uid="{C8ABFD7B-8772-44F7-9070-38A9E1C344DC}"/>
    <cellStyle name="Normal 5 4 2 3 2 3 2" xfId="1217" xr:uid="{3C894AC8-0BF5-4542-8432-5E3C10EF0BA5}"/>
    <cellStyle name="Normal 5 4 2 3 2 4" xfId="1218" xr:uid="{AF768E39-1278-48A9-B6F3-2D4C577C5010}"/>
    <cellStyle name="Normal 5 4 2 3 3" xfId="541" xr:uid="{CF63D88C-852A-40B9-9C2A-AE266B4563C2}"/>
    <cellStyle name="Normal 5 4 2 3 3 2" xfId="1219" xr:uid="{C1D2726B-4AFF-4BD8-A0A8-5F3CE9673924}"/>
    <cellStyle name="Normal 5 4 2 3 3 2 2" xfId="1220" xr:uid="{B13A8080-9A5D-468D-8965-B52DC143A164}"/>
    <cellStyle name="Normal 5 4 2 3 3 3" xfId="1221" xr:uid="{41FB6909-CBBF-4CA6-A013-05C0C2241803}"/>
    <cellStyle name="Normal 5 4 2 3 3 4" xfId="2848" xr:uid="{A2D80415-9591-4FA8-AE2E-CC1739F560ED}"/>
    <cellStyle name="Normal 5 4 2 3 4" xfId="1222" xr:uid="{4186E003-2A1F-4827-B3AC-CC6E85F5CBA7}"/>
    <cellStyle name="Normal 5 4 2 3 4 2" xfId="1223" xr:uid="{F8201960-7A15-434B-A25C-2CDA7EEA630E}"/>
    <cellStyle name="Normal 5 4 2 3 5" xfId="1224" xr:uid="{4993A3F8-B63F-46AF-8255-FF273F239404}"/>
    <cellStyle name="Normal 5 4 2 3 6" xfId="2849" xr:uid="{95E6DBC7-7C9E-4E75-8357-0BFF1749C002}"/>
    <cellStyle name="Normal 5 4 2 4" xfId="297" xr:uid="{684BDBFA-F701-410A-BF49-24A3774631F6}"/>
    <cellStyle name="Normal 5 4 2 4 2" xfId="542" xr:uid="{1D9FE231-4B49-4A0C-8679-C843DD76FF8A}"/>
    <cellStyle name="Normal 5 4 2 4 2 2" xfId="543" xr:uid="{3DB20697-8D76-4A6F-A1C2-819FA9F00E87}"/>
    <cellStyle name="Normal 5 4 2 4 2 2 2" xfId="1225" xr:uid="{90CC5F29-8A68-41B0-8F19-7DAD0A260A49}"/>
    <cellStyle name="Normal 5 4 2 4 2 2 2 2" xfId="1226" xr:uid="{A1000939-FBC3-40AF-9EF4-CDB721B29757}"/>
    <cellStyle name="Normal 5 4 2 4 2 2 3" xfId="1227" xr:uid="{DD1B4AB9-6A5D-476D-97B9-AD304195E55B}"/>
    <cellStyle name="Normal 5 4 2 4 2 3" xfId="1228" xr:uid="{D060FDFF-8656-4CFF-8D44-4A00FD6ECB06}"/>
    <cellStyle name="Normal 5 4 2 4 2 3 2" xfId="1229" xr:uid="{AD4A58C0-1623-422F-BC91-711889DAF2A5}"/>
    <cellStyle name="Normal 5 4 2 4 2 4" xfId="1230" xr:uid="{69991CC7-A90F-41E4-9F0B-53193BFE8CCA}"/>
    <cellStyle name="Normal 5 4 2 4 3" xfId="544" xr:uid="{C8B904FB-6D52-404F-96B3-BBE8E864CB71}"/>
    <cellStyle name="Normal 5 4 2 4 3 2" xfId="1231" xr:uid="{FD2ECEF9-D56C-4EB0-ABD3-609121135389}"/>
    <cellStyle name="Normal 5 4 2 4 3 2 2" xfId="1232" xr:uid="{311AA383-291D-4FDA-B1A6-203C01F18098}"/>
    <cellStyle name="Normal 5 4 2 4 3 3" xfId="1233" xr:uid="{15273365-ED23-4B13-B3F0-C292EB29EB67}"/>
    <cellStyle name="Normal 5 4 2 4 4" xfId="1234" xr:uid="{F221DF81-B786-4E5D-9D98-1276AE00AB7F}"/>
    <cellStyle name="Normal 5 4 2 4 4 2" xfId="1235" xr:uid="{A9B49751-A6E3-41DA-9363-22E2CF8AA0E6}"/>
    <cellStyle name="Normal 5 4 2 4 5" xfId="1236" xr:uid="{92F4A531-A0E1-4792-8E98-8661CC744EC0}"/>
    <cellStyle name="Normal 5 4 2 5" xfId="298" xr:uid="{53BB67F6-DDD2-4A12-A6A2-664DB3FAC0E8}"/>
    <cellStyle name="Normal 5 4 2 5 2" xfId="545" xr:uid="{FB867756-D9D2-43C1-96C8-E75284CD27BD}"/>
    <cellStyle name="Normal 5 4 2 5 2 2" xfId="1237" xr:uid="{45F6DA4D-D23A-47F7-A959-14B5507F1E76}"/>
    <cellStyle name="Normal 5 4 2 5 2 2 2" xfId="1238" xr:uid="{688314CD-F35C-4F5B-AEDB-4D85BF1782D0}"/>
    <cellStyle name="Normal 5 4 2 5 2 3" xfId="1239" xr:uid="{E290717F-2205-43C9-83DF-65A866480672}"/>
    <cellStyle name="Normal 5 4 2 5 3" xfId="1240" xr:uid="{2BAD727C-3DE3-4429-A587-65E55AB239F3}"/>
    <cellStyle name="Normal 5 4 2 5 3 2" xfId="1241" xr:uid="{B7AD92D3-53BF-46B3-8AAD-BAADC4C22608}"/>
    <cellStyle name="Normal 5 4 2 5 4" xfId="1242" xr:uid="{0AB79DCB-12F0-41C7-980D-96759434DB00}"/>
    <cellStyle name="Normal 5 4 2 6" xfId="546" xr:uid="{39F77D14-BEAD-480F-BECA-7ADBD4858D65}"/>
    <cellStyle name="Normal 5 4 2 6 2" xfId="1243" xr:uid="{ADD56943-8045-46E9-8EF8-3CF92627C80D}"/>
    <cellStyle name="Normal 5 4 2 6 2 2" xfId="1244" xr:uid="{55D195A1-F1B2-425B-86D4-123136D63BD7}"/>
    <cellStyle name="Normal 5 4 2 6 2 3" xfId="4419" xr:uid="{5821F175-FC9A-4DA8-BFCE-162F88E6DF94}"/>
    <cellStyle name="Normal 5 4 2 6 3" xfId="1245" xr:uid="{30815759-2BE6-4987-B381-FC06A8DC59FB}"/>
    <cellStyle name="Normal 5 4 2 6 4" xfId="2850" xr:uid="{C94520B3-F53F-4752-B5F3-011D7110ED53}"/>
    <cellStyle name="Normal 5 4 2 6 4 2" xfId="4584" xr:uid="{EE128DCC-3534-4604-9528-EFBA9550ED2E}"/>
    <cellStyle name="Normal 5 4 2 6 4 3" xfId="4683" xr:uid="{4024E1AF-F8C2-4667-81EB-8E337A3CC8EC}"/>
    <cellStyle name="Normal 5 4 2 6 4 4" xfId="4611" xr:uid="{E71A7344-CEA6-4E87-A164-4D6F9BEA6B38}"/>
    <cellStyle name="Normal 5 4 2 7" xfId="1246" xr:uid="{355D6E86-5139-48C8-8438-C7E1AA0FAAEE}"/>
    <cellStyle name="Normal 5 4 2 7 2" xfId="1247" xr:uid="{39A7915A-4493-43F6-A874-C9EA1AC4DE19}"/>
    <cellStyle name="Normal 5 4 2 8" xfId="1248" xr:uid="{856B92CA-2361-45D3-B7B1-C4945B3BD716}"/>
    <cellStyle name="Normal 5 4 2 9" xfId="2851" xr:uid="{EA35C1EA-C4B4-4571-AB17-6A30A897AD5A}"/>
    <cellStyle name="Normal 5 4 3" xfId="95" xr:uid="{D86503F0-2EC4-4F39-A68F-0CA5C18185AB}"/>
    <cellStyle name="Normal 5 4 3 2" xfId="96" xr:uid="{8E893A66-A9FB-482C-B91F-ED3193CEDADC}"/>
    <cellStyle name="Normal 5 4 3 2 2" xfId="547" xr:uid="{D29455CA-E998-4F7E-8707-88F462AD0718}"/>
    <cellStyle name="Normal 5 4 3 2 2 2" xfId="548" xr:uid="{02B7F246-302A-43C1-9FE1-B604CC68BD91}"/>
    <cellStyle name="Normal 5 4 3 2 2 2 2" xfId="1249" xr:uid="{7D6ACD19-7684-4A9D-8152-756CE187ACAD}"/>
    <cellStyle name="Normal 5 4 3 2 2 2 2 2" xfId="1250" xr:uid="{9EFB88E1-DCA6-493E-920B-298ECF98892B}"/>
    <cellStyle name="Normal 5 4 3 2 2 2 3" xfId="1251" xr:uid="{6E0235DD-1D46-4EF3-A444-BC019F2BEF0A}"/>
    <cellStyle name="Normal 5 4 3 2 2 3" xfId="1252" xr:uid="{F942BF5E-C72A-4A3B-BD1E-163C811D6EB6}"/>
    <cellStyle name="Normal 5 4 3 2 2 3 2" xfId="1253" xr:uid="{07055180-D199-4301-9FDE-A6E2B2D60A4E}"/>
    <cellStyle name="Normal 5 4 3 2 2 4" xfId="1254" xr:uid="{90D55054-0CD5-4688-B7E7-80ECAC1FC967}"/>
    <cellStyle name="Normal 5 4 3 2 3" xfId="549" xr:uid="{E8BA93E3-F136-4611-BAD9-7DC1E4B21909}"/>
    <cellStyle name="Normal 5 4 3 2 3 2" xfId="1255" xr:uid="{8A12FE25-0C1D-4070-A0C3-0861D2BA7121}"/>
    <cellStyle name="Normal 5 4 3 2 3 2 2" xfId="1256" xr:uid="{ECC3DF03-9E3F-4C71-856D-856052BBDD91}"/>
    <cellStyle name="Normal 5 4 3 2 3 3" xfId="1257" xr:uid="{35503492-6B61-433D-A308-3BE9EBD0C96D}"/>
    <cellStyle name="Normal 5 4 3 2 3 4" xfId="2852" xr:uid="{34F0696B-6972-4E70-86C4-96F229AF7355}"/>
    <cellStyle name="Normal 5 4 3 2 4" xfId="1258" xr:uid="{2EC5EEED-4082-4025-87C1-9FDCF18B0A77}"/>
    <cellStyle name="Normal 5 4 3 2 4 2" xfId="1259" xr:uid="{50A5AF28-F07B-4ECC-91BF-DEA388DD705C}"/>
    <cellStyle name="Normal 5 4 3 2 5" xfId="1260" xr:uid="{6C7DAC81-30D5-4FE8-9A15-80118C3D4E9B}"/>
    <cellStyle name="Normal 5 4 3 2 6" xfId="2853" xr:uid="{5B6BE3ED-18A2-4057-A7F8-2F45F1313997}"/>
    <cellStyle name="Normal 5 4 3 3" xfId="299" xr:uid="{9963957A-C3FB-4758-A60D-5682C9CABEB1}"/>
    <cellStyle name="Normal 5 4 3 3 2" xfId="550" xr:uid="{D2857B07-EBA9-45B6-BBA3-D5FA97FA49CD}"/>
    <cellStyle name="Normal 5 4 3 3 2 2" xfId="551" xr:uid="{A97E65C5-B321-48CC-BF21-768538AFC0DC}"/>
    <cellStyle name="Normal 5 4 3 3 2 2 2" xfId="1261" xr:uid="{590CA424-2175-44B0-8678-47B4E2F1F0E0}"/>
    <cellStyle name="Normal 5 4 3 3 2 2 2 2" xfId="1262" xr:uid="{59B2F148-BA48-4E13-AEB6-49E668886ED2}"/>
    <cellStyle name="Normal 5 4 3 3 2 2 3" xfId="1263" xr:uid="{4CCAC063-3C5C-4ED7-8E56-53EDB90021EC}"/>
    <cellStyle name="Normal 5 4 3 3 2 3" xfId="1264" xr:uid="{3FEB3310-A7BE-4175-8077-2F0BBC865BA5}"/>
    <cellStyle name="Normal 5 4 3 3 2 3 2" xfId="1265" xr:uid="{5E2D67F9-FF1E-4486-9142-CDE7E2184534}"/>
    <cellStyle name="Normal 5 4 3 3 2 4" xfId="1266" xr:uid="{C91B636F-2284-4C1E-83F0-2A8F8602ED6B}"/>
    <cellStyle name="Normal 5 4 3 3 3" xfId="552" xr:uid="{14ADC083-367E-4D5A-8176-594E0A09F27E}"/>
    <cellStyle name="Normal 5 4 3 3 3 2" xfId="1267" xr:uid="{4A30F23D-BBA2-452A-907F-7A8F3C5976AF}"/>
    <cellStyle name="Normal 5 4 3 3 3 2 2" xfId="1268" xr:uid="{0EC60E6D-5675-4EE6-A303-97A5127C4A29}"/>
    <cellStyle name="Normal 5 4 3 3 3 3" xfId="1269" xr:uid="{EAA7A030-D2D6-4A28-B1B8-A692D99B3500}"/>
    <cellStyle name="Normal 5 4 3 3 4" xfId="1270" xr:uid="{6897ED9E-05CC-46E4-943B-C173974F4BD9}"/>
    <cellStyle name="Normal 5 4 3 3 4 2" xfId="1271" xr:uid="{0A8FB6CA-E3A7-4534-B513-54D217EB86F2}"/>
    <cellStyle name="Normal 5 4 3 3 5" xfId="1272" xr:uid="{811B8A7A-7AB0-4712-A0BF-582363188645}"/>
    <cellStyle name="Normal 5 4 3 4" xfId="300" xr:uid="{9D337D58-8121-4AD2-B562-B7BD2A344CA1}"/>
    <cellStyle name="Normal 5 4 3 4 2" xfId="553" xr:uid="{42CD7643-F14C-4BCD-98CD-915246269ACA}"/>
    <cellStyle name="Normal 5 4 3 4 2 2" xfId="1273" xr:uid="{68DEA77E-72D6-4E55-8DE0-E123C7E98F91}"/>
    <cellStyle name="Normal 5 4 3 4 2 2 2" xfId="1274" xr:uid="{8E925AFE-54EE-4092-B660-8919460B1C3D}"/>
    <cellStyle name="Normal 5 4 3 4 2 3" xfId="1275" xr:uid="{2EA2FF31-38FF-49C6-AE94-88858280C900}"/>
    <cellStyle name="Normal 5 4 3 4 3" xfId="1276" xr:uid="{12E6E052-33FD-4EAE-9667-8841D6FD5372}"/>
    <cellStyle name="Normal 5 4 3 4 3 2" xfId="1277" xr:uid="{F63AD665-F852-4E86-8D2E-981675C2A980}"/>
    <cellStyle name="Normal 5 4 3 4 4" xfId="1278" xr:uid="{0B619394-CAF8-46AF-B1E6-E5FF12CB05A3}"/>
    <cellStyle name="Normal 5 4 3 5" xfId="554" xr:uid="{B648834F-426F-4458-9B9E-FC840C00CD3E}"/>
    <cellStyle name="Normal 5 4 3 5 2" xfId="1279" xr:uid="{F63DABA0-7C17-4E53-A383-4A5E92C77E37}"/>
    <cellStyle name="Normal 5 4 3 5 2 2" xfId="1280" xr:uid="{1C9589F7-0AB9-43DD-9AE3-07DF7D34AB88}"/>
    <cellStyle name="Normal 5 4 3 5 3" xfId="1281" xr:uid="{F4496FDB-6417-4AE5-8F35-25B49CF7BEF1}"/>
    <cellStyle name="Normal 5 4 3 5 4" xfId="2854" xr:uid="{67174261-D239-49AD-BE13-677FB84DC1DD}"/>
    <cellStyle name="Normal 5 4 3 6" xfId="1282" xr:uid="{09A9072F-225D-4F7E-8D58-8C6D3587CFD3}"/>
    <cellStyle name="Normal 5 4 3 6 2" xfId="1283" xr:uid="{134EA3B2-1F29-448E-AABE-64FF9A488935}"/>
    <cellStyle name="Normal 5 4 3 7" xfId="1284" xr:uid="{8E30EA5F-82E9-4FF7-9549-EBE55EADE2EF}"/>
    <cellStyle name="Normal 5 4 3 8" xfId="2855" xr:uid="{38CD8906-0998-4FE9-95BB-5B9A185EB98F}"/>
    <cellStyle name="Normal 5 4 4" xfId="97" xr:uid="{D5DE7DF5-4480-4BC6-A7FF-B13CF597342A}"/>
    <cellStyle name="Normal 5 4 4 2" xfId="446" xr:uid="{99033AF2-4BDB-4CA7-88BC-668DA735A157}"/>
    <cellStyle name="Normal 5 4 4 2 2" xfId="555" xr:uid="{035EFFB8-3D57-494C-81B4-69781EEE46F0}"/>
    <cellStyle name="Normal 5 4 4 2 2 2" xfId="1285" xr:uid="{D9BD3287-7302-428E-87A1-A672282B22D9}"/>
    <cellStyle name="Normal 5 4 4 2 2 2 2" xfId="1286" xr:uid="{C523A959-CB41-49D1-AC88-6B3F024C1705}"/>
    <cellStyle name="Normal 5 4 4 2 2 3" xfId="1287" xr:uid="{EDFE6ECA-E1AD-4E3D-8684-2C1A327FEEB9}"/>
    <cellStyle name="Normal 5 4 4 2 2 4" xfId="2856" xr:uid="{05545DC7-C9BF-41DE-BB83-0212CF1E4EB3}"/>
    <cellStyle name="Normal 5 4 4 2 3" xfId="1288" xr:uid="{D41897A0-990D-45C7-999A-C4E443903D14}"/>
    <cellStyle name="Normal 5 4 4 2 3 2" xfId="1289" xr:uid="{471D6652-B20F-48D6-82D2-8E330E4D3460}"/>
    <cellStyle name="Normal 5 4 4 2 4" xfId="1290" xr:uid="{72EE6D80-2709-41A0-ABD4-18D0A922F5E8}"/>
    <cellStyle name="Normal 5 4 4 2 5" xfId="2857" xr:uid="{3F7E86F2-FC8D-4FD3-946E-6AA63A06E818}"/>
    <cellStyle name="Normal 5 4 4 3" xfId="556" xr:uid="{9E97A5A9-2270-402A-A0E0-D5087B7B4837}"/>
    <cellStyle name="Normal 5 4 4 3 2" xfId="1291" xr:uid="{8039BBF4-A43F-47A5-BBA6-D9149D690C45}"/>
    <cellStyle name="Normal 5 4 4 3 2 2" xfId="1292" xr:uid="{0939F621-1164-4406-88DD-67D32EB12EC0}"/>
    <cellStyle name="Normal 5 4 4 3 3" xfId="1293" xr:uid="{1F95C128-7D16-43EF-9DA9-B146C909B6B4}"/>
    <cellStyle name="Normal 5 4 4 3 4" xfId="2858" xr:uid="{8E8CB4DF-FACA-459C-9518-FC0E4F778539}"/>
    <cellStyle name="Normal 5 4 4 4" xfId="1294" xr:uid="{2AC645C6-9B2E-4A8A-A14F-1029060FFC0C}"/>
    <cellStyle name="Normal 5 4 4 4 2" xfId="1295" xr:uid="{2D3B18A4-21E9-4CCD-9669-4EADC2A17D98}"/>
    <cellStyle name="Normal 5 4 4 4 3" xfId="2859" xr:uid="{D4AC1F2A-A02D-499E-920F-E0B7ADF97FB0}"/>
    <cellStyle name="Normal 5 4 4 4 4" xfId="2860" xr:uid="{861B9516-D0EA-4251-9AD9-D5C8BB8C7B57}"/>
    <cellStyle name="Normal 5 4 4 5" xfId="1296" xr:uid="{1A1D665E-28A7-44EC-B544-19E12E111DD5}"/>
    <cellStyle name="Normal 5 4 4 6" xfId="2861" xr:uid="{27EF1E3E-5DE4-4AEA-B5C0-2FFE1B642D01}"/>
    <cellStyle name="Normal 5 4 4 7" xfId="2862" xr:uid="{BF7C5CDE-3017-49F5-8450-9075BD5719D9}"/>
    <cellStyle name="Normal 5 4 5" xfId="301" xr:uid="{F903DECB-7B9A-4ABA-8AA5-56DCABF836D0}"/>
    <cellStyle name="Normal 5 4 5 2" xfId="557" xr:uid="{7E75D5AA-F1DA-4514-8303-96CFD5DF59CE}"/>
    <cellStyle name="Normal 5 4 5 2 2" xfId="558" xr:uid="{211F8F51-8C02-4E27-B4B5-3B5B22CC3740}"/>
    <cellStyle name="Normal 5 4 5 2 2 2" xfId="1297" xr:uid="{8D285C06-AF67-4F14-8D77-5AEC82F97ED6}"/>
    <cellStyle name="Normal 5 4 5 2 2 2 2" xfId="1298" xr:uid="{3718CBB2-E328-45B3-8BEE-1A413E3E191A}"/>
    <cellStyle name="Normal 5 4 5 2 2 3" xfId="1299" xr:uid="{5DFBA7D3-739F-4416-82BC-D02FFDE32172}"/>
    <cellStyle name="Normal 5 4 5 2 3" xfId="1300" xr:uid="{E69E03D6-E64B-4C44-B78E-FBDF1A5AF3A1}"/>
    <cellStyle name="Normal 5 4 5 2 3 2" xfId="1301" xr:uid="{7154C90E-7800-4BCB-8A64-18B132DCBC09}"/>
    <cellStyle name="Normal 5 4 5 2 4" xfId="1302" xr:uid="{3C2647F4-B05A-48E7-8EB6-633356EA1F8A}"/>
    <cellStyle name="Normal 5 4 5 3" xfId="559" xr:uid="{2F5F348A-ED46-4246-9B29-BD3D54EFA6C8}"/>
    <cellStyle name="Normal 5 4 5 3 2" xfId="1303" xr:uid="{011C5DAE-A263-4A4B-8B65-E7327F67A5D8}"/>
    <cellStyle name="Normal 5 4 5 3 2 2" xfId="1304" xr:uid="{A5394A37-2F1D-4D0E-85A6-A79CF832C512}"/>
    <cellStyle name="Normal 5 4 5 3 3" xfId="1305" xr:uid="{BBA3A44D-1584-476C-8906-71EB0EB19FED}"/>
    <cellStyle name="Normal 5 4 5 3 4" xfId="2863" xr:uid="{81C364FE-3473-494E-B964-587EB4B37AB8}"/>
    <cellStyle name="Normal 5 4 5 4" xfId="1306" xr:uid="{ECC6943B-5B8E-4A63-918F-163A7A27562B}"/>
    <cellStyle name="Normal 5 4 5 4 2" xfId="1307" xr:uid="{C9AE5F4C-A48F-410E-8092-6633B4E66374}"/>
    <cellStyle name="Normal 5 4 5 5" xfId="1308" xr:uid="{103B173E-428C-4505-958F-8B0E79AD6F5F}"/>
    <cellStyle name="Normal 5 4 5 6" xfId="2864" xr:uid="{87C8E2CE-AC43-4D78-B0DA-D4DE4FCEB951}"/>
    <cellStyle name="Normal 5 4 6" xfId="302" xr:uid="{6E8DED66-A6A8-4B5B-8FB3-0E5084B11251}"/>
    <cellStyle name="Normal 5 4 6 2" xfId="560" xr:uid="{97FDE77A-9260-4836-810B-4D61AB1DBFE2}"/>
    <cellStyle name="Normal 5 4 6 2 2" xfId="1309" xr:uid="{108A87F2-149F-4977-BC7A-14F11DCA0949}"/>
    <cellStyle name="Normal 5 4 6 2 2 2" xfId="1310" xr:uid="{075486DF-FBBF-4C40-B5C8-DDF0D7754B14}"/>
    <cellStyle name="Normal 5 4 6 2 3" xfId="1311" xr:uid="{E1228DAD-2213-4E1D-8317-6C01F71CE4D4}"/>
    <cellStyle name="Normal 5 4 6 2 4" xfId="2865" xr:uid="{EF9A38CD-4430-4EEB-8CB8-2EDA42D12A5C}"/>
    <cellStyle name="Normal 5 4 6 3" xfId="1312" xr:uid="{99B25445-A86C-4AB3-86DA-7DC5832D468F}"/>
    <cellStyle name="Normal 5 4 6 3 2" xfId="1313" xr:uid="{9D926266-C90B-43AC-9167-F3019E72128C}"/>
    <cellStyle name="Normal 5 4 6 4" xfId="1314" xr:uid="{48969508-58DB-42DC-B330-0B3DBA820A6E}"/>
    <cellStyle name="Normal 5 4 6 5" xfId="2866" xr:uid="{F50EA881-9879-460C-A8B0-E550C7916758}"/>
    <cellStyle name="Normal 5 4 7" xfId="561" xr:uid="{A5ADF53F-98E4-4B73-8CFB-C1E602BF1A43}"/>
    <cellStyle name="Normal 5 4 7 2" xfId="1315" xr:uid="{527CDC48-7DF3-4ACC-AC73-DFDAD5822E65}"/>
    <cellStyle name="Normal 5 4 7 2 2" xfId="1316" xr:uid="{A4D18F33-EA9B-4C7C-AAC0-F906C45B09DA}"/>
    <cellStyle name="Normal 5 4 7 2 3" xfId="4418" xr:uid="{70A9323B-F1F4-4885-919D-293DB04C0BC1}"/>
    <cellStyle name="Normal 5 4 7 3" xfId="1317" xr:uid="{97003B59-AD90-4449-995F-BE708B3B69CD}"/>
    <cellStyle name="Normal 5 4 7 4" xfId="2867" xr:uid="{D9AD97E0-8B6B-46DA-9DF9-E73537081489}"/>
    <cellStyle name="Normal 5 4 7 4 2" xfId="4583" xr:uid="{D84D5A35-E796-405A-A271-0E3F102EB604}"/>
    <cellStyle name="Normal 5 4 7 4 3" xfId="4684" xr:uid="{C6736A36-2A1B-46DC-968D-7507C750E26F}"/>
    <cellStyle name="Normal 5 4 7 4 4" xfId="4610" xr:uid="{28B8975C-5690-43B5-8A56-F73F3BC0C8A8}"/>
    <cellStyle name="Normal 5 4 8" xfId="1318" xr:uid="{D6CA5A46-6F81-44B0-B9E2-3400DE5C6ED4}"/>
    <cellStyle name="Normal 5 4 8 2" xfId="1319" xr:uid="{07845313-F6F0-4E04-9352-1B80D4EFD80F}"/>
    <cellStyle name="Normal 5 4 8 3" xfId="2868" xr:uid="{DAD4006D-4906-46D3-9FD3-B8886D162C18}"/>
    <cellStyle name="Normal 5 4 8 4" xfId="2869" xr:uid="{6B8A8E3C-1A11-4399-8F1E-1F132545C1E5}"/>
    <cellStyle name="Normal 5 4 9" xfId="1320" xr:uid="{5BE30AED-2758-46D7-AEC3-39CCC9150EA6}"/>
    <cellStyle name="Normal 5 5" xfId="98" xr:uid="{399EA01F-4028-4FEA-B18E-656568515EE2}"/>
    <cellStyle name="Normal 5 5 10" xfId="2870" xr:uid="{8687F7CB-CA84-4507-9FF2-B4C7DE290DD4}"/>
    <cellStyle name="Normal 5 5 11" xfId="2871" xr:uid="{05D084E7-0052-48AC-8316-E93BA9649AE4}"/>
    <cellStyle name="Normal 5 5 2" xfId="99" xr:uid="{E056071D-8D37-4D52-9971-DC6045CA4529}"/>
    <cellStyle name="Normal 5 5 2 2" xfId="100" xr:uid="{0C4F07A4-B3C3-4FAB-A4FE-868CEAE66F65}"/>
    <cellStyle name="Normal 5 5 2 2 2" xfId="303" xr:uid="{45502462-4D46-4480-BC87-DEECD1409C12}"/>
    <cellStyle name="Normal 5 5 2 2 2 2" xfId="562" xr:uid="{CADE0F0D-3C97-4F0B-A669-E4B44BD42FB0}"/>
    <cellStyle name="Normal 5 5 2 2 2 2 2" xfId="1321" xr:uid="{312AA7B1-4C85-4503-9A11-30A923DB8FC8}"/>
    <cellStyle name="Normal 5 5 2 2 2 2 2 2" xfId="1322" xr:uid="{40DC85CC-6B14-4B64-B983-AD15224A74CE}"/>
    <cellStyle name="Normal 5 5 2 2 2 2 3" xfId="1323" xr:uid="{64B6A72D-A927-4005-898E-4745497F6711}"/>
    <cellStyle name="Normal 5 5 2 2 2 2 4" xfId="2872" xr:uid="{3391A24F-1835-4CC7-8246-D0A756653E0E}"/>
    <cellStyle name="Normal 5 5 2 2 2 3" xfId="1324" xr:uid="{21AEEAAE-A8E7-409F-BEB2-3796D325549B}"/>
    <cellStyle name="Normal 5 5 2 2 2 3 2" xfId="1325" xr:uid="{AE345A92-C670-459D-9CA6-B630F191D053}"/>
    <cellStyle name="Normal 5 5 2 2 2 3 3" xfId="2873" xr:uid="{EE2386DE-6DDE-4ABD-ACB4-BFB23B8CD29F}"/>
    <cellStyle name="Normal 5 5 2 2 2 3 4" xfId="2874" xr:uid="{BC038798-8239-430C-94FC-5524A5B05651}"/>
    <cellStyle name="Normal 5 5 2 2 2 4" xfId="1326" xr:uid="{F26FB788-1EBA-40E6-9631-7AE002DEBCC4}"/>
    <cellStyle name="Normal 5 5 2 2 2 5" xfId="2875" xr:uid="{DEFD75DC-9B09-484E-9F5D-F1BBD1B452AE}"/>
    <cellStyle name="Normal 5 5 2 2 2 6" xfId="2876" xr:uid="{AD040AC3-FA45-4B90-B795-A815654074ED}"/>
    <cellStyle name="Normal 5 5 2 2 3" xfId="563" xr:uid="{FF6C8BDB-94AE-4118-BC2B-DC7EC74E9FD0}"/>
    <cellStyle name="Normal 5 5 2 2 3 2" xfId="1327" xr:uid="{8DA6305D-B903-41D3-8B91-E60215A5C79C}"/>
    <cellStyle name="Normal 5 5 2 2 3 2 2" xfId="1328" xr:uid="{462B621D-F0D4-4834-982D-7707CF9B4AE9}"/>
    <cellStyle name="Normal 5 5 2 2 3 2 3" xfId="2877" xr:uid="{52E5674F-0385-49CC-8772-F2D7405F8ACA}"/>
    <cellStyle name="Normal 5 5 2 2 3 2 4" xfId="2878" xr:uid="{53F4CE62-35FF-4E6B-B545-699554BAE000}"/>
    <cellStyle name="Normal 5 5 2 2 3 3" xfId="1329" xr:uid="{41C66EFD-BA27-47CD-968F-1F5B00F9B1A4}"/>
    <cellStyle name="Normal 5 5 2 2 3 4" xfId="2879" xr:uid="{7BD87153-A921-482D-B267-AFC509C65488}"/>
    <cellStyle name="Normal 5 5 2 2 3 5" xfId="2880" xr:uid="{76EECF92-9E87-42D2-8AB6-6D3D7FFD95E9}"/>
    <cellStyle name="Normal 5 5 2 2 4" xfId="1330" xr:uid="{2EE72B9A-AD60-461C-954D-439CC0A68FF6}"/>
    <cellStyle name="Normal 5 5 2 2 4 2" xfId="1331" xr:uid="{AC12571D-AA22-407B-B417-2F247D809F41}"/>
    <cellStyle name="Normal 5 5 2 2 4 3" xfId="2881" xr:uid="{42C09F50-CA2C-4B4C-A747-D868DA17B55C}"/>
    <cellStyle name="Normal 5 5 2 2 4 4" xfId="2882" xr:uid="{A478002F-2193-4153-A278-BE05B8F4DD02}"/>
    <cellStyle name="Normal 5 5 2 2 5" xfId="1332" xr:uid="{8B88F033-E15E-4686-B9E8-710BD463C0DB}"/>
    <cellStyle name="Normal 5 5 2 2 5 2" xfId="2883" xr:uid="{AFEF1CE7-3DA2-4A48-ADEC-4AF7D66E5120}"/>
    <cellStyle name="Normal 5 5 2 2 5 3" xfId="2884" xr:uid="{8E57F6D1-2767-437E-AE57-AE0C907BD037}"/>
    <cellStyle name="Normal 5 5 2 2 5 4" xfId="2885" xr:uid="{266BC88F-BF17-4653-BC5E-C218CA66EE7D}"/>
    <cellStyle name="Normal 5 5 2 2 6" xfId="2886" xr:uid="{0B1D152B-F94B-45E7-B5E4-F7E538EC35C1}"/>
    <cellStyle name="Normal 5 5 2 2 7" xfId="2887" xr:uid="{8ADFA5D1-BEB8-46CE-BC17-DA9F29D0EB4F}"/>
    <cellStyle name="Normal 5 5 2 2 8" xfId="2888" xr:uid="{8811DC73-6E05-43F0-9488-094D7A7590DC}"/>
    <cellStyle name="Normal 5 5 2 3" xfId="304" xr:uid="{7B094935-F226-4C1A-9E73-9B93F48EE872}"/>
    <cellStyle name="Normal 5 5 2 3 2" xfId="564" xr:uid="{0CEDFC4E-BF52-4A7A-B292-952DABFB1AD6}"/>
    <cellStyle name="Normal 5 5 2 3 2 2" xfId="565" xr:uid="{7530EFDC-7B00-4108-993B-2463BC700885}"/>
    <cellStyle name="Normal 5 5 2 3 2 2 2" xfId="1333" xr:uid="{77119C61-2DB6-4B4F-8AB7-A5B8932CBDF1}"/>
    <cellStyle name="Normal 5 5 2 3 2 2 2 2" xfId="1334" xr:uid="{AE7EB174-3E9D-4D76-8357-D6DEB97A5A24}"/>
    <cellStyle name="Normal 5 5 2 3 2 2 3" xfId="1335" xr:uid="{5A679C72-5DD4-41CB-8D15-A9AB62E05EDB}"/>
    <cellStyle name="Normal 5 5 2 3 2 3" xfId="1336" xr:uid="{9B541F8A-61D9-440E-B70C-860AAFDE0685}"/>
    <cellStyle name="Normal 5 5 2 3 2 3 2" xfId="1337" xr:uid="{55B2F3E8-0E45-4F61-82BB-EDAD0A413835}"/>
    <cellStyle name="Normal 5 5 2 3 2 4" xfId="1338" xr:uid="{19160667-EB5F-4D61-9E68-6266B807F5DD}"/>
    <cellStyle name="Normal 5 5 2 3 3" xfId="566" xr:uid="{10F9DA2E-9A4E-4FE2-B504-2C34AD8A8895}"/>
    <cellStyle name="Normal 5 5 2 3 3 2" xfId="1339" xr:uid="{AF6EA7DB-7691-4377-AD89-EFD16F6DC017}"/>
    <cellStyle name="Normal 5 5 2 3 3 2 2" xfId="1340" xr:uid="{7F034EF1-D3EB-4708-8989-100F66B22C60}"/>
    <cellStyle name="Normal 5 5 2 3 3 3" xfId="1341" xr:uid="{340D9008-8F57-4217-86B6-9EF3BE7DD5BB}"/>
    <cellStyle name="Normal 5 5 2 3 3 4" xfId="2889" xr:uid="{C1AAC186-184A-4B0B-A711-91BE9745EC47}"/>
    <cellStyle name="Normal 5 5 2 3 4" xfId="1342" xr:uid="{E1E9B802-7B3C-4612-AA34-C2C2C2CF8139}"/>
    <cellStyle name="Normal 5 5 2 3 4 2" xfId="1343" xr:uid="{E890ACC2-5CC9-41A8-9550-18CDDE253933}"/>
    <cellStyle name="Normal 5 5 2 3 5" xfId="1344" xr:uid="{545409A6-063C-4901-9CE6-A30FF62D2239}"/>
    <cellStyle name="Normal 5 5 2 3 6" xfId="2890" xr:uid="{DC95E906-D097-4FE3-BA5F-9162D6F86110}"/>
    <cellStyle name="Normal 5 5 2 4" xfId="305" xr:uid="{B77CE132-B0DF-4151-A31F-C4083ED03212}"/>
    <cellStyle name="Normal 5 5 2 4 2" xfId="567" xr:uid="{DD24128F-AD64-4A0A-B1CF-5F39FCB3F858}"/>
    <cellStyle name="Normal 5 5 2 4 2 2" xfId="1345" xr:uid="{A3C747FC-3AC6-4DF8-9F47-DAF133410B19}"/>
    <cellStyle name="Normal 5 5 2 4 2 2 2" xfId="1346" xr:uid="{545009E0-43B1-4651-B6B1-23EDADCA7E07}"/>
    <cellStyle name="Normal 5 5 2 4 2 3" xfId="1347" xr:uid="{65A65D40-6261-4974-884B-D014FEE9A0DA}"/>
    <cellStyle name="Normal 5 5 2 4 2 4" xfId="2891" xr:uid="{B248EAD9-E1F2-4DFC-99D6-05B65F86B508}"/>
    <cellStyle name="Normal 5 5 2 4 3" xfId="1348" xr:uid="{78903BE6-914C-4529-87D6-3CE719BF49AE}"/>
    <cellStyle name="Normal 5 5 2 4 3 2" xfId="1349" xr:uid="{AF387022-B8A8-46D4-96E0-06AD5BDFF291}"/>
    <cellStyle name="Normal 5 5 2 4 4" xfId="1350" xr:uid="{928E3955-C80D-426C-B963-C6DC0E268D58}"/>
    <cellStyle name="Normal 5 5 2 4 5" xfId="2892" xr:uid="{F218DB8A-84B1-4B95-BDB8-88EFF5297CCD}"/>
    <cellStyle name="Normal 5 5 2 5" xfId="306" xr:uid="{B0CF8EDA-7841-463D-A655-732E942422C1}"/>
    <cellStyle name="Normal 5 5 2 5 2" xfId="1351" xr:uid="{FE86C502-EDD7-4DD1-BC7E-7D61BEDBC8AA}"/>
    <cellStyle name="Normal 5 5 2 5 2 2" xfId="1352" xr:uid="{C5A91259-48AB-46D5-A3FA-00AA0C27658F}"/>
    <cellStyle name="Normal 5 5 2 5 3" xfId="1353" xr:uid="{A82D15C5-E935-471F-A64D-8873FD15E075}"/>
    <cellStyle name="Normal 5 5 2 5 4" xfId="2893" xr:uid="{30B0FA30-269E-4068-917A-081EF2143F5C}"/>
    <cellStyle name="Normal 5 5 2 6" xfId="1354" xr:uid="{AE511D7C-4798-4E87-B39F-25E06A12FD36}"/>
    <cellStyle name="Normal 5 5 2 6 2" xfId="1355" xr:uid="{D2D8B7F0-DFBA-4C50-9AAF-31B06216E18D}"/>
    <cellStyle name="Normal 5 5 2 6 3" xfId="2894" xr:uid="{F20E9652-8F71-4929-AEA9-4AEDB014E35E}"/>
    <cellStyle name="Normal 5 5 2 6 4" xfId="2895" xr:uid="{87107F76-5491-4363-9BF9-5819691B649C}"/>
    <cellStyle name="Normal 5 5 2 7" xfId="1356" xr:uid="{42F31B50-A3C1-44E0-BDDF-B43FAC492301}"/>
    <cellStyle name="Normal 5 5 2 8" xfId="2896" xr:uid="{7DA451FC-B488-45FD-BDE9-CCE01BF11BE6}"/>
    <cellStyle name="Normal 5 5 2 9" xfId="2897" xr:uid="{499A538D-3F5D-4809-813E-DC40D6137F8A}"/>
    <cellStyle name="Normal 5 5 3" xfId="101" xr:uid="{615C2240-ADD1-48C0-9C47-229AFAA31B1F}"/>
    <cellStyle name="Normal 5 5 3 2" xfId="102" xr:uid="{318CE0DC-DD18-4998-BD28-FF3A6F567170}"/>
    <cellStyle name="Normal 5 5 3 2 2" xfId="568" xr:uid="{18C2BEFA-65B5-4BCD-A024-2617B71063A1}"/>
    <cellStyle name="Normal 5 5 3 2 2 2" xfId="1357" xr:uid="{3EA04125-4BA4-4CCE-880A-346054581C8A}"/>
    <cellStyle name="Normal 5 5 3 2 2 2 2" xfId="1358" xr:uid="{3418F475-FA61-4111-B3AF-12412B53C281}"/>
    <cellStyle name="Normal 5 5 3 2 2 2 2 2" xfId="4468" xr:uid="{86A8482C-87B9-4A61-B166-1E5D876E2B53}"/>
    <cellStyle name="Normal 5 5 3 2 2 2 3" xfId="4469" xr:uid="{EFEDCF9B-D653-4248-A3C9-A2DE743D5CF9}"/>
    <cellStyle name="Normal 5 5 3 2 2 3" xfId="1359" xr:uid="{A673FF8A-2B2D-4CE7-B804-EE31F6D0CDF3}"/>
    <cellStyle name="Normal 5 5 3 2 2 3 2" xfId="4470" xr:uid="{E70BFAF6-0409-4AA7-A6DC-14D6C31AF9E3}"/>
    <cellStyle name="Normal 5 5 3 2 2 4" xfId="2898" xr:uid="{1076299D-74DF-436C-8854-807EB4E0F377}"/>
    <cellStyle name="Normal 5 5 3 2 3" xfId="1360" xr:uid="{AC2B280F-C3F9-42FD-9D76-5B789773CADA}"/>
    <cellStyle name="Normal 5 5 3 2 3 2" xfId="1361" xr:uid="{052D346B-8553-4C3A-8F83-07B2A087731E}"/>
    <cellStyle name="Normal 5 5 3 2 3 2 2" xfId="4471" xr:uid="{09DF6120-6238-4771-8A29-7F859370BC05}"/>
    <cellStyle name="Normal 5 5 3 2 3 3" xfId="2899" xr:uid="{D11B2927-869B-40FF-B044-2BFEA7A8A4F0}"/>
    <cellStyle name="Normal 5 5 3 2 3 4" xfId="2900" xr:uid="{7FCEF535-DBF1-4FB9-9816-6E7F1643B0DA}"/>
    <cellStyle name="Normal 5 5 3 2 4" xfId="1362" xr:uid="{AA7288E6-1F10-478D-9FBB-9F9813F750E9}"/>
    <cellStyle name="Normal 5 5 3 2 4 2" xfId="4472" xr:uid="{A97B1EE3-8BE5-4356-9320-48A84E5533A6}"/>
    <cellStyle name="Normal 5 5 3 2 5" xfId="2901" xr:uid="{0F4CD79E-B114-4F59-98CC-FE804189533C}"/>
    <cellStyle name="Normal 5 5 3 2 6" xfId="2902" xr:uid="{884F505E-D141-4D0F-81E7-C3BDD5B18ECA}"/>
    <cellStyle name="Normal 5 5 3 3" xfId="307" xr:uid="{F9049484-E320-4763-9587-5B1BCAC853EB}"/>
    <cellStyle name="Normal 5 5 3 3 2" xfId="1363" xr:uid="{A04DA998-D713-410F-91CB-98C7A7CA70B9}"/>
    <cellStyle name="Normal 5 5 3 3 2 2" xfId="1364" xr:uid="{E86039E6-784A-4C9A-B1A7-FC4A2C6C44A7}"/>
    <cellStyle name="Normal 5 5 3 3 2 2 2" xfId="4473" xr:uid="{AC8ACB20-9B03-4411-81B8-1493D64E0228}"/>
    <cellStyle name="Normal 5 5 3 3 2 3" xfId="2903" xr:uid="{FDD14B01-C0D3-49D6-A833-9E7A09BB6E39}"/>
    <cellStyle name="Normal 5 5 3 3 2 4" xfId="2904" xr:uid="{A3C329FA-F9CF-4E7B-B218-7DA6B1C56C8D}"/>
    <cellStyle name="Normal 5 5 3 3 3" xfId="1365" xr:uid="{39CF9A48-81B2-4B3C-9EE5-7132D17EBBF1}"/>
    <cellStyle name="Normal 5 5 3 3 3 2" xfId="4474" xr:uid="{8ACBE3CB-ADAA-4FD9-8598-4E5138617FBC}"/>
    <cellStyle name="Normal 5 5 3 3 4" xfId="2905" xr:uid="{B43AA705-9E08-40EC-B773-3F212DD5E660}"/>
    <cellStyle name="Normal 5 5 3 3 5" xfId="2906" xr:uid="{164115E8-CFF9-444E-A200-87BA57F28255}"/>
    <cellStyle name="Normal 5 5 3 4" xfId="1366" xr:uid="{CC58FDA7-62EA-4016-A92C-6F2B7586682E}"/>
    <cellStyle name="Normal 5 5 3 4 2" xfId="1367" xr:uid="{7FF82CD7-28B3-49A1-8A1E-4AEE2FCDB397}"/>
    <cellStyle name="Normal 5 5 3 4 2 2" xfId="4475" xr:uid="{0D7C4504-AC24-4A0C-A27D-D90F268DEF0D}"/>
    <cellStyle name="Normal 5 5 3 4 3" xfId="2907" xr:uid="{0AC516C2-A757-4933-BB67-21E04CD6B554}"/>
    <cellStyle name="Normal 5 5 3 4 4" xfId="2908" xr:uid="{0C8E3DC5-1B47-41AB-9938-752B6C8443FF}"/>
    <cellStyle name="Normal 5 5 3 5" xfId="1368" xr:uid="{0C6E5EB0-5500-4E53-9874-072568C1DD6A}"/>
    <cellStyle name="Normal 5 5 3 5 2" xfId="2909" xr:uid="{202278A6-921D-4098-8B65-6FF6E3C3E69B}"/>
    <cellStyle name="Normal 5 5 3 5 3" xfId="2910" xr:uid="{CF1EB31D-CA9A-45D8-9D5D-4D1CF37F8A05}"/>
    <cellStyle name="Normal 5 5 3 5 4" xfId="2911" xr:uid="{B84A48BE-841D-4001-95B7-FDB2B5A553EB}"/>
    <cellStyle name="Normal 5 5 3 6" xfId="2912" xr:uid="{AB0D90E7-F39C-4F32-A879-D60BD2BBFCB6}"/>
    <cellStyle name="Normal 5 5 3 7" xfId="2913" xr:uid="{A66F2728-FC82-4224-B8DF-EE5100B1ADDF}"/>
    <cellStyle name="Normal 5 5 3 8" xfId="2914" xr:uid="{4E218D2F-9D13-4829-A1D7-98A64B94031B}"/>
    <cellStyle name="Normal 5 5 4" xfId="103" xr:uid="{D6F21B40-9B4B-4AA5-81B6-E4471B4C2C86}"/>
    <cellStyle name="Normal 5 5 4 2" xfId="569" xr:uid="{32EE41D8-F61F-46AA-A625-97FFC3C286F0}"/>
    <cellStyle name="Normal 5 5 4 2 2" xfId="570" xr:uid="{A861327D-6D4A-445F-9D32-A0F61F4F3D9A}"/>
    <cellStyle name="Normal 5 5 4 2 2 2" xfId="1369" xr:uid="{6CDED841-0C9B-4AAA-A589-8617A964F464}"/>
    <cellStyle name="Normal 5 5 4 2 2 2 2" xfId="1370" xr:uid="{E1550727-6D8D-4CB2-AD37-499F2B763132}"/>
    <cellStyle name="Normal 5 5 4 2 2 3" xfId="1371" xr:uid="{4FB69CA2-2A6A-4049-AB85-048D4C4D6D51}"/>
    <cellStyle name="Normal 5 5 4 2 2 4" xfId="2915" xr:uid="{72C7B090-50A4-401B-A33B-C703DFF89F7E}"/>
    <cellStyle name="Normal 5 5 4 2 3" xfId="1372" xr:uid="{E096142C-2C0E-4C42-8654-3744E588B1BB}"/>
    <cellStyle name="Normal 5 5 4 2 3 2" xfId="1373" xr:uid="{28F3D9C0-2234-4FC4-A356-6A0D8CD94923}"/>
    <cellStyle name="Normal 5 5 4 2 4" xfId="1374" xr:uid="{E3DB6C9E-3FBC-42E4-8811-7C8F9D9AC704}"/>
    <cellStyle name="Normal 5 5 4 2 5" xfId="2916" xr:uid="{9DCA3EA8-C612-4705-AFDF-03EBF1E329D7}"/>
    <cellStyle name="Normal 5 5 4 3" xfId="571" xr:uid="{427F532D-E295-463C-A2D7-79AFD052D5A9}"/>
    <cellStyle name="Normal 5 5 4 3 2" xfId="1375" xr:uid="{F1EF0050-B8F6-4DAE-9141-FFE912AAD28C}"/>
    <cellStyle name="Normal 5 5 4 3 2 2" xfId="1376" xr:uid="{E4F35CED-F8F2-44C2-81E1-0BA111DD5253}"/>
    <cellStyle name="Normal 5 5 4 3 3" xfId="1377" xr:uid="{4E587C8B-9B00-48B6-8B0C-6B99EDE6AA13}"/>
    <cellStyle name="Normal 5 5 4 3 4" xfId="2917" xr:uid="{8F9A69BD-BDFF-4907-BA97-FE85604900A6}"/>
    <cellStyle name="Normal 5 5 4 4" xfId="1378" xr:uid="{0DFEABAF-B741-4D8F-A894-6AD148592ECF}"/>
    <cellStyle name="Normal 5 5 4 4 2" xfId="1379" xr:uid="{AAFFB94C-F892-405E-9F77-668588D366CE}"/>
    <cellStyle name="Normal 5 5 4 4 3" xfId="2918" xr:uid="{99B1862A-E7E5-4FCA-AECC-43C80770ED33}"/>
    <cellStyle name="Normal 5 5 4 4 4" xfId="2919" xr:uid="{9796EDC7-3BB9-4AEE-8A31-60E2A5241E07}"/>
    <cellStyle name="Normal 5 5 4 5" xfId="1380" xr:uid="{5288B52D-E605-4EF9-8132-BC2E83AEB3CD}"/>
    <cellStyle name="Normal 5 5 4 6" xfId="2920" xr:uid="{09244187-6DCD-4A5F-8B8E-78DE0DEB4637}"/>
    <cellStyle name="Normal 5 5 4 7" xfId="2921" xr:uid="{AF2A5799-F649-476B-8E18-0B47A60E4B3B}"/>
    <cellStyle name="Normal 5 5 5" xfId="308" xr:uid="{AA53AA37-DBED-4486-BB7C-C42FA5E82D4E}"/>
    <cellStyle name="Normal 5 5 5 2" xfId="572" xr:uid="{A7A665B2-D5B9-4628-8798-F1749AA0CCF7}"/>
    <cellStyle name="Normal 5 5 5 2 2" xfId="1381" xr:uid="{CFD531EE-DE6E-40C3-9014-A5847EF23789}"/>
    <cellStyle name="Normal 5 5 5 2 2 2" xfId="1382" xr:uid="{F5EE9E8B-A187-4985-96D2-690C31F8AC2B}"/>
    <cellStyle name="Normal 5 5 5 2 3" xfId="1383" xr:uid="{6379F0C9-3BEF-41DD-AE3D-1BDC2A2B4B0F}"/>
    <cellStyle name="Normal 5 5 5 2 4" xfId="2922" xr:uid="{6CBEA8E3-330F-4D42-99D7-444E525B7916}"/>
    <cellStyle name="Normal 5 5 5 3" xfId="1384" xr:uid="{C695F257-7F22-4A1F-A58C-F52AD2214E9B}"/>
    <cellStyle name="Normal 5 5 5 3 2" xfId="1385" xr:uid="{D374E8BB-B175-4D12-9E86-1F6A1F5530F1}"/>
    <cellStyle name="Normal 5 5 5 3 3" xfId="2923" xr:uid="{12E0A99D-4D66-462C-A95F-FAD714271D94}"/>
    <cellStyle name="Normal 5 5 5 3 4" xfId="2924" xr:uid="{EAC92577-6539-4149-82BA-2B3143EBF365}"/>
    <cellStyle name="Normal 5 5 5 4" xfId="1386" xr:uid="{0397DB84-6BCF-49BA-963C-667A3EEF36B2}"/>
    <cellStyle name="Normal 5 5 5 5" xfId="2925" xr:uid="{64414F47-5713-44FC-AF15-E4D43DA02729}"/>
    <cellStyle name="Normal 5 5 5 6" xfId="2926" xr:uid="{3E7D47BE-8684-4175-B2C9-F42C76F3F5D4}"/>
    <cellStyle name="Normal 5 5 6" xfId="309" xr:uid="{3FD66ED5-FA8E-4CAD-AE87-B0EA8657F89C}"/>
    <cellStyle name="Normal 5 5 6 2" xfId="1387" xr:uid="{75B84A9D-5194-492E-AF30-2BDE7987B87E}"/>
    <cellStyle name="Normal 5 5 6 2 2" xfId="1388" xr:uid="{B90C312D-1C7B-4EBC-BAE7-107FBAA18C3F}"/>
    <cellStyle name="Normal 5 5 6 2 3" xfId="2927" xr:uid="{19BE72C1-AF03-4315-9272-FA072368C7A4}"/>
    <cellStyle name="Normal 5 5 6 2 4" xfId="2928" xr:uid="{E8AB5F9C-206D-4DA7-9564-28FAAB0FF549}"/>
    <cellStyle name="Normal 5 5 6 3" xfId="1389" xr:uid="{721C6A59-123C-46FD-8FEA-70EBF914A406}"/>
    <cellStyle name="Normal 5 5 6 4" xfId="2929" xr:uid="{B9881D3B-D287-4DE8-B03E-7615850139EA}"/>
    <cellStyle name="Normal 5 5 6 5" xfId="2930" xr:uid="{C67508DB-DB10-490A-9C5A-9C9F28FB46E4}"/>
    <cellStyle name="Normal 5 5 7" xfId="1390" xr:uid="{6D0F325E-C108-444E-9E10-F3BAB59894C7}"/>
    <cellStyle name="Normal 5 5 7 2" xfId="1391" xr:uid="{1702B2FD-87B6-446F-A3B1-2A76356E372A}"/>
    <cellStyle name="Normal 5 5 7 3" xfId="2931" xr:uid="{550F5AC2-747A-4EFA-9DBD-EB4A15620DFA}"/>
    <cellStyle name="Normal 5 5 7 4" xfId="2932" xr:uid="{139FAA29-AA5E-4528-8A75-D10542163A8E}"/>
    <cellStyle name="Normal 5 5 8" xfId="1392" xr:uid="{31366FBC-EBA0-4B08-8682-7EAA757F43B1}"/>
    <cellStyle name="Normal 5 5 8 2" xfId="2933" xr:uid="{62BBC5AB-2758-45B3-A2C9-EB3DE8DBA114}"/>
    <cellStyle name="Normal 5 5 8 3" xfId="2934" xr:uid="{3BA83843-4BC4-42AB-95CB-49AFFAB0FE90}"/>
    <cellStyle name="Normal 5 5 8 4" xfId="2935" xr:uid="{DC6305CF-D852-43AA-B31F-98E3296718D4}"/>
    <cellStyle name="Normal 5 5 9" xfId="2936" xr:uid="{B15CF220-1E52-4544-8141-B8E679142DD8}"/>
    <cellStyle name="Normal 5 6" xfId="104" xr:uid="{F30FF4DF-C2D6-4E88-AF05-0C301FDE3DA4}"/>
    <cellStyle name="Normal 5 6 10" xfId="2937" xr:uid="{24672276-2E19-49B6-9AFD-9138856D2725}"/>
    <cellStyle name="Normal 5 6 11" xfId="2938" xr:uid="{C8CB037A-FD78-4696-874E-61C46F0AE584}"/>
    <cellStyle name="Normal 5 6 2" xfId="105" xr:uid="{AB27FCC5-888F-436B-8396-9A394CBBF105}"/>
    <cellStyle name="Normal 5 6 2 2" xfId="310" xr:uid="{EFD7DFCB-AA88-4B59-8E53-47BFFE406559}"/>
    <cellStyle name="Normal 5 6 2 2 2" xfId="573" xr:uid="{38251EA2-399E-41F4-B199-0FFC98D18193}"/>
    <cellStyle name="Normal 5 6 2 2 2 2" xfId="574" xr:uid="{A7806738-A99B-49D5-8347-CA6A153688AE}"/>
    <cellStyle name="Normal 5 6 2 2 2 2 2" xfId="1393" xr:uid="{7CF5DA21-561A-466F-87C5-6032F77C2A0A}"/>
    <cellStyle name="Normal 5 6 2 2 2 2 3" xfId="2939" xr:uid="{92B5D568-B772-4D68-B2EA-0CC8FBB89D00}"/>
    <cellStyle name="Normal 5 6 2 2 2 2 4" xfId="2940" xr:uid="{1C9D422A-F5A5-468C-AF70-1FD76A49A02E}"/>
    <cellStyle name="Normal 5 6 2 2 2 3" xfId="1394" xr:uid="{A113663A-1F2E-4EF1-8FD2-313B3EB892BF}"/>
    <cellStyle name="Normal 5 6 2 2 2 3 2" xfId="2941" xr:uid="{3D1EBB74-6584-4EF2-BD40-E398E301AB98}"/>
    <cellStyle name="Normal 5 6 2 2 2 3 3" xfId="2942" xr:uid="{B66C0716-9C4A-4759-9247-BF443B0BFBC5}"/>
    <cellStyle name="Normal 5 6 2 2 2 3 4" xfId="2943" xr:uid="{CBC4DFDA-9210-4FE2-8419-56D1B8DDF350}"/>
    <cellStyle name="Normal 5 6 2 2 2 4" xfId="2944" xr:uid="{D34BF6E9-481E-41D2-A8E1-2057B8777E46}"/>
    <cellStyle name="Normal 5 6 2 2 2 5" xfId="2945" xr:uid="{7F67452D-0236-4C75-89FF-09C9440B6170}"/>
    <cellStyle name="Normal 5 6 2 2 2 6" xfId="2946" xr:uid="{0879A5B3-39AE-48A0-B638-51F0ADD102AA}"/>
    <cellStyle name="Normal 5 6 2 2 3" xfId="575" xr:uid="{64D6BDD2-169F-420F-8031-662D53D5AFE4}"/>
    <cellStyle name="Normal 5 6 2 2 3 2" xfId="1395" xr:uid="{F8F0A50D-C5A6-4A21-92C7-1C4F608BB74D}"/>
    <cellStyle name="Normal 5 6 2 2 3 2 2" xfId="2947" xr:uid="{23857D8C-6C80-4641-AA76-1FEFA080AC3D}"/>
    <cellStyle name="Normal 5 6 2 2 3 2 3" xfId="2948" xr:uid="{EFF09856-577A-4FBA-970B-37F92627E826}"/>
    <cellStyle name="Normal 5 6 2 2 3 2 4" xfId="2949" xr:uid="{BDA3CE06-695B-4625-BC8B-5854AC97055D}"/>
    <cellStyle name="Normal 5 6 2 2 3 3" xfId="2950" xr:uid="{79AA3AC8-3AC7-4034-8B3A-9F6ED518C048}"/>
    <cellStyle name="Normal 5 6 2 2 3 4" xfId="2951" xr:uid="{77C7AC2B-564F-4677-978D-0E10462DCB6A}"/>
    <cellStyle name="Normal 5 6 2 2 3 5" xfId="2952" xr:uid="{ABEB6825-5855-4D38-A9CE-4D72388EFD74}"/>
    <cellStyle name="Normal 5 6 2 2 4" xfId="1396" xr:uid="{CDADC4D1-4F29-4F76-B4C8-1E94D1DD7EC5}"/>
    <cellStyle name="Normal 5 6 2 2 4 2" xfId="2953" xr:uid="{3B25BA97-238E-4715-8F5A-DE75B711A4AB}"/>
    <cellStyle name="Normal 5 6 2 2 4 3" xfId="2954" xr:uid="{C33BE88A-285D-4467-956E-D4FCA6CC5E8A}"/>
    <cellStyle name="Normal 5 6 2 2 4 4" xfId="2955" xr:uid="{095F31F8-5471-4693-9E48-01C8C599F0AF}"/>
    <cellStyle name="Normal 5 6 2 2 5" xfId="2956" xr:uid="{950537E1-B7FE-4EB7-93C7-9E9DFB498D5C}"/>
    <cellStyle name="Normal 5 6 2 2 5 2" xfId="2957" xr:uid="{CA394AC8-02E0-4FCB-841E-9DF1D3A865C8}"/>
    <cellStyle name="Normal 5 6 2 2 5 3" xfId="2958" xr:uid="{DFF58350-B7C1-462E-891B-C072F95D1CF3}"/>
    <cellStyle name="Normal 5 6 2 2 5 4" xfId="2959" xr:uid="{334DE84B-D96E-4264-8E1B-73E108AE2EA5}"/>
    <cellStyle name="Normal 5 6 2 2 6" xfId="2960" xr:uid="{4F86588D-E176-4B1B-9510-6FBAAB7EA363}"/>
    <cellStyle name="Normal 5 6 2 2 7" xfId="2961" xr:uid="{4DF50A50-BA32-4286-99C4-FE3606A803D0}"/>
    <cellStyle name="Normal 5 6 2 2 8" xfId="2962" xr:uid="{CFC1DB97-0308-4918-9CA6-289E7D3AFBAF}"/>
    <cellStyle name="Normal 5 6 2 3" xfId="576" xr:uid="{D396BC20-A927-43AF-9BE3-2D515E0FD459}"/>
    <cellStyle name="Normal 5 6 2 3 2" xfId="577" xr:uid="{9DA92F09-A63C-45B8-8C90-5CB73288B9F8}"/>
    <cellStyle name="Normal 5 6 2 3 2 2" xfId="578" xr:uid="{E0F84473-0221-49A0-844A-982CFEDBEAB5}"/>
    <cellStyle name="Normal 5 6 2 3 2 3" xfId="2963" xr:uid="{C72250FB-8481-44FB-AA7F-732308CFA54A}"/>
    <cellStyle name="Normal 5 6 2 3 2 4" xfId="2964" xr:uid="{84FFFBC4-0CFA-4CAB-991A-DCBA9201B848}"/>
    <cellStyle name="Normal 5 6 2 3 3" xfId="579" xr:uid="{E3EAF4A2-01B0-4991-A9FD-3B2BAFA1C0F7}"/>
    <cellStyle name="Normal 5 6 2 3 3 2" xfId="2965" xr:uid="{ABC11B78-63C4-49D7-A6F8-7ED8DDA32769}"/>
    <cellStyle name="Normal 5 6 2 3 3 3" xfId="2966" xr:uid="{6C5EDE3F-EEE1-4C8B-8A9F-1EFD82E84671}"/>
    <cellStyle name="Normal 5 6 2 3 3 4" xfId="2967" xr:uid="{96014C74-D0A3-4AD9-A926-005DD36302F0}"/>
    <cellStyle name="Normal 5 6 2 3 4" xfId="2968" xr:uid="{6BB4E89F-E8B0-4DDE-AAF5-725A40BDBD67}"/>
    <cellStyle name="Normal 5 6 2 3 5" xfId="2969" xr:uid="{A9E70EED-F757-49DE-9EC6-D6CFB49C7860}"/>
    <cellStyle name="Normal 5 6 2 3 6" xfId="2970" xr:uid="{75368EB3-F9F6-41A3-9F32-A84BCBA4175E}"/>
    <cellStyle name="Normal 5 6 2 4" xfId="580" xr:uid="{C8464EF8-CDC3-4690-BAD3-557C61FD1A28}"/>
    <cellStyle name="Normal 5 6 2 4 2" xfId="581" xr:uid="{22DD75D5-F930-465E-BBFB-AAFB46F7C198}"/>
    <cellStyle name="Normal 5 6 2 4 2 2" xfId="2971" xr:uid="{ABAAC430-6FE9-4CC3-8CE6-0A69A2CFE25D}"/>
    <cellStyle name="Normal 5 6 2 4 2 3" xfId="2972" xr:uid="{A314878A-E1DE-4824-9F58-F68F2F7142B6}"/>
    <cellStyle name="Normal 5 6 2 4 2 4" xfId="2973" xr:uid="{CEA5481B-C233-4EC8-9DAB-7FC59EA43FD4}"/>
    <cellStyle name="Normal 5 6 2 4 3" xfId="2974" xr:uid="{555553DB-5D0F-40EF-8090-067A2A437A5D}"/>
    <cellStyle name="Normal 5 6 2 4 4" xfId="2975" xr:uid="{9B3F255F-D914-4615-B203-EB57C1D2DCEF}"/>
    <cellStyle name="Normal 5 6 2 4 5" xfId="2976" xr:uid="{5331A4AC-0686-47FB-BABE-388EA89CB6ED}"/>
    <cellStyle name="Normal 5 6 2 5" xfId="582" xr:uid="{EF95DD60-FB06-429E-B0F7-25DA7CBE708E}"/>
    <cellStyle name="Normal 5 6 2 5 2" xfId="2977" xr:uid="{812E1A28-3A7B-42AD-A4B9-D85FA7B5635C}"/>
    <cellStyle name="Normal 5 6 2 5 3" xfId="2978" xr:uid="{FF52DE4C-B009-49F2-AFCE-AF3140A54701}"/>
    <cellStyle name="Normal 5 6 2 5 4" xfId="2979" xr:uid="{F6DB61E7-F766-4937-8C6D-6A9BD4BC4E01}"/>
    <cellStyle name="Normal 5 6 2 6" xfId="2980" xr:uid="{962C4F68-1AC1-4476-AFFB-3F5C51B5B798}"/>
    <cellStyle name="Normal 5 6 2 6 2" xfId="2981" xr:uid="{28931034-4751-45F9-893C-54F6F58AF38F}"/>
    <cellStyle name="Normal 5 6 2 6 3" xfId="2982" xr:uid="{490BCFB4-6EBB-4479-8325-D27ED4E8E8BC}"/>
    <cellStyle name="Normal 5 6 2 6 4" xfId="2983" xr:uid="{9157A681-DF4D-45EB-9DD4-A7F5EBDFD74B}"/>
    <cellStyle name="Normal 5 6 2 7" xfId="2984" xr:uid="{FFAC7638-41D0-48E8-8E69-9C011B903B84}"/>
    <cellStyle name="Normal 5 6 2 8" xfId="2985" xr:uid="{50CB6C34-9E60-4AFC-9B3B-964A9A3336F7}"/>
    <cellStyle name="Normal 5 6 2 9" xfId="2986" xr:uid="{3A4263EA-9E14-4302-8943-E16407421326}"/>
    <cellStyle name="Normal 5 6 3" xfId="311" xr:uid="{2902AC63-3469-4C6D-9A95-F1A07C96C603}"/>
    <cellStyle name="Normal 5 6 3 2" xfId="583" xr:uid="{E1A51F41-0F84-409C-B563-9EE6EE846177}"/>
    <cellStyle name="Normal 5 6 3 2 2" xfId="584" xr:uid="{88E8560E-C91F-4CE1-8C2B-F7330E871FE5}"/>
    <cellStyle name="Normal 5 6 3 2 2 2" xfId="1397" xr:uid="{232277C9-65F7-4E55-9BEA-E20A6DE4E2FE}"/>
    <cellStyle name="Normal 5 6 3 2 2 2 2" xfId="1398" xr:uid="{922182BB-0E42-4185-B5BC-4D74F169C74A}"/>
    <cellStyle name="Normal 5 6 3 2 2 3" xfId="1399" xr:uid="{F95A2AF4-B915-4583-A1F1-FD4A2D6CE94C}"/>
    <cellStyle name="Normal 5 6 3 2 2 4" xfId="2987" xr:uid="{F38CF559-6873-4C8B-82E5-CB2008B60989}"/>
    <cellStyle name="Normal 5 6 3 2 3" xfId="1400" xr:uid="{E42C4478-6E50-4158-9E08-6B737F7D20A1}"/>
    <cellStyle name="Normal 5 6 3 2 3 2" xfId="1401" xr:uid="{6A5CDAA2-C2E8-44BA-B3B4-4EE8DA7812CB}"/>
    <cellStyle name="Normal 5 6 3 2 3 3" xfId="2988" xr:uid="{B97190F5-85A6-449C-8F33-2CDC4175CD34}"/>
    <cellStyle name="Normal 5 6 3 2 3 4" xfId="2989" xr:uid="{B91B01D9-BC49-45A6-A5BB-11618EC1A760}"/>
    <cellStyle name="Normal 5 6 3 2 4" xfId="1402" xr:uid="{87DAE41A-55FF-4D0C-8B59-9B55BDEF5473}"/>
    <cellStyle name="Normal 5 6 3 2 5" xfId="2990" xr:uid="{8F0C1229-1265-40A8-B579-C1B5A47BF29C}"/>
    <cellStyle name="Normal 5 6 3 2 6" xfId="2991" xr:uid="{45394B77-DB60-4D2F-870B-7D755163861A}"/>
    <cellStyle name="Normal 5 6 3 3" xfId="585" xr:uid="{3A97CD10-114B-4EC2-9BCA-38C5B0A46622}"/>
    <cellStyle name="Normal 5 6 3 3 2" xfId="1403" xr:uid="{5988F19C-3D2B-4F67-980A-DFD040D5F2AC}"/>
    <cellStyle name="Normal 5 6 3 3 2 2" xfId="1404" xr:uid="{2D1CF134-4C1C-4EFB-9D17-3CF944DFB638}"/>
    <cellStyle name="Normal 5 6 3 3 2 3" xfId="2992" xr:uid="{1A83772A-3048-49A1-94AA-F4AC0FB54064}"/>
    <cellStyle name="Normal 5 6 3 3 2 4" xfId="2993" xr:uid="{D7F3DD60-BCE2-4457-BFB9-919CAC861AF8}"/>
    <cellStyle name="Normal 5 6 3 3 3" xfId="1405" xr:uid="{92B84A09-78B9-4B28-BD1B-86A38EADEC58}"/>
    <cellStyle name="Normal 5 6 3 3 4" xfId="2994" xr:uid="{7C366F68-1D5D-47BD-9F3A-44256161BE69}"/>
    <cellStyle name="Normal 5 6 3 3 5" xfId="2995" xr:uid="{4639C87C-D672-4CD3-8EEA-860C7F8C7DFD}"/>
    <cellStyle name="Normal 5 6 3 4" xfId="1406" xr:uid="{4B3A0743-3C8E-4AFE-B9B0-BA555821FFC2}"/>
    <cellStyle name="Normal 5 6 3 4 2" xfId="1407" xr:uid="{3CF2712D-B268-4589-BAA5-C269874AF5E6}"/>
    <cellStyle name="Normal 5 6 3 4 3" xfId="2996" xr:uid="{51C5DE95-9171-4A19-BC29-DDBBB4D7B230}"/>
    <cellStyle name="Normal 5 6 3 4 4" xfId="2997" xr:uid="{B532507C-1DE1-4030-AA2F-71102CA4BE6F}"/>
    <cellStyle name="Normal 5 6 3 5" xfId="1408" xr:uid="{914B5D16-4470-4F26-BF2A-042EAAC04A14}"/>
    <cellStyle name="Normal 5 6 3 5 2" xfId="2998" xr:uid="{5F67EFE1-693C-4AE4-B038-C863BB77C169}"/>
    <cellStyle name="Normal 5 6 3 5 3" xfId="2999" xr:uid="{0A53AA68-F4DC-4C65-814E-9926E925116A}"/>
    <cellStyle name="Normal 5 6 3 5 4" xfId="3000" xr:uid="{889450AE-8F2E-4037-B955-15DF353B6913}"/>
    <cellStyle name="Normal 5 6 3 6" xfId="3001" xr:uid="{EF10431A-2CCC-45F0-8DA7-F061EA91CB8D}"/>
    <cellStyle name="Normal 5 6 3 7" xfId="3002" xr:uid="{C9D55255-F36E-4290-B266-EE4D1EC10958}"/>
    <cellStyle name="Normal 5 6 3 8" xfId="3003" xr:uid="{0AE6EDD8-4DB8-4C37-AAFC-D61F1ADC57E9}"/>
    <cellStyle name="Normal 5 6 4" xfId="312" xr:uid="{E4C80D10-558D-4805-8BC4-C756EB606FFD}"/>
    <cellStyle name="Normal 5 6 4 2" xfId="586" xr:uid="{88C0DD79-1DB3-4AB1-B810-EDA6432980BA}"/>
    <cellStyle name="Normal 5 6 4 2 2" xfId="587" xr:uid="{B95E1331-591B-4773-A8E4-BFDB648E4179}"/>
    <cellStyle name="Normal 5 6 4 2 2 2" xfId="1409" xr:uid="{2989AAE9-D563-4BCF-A104-49576737A880}"/>
    <cellStyle name="Normal 5 6 4 2 2 3" xfId="3004" xr:uid="{553525F5-3E0B-4910-A95D-B0B3F59B03A7}"/>
    <cellStyle name="Normal 5 6 4 2 2 4" xfId="3005" xr:uid="{A6BC8396-273A-48E8-BBCD-2B332EDCC2F1}"/>
    <cellStyle name="Normal 5 6 4 2 3" xfId="1410" xr:uid="{D6779F35-F946-416E-9CB3-2E0CFA04D4C4}"/>
    <cellStyle name="Normal 5 6 4 2 4" xfId="3006" xr:uid="{4535D808-17F7-40D1-9FF9-ABF6024D1C54}"/>
    <cellStyle name="Normal 5 6 4 2 5" xfId="3007" xr:uid="{876166FA-45A3-4D2B-8A17-E41A59618F2F}"/>
    <cellStyle name="Normal 5 6 4 3" xfId="588" xr:uid="{19509B8A-9D04-4852-80A9-BFA66FBFE4F9}"/>
    <cellStyle name="Normal 5 6 4 3 2" xfId="1411" xr:uid="{FD1E725C-6E38-4210-A347-A65B0E8C9E8E}"/>
    <cellStyle name="Normal 5 6 4 3 3" xfId="3008" xr:uid="{39660CAF-363C-4024-AF87-6D0FCD6746C5}"/>
    <cellStyle name="Normal 5 6 4 3 4" xfId="3009" xr:uid="{DDFAD128-CDBE-41AC-A7F3-BDD8F7537262}"/>
    <cellStyle name="Normal 5 6 4 4" xfId="1412" xr:uid="{7104BEF7-C31F-4E0D-8369-0B324813A78C}"/>
    <cellStyle name="Normal 5 6 4 4 2" xfId="3010" xr:uid="{14E7D824-A7A8-4431-8ABE-B86A494CC724}"/>
    <cellStyle name="Normal 5 6 4 4 3" xfId="3011" xr:uid="{A91AD755-0917-41BD-AF94-AD78F25FDB3E}"/>
    <cellStyle name="Normal 5 6 4 4 4" xfId="3012" xr:uid="{52FD1965-AAF6-4C79-AA19-43938BB0AD00}"/>
    <cellStyle name="Normal 5 6 4 5" xfId="3013" xr:uid="{E1FA511E-F4E8-41BA-A198-8C05E0499A8B}"/>
    <cellStyle name="Normal 5 6 4 6" xfId="3014" xr:uid="{9E65B3CB-4A4C-4533-BDAF-91E6F1F5639B}"/>
    <cellStyle name="Normal 5 6 4 7" xfId="3015" xr:uid="{0341C582-7A44-41CC-9E36-9C78C9CC8567}"/>
    <cellStyle name="Normal 5 6 5" xfId="313" xr:uid="{49DD1F16-AE58-493F-A387-C3979BB3E196}"/>
    <cellStyle name="Normal 5 6 5 2" xfId="589" xr:uid="{DE318F64-CABC-40A2-9D9A-F77287C8AF3A}"/>
    <cellStyle name="Normal 5 6 5 2 2" xfId="1413" xr:uid="{4875BA53-95F0-49CC-8A81-F12653E43962}"/>
    <cellStyle name="Normal 5 6 5 2 3" xfId="3016" xr:uid="{1CF8B4A1-96AC-429C-8763-8D2396AB53B2}"/>
    <cellStyle name="Normal 5 6 5 2 4" xfId="3017" xr:uid="{C63225DD-7ABD-4071-9C44-279CF82791F7}"/>
    <cellStyle name="Normal 5 6 5 3" xfId="1414" xr:uid="{BF5B5FEF-9DAF-4180-AD1A-D411CD040E21}"/>
    <cellStyle name="Normal 5 6 5 3 2" xfId="3018" xr:uid="{00DCEE67-6D5A-4B49-B466-E82CCCFB39B3}"/>
    <cellStyle name="Normal 5 6 5 3 3" xfId="3019" xr:uid="{AA90FAAD-B2C9-42E9-B2C1-21F49F117869}"/>
    <cellStyle name="Normal 5 6 5 3 4" xfId="3020" xr:uid="{3915F29B-C7D0-40E3-873E-DDBBE72CDADD}"/>
    <cellStyle name="Normal 5 6 5 4" xfId="3021" xr:uid="{0E848672-BBE0-48EF-9AD8-FE64CF9E149C}"/>
    <cellStyle name="Normal 5 6 5 5" xfId="3022" xr:uid="{0C2C31ED-14C6-47B8-938D-280D105F35E2}"/>
    <cellStyle name="Normal 5 6 5 6" xfId="3023" xr:uid="{B2C69F02-ADF5-4DA7-971B-7D33D067C3EA}"/>
    <cellStyle name="Normal 5 6 6" xfId="590" xr:uid="{D6171AD5-488B-4D3B-8B2F-A318CF13342A}"/>
    <cellStyle name="Normal 5 6 6 2" xfId="1415" xr:uid="{4D818BE7-F6AD-457E-A0B2-6471F36D37D4}"/>
    <cellStyle name="Normal 5 6 6 2 2" xfId="3024" xr:uid="{1DEBF19A-8743-4239-8CF8-9035E0FAC5E3}"/>
    <cellStyle name="Normal 5 6 6 2 3" xfId="3025" xr:uid="{1A1FB742-44B9-4B0E-B190-FEE37582FC2D}"/>
    <cellStyle name="Normal 5 6 6 2 4" xfId="3026" xr:uid="{43980F56-4C8B-4630-BC87-176F3A6BFB91}"/>
    <cellStyle name="Normal 5 6 6 3" xfId="3027" xr:uid="{1E68A8B4-E8D3-400B-A676-44EF22AB0E32}"/>
    <cellStyle name="Normal 5 6 6 4" xfId="3028" xr:uid="{3B034D40-D7C4-47C4-83F1-D80E787579B0}"/>
    <cellStyle name="Normal 5 6 6 5" xfId="3029" xr:uid="{FF942B33-C15A-445C-97C4-BB4DDA84DAD4}"/>
    <cellStyle name="Normal 5 6 7" xfId="1416" xr:uid="{85A7C274-B8EB-4D41-80C4-E42AC954164E}"/>
    <cellStyle name="Normal 5 6 7 2" xfId="3030" xr:uid="{7D64049B-19A6-4939-9B36-11F0AD727F9E}"/>
    <cellStyle name="Normal 5 6 7 3" xfId="3031" xr:uid="{8C591F32-3242-4408-AD77-3885261158EE}"/>
    <cellStyle name="Normal 5 6 7 4" xfId="3032" xr:uid="{F39D8524-CD3A-459C-932C-B40D18B787A4}"/>
    <cellStyle name="Normal 5 6 8" xfId="3033" xr:uid="{D6C30A91-DA6A-43CF-8AEF-798B90AC39D9}"/>
    <cellStyle name="Normal 5 6 8 2" xfId="3034" xr:uid="{B3409F28-E1E8-4DCD-A861-D55CFDF2E6E0}"/>
    <cellStyle name="Normal 5 6 8 3" xfId="3035" xr:uid="{49EBD5EA-F1AC-479B-BA64-05BCD0FB3C6A}"/>
    <cellStyle name="Normal 5 6 8 4" xfId="3036" xr:uid="{5C008D87-7D45-4879-B69F-0D94F4AF8DC8}"/>
    <cellStyle name="Normal 5 6 9" xfId="3037" xr:uid="{44B18001-D79E-4AA1-8E3B-D5FCBA6126C1}"/>
    <cellStyle name="Normal 5 7" xfId="106" xr:uid="{B1ED82F1-FDA3-4DEF-90B9-BD1653AD3A86}"/>
    <cellStyle name="Normal 5 7 2" xfId="107" xr:uid="{EFC7FE82-126D-46EE-A7F1-C716E7BA1F39}"/>
    <cellStyle name="Normal 5 7 2 2" xfId="314" xr:uid="{AE5306FD-D31E-4BE3-9839-EA7F456C117F}"/>
    <cellStyle name="Normal 5 7 2 2 2" xfId="591" xr:uid="{EFE4449D-1131-4C2D-A12E-35923C89DA00}"/>
    <cellStyle name="Normal 5 7 2 2 2 2" xfId="1417" xr:uid="{743D1AF9-CD51-4A99-9CB8-9886114697CD}"/>
    <cellStyle name="Normal 5 7 2 2 2 3" xfId="3038" xr:uid="{A2E7C52E-3082-4821-830B-D0CBE5F55382}"/>
    <cellStyle name="Normal 5 7 2 2 2 4" xfId="3039" xr:uid="{0DD21F09-17FF-4304-B527-787173E30CC9}"/>
    <cellStyle name="Normal 5 7 2 2 3" xfId="1418" xr:uid="{B550EEEB-D765-4810-AE8F-F0DD66A46983}"/>
    <cellStyle name="Normal 5 7 2 2 3 2" xfId="3040" xr:uid="{206841A7-EFB0-459F-B176-1526153CE4F3}"/>
    <cellStyle name="Normal 5 7 2 2 3 3" xfId="3041" xr:uid="{A95F33BE-7C86-4CD3-A29A-BA8AF2CE33F4}"/>
    <cellStyle name="Normal 5 7 2 2 3 4" xfId="3042" xr:uid="{AAA4AC0B-CCFE-4F33-A162-81E2508B22B5}"/>
    <cellStyle name="Normal 5 7 2 2 4" xfId="3043" xr:uid="{26CCA3E4-0441-4598-8463-215F789BFFB6}"/>
    <cellStyle name="Normal 5 7 2 2 5" xfId="3044" xr:uid="{E2479F8F-C247-42A9-9BCF-7B94731374FC}"/>
    <cellStyle name="Normal 5 7 2 2 6" xfId="3045" xr:uid="{FA210CD1-D736-4636-9A1A-85B4270856C8}"/>
    <cellStyle name="Normal 5 7 2 3" xfId="592" xr:uid="{FA9F7CD5-67FD-4F89-981E-93804F0806F4}"/>
    <cellStyle name="Normal 5 7 2 3 2" xfId="1419" xr:uid="{52781DF9-6B5E-455F-9EF0-19D5E400417D}"/>
    <cellStyle name="Normal 5 7 2 3 2 2" xfId="3046" xr:uid="{EE89E679-948E-4D0C-A347-87B6EEFE9848}"/>
    <cellStyle name="Normal 5 7 2 3 2 3" xfId="3047" xr:uid="{1C79611C-9041-4D08-A318-48C71F6331C5}"/>
    <cellStyle name="Normal 5 7 2 3 2 4" xfId="3048" xr:uid="{20587C54-45C9-4D01-B8B5-4F2535775502}"/>
    <cellStyle name="Normal 5 7 2 3 3" xfId="3049" xr:uid="{E76AD907-D645-42B6-981F-E84B833D58F1}"/>
    <cellStyle name="Normal 5 7 2 3 4" xfId="3050" xr:uid="{2E141002-B6C3-410E-895E-592ABA671348}"/>
    <cellStyle name="Normal 5 7 2 3 5" xfId="3051" xr:uid="{8E6C6000-1149-49DD-B33C-6E68050C71EB}"/>
    <cellStyle name="Normal 5 7 2 4" xfId="1420" xr:uid="{2CAA3C97-3C07-4E53-942B-7F4EC1869527}"/>
    <cellStyle name="Normal 5 7 2 4 2" xfId="3052" xr:uid="{DB31289E-A530-4FF8-A9F9-7EAB94B9179F}"/>
    <cellStyle name="Normal 5 7 2 4 3" xfId="3053" xr:uid="{A626AACC-DEC4-4683-BCC8-1ACFE0659886}"/>
    <cellStyle name="Normal 5 7 2 4 4" xfId="3054" xr:uid="{D2DA109B-8258-46EE-B4F1-65E1CC28C7CA}"/>
    <cellStyle name="Normal 5 7 2 5" xfId="3055" xr:uid="{4DACF89C-639D-4C85-9B9B-9E8F42DB9A7C}"/>
    <cellStyle name="Normal 5 7 2 5 2" xfId="3056" xr:uid="{B57C536E-B359-470D-B1BD-821EAD9EAC2B}"/>
    <cellStyle name="Normal 5 7 2 5 3" xfId="3057" xr:uid="{BE89088D-C5F0-4765-A271-339084F6EAA6}"/>
    <cellStyle name="Normal 5 7 2 5 4" xfId="3058" xr:uid="{83421FA2-E19C-4D42-B125-552062843908}"/>
    <cellStyle name="Normal 5 7 2 6" xfId="3059" xr:uid="{6F4FB13F-E87B-4AA3-9501-4612E7BC4E38}"/>
    <cellStyle name="Normal 5 7 2 7" xfId="3060" xr:uid="{349E7991-D5EF-4907-B22D-1F3F308CD8D2}"/>
    <cellStyle name="Normal 5 7 2 8" xfId="3061" xr:uid="{A1872C83-47B4-440B-8CC3-E4A70ACCCFA2}"/>
    <cellStyle name="Normal 5 7 3" xfId="315" xr:uid="{CF540BC8-4FBD-4C6B-8B6A-BD606D3989CE}"/>
    <cellStyle name="Normal 5 7 3 2" xfId="593" xr:uid="{4E17AE54-9DB0-46F9-814E-AF952016F0C6}"/>
    <cellStyle name="Normal 5 7 3 2 2" xfId="594" xr:uid="{E8B50FCA-2ECF-48E4-850E-D37B657E88EB}"/>
    <cellStyle name="Normal 5 7 3 2 3" xfId="3062" xr:uid="{99EA73D5-4860-4F09-9FFF-B08D8B27545E}"/>
    <cellStyle name="Normal 5 7 3 2 4" xfId="3063" xr:uid="{28D4E125-94F4-4C4D-B9F9-D6504B962DE6}"/>
    <cellStyle name="Normal 5 7 3 3" xfId="595" xr:uid="{5A727A11-08F9-4F39-B3DB-022BF96120BC}"/>
    <cellStyle name="Normal 5 7 3 3 2" xfId="3064" xr:uid="{CB4FF5E5-9B54-41B4-98AF-442426C5B65D}"/>
    <cellStyle name="Normal 5 7 3 3 3" xfId="3065" xr:uid="{4513C10E-693A-4607-B5CB-2C8C30AE3A93}"/>
    <cellStyle name="Normal 5 7 3 3 4" xfId="3066" xr:uid="{800FED1A-CD57-453A-ABDF-F35160B2A9A3}"/>
    <cellStyle name="Normal 5 7 3 4" xfId="3067" xr:uid="{5ABC8193-75EC-4F18-89A1-1184C1EF3F50}"/>
    <cellStyle name="Normal 5 7 3 5" xfId="3068" xr:uid="{99BFF3E5-187E-4A21-9420-B8C2EAAE5FF4}"/>
    <cellStyle name="Normal 5 7 3 6" xfId="3069" xr:uid="{B745F643-A697-4338-A91D-F535D76026E2}"/>
    <cellStyle name="Normal 5 7 4" xfId="316" xr:uid="{B7683567-9B27-4285-9DCA-18D1548DFC08}"/>
    <cellStyle name="Normal 5 7 4 2" xfId="596" xr:uid="{78E78F46-EF28-4C2E-935D-B8F80B03BCC5}"/>
    <cellStyle name="Normal 5 7 4 2 2" xfId="3070" xr:uid="{3AB307BB-B99E-456A-B35E-E264DEE31F1A}"/>
    <cellStyle name="Normal 5 7 4 2 3" xfId="3071" xr:uid="{19BB9301-F7BD-4184-B5BE-6BBB714BA964}"/>
    <cellStyle name="Normal 5 7 4 2 4" xfId="3072" xr:uid="{92E3CC8E-F287-4D48-836E-99FF86DE5C28}"/>
    <cellStyle name="Normal 5 7 4 3" xfId="3073" xr:uid="{1B0B697F-807E-4961-BE51-6FF05054239A}"/>
    <cellStyle name="Normal 5 7 4 4" xfId="3074" xr:uid="{9CB56BBB-32A0-43D6-AD92-D8E7E52258D7}"/>
    <cellStyle name="Normal 5 7 4 5" xfId="3075" xr:uid="{00D2FEA2-9C31-4B14-8C87-D6F9D45576D8}"/>
    <cellStyle name="Normal 5 7 5" xfId="597" xr:uid="{1D87BD3C-71C3-4F88-92D0-32C74BB984D4}"/>
    <cellStyle name="Normal 5 7 5 2" xfId="3076" xr:uid="{D4E554FA-6332-4EA7-A13F-636A011F5B27}"/>
    <cellStyle name="Normal 5 7 5 3" xfId="3077" xr:uid="{8789E40E-0C5B-4CC8-9385-7F6A17B22B2B}"/>
    <cellStyle name="Normal 5 7 5 4" xfId="3078" xr:uid="{F4A0CDB8-4D6D-4D35-A9BE-0961D7F813E6}"/>
    <cellStyle name="Normal 5 7 6" xfId="3079" xr:uid="{619508BF-CA3A-4BB8-BDDE-AD7A27DBB7EB}"/>
    <cellStyle name="Normal 5 7 6 2" xfId="3080" xr:uid="{F08D228A-9372-43DB-A225-E2C01315B563}"/>
    <cellStyle name="Normal 5 7 6 3" xfId="3081" xr:uid="{545E1B8D-6551-40F6-B659-1A03BE8AD4D1}"/>
    <cellStyle name="Normal 5 7 6 4" xfId="3082" xr:uid="{91408861-94C5-4C03-A473-8AEE9869BD28}"/>
    <cellStyle name="Normal 5 7 7" xfId="3083" xr:uid="{F7A0D372-F3CE-4384-BE6A-E3519C874524}"/>
    <cellStyle name="Normal 5 7 8" xfId="3084" xr:uid="{BC918055-1A0C-49B7-86D8-CD0AA26D2E4B}"/>
    <cellStyle name="Normal 5 7 9" xfId="3085" xr:uid="{006E28DA-4567-4836-93A5-36D11611481C}"/>
    <cellStyle name="Normal 5 8" xfId="108" xr:uid="{665EF2F5-9E7D-4E3E-B62E-15241767E72C}"/>
    <cellStyle name="Normal 5 8 2" xfId="317" xr:uid="{4ED3F442-E398-4656-AF55-327C14DECD25}"/>
    <cellStyle name="Normal 5 8 2 2" xfId="598" xr:uid="{E83B5704-F63C-47B6-83C7-52DA05F25299}"/>
    <cellStyle name="Normal 5 8 2 2 2" xfId="1421" xr:uid="{B3D1E9C0-119B-47DD-A2E6-08A6690C5D50}"/>
    <cellStyle name="Normal 5 8 2 2 2 2" xfId="1422" xr:uid="{ABE4124C-E5FB-4D1E-BDAD-6C088D18B2F8}"/>
    <cellStyle name="Normal 5 8 2 2 3" xfId="1423" xr:uid="{061DC16B-F2BD-4F28-8759-3BD80EBB97F1}"/>
    <cellStyle name="Normal 5 8 2 2 4" xfId="3086" xr:uid="{A5A19D19-06A7-42E1-8E48-917EB7E7FC54}"/>
    <cellStyle name="Normal 5 8 2 3" xfId="1424" xr:uid="{0B4C3C4B-DCF8-4C6C-A366-6ACEE7E1331C}"/>
    <cellStyle name="Normal 5 8 2 3 2" xfId="1425" xr:uid="{113C3539-CCD4-4E7F-A1D3-CACE4CBDD018}"/>
    <cellStyle name="Normal 5 8 2 3 3" xfId="3087" xr:uid="{42C891BC-07D4-4DAE-AC0E-2EA66B77C3DF}"/>
    <cellStyle name="Normal 5 8 2 3 4" xfId="3088" xr:uid="{32D91D8D-6A06-4794-B1E6-97EBFD8D184B}"/>
    <cellStyle name="Normal 5 8 2 4" xfId="1426" xr:uid="{4986725B-6CCA-423D-AC01-CED5033C4F12}"/>
    <cellStyle name="Normal 5 8 2 5" xfId="3089" xr:uid="{07B905A8-68B2-4471-9ADF-41E18ACFC3CC}"/>
    <cellStyle name="Normal 5 8 2 6" xfId="3090" xr:uid="{86CE46E3-6B84-4011-B0D5-8A0775772B34}"/>
    <cellStyle name="Normal 5 8 3" xfId="599" xr:uid="{34BDE5B4-F852-409D-816C-A9E14755EAA4}"/>
    <cellStyle name="Normal 5 8 3 2" xfId="1427" xr:uid="{05051724-677F-4EF6-86B4-4C723A516342}"/>
    <cellStyle name="Normal 5 8 3 2 2" xfId="1428" xr:uid="{B737107B-DA1C-451E-8FC6-7B61D74838C9}"/>
    <cellStyle name="Normal 5 8 3 2 3" xfId="3091" xr:uid="{AFAD5CA0-96B4-4E3F-8F3D-DABFEDBE57ED}"/>
    <cellStyle name="Normal 5 8 3 2 4" xfId="3092" xr:uid="{FA95F3BF-7EEA-4D92-A472-480039D1C149}"/>
    <cellStyle name="Normal 5 8 3 3" xfId="1429" xr:uid="{8484D08C-F610-456E-9A0E-CF4B27D93231}"/>
    <cellStyle name="Normal 5 8 3 4" xfId="3093" xr:uid="{0C1F5A84-9BD0-473C-A5DD-C520E327AEE1}"/>
    <cellStyle name="Normal 5 8 3 5" xfId="3094" xr:uid="{92A07959-6CF1-41F0-A0F3-4A1C4D664B43}"/>
    <cellStyle name="Normal 5 8 4" xfId="1430" xr:uid="{E9EABB56-6938-49EE-B183-2B4B4B2DB6FA}"/>
    <cellStyle name="Normal 5 8 4 2" xfId="1431" xr:uid="{F9156D99-C833-4F90-8FA8-606BE3EBDFC2}"/>
    <cellStyle name="Normal 5 8 4 3" xfId="3095" xr:uid="{B0DEBEC6-B55F-40DF-BE9C-2FFEC86ADA7E}"/>
    <cellStyle name="Normal 5 8 4 4" xfId="3096" xr:uid="{3D5456A8-FCAF-4069-9EE4-7BA0CE8B021F}"/>
    <cellStyle name="Normal 5 8 5" xfId="1432" xr:uid="{2E346910-A7B1-4342-8C3E-27DD99689C61}"/>
    <cellStyle name="Normal 5 8 5 2" xfId="3097" xr:uid="{614828C7-B73E-4532-8391-A490B4B216DA}"/>
    <cellStyle name="Normal 5 8 5 3" xfId="3098" xr:uid="{DF5A34F1-6D92-40AF-9E7E-3DD4DFDD176C}"/>
    <cellStyle name="Normal 5 8 5 4" xfId="3099" xr:uid="{D2A5C077-26A1-46C3-9105-DF2374407D06}"/>
    <cellStyle name="Normal 5 8 6" xfId="3100" xr:uid="{C899168B-5BC3-4A29-A435-25127ED2EBE9}"/>
    <cellStyle name="Normal 5 8 7" xfId="3101" xr:uid="{D4682007-461E-451F-8252-4EB20085CDFB}"/>
    <cellStyle name="Normal 5 8 8" xfId="3102" xr:uid="{83647245-B74C-4997-99F8-D1F2D9803898}"/>
    <cellStyle name="Normal 5 9" xfId="318" xr:uid="{D3E868C1-4025-4345-A78C-6992FDB85710}"/>
    <cellStyle name="Normal 5 9 2" xfId="600" xr:uid="{B997D7AC-4A09-4C0F-89F5-5C0E117ABFE8}"/>
    <cellStyle name="Normal 5 9 2 2" xfId="601" xr:uid="{4D9D37B1-F8EF-4376-950C-C13C824DE362}"/>
    <cellStyle name="Normal 5 9 2 2 2" xfId="1433" xr:uid="{1681639D-4A42-4585-879C-1D95539D0399}"/>
    <cellStyle name="Normal 5 9 2 2 3" xfId="3103" xr:uid="{FFCA33A9-39A1-4342-9206-3035D073892F}"/>
    <cellStyle name="Normal 5 9 2 2 4" xfId="3104" xr:uid="{F62547E1-9DFF-4768-B2CA-32891E700175}"/>
    <cellStyle name="Normal 5 9 2 3" xfId="1434" xr:uid="{004427B6-8175-43FF-8A94-30FA776E2091}"/>
    <cellStyle name="Normal 5 9 2 4" xfId="3105" xr:uid="{B6B21C0F-72E9-48D5-B4AF-D5D9EFCF07E4}"/>
    <cellStyle name="Normal 5 9 2 5" xfId="3106" xr:uid="{7F146E6A-AF3B-4DBD-ABD7-BDC10B701AAD}"/>
    <cellStyle name="Normal 5 9 3" xfId="602" xr:uid="{2F59434F-C3B1-4A19-B60E-642D3009BCE2}"/>
    <cellStyle name="Normal 5 9 3 2" xfId="1435" xr:uid="{80A2F101-C6DA-4E0E-A5E9-B18DA1C2A928}"/>
    <cellStyle name="Normal 5 9 3 3" xfId="3107" xr:uid="{27B7F43C-54AA-461F-A407-224FB183C4D7}"/>
    <cellStyle name="Normal 5 9 3 4" xfId="3108" xr:uid="{B19D1891-D906-4DC6-8582-C8B6F6B81F01}"/>
    <cellStyle name="Normal 5 9 4" xfId="1436" xr:uid="{2968A341-40A1-450D-A050-AFE70C19B0E1}"/>
    <cellStyle name="Normal 5 9 4 2" xfId="3109" xr:uid="{67B909AC-3B8B-4781-85D7-3A79EEF295FB}"/>
    <cellStyle name="Normal 5 9 4 3" xfId="3110" xr:uid="{9BF6E5A5-6A09-4AE0-A0FF-53F39C3612D6}"/>
    <cellStyle name="Normal 5 9 4 4" xfId="3111" xr:uid="{59E659B2-3363-4466-96FC-6345B0BD3F2D}"/>
    <cellStyle name="Normal 5 9 5" xfId="3112" xr:uid="{1FBB9844-1980-4995-B6C0-EAD57D87BB2F}"/>
    <cellStyle name="Normal 5 9 6" xfId="3113" xr:uid="{78748639-8F04-4963-8D10-45CBB50D688B}"/>
    <cellStyle name="Normal 5 9 7" xfId="3114" xr:uid="{16DCA3C5-8582-4347-AA82-060F89139586}"/>
    <cellStyle name="Normal 6" xfId="109" xr:uid="{EDCADB88-4A15-44B8-B263-2B1BDFA2FB9B}"/>
    <cellStyle name="Normal 6 10" xfId="319" xr:uid="{1B765E2B-E972-455F-A603-6F86B746C199}"/>
    <cellStyle name="Normal 6 10 2" xfId="1437" xr:uid="{E8D679F4-42D2-45B1-95A3-12D4B60B7B49}"/>
    <cellStyle name="Normal 6 10 2 2" xfId="3115" xr:uid="{01379B92-B5F1-4A7A-B966-C768244C34A3}"/>
    <cellStyle name="Normal 6 10 2 2 2" xfId="4588" xr:uid="{0325DFFB-84FD-415C-9855-9E39182F1020}"/>
    <cellStyle name="Normal 6 10 2 3" xfId="3116" xr:uid="{4CB0DFDF-38D8-487C-AE2C-25BD570CD3AB}"/>
    <cellStyle name="Normal 6 10 2 4" xfId="3117" xr:uid="{9488E3D2-5F16-460F-85DC-F2FF351214D7}"/>
    <cellStyle name="Normal 6 10 2 5" xfId="5343" xr:uid="{E93ED820-0ECC-4D12-90BE-72CEFC3A3759}"/>
    <cellStyle name="Normal 6 10 3" xfId="3118" xr:uid="{7971FAD4-3E75-478A-85F6-3F177C0F381F}"/>
    <cellStyle name="Normal 6 10 4" xfId="3119" xr:uid="{AFEF85FF-7F2C-4EDE-AB23-92BE8CF8C123}"/>
    <cellStyle name="Normal 6 10 5" xfId="3120" xr:uid="{3D3B8D6E-C659-4E4C-A49B-E153264B7D34}"/>
    <cellStyle name="Normal 6 11" xfId="1438" xr:uid="{42B6C601-5D16-44FE-BF14-4B83B6C76E1B}"/>
    <cellStyle name="Normal 6 11 2" xfId="3121" xr:uid="{E2D83723-3207-418D-8D34-96CA49AA69B1}"/>
    <cellStyle name="Normal 6 11 3" xfId="3122" xr:uid="{C6DAB926-9D51-4088-9852-3BE9C204532C}"/>
    <cellStyle name="Normal 6 11 4" xfId="3123" xr:uid="{C1B41CA8-F913-4A14-A5D9-297487914208}"/>
    <cellStyle name="Normal 6 12" xfId="902" xr:uid="{C512E84A-E7D7-4DAC-A27C-C1F9CE00945F}"/>
    <cellStyle name="Normal 6 12 2" xfId="3124" xr:uid="{2F30C85A-90A2-4628-9CAB-A4C156165AF0}"/>
    <cellStyle name="Normal 6 12 3" xfId="3125" xr:uid="{1F0EACF2-C115-42E6-923B-C4855E71EA11}"/>
    <cellStyle name="Normal 6 12 4" xfId="3126" xr:uid="{5ECFF9E8-E332-4475-B439-E85CCECFE052}"/>
    <cellStyle name="Normal 6 13" xfId="899" xr:uid="{BFCF36D4-4709-4A48-93A0-1189853AB6E6}"/>
    <cellStyle name="Normal 6 13 2" xfId="3128" xr:uid="{156A32F8-D80E-49B8-8797-38AADE84835E}"/>
    <cellStyle name="Normal 6 13 3" xfId="4315" xr:uid="{06D301EB-BE86-466A-BE6D-E8D7F03D57D1}"/>
    <cellStyle name="Normal 6 13 4" xfId="3127" xr:uid="{F8BEAC2B-A4EC-45F7-B182-6B5CB0654AB2}"/>
    <cellStyle name="Normal 6 13 5" xfId="5319" xr:uid="{9BA46B23-7F6B-49DC-9A6C-596443112419}"/>
    <cellStyle name="Normal 6 14" xfId="3129" xr:uid="{520661F3-3EDC-4ADD-B10D-2E3D472601C4}"/>
    <cellStyle name="Normal 6 15" xfId="3130" xr:uid="{9F7AD54F-4910-40CA-AD35-469E106D1C8F}"/>
    <cellStyle name="Normal 6 16" xfId="3131" xr:uid="{CB5A1E32-080E-427E-9C00-86EF77B7B5DD}"/>
    <cellStyle name="Normal 6 2" xfId="110" xr:uid="{882910D4-2430-4F56-B1A3-05650E224D2D}"/>
    <cellStyle name="Normal 6 2 2" xfId="320" xr:uid="{1E481960-6594-47B4-99E8-9636E35A3522}"/>
    <cellStyle name="Normal 6 2 2 2" xfId="4671" xr:uid="{59E33425-149E-4E37-B965-670C6CB99E7C}"/>
    <cellStyle name="Normal 6 2 3" xfId="4560" xr:uid="{93EA3258-82B0-441D-AFED-88C551244890}"/>
    <cellStyle name="Normal 6 3" xfId="111" xr:uid="{F2883356-5C27-4302-B12C-D0C8461D9C35}"/>
    <cellStyle name="Normal 6 3 10" xfId="3132" xr:uid="{3CC22BAE-ABC4-40DB-AEAD-7B4EFA7E4EAB}"/>
    <cellStyle name="Normal 6 3 11" xfId="3133" xr:uid="{EA15B6D7-13F3-4FA6-888F-6D49812C0BCC}"/>
    <cellStyle name="Normal 6 3 2" xfId="112" xr:uid="{535222F4-A82A-4387-BFBF-16A9D352C7D8}"/>
    <cellStyle name="Normal 6 3 2 2" xfId="113" xr:uid="{DDF7D1B0-40BC-423C-B66B-238AA9E0087B}"/>
    <cellStyle name="Normal 6 3 2 2 2" xfId="321" xr:uid="{1ED2B416-3866-458D-A2C9-BB3A1FA40EE3}"/>
    <cellStyle name="Normal 6 3 2 2 2 2" xfId="603" xr:uid="{56DEE2D3-ACF7-4C13-958F-2C5EBB852F93}"/>
    <cellStyle name="Normal 6 3 2 2 2 2 2" xfId="604" xr:uid="{29907302-F3F0-4347-AD39-BA30A263888A}"/>
    <cellStyle name="Normal 6 3 2 2 2 2 2 2" xfId="1439" xr:uid="{221D666A-1888-47CB-A640-9D99260AFBC1}"/>
    <cellStyle name="Normal 6 3 2 2 2 2 2 2 2" xfId="1440" xr:uid="{89CFE88F-6146-4545-80C0-A1A4F3A5DDD0}"/>
    <cellStyle name="Normal 6 3 2 2 2 2 2 3" xfId="1441" xr:uid="{211AE581-21BD-44DF-819A-4EEC149E1008}"/>
    <cellStyle name="Normal 6 3 2 2 2 2 3" xfId="1442" xr:uid="{B8CB331C-1B00-416F-B924-083CD8BE93FE}"/>
    <cellStyle name="Normal 6 3 2 2 2 2 3 2" xfId="1443" xr:uid="{C981BF78-DB2E-46C5-A263-47C455D5351A}"/>
    <cellStyle name="Normal 6 3 2 2 2 2 4" xfId="1444" xr:uid="{1B442955-D036-429E-B93C-C554C9897204}"/>
    <cellStyle name="Normal 6 3 2 2 2 3" xfId="605" xr:uid="{BEDB6DDB-0D30-4278-83DC-65E249D6A9FF}"/>
    <cellStyle name="Normal 6 3 2 2 2 3 2" xfId="1445" xr:uid="{712906F9-D539-4DA4-94E3-7DE96F594B31}"/>
    <cellStyle name="Normal 6 3 2 2 2 3 2 2" xfId="1446" xr:uid="{41FF335D-7C85-4E17-8FE5-B6976922302A}"/>
    <cellStyle name="Normal 6 3 2 2 2 3 3" xfId="1447" xr:uid="{83AD6CAB-F00E-483C-9C6D-A53C11F4BEE9}"/>
    <cellStyle name="Normal 6 3 2 2 2 3 4" xfId="3134" xr:uid="{55A2544A-6084-4121-9A7D-215E4A01390F}"/>
    <cellStyle name="Normal 6 3 2 2 2 4" xfId="1448" xr:uid="{5D5865F4-46A6-46DF-934F-690D4059C29A}"/>
    <cellStyle name="Normal 6 3 2 2 2 4 2" xfId="1449" xr:uid="{35427412-F455-424E-9984-33291ED58E09}"/>
    <cellStyle name="Normal 6 3 2 2 2 5" xfId="1450" xr:uid="{ED401FA2-F41D-4919-B241-423748C85BFC}"/>
    <cellStyle name="Normal 6 3 2 2 2 6" xfId="3135" xr:uid="{81AE9C9F-F4CB-4417-9B4F-45843630FD6D}"/>
    <cellStyle name="Normal 6 3 2 2 3" xfId="322" xr:uid="{46134479-3F6F-4683-8AB6-29139BCEA269}"/>
    <cellStyle name="Normal 6 3 2 2 3 2" xfId="606" xr:uid="{28414763-157D-4EC8-833A-582EBCBCBB57}"/>
    <cellStyle name="Normal 6 3 2 2 3 2 2" xfId="607" xr:uid="{61E428AB-EA4C-420A-8CB1-814CE000E6A9}"/>
    <cellStyle name="Normal 6 3 2 2 3 2 2 2" xfId="1451" xr:uid="{630FE5A2-EDC4-4DC2-B9F9-BB46901F2590}"/>
    <cellStyle name="Normal 6 3 2 2 3 2 2 2 2" xfId="1452" xr:uid="{14534CC5-3C70-4B0D-AD12-02285A5FE836}"/>
    <cellStyle name="Normal 6 3 2 2 3 2 2 3" xfId="1453" xr:uid="{A85F4BC7-0A07-4BDD-B1ED-FA9C9489DAEE}"/>
    <cellStyle name="Normal 6 3 2 2 3 2 3" xfId="1454" xr:uid="{68D84308-282F-45D2-AFC0-3875ECBFAC46}"/>
    <cellStyle name="Normal 6 3 2 2 3 2 3 2" xfId="1455" xr:uid="{0948A709-3DFB-4A82-ABEB-ABEB7B8C11AA}"/>
    <cellStyle name="Normal 6 3 2 2 3 2 4" xfId="1456" xr:uid="{42DECA6C-A12E-47AD-B25E-6E9C2AA94D42}"/>
    <cellStyle name="Normal 6 3 2 2 3 3" xfId="608" xr:uid="{C4D31807-7E6D-4EF2-8EE3-8A67541FF509}"/>
    <cellStyle name="Normal 6 3 2 2 3 3 2" xfId="1457" xr:uid="{49FA9869-B622-4C4A-8CE2-E2BB393A2904}"/>
    <cellStyle name="Normal 6 3 2 2 3 3 2 2" xfId="1458" xr:uid="{7B3834FC-A8DB-4010-A78B-D4E999A76FDD}"/>
    <cellStyle name="Normal 6 3 2 2 3 3 3" xfId="1459" xr:uid="{AA75DF40-7653-4B95-B683-C2544CEB9C9B}"/>
    <cellStyle name="Normal 6 3 2 2 3 4" xfId="1460" xr:uid="{188BA1A5-617A-4544-A1D7-C5FB52E587AD}"/>
    <cellStyle name="Normal 6 3 2 2 3 4 2" xfId="1461" xr:uid="{5E8F889C-4E87-41A4-A64A-6B20A8D8CF7C}"/>
    <cellStyle name="Normal 6 3 2 2 3 5" xfId="1462" xr:uid="{56D7EFED-D669-45D1-A285-F9E37DA76F10}"/>
    <cellStyle name="Normal 6 3 2 2 4" xfId="609" xr:uid="{B6CA9144-BA43-4BBE-8D2B-5055120E9E70}"/>
    <cellStyle name="Normal 6 3 2 2 4 2" xfId="610" xr:uid="{E51B13F6-6C89-4F10-8621-481AE535D2B7}"/>
    <cellStyle name="Normal 6 3 2 2 4 2 2" xfId="1463" xr:uid="{5EBF29D5-95C8-488C-9347-8FA5D4E4B0F4}"/>
    <cellStyle name="Normal 6 3 2 2 4 2 2 2" xfId="1464" xr:uid="{C2FD4171-7C4E-4768-9B84-ABB93AD1B79E}"/>
    <cellStyle name="Normal 6 3 2 2 4 2 3" xfId="1465" xr:uid="{6D448B7B-7C40-4B5F-971B-4564445A35AA}"/>
    <cellStyle name="Normal 6 3 2 2 4 3" xfId="1466" xr:uid="{072770FC-7597-411E-B0BA-A47EF7EF31DB}"/>
    <cellStyle name="Normal 6 3 2 2 4 3 2" xfId="1467" xr:uid="{14ABC593-6F06-4ACE-8E66-78C61D4087C5}"/>
    <cellStyle name="Normal 6 3 2 2 4 4" xfId="1468" xr:uid="{7449C573-D5EC-4D73-9445-DE8E8FE22093}"/>
    <cellStyle name="Normal 6 3 2 2 5" xfId="611" xr:uid="{C01CC164-EF33-4AFE-9489-5D22334B4C3A}"/>
    <cellStyle name="Normal 6 3 2 2 5 2" xfId="1469" xr:uid="{F43D9DE7-0ADA-4E9D-A966-271F41536F82}"/>
    <cellStyle name="Normal 6 3 2 2 5 2 2" xfId="1470" xr:uid="{F955F45C-649C-4B42-BE95-4E3FE3C232A5}"/>
    <cellStyle name="Normal 6 3 2 2 5 3" xfId="1471" xr:uid="{42C54C98-0D3C-497B-9F30-6557BFF8A96F}"/>
    <cellStyle name="Normal 6 3 2 2 5 4" xfId="3136" xr:uid="{787A978C-5220-4291-903D-4F5DF694BD17}"/>
    <cellStyle name="Normal 6 3 2 2 6" xfId="1472" xr:uid="{0FD9959C-BA4C-485B-AE97-BF31271623DB}"/>
    <cellStyle name="Normal 6 3 2 2 6 2" xfId="1473" xr:uid="{AFF7B6A8-43D2-4AF1-90E0-28C9E461D003}"/>
    <cellStyle name="Normal 6 3 2 2 7" xfId="1474" xr:uid="{F056DA11-BD6E-4D9C-A3BA-4183472F09CF}"/>
    <cellStyle name="Normal 6 3 2 2 8" xfId="3137" xr:uid="{109626B2-755F-4BA4-8016-835151CFDB26}"/>
    <cellStyle name="Normal 6 3 2 3" xfId="323" xr:uid="{4FCB0B64-03D3-43D3-8F4D-89EB2F5CDD0E}"/>
    <cellStyle name="Normal 6 3 2 3 2" xfId="612" xr:uid="{2905D167-C69C-4F7E-9642-ECD990176D05}"/>
    <cellStyle name="Normal 6 3 2 3 2 2" xfId="613" xr:uid="{67BA3243-0E2E-4710-A138-4AD47E053A99}"/>
    <cellStyle name="Normal 6 3 2 3 2 2 2" xfId="1475" xr:uid="{4F330E23-CE8B-4B89-8925-81B3DF0B06F1}"/>
    <cellStyle name="Normal 6 3 2 3 2 2 2 2" xfId="1476" xr:uid="{CCC2BC50-2FAF-49FF-8512-F4879A1B887E}"/>
    <cellStyle name="Normal 6 3 2 3 2 2 3" xfId="1477" xr:uid="{5E98F23B-F795-44BC-A9F1-035F00E85784}"/>
    <cellStyle name="Normal 6 3 2 3 2 3" xfId="1478" xr:uid="{186A8DA6-C443-4464-8536-0D26F2385234}"/>
    <cellStyle name="Normal 6 3 2 3 2 3 2" xfId="1479" xr:uid="{793E77F8-4B7D-4D6D-AB1A-A6F4493133EA}"/>
    <cellStyle name="Normal 6 3 2 3 2 4" xfId="1480" xr:uid="{B4DF1267-C800-44FC-8300-3600EFAF28D3}"/>
    <cellStyle name="Normal 6 3 2 3 3" xfId="614" xr:uid="{CAD5DB1A-1852-4466-86FD-AF26C718D2A5}"/>
    <cellStyle name="Normal 6 3 2 3 3 2" xfId="1481" xr:uid="{711BFFA3-EA65-4902-AB0C-52E242DCD67B}"/>
    <cellStyle name="Normal 6 3 2 3 3 2 2" xfId="1482" xr:uid="{D8845A6C-0245-44E5-AEFC-3EB2DD55B899}"/>
    <cellStyle name="Normal 6 3 2 3 3 3" xfId="1483" xr:uid="{B50DDAE0-346D-4FCC-B292-31409648DBE8}"/>
    <cellStyle name="Normal 6 3 2 3 3 4" xfId="3138" xr:uid="{A9AC7C32-B399-456E-9446-AB4F76CED13E}"/>
    <cellStyle name="Normal 6 3 2 3 4" xfId="1484" xr:uid="{B27A20FB-1FD9-47FC-9163-9CC32CD5DCB0}"/>
    <cellStyle name="Normal 6 3 2 3 4 2" xfId="1485" xr:uid="{B8BA443E-537B-492B-B71A-F076519A6C3C}"/>
    <cellStyle name="Normal 6 3 2 3 5" xfId="1486" xr:uid="{9F62FF06-FC38-43DA-B9BB-6F5DAF799918}"/>
    <cellStyle name="Normal 6 3 2 3 6" xfId="3139" xr:uid="{5EA37F2B-F99A-498D-B6BB-F6EFC0579F5C}"/>
    <cellStyle name="Normal 6 3 2 4" xfId="324" xr:uid="{7B7ABFE0-876F-453F-B234-058B2EEE2D4F}"/>
    <cellStyle name="Normal 6 3 2 4 2" xfId="615" xr:uid="{14B6A019-E91E-4D7B-8DB5-00136068555D}"/>
    <cellStyle name="Normal 6 3 2 4 2 2" xfId="616" xr:uid="{6A0389BA-5881-4D56-9373-FD8E515F3F36}"/>
    <cellStyle name="Normal 6 3 2 4 2 2 2" xfId="1487" xr:uid="{F6412FE1-F1A3-4DDD-BAE9-8FC2D8631216}"/>
    <cellStyle name="Normal 6 3 2 4 2 2 2 2" xfId="1488" xr:uid="{E621E64E-3A66-4950-8184-7E5999ADE7AC}"/>
    <cellStyle name="Normal 6 3 2 4 2 2 3" xfId="1489" xr:uid="{6874F841-9501-47FC-8EA3-CD147DF32867}"/>
    <cellStyle name="Normal 6 3 2 4 2 3" xfId="1490" xr:uid="{CDE55659-5EB4-43C2-9199-D2C3EE03F103}"/>
    <cellStyle name="Normal 6 3 2 4 2 3 2" xfId="1491" xr:uid="{3491E31D-CA0E-49C2-A29C-97D4B211A4A8}"/>
    <cellStyle name="Normal 6 3 2 4 2 4" xfId="1492" xr:uid="{C3931DE9-4990-4786-A538-82CF21C00160}"/>
    <cellStyle name="Normal 6 3 2 4 3" xfId="617" xr:uid="{5B03F657-D0D0-4E6A-87E4-992934D51736}"/>
    <cellStyle name="Normal 6 3 2 4 3 2" xfId="1493" xr:uid="{0B9FBE3C-7596-47A2-AE97-5D6B6B999539}"/>
    <cellStyle name="Normal 6 3 2 4 3 2 2" xfId="1494" xr:uid="{143A51E1-9976-4548-9D20-16F2895B1F26}"/>
    <cellStyle name="Normal 6 3 2 4 3 3" xfId="1495" xr:uid="{449575F7-5A84-497C-837A-58458C6A4DBA}"/>
    <cellStyle name="Normal 6 3 2 4 4" xfId="1496" xr:uid="{31A20DCD-6069-47A8-9F20-26D28A461FB0}"/>
    <cellStyle name="Normal 6 3 2 4 4 2" xfId="1497" xr:uid="{43B212EA-8807-41CB-A718-FC9489C371F9}"/>
    <cellStyle name="Normal 6 3 2 4 5" xfId="1498" xr:uid="{E1F82CD1-7521-4EC5-AC4F-58B206CE337E}"/>
    <cellStyle name="Normal 6 3 2 5" xfId="325" xr:uid="{0E6AC3D5-7FF4-4398-BC53-C25430BBE440}"/>
    <cellStyle name="Normal 6 3 2 5 2" xfId="618" xr:uid="{B0042EC2-8203-45E5-A055-47CD4D4D1122}"/>
    <cellStyle name="Normal 6 3 2 5 2 2" xfId="1499" xr:uid="{E02801BA-551B-471B-9980-7FA5B43FCAEF}"/>
    <cellStyle name="Normal 6 3 2 5 2 2 2" xfId="1500" xr:uid="{15863EFA-3A2C-4162-B098-CF5DA3BCF33D}"/>
    <cellStyle name="Normal 6 3 2 5 2 3" xfId="1501" xr:uid="{090E1E65-612B-4F2F-B4DA-40003630A513}"/>
    <cellStyle name="Normal 6 3 2 5 3" xfId="1502" xr:uid="{455B6415-AFBA-4672-AD1E-A5A43DCC5D06}"/>
    <cellStyle name="Normal 6 3 2 5 3 2" xfId="1503" xr:uid="{8A8A7ABD-62EB-40C8-8720-9475CC94F6AD}"/>
    <cellStyle name="Normal 6 3 2 5 4" xfId="1504" xr:uid="{6504DA12-2EB3-4DF7-A0E7-5F3074391A6B}"/>
    <cellStyle name="Normal 6 3 2 6" xfId="619" xr:uid="{39859D09-391F-4CCC-8915-7DB9F04C986C}"/>
    <cellStyle name="Normal 6 3 2 6 2" xfId="1505" xr:uid="{0A8A0B9A-F99C-43FF-A8F0-00D4BFE6B4CC}"/>
    <cellStyle name="Normal 6 3 2 6 2 2" xfId="1506" xr:uid="{2F8F4EE6-CD76-4658-8601-D410880ACFAA}"/>
    <cellStyle name="Normal 6 3 2 6 3" xfId="1507" xr:uid="{7F288427-1E12-428E-8B6A-8A20A5FB654E}"/>
    <cellStyle name="Normal 6 3 2 6 4" xfId="3140" xr:uid="{6B135584-53A9-4E66-8DE6-8D2E98E0C25D}"/>
    <cellStyle name="Normal 6 3 2 7" xfId="1508" xr:uid="{FAAC015E-5082-4D2B-AA0F-D9F1A3368E6C}"/>
    <cellStyle name="Normal 6 3 2 7 2" xfId="1509" xr:uid="{16E21B55-15BF-4547-973E-40BC60C12B73}"/>
    <cellStyle name="Normal 6 3 2 8" xfId="1510" xr:uid="{FEBA9C15-B3F3-4E15-B8BE-5EE651ACB214}"/>
    <cellStyle name="Normal 6 3 2 9" xfId="3141" xr:uid="{00DCC0A7-5804-4DA6-8D60-B0983FB56DD0}"/>
    <cellStyle name="Normal 6 3 3" xfId="114" xr:uid="{C2283783-832C-4F01-9D9A-955023BE7060}"/>
    <cellStyle name="Normal 6 3 3 2" xfId="115" xr:uid="{CC0E6F5C-2D11-4E93-B63A-A361FDCD780A}"/>
    <cellStyle name="Normal 6 3 3 2 2" xfId="620" xr:uid="{F89C39CE-FACA-41AF-AF8C-684EFC320E15}"/>
    <cellStyle name="Normal 6 3 3 2 2 2" xfId="621" xr:uid="{5BD06CC2-FC7F-44B8-BCFA-FDBE2ABB7E56}"/>
    <cellStyle name="Normal 6 3 3 2 2 2 2" xfId="1511" xr:uid="{C65B7D32-8D58-4ED6-B2F6-28E51C6191EF}"/>
    <cellStyle name="Normal 6 3 3 2 2 2 2 2" xfId="1512" xr:uid="{1E58672E-1BE8-477E-AEF0-4598F615F849}"/>
    <cellStyle name="Normal 6 3 3 2 2 2 3" xfId="1513" xr:uid="{6E16C52F-2B7B-4B90-97C4-3E25EA6D95F4}"/>
    <cellStyle name="Normal 6 3 3 2 2 3" xfId="1514" xr:uid="{8E30AD13-A171-4883-890E-ED71268D45ED}"/>
    <cellStyle name="Normal 6 3 3 2 2 3 2" xfId="1515" xr:uid="{F3555E84-45CB-4541-85C8-18B21AB4AFF1}"/>
    <cellStyle name="Normal 6 3 3 2 2 4" xfId="1516" xr:uid="{FBF4DA69-F823-4CDE-A246-B3000ACB4DB2}"/>
    <cellStyle name="Normal 6 3 3 2 3" xfId="622" xr:uid="{74E1CCCB-AEC6-4A19-A0DC-5FD3560DBBA2}"/>
    <cellStyle name="Normal 6 3 3 2 3 2" xfId="1517" xr:uid="{3921968E-3D01-41AA-9A25-2CEA072F82BE}"/>
    <cellStyle name="Normal 6 3 3 2 3 2 2" xfId="1518" xr:uid="{F32D008E-C9B3-487A-B4D3-BB99C21288EF}"/>
    <cellStyle name="Normal 6 3 3 2 3 3" xfId="1519" xr:uid="{5942CE20-8EA7-4650-BC56-BD622DD63554}"/>
    <cellStyle name="Normal 6 3 3 2 3 4" xfId="3142" xr:uid="{F1D3DFE6-BBFD-43A2-925E-1052C26C462B}"/>
    <cellStyle name="Normal 6 3 3 2 4" xfId="1520" xr:uid="{637A85D9-D20A-4893-88EA-B03ED03CAA22}"/>
    <cellStyle name="Normal 6 3 3 2 4 2" xfId="1521" xr:uid="{538DB25A-42BB-4E23-AF2C-53F1CCD54678}"/>
    <cellStyle name="Normal 6 3 3 2 5" xfId="1522" xr:uid="{82525B8E-BFE4-426F-A840-850DA1EEFBA3}"/>
    <cellStyle name="Normal 6 3 3 2 6" xfId="3143" xr:uid="{E5611573-5BF5-4E30-AF13-A653C3E6D9AC}"/>
    <cellStyle name="Normal 6 3 3 3" xfId="326" xr:uid="{8129D3B7-E5A5-4469-B8AD-945E76839E1D}"/>
    <cellStyle name="Normal 6 3 3 3 2" xfId="623" xr:uid="{13DEB36A-34D2-450A-9B1F-574BCE1D30E3}"/>
    <cellStyle name="Normal 6 3 3 3 2 2" xfId="624" xr:uid="{8B9814A4-3110-4E80-85BA-8DDE8E79DAD3}"/>
    <cellStyle name="Normal 6 3 3 3 2 2 2" xfId="1523" xr:uid="{EDDEFBB9-29C8-4EED-98E4-6C4659F83BF9}"/>
    <cellStyle name="Normal 6 3 3 3 2 2 2 2" xfId="1524" xr:uid="{E007E5BD-86AB-4196-9A20-1EFBDC056A27}"/>
    <cellStyle name="Normal 6 3 3 3 2 2 3" xfId="1525" xr:uid="{17F5E4A4-DADF-4F2C-ACCA-7770EBBBE769}"/>
    <cellStyle name="Normal 6 3 3 3 2 3" xfId="1526" xr:uid="{1453CC80-31A3-45AF-92DF-9144C5FEBE43}"/>
    <cellStyle name="Normal 6 3 3 3 2 3 2" xfId="1527" xr:uid="{BF7E0C50-3FC5-4E81-A7A2-515F8FA0DD77}"/>
    <cellStyle name="Normal 6 3 3 3 2 4" xfId="1528" xr:uid="{8BF8A553-A2C8-4307-B00A-E08BBEA540E6}"/>
    <cellStyle name="Normal 6 3 3 3 3" xfId="625" xr:uid="{7DE8C06C-9586-473C-A4A2-B810556A14E0}"/>
    <cellStyle name="Normal 6 3 3 3 3 2" xfId="1529" xr:uid="{0EAFD6E7-45CF-4962-AA1B-9B0AC5FA8619}"/>
    <cellStyle name="Normal 6 3 3 3 3 2 2" xfId="1530" xr:uid="{F2A6E44D-23A6-4030-87F7-DAD7FC6A4698}"/>
    <cellStyle name="Normal 6 3 3 3 3 3" xfId="1531" xr:uid="{00493E7A-AABB-4899-BB78-4BA906B9A2F6}"/>
    <cellStyle name="Normal 6 3 3 3 4" xfId="1532" xr:uid="{EC7B3CFA-66E5-4C50-8992-0DB9232EB712}"/>
    <cellStyle name="Normal 6 3 3 3 4 2" xfId="1533" xr:uid="{8DBD1511-77E4-4C0E-A110-6DAF905BD9AF}"/>
    <cellStyle name="Normal 6 3 3 3 5" xfId="1534" xr:uid="{85C7C18D-55FF-4E0A-A91C-036AAF97C00C}"/>
    <cellStyle name="Normal 6 3 3 4" xfId="327" xr:uid="{5656076D-3ADA-40F4-96AE-85AF221C6296}"/>
    <cellStyle name="Normal 6 3 3 4 2" xfId="626" xr:uid="{5636B4AB-39FC-40D8-9718-8B1E3328DE36}"/>
    <cellStyle name="Normal 6 3 3 4 2 2" xfId="1535" xr:uid="{13DDDCE0-8891-4EB2-A132-BF977820AF59}"/>
    <cellStyle name="Normal 6 3 3 4 2 2 2" xfId="1536" xr:uid="{6467E53E-8C37-4743-8F38-9F63E8D61680}"/>
    <cellStyle name="Normal 6 3 3 4 2 3" xfId="1537" xr:uid="{7226CC0A-B687-43D2-8092-A7FF04D8D9E9}"/>
    <cellStyle name="Normal 6 3 3 4 3" xfId="1538" xr:uid="{D1C522C9-13F9-41C1-ABCE-81E5B29F120A}"/>
    <cellStyle name="Normal 6 3 3 4 3 2" xfId="1539" xr:uid="{FF4BCFE2-FE1A-4421-9F47-3A21D590D465}"/>
    <cellStyle name="Normal 6 3 3 4 4" xfId="1540" xr:uid="{BF3C32EF-48D5-4260-9A29-26892C26A290}"/>
    <cellStyle name="Normal 6 3 3 5" xfId="627" xr:uid="{41D28D85-F8B8-4E81-9D93-3689526D6A37}"/>
    <cellStyle name="Normal 6 3 3 5 2" xfId="1541" xr:uid="{30BDF588-68F5-48C7-B955-FF87F4126F62}"/>
    <cellStyle name="Normal 6 3 3 5 2 2" xfId="1542" xr:uid="{943F8E41-DC61-4DB9-A727-C791C8CEAE84}"/>
    <cellStyle name="Normal 6 3 3 5 3" xfId="1543" xr:uid="{818205B1-A241-43CF-904F-46AF16CDEA6B}"/>
    <cellStyle name="Normal 6 3 3 5 4" xfId="3144" xr:uid="{5C373F35-1136-46F6-89A4-F14B992157F4}"/>
    <cellStyle name="Normal 6 3 3 6" xfId="1544" xr:uid="{5985E744-2299-4265-AFB8-2652F9C2B1AF}"/>
    <cellStyle name="Normal 6 3 3 6 2" xfId="1545" xr:uid="{8C8752B4-4EDF-43A3-93F5-C7A9B94E7481}"/>
    <cellStyle name="Normal 6 3 3 7" xfId="1546" xr:uid="{AC726C3D-5D71-4652-8CF9-A4E77A0D3571}"/>
    <cellStyle name="Normal 6 3 3 8" xfId="3145" xr:uid="{E770F824-B0C6-48DB-9D5C-32CF481AB430}"/>
    <cellStyle name="Normal 6 3 4" xfId="116" xr:uid="{0AED3EB6-6338-41CE-8E9F-9692B767DC0C}"/>
    <cellStyle name="Normal 6 3 4 2" xfId="447" xr:uid="{32CE1BE8-FDB6-44C6-AE3B-1119F1360C84}"/>
    <cellStyle name="Normal 6 3 4 2 2" xfId="628" xr:uid="{C10A6E08-E4DC-497C-952A-F6C4ACC5420E}"/>
    <cellStyle name="Normal 6 3 4 2 2 2" xfId="1547" xr:uid="{3EFC2E37-C823-4ADC-B676-47A9CB89ED6C}"/>
    <cellStyle name="Normal 6 3 4 2 2 2 2" xfId="1548" xr:uid="{660E946E-5E24-4E6C-936F-AA699C906638}"/>
    <cellStyle name="Normal 6 3 4 2 2 3" xfId="1549" xr:uid="{CC430C79-52A5-4106-BDB5-A922D4B20E86}"/>
    <cellStyle name="Normal 6 3 4 2 2 4" xfId="3146" xr:uid="{F095A34A-65A0-483C-BDF0-0FCA100F2316}"/>
    <cellStyle name="Normal 6 3 4 2 3" xfId="1550" xr:uid="{12CF97B7-CE9D-4ED4-92E2-1239B0BD8E53}"/>
    <cellStyle name="Normal 6 3 4 2 3 2" xfId="1551" xr:uid="{8A30F87D-99E2-47E2-BC8B-D83303616B79}"/>
    <cellStyle name="Normal 6 3 4 2 4" xfId="1552" xr:uid="{D2058492-9B0E-4D09-B592-57A665F6C49C}"/>
    <cellStyle name="Normal 6 3 4 2 5" xfId="3147" xr:uid="{E166E92D-DE92-42E6-8347-6B97E56663D3}"/>
    <cellStyle name="Normal 6 3 4 3" xfId="629" xr:uid="{2DE0AB35-B7FC-422A-BBAA-337EB25ECB4B}"/>
    <cellStyle name="Normal 6 3 4 3 2" xfId="1553" xr:uid="{6C6D04A4-9C6A-466F-93DD-CD9015587783}"/>
    <cellStyle name="Normal 6 3 4 3 2 2" xfId="1554" xr:uid="{8C396A91-5084-4D29-8A05-1503F1586C95}"/>
    <cellStyle name="Normal 6 3 4 3 3" xfId="1555" xr:uid="{1EDC7BFC-56E8-4C9F-84A0-B501FF4E44E2}"/>
    <cellStyle name="Normal 6 3 4 3 4" xfId="3148" xr:uid="{A74D7B07-02F2-4BDD-A8AA-C614CD8F9ABC}"/>
    <cellStyle name="Normal 6 3 4 4" xfId="1556" xr:uid="{95E75B5E-516C-41DF-8059-3755E369645C}"/>
    <cellStyle name="Normal 6 3 4 4 2" xfId="1557" xr:uid="{57DC1318-32FF-4CE8-98EF-C908B9DD14D4}"/>
    <cellStyle name="Normal 6 3 4 4 3" xfId="3149" xr:uid="{6D9CA74D-AE55-4FFF-910F-B57DC884C251}"/>
    <cellStyle name="Normal 6 3 4 4 4" xfId="3150" xr:uid="{BD70A0B4-0851-49B9-A5C8-FF481D5CCF12}"/>
    <cellStyle name="Normal 6 3 4 5" xfId="1558" xr:uid="{35362A42-BA86-4883-A112-22CD360FB8B8}"/>
    <cellStyle name="Normal 6 3 4 6" xfId="3151" xr:uid="{53065BFA-7BEE-4F9D-8AF7-82E16E7E19A3}"/>
    <cellStyle name="Normal 6 3 4 7" xfId="3152" xr:uid="{E288A846-6A40-47B8-B595-C701ADDFE712}"/>
    <cellStyle name="Normal 6 3 5" xfId="328" xr:uid="{A38EC09D-A40E-42AA-9A7D-FB8247BF654F}"/>
    <cellStyle name="Normal 6 3 5 2" xfId="630" xr:uid="{10CB43C3-968A-4362-9D12-E124D174B3A3}"/>
    <cellStyle name="Normal 6 3 5 2 2" xfId="631" xr:uid="{6FE885AE-B19E-4569-A893-825636826B31}"/>
    <cellStyle name="Normal 6 3 5 2 2 2" xfId="1559" xr:uid="{784877E6-F523-4CD2-8A07-C3AD942D5F74}"/>
    <cellStyle name="Normal 6 3 5 2 2 2 2" xfId="1560" xr:uid="{A7945723-428E-45E7-9688-B7F88FCFCB28}"/>
    <cellStyle name="Normal 6 3 5 2 2 3" xfId="1561" xr:uid="{FE10A377-8624-4524-9D58-2D42744A5183}"/>
    <cellStyle name="Normal 6 3 5 2 3" xfId="1562" xr:uid="{589347C4-65E5-41C1-9A2B-2F24A0B03DDE}"/>
    <cellStyle name="Normal 6 3 5 2 3 2" xfId="1563" xr:uid="{6D052525-DC31-43D8-BCD8-2C048AC0CC87}"/>
    <cellStyle name="Normal 6 3 5 2 4" xfId="1564" xr:uid="{CE68F262-4649-4688-8411-75FDAFD60CB4}"/>
    <cellStyle name="Normal 6 3 5 3" xfId="632" xr:uid="{162CAF6A-0EEA-4322-BBC2-3AC0F4F2694D}"/>
    <cellStyle name="Normal 6 3 5 3 2" xfId="1565" xr:uid="{165C751A-EBC6-469C-80B9-7FA59AE3376C}"/>
    <cellStyle name="Normal 6 3 5 3 2 2" xfId="1566" xr:uid="{46DCB9C5-BE1E-44FB-9BE8-150928D95EC9}"/>
    <cellStyle name="Normal 6 3 5 3 3" xfId="1567" xr:uid="{204CF672-BE02-4806-B896-BECFF4D9D66D}"/>
    <cellStyle name="Normal 6 3 5 3 4" xfId="3153" xr:uid="{F0C79855-D060-4DE4-93EF-DBC0BE39A7CD}"/>
    <cellStyle name="Normal 6 3 5 4" xfId="1568" xr:uid="{6DF27C0D-86B2-4618-86B0-36FF4B068C2D}"/>
    <cellStyle name="Normal 6 3 5 4 2" xfId="1569" xr:uid="{34E7942E-9A5B-4C2A-9C1C-CDFD0690F909}"/>
    <cellStyle name="Normal 6 3 5 5" xfId="1570" xr:uid="{A2622355-796C-40EE-A6B5-19E07EFE351B}"/>
    <cellStyle name="Normal 6 3 5 6" xfId="3154" xr:uid="{5E30175D-E05B-4374-ABAA-1A795E5680FB}"/>
    <cellStyle name="Normal 6 3 6" xfId="329" xr:uid="{DD4FCA1F-1002-451E-992B-D750C27F439A}"/>
    <cellStyle name="Normal 6 3 6 2" xfId="633" xr:uid="{B05B0E13-EF5A-445D-8771-AF81CDB94FCB}"/>
    <cellStyle name="Normal 6 3 6 2 2" xfId="1571" xr:uid="{712721F3-48D5-42CE-81EE-363C42A0203F}"/>
    <cellStyle name="Normal 6 3 6 2 2 2" xfId="1572" xr:uid="{09F9822B-0E62-43A1-A7B5-F5D388922321}"/>
    <cellStyle name="Normal 6 3 6 2 3" xfId="1573" xr:uid="{8D525C09-8C1B-4368-B19D-FDB73C3C08F9}"/>
    <cellStyle name="Normal 6 3 6 2 4" xfId="3155" xr:uid="{4FD4FA69-ACF4-47A3-8FE2-BFFC4C17AC98}"/>
    <cellStyle name="Normal 6 3 6 3" xfId="1574" xr:uid="{7DA78F28-5E10-4F15-A723-FE5A4C79662C}"/>
    <cellStyle name="Normal 6 3 6 3 2" xfId="1575" xr:uid="{087B2A8F-EB3E-45AD-9CDB-435CF4CC47E8}"/>
    <cellStyle name="Normal 6 3 6 4" xfId="1576" xr:uid="{589D1148-1819-4A1D-B714-53AFF75DA089}"/>
    <cellStyle name="Normal 6 3 6 5" xfId="3156" xr:uid="{0E6DEF8D-B90B-45EF-9D3B-816B90DC8387}"/>
    <cellStyle name="Normal 6 3 7" xfId="634" xr:uid="{AFEBFB5D-1752-4994-A921-457BD6BE3F45}"/>
    <cellStyle name="Normal 6 3 7 2" xfId="1577" xr:uid="{A230C44C-6F78-4F56-BC16-867289E03E59}"/>
    <cellStyle name="Normal 6 3 7 2 2" xfId="1578" xr:uid="{E919E79D-C9A9-4DF2-AE51-23534C07C91F}"/>
    <cellStyle name="Normal 6 3 7 3" xfId="1579" xr:uid="{558686E3-BAC3-4F73-8F75-6BC66EE5AAD7}"/>
    <cellStyle name="Normal 6 3 7 4" xfId="3157" xr:uid="{3F6987C2-1EB3-4BBE-A33C-E02A1AEABB18}"/>
    <cellStyle name="Normal 6 3 8" xfId="1580" xr:uid="{F29434AB-641F-43F4-9B04-228D0CA40DAC}"/>
    <cellStyle name="Normal 6 3 8 2" xfId="1581" xr:uid="{6D90B65A-73BC-4784-9248-F5F2AF0A5C6B}"/>
    <cellStyle name="Normal 6 3 8 3" xfId="3158" xr:uid="{5B99EB24-6860-4A4E-9DB2-9D96388FD0C9}"/>
    <cellStyle name="Normal 6 3 8 4" xfId="3159" xr:uid="{DD69EC09-20F2-41FC-AF99-50BB44B38B8C}"/>
    <cellStyle name="Normal 6 3 9" xfId="1582" xr:uid="{DB605636-86BF-4217-80AD-5B2A9B0B1996}"/>
    <cellStyle name="Normal 6 3 9 2" xfId="4718" xr:uid="{71A7CCC7-DD5C-49B6-92D3-E9CFD0CB8BDB}"/>
    <cellStyle name="Normal 6 4" xfId="117" xr:uid="{E74014EC-4F27-4E83-816A-AED9B58D4EEF}"/>
    <cellStyle name="Normal 6 4 10" xfId="3160" xr:uid="{4272F5C8-1C51-4E20-81F7-9F9F96A9B0D2}"/>
    <cellStyle name="Normal 6 4 11" xfId="3161" xr:uid="{3C2C3C78-74A4-40E7-9B23-EA8CF5E12B7B}"/>
    <cellStyle name="Normal 6 4 2" xfId="118" xr:uid="{584D65BF-9CB2-4A6A-90F3-52EFAD4F5F75}"/>
    <cellStyle name="Normal 6 4 2 2" xfId="119" xr:uid="{D8CC45CB-E570-4DE0-821A-3B54AED67001}"/>
    <cellStyle name="Normal 6 4 2 2 2" xfId="330" xr:uid="{DCF2C37C-08B2-4C72-8A17-394A96B95B78}"/>
    <cellStyle name="Normal 6 4 2 2 2 2" xfId="635" xr:uid="{0080C8D8-5FB8-478A-9F5D-5C94664716DA}"/>
    <cellStyle name="Normal 6 4 2 2 2 2 2" xfId="1583" xr:uid="{58858ABD-6A4F-4EF6-9333-27D0FF26E45F}"/>
    <cellStyle name="Normal 6 4 2 2 2 2 2 2" xfId="1584" xr:uid="{6D2D1006-0F16-49DE-9816-17EBDFB0F4E9}"/>
    <cellStyle name="Normal 6 4 2 2 2 2 3" xfId="1585" xr:uid="{37727E5C-97CD-4A39-A8D3-8D50C251A817}"/>
    <cellStyle name="Normal 6 4 2 2 2 2 4" xfId="3162" xr:uid="{1F846EC2-909F-45A5-A309-699B06B6DE42}"/>
    <cellStyle name="Normal 6 4 2 2 2 3" xfId="1586" xr:uid="{2589A2DC-9688-4100-B107-C66CC7EBBC48}"/>
    <cellStyle name="Normal 6 4 2 2 2 3 2" xfId="1587" xr:uid="{DCDE87E2-A2CD-4CF6-8D4A-7D841303392B}"/>
    <cellStyle name="Normal 6 4 2 2 2 3 3" xfId="3163" xr:uid="{CA7DE5A2-0B30-455F-8E17-6BDD959181E6}"/>
    <cellStyle name="Normal 6 4 2 2 2 3 4" xfId="3164" xr:uid="{60147F7C-1716-46FE-9FBA-43AC6B3E9B03}"/>
    <cellStyle name="Normal 6 4 2 2 2 4" xfId="1588" xr:uid="{971955AF-CC44-4563-A220-1022B51983DA}"/>
    <cellStyle name="Normal 6 4 2 2 2 5" xfId="3165" xr:uid="{EE92E8E5-35BC-4A2E-9BA6-5B9DBB5A8286}"/>
    <cellStyle name="Normal 6 4 2 2 2 6" xfId="3166" xr:uid="{1F4F3703-A7A1-4B9B-AAC6-729235E3F64A}"/>
    <cellStyle name="Normal 6 4 2 2 3" xfId="636" xr:uid="{62653D83-47EA-4C36-8123-8F2B596E2669}"/>
    <cellStyle name="Normal 6 4 2 2 3 2" xfId="1589" xr:uid="{FD2E0448-98A7-415B-BFA4-E12CC1AEA2A5}"/>
    <cellStyle name="Normal 6 4 2 2 3 2 2" xfId="1590" xr:uid="{F5DEB71F-9A64-496A-996D-6AA9BED63BBB}"/>
    <cellStyle name="Normal 6 4 2 2 3 2 3" xfId="3167" xr:uid="{9D4616F7-565D-4F2D-9DE5-73F0FF2E3623}"/>
    <cellStyle name="Normal 6 4 2 2 3 2 4" xfId="3168" xr:uid="{FF3B72CA-AB60-4B90-A2BB-AA790A9B3534}"/>
    <cellStyle name="Normal 6 4 2 2 3 3" xfId="1591" xr:uid="{CE458389-4E8C-418D-BA09-1AB7CDD63A86}"/>
    <cellStyle name="Normal 6 4 2 2 3 4" xfId="3169" xr:uid="{3A9A768B-6FE1-4A18-A5DA-37ABE6719A6C}"/>
    <cellStyle name="Normal 6 4 2 2 3 5" xfId="3170" xr:uid="{8FA8ACCC-E144-412C-817E-24D98EB1A518}"/>
    <cellStyle name="Normal 6 4 2 2 4" xfId="1592" xr:uid="{A28418FC-1D88-4B3F-8507-C36ADD528226}"/>
    <cellStyle name="Normal 6 4 2 2 4 2" xfId="1593" xr:uid="{ECFA5682-9565-4C67-8561-E6B8D1B3C457}"/>
    <cellStyle name="Normal 6 4 2 2 4 3" xfId="3171" xr:uid="{10BCF4AB-C5BD-4ADD-BE0D-FC65A124064A}"/>
    <cellStyle name="Normal 6 4 2 2 4 4" xfId="3172" xr:uid="{4AA5D767-B729-4C75-9126-69E6399F527B}"/>
    <cellStyle name="Normal 6 4 2 2 5" xfId="1594" xr:uid="{DEA75217-81BF-4846-9724-A352248664F4}"/>
    <cellStyle name="Normal 6 4 2 2 5 2" xfId="3173" xr:uid="{C8ED67E6-BD34-4829-A12C-383E3EAAF8CE}"/>
    <cellStyle name="Normal 6 4 2 2 5 3" xfId="3174" xr:uid="{16C2029A-4300-43E9-A981-048DE2FC90CC}"/>
    <cellStyle name="Normal 6 4 2 2 5 4" xfId="3175" xr:uid="{19257192-002B-43FF-A382-2A222665B89C}"/>
    <cellStyle name="Normal 6 4 2 2 6" xfId="3176" xr:uid="{D4A94436-0F92-4D0A-ACB4-F5342B0D7CAD}"/>
    <cellStyle name="Normal 6 4 2 2 7" xfId="3177" xr:uid="{E42DB487-7393-4FF7-A809-C094E77D8EB4}"/>
    <cellStyle name="Normal 6 4 2 2 8" xfId="3178" xr:uid="{C37D8C14-2AD1-4548-B6E6-6425BADB1DEA}"/>
    <cellStyle name="Normal 6 4 2 3" xfId="331" xr:uid="{8E09A3F0-A3E7-4DD3-98CF-FA4D440ED23C}"/>
    <cellStyle name="Normal 6 4 2 3 2" xfId="637" xr:uid="{7142C295-823C-4379-9623-BB170B7401DF}"/>
    <cellStyle name="Normal 6 4 2 3 2 2" xfId="638" xr:uid="{94274AFC-2A7F-42B4-9CAA-94B96B8D924E}"/>
    <cellStyle name="Normal 6 4 2 3 2 2 2" xfId="1595" xr:uid="{CE4C09F8-A7E9-4918-B9EC-90ED4891EF43}"/>
    <cellStyle name="Normal 6 4 2 3 2 2 2 2" xfId="1596" xr:uid="{F85922AD-AC3E-4DAE-BE79-E870E06077F3}"/>
    <cellStyle name="Normal 6 4 2 3 2 2 3" xfId="1597" xr:uid="{A18CC5A1-3E38-44C7-A3CD-09458E5FAF46}"/>
    <cellStyle name="Normal 6 4 2 3 2 3" xfId="1598" xr:uid="{B414EBA9-F318-4234-8FDB-7A2A15CEEDCA}"/>
    <cellStyle name="Normal 6 4 2 3 2 3 2" xfId="1599" xr:uid="{63B195E3-DEB1-4F97-95F8-C4E72E136F9F}"/>
    <cellStyle name="Normal 6 4 2 3 2 4" xfId="1600" xr:uid="{C32DAA76-80CC-442A-BDDF-9C09EBF73F69}"/>
    <cellStyle name="Normal 6 4 2 3 3" xfId="639" xr:uid="{CC6D7E47-3247-4683-A284-BCFED8E16525}"/>
    <cellStyle name="Normal 6 4 2 3 3 2" xfId="1601" xr:uid="{66A4C5E6-9D03-40F1-A3B7-346A01BC9888}"/>
    <cellStyle name="Normal 6 4 2 3 3 2 2" xfId="1602" xr:uid="{7A41B328-EC8D-4F55-A8D1-2821B9C92AFD}"/>
    <cellStyle name="Normal 6 4 2 3 3 3" xfId="1603" xr:uid="{A827A5EC-19AA-49BC-82EC-98B8A3F8E061}"/>
    <cellStyle name="Normal 6 4 2 3 3 4" xfId="3179" xr:uid="{6CA0F518-6465-4E49-A1F0-32200D2C14EB}"/>
    <cellStyle name="Normal 6 4 2 3 4" xfId="1604" xr:uid="{931D73EA-31A6-44AF-B9F5-F9A59C77A329}"/>
    <cellStyle name="Normal 6 4 2 3 4 2" xfId="1605" xr:uid="{2F3C2734-56DE-4DF4-8A83-451B4898A0BA}"/>
    <cellStyle name="Normal 6 4 2 3 5" xfId="1606" xr:uid="{96769EDA-A948-4B86-A0C6-B9312EB58902}"/>
    <cellStyle name="Normal 6 4 2 3 6" xfId="3180" xr:uid="{1667EA6B-6407-4EF4-84EB-232CC63BDF79}"/>
    <cellStyle name="Normal 6 4 2 4" xfId="332" xr:uid="{0828A0BB-DB3F-42FC-8C3F-AE6D551F3797}"/>
    <cellStyle name="Normal 6 4 2 4 2" xfId="640" xr:uid="{9881829C-49B0-461F-831C-D9D84222523A}"/>
    <cellStyle name="Normal 6 4 2 4 2 2" xfId="1607" xr:uid="{6C0FE0CE-7963-482E-AD71-E81B04B4B3ED}"/>
    <cellStyle name="Normal 6 4 2 4 2 2 2" xfId="1608" xr:uid="{8D4D991C-C346-43EC-9BEC-E0487795E2CA}"/>
    <cellStyle name="Normal 6 4 2 4 2 3" xfId="1609" xr:uid="{914C2563-6B9D-4E66-9B79-8FA44AE3A436}"/>
    <cellStyle name="Normal 6 4 2 4 2 4" xfId="3181" xr:uid="{3F5E1ADA-932D-46A5-8BC1-41B53A5AD9A8}"/>
    <cellStyle name="Normal 6 4 2 4 3" xfId="1610" xr:uid="{194CF78F-ECD3-4970-A39D-60879D7C54A2}"/>
    <cellStyle name="Normal 6 4 2 4 3 2" xfId="1611" xr:uid="{8F5BB0D7-2BEC-48C5-B01C-9679D79C75F3}"/>
    <cellStyle name="Normal 6 4 2 4 4" xfId="1612" xr:uid="{AAB522C6-2DDE-4819-B8BA-025F39D491C5}"/>
    <cellStyle name="Normal 6 4 2 4 5" xfId="3182" xr:uid="{518A4083-393E-4BA5-B8F9-934478F0A67C}"/>
    <cellStyle name="Normal 6 4 2 5" xfId="333" xr:uid="{85E803F3-BDAC-4EE8-8102-6A54522D6B8C}"/>
    <cellStyle name="Normal 6 4 2 5 2" xfId="1613" xr:uid="{C5803163-409E-4D89-B49E-80D3F8907DDE}"/>
    <cellStyle name="Normal 6 4 2 5 2 2" xfId="1614" xr:uid="{EC638858-2DEF-4DAA-A791-40A420056EC0}"/>
    <cellStyle name="Normal 6 4 2 5 3" xfId="1615" xr:uid="{EFD65806-5795-453C-A923-3FA77CEA3931}"/>
    <cellStyle name="Normal 6 4 2 5 4" xfId="3183" xr:uid="{8A4914C9-402F-4C2F-987D-8362AD096728}"/>
    <cellStyle name="Normal 6 4 2 6" xfId="1616" xr:uid="{ACD20C5D-36EE-45CF-8629-7104C4A4F92F}"/>
    <cellStyle name="Normal 6 4 2 6 2" xfId="1617" xr:uid="{F2B4219F-EBB5-464C-A217-A0937FF19065}"/>
    <cellStyle name="Normal 6 4 2 6 3" xfId="3184" xr:uid="{0626EFE0-C3A6-4422-99F2-35C5D7D618AE}"/>
    <cellStyle name="Normal 6 4 2 6 4" xfId="3185" xr:uid="{DCA69A5F-3191-404A-832D-3E2FBDD50EA1}"/>
    <cellStyle name="Normal 6 4 2 7" xfId="1618" xr:uid="{EA373B8F-BF86-49E3-850D-F944931E93FD}"/>
    <cellStyle name="Normal 6 4 2 8" xfId="3186" xr:uid="{E268238F-A5AA-45B6-90B1-812C28BF9BE5}"/>
    <cellStyle name="Normal 6 4 2 9" xfId="3187" xr:uid="{C981D7E9-E432-41CE-975A-C1D8F866F249}"/>
    <cellStyle name="Normal 6 4 3" xfId="120" xr:uid="{9846FC9E-7078-4E6C-AA6E-C05611448319}"/>
    <cellStyle name="Normal 6 4 3 2" xfId="121" xr:uid="{262B68EF-889D-4178-A9F7-4F71F1E0860A}"/>
    <cellStyle name="Normal 6 4 3 2 2" xfId="641" xr:uid="{E91CE8AE-AF06-4D05-ADDA-87ADB55FF6BE}"/>
    <cellStyle name="Normal 6 4 3 2 2 2" xfId="1619" xr:uid="{A7600FC6-2A4B-4332-B3D0-58580356D97F}"/>
    <cellStyle name="Normal 6 4 3 2 2 2 2" xfId="1620" xr:uid="{EFA9B7D2-AB5B-421A-9C20-A62318DE0F48}"/>
    <cellStyle name="Normal 6 4 3 2 2 2 2 2" xfId="4476" xr:uid="{998667EC-554C-4B49-A41A-C2330448D890}"/>
    <cellStyle name="Normal 6 4 3 2 2 2 3" xfId="4477" xr:uid="{7F87911A-9A5E-4805-8665-56700C09EFAA}"/>
    <cellStyle name="Normal 6 4 3 2 2 3" xfId="1621" xr:uid="{1A304E1B-73A0-4559-9DF4-7AD032B22675}"/>
    <cellStyle name="Normal 6 4 3 2 2 3 2" xfId="4478" xr:uid="{D9C0C0DD-C113-4186-97F3-ACCA816C539A}"/>
    <cellStyle name="Normal 6 4 3 2 2 4" xfId="3188" xr:uid="{FBD27A9E-68F8-4F08-8B51-4B0FAE48924E}"/>
    <cellStyle name="Normal 6 4 3 2 3" xfId="1622" xr:uid="{D87F01E4-DA41-46F2-B96E-368D346DE172}"/>
    <cellStyle name="Normal 6 4 3 2 3 2" xfId="1623" xr:uid="{A6F59928-6331-4E3C-9ED0-175AB659FD99}"/>
    <cellStyle name="Normal 6 4 3 2 3 2 2" xfId="4479" xr:uid="{EC03AFF0-5BF3-4C73-A481-D9A98A44A7AE}"/>
    <cellStyle name="Normal 6 4 3 2 3 3" xfId="3189" xr:uid="{95766D2F-9393-4924-9739-BAD2512CE8D4}"/>
    <cellStyle name="Normal 6 4 3 2 3 4" xfId="3190" xr:uid="{CCD37897-FD99-4286-AFC1-5193FC7E4E57}"/>
    <cellStyle name="Normal 6 4 3 2 4" xfId="1624" xr:uid="{EF248690-F077-470A-A7BD-287FE48D72BF}"/>
    <cellStyle name="Normal 6 4 3 2 4 2" xfId="4480" xr:uid="{B883F3EC-B88A-4FFB-BECA-D5324F83C9AE}"/>
    <cellStyle name="Normal 6 4 3 2 5" xfId="3191" xr:uid="{FF2F110C-FEA9-4069-A1F6-9F40FD82B38F}"/>
    <cellStyle name="Normal 6 4 3 2 6" xfId="3192" xr:uid="{15E94DD7-08CD-4740-A9F7-EF6A52E9A426}"/>
    <cellStyle name="Normal 6 4 3 3" xfId="334" xr:uid="{B145C926-A9C7-45C0-8498-E10BDF3D6FB1}"/>
    <cellStyle name="Normal 6 4 3 3 2" xfId="1625" xr:uid="{652945CD-B519-48D7-9B71-F3D4F2CEC699}"/>
    <cellStyle name="Normal 6 4 3 3 2 2" xfId="1626" xr:uid="{DD66A99D-4B4C-4790-B536-972337EA3F85}"/>
    <cellStyle name="Normal 6 4 3 3 2 2 2" xfId="4481" xr:uid="{F2F30F12-75F0-4D59-BC29-A024949750E5}"/>
    <cellStyle name="Normal 6 4 3 3 2 3" xfId="3193" xr:uid="{8DBBB268-FB48-4B5D-8F21-B3D9BB13F6EF}"/>
    <cellStyle name="Normal 6 4 3 3 2 4" xfId="3194" xr:uid="{CA82CA83-976D-45BD-BBB5-389D18690E48}"/>
    <cellStyle name="Normal 6 4 3 3 3" xfId="1627" xr:uid="{51AC0AF7-F1C7-41B1-B977-68C07DF643AD}"/>
    <cellStyle name="Normal 6 4 3 3 3 2" xfId="4482" xr:uid="{99609093-B3C1-46C0-B8EB-F597D1F2DB8C}"/>
    <cellStyle name="Normal 6 4 3 3 4" xfId="3195" xr:uid="{DE5D3EAD-78C3-432A-9198-D2BDADCBE4F3}"/>
    <cellStyle name="Normal 6 4 3 3 5" xfId="3196" xr:uid="{6F34674E-EDFB-4CAD-A816-E95F540C3138}"/>
    <cellStyle name="Normal 6 4 3 4" xfId="1628" xr:uid="{D3F8EAE2-9830-4144-8E8F-FD9E2BB65C15}"/>
    <cellStyle name="Normal 6 4 3 4 2" xfId="1629" xr:uid="{FF2BBB26-4EF3-460A-B0B1-CFB551C6E4A2}"/>
    <cellStyle name="Normal 6 4 3 4 2 2" xfId="4483" xr:uid="{AE1EAE3E-80FC-4D9B-9049-4374F7ED2EE6}"/>
    <cellStyle name="Normal 6 4 3 4 3" xfId="3197" xr:uid="{8E3ACCF0-4159-4E10-8A92-3BD59F78A8B8}"/>
    <cellStyle name="Normal 6 4 3 4 4" xfId="3198" xr:uid="{AE5A7A5B-D89C-4434-A7E7-1B8E7AA178FE}"/>
    <cellStyle name="Normal 6 4 3 5" xfId="1630" xr:uid="{8B335046-DB43-49D8-8C77-4995A9B5E8E5}"/>
    <cellStyle name="Normal 6 4 3 5 2" xfId="3199" xr:uid="{5B1CB1D0-623A-4B9E-96C4-03C883592BDF}"/>
    <cellStyle name="Normal 6 4 3 5 3" xfId="3200" xr:uid="{494BDEC3-2FC7-490D-817A-52D706A44071}"/>
    <cellStyle name="Normal 6 4 3 5 4" xfId="3201" xr:uid="{D7A7658D-4161-4A3F-9BCC-8A70154F44D4}"/>
    <cellStyle name="Normal 6 4 3 6" xfId="3202" xr:uid="{CD378078-C2F7-4D4C-B7C6-190FEED1E685}"/>
    <cellStyle name="Normal 6 4 3 7" xfId="3203" xr:uid="{7006B54D-9767-4C5E-88A1-5D20C56FA4DD}"/>
    <cellStyle name="Normal 6 4 3 8" xfId="3204" xr:uid="{9B359E27-29C8-41BA-B74F-F32EB1834049}"/>
    <cellStyle name="Normal 6 4 4" xfId="122" xr:uid="{BF487BDC-0F8A-456B-991D-A20F23D2B6BA}"/>
    <cellStyle name="Normal 6 4 4 2" xfId="642" xr:uid="{92F9C8CD-6C53-4D51-B1E8-2E6F88FABBD0}"/>
    <cellStyle name="Normal 6 4 4 2 2" xfId="643" xr:uid="{7580CC89-892B-4A2E-9E1A-78C1C443760A}"/>
    <cellStyle name="Normal 6 4 4 2 2 2" xfId="1631" xr:uid="{CCCBCD8F-FFD5-46B3-9AB1-FC27386F237E}"/>
    <cellStyle name="Normal 6 4 4 2 2 2 2" xfId="1632" xr:uid="{D7B02854-64D2-4623-B339-D2928F64400E}"/>
    <cellStyle name="Normal 6 4 4 2 2 3" xfId="1633" xr:uid="{EDBFD03E-D9E8-4991-A415-BAFA43960F6F}"/>
    <cellStyle name="Normal 6 4 4 2 2 4" xfId="3205" xr:uid="{6DD1300D-C900-462A-9389-C2044B1C5000}"/>
    <cellStyle name="Normal 6 4 4 2 3" xfId="1634" xr:uid="{2A7BEAF7-F28D-49F7-886F-470456FFC7A1}"/>
    <cellStyle name="Normal 6 4 4 2 3 2" xfId="1635" xr:uid="{167BB515-E152-4986-A406-4BA4AABBA373}"/>
    <cellStyle name="Normal 6 4 4 2 4" xfId="1636" xr:uid="{1B62F6F4-1773-4699-BB23-D876AAEBD28F}"/>
    <cellStyle name="Normal 6 4 4 2 5" xfId="3206" xr:uid="{906F7C86-01D8-4D3A-B47E-3EABD366F755}"/>
    <cellStyle name="Normal 6 4 4 3" xfId="644" xr:uid="{B5AC7DC9-41B9-4E70-BC1F-47693678B9F3}"/>
    <cellStyle name="Normal 6 4 4 3 2" xfId="1637" xr:uid="{841AFF56-FEC9-4C99-84C0-F16B2A8B2450}"/>
    <cellStyle name="Normal 6 4 4 3 2 2" xfId="1638" xr:uid="{48D5A07C-3B47-4A58-97B8-9AF82FF59F8D}"/>
    <cellStyle name="Normal 6 4 4 3 3" xfId="1639" xr:uid="{BAC5FF9C-79CB-423C-9CCD-C84FD9CFDD1C}"/>
    <cellStyle name="Normal 6 4 4 3 4" xfId="3207" xr:uid="{BC2F014A-A114-47E5-9BF6-7994741BA28E}"/>
    <cellStyle name="Normal 6 4 4 4" xfId="1640" xr:uid="{45E6DF8A-20D6-4C3B-B3D5-CBCA5A78FA06}"/>
    <cellStyle name="Normal 6 4 4 4 2" xfId="1641" xr:uid="{ECC241B2-357F-4219-937F-F8CB3FEE5132}"/>
    <cellStyle name="Normal 6 4 4 4 3" xfId="3208" xr:uid="{D1D01531-76D7-4B59-AD02-09EC3CBAD29D}"/>
    <cellStyle name="Normal 6 4 4 4 4" xfId="3209" xr:uid="{4C3FAE70-3D13-478D-81C3-4F3E84DE5791}"/>
    <cellStyle name="Normal 6 4 4 5" xfId="1642" xr:uid="{079F2D47-944C-4A7A-A0EA-047BF4325CD6}"/>
    <cellStyle name="Normal 6 4 4 6" xfId="3210" xr:uid="{E6B0F8D8-D070-41F5-9AC3-A2FFDBB35154}"/>
    <cellStyle name="Normal 6 4 4 7" xfId="3211" xr:uid="{3E5A1129-D162-4B8F-86B3-E96AD2C7B097}"/>
    <cellStyle name="Normal 6 4 5" xfId="335" xr:uid="{2AC82319-1D27-4CBC-9091-F5EB158E44E3}"/>
    <cellStyle name="Normal 6 4 5 2" xfId="645" xr:uid="{9D82AE14-C876-432B-AC8E-71E6617FD42B}"/>
    <cellStyle name="Normal 6 4 5 2 2" xfId="1643" xr:uid="{CB0AD35C-5324-4E39-8BD9-B2A96664494E}"/>
    <cellStyle name="Normal 6 4 5 2 2 2" xfId="1644" xr:uid="{5FE72849-EE03-4E69-9072-D60A7711F007}"/>
    <cellStyle name="Normal 6 4 5 2 3" xfId="1645" xr:uid="{07D24AD4-1F92-49EC-A28B-204FE3394D7F}"/>
    <cellStyle name="Normal 6 4 5 2 4" xfId="3212" xr:uid="{0ED2F07A-3FA7-43BC-BCD9-58D3658AE4FE}"/>
    <cellStyle name="Normal 6 4 5 3" xfId="1646" xr:uid="{87546D52-0B66-4D3C-A978-1BCDAE1FBC94}"/>
    <cellStyle name="Normal 6 4 5 3 2" xfId="1647" xr:uid="{DD9F7BFB-9417-4160-AD74-0F21A3861C87}"/>
    <cellStyle name="Normal 6 4 5 3 3" xfId="3213" xr:uid="{A7A12354-C72A-4B0F-A123-1D664B8899CC}"/>
    <cellStyle name="Normal 6 4 5 3 4" xfId="3214" xr:uid="{F8CCCCF7-C90D-4CC5-8038-C4577F3EC6D5}"/>
    <cellStyle name="Normal 6 4 5 4" xfId="1648" xr:uid="{E27048AD-CEDA-4B32-83E3-3BE6545D7BDA}"/>
    <cellStyle name="Normal 6 4 5 5" xfId="3215" xr:uid="{72C02B43-9079-443B-93AF-89EDDEC3CDA3}"/>
    <cellStyle name="Normal 6 4 5 6" xfId="3216" xr:uid="{5AA1EA10-C56C-43C4-AA5F-394E9624EF9C}"/>
    <cellStyle name="Normal 6 4 6" xfId="336" xr:uid="{20BFBEED-9066-4D3B-8E5A-0898DADADC08}"/>
    <cellStyle name="Normal 6 4 6 2" xfId="1649" xr:uid="{CFC60BAB-FACF-4D8C-AA96-B551E856C821}"/>
    <cellStyle name="Normal 6 4 6 2 2" xfId="1650" xr:uid="{DD080596-1E72-4684-93EB-9F1BA9BFBD0E}"/>
    <cellStyle name="Normal 6 4 6 2 3" xfId="3217" xr:uid="{CE5C939C-A73F-4AA8-90AB-2C36B45195C5}"/>
    <cellStyle name="Normal 6 4 6 2 4" xfId="3218" xr:uid="{07515A8C-9667-4619-8938-B7E6FBE4A096}"/>
    <cellStyle name="Normal 6 4 6 3" xfId="1651" xr:uid="{398AB09F-1C18-4A8C-900F-B8FC660488C7}"/>
    <cellStyle name="Normal 6 4 6 4" xfId="3219" xr:uid="{39EAB523-4713-4327-ADEB-53A7D126F760}"/>
    <cellStyle name="Normal 6 4 6 5" xfId="3220" xr:uid="{D4FA0B75-239E-416D-82A1-A94BDC96E6B1}"/>
    <cellStyle name="Normal 6 4 7" xfId="1652" xr:uid="{D875ED20-F2EA-4C18-9A4B-84B479D5E972}"/>
    <cellStyle name="Normal 6 4 7 2" xfId="1653" xr:uid="{B6D64FD0-4024-4652-B8D1-FECCC4FD5683}"/>
    <cellStyle name="Normal 6 4 7 3" xfId="3221" xr:uid="{7C9DDD35-5613-4D18-B31F-D456769EA3C8}"/>
    <cellStyle name="Normal 6 4 7 3 2" xfId="4407" xr:uid="{EC171377-30F8-4D9B-B4E9-C2E7E4A804D3}"/>
    <cellStyle name="Normal 6 4 7 3 3" xfId="4685" xr:uid="{A2315AF3-E7A6-4C7B-A269-3A8DB2BF7C80}"/>
    <cellStyle name="Normal 6 4 7 4" xfId="3222" xr:uid="{BA90A335-AE83-4AE4-B6A3-A31B05E885D5}"/>
    <cellStyle name="Normal 6 4 8" xfId="1654" xr:uid="{9FFB8B89-EDBC-45C9-9DDF-65F7D3926F7E}"/>
    <cellStyle name="Normal 6 4 8 2" xfId="3223" xr:uid="{2EA1B098-A72A-4111-8316-50182A8A6A20}"/>
    <cellStyle name="Normal 6 4 8 3" xfId="3224" xr:uid="{827ECBF2-4344-44FA-856B-B0283A3792B9}"/>
    <cellStyle name="Normal 6 4 8 4" xfId="3225" xr:uid="{B3826795-2716-49E9-89E2-A1B37E01BC48}"/>
    <cellStyle name="Normal 6 4 9" xfId="3226" xr:uid="{3BCE4BFE-E5B7-4555-BAE1-CDB81AFF26F4}"/>
    <cellStyle name="Normal 6 5" xfId="123" xr:uid="{8197E67B-38F1-4692-88BF-2F94129DD8B1}"/>
    <cellStyle name="Normal 6 5 10" xfId="3227" xr:uid="{1F4C7720-9A3B-47EB-98B1-712D947EFFFE}"/>
    <cellStyle name="Normal 6 5 11" xfId="3228" xr:uid="{E9EABC39-6AC9-4647-9397-96DA0123D083}"/>
    <cellStyle name="Normal 6 5 2" xfId="124" xr:uid="{7418C124-97E2-4755-8CBB-BB12258CC485}"/>
    <cellStyle name="Normal 6 5 2 2" xfId="337" xr:uid="{1168AE78-BCDE-49F0-8131-52ED42CD93CF}"/>
    <cellStyle name="Normal 6 5 2 2 2" xfId="646" xr:uid="{6FCE6EF2-5C0C-49E9-B9CB-4FEC87A8A498}"/>
    <cellStyle name="Normal 6 5 2 2 2 2" xfId="647" xr:uid="{34A0581D-90D4-4CC7-BF03-C4F27BFF0A6C}"/>
    <cellStyle name="Normal 6 5 2 2 2 2 2" xfId="1655" xr:uid="{D2283192-D0F3-4666-BB4B-10AECAEC31CB}"/>
    <cellStyle name="Normal 6 5 2 2 2 2 3" xfId="3229" xr:uid="{1DF49AAC-E410-4306-8D4A-95818A65BC07}"/>
    <cellStyle name="Normal 6 5 2 2 2 2 4" xfId="3230" xr:uid="{36B59437-F753-4540-AE34-2298F2AE4544}"/>
    <cellStyle name="Normal 6 5 2 2 2 3" xfId="1656" xr:uid="{7307E3CB-64D1-4390-AEB2-AFE93E269AF1}"/>
    <cellStyle name="Normal 6 5 2 2 2 3 2" xfId="3231" xr:uid="{85EF5847-D483-4ECD-92FD-A06A5D4E2CE2}"/>
    <cellStyle name="Normal 6 5 2 2 2 3 3" xfId="3232" xr:uid="{65970680-A175-4575-BE9C-1C2A0870196C}"/>
    <cellStyle name="Normal 6 5 2 2 2 3 4" xfId="3233" xr:uid="{4F97487B-EC85-44F8-AC71-E7B40878F37E}"/>
    <cellStyle name="Normal 6 5 2 2 2 4" xfId="3234" xr:uid="{1D6942A8-56D2-4DB0-8342-A269D40F854D}"/>
    <cellStyle name="Normal 6 5 2 2 2 5" xfId="3235" xr:uid="{738E9A43-3D57-4E62-9F71-15531C5BF078}"/>
    <cellStyle name="Normal 6 5 2 2 2 6" xfId="3236" xr:uid="{0A7507F2-A4AD-4EDF-8510-161D5F3F5994}"/>
    <cellStyle name="Normal 6 5 2 2 3" xfId="648" xr:uid="{609BA1B8-9725-472B-B1C2-C9DA1CC79F9B}"/>
    <cellStyle name="Normal 6 5 2 2 3 2" xfId="1657" xr:uid="{9789706A-C08E-4812-8159-407693EDD742}"/>
    <cellStyle name="Normal 6 5 2 2 3 2 2" xfId="3237" xr:uid="{9C274C08-F8B3-47D3-8EEE-B9DAC2B40452}"/>
    <cellStyle name="Normal 6 5 2 2 3 2 3" xfId="3238" xr:uid="{7FFE5934-899C-4921-B754-66B01AC35533}"/>
    <cellStyle name="Normal 6 5 2 2 3 2 4" xfId="3239" xr:uid="{4726F358-C651-4C92-A0B8-E5C92A6F3F58}"/>
    <cellStyle name="Normal 6 5 2 2 3 3" xfId="3240" xr:uid="{AEC3BFBD-FD04-4C06-83D3-2DEE317327AE}"/>
    <cellStyle name="Normal 6 5 2 2 3 4" xfId="3241" xr:uid="{A2EFCC3E-605C-4057-A800-B3EB6772D456}"/>
    <cellStyle name="Normal 6 5 2 2 3 5" xfId="3242" xr:uid="{F754E29F-FFE8-4835-849B-452F39973E6F}"/>
    <cellStyle name="Normal 6 5 2 2 4" xfId="1658" xr:uid="{C7284FD4-A41C-4DF7-84C4-1F8612B8B692}"/>
    <cellStyle name="Normal 6 5 2 2 4 2" xfId="3243" xr:uid="{9DEEF8FA-CB62-4056-9572-022B7D08594B}"/>
    <cellStyle name="Normal 6 5 2 2 4 3" xfId="3244" xr:uid="{EFE7B70D-79AC-4645-8169-CEC623B30E41}"/>
    <cellStyle name="Normal 6 5 2 2 4 4" xfId="3245" xr:uid="{562C0910-3DC9-4B96-8F3D-BA0EDF0B0599}"/>
    <cellStyle name="Normal 6 5 2 2 5" xfId="3246" xr:uid="{71848158-1FEE-4789-B9DC-696A164C70A8}"/>
    <cellStyle name="Normal 6 5 2 2 5 2" xfId="3247" xr:uid="{FAAD57BB-3BA3-460E-BC47-5A85A19E943E}"/>
    <cellStyle name="Normal 6 5 2 2 5 3" xfId="3248" xr:uid="{152C7AE8-B030-4815-8ACC-2D4758E9AC36}"/>
    <cellStyle name="Normal 6 5 2 2 5 4" xfId="3249" xr:uid="{996FE389-6B0D-44B7-A248-2C1DE8F72C6C}"/>
    <cellStyle name="Normal 6 5 2 2 6" xfId="3250" xr:uid="{14DA0AC8-E54D-493C-956A-00F46972BBFA}"/>
    <cellStyle name="Normal 6 5 2 2 7" xfId="3251" xr:uid="{A777D20F-9738-4484-B30E-6B99828D5129}"/>
    <cellStyle name="Normal 6 5 2 2 8" xfId="3252" xr:uid="{6FAD7B43-1940-417C-8491-A3A4B19878B9}"/>
    <cellStyle name="Normal 6 5 2 3" xfId="649" xr:uid="{E0CD3CEA-2B5E-48DB-9978-CF49315AC883}"/>
    <cellStyle name="Normal 6 5 2 3 2" xfId="650" xr:uid="{0A7677F1-8A55-4BDF-B4A7-33CF4B1AA715}"/>
    <cellStyle name="Normal 6 5 2 3 2 2" xfId="651" xr:uid="{151490DB-3AA0-4713-9712-83EB4FAF51AC}"/>
    <cellStyle name="Normal 6 5 2 3 2 3" xfId="3253" xr:uid="{47CAF089-BE49-4B32-A20B-FE3949815106}"/>
    <cellStyle name="Normal 6 5 2 3 2 4" xfId="3254" xr:uid="{70C21E6F-2607-43E2-AF7C-08FD77529BC6}"/>
    <cellStyle name="Normal 6 5 2 3 3" xfId="652" xr:uid="{0AD693C3-570A-48E8-BC11-1954FC6BB495}"/>
    <cellStyle name="Normal 6 5 2 3 3 2" xfId="3255" xr:uid="{3353C789-D495-4751-9130-CF0C91452CF7}"/>
    <cellStyle name="Normal 6 5 2 3 3 3" xfId="3256" xr:uid="{6261733C-9A22-443E-9FD6-DD866951D860}"/>
    <cellStyle name="Normal 6 5 2 3 3 4" xfId="3257" xr:uid="{4A8F22C2-8EC6-4002-A0A9-65CC58B2C25A}"/>
    <cellStyle name="Normal 6 5 2 3 4" xfId="3258" xr:uid="{578CD73A-2159-4BF7-854E-66D63674C971}"/>
    <cellStyle name="Normal 6 5 2 3 5" xfId="3259" xr:uid="{4CA4C78A-C204-4BFA-9C1C-DB591D35BA89}"/>
    <cellStyle name="Normal 6 5 2 3 6" xfId="3260" xr:uid="{C5302707-A23E-4F48-BDF1-ECF22B62E86A}"/>
    <cellStyle name="Normal 6 5 2 4" xfId="653" xr:uid="{3FE94D36-271B-43F4-B430-D6C810B04264}"/>
    <cellStyle name="Normal 6 5 2 4 2" xfId="654" xr:uid="{6FAED912-D752-4E89-B2CC-BB5F65AFA59E}"/>
    <cellStyle name="Normal 6 5 2 4 2 2" xfId="3261" xr:uid="{0E833F21-869E-47A6-A0EF-1DABF2629144}"/>
    <cellStyle name="Normal 6 5 2 4 2 3" xfId="3262" xr:uid="{E4AFC54E-2510-4C10-AA4C-740722550EEC}"/>
    <cellStyle name="Normal 6 5 2 4 2 4" xfId="3263" xr:uid="{6E5E0358-337B-4A19-839E-BC5ACD51617A}"/>
    <cellStyle name="Normal 6 5 2 4 3" xfId="3264" xr:uid="{C0F7D797-1A8E-42A6-A60D-5F8E27A7BAEB}"/>
    <cellStyle name="Normal 6 5 2 4 4" xfId="3265" xr:uid="{EA59BF9B-E4BA-4A39-B8A4-18F89C489C13}"/>
    <cellStyle name="Normal 6 5 2 4 5" xfId="3266" xr:uid="{CD6CB211-D397-4C0C-AFA8-ECFAED5F3F70}"/>
    <cellStyle name="Normal 6 5 2 5" xfId="655" xr:uid="{55D32F74-45C0-451E-8C42-AF484EA09B0F}"/>
    <cellStyle name="Normal 6 5 2 5 2" xfId="3267" xr:uid="{DE9E27FD-22BC-4E6D-895F-2194E8A0CE6E}"/>
    <cellStyle name="Normal 6 5 2 5 3" xfId="3268" xr:uid="{7B2BAB15-5E81-44C4-81CA-7614E0E88318}"/>
    <cellStyle name="Normal 6 5 2 5 4" xfId="3269" xr:uid="{D03EA91F-9009-4A31-9522-A94C8EB419CD}"/>
    <cellStyle name="Normal 6 5 2 6" xfId="3270" xr:uid="{45AF9F29-0FF5-4AAB-B881-4C177E888FBA}"/>
    <cellStyle name="Normal 6 5 2 6 2" xfId="3271" xr:uid="{84175870-0B61-4C55-A85B-07198D0C728F}"/>
    <cellStyle name="Normal 6 5 2 6 3" xfId="3272" xr:uid="{194B1E35-1B38-499B-B0EA-30D784BA3BE9}"/>
    <cellStyle name="Normal 6 5 2 6 4" xfId="3273" xr:uid="{4D0F1969-BDC7-45EB-8E86-1E7AA974A9BF}"/>
    <cellStyle name="Normal 6 5 2 7" xfId="3274" xr:uid="{617B9CF9-13B0-476B-AC56-F77DE713034B}"/>
    <cellStyle name="Normal 6 5 2 8" xfId="3275" xr:uid="{C53A4664-7A71-4036-A7EC-A8689D90CCD6}"/>
    <cellStyle name="Normal 6 5 2 9" xfId="3276" xr:uid="{32A0EA1D-147D-4AB4-909E-925CAA0CF88E}"/>
    <cellStyle name="Normal 6 5 3" xfId="338" xr:uid="{AE954392-EA58-4891-AA25-6B063EF38CD0}"/>
    <cellStyle name="Normal 6 5 3 2" xfId="656" xr:uid="{8EA6E2F9-AC4D-466C-8ADD-A84F1AACF967}"/>
    <cellStyle name="Normal 6 5 3 2 2" xfId="657" xr:uid="{4BBA43CA-3BAF-40AA-B566-9AC9E1CD18DB}"/>
    <cellStyle name="Normal 6 5 3 2 2 2" xfId="1659" xr:uid="{134565FF-75E6-485B-AC02-8752B98B81BD}"/>
    <cellStyle name="Normal 6 5 3 2 2 2 2" xfId="1660" xr:uid="{169C8041-091C-4831-A9C2-60E3BC565FCC}"/>
    <cellStyle name="Normal 6 5 3 2 2 3" xfId="1661" xr:uid="{A31F14F8-EBE4-4D49-9E18-031B8DDC99DF}"/>
    <cellStyle name="Normal 6 5 3 2 2 4" xfId="3277" xr:uid="{1011AF5A-C78E-4B76-AE59-827B821BD2C3}"/>
    <cellStyle name="Normal 6 5 3 2 3" xfId="1662" xr:uid="{188F626E-D482-43D3-850B-E05038DFB618}"/>
    <cellStyle name="Normal 6 5 3 2 3 2" xfId="1663" xr:uid="{273A3672-AFD8-4E0B-85D8-937C0DEB4BCB}"/>
    <cellStyle name="Normal 6 5 3 2 3 3" xfId="3278" xr:uid="{E2E2F12C-151E-4EBC-AA25-FD959F54460A}"/>
    <cellStyle name="Normal 6 5 3 2 3 4" xfId="3279" xr:uid="{D687B63E-2907-49FC-AA1E-80E23CE27873}"/>
    <cellStyle name="Normal 6 5 3 2 4" xfId="1664" xr:uid="{9C8A0936-261B-47F7-8378-DD07180C631C}"/>
    <cellStyle name="Normal 6 5 3 2 5" xfId="3280" xr:uid="{77D0AD8E-EF89-476C-A508-4D967E15837D}"/>
    <cellStyle name="Normal 6 5 3 2 6" xfId="3281" xr:uid="{B8FB5B69-9A1F-42A9-8F80-1AB95EF7F026}"/>
    <cellStyle name="Normal 6 5 3 3" xfId="658" xr:uid="{6C7E2A21-7841-4BA5-8A51-5B669A6610B8}"/>
    <cellStyle name="Normal 6 5 3 3 2" xfId="1665" xr:uid="{BF8F8B71-581B-4811-83B4-3A3E0026E207}"/>
    <cellStyle name="Normal 6 5 3 3 2 2" xfId="1666" xr:uid="{F6A51094-7BE4-49DA-9666-39D1F03DC334}"/>
    <cellStyle name="Normal 6 5 3 3 2 3" xfId="3282" xr:uid="{591297AD-C921-4449-A1B1-893DA492FE86}"/>
    <cellStyle name="Normal 6 5 3 3 2 4" xfId="3283" xr:uid="{9A238578-671E-468B-A2FA-6292E388E2D3}"/>
    <cellStyle name="Normal 6 5 3 3 3" xfId="1667" xr:uid="{62B7833E-26F9-483E-B32C-E1F435BA4DFE}"/>
    <cellStyle name="Normal 6 5 3 3 4" xfId="3284" xr:uid="{C8AC5333-882B-47ED-8D0B-512226BF732F}"/>
    <cellStyle name="Normal 6 5 3 3 5" xfId="3285" xr:uid="{8732C905-6811-43AA-BC3C-D763C5D69503}"/>
    <cellStyle name="Normal 6 5 3 4" xfId="1668" xr:uid="{5C197E41-EE68-4CAC-8F26-135B1FCA4C5D}"/>
    <cellStyle name="Normal 6 5 3 4 2" xfId="1669" xr:uid="{8614B5E5-E086-4D52-BBDB-55F94F33E1D0}"/>
    <cellStyle name="Normal 6 5 3 4 3" xfId="3286" xr:uid="{F95EE98E-FD3A-4971-9AA5-D0106EB2AFEF}"/>
    <cellStyle name="Normal 6 5 3 4 4" xfId="3287" xr:uid="{259ECF42-0AFE-4348-BF75-6987F7385DE3}"/>
    <cellStyle name="Normal 6 5 3 5" xfId="1670" xr:uid="{554CCA50-8631-4B52-98CE-B85F905047D6}"/>
    <cellStyle name="Normal 6 5 3 5 2" xfId="3288" xr:uid="{C0FF669B-5FA2-4DDD-94F1-C0C1B040AC67}"/>
    <cellStyle name="Normal 6 5 3 5 3" xfId="3289" xr:uid="{A60AD32B-299F-453D-A647-8A89CCD1D012}"/>
    <cellStyle name="Normal 6 5 3 5 4" xfId="3290" xr:uid="{D047A207-2CFF-4962-AA89-FDAC57CAF815}"/>
    <cellStyle name="Normal 6 5 3 6" xfId="3291" xr:uid="{970DA309-1D6C-48C2-93A7-A16041FFCF78}"/>
    <cellStyle name="Normal 6 5 3 7" xfId="3292" xr:uid="{3A48EB9A-5D5F-4CCD-A962-20F58ACF08DB}"/>
    <cellStyle name="Normal 6 5 3 8" xfId="3293" xr:uid="{1897E1A8-7EDA-4C6B-9E09-A5391367A744}"/>
    <cellStyle name="Normal 6 5 4" xfId="339" xr:uid="{4FF7ECB9-7D72-40D2-81C4-E913C658624F}"/>
    <cellStyle name="Normal 6 5 4 2" xfId="659" xr:uid="{BF199877-7B05-4297-8326-962690A3721A}"/>
    <cellStyle name="Normal 6 5 4 2 2" xfId="660" xr:uid="{963AED81-9771-450C-ADF7-6C601267DCD7}"/>
    <cellStyle name="Normal 6 5 4 2 2 2" xfId="1671" xr:uid="{A1FC87D5-D326-4C85-A7EB-2B564F280C24}"/>
    <cellStyle name="Normal 6 5 4 2 2 3" xfId="3294" xr:uid="{048C7F6A-DB3A-4584-9188-537D12F4A6C1}"/>
    <cellStyle name="Normal 6 5 4 2 2 4" xfId="3295" xr:uid="{19D071B7-EB16-43EE-8AD6-C77D675C9DA8}"/>
    <cellStyle name="Normal 6 5 4 2 3" xfId="1672" xr:uid="{FEC426B7-963D-4F27-AB11-C675CA71AC9C}"/>
    <cellStyle name="Normal 6 5 4 2 4" xfId="3296" xr:uid="{D0FEBBFF-DF44-426E-A87F-EEC2160A3C29}"/>
    <cellStyle name="Normal 6 5 4 2 5" xfId="3297" xr:uid="{B065488B-587D-406F-8508-3257C30CF114}"/>
    <cellStyle name="Normal 6 5 4 3" xfId="661" xr:uid="{F2E5964A-FC9F-43CB-909D-08AD9E58EFF1}"/>
    <cellStyle name="Normal 6 5 4 3 2" xfId="1673" xr:uid="{9501135E-3448-4684-AC22-FA7C78163151}"/>
    <cellStyle name="Normal 6 5 4 3 3" xfId="3298" xr:uid="{1A51B5E5-0E32-428A-924D-22C5B666182A}"/>
    <cellStyle name="Normal 6 5 4 3 4" xfId="3299" xr:uid="{F1327D8E-01E9-4995-93B2-5948F9F3E613}"/>
    <cellStyle name="Normal 6 5 4 4" xfId="1674" xr:uid="{A72E5BB5-19B6-4348-A8CF-DA11BAAA371F}"/>
    <cellStyle name="Normal 6 5 4 4 2" xfId="3300" xr:uid="{BA6BB0D5-E6BE-4EC3-B1DE-02BD23F9A57A}"/>
    <cellStyle name="Normal 6 5 4 4 3" xfId="3301" xr:uid="{97ABC2D1-7800-40F2-AE8B-969E6DE7DB93}"/>
    <cellStyle name="Normal 6 5 4 4 4" xfId="3302" xr:uid="{71063812-90CB-48FB-B147-2458E0EAB2C7}"/>
    <cellStyle name="Normal 6 5 4 5" xfId="3303" xr:uid="{4FF9D30E-4466-4800-B3EE-B575222FC6FE}"/>
    <cellStyle name="Normal 6 5 4 6" xfId="3304" xr:uid="{8B32F9B2-D3B5-4642-87A5-B6A038B0EAB3}"/>
    <cellStyle name="Normal 6 5 4 7" xfId="3305" xr:uid="{10317FD4-1E13-45BD-AFA5-200EADD35FC0}"/>
    <cellStyle name="Normal 6 5 5" xfId="340" xr:uid="{A7C77E8B-5CEE-435B-9ACD-3E332872A7A1}"/>
    <cellStyle name="Normal 6 5 5 2" xfId="662" xr:uid="{60408F23-A643-4364-9787-F41F3A0E79E6}"/>
    <cellStyle name="Normal 6 5 5 2 2" xfId="1675" xr:uid="{3085F45D-4A71-49CD-9580-006D64AEE0A0}"/>
    <cellStyle name="Normal 6 5 5 2 3" xfId="3306" xr:uid="{08BAB834-C531-4D5E-8EB5-93F847D8425D}"/>
    <cellStyle name="Normal 6 5 5 2 4" xfId="3307" xr:uid="{E3661C80-E0D4-45C4-9FD1-5359F60B9733}"/>
    <cellStyle name="Normal 6 5 5 3" xfId="1676" xr:uid="{CF15094B-36E4-40BD-86D9-040D4C1B01EF}"/>
    <cellStyle name="Normal 6 5 5 3 2" xfId="3308" xr:uid="{2823D9AE-26F4-4652-9CB1-3F089A31C2C0}"/>
    <cellStyle name="Normal 6 5 5 3 3" xfId="3309" xr:uid="{EDFFA437-E892-4060-AE80-9E400458FEC2}"/>
    <cellStyle name="Normal 6 5 5 3 4" xfId="3310" xr:uid="{D499F2A6-B27B-434C-9947-8ECC1F518B5C}"/>
    <cellStyle name="Normal 6 5 5 4" xfId="3311" xr:uid="{FF7288F1-AD69-4D2D-BDFB-C90833624F1B}"/>
    <cellStyle name="Normal 6 5 5 5" xfId="3312" xr:uid="{9A9D021B-865A-4D72-8B78-6389EBC5ABD5}"/>
    <cellStyle name="Normal 6 5 5 6" xfId="3313" xr:uid="{2CB0F0CD-9E24-4192-9834-183BC62320AF}"/>
    <cellStyle name="Normal 6 5 6" xfId="663" xr:uid="{1F2E24DE-C73C-4E72-944C-E5F602595E8B}"/>
    <cellStyle name="Normal 6 5 6 2" xfId="1677" xr:uid="{EB75BD39-B50E-45C0-AC83-2BDB6DE50EB4}"/>
    <cellStyle name="Normal 6 5 6 2 2" xfId="3314" xr:uid="{E6C519C0-9C4B-4DEC-B9DB-58FC8AFC04BF}"/>
    <cellStyle name="Normal 6 5 6 2 3" xfId="3315" xr:uid="{FB4778EF-65E2-4756-ADF9-D51503EE5E4E}"/>
    <cellStyle name="Normal 6 5 6 2 4" xfId="3316" xr:uid="{C8429518-4EDC-439B-AE09-EFDF812F2257}"/>
    <cellStyle name="Normal 6 5 6 3" xfId="3317" xr:uid="{262A5FE7-8D47-4D51-8258-1F0077ADFEE2}"/>
    <cellStyle name="Normal 6 5 6 4" xfId="3318" xr:uid="{B160754C-616E-4B95-8645-A8EE81BA3A18}"/>
    <cellStyle name="Normal 6 5 6 5" xfId="3319" xr:uid="{A413DB6E-2FCE-4EC4-9047-661A3B875599}"/>
    <cellStyle name="Normal 6 5 7" xfId="1678" xr:uid="{35AC4742-B451-426A-8BB6-65024CBBE586}"/>
    <cellStyle name="Normal 6 5 7 2" xfId="3320" xr:uid="{0E9AB477-B9EE-4FA7-874F-B1EEFB3CC46A}"/>
    <cellStyle name="Normal 6 5 7 3" xfId="3321" xr:uid="{B60F9435-1D34-45FC-AE8B-3274B975E7B9}"/>
    <cellStyle name="Normal 6 5 7 4" xfId="3322" xr:uid="{3394AF04-F879-43B1-BF2F-C8B2A6311E5D}"/>
    <cellStyle name="Normal 6 5 8" xfId="3323" xr:uid="{9F8476D1-5BA8-4C0F-8506-2CE91D596797}"/>
    <cellStyle name="Normal 6 5 8 2" xfId="3324" xr:uid="{A2E6AC09-FD17-4465-91D4-D6E5C0E9477A}"/>
    <cellStyle name="Normal 6 5 8 3" xfId="3325" xr:uid="{068C1306-4C0C-46D8-AA68-5E5FBD2656EA}"/>
    <cellStyle name="Normal 6 5 8 4" xfId="3326" xr:uid="{4B4ED44A-5826-40C7-9B8E-1A417FA9C577}"/>
    <cellStyle name="Normal 6 5 9" xfId="3327" xr:uid="{B4B9C7EC-B54A-4156-8088-346D033A87EF}"/>
    <cellStyle name="Normal 6 6" xfId="125" xr:uid="{A026A422-C354-4D02-A0FA-1BBCFE14A9F0}"/>
    <cellStyle name="Normal 6 6 2" xfId="126" xr:uid="{E13BA4D3-E9C4-4F96-933F-911F6B74B8F5}"/>
    <cellStyle name="Normal 6 6 2 2" xfId="341" xr:uid="{23637DA9-6139-4501-B651-A6A3569EF885}"/>
    <cellStyle name="Normal 6 6 2 2 2" xfId="664" xr:uid="{4207CB06-D514-4C71-9CDD-3D1166179774}"/>
    <cellStyle name="Normal 6 6 2 2 2 2" xfId="1679" xr:uid="{2960822D-EF3C-41F1-A014-7DBACCE3ABCB}"/>
    <cellStyle name="Normal 6 6 2 2 2 3" xfId="3328" xr:uid="{4FA12BE9-E6E8-48AB-8932-F8C60A3E9032}"/>
    <cellStyle name="Normal 6 6 2 2 2 4" xfId="3329" xr:uid="{A7F0E1A6-E8D0-48D8-BB05-1AA67EB519F2}"/>
    <cellStyle name="Normal 6 6 2 2 3" xfId="1680" xr:uid="{E75E1FCF-48BA-4A15-AA5E-BEA68ACD0EC6}"/>
    <cellStyle name="Normal 6 6 2 2 3 2" xfId="3330" xr:uid="{4E093CBF-6D21-424D-8FB1-8DD5E58A084A}"/>
    <cellStyle name="Normal 6 6 2 2 3 3" xfId="3331" xr:uid="{EF47AE60-B738-4132-A3CE-7AFA1E018C95}"/>
    <cellStyle name="Normal 6 6 2 2 3 4" xfId="3332" xr:uid="{7CCBC471-8C39-4FFD-9695-C98E193F35AC}"/>
    <cellStyle name="Normal 6 6 2 2 4" xfId="3333" xr:uid="{2D8B1A87-3DFD-4465-AECD-C59D3EBA545B}"/>
    <cellStyle name="Normal 6 6 2 2 5" xfId="3334" xr:uid="{C71D72A3-9632-433A-9160-3D1FB3DBB2C1}"/>
    <cellStyle name="Normal 6 6 2 2 6" xfId="3335" xr:uid="{AC0B1E79-D9AA-45EE-B6E8-C0F4FF1E0AFB}"/>
    <cellStyle name="Normal 6 6 2 3" xfId="665" xr:uid="{CAE8B169-1CBA-44C0-81FD-051A81F849AA}"/>
    <cellStyle name="Normal 6 6 2 3 2" xfId="1681" xr:uid="{5EB21EF1-1758-4D7E-801E-64D05305CD9F}"/>
    <cellStyle name="Normal 6 6 2 3 2 2" xfId="3336" xr:uid="{A7BE8BA9-33E8-495C-934A-4EC091EC44C9}"/>
    <cellStyle name="Normal 6 6 2 3 2 3" xfId="3337" xr:uid="{9FC9329A-3D6D-485E-B0EB-2D87F0544931}"/>
    <cellStyle name="Normal 6 6 2 3 2 4" xfId="3338" xr:uid="{245B6B46-EFF5-4F95-8C89-A7E023DEED96}"/>
    <cellStyle name="Normal 6 6 2 3 3" xfId="3339" xr:uid="{7E3F05D9-39DE-4C23-9C3F-590E841E011B}"/>
    <cellStyle name="Normal 6 6 2 3 4" xfId="3340" xr:uid="{95C64561-FF69-49F5-8814-03B211E04427}"/>
    <cellStyle name="Normal 6 6 2 3 5" xfId="3341" xr:uid="{27E020CF-4166-411B-8D1B-0082B9D61300}"/>
    <cellStyle name="Normal 6 6 2 4" xfId="1682" xr:uid="{8ECD723A-2E06-403C-9D11-CA0108E2B016}"/>
    <cellStyle name="Normal 6 6 2 4 2" xfId="3342" xr:uid="{4F3CECF7-912C-462B-A3F5-E5AFBCCC344C}"/>
    <cellStyle name="Normal 6 6 2 4 3" xfId="3343" xr:uid="{19C7265A-3FCF-430A-9667-27822C419363}"/>
    <cellStyle name="Normal 6 6 2 4 4" xfId="3344" xr:uid="{7744DEF7-853B-4FBF-B542-725106C8803B}"/>
    <cellStyle name="Normal 6 6 2 5" xfId="3345" xr:uid="{E2948C04-4C43-49E7-9344-97947CF31EB6}"/>
    <cellStyle name="Normal 6 6 2 5 2" xfId="3346" xr:uid="{C60E11BB-9760-46CB-9045-BB21EA20859C}"/>
    <cellStyle name="Normal 6 6 2 5 3" xfId="3347" xr:uid="{36E5BF07-ED0B-4606-A93F-914762038954}"/>
    <cellStyle name="Normal 6 6 2 5 4" xfId="3348" xr:uid="{465EAB13-B63E-4F56-ACF1-EBF49ACF7E3A}"/>
    <cellStyle name="Normal 6 6 2 6" xfId="3349" xr:uid="{75C1F359-CE64-4940-A22B-832FBAE7DDE6}"/>
    <cellStyle name="Normal 6 6 2 7" xfId="3350" xr:uid="{189F63B7-46A7-4DA1-B1A5-47781095D4EE}"/>
    <cellStyle name="Normal 6 6 2 8" xfId="3351" xr:uid="{D14873B5-3B18-442F-B8BF-D8756CBD6DC3}"/>
    <cellStyle name="Normal 6 6 3" xfId="342" xr:uid="{BBD4628F-043A-4B37-AB2B-5AE64001A1D2}"/>
    <cellStyle name="Normal 6 6 3 2" xfId="666" xr:uid="{D7605259-13DB-44D6-8B9C-445939466965}"/>
    <cellStyle name="Normal 6 6 3 2 2" xfId="667" xr:uid="{4944A321-2A19-41F2-BF54-17DDEFF82754}"/>
    <cellStyle name="Normal 6 6 3 2 3" xfId="3352" xr:uid="{7076C9AD-2E24-4F77-A437-B21C1E990073}"/>
    <cellStyle name="Normal 6 6 3 2 4" xfId="3353" xr:uid="{593AF1F9-58CE-49E2-BDEA-1B63E83A59F6}"/>
    <cellStyle name="Normal 6 6 3 3" xfId="668" xr:uid="{FF48F0FB-514E-463D-9E75-71BAEC6AE7EC}"/>
    <cellStyle name="Normal 6 6 3 3 2" xfId="3354" xr:uid="{6CE5E47F-774C-4FA2-A5E3-4D1B71CC165B}"/>
    <cellStyle name="Normal 6 6 3 3 3" xfId="3355" xr:uid="{2A2FCCEC-45F7-42FF-B593-513F02C9D360}"/>
    <cellStyle name="Normal 6 6 3 3 4" xfId="3356" xr:uid="{029BE6A0-DE34-46F2-B37B-D4FBCCAA153D}"/>
    <cellStyle name="Normal 6 6 3 4" xfId="3357" xr:uid="{F4966FB2-0547-45B3-81C7-F7352E4D08D9}"/>
    <cellStyle name="Normal 6 6 3 5" xfId="3358" xr:uid="{12A20BCC-5E02-4876-8146-8717628AC25D}"/>
    <cellStyle name="Normal 6 6 3 6" xfId="3359" xr:uid="{6E333B66-AFF6-43D8-854E-94BD2DA1FFEF}"/>
    <cellStyle name="Normal 6 6 4" xfId="343" xr:uid="{9EC455D4-64BF-4B89-8AD9-54980670462B}"/>
    <cellStyle name="Normal 6 6 4 2" xfId="669" xr:uid="{8DF265CF-27D0-49B7-BE49-7D79F6F22280}"/>
    <cellStyle name="Normal 6 6 4 2 2" xfId="3360" xr:uid="{14395A1F-A628-422B-9053-D26B564CF4A0}"/>
    <cellStyle name="Normal 6 6 4 2 3" xfId="3361" xr:uid="{41770A7D-171D-4269-95F8-97620B60CFB3}"/>
    <cellStyle name="Normal 6 6 4 2 4" xfId="3362" xr:uid="{C4677F80-1F59-4C2D-A8BD-753F2353A36F}"/>
    <cellStyle name="Normal 6 6 4 3" xfId="3363" xr:uid="{40E7C98C-4156-4C93-B6F6-8F70A51EA687}"/>
    <cellStyle name="Normal 6 6 4 4" xfId="3364" xr:uid="{6D97546E-BAD6-4AB1-A563-975E4A004894}"/>
    <cellStyle name="Normal 6 6 4 5" xfId="3365" xr:uid="{D0FEBF02-09B8-4BB3-961D-6DB78BAC9D6A}"/>
    <cellStyle name="Normal 6 6 5" xfId="670" xr:uid="{CE120EFB-0D36-46D6-BDF0-B5A03C7E5496}"/>
    <cellStyle name="Normal 6 6 5 2" xfId="3366" xr:uid="{903A0605-3850-462D-AAC6-22720DF2402A}"/>
    <cellStyle name="Normal 6 6 5 3" xfId="3367" xr:uid="{5D84D9CA-C817-4BA7-AD51-9DEB920EFA18}"/>
    <cellStyle name="Normal 6 6 5 4" xfId="3368" xr:uid="{12DE5176-7F5C-48D7-B6AD-43918EEA111C}"/>
    <cellStyle name="Normal 6 6 6" xfId="3369" xr:uid="{C11F68EB-25AD-48A6-8ED7-7A97A510249A}"/>
    <cellStyle name="Normal 6 6 6 2" xfId="3370" xr:uid="{AEB112FB-52FF-4BF1-BC61-1F42C038DBD4}"/>
    <cellStyle name="Normal 6 6 6 3" xfId="3371" xr:uid="{BBC34762-7CC2-4F13-B4BC-74C65B48A2CF}"/>
    <cellStyle name="Normal 6 6 6 4" xfId="3372" xr:uid="{EB79131A-6ECD-44DE-9B06-EE01DEB67F78}"/>
    <cellStyle name="Normal 6 6 7" xfId="3373" xr:uid="{DF52FF69-F90F-479B-8B53-B6183A322CD9}"/>
    <cellStyle name="Normal 6 6 8" xfId="3374" xr:uid="{163D5678-23CC-4853-85AB-F410041A4481}"/>
    <cellStyle name="Normal 6 6 9" xfId="3375" xr:uid="{3CAB1378-6515-4EC2-B39C-969B4FC01049}"/>
    <cellStyle name="Normal 6 7" xfId="127" xr:uid="{F94908F4-AA83-4DB4-B104-FA06BDF53344}"/>
    <cellStyle name="Normal 6 7 2" xfId="344" xr:uid="{7AE5C409-9492-49B1-8322-3A6172570F83}"/>
    <cellStyle name="Normal 6 7 2 2" xfId="671" xr:uid="{E6E52EFA-113E-4DAF-BD72-E5CE647CCB5C}"/>
    <cellStyle name="Normal 6 7 2 2 2" xfId="1683" xr:uid="{6E23685A-E672-4245-8963-BCD34D2B1443}"/>
    <cellStyle name="Normal 6 7 2 2 2 2" xfId="1684" xr:uid="{6D9A318B-5E2C-4316-A1BA-928E98F591A6}"/>
    <cellStyle name="Normal 6 7 2 2 3" xfId="1685" xr:uid="{3E16518E-112B-4A2B-A9B3-75DC0D8ED229}"/>
    <cellStyle name="Normal 6 7 2 2 4" xfId="3376" xr:uid="{E65162F2-FA73-4BC8-9C9E-E73ECD7E5953}"/>
    <cellStyle name="Normal 6 7 2 3" xfId="1686" xr:uid="{A951284D-79C2-47AC-89D8-1C7D890A76BB}"/>
    <cellStyle name="Normal 6 7 2 3 2" xfId="1687" xr:uid="{784CB433-FDE8-4D79-9F13-41664EC0C4F4}"/>
    <cellStyle name="Normal 6 7 2 3 3" xfId="3377" xr:uid="{E86EF1DD-6D8A-40CE-B880-FF936D251509}"/>
    <cellStyle name="Normal 6 7 2 3 4" xfId="3378" xr:uid="{5BAB23D5-A9EB-42A9-8F91-3D73B3320323}"/>
    <cellStyle name="Normal 6 7 2 4" xfId="1688" xr:uid="{5B9476D8-1826-4198-BE99-DF599C0B9240}"/>
    <cellStyle name="Normal 6 7 2 5" xfId="3379" xr:uid="{E642A82E-0E4D-49D5-876A-86A81CDEDE5D}"/>
    <cellStyle name="Normal 6 7 2 6" xfId="3380" xr:uid="{B001AA18-0ADA-4FE6-A961-6DE2FF0D56A6}"/>
    <cellStyle name="Normal 6 7 3" xfId="672" xr:uid="{0F198F1B-1094-45E6-81F5-AED28BBD116E}"/>
    <cellStyle name="Normal 6 7 3 2" xfId="1689" xr:uid="{C69FD5C9-959A-4908-A86A-727DDBE05C0C}"/>
    <cellStyle name="Normal 6 7 3 2 2" xfId="1690" xr:uid="{66D0522C-B4A3-4106-B559-E97EF401A64F}"/>
    <cellStyle name="Normal 6 7 3 2 3" xfId="3381" xr:uid="{5C39FB54-D8D6-4752-9207-9002F9CDC02F}"/>
    <cellStyle name="Normal 6 7 3 2 4" xfId="3382" xr:uid="{CE5369FD-849B-4B40-A00A-E4B2C94E8300}"/>
    <cellStyle name="Normal 6 7 3 3" xfId="1691" xr:uid="{DF2997AA-0E63-47A9-B1DC-528023E5E459}"/>
    <cellStyle name="Normal 6 7 3 4" xfId="3383" xr:uid="{90EAB239-9173-4945-A895-6C5671E06B2D}"/>
    <cellStyle name="Normal 6 7 3 5" xfId="3384" xr:uid="{69826A99-B74F-4F63-9BFD-719D1C1C4FE9}"/>
    <cellStyle name="Normal 6 7 4" xfId="1692" xr:uid="{5D19E359-1075-47A1-9D10-F2F92A1D2823}"/>
    <cellStyle name="Normal 6 7 4 2" xfId="1693" xr:uid="{95496622-9042-4B93-87BB-058A9581D08F}"/>
    <cellStyle name="Normal 6 7 4 3" xfId="3385" xr:uid="{D5725342-521E-41FD-9858-80F7D30E36DB}"/>
    <cellStyle name="Normal 6 7 4 4" xfId="3386" xr:uid="{6F55FF9F-5875-446D-9F54-79AE739A2F52}"/>
    <cellStyle name="Normal 6 7 5" xfId="1694" xr:uid="{EAEE274B-A49E-4D1A-8A4B-5E8E9A9728D6}"/>
    <cellStyle name="Normal 6 7 5 2" xfId="3387" xr:uid="{564682D6-0516-493E-B635-69CC88653BCB}"/>
    <cellStyle name="Normal 6 7 5 3" xfId="3388" xr:uid="{FC5BEF7C-F5CE-43F9-9EBD-2A537433F35A}"/>
    <cellStyle name="Normal 6 7 5 4" xfId="3389" xr:uid="{23C48275-E209-4C14-B4BC-5E71B21E0142}"/>
    <cellStyle name="Normal 6 7 6" xfId="3390" xr:uid="{1F01A029-DE41-4373-B67B-AC9D043710E8}"/>
    <cellStyle name="Normal 6 7 7" xfId="3391" xr:uid="{DE3214CD-E3E2-4889-802B-3EF8515BECA3}"/>
    <cellStyle name="Normal 6 7 8" xfId="3392" xr:uid="{2F06DE73-CDE7-439C-9F85-8AF86F9F40AD}"/>
    <cellStyle name="Normal 6 8" xfId="345" xr:uid="{D9D2D31D-4AEB-4199-8FA7-3CBDE3750178}"/>
    <cellStyle name="Normal 6 8 2" xfId="673" xr:uid="{EA5E0272-BC6C-4F12-B39F-55A0B0561CD1}"/>
    <cellStyle name="Normal 6 8 2 2" xfId="674" xr:uid="{2F0CF65C-3501-4652-ACA3-8380739D729E}"/>
    <cellStyle name="Normal 6 8 2 2 2" xfId="1695" xr:uid="{05F0FB6C-D4A8-4E34-AB9A-8792A230427E}"/>
    <cellStyle name="Normal 6 8 2 2 3" xfId="3393" xr:uid="{7BE1D89C-6D89-4365-BFCE-18552FDF198A}"/>
    <cellStyle name="Normal 6 8 2 2 4" xfId="3394" xr:uid="{3ACC44D4-F9AB-4967-AE06-F58456E0AA70}"/>
    <cellStyle name="Normal 6 8 2 3" xfId="1696" xr:uid="{7154FBD3-B6C9-49BE-87C4-EB4A3F08A1A0}"/>
    <cellStyle name="Normal 6 8 2 4" xfId="3395" xr:uid="{B5936289-7AC0-4D73-8814-91D19A49FED5}"/>
    <cellStyle name="Normal 6 8 2 5" xfId="3396" xr:uid="{C8406FA8-88D5-4A9F-AA52-EE55A5908023}"/>
    <cellStyle name="Normal 6 8 3" xfId="675" xr:uid="{5F5314B9-2A63-42F1-A409-981B01B0712C}"/>
    <cellStyle name="Normal 6 8 3 2" xfId="1697" xr:uid="{CA171044-3FC3-452E-BF0D-6AB134A6F1B1}"/>
    <cellStyle name="Normal 6 8 3 3" xfId="3397" xr:uid="{F9750991-7CB0-4A11-8885-0E2D7D843423}"/>
    <cellStyle name="Normal 6 8 3 4" xfId="3398" xr:uid="{CF3798BF-ECB6-48D6-9593-2BAFF00F3CF7}"/>
    <cellStyle name="Normal 6 8 4" xfId="1698" xr:uid="{2901BDC9-894B-4C9D-8D57-65DCE3443681}"/>
    <cellStyle name="Normal 6 8 4 2" xfId="3399" xr:uid="{C9480C71-0DE7-4805-9B92-DC4CDAC28F8C}"/>
    <cellStyle name="Normal 6 8 4 3" xfId="3400" xr:uid="{98A6D398-6B32-47CA-B8A4-E999B5DB84D5}"/>
    <cellStyle name="Normal 6 8 4 4" xfId="3401" xr:uid="{BB97F57D-7A9A-4419-BC9F-B1C2C1EE78E5}"/>
    <cellStyle name="Normal 6 8 5" xfId="3402" xr:uid="{760D5BA3-A275-49D9-A620-BBF76B59EE78}"/>
    <cellStyle name="Normal 6 8 6" xfId="3403" xr:uid="{B6CAB3E5-9016-4639-84D3-881802FB406F}"/>
    <cellStyle name="Normal 6 8 7" xfId="3404" xr:uid="{FA77C747-98E1-458F-91F2-2DA150FDB1F2}"/>
    <cellStyle name="Normal 6 9" xfId="346" xr:uid="{85E0903E-B330-4B5B-B794-115DF17839B6}"/>
    <cellStyle name="Normal 6 9 2" xfId="676" xr:uid="{37DCB17F-203D-476B-9325-880F491AC003}"/>
    <cellStyle name="Normal 6 9 2 2" xfId="1699" xr:uid="{5A7388FD-3EE8-4260-AA99-5EB57F64A044}"/>
    <cellStyle name="Normal 6 9 2 3" xfId="3405" xr:uid="{94C22A48-E368-4A1F-AD15-B8A622536345}"/>
    <cellStyle name="Normal 6 9 2 4" xfId="3406" xr:uid="{A6E26F12-D8BB-4A0D-8115-FED022E9B460}"/>
    <cellStyle name="Normal 6 9 3" xfId="1700" xr:uid="{F78BE1CD-CC70-43FE-A3E3-8616EF71572B}"/>
    <cellStyle name="Normal 6 9 3 2" xfId="3407" xr:uid="{75A3BDA6-680D-4D67-84E4-4DFFF70873D6}"/>
    <cellStyle name="Normal 6 9 3 3" xfId="3408" xr:uid="{7A8D7FA3-B8FD-484D-B65A-A168B94F88E3}"/>
    <cellStyle name="Normal 6 9 3 4" xfId="3409" xr:uid="{51CCA323-EAB0-45D9-AFA2-BAABD0FCB752}"/>
    <cellStyle name="Normal 6 9 4" xfId="3410" xr:uid="{DB79FC6A-1F07-4E19-B840-AE3D92ADF577}"/>
    <cellStyle name="Normal 6 9 5" xfId="3411" xr:uid="{6DA12D67-06E2-43A3-A1D0-26BA8F850380}"/>
    <cellStyle name="Normal 6 9 6" xfId="3412" xr:uid="{28608D24-262C-4F45-B6AB-C87A3B35852D}"/>
    <cellStyle name="Normal 7" xfId="128" xr:uid="{3E37775D-3340-4C0F-A9F6-4F3D3B27E01D}"/>
    <cellStyle name="Normal 7 10" xfId="1701" xr:uid="{B4D2F31A-2B4A-49A9-82B2-D71E6E7E339C}"/>
    <cellStyle name="Normal 7 10 2" xfId="3413" xr:uid="{9B6260C1-27BD-49FD-8623-0E9C69BB62FD}"/>
    <cellStyle name="Normal 7 10 3" xfId="3414" xr:uid="{239E0249-ABE6-4C99-9627-0BC9875550AA}"/>
    <cellStyle name="Normal 7 10 4" xfId="3415" xr:uid="{0B2B5DC6-05A8-4B76-8207-084606DE708C}"/>
    <cellStyle name="Normal 7 11" xfId="3416" xr:uid="{B3961AE2-A86C-48B1-9B75-469281EB4609}"/>
    <cellStyle name="Normal 7 11 2" xfId="3417" xr:uid="{A38BF118-0804-4D44-95E4-59FA28A3E5C3}"/>
    <cellStyle name="Normal 7 11 3" xfId="3418" xr:uid="{955DEAD5-B65B-4C0E-8D03-6A7A8B46826F}"/>
    <cellStyle name="Normal 7 11 4" xfId="3419" xr:uid="{CB300B12-8C5C-4C28-BBF0-82BF57E76EB5}"/>
    <cellStyle name="Normal 7 12" xfId="3420" xr:uid="{8F78B791-4A15-479F-89C5-444A47AA8AB3}"/>
    <cellStyle name="Normal 7 12 2" xfId="3421" xr:uid="{FC27BFA8-A9CB-4EB8-8707-9AB8C01E60D4}"/>
    <cellStyle name="Normal 7 13" xfId="3422" xr:uid="{C03BE572-EE1E-423B-8E45-1E74AE2A6F76}"/>
    <cellStyle name="Normal 7 14" xfId="3423" xr:uid="{DBD5D43D-6FB2-4F41-A163-6D2F787B1667}"/>
    <cellStyle name="Normal 7 15" xfId="3424" xr:uid="{FA93D41E-6D21-4EC0-8429-0925E45704BF}"/>
    <cellStyle name="Normal 7 2" xfId="129" xr:uid="{38B5CEC3-5229-4CAF-A42B-017C194204B6}"/>
    <cellStyle name="Normal 7 2 10" xfId="3425" xr:uid="{59037AD3-9A74-4FFB-BC42-D6D593A5085E}"/>
    <cellStyle name="Normal 7 2 11" xfId="3426" xr:uid="{01719775-D8B0-48CB-BAA9-EE3220ED5786}"/>
    <cellStyle name="Normal 7 2 2" xfId="130" xr:uid="{18ABE51E-3273-4508-A269-FE63183CE520}"/>
    <cellStyle name="Normal 7 2 2 2" xfId="131" xr:uid="{05B00A83-8D5D-4507-938D-2A48D38649D1}"/>
    <cellStyle name="Normal 7 2 2 2 2" xfId="347" xr:uid="{EF536AD0-F78E-459E-B401-6978BF8705E7}"/>
    <cellStyle name="Normal 7 2 2 2 2 2" xfId="677" xr:uid="{B650E6B2-6677-440C-971C-7C4C6261E9B2}"/>
    <cellStyle name="Normal 7 2 2 2 2 2 2" xfId="678" xr:uid="{69F29995-B272-46D5-B0EB-AE88641E9E77}"/>
    <cellStyle name="Normal 7 2 2 2 2 2 2 2" xfId="1702" xr:uid="{73624681-E030-499B-B7FB-823C1D0FD45E}"/>
    <cellStyle name="Normal 7 2 2 2 2 2 2 2 2" xfId="1703" xr:uid="{839709D0-C75C-4EEA-A03D-AB47B7CAE9EE}"/>
    <cellStyle name="Normal 7 2 2 2 2 2 2 3" xfId="1704" xr:uid="{584BADF4-7CCD-4DD8-81CA-26FA01BE8D9E}"/>
    <cellStyle name="Normal 7 2 2 2 2 2 3" xfId="1705" xr:uid="{9F0E17B4-8BC3-413B-8349-19E0EE88D252}"/>
    <cellStyle name="Normal 7 2 2 2 2 2 3 2" xfId="1706" xr:uid="{66803804-4096-440F-9665-B7A094D869AA}"/>
    <cellStyle name="Normal 7 2 2 2 2 2 4" xfId="1707" xr:uid="{E76EE629-9F75-428F-8DFE-829FB15F5930}"/>
    <cellStyle name="Normal 7 2 2 2 2 3" xfId="679" xr:uid="{B81C8A88-3816-4341-8C99-FF3844507323}"/>
    <cellStyle name="Normal 7 2 2 2 2 3 2" xfId="1708" xr:uid="{00B815C2-C609-4D6B-B8D9-9DB7D7B7371B}"/>
    <cellStyle name="Normal 7 2 2 2 2 3 2 2" xfId="1709" xr:uid="{08B20820-2197-420D-91F4-177FB5B4C6A4}"/>
    <cellStyle name="Normal 7 2 2 2 2 3 3" xfId="1710" xr:uid="{0335F614-1C7F-40CF-8D4F-B0CB4BFB24FC}"/>
    <cellStyle name="Normal 7 2 2 2 2 3 4" xfId="3427" xr:uid="{D5D3D335-9FAB-4E44-A49F-72712516E982}"/>
    <cellStyle name="Normal 7 2 2 2 2 4" xfId="1711" xr:uid="{91187FA9-D5B2-43F3-A4E2-A27ECC363CD8}"/>
    <cellStyle name="Normal 7 2 2 2 2 4 2" xfId="1712" xr:uid="{AB2E7EB1-0B93-4AB1-8FF4-73C0DF87E9EB}"/>
    <cellStyle name="Normal 7 2 2 2 2 5" xfId="1713" xr:uid="{B643C16B-5803-4F1E-8F11-865A33501AAB}"/>
    <cellStyle name="Normal 7 2 2 2 2 6" xfId="3428" xr:uid="{C0E1D728-33C3-4D95-8D79-9F6D308B634A}"/>
    <cellStyle name="Normal 7 2 2 2 3" xfId="348" xr:uid="{81C3D93D-EF42-49A2-AF9D-E2726008ECC2}"/>
    <cellStyle name="Normal 7 2 2 2 3 2" xfId="680" xr:uid="{47ED816D-FAD2-4574-85AE-4D6F66E8FAD7}"/>
    <cellStyle name="Normal 7 2 2 2 3 2 2" xfId="681" xr:uid="{B3D83FA8-F851-415B-8F41-069E18C50835}"/>
    <cellStyle name="Normal 7 2 2 2 3 2 2 2" xfId="1714" xr:uid="{206C1787-A118-4747-9CDF-EA344CF336F2}"/>
    <cellStyle name="Normal 7 2 2 2 3 2 2 2 2" xfId="1715" xr:uid="{10DB5594-3633-4A70-A8CE-8A63EB6D0761}"/>
    <cellStyle name="Normal 7 2 2 2 3 2 2 3" xfId="1716" xr:uid="{889BF610-F6D4-448F-BD8B-8F7F76EA2658}"/>
    <cellStyle name="Normal 7 2 2 2 3 2 3" xfId="1717" xr:uid="{4FD77BDC-9FA6-44B8-A8E1-A9E377D8D3AC}"/>
    <cellStyle name="Normal 7 2 2 2 3 2 3 2" xfId="1718" xr:uid="{0A06D2D1-04F3-47F7-917A-6A3EDB7D4022}"/>
    <cellStyle name="Normal 7 2 2 2 3 2 4" xfId="1719" xr:uid="{B91F006C-EC99-40AF-89EC-DCA4EF8CC00D}"/>
    <cellStyle name="Normal 7 2 2 2 3 3" xfId="682" xr:uid="{13975B6F-2BB6-4E30-8A9A-87A6F2E7CF82}"/>
    <cellStyle name="Normal 7 2 2 2 3 3 2" xfId="1720" xr:uid="{B1FB5ED2-2E82-4C13-90D0-C38EAAFC3C44}"/>
    <cellStyle name="Normal 7 2 2 2 3 3 2 2" xfId="1721" xr:uid="{860AA183-3609-4593-9962-8F2A9D63EB0C}"/>
    <cellStyle name="Normal 7 2 2 2 3 3 3" xfId="1722" xr:uid="{C36D8FE6-6A36-422D-B165-1CD2D3123CBA}"/>
    <cellStyle name="Normal 7 2 2 2 3 4" xfId="1723" xr:uid="{D9FBC8FC-20F9-49E3-A69E-3A8633BD4A37}"/>
    <cellStyle name="Normal 7 2 2 2 3 4 2" xfId="1724" xr:uid="{A7A1E626-25AC-4778-9D2D-C7C605E0FC9E}"/>
    <cellStyle name="Normal 7 2 2 2 3 5" xfId="1725" xr:uid="{F9FBB5EB-3B3F-45CF-B700-4831DA01B6FB}"/>
    <cellStyle name="Normal 7 2 2 2 4" xfId="683" xr:uid="{8E407A43-9BAB-477E-BB14-E967C82F9A83}"/>
    <cellStyle name="Normal 7 2 2 2 4 2" xfId="684" xr:uid="{B0EFDD84-2447-4293-8BE6-CBC68E64AB5E}"/>
    <cellStyle name="Normal 7 2 2 2 4 2 2" xfId="1726" xr:uid="{FE031E12-1E94-4085-8C2C-B73F6163783D}"/>
    <cellStyle name="Normal 7 2 2 2 4 2 2 2" xfId="1727" xr:uid="{CA101BBE-E2CA-4B28-B95B-F0135CD13373}"/>
    <cellStyle name="Normal 7 2 2 2 4 2 3" xfId="1728" xr:uid="{62B387C2-E20D-40E9-8CFB-35DD8B598352}"/>
    <cellStyle name="Normal 7 2 2 2 4 3" xfId="1729" xr:uid="{01C7C612-867F-4E07-9AA3-24C0338B62CF}"/>
    <cellStyle name="Normal 7 2 2 2 4 3 2" xfId="1730" xr:uid="{3A81F5AC-15AD-4BAD-8F69-3E3D8DD5FD6A}"/>
    <cellStyle name="Normal 7 2 2 2 4 4" xfId="1731" xr:uid="{8BEE280A-B653-410C-A1E3-1AA63EE183CB}"/>
    <cellStyle name="Normal 7 2 2 2 5" xfId="685" xr:uid="{55584123-D9FA-4D70-BD3F-E880454386C2}"/>
    <cellStyle name="Normal 7 2 2 2 5 2" xfId="1732" xr:uid="{B88F0A88-5775-4C3C-9117-744DBE95080F}"/>
    <cellStyle name="Normal 7 2 2 2 5 2 2" xfId="1733" xr:uid="{4BDBB1E3-185D-40A2-A5CF-3FF9893C7589}"/>
    <cellStyle name="Normal 7 2 2 2 5 3" xfId="1734" xr:uid="{86AD0EE0-6F5B-4AC7-88FC-0CA886413FDC}"/>
    <cellStyle name="Normal 7 2 2 2 5 4" xfId="3429" xr:uid="{CF62B35F-093E-4519-B6E1-4D0FF1D8ADA1}"/>
    <cellStyle name="Normal 7 2 2 2 6" xfId="1735" xr:uid="{8E1320B4-11ED-4E6C-8526-6765211B4EE3}"/>
    <cellStyle name="Normal 7 2 2 2 6 2" xfId="1736" xr:uid="{D867CCA0-965C-4672-B952-C62A1ED0B84A}"/>
    <cellStyle name="Normal 7 2 2 2 7" xfId="1737" xr:uid="{2C918661-D31E-4A15-837F-F5B368AE8383}"/>
    <cellStyle name="Normal 7 2 2 2 8" xfId="3430" xr:uid="{26772EE1-829A-4D59-8877-9CA453079BD7}"/>
    <cellStyle name="Normal 7 2 2 3" xfId="349" xr:uid="{6FF104E2-1EA7-4959-85D6-22118D7BD0AD}"/>
    <cellStyle name="Normal 7 2 2 3 2" xfId="686" xr:uid="{905FF1E5-420C-4E51-9244-5474F4A02230}"/>
    <cellStyle name="Normal 7 2 2 3 2 2" xfId="687" xr:uid="{4A98DD21-690D-4EFE-A6DB-4D3A3992E753}"/>
    <cellStyle name="Normal 7 2 2 3 2 2 2" xfId="1738" xr:uid="{F0744DA8-413C-4EC1-80AD-E951F04789C7}"/>
    <cellStyle name="Normal 7 2 2 3 2 2 2 2" xfId="1739" xr:uid="{0B05D48D-4BBF-480A-89EE-9B9CB2B7B511}"/>
    <cellStyle name="Normal 7 2 2 3 2 2 3" xfId="1740" xr:uid="{DA4794AB-C2B7-4B59-89B2-ED9D5D5C7DF2}"/>
    <cellStyle name="Normal 7 2 2 3 2 3" xfId="1741" xr:uid="{CCF1B31C-96E4-4CC5-A32D-36A57606DA76}"/>
    <cellStyle name="Normal 7 2 2 3 2 3 2" xfId="1742" xr:uid="{37139889-F470-4A04-9271-C0D1838AAC5A}"/>
    <cellStyle name="Normal 7 2 2 3 2 4" xfId="1743" xr:uid="{BF679886-A922-4A00-88D1-23D51061A947}"/>
    <cellStyle name="Normal 7 2 2 3 3" xfId="688" xr:uid="{BAA57015-DCC7-45A5-97D0-CEBE700A158E}"/>
    <cellStyle name="Normal 7 2 2 3 3 2" xfId="1744" xr:uid="{91BAB13A-02D0-477F-A7B0-CF38E9844F91}"/>
    <cellStyle name="Normal 7 2 2 3 3 2 2" xfId="1745" xr:uid="{12C513C7-F70F-4034-81BB-1196F3B0BD80}"/>
    <cellStyle name="Normal 7 2 2 3 3 3" xfId="1746" xr:uid="{DA3ADFCE-5220-4A12-BCFE-8FEF4F9F3474}"/>
    <cellStyle name="Normal 7 2 2 3 3 4" xfId="3431" xr:uid="{A292C01F-56F8-4EE1-AA2C-C8125203BD0C}"/>
    <cellStyle name="Normal 7 2 2 3 4" xfId="1747" xr:uid="{4DBE06F7-2E7B-4EB7-9E7F-7F677746120B}"/>
    <cellStyle name="Normal 7 2 2 3 4 2" xfId="1748" xr:uid="{72FA5D14-9A2B-4C96-9067-245179DC5233}"/>
    <cellStyle name="Normal 7 2 2 3 5" xfId="1749" xr:uid="{C79BCBC6-E429-4058-B712-5C3B8ACB1340}"/>
    <cellStyle name="Normal 7 2 2 3 6" xfId="3432" xr:uid="{6A741C9B-534A-4F86-89DE-6D372B2F4E27}"/>
    <cellStyle name="Normal 7 2 2 4" xfId="350" xr:uid="{77FC9598-3C73-4AB7-810C-A87E8E5FEABF}"/>
    <cellStyle name="Normal 7 2 2 4 2" xfId="689" xr:uid="{578A7B89-6465-4FAF-AC4C-4F4A2D3BC22F}"/>
    <cellStyle name="Normal 7 2 2 4 2 2" xfId="690" xr:uid="{5BD2B8EC-070D-4DDA-976A-35FBAF0385B9}"/>
    <cellStyle name="Normal 7 2 2 4 2 2 2" xfId="1750" xr:uid="{27978229-CDDF-4857-9484-AF388588BB1B}"/>
    <cellStyle name="Normal 7 2 2 4 2 2 2 2" xfId="1751" xr:uid="{58005CAB-00F8-4760-B5A1-006A34AF5C03}"/>
    <cellStyle name="Normal 7 2 2 4 2 2 3" xfId="1752" xr:uid="{A5634CC1-6E7B-4783-A279-072E238465CA}"/>
    <cellStyle name="Normal 7 2 2 4 2 3" xfId="1753" xr:uid="{BE6BE07E-F470-4905-8BDC-59481307A5B8}"/>
    <cellStyle name="Normal 7 2 2 4 2 3 2" xfId="1754" xr:uid="{5A0D6D6B-400E-49C4-8EA6-179329B43A2A}"/>
    <cellStyle name="Normal 7 2 2 4 2 4" xfId="1755" xr:uid="{AC64F157-BABC-4AAE-B200-8FFD7EF42D3E}"/>
    <cellStyle name="Normal 7 2 2 4 3" xfId="691" xr:uid="{49E2FA97-9807-4310-AB91-251F80239F97}"/>
    <cellStyle name="Normal 7 2 2 4 3 2" xfId="1756" xr:uid="{A8AE71F3-F375-480E-A905-8B1D1C3FDAF0}"/>
    <cellStyle name="Normal 7 2 2 4 3 2 2" xfId="1757" xr:uid="{61ECC76E-E7FE-4E77-AF55-8AC41554C811}"/>
    <cellStyle name="Normal 7 2 2 4 3 3" xfId="1758" xr:uid="{8595C0A5-A829-4CFC-8B30-16CCAF38A994}"/>
    <cellStyle name="Normal 7 2 2 4 4" xfId="1759" xr:uid="{6AAC239C-BA5A-4629-96B9-94E88F025EFB}"/>
    <cellStyle name="Normal 7 2 2 4 4 2" xfId="1760" xr:uid="{A65F8C43-5E63-43F6-96BF-DEA09BB62699}"/>
    <cellStyle name="Normal 7 2 2 4 5" xfId="1761" xr:uid="{8E6BBE1B-3E12-46B9-BA4D-4356CEF5BF15}"/>
    <cellStyle name="Normal 7 2 2 5" xfId="351" xr:uid="{93D2ED8E-8867-4DF3-B443-20B2EDDFB757}"/>
    <cellStyle name="Normal 7 2 2 5 2" xfId="692" xr:uid="{78C8A687-0B69-494B-AFCA-14B223644378}"/>
    <cellStyle name="Normal 7 2 2 5 2 2" xfId="1762" xr:uid="{C236FB4C-C460-4B48-A6A7-37B16D37D8A8}"/>
    <cellStyle name="Normal 7 2 2 5 2 2 2" xfId="1763" xr:uid="{BBC003D2-FD96-4FAA-A756-9D0411E3F5C3}"/>
    <cellStyle name="Normal 7 2 2 5 2 3" xfId="1764" xr:uid="{3DA7320D-4700-49BC-ACA6-4A9FF96417FA}"/>
    <cellStyle name="Normal 7 2 2 5 3" xfId="1765" xr:uid="{C161273F-0C5A-4B34-B713-61F2C9B1CF30}"/>
    <cellStyle name="Normal 7 2 2 5 3 2" xfId="1766" xr:uid="{BAACDD8E-9B7A-4A42-9288-B4B0C9ABCB7A}"/>
    <cellStyle name="Normal 7 2 2 5 4" xfId="1767" xr:uid="{C3AC2FFB-49B0-422B-BB3A-E611CB5791B7}"/>
    <cellStyle name="Normal 7 2 2 6" xfId="693" xr:uid="{77994165-8459-47AE-BCE8-A9B974C0D7B7}"/>
    <cellStyle name="Normal 7 2 2 6 2" xfId="1768" xr:uid="{A9E5DAEC-A9BB-4091-BEAE-C13DB16DF0A2}"/>
    <cellStyle name="Normal 7 2 2 6 2 2" xfId="1769" xr:uid="{E710AFAE-9B87-4AAD-8910-E5839DCE3B69}"/>
    <cellStyle name="Normal 7 2 2 6 3" xfId="1770" xr:uid="{7F5A1681-8B96-4D39-9508-D999B5C4CBF5}"/>
    <cellStyle name="Normal 7 2 2 6 4" xfId="3433" xr:uid="{09473D68-4E26-4AD0-85A7-82D8854D78EE}"/>
    <cellStyle name="Normal 7 2 2 7" xfId="1771" xr:uid="{11F428E0-66A9-4263-B916-087CA16B6203}"/>
    <cellStyle name="Normal 7 2 2 7 2" xfId="1772" xr:uid="{077FC0C0-CA19-498F-AD1A-79C9A8D1C122}"/>
    <cellStyle name="Normal 7 2 2 8" xfId="1773" xr:uid="{139EED04-F4AB-413E-BFD0-E523AC853DD2}"/>
    <cellStyle name="Normal 7 2 2 9" xfId="3434" xr:uid="{2C9135D7-683F-4C0D-9F4A-16E299852081}"/>
    <cellStyle name="Normal 7 2 3" xfId="132" xr:uid="{31C78E48-4F19-4ADB-B090-E4FED71A3D45}"/>
    <cellStyle name="Normal 7 2 3 2" xfId="133" xr:uid="{627CFD0A-7144-4216-99BE-19C3BD67307F}"/>
    <cellStyle name="Normal 7 2 3 2 2" xfId="694" xr:uid="{70E83C93-6610-44C2-B26F-D7B44C793B92}"/>
    <cellStyle name="Normal 7 2 3 2 2 2" xfId="695" xr:uid="{0097D456-720C-4EFD-9943-0005F73B508C}"/>
    <cellStyle name="Normal 7 2 3 2 2 2 2" xfId="1774" xr:uid="{2E98BD51-50C8-439A-B3B4-E30F670FC52E}"/>
    <cellStyle name="Normal 7 2 3 2 2 2 2 2" xfId="1775" xr:uid="{0999BFD8-1D51-4C2A-A3BD-8DF38B158151}"/>
    <cellStyle name="Normal 7 2 3 2 2 2 3" xfId="1776" xr:uid="{B885612C-F492-4308-9512-B1B64B2969C7}"/>
    <cellStyle name="Normal 7 2 3 2 2 3" xfId="1777" xr:uid="{9EC517BB-07AE-4154-BD4D-9F91B1E8EFFB}"/>
    <cellStyle name="Normal 7 2 3 2 2 3 2" xfId="1778" xr:uid="{D7B7C47A-44B5-4345-B95C-0B0414F67C63}"/>
    <cellStyle name="Normal 7 2 3 2 2 4" xfId="1779" xr:uid="{0C6E6F09-EC6E-46AA-863B-F6DD699A15F2}"/>
    <cellStyle name="Normal 7 2 3 2 3" xfId="696" xr:uid="{9E00BB36-E5BD-44F2-837C-911DBF98820D}"/>
    <cellStyle name="Normal 7 2 3 2 3 2" xfId="1780" xr:uid="{9C0FA87B-4F35-48EB-8FF4-763207901DF8}"/>
    <cellStyle name="Normal 7 2 3 2 3 2 2" xfId="1781" xr:uid="{20ED93EB-3C74-49AE-AB8B-2DD92826EEAD}"/>
    <cellStyle name="Normal 7 2 3 2 3 3" xfId="1782" xr:uid="{9E6DC9CC-F183-4E25-91FB-5CD12B97184C}"/>
    <cellStyle name="Normal 7 2 3 2 3 4" xfId="3435" xr:uid="{20A28A2D-7EE6-4E5C-A071-6A82E2F224E1}"/>
    <cellStyle name="Normal 7 2 3 2 4" xfId="1783" xr:uid="{82514942-0C7C-481D-9751-440D25E4254F}"/>
    <cellStyle name="Normal 7 2 3 2 4 2" xfId="1784" xr:uid="{F6143C61-23B1-4550-B5DA-7361AC12C8A0}"/>
    <cellStyle name="Normal 7 2 3 2 5" xfId="1785" xr:uid="{1685BCC4-CCFE-471C-943B-820089C4BCA2}"/>
    <cellStyle name="Normal 7 2 3 2 6" xfId="3436" xr:uid="{19D90223-BE89-4C04-A538-85FCD9B72862}"/>
    <cellStyle name="Normal 7 2 3 3" xfId="352" xr:uid="{FFE29118-322D-454D-BD56-90E439C413E2}"/>
    <cellStyle name="Normal 7 2 3 3 2" xfId="697" xr:uid="{5A123337-D6E7-4AB4-AF2C-7748F4C5CD75}"/>
    <cellStyle name="Normal 7 2 3 3 2 2" xfId="698" xr:uid="{EF265738-5F46-41A2-AC6E-0CAA55402600}"/>
    <cellStyle name="Normal 7 2 3 3 2 2 2" xfId="1786" xr:uid="{1A17610C-91CF-487D-A805-96C5ACD229EB}"/>
    <cellStyle name="Normal 7 2 3 3 2 2 2 2" xfId="1787" xr:uid="{F7E74866-C330-4491-A960-D9F434817B5D}"/>
    <cellStyle name="Normal 7 2 3 3 2 2 3" xfId="1788" xr:uid="{5E7AF2A2-34B8-46EF-BA7F-9B85ECE3C238}"/>
    <cellStyle name="Normal 7 2 3 3 2 3" xfId="1789" xr:uid="{30598277-2E5C-4B6E-B92D-C9663F445294}"/>
    <cellStyle name="Normal 7 2 3 3 2 3 2" xfId="1790" xr:uid="{EB476DAC-53C3-4594-A9D3-A6D02FDACC0D}"/>
    <cellStyle name="Normal 7 2 3 3 2 4" xfId="1791" xr:uid="{AA0BFC7D-95FC-4FDC-8678-901DC2337542}"/>
    <cellStyle name="Normal 7 2 3 3 3" xfId="699" xr:uid="{3F989D71-FCD6-4F75-B2E1-9E9EFC1708D2}"/>
    <cellStyle name="Normal 7 2 3 3 3 2" xfId="1792" xr:uid="{9F08B05C-CE1A-42D5-9A20-F15A06C6027B}"/>
    <cellStyle name="Normal 7 2 3 3 3 2 2" xfId="1793" xr:uid="{F4BB57B2-553B-45B1-BF4D-CCCD09B876C0}"/>
    <cellStyle name="Normal 7 2 3 3 3 3" xfId="1794" xr:uid="{38D07D81-B1AC-45A5-9299-EDFC157F37AB}"/>
    <cellStyle name="Normal 7 2 3 3 4" xfId="1795" xr:uid="{50F1CD19-56AE-4574-8348-BACA9E3E90D9}"/>
    <cellStyle name="Normal 7 2 3 3 4 2" xfId="1796" xr:uid="{05A90A02-2714-4F7B-9A72-1DC9B5063D7B}"/>
    <cellStyle name="Normal 7 2 3 3 5" xfId="1797" xr:uid="{32D3A122-C8A2-4A75-8150-B81F34FB5841}"/>
    <cellStyle name="Normal 7 2 3 4" xfId="353" xr:uid="{4250A1A7-C176-4F54-BE95-434031757D1A}"/>
    <cellStyle name="Normal 7 2 3 4 2" xfId="700" xr:uid="{1C62D4E1-6A87-4B4D-B9F6-EA03B59FBBE8}"/>
    <cellStyle name="Normal 7 2 3 4 2 2" xfId="1798" xr:uid="{900DCEB8-0DD4-4B40-B936-536868F3318E}"/>
    <cellStyle name="Normal 7 2 3 4 2 2 2" xfId="1799" xr:uid="{6F3BC6E0-1CF4-4919-B720-85C4060C57DE}"/>
    <cellStyle name="Normal 7 2 3 4 2 3" xfId="1800" xr:uid="{2B8D8989-DAAC-45BB-AB2B-9998A18660AC}"/>
    <cellStyle name="Normal 7 2 3 4 3" xfId="1801" xr:uid="{666A6BE8-F51F-4B37-8549-5848F36B0F12}"/>
    <cellStyle name="Normal 7 2 3 4 3 2" xfId="1802" xr:uid="{9F63E56D-902C-4D3A-9968-72C021343D8C}"/>
    <cellStyle name="Normal 7 2 3 4 4" xfId="1803" xr:uid="{B1B4C541-3417-4C72-B1D6-D6100415C65A}"/>
    <cellStyle name="Normal 7 2 3 5" xfId="701" xr:uid="{F5CBDD6F-893A-4CDE-8EB8-21B210FB86A7}"/>
    <cellStyle name="Normal 7 2 3 5 2" xfId="1804" xr:uid="{4F1CF6C3-E7CB-4E79-99AA-07EE56C8E913}"/>
    <cellStyle name="Normal 7 2 3 5 2 2" xfId="1805" xr:uid="{4FAF5ED3-6CD9-415C-92BB-D5C27780EA3B}"/>
    <cellStyle name="Normal 7 2 3 5 3" xfId="1806" xr:uid="{12476D92-F5D6-4049-A525-451B69BA8C7B}"/>
    <cellStyle name="Normal 7 2 3 5 4" xfId="3437" xr:uid="{70ED0B28-75AB-49C4-96E9-8CA908437AAD}"/>
    <cellStyle name="Normal 7 2 3 6" xfId="1807" xr:uid="{65B11893-B714-4EF5-8B15-4D6FD10E8ACE}"/>
    <cellStyle name="Normal 7 2 3 6 2" xfId="1808" xr:uid="{DA99A33E-5D78-4B7E-BC3E-A6A690D09D92}"/>
    <cellStyle name="Normal 7 2 3 7" xfId="1809" xr:uid="{BC8397F5-E2C4-4EFE-A784-E84E0C6D3414}"/>
    <cellStyle name="Normal 7 2 3 8" xfId="3438" xr:uid="{0D651B82-6128-4BD6-85C0-1350A44ECBB9}"/>
    <cellStyle name="Normal 7 2 4" xfId="134" xr:uid="{E7CD62FD-567B-4AD4-A291-AEB043BDEA6D}"/>
    <cellStyle name="Normal 7 2 4 2" xfId="448" xr:uid="{8C38595F-A2EA-42D0-BC0F-890F1678236C}"/>
    <cellStyle name="Normal 7 2 4 2 2" xfId="702" xr:uid="{FB67B58F-E78B-4DAB-8229-69C3D60C7560}"/>
    <cellStyle name="Normal 7 2 4 2 2 2" xfId="1810" xr:uid="{EB6F5C4B-0AE5-4E06-94E8-CC9C6B995BC6}"/>
    <cellStyle name="Normal 7 2 4 2 2 2 2" xfId="1811" xr:uid="{C67AAA4C-6924-4C2D-B2E8-9C3CBE70FD49}"/>
    <cellStyle name="Normal 7 2 4 2 2 3" xfId="1812" xr:uid="{B5EA56B6-7139-4546-B8AF-851D53D9924F}"/>
    <cellStyle name="Normal 7 2 4 2 2 4" xfId="3439" xr:uid="{68E86E53-0B65-496A-AD8E-1E8F1E6633F7}"/>
    <cellStyle name="Normal 7 2 4 2 3" xfId="1813" xr:uid="{020CCF48-A887-4E25-A4DD-D9549F56DE03}"/>
    <cellStyle name="Normal 7 2 4 2 3 2" xfId="1814" xr:uid="{C974A23E-FED9-4BC3-B5DD-781D2FEF8922}"/>
    <cellStyle name="Normal 7 2 4 2 4" xfId="1815" xr:uid="{BCA8007E-2C67-4EC9-B147-0DF99E704DCB}"/>
    <cellStyle name="Normal 7 2 4 2 5" xfId="3440" xr:uid="{59F55B87-42E2-4B50-8597-5DFB4AEC3DAE}"/>
    <cellStyle name="Normal 7 2 4 3" xfId="703" xr:uid="{22DA282F-89F2-4C29-8330-023AD51C18D2}"/>
    <cellStyle name="Normal 7 2 4 3 2" xfId="1816" xr:uid="{FEC9DBD1-A012-41CE-A98A-85B7B1581790}"/>
    <cellStyle name="Normal 7 2 4 3 2 2" xfId="1817" xr:uid="{C2DD729F-D674-4970-8AD1-A4CF6C269808}"/>
    <cellStyle name="Normal 7 2 4 3 3" xfId="1818" xr:uid="{32F4B46A-7A99-4C1C-9CF8-EC9F3B559E07}"/>
    <cellStyle name="Normal 7 2 4 3 4" xfId="3441" xr:uid="{5DCD40B0-8094-4318-889E-FE3D61D978D4}"/>
    <cellStyle name="Normal 7 2 4 4" xfId="1819" xr:uid="{3E055163-2E06-491F-8D8E-1F592EE1899D}"/>
    <cellStyle name="Normal 7 2 4 4 2" xfId="1820" xr:uid="{48BA8C63-A571-4F95-B27C-ABA0A5F32572}"/>
    <cellStyle name="Normal 7 2 4 4 3" xfId="3442" xr:uid="{DFCD48D4-8211-4351-81B9-DF764212B1C1}"/>
    <cellStyle name="Normal 7 2 4 4 4" xfId="3443" xr:uid="{12FE9796-65F8-4226-AB1E-889194DA5803}"/>
    <cellStyle name="Normal 7 2 4 5" xfId="1821" xr:uid="{2A676655-89BC-4A8D-B94F-D2B3D4896C6E}"/>
    <cellStyle name="Normal 7 2 4 6" xfId="3444" xr:uid="{EA04B3AB-1B09-4050-BF99-908AFDC61CA3}"/>
    <cellStyle name="Normal 7 2 4 7" xfId="3445" xr:uid="{7DB75279-285E-431F-9831-5D3B69AFFCB9}"/>
    <cellStyle name="Normal 7 2 5" xfId="354" xr:uid="{14716C38-0E21-43C8-ACF4-FAF8DFBAEC2E}"/>
    <cellStyle name="Normal 7 2 5 2" xfId="704" xr:uid="{0D51A1B2-9E24-4DA9-B113-0C03EA6FF4F8}"/>
    <cellStyle name="Normal 7 2 5 2 2" xfId="705" xr:uid="{CF79FC13-0624-4BF5-AB22-983CC2546F5F}"/>
    <cellStyle name="Normal 7 2 5 2 2 2" xfId="1822" xr:uid="{98CD0803-E1C5-4261-A12F-0EA3A7F7A8E5}"/>
    <cellStyle name="Normal 7 2 5 2 2 2 2" xfId="1823" xr:uid="{786FC1C4-5EFA-40F0-9580-077CC323F528}"/>
    <cellStyle name="Normal 7 2 5 2 2 3" xfId="1824" xr:uid="{D71E71E8-75C0-4B31-8BCE-49BAA5387634}"/>
    <cellStyle name="Normal 7 2 5 2 3" xfId="1825" xr:uid="{63F0C2B6-889C-4FDA-B9FC-DF982CEB7716}"/>
    <cellStyle name="Normal 7 2 5 2 3 2" xfId="1826" xr:uid="{4CBC21B5-DAC6-44B4-BE9E-5B76E8B83D2D}"/>
    <cellStyle name="Normal 7 2 5 2 4" xfId="1827" xr:uid="{247660E1-A3F6-4FD0-9399-A3D19079151A}"/>
    <cellStyle name="Normal 7 2 5 3" xfId="706" xr:uid="{CF405BF8-EE0F-42C6-94E0-AA53317A5A0B}"/>
    <cellStyle name="Normal 7 2 5 3 2" xfId="1828" xr:uid="{4B5B2BD0-CD7D-4208-8FA5-C3B5FD5DADFE}"/>
    <cellStyle name="Normal 7 2 5 3 2 2" xfId="1829" xr:uid="{048CE5F9-697E-4E86-9071-9CE3DF60FD98}"/>
    <cellStyle name="Normal 7 2 5 3 3" xfId="1830" xr:uid="{FD89C29B-F80E-4BFE-ABCB-8DF348FB566D}"/>
    <cellStyle name="Normal 7 2 5 3 4" xfId="3446" xr:uid="{CBAD2253-2ACB-43F5-9CC1-83811E5B7C21}"/>
    <cellStyle name="Normal 7 2 5 4" xfId="1831" xr:uid="{5326C588-59AF-47D2-84E7-D65850068496}"/>
    <cellStyle name="Normal 7 2 5 4 2" xfId="1832" xr:uid="{5A9AD5FE-464D-4307-8633-14E3A0D0EFE5}"/>
    <cellStyle name="Normal 7 2 5 5" xfId="1833" xr:uid="{CF96D1C5-79C6-44D8-9F96-75FB434D64B4}"/>
    <cellStyle name="Normal 7 2 5 6" xfId="3447" xr:uid="{10599925-F040-4E99-80E1-3104C4D3FCBE}"/>
    <cellStyle name="Normal 7 2 6" xfId="355" xr:uid="{41BD6A3A-54CD-416B-A48D-C4F79173C967}"/>
    <cellStyle name="Normal 7 2 6 2" xfId="707" xr:uid="{6DA78B4B-665F-4D37-B20D-C88AA07B01D5}"/>
    <cellStyle name="Normal 7 2 6 2 2" xfId="1834" xr:uid="{378C160D-F713-478A-9933-A1461E000C61}"/>
    <cellStyle name="Normal 7 2 6 2 2 2" xfId="1835" xr:uid="{ABB18F89-E63E-4827-A2DB-9410451D0596}"/>
    <cellStyle name="Normal 7 2 6 2 3" xfId="1836" xr:uid="{8A6B5B7D-D724-4139-BC7C-32910D3A3F19}"/>
    <cellStyle name="Normal 7 2 6 2 4" xfId="3448" xr:uid="{4D3905CF-7426-4B9E-BBAE-E6E6876D7049}"/>
    <cellStyle name="Normal 7 2 6 3" xfId="1837" xr:uid="{F0C3AB5B-41A4-4A05-AFD9-31E078B592DD}"/>
    <cellStyle name="Normal 7 2 6 3 2" xfId="1838" xr:uid="{14A1B897-87B2-4BF2-9161-B8B342248D58}"/>
    <cellStyle name="Normal 7 2 6 4" xfId="1839" xr:uid="{9A35F9AB-12ED-4A7B-98A0-8047E03CE6B6}"/>
    <cellStyle name="Normal 7 2 6 5" xfId="3449" xr:uid="{80E5F747-D60F-470C-8A6E-351E62A7B2D1}"/>
    <cellStyle name="Normal 7 2 7" xfId="708" xr:uid="{E9494DD5-6AC1-44B4-9CE9-A3ADCCD5F6DE}"/>
    <cellStyle name="Normal 7 2 7 2" xfId="1840" xr:uid="{C4D4C53A-0381-4078-B116-01048BCB410F}"/>
    <cellStyle name="Normal 7 2 7 2 2" xfId="1841" xr:uid="{97377F7F-DE92-4CBF-9AE6-B4B8D81E5EAB}"/>
    <cellStyle name="Normal 7 2 7 2 3" xfId="4409" xr:uid="{395C65D6-E25D-44FD-B895-E83E6173470F}"/>
    <cellStyle name="Normal 7 2 7 3" xfId="1842" xr:uid="{F73D0751-9229-4040-985A-4E27FE255620}"/>
    <cellStyle name="Normal 7 2 7 4" xfId="3450" xr:uid="{8FBF877C-8775-49C1-9190-566DCAFBB0C5}"/>
    <cellStyle name="Normal 7 2 7 4 2" xfId="4579" xr:uid="{067D276C-6771-4072-B42D-19A1041E22A7}"/>
    <cellStyle name="Normal 7 2 7 4 3" xfId="4686" xr:uid="{D40E0A79-4BCE-4F5B-8866-7EADEF70DEC4}"/>
    <cellStyle name="Normal 7 2 7 4 4" xfId="4608" xr:uid="{054920EA-7AB3-4A1E-8349-B0E04D0C40EB}"/>
    <cellStyle name="Normal 7 2 8" xfId="1843" xr:uid="{9DC70766-8653-43ED-B36B-CCC9741C9C97}"/>
    <cellStyle name="Normal 7 2 8 2" xfId="1844" xr:uid="{656C64CE-3D28-4986-BB3A-6F04B0DAE49C}"/>
    <cellStyle name="Normal 7 2 8 3" xfId="3451" xr:uid="{066BF9CD-AF8F-411C-B3FB-06B4879FB70C}"/>
    <cellStyle name="Normal 7 2 8 4" xfId="3452" xr:uid="{4CA740C0-A4EE-4F2E-A129-A867767C1E11}"/>
    <cellStyle name="Normal 7 2 9" xfId="1845" xr:uid="{50360268-F0AB-4BA8-B35A-8193566A8BEB}"/>
    <cellStyle name="Normal 7 3" xfId="135" xr:uid="{515561B9-357E-45E7-822E-8B2C83FA0F4B}"/>
    <cellStyle name="Normal 7 3 10" xfId="3453" xr:uid="{5AF3F2BD-6DD2-4AA1-B364-1A1234A68DB5}"/>
    <cellStyle name="Normal 7 3 11" xfId="3454" xr:uid="{B6DD9E07-CA81-4065-A75B-F38BDCAFF8E0}"/>
    <cellStyle name="Normal 7 3 2" xfId="136" xr:uid="{41A9F025-2EDA-4CC9-B7B3-7407B65C133E}"/>
    <cellStyle name="Normal 7 3 2 2" xfId="137" xr:uid="{FFB2B6D2-6CA0-4150-8B33-13F94F966370}"/>
    <cellStyle name="Normal 7 3 2 2 2" xfId="356" xr:uid="{99EFE80B-8329-4C0D-9F77-C0004C9DF153}"/>
    <cellStyle name="Normal 7 3 2 2 2 2" xfId="709" xr:uid="{D8D4138A-C136-4812-8414-EEE413896BD4}"/>
    <cellStyle name="Normal 7 3 2 2 2 2 2" xfId="1846" xr:uid="{057B6071-B1BD-41A3-961A-504DEF621A85}"/>
    <cellStyle name="Normal 7 3 2 2 2 2 2 2" xfId="1847" xr:uid="{0C1F89D5-83EC-44CA-9623-2A822C299CBD}"/>
    <cellStyle name="Normal 7 3 2 2 2 2 3" xfId="1848" xr:uid="{5BAD6DA8-13CF-42CF-B75A-0A76AD5B164B}"/>
    <cellStyle name="Normal 7 3 2 2 2 2 4" xfId="3455" xr:uid="{B5762D52-7F5F-435B-9AAE-761ABB2731C0}"/>
    <cellStyle name="Normal 7 3 2 2 2 3" xfId="1849" xr:uid="{3710CC00-1BD8-4F2C-A8BD-B62C67418EC6}"/>
    <cellStyle name="Normal 7 3 2 2 2 3 2" xfId="1850" xr:uid="{166E1DFE-5577-42F6-9B6F-FC43627D8CFF}"/>
    <cellStyle name="Normal 7 3 2 2 2 3 3" xfId="3456" xr:uid="{B170644C-F221-4013-BA71-1B21385B0CBC}"/>
    <cellStyle name="Normal 7 3 2 2 2 3 4" xfId="3457" xr:uid="{259D2033-90C6-4D9D-8184-B2321506DB40}"/>
    <cellStyle name="Normal 7 3 2 2 2 4" xfId="1851" xr:uid="{1C53C729-3252-493E-B94C-811C93BF4A4E}"/>
    <cellStyle name="Normal 7 3 2 2 2 5" xfId="3458" xr:uid="{EA4723D9-3AB7-46CC-9C77-AE5CBFA3965F}"/>
    <cellStyle name="Normal 7 3 2 2 2 6" xfId="3459" xr:uid="{45D36162-779B-4E35-855F-20BC0D9E4395}"/>
    <cellStyle name="Normal 7 3 2 2 3" xfId="710" xr:uid="{993939CF-8BAF-448D-8DC0-1238700DD991}"/>
    <cellStyle name="Normal 7 3 2 2 3 2" xfId="1852" xr:uid="{24FE049C-3DFB-4419-A74A-6302A7D36531}"/>
    <cellStyle name="Normal 7 3 2 2 3 2 2" xfId="1853" xr:uid="{D4A363FA-3656-445D-8374-1FF2414817AD}"/>
    <cellStyle name="Normal 7 3 2 2 3 2 3" xfId="3460" xr:uid="{015E2A73-FF7D-4759-B5B5-4AB05B123B9B}"/>
    <cellStyle name="Normal 7 3 2 2 3 2 4" xfId="3461" xr:uid="{34B545FA-2E75-40D0-94EB-6C278161549C}"/>
    <cellStyle name="Normal 7 3 2 2 3 3" xfId="1854" xr:uid="{A1E99C03-9672-4EC1-AC02-34F176B44D25}"/>
    <cellStyle name="Normal 7 3 2 2 3 4" xfId="3462" xr:uid="{E01256A4-6798-40D5-AA06-E0BBE114067C}"/>
    <cellStyle name="Normal 7 3 2 2 3 5" xfId="3463" xr:uid="{5E3B7113-34EF-4235-9F83-329B9E3EA500}"/>
    <cellStyle name="Normal 7 3 2 2 4" xfId="1855" xr:uid="{FF21C287-66FE-4ABA-82E1-C0E8DE04A1B7}"/>
    <cellStyle name="Normal 7 3 2 2 4 2" xfId="1856" xr:uid="{67962DE4-31FB-48DA-8304-1F3CD731BC9A}"/>
    <cellStyle name="Normal 7 3 2 2 4 3" xfId="3464" xr:uid="{4DF62C5C-47DB-48AB-A3A4-41B9D437DCC5}"/>
    <cellStyle name="Normal 7 3 2 2 4 4" xfId="3465" xr:uid="{558280F1-26CB-4986-86A4-1F1886D09711}"/>
    <cellStyle name="Normal 7 3 2 2 5" xfId="1857" xr:uid="{5258F368-105D-4333-8C4D-5696F2F317ED}"/>
    <cellStyle name="Normal 7 3 2 2 5 2" xfId="3466" xr:uid="{D14DFCD1-F542-4631-8527-0AF95EB964C1}"/>
    <cellStyle name="Normal 7 3 2 2 5 3" xfId="3467" xr:uid="{5D75C228-96E9-45DB-A131-4F26AC17513D}"/>
    <cellStyle name="Normal 7 3 2 2 5 4" xfId="3468" xr:uid="{DE88996B-D5A1-49CB-B961-9BFCFFC75CAD}"/>
    <cellStyle name="Normal 7 3 2 2 6" xfId="3469" xr:uid="{2D956DE9-5A24-4614-82B8-FECEA8D67F7D}"/>
    <cellStyle name="Normal 7 3 2 2 7" xfId="3470" xr:uid="{F951A1DF-F813-4360-9B5F-7B625544A581}"/>
    <cellStyle name="Normal 7 3 2 2 8" xfId="3471" xr:uid="{AC73290B-EAFE-4893-B40D-52FDF7617E61}"/>
    <cellStyle name="Normal 7 3 2 3" xfId="357" xr:uid="{E4E0C9E3-6DF6-4A21-A4FE-A15B5494C211}"/>
    <cellStyle name="Normal 7 3 2 3 2" xfId="711" xr:uid="{3C3C3427-9F3B-4B19-8D71-B6F1DC964180}"/>
    <cellStyle name="Normal 7 3 2 3 2 2" xfId="712" xr:uid="{7DAAB8CD-B4E9-4244-A0EA-3C818E2E0C01}"/>
    <cellStyle name="Normal 7 3 2 3 2 2 2" xfId="1858" xr:uid="{2F35A863-8230-45BE-A421-933E07A4C732}"/>
    <cellStyle name="Normal 7 3 2 3 2 2 2 2" xfId="1859" xr:uid="{D93A1996-9FC1-433F-B22A-033F5F0D9E8D}"/>
    <cellStyle name="Normal 7 3 2 3 2 2 3" xfId="1860" xr:uid="{C5ADF285-78E4-4393-A88B-E2CA23BC588A}"/>
    <cellStyle name="Normal 7 3 2 3 2 3" xfId="1861" xr:uid="{0958E1C1-4D65-41A1-A00C-C79CD44704D8}"/>
    <cellStyle name="Normal 7 3 2 3 2 3 2" xfId="1862" xr:uid="{9F1249E3-27B2-4D59-B12A-3D485B12715F}"/>
    <cellStyle name="Normal 7 3 2 3 2 4" xfId="1863" xr:uid="{84AEAAD1-7CFB-4DA5-9EFD-485AEA30E52F}"/>
    <cellStyle name="Normal 7 3 2 3 3" xfId="713" xr:uid="{4C8D95F3-240D-4B0C-9448-3A156C924B83}"/>
    <cellStyle name="Normal 7 3 2 3 3 2" xfId="1864" xr:uid="{4C3747DA-1AAF-4256-B774-665BFB1DE815}"/>
    <cellStyle name="Normal 7 3 2 3 3 2 2" xfId="1865" xr:uid="{3E428C65-2F4A-4D95-9C69-75E40EEFA392}"/>
    <cellStyle name="Normal 7 3 2 3 3 3" xfId="1866" xr:uid="{8266447C-7A8D-451E-AB82-0B5DE0E3485E}"/>
    <cellStyle name="Normal 7 3 2 3 3 4" xfId="3472" xr:uid="{E2E9D48F-5F57-4E4F-8130-62C8DE156C58}"/>
    <cellStyle name="Normal 7 3 2 3 4" xfId="1867" xr:uid="{625B2D9D-22D7-4A74-8793-CB2A98CF80F0}"/>
    <cellStyle name="Normal 7 3 2 3 4 2" xfId="1868" xr:uid="{D295A68B-8A75-4430-A30C-7595844C7CBD}"/>
    <cellStyle name="Normal 7 3 2 3 5" xfId="1869" xr:uid="{CBF8E3AE-CBA8-420B-BA2C-0F5720E9A587}"/>
    <cellStyle name="Normal 7 3 2 3 6" xfId="3473" xr:uid="{2FEC2200-8E0D-49C3-AC04-58C355733052}"/>
    <cellStyle name="Normal 7 3 2 4" xfId="358" xr:uid="{E95D2E17-684C-4BCD-87D3-E225D845EA8D}"/>
    <cellStyle name="Normal 7 3 2 4 2" xfId="714" xr:uid="{A66E72E7-D2D9-403B-ACED-F03D535C824C}"/>
    <cellStyle name="Normal 7 3 2 4 2 2" xfId="1870" xr:uid="{68A1DA86-FCED-49EC-9C5C-722138375BA8}"/>
    <cellStyle name="Normal 7 3 2 4 2 2 2" xfId="1871" xr:uid="{F4D21BDB-014E-466D-8908-0A92CCAB6BC2}"/>
    <cellStyle name="Normal 7 3 2 4 2 3" xfId="1872" xr:uid="{D3FEA429-B0FC-47C5-B92E-D8C5DC4F0AE9}"/>
    <cellStyle name="Normal 7 3 2 4 2 4" xfId="3474" xr:uid="{F85EDFC3-E9BA-44F8-B8D6-194504BB4B6A}"/>
    <cellStyle name="Normal 7 3 2 4 3" xfId="1873" xr:uid="{31B76A33-E2C3-4406-9A4D-7F4113F37B3B}"/>
    <cellStyle name="Normal 7 3 2 4 3 2" xfId="1874" xr:uid="{AF753BF8-65DB-45FF-BCD5-5B03A504B83B}"/>
    <cellStyle name="Normal 7 3 2 4 4" xfId="1875" xr:uid="{040CF50C-0867-4AF2-B276-E4B0C8F9A7EC}"/>
    <cellStyle name="Normal 7 3 2 4 5" xfId="3475" xr:uid="{841461AD-AD7E-4F17-9BE8-D192C41D412E}"/>
    <cellStyle name="Normal 7 3 2 5" xfId="359" xr:uid="{3A9FC6F9-9958-46EB-8FC5-E2A48C759EC2}"/>
    <cellStyle name="Normal 7 3 2 5 2" xfId="1876" xr:uid="{C5064CD1-75A8-4E09-988A-6A2BF14D9925}"/>
    <cellStyle name="Normal 7 3 2 5 2 2" xfId="1877" xr:uid="{2D1E92BE-414E-43AB-9A12-9DFD068CF671}"/>
    <cellStyle name="Normal 7 3 2 5 3" xfId="1878" xr:uid="{A158470F-5347-4B79-A312-FD5EF5CCF038}"/>
    <cellStyle name="Normal 7 3 2 5 4" xfId="3476" xr:uid="{F9EAD949-DE98-4296-951D-D7F92A436CCA}"/>
    <cellStyle name="Normal 7 3 2 6" xfId="1879" xr:uid="{2736B6D2-AF04-4A67-AAA9-137E2C8BE149}"/>
    <cellStyle name="Normal 7 3 2 6 2" xfId="1880" xr:uid="{C044EC71-52E0-4BA8-BDDD-DC0AF0EC2428}"/>
    <cellStyle name="Normal 7 3 2 6 3" xfId="3477" xr:uid="{025D850C-376B-4765-B2E1-225617BA62AE}"/>
    <cellStyle name="Normal 7 3 2 6 4" xfId="3478" xr:uid="{6E75A1EF-0D38-4B15-AC7D-49D1E5114BA2}"/>
    <cellStyle name="Normal 7 3 2 7" xfId="1881" xr:uid="{B80E3157-2379-4F84-95FB-30379D8B6D1D}"/>
    <cellStyle name="Normal 7 3 2 8" xfId="3479" xr:uid="{A85754FC-8839-4B89-B6B2-6A85C0D17A2D}"/>
    <cellStyle name="Normal 7 3 2 9" xfId="3480" xr:uid="{2D1CFA8C-6739-46E2-BECE-75FDE1C59AEC}"/>
    <cellStyle name="Normal 7 3 3" xfId="138" xr:uid="{E24EB824-6933-41C5-8BB3-8D14BF43A273}"/>
    <cellStyle name="Normal 7 3 3 2" xfId="139" xr:uid="{D77B69C1-DBB8-4F2A-B4CC-C88BDC12DE9B}"/>
    <cellStyle name="Normal 7 3 3 2 2" xfId="715" xr:uid="{BE508C80-E297-4C19-B58A-860578B23B68}"/>
    <cellStyle name="Normal 7 3 3 2 2 2" xfId="1882" xr:uid="{A2C69DCE-BB9F-48BE-8F20-6D7E96BB6E8A}"/>
    <cellStyle name="Normal 7 3 3 2 2 2 2" xfId="1883" xr:uid="{0F9B1AF7-D547-4277-B384-EC9FB4865938}"/>
    <cellStyle name="Normal 7 3 3 2 2 2 2 2" xfId="4484" xr:uid="{7532185C-AD8F-4459-9231-A5AEB3980EEA}"/>
    <cellStyle name="Normal 7 3 3 2 2 2 3" xfId="4485" xr:uid="{0F3D8DF7-396E-44BC-9618-FE9865045B10}"/>
    <cellStyle name="Normal 7 3 3 2 2 3" xfId="1884" xr:uid="{23A14E93-84A5-4FCC-BEC8-30B46A964A30}"/>
    <cellStyle name="Normal 7 3 3 2 2 3 2" xfId="4486" xr:uid="{37784679-3DAC-4261-848E-F396727E0A77}"/>
    <cellStyle name="Normal 7 3 3 2 2 4" xfId="3481" xr:uid="{C4EB0048-8E96-48D6-84AB-37D074505E06}"/>
    <cellStyle name="Normal 7 3 3 2 3" xfId="1885" xr:uid="{710F1382-EC76-4E94-AFB3-031464B3E0ED}"/>
    <cellStyle name="Normal 7 3 3 2 3 2" xfId="1886" xr:uid="{C52DD6B7-C3D7-4D07-BC73-F2E249471907}"/>
    <cellStyle name="Normal 7 3 3 2 3 2 2" xfId="4487" xr:uid="{30A48C72-7D76-472D-969B-F4776A067170}"/>
    <cellStyle name="Normal 7 3 3 2 3 3" xfId="3482" xr:uid="{6FB18FFA-A403-44F0-98F9-4DA7EA123BF4}"/>
    <cellStyle name="Normal 7 3 3 2 3 4" xfId="3483" xr:uid="{7A3E4470-707D-4BA1-9EBB-8B5FF9EED0C8}"/>
    <cellStyle name="Normal 7 3 3 2 4" xfId="1887" xr:uid="{0729C233-6FAB-453B-84BB-28FF88F0C5EF}"/>
    <cellStyle name="Normal 7 3 3 2 4 2" xfId="4488" xr:uid="{E45392A0-20BC-4FB9-8027-FA8ABB76177B}"/>
    <cellStyle name="Normal 7 3 3 2 5" xfId="3484" xr:uid="{87BC69A7-7712-4FF4-8C55-870B7BE28696}"/>
    <cellStyle name="Normal 7 3 3 2 6" xfId="3485" xr:uid="{ED96A057-9094-49CA-B77D-F453540E5CF9}"/>
    <cellStyle name="Normal 7 3 3 3" xfId="360" xr:uid="{0447A087-FAB7-43E1-AF90-7679CA56BDE1}"/>
    <cellStyle name="Normal 7 3 3 3 2" xfId="1888" xr:uid="{467195DA-E81B-4350-BA40-D3B19C12E507}"/>
    <cellStyle name="Normal 7 3 3 3 2 2" xfId="1889" xr:uid="{7F51A9FA-BFFF-4685-AFC0-95C7C4FA1AC8}"/>
    <cellStyle name="Normal 7 3 3 3 2 2 2" xfId="4489" xr:uid="{53A98460-93A4-41D0-8F1E-462066A05F01}"/>
    <cellStyle name="Normal 7 3 3 3 2 3" xfId="3486" xr:uid="{DBE49488-3810-4AC4-A6B7-B8FE4D6F85DE}"/>
    <cellStyle name="Normal 7 3 3 3 2 4" xfId="3487" xr:uid="{2189F428-3E72-4942-A2DC-E85BE919E7E2}"/>
    <cellStyle name="Normal 7 3 3 3 3" xfId="1890" xr:uid="{3C16BDED-2D3D-483B-862A-614B84043484}"/>
    <cellStyle name="Normal 7 3 3 3 3 2" xfId="4490" xr:uid="{81C2DDD3-746F-4262-A154-8D7ECDDAA0DB}"/>
    <cellStyle name="Normal 7 3 3 3 4" xfId="3488" xr:uid="{D857126C-70F0-43C0-8B37-2CA8AECAC923}"/>
    <cellStyle name="Normal 7 3 3 3 5" xfId="3489" xr:uid="{C665C8D8-6D10-4DF5-8298-B16543ABF2FE}"/>
    <cellStyle name="Normal 7 3 3 4" xfId="1891" xr:uid="{F0001869-C52E-4D46-A72C-EA4B7C80AE02}"/>
    <cellStyle name="Normal 7 3 3 4 2" xfId="1892" xr:uid="{4A54EADF-C144-4F12-BD2F-C1900A368538}"/>
    <cellStyle name="Normal 7 3 3 4 2 2" xfId="4491" xr:uid="{0062D856-8405-4483-AE19-DCE5EE545C3A}"/>
    <cellStyle name="Normal 7 3 3 4 3" xfId="3490" xr:uid="{ECAA421F-ACFF-4768-AB03-3CB29DC5B467}"/>
    <cellStyle name="Normal 7 3 3 4 4" xfId="3491" xr:uid="{ADCFF748-740C-4F02-BD00-C74B3FD16F2F}"/>
    <cellStyle name="Normal 7 3 3 5" xfId="1893" xr:uid="{96DEDC44-EBD9-4254-B9FF-D48639E6FD6C}"/>
    <cellStyle name="Normal 7 3 3 5 2" xfId="3492" xr:uid="{ECEC5A6D-46C2-424B-9B99-72FEFDB3D7DC}"/>
    <cellStyle name="Normal 7 3 3 5 3" xfId="3493" xr:uid="{91589849-19A2-4E2F-8503-39B1749F5A68}"/>
    <cellStyle name="Normal 7 3 3 5 4" xfId="3494" xr:uid="{7FCBAC9E-80D5-45A4-8842-9DC1C7779FA8}"/>
    <cellStyle name="Normal 7 3 3 6" xfId="3495" xr:uid="{0F234016-53DD-4E1B-AFC0-F83132EB96FD}"/>
    <cellStyle name="Normal 7 3 3 7" xfId="3496" xr:uid="{E9BAFEFF-5ECE-40D0-9637-483588862469}"/>
    <cellStyle name="Normal 7 3 3 8" xfId="3497" xr:uid="{1A0B5037-D99E-4405-9B62-83140AA97DC4}"/>
    <cellStyle name="Normal 7 3 4" xfId="140" xr:uid="{5B45F27B-16F7-4A3B-8307-E22CB8080E61}"/>
    <cellStyle name="Normal 7 3 4 2" xfId="716" xr:uid="{B68EFD01-23C7-4EE1-840B-B3D0561B2B97}"/>
    <cellStyle name="Normal 7 3 4 2 2" xfId="717" xr:uid="{44A84B42-8808-4215-B870-04E88FE6A601}"/>
    <cellStyle name="Normal 7 3 4 2 2 2" xfId="1894" xr:uid="{44953641-B2E5-4462-A18B-D6A1E5D88B67}"/>
    <cellStyle name="Normal 7 3 4 2 2 2 2" xfId="1895" xr:uid="{3FA9BBF4-CA3B-4291-AAE2-0C1FC702A343}"/>
    <cellStyle name="Normal 7 3 4 2 2 3" xfId="1896" xr:uid="{BE655F5F-00B4-453B-A80A-B8D60537FADC}"/>
    <cellStyle name="Normal 7 3 4 2 2 4" xfId="3498" xr:uid="{278FA327-A835-4601-B483-2F9EE42066B5}"/>
    <cellStyle name="Normal 7 3 4 2 3" xfId="1897" xr:uid="{06E160F4-4212-400F-87BE-59787155B2A3}"/>
    <cellStyle name="Normal 7 3 4 2 3 2" xfId="1898" xr:uid="{AF816729-E867-44F2-AD66-05BCFAD98F05}"/>
    <cellStyle name="Normal 7 3 4 2 4" xfId="1899" xr:uid="{C8A2987B-6459-4796-9B44-F7906D38FC86}"/>
    <cellStyle name="Normal 7 3 4 2 5" xfId="3499" xr:uid="{7C0D67FC-564A-4E1C-8A08-9D913E549FBA}"/>
    <cellStyle name="Normal 7 3 4 3" xfId="718" xr:uid="{E1087E90-ECE6-438A-BEE8-8F4386A458F2}"/>
    <cellStyle name="Normal 7 3 4 3 2" xfId="1900" xr:uid="{2FF84137-DD4B-4127-8D4E-D72C7C2D3A86}"/>
    <cellStyle name="Normal 7 3 4 3 2 2" xfId="1901" xr:uid="{BCF4E16F-E24E-4B80-BDFA-CDB705A46158}"/>
    <cellStyle name="Normal 7 3 4 3 3" xfId="1902" xr:uid="{803CA7E5-9F6C-4743-B1CB-19216E692DEA}"/>
    <cellStyle name="Normal 7 3 4 3 4" xfId="3500" xr:uid="{03CEAE04-C640-403E-AEEC-BF0A3E31003F}"/>
    <cellStyle name="Normal 7 3 4 4" xfId="1903" xr:uid="{38281790-849E-401C-94C4-F567D20EB476}"/>
    <cellStyle name="Normal 7 3 4 4 2" xfId="1904" xr:uid="{E74C28AC-A482-47BD-A4BB-3BC5AB9BD3F3}"/>
    <cellStyle name="Normal 7 3 4 4 3" xfId="3501" xr:uid="{4D8C8A2E-457C-43C9-8211-EA8F41DDAB72}"/>
    <cellStyle name="Normal 7 3 4 4 4" xfId="3502" xr:uid="{A57C957E-2B50-48CD-87D5-68C79A75C874}"/>
    <cellStyle name="Normal 7 3 4 5" xfId="1905" xr:uid="{A678332E-7609-41D8-8ECA-F4FFB6A2494B}"/>
    <cellStyle name="Normal 7 3 4 6" xfId="3503" xr:uid="{9343B48D-6321-4D33-BE78-070A59A84CBA}"/>
    <cellStyle name="Normal 7 3 4 7" xfId="3504" xr:uid="{D0745631-CF44-49AF-967D-0DDB903B00B0}"/>
    <cellStyle name="Normal 7 3 5" xfId="361" xr:uid="{E62FB9F7-E43F-41EB-B12F-6107CE117692}"/>
    <cellStyle name="Normal 7 3 5 2" xfId="719" xr:uid="{E0E4C374-005B-4E6E-9448-509F9A4B0D0A}"/>
    <cellStyle name="Normal 7 3 5 2 2" xfId="1906" xr:uid="{0740CF13-0270-4BD0-A5BB-128C08AE491A}"/>
    <cellStyle name="Normal 7 3 5 2 2 2" xfId="1907" xr:uid="{7F4D506D-CEA6-49B4-AB9A-2F97D17AB1F8}"/>
    <cellStyle name="Normal 7 3 5 2 3" xfId="1908" xr:uid="{1F3650A8-0A33-4C74-9D80-DC9180071CD7}"/>
    <cellStyle name="Normal 7 3 5 2 4" xfId="3505" xr:uid="{A4452EF2-18D5-4529-BA9F-56FD3829DE07}"/>
    <cellStyle name="Normal 7 3 5 3" xfId="1909" xr:uid="{9242A52C-A8F3-443C-A406-FAB5213C9054}"/>
    <cellStyle name="Normal 7 3 5 3 2" xfId="1910" xr:uid="{294DD477-8462-46DE-A682-D53748466516}"/>
    <cellStyle name="Normal 7 3 5 3 3" xfId="3506" xr:uid="{080C83D1-0E7B-4981-B92D-CD38791C0F98}"/>
    <cellStyle name="Normal 7 3 5 3 4" xfId="3507" xr:uid="{227E4AB5-CC89-467B-B476-0B7C9F655054}"/>
    <cellStyle name="Normal 7 3 5 4" xfId="1911" xr:uid="{F6223911-0D78-4898-9944-7718D6B2DB21}"/>
    <cellStyle name="Normal 7 3 5 5" xfId="3508" xr:uid="{B256A4DF-5E36-40F2-8A8D-353D1C6A7BB6}"/>
    <cellStyle name="Normal 7 3 5 6" xfId="3509" xr:uid="{460FDC3C-87F4-48F4-BB72-5193DA77ECD5}"/>
    <cellStyle name="Normal 7 3 6" xfId="362" xr:uid="{69EA3757-2459-4DB0-887A-20090DB4A3AC}"/>
    <cellStyle name="Normal 7 3 6 2" xfId="1912" xr:uid="{36BAC844-F44D-4E4A-BDA4-B69AAA7EF13E}"/>
    <cellStyle name="Normal 7 3 6 2 2" xfId="1913" xr:uid="{F9ED5A48-C82A-42A2-AAA4-7800A581A6D5}"/>
    <cellStyle name="Normal 7 3 6 2 3" xfId="3510" xr:uid="{B7F631C0-2858-4440-B357-7DB54A546C95}"/>
    <cellStyle name="Normal 7 3 6 2 4" xfId="3511" xr:uid="{443CD9EC-6DAC-475A-82E2-0599BB41725A}"/>
    <cellStyle name="Normal 7 3 6 3" xfId="1914" xr:uid="{72D489DE-00CF-47C6-9C84-A137182D81CC}"/>
    <cellStyle name="Normal 7 3 6 4" xfId="3512" xr:uid="{24B97FAB-B459-4F0F-AA83-ECF19279E0C5}"/>
    <cellStyle name="Normal 7 3 6 5" xfId="3513" xr:uid="{AE337FB2-0384-466C-ACF0-69917CE97220}"/>
    <cellStyle name="Normal 7 3 7" xfId="1915" xr:uid="{07CBC315-C484-4B2B-82B7-E2C0711CF293}"/>
    <cellStyle name="Normal 7 3 7 2" xfId="1916" xr:uid="{78AA05B0-3C8C-4F10-AA59-D026D0804950}"/>
    <cellStyle name="Normal 7 3 7 3" xfId="3514" xr:uid="{72794121-A043-4A3C-BB80-4CAC9F099FB7}"/>
    <cellStyle name="Normal 7 3 7 4" xfId="3515" xr:uid="{7AD1A232-7F08-48EB-9D3C-B38D9AEE4B9B}"/>
    <cellStyle name="Normal 7 3 8" xfId="1917" xr:uid="{78CDA73D-DB90-4F0E-84A8-4ABB5C58A04B}"/>
    <cellStyle name="Normal 7 3 8 2" xfId="3516" xr:uid="{2C7AA57E-CEB3-4AC8-953C-AA722DBF9682}"/>
    <cellStyle name="Normal 7 3 8 3" xfId="3517" xr:uid="{2D4330E4-AF02-459B-BCCC-BCC57C100C49}"/>
    <cellStyle name="Normal 7 3 8 4" xfId="3518" xr:uid="{D8B92095-36BE-4D52-8D59-8A026B37A5FD}"/>
    <cellStyle name="Normal 7 3 9" xfId="3519" xr:uid="{313A5B37-2CAA-40F2-A52C-C4776252BEE7}"/>
    <cellStyle name="Normal 7 4" xfId="141" xr:uid="{A058662B-EC1C-407F-8794-2795B10FC4DA}"/>
    <cellStyle name="Normal 7 4 10" xfId="3520" xr:uid="{D9795630-5FF4-4AB6-8563-97BF2F9C086B}"/>
    <cellStyle name="Normal 7 4 11" xfId="3521" xr:uid="{0909E70C-1B6D-443D-A800-EEB8982E5103}"/>
    <cellStyle name="Normal 7 4 2" xfId="142" xr:uid="{16B54019-76A0-4022-82B3-7D6E8F743537}"/>
    <cellStyle name="Normal 7 4 2 2" xfId="363" xr:uid="{75093C54-3438-470D-BDD5-7CD9802398E3}"/>
    <cellStyle name="Normal 7 4 2 2 2" xfId="720" xr:uid="{84E47F34-F0E1-4D77-9835-0729409B812C}"/>
    <cellStyle name="Normal 7 4 2 2 2 2" xfId="721" xr:uid="{F5C4845E-BE69-4AE2-A742-D65D7275153D}"/>
    <cellStyle name="Normal 7 4 2 2 2 2 2" xfId="1918" xr:uid="{4F97164D-7A52-4884-B426-AA8A87DB9976}"/>
    <cellStyle name="Normal 7 4 2 2 2 2 3" xfId="3522" xr:uid="{BB632C05-AE69-44E1-A05B-C79C007E86EA}"/>
    <cellStyle name="Normal 7 4 2 2 2 2 4" xfId="3523" xr:uid="{60088514-E98A-42EF-994A-E35E9ABAEF8E}"/>
    <cellStyle name="Normal 7 4 2 2 2 3" xfId="1919" xr:uid="{DD2A0484-65C4-4D5A-9D23-7E7254B52C72}"/>
    <cellStyle name="Normal 7 4 2 2 2 3 2" xfId="3524" xr:uid="{F3ADAF45-D7FF-4DE3-89CC-C961EB7FFD3C}"/>
    <cellStyle name="Normal 7 4 2 2 2 3 3" xfId="3525" xr:uid="{E295B912-754C-44DE-A830-F3EFC754E972}"/>
    <cellStyle name="Normal 7 4 2 2 2 3 4" xfId="3526" xr:uid="{423FF0A7-D414-48DC-ACE7-E011755362E8}"/>
    <cellStyle name="Normal 7 4 2 2 2 4" xfId="3527" xr:uid="{36B843F2-BDF2-40C9-B499-A3C35A2BE041}"/>
    <cellStyle name="Normal 7 4 2 2 2 5" xfId="3528" xr:uid="{04267087-6DE8-4C26-B2F7-AA28EC910AC9}"/>
    <cellStyle name="Normal 7 4 2 2 2 6" xfId="3529" xr:uid="{52EA229B-A5CC-4C82-AB43-D91305EC91E6}"/>
    <cellStyle name="Normal 7 4 2 2 3" xfId="722" xr:uid="{5F71B45B-55FE-4061-A74C-D031AF5959C6}"/>
    <cellStyle name="Normal 7 4 2 2 3 2" xfId="1920" xr:uid="{1974F21A-CD4F-40BD-9533-61FB4BE075E4}"/>
    <cellStyle name="Normal 7 4 2 2 3 2 2" xfId="3530" xr:uid="{B2A654C6-8A27-4D32-8D2A-184CBB61EAC4}"/>
    <cellStyle name="Normal 7 4 2 2 3 2 3" xfId="3531" xr:uid="{B48A7328-178C-4DEC-AA6D-EED51FB1591A}"/>
    <cellStyle name="Normal 7 4 2 2 3 2 4" xfId="3532" xr:uid="{9940CC70-5E0B-4370-95F8-4DCAC9CEE2A0}"/>
    <cellStyle name="Normal 7 4 2 2 3 3" xfId="3533" xr:uid="{9DCCB957-64D8-4E4E-AC0D-1D220A265BEC}"/>
    <cellStyle name="Normal 7 4 2 2 3 4" xfId="3534" xr:uid="{6B77DEE2-A0C6-4D2C-A69F-734F966C299C}"/>
    <cellStyle name="Normal 7 4 2 2 3 5" xfId="3535" xr:uid="{6B50E66B-D4BE-4D37-8383-4BA7F643947D}"/>
    <cellStyle name="Normal 7 4 2 2 4" xfId="1921" xr:uid="{9FE24637-F99B-4130-A42B-4E2A58AF5985}"/>
    <cellStyle name="Normal 7 4 2 2 4 2" xfId="3536" xr:uid="{58F10577-9271-4F02-8EB0-18FE05E2E58B}"/>
    <cellStyle name="Normal 7 4 2 2 4 3" xfId="3537" xr:uid="{6B8382AC-CC32-423E-A932-2FFC8EDD721E}"/>
    <cellStyle name="Normal 7 4 2 2 4 4" xfId="3538" xr:uid="{1F1144C8-0EB1-4311-809A-2D34BB808D30}"/>
    <cellStyle name="Normal 7 4 2 2 5" xfId="3539" xr:uid="{9FD40B21-943D-4ADF-AF21-4C3A2C716430}"/>
    <cellStyle name="Normal 7 4 2 2 5 2" xfId="3540" xr:uid="{88E74A7A-4D98-442B-8028-1550FD42883E}"/>
    <cellStyle name="Normal 7 4 2 2 5 3" xfId="3541" xr:uid="{9732CE52-49C2-4129-827A-7678021DE977}"/>
    <cellStyle name="Normal 7 4 2 2 5 4" xfId="3542" xr:uid="{DC6D2769-960A-491B-8307-3ED39E41D38E}"/>
    <cellStyle name="Normal 7 4 2 2 6" xfId="3543" xr:uid="{C43ADE39-775B-43A3-A017-1677EBBC8654}"/>
    <cellStyle name="Normal 7 4 2 2 7" xfId="3544" xr:uid="{F0580846-6ED5-4406-B430-BF38DB77BF17}"/>
    <cellStyle name="Normal 7 4 2 2 8" xfId="3545" xr:uid="{4141147A-568C-4832-9918-730CB9C79C1B}"/>
    <cellStyle name="Normal 7 4 2 3" xfId="723" xr:uid="{31AE7D33-5EC8-4F30-A1E3-2C9A754ADD47}"/>
    <cellStyle name="Normal 7 4 2 3 2" xfId="724" xr:uid="{30327D31-8908-4770-BA71-D05B69F3626F}"/>
    <cellStyle name="Normal 7 4 2 3 2 2" xfId="725" xr:uid="{0846AA7B-2473-469F-8190-8330A13C027F}"/>
    <cellStyle name="Normal 7 4 2 3 2 3" xfId="3546" xr:uid="{DE07F9FA-AE4C-42E4-A53B-3971AAC5DF1F}"/>
    <cellStyle name="Normal 7 4 2 3 2 4" xfId="3547" xr:uid="{A77D7EA9-ADBD-4CA8-8A9B-4FC56CC1C0FB}"/>
    <cellStyle name="Normal 7 4 2 3 3" xfId="726" xr:uid="{8D1F31C4-C039-44CA-A78A-CF6BA7878E0D}"/>
    <cellStyle name="Normal 7 4 2 3 3 2" xfId="3548" xr:uid="{82FEEDBB-9A9B-4C93-8289-917EA356DF25}"/>
    <cellStyle name="Normal 7 4 2 3 3 3" xfId="3549" xr:uid="{82DF5152-BD1A-4E30-A9CC-CEC0950ABEF6}"/>
    <cellStyle name="Normal 7 4 2 3 3 4" xfId="3550" xr:uid="{B598948A-0F72-4F16-A87F-2E0A7BAC596F}"/>
    <cellStyle name="Normal 7 4 2 3 4" xfId="3551" xr:uid="{526A35BE-4D47-4732-B525-65E9256AD1A6}"/>
    <cellStyle name="Normal 7 4 2 3 5" xfId="3552" xr:uid="{47734396-2A1B-4F49-AC75-7EBB596B8490}"/>
    <cellStyle name="Normal 7 4 2 3 6" xfId="3553" xr:uid="{FBBAEE6B-5FB4-4BBA-A6DE-CC1A53813C9D}"/>
    <cellStyle name="Normal 7 4 2 4" xfId="727" xr:uid="{9116F749-D38C-4751-A199-04BE2293FBC9}"/>
    <cellStyle name="Normal 7 4 2 4 2" xfId="728" xr:uid="{D033704F-0E6B-43ED-8DBC-83A7F17D908B}"/>
    <cellStyle name="Normal 7 4 2 4 2 2" xfId="3554" xr:uid="{38C7545C-3BB5-4C50-AE27-77BA43B9D6A0}"/>
    <cellStyle name="Normal 7 4 2 4 2 3" xfId="3555" xr:uid="{26440A8E-A845-49F2-99FF-06DFFF953BC5}"/>
    <cellStyle name="Normal 7 4 2 4 2 4" xfId="3556" xr:uid="{26A75C24-4D05-4A8B-B458-A2846AA506A0}"/>
    <cellStyle name="Normal 7 4 2 4 3" xfId="3557" xr:uid="{F1CDB5D0-41DF-406B-9AEC-C1D9B6EC62C0}"/>
    <cellStyle name="Normal 7 4 2 4 4" xfId="3558" xr:uid="{10AE1C66-BF81-4AE4-BD54-2BA2946DB69A}"/>
    <cellStyle name="Normal 7 4 2 4 5" xfId="3559" xr:uid="{2F1F499E-0F47-4319-B91A-89B3C0CE9740}"/>
    <cellStyle name="Normal 7 4 2 5" xfId="729" xr:uid="{EE092137-B334-4254-824C-BA926964E47A}"/>
    <cellStyle name="Normal 7 4 2 5 2" xfId="3560" xr:uid="{6CF6AD18-17B6-4FFF-83D5-72C589193658}"/>
    <cellStyle name="Normal 7 4 2 5 3" xfId="3561" xr:uid="{B928A5B2-1601-434C-BE04-9ED74BF843BD}"/>
    <cellStyle name="Normal 7 4 2 5 4" xfId="3562" xr:uid="{D1CB434B-2407-4F6E-A837-3A829AB95EAF}"/>
    <cellStyle name="Normal 7 4 2 6" xfId="3563" xr:uid="{B74D97AD-6872-4C79-A209-E4015AFA37AB}"/>
    <cellStyle name="Normal 7 4 2 6 2" xfId="3564" xr:uid="{5AEC757A-C061-421C-A079-F864B03AD9A6}"/>
    <cellStyle name="Normal 7 4 2 6 3" xfId="3565" xr:uid="{F55307FC-2A23-4FB9-B353-46E07F12C654}"/>
    <cellStyle name="Normal 7 4 2 6 4" xfId="3566" xr:uid="{D4C9481C-158C-4560-BAFC-1E539116F3F4}"/>
    <cellStyle name="Normal 7 4 2 7" xfId="3567" xr:uid="{C355BA48-2838-4899-AEEE-75959D234D47}"/>
    <cellStyle name="Normal 7 4 2 8" xfId="3568" xr:uid="{FA1AC033-E348-4113-BC95-2094DFDB81CC}"/>
    <cellStyle name="Normal 7 4 2 9" xfId="3569" xr:uid="{7977C1BC-5578-4DEE-A8FA-902ABAFA635F}"/>
    <cellStyle name="Normal 7 4 3" xfId="364" xr:uid="{1DE45D7C-9A0F-4AD8-9FD6-C8C55BDF11D8}"/>
    <cellStyle name="Normal 7 4 3 2" xfId="730" xr:uid="{15DA1F9A-3200-4ACD-84DD-D0FEE528A875}"/>
    <cellStyle name="Normal 7 4 3 2 2" xfId="731" xr:uid="{D3477831-7750-4F7A-B44D-3E380944892F}"/>
    <cellStyle name="Normal 7 4 3 2 2 2" xfId="1922" xr:uid="{A7A5D2AF-C719-4E93-AE9E-CD4BEA7FEF93}"/>
    <cellStyle name="Normal 7 4 3 2 2 2 2" xfId="1923" xr:uid="{1172BA18-E4A8-4BAE-9928-2A32DE8BA8D5}"/>
    <cellStyle name="Normal 7 4 3 2 2 3" xfId="1924" xr:uid="{441F73DB-79D3-421D-9070-7915FD38287C}"/>
    <cellStyle name="Normal 7 4 3 2 2 4" xfId="3570" xr:uid="{B1C5F116-132E-4B52-8FEE-BCD25528CCD7}"/>
    <cellStyle name="Normal 7 4 3 2 3" xfId="1925" xr:uid="{B00713C3-E31F-4F9B-B96B-C7D21C5F1AF5}"/>
    <cellStyle name="Normal 7 4 3 2 3 2" xfId="1926" xr:uid="{66CA7442-6D19-4600-B6FA-3E66DE019F07}"/>
    <cellStyle name="Normal 7 4 3 2 3 3" xfId="3571" xr:uid="{5FE99F38-643F-4593-8242-E9424D1FDEF4}"/>
    <cellStyle name="Normal 7 4 3 2 3 4" xfId="3572" xr:uid="{AF27F3E2-8AF1-475F-B2FB-D358D3174EA8}"/>
    <cellStyle name="Normal 7 4 3 2 4" xfId="1927" xr:uid="{AB6CB792-5777-4744-937F-D0D61116337F}"/>
    <cellStyle name="Normal 7 4 3 2 5" xfId="3573" xr:uid="{A06D2FD1-70F3-4A04-B89D-8ECD55AD20F3}"/>
    <cellStyle name="Normal 7 4 3 2 6" xfId="3574" xr:uid="{73E4F972-E84B-4771-B9F6-4F09458F8086}"/>
    <cellStyle name="Normal 7 4 3 3" xfId="732" xr:uid="{EAB1B011-6307-4A7E-AB4C-F59422D55445}"/>
    <cellStyle name="Normal 7 4 3 3 2" xfId="1928" xr:uid="{32B468AE-6455-4582-9B90-B0BF75AEA2D4}"/>
    <cellStyle name="Normal 7 4 3 3 2 2" xfId="1929" xr:uid="{561A1171-C226-402D-8504-370168E4B462}"/>
    <cellStyle name="Normal 7 4 3 3 2 3" xfId="3575" xr:uid="{66DC4E8E-246C-4FBD-9699-7C8743F16384}"/>
    <cellStyle name="Normal 7 4 3 3 2 4" xfId="3576" xr:uid="{ECCCF082-188E-4D7D-B4A4-C6B02818F9F1}"/>
    <cellStyle name="Normal 7 4 3 3 3" xfId="1930" xr:uid="{EEE6A814-74D7-4FE1-A22F-62523A2F9A9D}"/>
    <cellStyle name="Normal 7 4 3 3 4" xfId="3577" xr:uid="{5FF36076-21BA-4DC9-B6A6-2103CB37E55D}"/>
    <cellStyle name="Normal 7 4 3 3 5" xfId="3578" xr:uid="{E1E3D29C-7621-4955-B090-50FAC24065D7}"/>
    <cellStyle name="Normal 7 4 3 4" xfId="1931" xr:uid="{45DA1140-BEFF-4FA3-A06B-34FDB90926BD}"/>
    <cellStyle name="Normal 7 4 3 4 2" xfId="1932" xr:uid="{43513059-B06C-48F8-BC3C-5ED77329BDF8}"/>
    <cellStyle name="Normal 7 4 3 4 3" xfId="3579" xr:uid="{35DD8AE9-08CC-4332-9699-CF947408FCD4}"/>
    <cellStyle name="Normal 7 4 3 4 4" xfId="3580" xr:uid="{2FB0A433-DCAD-4759-AECF-F8A985CB85C9}"/>
    <cellStyle name="Normal 7 4 3 5" xfId="1933" xr:uid="{69DAEDDD-A1C5-41C8-A98A-D06E7B239BF0}"/>
    <cellStyle name="Normal 7 4 3 5 2" xfId="3581" xr:uid="{718CC584-CE8C-4428-89EB-EA099038EBCB}"/>
    <cellStyle name="Normal 7 4 3 5 3" xfId="3582" xr:uid="{9FED90F7-3D60-4A5F-85E1-103C5941A101}"/>
    <cellStyle name="Normal 7 4 3 5 4" xfId="3583" xr:uid="{D38E7834-CD56-4E70-AAC3-353850314355}"/>
    <cellStyle name="Normal 7 4 3 6" xfId="3584" xr:uid="{DD22EE78-9595-44FA-8F87-5C5440A45570}"/>
    <cellStyle name="Normal 7 4 3 7" xfId="3585" xr:uid="{30DFFCA6-4010-4F9B-AE04-A542BCBABC26}"/>
    <cellStyle name="Normal 7 4 3 8" xfId="3586" xr:uid="{639A59BF-E7DF-488F-AEED-63973ABAD97C}"/>
    <cellStyle name="Normal 7 4 4" xfId="365" xr:uid="{EE489169-0A57-476E-8F78-7C39063F318C}"/>
    <cellStyle name="Normal 7 4 4 2" xfId="733" xr:uid="{6D69B554-3961-4F04-A1BD-967C8D573643}"/>
    <cellStyle name="Normal 7 4 4 2 2" xfId="734" xr:uid="{FF11F210-486B-493B-8533-F707F850FAAE}"/>
    <cellStyle name="Normal 7 4 4 2 2 2" xfId="1934" xr:uid="{4EF2DBE6-46BD-4F83-B4A1-8103DD05FE9F}"/>
    <cellStyle name="Normal 7 4 4 2 2 3" xfId="3587" xr:uid="{C72B2E55-F45B-45C3-9343-E44B6D7550D8}"/>
    <cellStyle name="Normal 7 4 4 2 2 4" xfId="3588" xr:uid="{5A5E9E9F-6C81-4732-9119-84BEB8D9CD96}"/>
    <cellStyle name="Normal 7 4 4 2 3" xfId="1935" xr:uid="{79DC93B3-FAB3-4081-9D06-F63101714BC1}"/>
    <cellStyle name="Normal 7 4 4 2 4" xfId="3589" xr:uid="{3F71B139-A097-4361-A2C8-FAE75B2E0309}"/>
    <cellStyle name="Normal 7 4 4 2 5" xfId="3590" xr:uid="{A0505EB7-1920-48EA-8E7F-D1BFACC583C6}"/>
    <cellStyle name="Normal 7 4 4 3" xfId="735" xr:uid="{4F3D98F3-BA6C-4807-B06C-D6CD29069F28}"/>
    <cellStyle name="Normal 7 4 4 3 2" xfId="1936" xr:uid="{EE453FCA-5DBA-41CA-AC32-A0990E2360BC}"/>
    <cellStyle name="Normal 7 4 4 3 3" xfId="3591" xr:uid="{52827C94-AF3B-4E07-AAB3-277236BE4B78}"/>
    <cellStyle name="Normal 7 4 4 3 4" xfId="3592" xr:uid="{4765DF02-4715-4DBA-8FFC-4FC5145927E1}"/>
    <cellStyle name="Normal 7 4 4 4" xfId="1937" xr:uid="{1B7EF94E-5A71-4094-8CA9-16418CE8DE53}"/>
    <cellStyle name="Normal 7 4 4 4 2" xfId="3593" xr:uid="{74501E66-A5EC-4B50-B9CB-841AD114C51F}"/>
    <cellStyle name="Normal 7 4 4 4 3" xfId="3594" xr:uid="{470DA642-93BF-4168-94DC-B9B21D475EE0}"/>
    <cellStyle name="Normal 7 4 4 4 4" xfId="3595" xr:uid="{0CDEF10D-919D-4538-8FFF-0A5D3FF887E8}"/>
    <cellStyle name="Normal 7 4 4 5" xfId="3596" xr:uid="{662FBB09-7702-42EF-92A1-47C4243EC86C}"/>
    <cellStyle name="Normal 7 4 4 6" xfId="3597" xr:uid="{D137C8C6-D7ED-4671-A1C7-3FA63B1A5330}"/>
    <cellStyle name="Normal 7 4 4 7" xfId="3598" xr:uid="{FECA8B1B-2DE4-4754-AE8D-F5EE3EAB6E61}"/>
    <cellStyle name="Normal 7 4 5" xfId="366" xr:uid="{031D3F23-DE55-4AB6-8E6C-43EE84AB6AC9}"/>
    <cellStyle name="Normal 7 4 5 2" xfId="736" xr:uid="{83451D99-2B82-439E-82E2-4435F2C71185}"/>
    <cellStyle name="Normal 7 4 5 2 2" xfId="1938" xr:uid="{BFD629C2-B6CE-4751-A835-7FC53EF14FB2}"/>
    <cellStyle name="Normal 7 4 5 2 3" xfId="3599" xr:uid="{3149CB9C-8B1B-46E2-90E1-8F6BEEAF383C}"/>
    <cellStyle name="Normal 7 4 5 2 4" xfId="3600" xr:uid="{67EF5756-CCF5-4B8E-900F-E7627C3A5C76}"/>
    <cellStyle name="Normal 7 4 5 3" xfId="1939" xr:uid="{24709736-0D5D-4282-A7F1-9753F958E6CE}"/>
    <cellStyle name="Normal 7 4 5 3 2" xfId="3601" xr:uid="{C171F58E-C974-4A6A-A579-E8B98F773D20}"/>
    <cellStyle name="Normal 7 4 5 3 3" xfId="3602" xr:uid="{7F02920B-E299-423B-9597-8D9EEC1F9EA3}"/>
    <cellStyle name="Normal 7 4 5 3 4" xfId="3603" xr:uid="{202EE185-8637-4A56-A7A3-E806A1E67A6F}"/>
    <cellStyle name="Normal 7 4 5 4" xfId="3604" xr:uid="{0C5AE486-44C0-45A8-875E-DA294995C0B8}"/>
    <cellStyle name="Normal 7 4 5 5" xfId="3605" xr:uid="{F60F36D9-0722-4026-8026-6CBDAA49A195}"/>
    <cellStyle name="Normal 7 4 5 6" xfId="3606" xr:uid="{04407A31-AB8E-4B28-A637-F3902FDCDD46}"/>
    <cellStyle name="Normal 7 4 6" xfId="737" xr:uid="{B51B2FCC-ACA3-4B82-BA46-2B4AAE144685}"/>
    <cellStyle name="Normal 7 4 6 2" xfId="1940" xr:uid="{D30AAD64-7EB8-4B5D-ADE1-7580EF4A6637}"/>
    <cellStyle name="Normal 7 4 6 2 2" xfId="3607" xr:uid="{0BAC8586-F733-47FE-9074-39B638541406}"/>
    <cellStyle name="Normal 7 4 6 2 3" xfId="3608" xr:uid="{8753C822-4A12-434D-B1B0-5E378671E06F}"/>
    <cellStyle name="Normal 7 4 6 2 4" xfId="3609" xr:uid="{B6AF4257-E7A4-49E1-A4A5-10044FA01550}"/>
    <cellStyle name="Normal 7 4 6 3" xfId="3610" xr:uid="{76499707-209A-496A-8E1B-652EDC05C675}"/>
    <cellStyle name="Normal 7 4 6 4" xfId="3611" xr:uid="{31D4ABFB-7BB6-4323-8F69-2EC4CCD13E87}"/>
    <cellStyle name="Normal 7 4 6 5" xfId="3612" xr:uid="{8A68322F-5FEA-4F65-BE71-9F28F73992C0}"/>
    <cellStyle name="Normal 7 4 7" xfId="1941" xr:uid="{314446EF-8B9F-428D-A547-0D8A58C19D41}"/>
    <cellStyle name="Normal 7 4 7 2" xfId="3613" xr:uid="{65E8EAAF-3A87-4FB6-A19A-AA167D538203}"/>
    <cellStyle name="Normal 7 4 7 3" xfId="3614" xr:uid="{D1F6267C-4D73-471A-AAEE-821460182C22}"/>
    <cellStyle name="Normal 7 4 7 4" xfId="3615" xr:uid="{D390FDE7-92C3-4419-A4C6-BFE283001CE5}"/>
    <cellStyle name="Normal 7 4 8" xfId="3616" xr:uid="{0F036C30-0EE3-42B6-9A9D-7F8FD6C54F85}"/>
    <cellStyle name="Normal 7 4 8 2" xfId="3617" xr:uid="{D4686877-EBBD-40D1-AA8B-F0AFE74BE94B}"/>
    <cellStyle name="Normal 7 4 8 3" xfId="3618" xr:uid="{24C84A15-57F5-4988-AB85-8195A4DEAECD}"/>
    <cellStyle name="Normal 7 4 8 4" xfId="3619" xr:uid="{14E67F87-F10C-4B5C-A4A7-D4529C03E2B0}"/>
    <cellStyle name="Normal 7 4 9" xfId="3620" xr:uid="{5462B355-19B5-457D-88F5-F08F559BD4F0}"/>
    <cellStyle name="Normal 7 5" xfId="143" xr:uid="{6598AA3D-CD12-4D3E-9673-F1A2389231EF}"/>
    <cellStyle name="Normal 7 5 2" xfId="144" xr:uid="{5FC845A4-8201-4E0E-B6C2-1758B067B8D6}"/>
    <cellStyle name="Normal 7 5 2 2" xfId="367" xr:uid="{CD62B7A1-7D6E-4D60-AAD6-3A6C41C1FC38}"/>
    <cellStyle name="Normal 7 5 2 2 2" xfId="738" xr:uid="{9B42CADB-2CD7-4CEF-94E5-28A8E798728E}"/>
    <cellStyle name="Normal 7 5 2 2 2 2" xfId="1942" xr:uid="{D2B19DBC-B371-4B59-9D7D-265DC4D8EE42}"/>
    <cellStyle name="Normal 7 5 2 2 2 3" xfId="3621" xr:uid="{D88513CF-C035-4873-8016-30C1877523D8}"/>
    <cellStyle name="Normal 7 5 2 2 2 4" xfId="3622" xr:uid="{B7AF31BC-B579-405C-8ACB-3DC5CB91C97F}"/>
    <cellStyle name="Normal 7 5 2 2 3" xfId="1943" xr:uid="{E5346D2B-BA70-41C3-BCFC-86AF7A078E2C}"/>
    <cellStyle name="Normal 7 5 2 2 3 2" xfId="3623" xr:uid="{CCDB3B74-90D3-4152-9F5E-2B5883EFFC28}"/>
    <cellStyle name="Normal 7 5 2 2 3 3" xfId="3624" xr:uid="{7B3FE10B-A79C-4C1A-9A3D-AE08E3C147B2}"/>
    <cellStyle name="Normal 7 5 2 2 3 4" xfId="3625" xr:uid="{D805CF1F-5409-4C8A-AF7A-5CA4B4E6BFE6}"/>
    <cellStyle name="Normal 7 5 2 2 4" xfId="3626" xr:uid="{0F2C5CFE-2C4E-420C-86C4-FD3BA44A1A87}"/>
    <cellStyle name="Normal 7 5 2 2 5" xfId="3627" xr:uid="{BB4ECE92-C9D5-427C-A242-EBB31BC3D060}"/>
    <cellStyle name="Normal 7 5 2 2 6" xfId="3628" xr:uid="{4ED6B4A8-0436-4D79-AA3E-EFDA65882D15}"/>
    <cellStyle name="Normal 7 5 2 3" xfId="739" xr:uid="{1FE89488-176B-446F-8A3D-88FD6439936E}"/>
    <cellStyle name="Normal 7 5 2 3 2" xfId="1944" xr:uid="{766A9FBC-218F-4CD7-A4DD-25C7D941DCC4}"/>
    <cellStyle name="Normal 7 5 2 3 2 2" xfId="3629" xr:uid="{FDF67465-8D89-4FA3-808F-7C935FE8F248}"/>
    <cellStyle name="Normal 7 5 2 3 2 3" xfId="3630" xr:uid="{DA734203-EC51-47FA-9B74-FF7F06FC4CF5}"/>
    <cellStyle name="Normal 7 5 2 3 2 4" xfId="3631" xr:uid="{E1D89C0E-0967-40EE-B950-C1CAD052D7E0}"/>
    <cellStyle name="Normal 7 5 2 3 3" xfId="3632" xr:uid="{7C252721-1CCD-457C-B9E8-511FDDCC47A1}"/>
    <cellStyle name="Normal 7 5 2 3 4" xfId="3633" xr:uid="{5D05FEBC-93D5-462F-B0C2-4198FAFBD93D}"/>
    <cellStyle name="Normal 7 5 2 3 5" xfId="3634" xr:uid="{07B0A32D-2093-4290-8845-302EBDE0AFF2}"/>
    <cellStyle name="Normal 7 5 2 4" xfId="1945" xr:uid="{E97412A3-84D7-4D65-A194-927537DE9117}"/>
    <cellStyle name="Normal 7 5 2 4 2" xfId="3635" xr:uid="{161FB995-EC02-497A-8FCA-9FA6C276A6B4}"/>
    <cellStyle name="Normal 7 5 2 4 3" xfId="3636" xr:uid="{43DE725E-E9A0-42DA-AD55-6A3E5B455BE8}"/>
    <cellStyle name="Normal 7 5 2 4 4" xfId="3637" xr:uid="{B7805C94-BFD9-4A18-85CC-7731D7712785}"/>
    <cellStyle name="Normal 7 5 2 5" xfId="3638" xr:uid="{DAA8A5EA-C0BB-4836-AB17-0B9B30CEE971}"/>
    <cellStyle name="Normal 7 5 2 5 2" xfId="3639" xr:uid="{02F94DE4-F993-464E-8005-B9AE948DFC59}"/>
    <cellStyle name="Normal 7 5 2 5 3" xfId="3640" xr:uid="{D919058A-BBE9-4306-900A-75CBED3E7CEF}"/>
    <cellStyle name="Normal 7 5 2 5 4" xfId="3641" xr:uid="{70417FBC-7D65-4314-B3B6-0DFAE4AC098F}"/>
    <cellStyle name="Normal 7 5 2 6" xfId="3642" xr:uid="{28BA8DB5-3BDC-45FD-AF97-8AB6DE5F4EF3}"/>
    <cellStyle name="Normal 7 5 2 7" xfId="3643" xr:uid="{6247BDF2-2B43-45EE-BF90-A7CA00639284}"/>
    <cellStyle name="Normal 7 5 2 8" xfId="3644" xr:uid="{69FFB05F-D8E3-4E69-8C58-F8D181F672C3}"/>
    <cellStyle name="Normal 7 5 3" xfId="368" xr:uid="{9F5F8135-39CD-4762-8904-8C47AF66D141}"/>
    <cellStyle name="Normal 7 5 3 2" xfId="740" xr:uid="{D98839D2-3472-4B1C-897F-2D7761C15973}"/>
    <cellStyle name="Normal 7 5 3 2 2" xfId="741" xr:uid="{81D0B222-DBCF-4EEB-B5B9-F72370448A6D}"/>
    <cellStyle name="Normal 7 5 3 2 3" xfId="3645" xr:uid="{18B761B5-1164-4A23-80DD-5E70B732B5DB}"/>
    <cellStyle name="Normal 7 5 3 2 4" xfId="3646" xr:uid="{A6A5482F-21BA-45A9-AA65-C860743423D1}"/>
    <cellStyle name="Normal 7 5 3 3" xfId="742" xr:uid="{8175BA2D-5747-49E6-A5F8-008B447A82C9}"/>
    <cellStyle name="Normal 7 5 3 3 2" xfId="3647" xr:uid="{B95AEFD6-2D2F-4CF9-9F04-294D51AD0297}"/>
    <cellStyle name="Normal 7 5 3 3 3" xfId="3648" xr:uid="{E2ACBA3C-435F-4F49-8262-096244046EC9}"/>
    <cellStyle name="Normal 7 5 3 3 4" xfId="3649" xr:uid="{E6A1DE4D-0063-4EE4-9682-962C33733D97}"/>
    <cellStyle name="Normal 7 5 3 4" xfId="3650" xr:uid="{7E89A5F6-BD4E-4547-B173-0FD407F001AD}"/>
    <cellStyle name="Normal 7 5 3 5" xfId="3651" xr:uid="{83268E04-D673-4DDD-B25E-4CD508D74B5E}"/>
    <cellStyle name="Normal 7 5 3 6" xfId="3652" xr:uid="{2C8ED715-7355-41A1-A2D9-11F46B6B5921}"/>
    <cellStyle name="Normal 7 5 4" xfId="369" xr:uid="{199DCD1C-E7D0-426D-A246-260D66C5F60E}"/>
    <cellStyle name="Normal 7 5 4 2" xfId="743" xr:uid="{2BA1744D-97FF-471F-9566-73427BE76523}"/>
    <cellStyle name="Normal 7 5 4 2 2" xfId="3653" xr:uid="{17FA84AA-EF67-4E5F-B803-ADF6900E9E56}"/>
    <cellStyle name="Normal 7 5 4 2 3" xfId="3654" xr:uid="{2FC121B0-3B26-4F08-9F18-1CEF8A922341}"/>
    <cellStyle name="Normal 7 5 4 2 4" xfId="3655" xr:uid="{89B5525B-C6D8-4296-8C18-B91A37A14D89}"/>
    <cellStyle name="Normal 7 5 4 3" xfId="3656" xr:uid="{372E202D-EB25-4F9F-8210-D88807FFC1E0}"/>
    <cellStyle name="Normal 7 5 4 4" xfId="3657" xr:uid="{692AEB3F-6D25-4852-BD12-12459E1E5B5A}"/>
    <cellStyle name="Normal 7 5 4 5" xfId="3658" xr:uid="{E157EC82-91F4-4CD2-8E5E-9AEC4525C87C}"/>
    <cellStyle name="Normal 7 5 5" xfId="744" xr:uid="{52677266-42D9-450B-947C-DC847E9ABEDC}"/>
    <cellStyle name="Normal 7 5 5 2" xfId="3659" xr:uid="{E4FEF3CC-2CD2-4283-B38C-AAE3E07267B1}"/>
    <cellStyle name="Normal 7 5 5 3" xfId="3660" xr:uid="{FA39A6F5-0D79-44E0-A658-DB35ECA608C0}"/>
    <cellStyle name="Normal 7 5 5 4" xfId="3661" xr:uid="{083D9D94-C54E-4C69-9053-75CC2B039DF6}"/>
    <cellStyle name="Normal 7 5 6" xfId="3662" xr:uid="{C73D95B5-83C5-46DD-9AA2-95F23EA56081}"/>
    <cellStyle name="Normal 7 5 6 2" xfId="3663" xr:uid="{399A7E7E-D190-43E6-AD01-E8B35FE06CBB}"/>
    <cellStyle name="Normal 7 5 6 3" xfId="3664" xr:uid="{12596790-93BF-4C43-AD34-D55A6594EA88}"/>
    <cellStyle name="Normal 7 5 6 4" xfId="3665" xr:uid="{80B3E5BB-A525-475F-AA85-7256311C3DB5}"/>
    <cellStyle name="Normal 7 5 7" xfId="3666" xr:uid="{BACF1FC3-A653-4A0C-BD1E-FEEFE652CCC7}"/>
    <cellStyle name="Normal 7 5 8" xfId="3667" xr:uid="{785E9C7F-9C64-45E3-97E1-5A4ADB560D80}"/>
    <cellStyle name="Normal 7 5 9" xfId="3668" xr:uid="{1D0576DE-5863-48E5-96DE-34AC33394C73}"/>
    <cellStyle name="Normal 7 6" xfId="145" xr:uid="{385296EF-4BF2-4E7E-8B3F-C51E29A330DA}"/>
    <cellStyle name="Normal 7 6 2" xfId="370" xr:uid="{DD2FA5D7-3A41-41DC-ACCD-BBFEDBC32143}"/>
    <cellStyle name="Normal 7 6 2 2" xfId="745" xr:uid="{9403E845-576A-4D58-BD64-419D97A6F723}"/>
    <cellStyle name="Normal 7 6 2 2 2" xfId="1946" xr:uid="{5D65B39F-55C4-45CE-AA77-8E668B5752F0}"/>
    <cellStyle name="Normal 7 6 2 2 2 2" xfId="1947" xr:uid="{329BE29C-000A-4B9D-B697-210C39EDA0B2}"/>
    <cellStyle name="Normal 7 6 2 2 3" xfId="1948" xr:uid="{3DA382EE-8D6F-4518-85DA-42FED6230FE8}"/>
    <cellStyle name="Normal 7 6 2 2 4" xfId="3669" xr:uid="{B70401C8-9FA1-4357-8C4D-080FD24A344E}"/>
    <cellStyle name="Normal 7 6 2 3" xfId="1949" xr:uid="{09CC80CB-1620-4FDC-8846-94D3A1B9C4C0}"/>
    <cellStyle name="Normal 7 6 2 3 2" xfId="1950" xr:uid="{A89EE3FC-A05D-47C8-844D-3FD5ABD9492C}"/>
    <cellStyle name="Normal 7 6 2 3 3" xfId="3670" xr:uid="{F5A23238-77B3-4D5C-853D-AF709A809160}"/>
    <cellStyle name="Normal 7 6 2 3 4" xfId="3671" xr:uid="{53DED9F0-D3DD-4D00-996C-F311EDC5EFFA}"/>
    <cellStyle name="Normal 7 6 2 4" xfId="1951" xr:uid="{1F921718-4EB7-4D5D-A31E-6F7029D0D938}"/>
    <cellStyle name="Normal 7 6 2 5" xfId="3672" xr:uid="{88F3DD02-CFB0-46AE-831B-FCF28A735334}"/>
    <cellStyle name="Normal 7 6 2 6" xfId="3673" xr:uid="{39991826-6CE1-437D-A654-063BF7D0037C}"/>
    <cellStyle name="Normal 7 6 3" xfId="746" xr:uid="{26BB10B0-BB50-4A9C-AC53-237A55A4BFA0}"/>
    <cellStyle name="Normal 7 6 3 2" xfId="1952" xr:uid="{7BA269E3-6DD8-4041-9D67-68E60D1AE886}"/>
    <cellStyle name="Normal 7 6 3 2 2" xfId="1953" xr:uid="{725E2AD5-CEB7-4B03-B509-E66A8C4C7DB2}"/>
    <cellStyle name="Normal 7 6 3 2 3" xfId="3674" xr:uid="{8E6CAA58-537F-48A9-9A56-DF3FB9F3FB2B}"/>
    <cellStyle name="Normal 7 6 3 2 4" xfId="3675" xr:uid="{D691D9B2-D368-424D-904B-1005865443CF}"/>
    <cellStyle name="Normal 7 6 3 3" xfId="1954" xr:uid="{5FAE4A71-46D6-4554-848A-275A56DA885F}"/>
    <cellStyle name="Normal 7 6 3 4" xfId="3676" xr:uid="{C526CCF6-6584-430C-A146-0F04A1BAEEA8}"/>
    <cellStyle name="Normal 7 6 3 5" xfId="3677" xr:uid="{71FBDE9C-99F1-4376-980C-B572A422E808}"/>
    <cellStyle name="Normal 7 6 4" xfId="1955" xr:uid="{38E7456A-EE46-479E-83A2-ABFDBFC505DB}"/>
    <cellStyle name="Normal 7 6 4 2" xfId="1956" xr:uid="{B8ED4205-651E-41DA-8C29-C2B7A43731F1}"/>
    <cellStyle name="Normal 7 6 4 3" xfId="3678" xr:uid="{FCF5E97A-025B-4BA7-97B6-7B05F3C00E4E}"/>
    <cellStyle name="Normal 7 6 4 4" xfId="3679" xr:uid="{A2ABC6E9-6298-4584-AF7C-C1938EAF2022}"/>
    <cellStyle name="Normal 7 6 5" xfId="1957" xr:uid="{F70BD07E-4F56-4630-822D-542215DA65D6}"/>
    <cellStyle name="Normal 7 6 5 2" xfId="3680" xr:uid="{9E60E841-D821-4495-AC30-AFBD51A9674B}"/>
    <cellStyle name="Normal 7 6 5 3" xfId="3681" xr:uid="{E959F786-CF3A-443F-81E9-94936D38495B}"/>
    <cellStyle name="Normal 7 6 5 4" xfId="3682" xr:uid="{613ECD5B-4649-48F2-99D8-5AB79077E0E8}"/>
    <cellStyle name="Normal 7 6 6" xfId="3683" xr:uid="{60E1657E-36A1-47D6-8896-2EFE7CDD6598}"/>
    <cellStyle name="Normal 7 6 7" xfId="3684" xr:uid="{87192C9E-DD6F-4BFA-8307-E7E1FB2DF8C3}"/>
    <cellStyle name="Normal 7 6 8" xfId="3685" xr:uid="{DFE0DBC4-E9B0-491B-9053-5592F05797D3}"/>
    <cellStyle name="Normal 7 7" xfId="371" xr:uid="{923326E0-D268-48C4-BB38-86E0CE4D9D85}"/>
    <cellStyle name="Normal 7 7 2" xfId="747" xr:uid="{6A040527-7F79-4A2D-9D8F-EC9E4E224EEA}"/>
    <cellStyle name="Normal 7 7 2 2" xfId="748" xr:uid="{4CF60192-B09B-49D4-B3FF-8BD6E73A87FB}"/>
    <cellStyle name="Normal 7 7 2 2 2" xfId="1958" xr:uid="{6F6E4D19-4AD5-41F3-8E5E-0C8A6D070E78}"/>
    <cellStyle name="Normal 7 7 2 2 3" xfId="3686" xr:uid="{87DDA881-BD0F-49B9-9BCC-00A7EA4C366D}"/>
    <cellStyle name="Normal 7 7 2 2 4" xfId="3687" xr:uid="{1E1D215D-E2EB-49A5-B2AD-265E76EE6288}"/>
    <cellStyle name="Normal 7 7 2 3" xfId="1959" xr:uid="{4EF8B60F-9851-454C-A845-B918B86797CC}"/>
    <cellStyle name="Normal 7 7 2 4" xfId="3688" xr:uid="{A0460B2F-6D96-48AC-982B-7785E020E4E6}"/>
    <cellStyle name="Normal 7 7 2 5" xfId="3689" xr:uid="{B766AEDE-B1B7-4333-8EAF-BCF529D9BB44}"/>
    <cellStyle name="Normal 7 7 3" xfId="749" xr:uid="{2F67EA9E-D2B7-4E3B-BB4A-3474A23338E4}"/>
    <cellStyle name="Normal 7 7 3 2" xfId="1960" xr:uid="{F92ADA0C-E589-41A2-9C1D-E254673A6CF1}"/>
    <cellStyle name="Normal 7 7 3 3" xfId="3690" xr:uid="{B64259EC-8BF5-4A86-8CBD-FDA59E609CF7}"/>
    <cellStyle name="Normal 7 7 3 4" xfId="3691" xr:uid="{749B904D-A41C-4B17-A650-17C820D22C1E}"/>
    <cellStyle name="Normal 7 7 4" xfId="1961" xr:uid="{A8724ACF-1B8E-48E3-8C81-D999BF2CB501}"/>
    <cellStyle name="Normal 7 7 4 2" xfId="3692" xr:uid="{C560559B-387E-4F46-834D-61D863734489}"/>
    <cellStyle name="Normal 7 7 4 3" xfId="3693" xr:uid="{3EFD1CF2-A2EA-4FEC-9FF6-9560B211D1F6}"/>
    <cellStyle name="Normal 7 7 4 4" xfId="3694" xr:uid="{1CB5A247-8722-480A-9F03-49DCC6836A00}"/>
    <cellStyle name="Normal 7 7 5" xfId="3695" xr:uid="{DF2A79C1-8010-4EEE-B9FC-4C4C0E264C36}"/>
    <cellStyle name="Normal 7 7 6" xfId="3696" xr:uid="{0A2ACF8D-ECF1-40CA-B886-F5A12F7F82D3}"/>
    <cellStyle name="Normal 7 7 7" xfId="3697" xr:uid="{1858AD09-EED3-4F5D-86B1-E2284B03D84E}"/>
    <cellStyle name="Normal 7 8" xfId="372" xr:uid="{6A5F2F34-5445-442E-96B9-8020F18D3B24}"/>
    <cellStyle name="Normal 7 8 2" xfId="750" xr:uid="{E6A2B7F8-6EDA-4B9C-8AB6-EC82CD498E0C}"/>
    <cellStyle name="Normal 7 8 2 2" xfId="1962" xr:uid="{2726E359-4873-4E63-8418-1FB6F85D13D6}"/>
    <cellStyle name="Normal 7 8 2 3" xfId="3698" xr:uid="{E859E447-066E-4255-9B82-6772FDB17633}"/>
    <cellStyle name="Normal 7 8 2 4" xfId="3699" xr:uid="{49EF92B5-714F-44D9-9B2A-39310A2C2AD8}"/>
    <cellStyle name="Normal 7 8 3" xfId="1963" xr:uid="{78066763-941E-48D4-9EF6-8CB0247EDE79}"/>
    <cellStyle name="Normal 7 8 3 2" xfId="3700" xr:uid="{D81A3978-D928-4B00-A815-54B0A3CF1C49}"/>
    <cellStyle name="Normal 7 8 3 3" xfId="3701" xr:uid="{74FC0805-566A-4502-852D-F0E096452442}"/>
    <cellStyle name="Normal 7 8 3 4" xfId="3702" xr:uid="{B4A7A156-17D8-4A7D-BFB6-B55A38062560}"/>
    <cellStyle name="Normal 7 8 4" xfId="3703" xr:uid="{08276978-3A03-4BBF-B1DA-4850DB4974E5}"/>
    <cellStyle name="Normal 7 8 5" xfId="3704" xr:uid="{BDB8414C-755F-421B-AB40-107EA5E58FE0}"/>
    <cellStyle name="Normal 7 8 6" xfId="3705" xr:uid="{091AAF71-F651-4D9D-B5B8-0DCC1283376D}"/>
    <cellStyle name="Normal 7 9" xfId="373" xr:uid="{87E22EAA-1F93-47DB-9039-5F7A79A4ED5C}"/>
    <cellStyle name="Normal 7 9 2" xfId="1964" xr:uid="{1778B93B-1B6C-43BD-AA48-26E08715519B}"/>
    <cellStyle name="Normal 7 9 2 2" xfId="3706" xr:uid="{DF69D62E-0C5C-4EB3-8C2C-5AAD8A32D5C7}"/>
    <cellStyle name="Normal 7 9 2 2 2" xfId="4408" xr:uid="{27A99B20-1EE4-47F4-A8F4-41F73F8B7C33}"/>
    <cellStyle name="Normal 7 9 2 2 3" xfId="4687" xr:uid="{D0032C08-4A28-42E9-B52E-4F8911642AF5}"/>
    <cellStyle name="Normal 7 9 2 3" xfId="3707" xr:uid="{C5762D76-E9BC-4F25-ACF1-B50F0C13583F}"/>
    <cellStyle name="Normal 7 9 2 4" xfId="3708" xr:uid="{A2CE1141-424D-4B81-BBC0-BEBDCD998B22}"/>
    <cellStyle name="Normal 7 9 3" xfId="3709" xr:uid="{D7BD6987-23BB-4461-818B-9436A50E7E91}"/>
    <cellStyle name="Normal 7 9 3 2" xfId="5362" xr:uid="{9F64E2A4-50CE-473B-A06E-B754E83AA8E3}"/>
    <cellStyle name="Normal 7 9 4" xfId="3710" xr:uid="{B561A20E-AAF8-4AB2-89B9-746183FCFE25}"/>
    <cellStyle name="Normal 7 9 4 2" xfId="4578" xr:uid="{823A30E3-9195-473B-B003-87C18039B567}"/>
    <cellStyle name="Normal 7 9 4 3" xfId="4688" xr:uid="{8A738DB1-B65A-4B12-8F9A-A80929F90D79}"/>
    <cellStyle name="Normal 7 9 4 4" xfId="4607" xr:uid="{D6EEAC92-1E51-47F2-8A39-4CCBF7B7B03B}"/>
    <cellStyle name="Normal 7 9 5" xfId="3711" xr:uid="{C7E7CB72-C75F-44F8-BA26-A909A889A5D7}"/>
    <cellStyle name="Normal 8" xfId="146" xr:uid="{DDF91E9D-760D-48A0-8008-F66E86B2057B}"/>
    <cellStyle name="Normal 8 10" xfId="1965" xr:uid="{4983DF58-B14D-4A0D-8DEE-8A4E5928E6F3}"/>
    <cellStyle name="Normal 8 10 2" xfId="3712" xr:uid="{7DA1BB34-A1A8-4DEB-AC56-AABB8A23023F}"/>
    <cellStyle name="Normal 8 10 3" xfId="3713" xr:uid="{EAEFF149-C976-4649-8043-DEE77F50C9EA}"/>
    <cellStyle name="Normal 8 10 4" xfId="3714" xr:uid="{59DC18ED-91A6-4310-8587-178D0A439AAC}"/>
    <cellStyle name="Normal 8 11" xfId="3715" xr:uid="{53D63D30-ACE9-44F5-BC81-E7AA2C33150E}"/>
    <cellStyle name="Normal 8 11 2" xfId="3716" xr:uid="{EE78FAC0-FCC2-4739-A954-6947C37B68F1}"/>
    <cellStyle name="Normal 8 11 3" xfId="3717" xr:uid="{988D303F-4F7C-4AF2-A507-ACE2E9901DF9}"/>
    <cellStyle name="Normal 8 11 4" xfId="3718" xr:uid="{34CF8400-E921-491D-A643-EBA09E938A4C}"/>
    <cellStyle name="Normal 8 12" xfId="3719" xr:uid="{873CC15A-71FD-44D0-A489-4AD949B26670}"/>
    <cellStyle name="Normal 8 12 2" xfId="3720" xr:uid="{1260EFFC-C665-4D9B-B74F-F973A7C213D6}"/>
    <cellStyle name="Normal 8 13" xfId="3721" xr:uid="{F967083F-290E-4FA1-8B02-5C482E506474}"/>
    <cellStyle name="Normal 8 14" xfId="3722" xr:uid="{4A7B47A9-6665-4683-A17D-93E6DA85641E}"/>
    <cellStyle name="Normal 8 15" xfId="3723" xr:uid="{3D5623BC-CDE8-4FA1-884B-BC044598BF2E}"/>
    <cellStyle name="Normal 8 2" xfId="147" xr:uid="{2BD70AB9-F51C-458A-8A58-277105F47FA5}"/>
    <cellStyle name="Normal 8 2 10" xfId="3724" xr:uid="{C00E95AD-379E-4842-9415-16C4F96CB086}"/>
    <cellStyle name="Normal 8 2 11" xfId="3725" xr:uid="{1E594446-4B15-4B44-90EC-B0B2A3BAD32C}"/>
    <cellStyle name="Normal 8 2 2" xfId="148" xr:uid="{625E0026-F779-423E-9E9D-7FB145D2FE03}"/>
    <cellStyle name="Normal 8 2 2 2" xfId="149" xr:uid="{9D3E1019-7B18-444B-80DE-51CAE1F8D405}"/>
    <cellStyle name="Normal 8 2 2 2 2" xfId="374" xr:uid="{DBD433B3-4D15-4C81-8231-1E04D701C1E3}"/>
    <cellStyle name="Normal 8 2 2 2 2 2" xfId="751" xr:uid="{1CEE2A9C-38E0-4A51-B092-4D0DD4205FFD}"/>
    <cellStyle name="Normal 8 2 2 2 2 2 2" xfId="752" xr:uid="{B9D092FF-B072-44E6-8DAA-C2EAD64B2BB7}"/>
    <cellStyle name="Normal 8 2 2 2 2 2 2 2" xfId="1966" xr:uid="{C7D686F1-B802-4FD6-861F-355BCE17D762}"/>
    <cellStyle name="Normal 8 2 2 2 2 2 2 2 2" xfId="1967" xr:uid="{1B569629-A7F4-4E49-B584-9016F168C796}"/>
    <cellStyle name="Normal 8 2 2 2 2 2 2 3" xfId="1968" xr:uid="{0D12FE1A-776B-4CB7-8D4C-41B163502647}"/>
    <cellStyle name="Normal 8 2 2 2 2 2 3" xfId="1969" xr:uid="{6DC79D24-DA6D-4A36-B7A4-D4DE8D534B3A}"/>
    <cellStyle name="Normal 8 2 2 2 2 2 3 2" xfId="1970" xr:uid="{368D11EE-623E-4F0A-9A06-37B1AF58D799}"/>
    <cellStyle name="Normal 8 2 2 2 2 2 4" xfId="1971" xr:uid="{44993C28-192E-4363-94E3-E2BF3B8B3B77}"/>
    <cellStyle name="Normal 8 2 2 2 2 3" xfId="753" xr:uid="{10733875-7A9A-4AAE-AEB8-E02D43209023}"/>
    <cellStyle name="Normal 8 2 2 2 2 3 2" xfId="1972" xr:uid="{B430A41D-D2F9-4EDA-AEAF-2A30D1F71145}"/>
    <cellStyle name="Normal 8 2 2 2 2 3 2 2" xfId="1973" xr:uid="{021F2B81-AB9B-4E0E-9182-9C9B5D4389D9}"/>
    <cellStyle name="Normal 8 2 2 2 2 3 3" xfId="1974" xr:uid="{8B8024D7-E9FD-468B-9E31-F87AA8033B7C}"/>
    <cellStyle name="Normal 8 2 2 2 2 3 4" xfId="3726" xr:uid="{78653DCA-2822-47B2-BB3C-F7C9E3479B8F}"/>
    <cellStyle name="Normal 8 2 2 2 2 4" xfId="1975" xr:uid="{45CDA1B3-C79E-418F-85F6-EDAE9AA48036}"/>
    <cellStyle name="Normal 8 2 2 2 2 4 2" xfId="1976" xr:uid="{15E7D566-AE98-41EC-BFCF-FFB00713DA84}"/>
    <cellStyle name="Normal 8 2 2 2 2 5" xfId="1977" xr:uid="{BB97FAF9-FB0A-4525-BACE-AF4436B0AB76}"/>
    <cellStyle name="Normal 8 2 2 2 2 6" xfId="3727" xr:uid="{9FDE0910-5C9A-4C71-8388-65E13D9B0A5B}"/>
    <cellStyle name="Normal 8 2 2 2 3" xfId="375" xr:uid="{1A5D82FB-E8D9-4703-9EA0-D3D23DA3640C}"/>
    <cellStyle name="Normal 8 2 2 2 3 2" xfId="754" xr:uid="{25C4CF93-D5B1-4DE3-A15A-EEF129A57A77}"/>
    <cellStyle name="Normal 8 2 2 2 3 2 2" xfId="755" xr:uid="{355D05FD-786E-4E7E-B458-AFEE722B11DF}"/>
    <cellStyle name="Normal 8 2 2 2 3 2 2 2" xfId="1978" xr:uid="{00372F7F-34B5-4E56-862C-690710ED4C69}"/>
    <cellStyle name="Normal 8 2 2 2 3 2 2 2 2" xfId="1979" xr:uid="{5C44E8D4-A9EC-4E95-B1CE-7377B1DE3A34}"/>
    <cellStyle name="Normal 8 2 2 2 3 2 2 3" xfId="1980" xr:uid="{AD681D4F-F01A-4EA5-AA51-6693995537A2}"/>
    <cellStyle name="Normal 8 2 2 2 3 2 3" xfId="1981" xr:uid="{5A48AE32-C287-4F40-9931-B8E60CA3E232}"/>
    <cellStyle name="Normal 8 2 2 2 3 2 3 2" xfId="1982" xr:uid="{79B9C668-C027-4505-8C01-C4070CEBCC5D}"/>
    <cellStyle name="Normal 8 2 2 2 3 2 4" xfId="1983" xr:uid="{6B4CA542-6762-4024-9A02-E6B925EC00A4}"/>
    <cellStyle name="Normal 8 2 2 2 3 3" xfId="756" xr:uid="{91ADBAFF-9901-40BE-B7B7-AFE9CEE441CB}"/>
    <cellStyle name="Normal 8 2 2 2 3 3 2" xfId="1984" xr:uid="{8AE55360-2834-4AC6-B415-345DE7473EAA}"/>
    <cellStyle name="Normal 8 2 2 2 3 3 2 2" xfId="1985" xr:uid="{071037E2-186D-41BF-B215-C273AC50A7C3}"/>
    <cellStyle name="Normal 8 2 2 2 3 3 3" xfId="1986" xr:uid="{D1CB31C4-2FAB-43BA-A479-B392A3FEE7A1}"/>
    <cellStyle name="Normal 8 2 2 2 3 4" xfId="1987" xr:uid="{7225C503-CD9E-476A-AC52-DD0C7525A463}"/>
    <cellStyle name="Normal 8 2 2 2 3 4 2" xfId="1988" xr:uid="{76D8F07F-B31C-43EC-8266-75D769008873}"/>
    <cellStyle name="Normal 8 2 2 2 3 5" xfId="1989" xr:uid="{E06FA571-1374-4F0B-B26A-366BD0FE4CE3}"/>
    <cellStyle name="Normal 8 2 2 2 4" xfId="757" xr:uid="{7E93CB4C-1273-4F5B-BA79-A4B7BCE60D8C}"/>
    <cellStyle name="Normal 8 2 2 2 4 2" xfId="758" xr:uid="{827D08A2-E033-4C83-8F25-C64CE92870D8}"/>
    <cellStyle name="Normal 8 2 2 2 4 2 2" xfId="1990" xr:uid="{A372DAC4-87A5-4D4F-BBEA-0CA5FAA16165}"/>
    <cellStyle name="Normal 8 2 2 2 4 2 2 2" xfId="1991" xr:uid="{41AA0B2E-504E-4BB4-9B11-24C0FD03FB94}"/>
    <cellStyle name="Normal 8 2 2 2 4 2 3" xfId="1992" xr:uid="{756AF2C2-F191-4F3A-9EC5-B3460667A4E1}"/>
    <cellStyle name="Normal 8 2 2 2 4 3" xfId="1993" xr:uid="{5F732A3E-B202-4841-B4D0-C2A6EE3AB2FA}"/>
    <cellStyle name="Normal 8 2 2 2 4 3 2" xfId="1994" xr:uid="{AB26EEF8-502F-4156-87DD-0FFC1DDB863F}"/>
    <cellStyle name="Normal 8 2 2 2 4 4" xfId="1995" xr:uid="{7FBFC7D1-3DCE-486E-A899-6F0281CE9B19}"/>
    <cellStyle name="Normal 8 2 2 2 5" xfId="759" xr:uid="{0452BEC6-2DAF-40D6-B433-BDFE8D478B6C}"/>
    <cellStyle name="Normal 8 2 2 2 5 2" xfId="1996" xr:uid="{07F01CF5-EFCC-4CC6-9442-495B1D26DB3D}"/>
    <cellStyle name="Normal 8 2 2 2 5 2 2" xfId="1997" xr:uid="{45A47F32-1C22-43A9-835E-4817B191B39E}"/>
    <cellStyle name="Normal 8 2 2 2 5 3" xfId="1998" xr:uid="{6D38C278-2918-4788-86B2-9385B5E34DE6}"/>
    <cellStyle name="Normal 8 2 2 2 5 4" xfId="3728" xr:uid="{62689DCC-7D6D-4917-AB30-8EE78ECE9B51}"/>
    <cellStyle name="Normal 8 2 2 2 6" xfId="1999" xr:uid="{BCDF67D7-899C-4C43-9D88-6C9180805325}"/>
    <cellStyle name="Normal 8 2 2 2 6 2" xfId="2000" xr:uid="{5BE68373-0F14-4E32-B666-4FA3FAC2B355}"/>
    <cellStyle name="Normal 8 2 2 2 7" xfId="2001" xr:uid="{19014400-C13D-4875-BA62-F29C54FF43C9}"/>
    <cellStyle name="Normal 8 2 2 2 8" xfId="3729" xr:uid="{5266F15F-C652-4E63-82C0-61D0C3E664C5}"/>
    <cellStyle name="Normal 8 2 2 3" xfId="376" xr:uid="{DFC67B48-D64C-415A-B636-7FE376F40C61}"/>
    <cellStyle name="Normal 8 2 2 3 2" xfId="760" xr:uid="{D96CD9D0-1D68-4756-B829-4501A88DF2AD}"/>
    <cellStyle name="Normal 8 2 2 3 2 2" xfId="761" xr:uid="{82654394-1CD3-42CC-ABBC-6257772668B8}"/>
    <cellStyle name="Normal 8 2 2 3 2 2 2" xfId="2002" xr:uid="{21B13E93-DA3A-462C-B826-E344A7175E23}"/>
    <cellStyle name="Normal 8 2 2 3 2 2 2 2" xfId="2003" xr:uid="{12E27F3B-8677-4CDC-8DF9-531ADE77AC7B}"/>
    <cellStyle name="Normal 8 2 2 3 2 2 3" xfId="2004" xr:uid="{2A2EE37B-0AE8-4D1D-9D62-0A72E252836A}"/>
    <cellStyle name="Normal 8 2 2 3 2 3" xfId="2005" xr:uid="{3EBCE600-1839-4F85-9108-9E7C6A07C565}"/>
    <cellStyle name="Normal 8 2 2 3 2 3 2" xfId="2006" xr:uid="{2F897E83-D4EB-4CBD-8C54-6C8B91352106}"/>
    <cellStyle name="Normal 8 2 2 3 2 4" xfId="2007" xr:uid="{C544B5A4-C02D-4FC5-ABAC-05C30FEB0B95}"/>
    <cellStyle name="Normal 8 2 2 3 3" xfId="762" xr:uid="{C03DCAC8-DD1F-4B4D-BB95-57352EBA92BD}"/>
    <cellStyle name="Normal 8 2 2 3 3 2" xfId="2008" xr:uid="{519B6358-913F-48B9-93F0-058801492343}"/>
    <cellStyle name="Normal 8 2 2 3 3 2 2" xfId="2009" xr:uid="{B21D1819-2CEF-426A-8934-542F8CEF9D39}"/>
    <cellStyle name="Normal 8 2 2 3 3 3" xfId="2010" xr:uid="{E0BB5F1C-5DD9-43E6-8942-0228CC86329F}"/>
    <cellStyle name="Normal 8 2 2 3 3 4" xfId="3730" xr:uid="{A239B51A-0814-4CCD-BDEC-E85D3383DBA9}"/>
    <cellStyle name="Normal 8 2 2 3 4" xfId="2011" xr:uid="{FF18360C-ABB8-40DA-AC9A-C57F2FB4C249}"/>
    <cellStyle name="Normal 8 2 2 3 4 2" xfId="2012" xr:uid="{1D659735-ED98-47FD-8114-E3A9D209C858}"/>
    <cellStyle name="Normal 8 2 2 3 5" xfId="2013" xr:uid="{E89C0544-BBD7-40CF-8F66-347A1636D39E}"/>
    <cellStyle name="Normal 8 2 2 3 6" xfId="3731" xr:uid="{0D7B05A4-665B-4DAB-92D4-10640399CBF3}"/>
    <cellStyle name="Normal 8 2 2 4" xfId="377" xr:uid="{2E9416E1-AEFC-4FD3-B75D-F9434684EBBA}"/>
    <cellStyle name="Normal 8 2 2 4 2" xfId="763" xr:uid="{365D9971-65B9-47D1-BC13-CC4335A7061D}"/>
    <cellStyle name="Normal 8 2 2 4 2 2" xfId="764" xr:uid="{E81C8DE4-BF17-4E17-BF27-A21DF51C2EEB}"/>
    <cellStyle name="Normal 8 2 2 4 2 2 2" xfId="2014" xr:uid="{0AD1E63B-FDDF-45C9-99A2-7768964A0172}"/>
    <cellStyle name="Normal 8 2 2 4 2 2 2 2" xfId="2015" xr:uid="{65D8BDEF-4F3D-4703-9EB4-AE7BAF6D817D}"/>
    <cellStyle name="Normal 8 2 2 4 2 2 3" xfId="2016" xr:uid="{86082AE8-C45A-40F1-8AE4-E6DF88CCB19E}"/>
    <cellStyle name="Normal 8 2 2 4 2 3" xfId="2017" xr:uid="{6A8749EF-4CC9-4804-A8EA-3D0B620EFB4D}"/>
    <cellStyle name="Normal 8 2 2 4 2 3 2" xfId="2018" xr:uid="{DA79DF16-D267-467A-A5A4-4E0ACA3BA69E}"/>
    <cellStyle name="Normal 8 2 2 4 2 4" xfId="2019" xr:uid="{22318626-C50F-4920-8EE3-539A497D6099}"/>
    <cellStyle name="Normal 8 2 2 4 3" xfId="765" xr:uid="{D5861AD6-CB9B-4470-B4F5-D42DC9049A4B}"/>
    <cellStyle name="Normal 8 2 2 4 3 2" xfId="2020" xr:uid="{7615BF45-8F38-454D-B093-CB6BB3B5CE6D}"/>
    <cellStyle name="Normal 8 2 2 4 3 2 2" xfId="2021" xr:uid="{2B3F77B9-BE55-4CA0-A315-9A9F63568BCF}"/>
    <cellStyle name="Normal 8 2 2 4 3 3" xfId="2022" xr:uid="{2E327E80-13DB-44DE-A9BB-F4605797CD6A}"/>
    <cellStyle name="Normal 8 2 2 4 4" xfId="2023" xr:uid="{5E275BCA-F25E-4FB6-9A01-B23F78E51974}"/>
    <cellStyle name="Normal 8 2 2 4 4 2" xfId="2024" xr:uid="{FBCC6CCE-DC3D-47A9-9966-1A2386FFA807}"/>
    <cellStyle name="Normal 8 2 2 4 5" xfId="2025" xr:uid="{1431CBB7-0B65-478E-8400-81578C5ACCA3}"/>
    <cellStyle name="Normal 8 2 2 5" xfId="378" xr:uid="{23019F42-3765-4AEF-95BE-A2EAC0823461}"/>
    <cellStyle name="Normal 8 2 2 5 2" xfId="766" xr:uid="{0382D1DB-117B-49B4-9963-99F2540584EA}"/>
    <cellStyle name="Normal 8 2 2 5 2 2" xfId="2026" xr:uid="{7C6A658F-14F4-4C25-9AF1-F36E02A6A607}"/>
    <cellStyle name="Normal 8 2 2 5 2 2 2" xfId="2027" xr:uid="{345640FC-20B4-4049-BB83-C6E4F74FD69E}"/>
    <cellStyle name="Normal 8 2 2 5 2 3" xfId="2028" xr:uid="{74D82BC8-922B-44D4-96B1-2E38A39679EB}"/>
    <cellStyle name="Normal 8 2 2 5 3" xfId="2029" xr:uid="{92FA7494-D6D9-42D5-BA58-B7A433071F33}"/>
    <cellStyle name="Normal 8 2 2 5 3 2" xfId="2030" xr:uid="{DC439A29-AC46-4560-AF7A-745197167BAD}"/>
    <cellStyle name="Normal 8 2 2 5 4" xfId="2031" xr:uid="{89ABB786-5A07-4B7E-BA13-2C0E1CCF3541}"/>
    <cellStyle name="Normal 8 2 2 6" xfId="767" xr:uid="{042F1E5F-CFF9-4246-912A-4BE828EEA970}"/>
    <cellStyle name="Normal 8 2 2 6 2" xfId="2032" xr:uid="{AE750BE2-EB37-4B6C-8602-1700279796C4}"/>
    <cellStyle name="Normal 8 2 2 6 2 2" xfId="2033" xr:uid="{6FE1FAA9-DFF1-4371-AA3A-B71E495E49D8}"/>
    <cellStyle name="Normal 8 2 2 6 3" xfId="2034" xr:uid="{E046FEC5-779B-43E7-987A-7B87519B2F35}"/>
    <cellStyle name="Normal 8 2 2 6 4" xfId="3732" xr:uid="{5ED3D575-AD8E-4196-BF75-35EAFA5D80C2}"/>
    <cellStyle name="Normal 8 2 2 7" xfId="2035" xr:uid="{2FFECD58-1FEA-4FC4-9821-8CD18D2E832D}"/>
    <cellStyle name="Normal 8 2 2 7 2" xfId="2036" xr:uid="{B266CF7A-58F0-4BD5-A73B-E4EDFE86D1E1}"/>
    <cellStyle name="Normal 8 2 2 8" xfId="2037" xr:uid="{2D5335CB-BF3F-4B15-B0E6-47F4916ACBA4}"/>
    <cellStyle name="Normal 8 2 2 9" xfId="3733" xr:uid="{D2A980B1-1FE6-4E7A-835A-AA987A802302}"/>
    <cellStyle name="Normal 8 2 3" xfId="150" xr:uid="{F8A2D5BF-C924-4B71-B192-FBE2B584C647}"/>
    <cellStyle name="Normal 8 2 3 2" xfId="151" xr:uid="{5706E054-A53C-47F2-A038-EAFE70B0EC95}"/>
    <cellStyle name="Normal 8 2 3 2 2" xfId="768" xr:uid="{17B6D66E-8E5A-421E-A93B-5679016DF773}"/>
    <cellStyle name="Normal 8 2 3 2 2 2" xfId="769" xr:uid="{9A65E74B-C399-4C46-8523-54B318B03AD9}"/>
    <cellStyle name="Normal 8 2 3 2 2 2 2" xfId="2038" xr:uid="{B1DF9131-2527-410C-AD6A-84111532FB65}"/>
    <cellStyle name="Normal 8 2 3 2 2 2 2 2" xfId="2039" xr:uid="{8A82CD4E-23B1-4246-B129-D1BD89C4D151}"/>
    <cellStyle name="Normal 8 2 3 2 2 2 3" xfId="2040" xr:uid="{22B90AB6-FD4E-4106-A93F-22A5ACFA4FE1}"/>
    <cellStyle name="Normal 8 2 3 2 2 3" xfId="2041" xr:uid="{752B9CCC-5DCB-4174-9996-C283B7CB808C}"/>
    <cellStyle name="Normal 8 2 3 2 2 3 2" xfId="2042" xr:uid="{D5D714CD-54C1-4E0E-BC02-42DCCD22B2A3}"/>
    <cellStyle name="Normal 8 2 3 2 2 4" xfId="2043" xr:uid="{252E0B8F-4776-4B03-98EE-AF53718141B8}"/>
    <cellStyle name="Normal 8 2 3 2 3" xfId="770" xr:uid="{CBEF0F3A-9718-4C5D-A631-B3AF0D3C8220}"/>
    <cellStyle name="Normal 8 2 3 2 3 2" xfId="2044" xr:uid="{DD63A64F-A0A6-4763-AF42-ADB877241B1A}"/>
    <cellStyle name="Normal 8 2 3 2 3 2 2" xfId="2045" xr:uid="{0D2838A3-39A5-4867-B64B-39927F3D7F8D}"/>
    <cellStyle name="Normal 8 2 3 2 3 3" xfId="2046" xr:uid="{B9E2EA9F-8303-431D-9459-F574774DAD4B}"/>
    <cellStyle name="Normal 8 2 3 2 3 4" xfId="3734" xr:uid="{78981577-D506-4485-85C6-FF9A273ADE5C}"/>
    <cellStyle name="Normal 8 2 3 2 4" xfId="2047" xr:uid="{453B4731-C00A-41CD-9B23-0D163C7BFCF5}"/>
    <cellStyle name="Normal 8 2 3 2 4 2" xfId="2048" xr:uid="{8A856061-CDE9-4E2D-8DA3-281483B15A66}"/>
    <cellStyle name="Normal 8 2 3 2 5" xfId="2049" xr:uid="{0E3515B1-E11D-47CB-B68A-6EE65189EB7B}"/>
    <cellStyle name="Normal 8 2 3 2 6" xfId="3735" xr:uid="{EFC5668F-98DC-4A76-82EF-EEB8DEEA009C}"/>
    <cellStyle name="Normal 8 2 3 3" xfId="379" xr:uid="{45BD9808-5F78-4FBF-9606-74C00921F1D6}"/>
    <cellStyle name="Normal 8 2 3 3 2" xfId="771" xr:uid="{4D25BE20-3C5A-446B-8A3D-7E58FCB585D3}"/>
    <cellStyle name="Normal 8 2 3 3 2 2" xfId="772" xr:uid="{5A50390F-84C4-43AF-8CA8-AD9004451B30}"/>
    <cellStyle name="Normal 8 2 3 3 2 2 2" xfId="2050" xr:uid="{84399548-DE1F-426C-AFA6-BBD6E26F30D1}"/>
    <cellStyle name="Normal 8 2 3 3 2 2 2 2" xfId="2051" xr:uid="{57204392-DC7C-4DCF-8D09-7C2B97EAF81C}"/>
    <cellStyle name="Normal 8 2 3 3 2 2 3" xfId="2052" xr:uid="{99D904DB-3840-4407-8B33-C4727E44A8C8}"/>
    <cellStyle name="Normal 8 2 3 3 2 3" xfId="2053" xr:uid="{A44A8A82-C033-44E6-A091-B5C7EB2DD6C4}"/>
    <cellStyle name="Normal 8 2 3 3 2 3 2" xfId="2054" xr:uid="{936EBA28-B3B3-4104-84CA-EA4112BDF186}"/>
    <cellStyle name="Normal 8 2 3 3 2 4" xfId="2055" xr:uid="{B68BCA54-7890-4157-BDF0-4CE6AED6F3B9}"/>
    <cellStyle name="Normal 8 2 3 3 3" xfId="773" xr:uid="{33805439-BBCA-406C-AABC-BC6E9FD52E66}"/>
    <cellStyle name="Normal 8 2 3 3 3 2" xfId="2056" xr:uid="{1A806E65-AF53-42DC-A20E-5C4FC0B948A7}"/>
    <cellStyle name="Normal 8 2 3 3 3 2 2" xfId="2057" xr:uid="{85DD988E-6332-4CB3-AAB4-57E8DF982A09}"/>
    <cellStyle name="Normal 8 2 3 3 3 3" xfId="2058" xr:uid="{642C4BDD-AE85-4E99-8C4F-F6302D070760}"/>
    <cellStyle name="Normal 8 2 3 3 4" xfId="2059" xr:uid="{52F02872-4177-4EC4-8533-D32AB3792980}"/>
    <cellStyle name="Normal 8 2 3 3 4 2" xfId="2060" xr:uid="{458E1231-E9F5-4A0B-BCFE-E6705023D391}"/>
    <cellStyle name="Normal 8 2 3 3 5" xfId="2061" xr:uid="{D8EC86EE-7567-472B-AD40-C01FDE715366}"/>
    <cellStyle name="Normal 8 2 3 4" xfId="380" xr:uid="{42791AC2-BE60-4C26-9E90-7113785BDB20}"/>
    <cellStyle name="Normal 8 2 3 4 2" xfId="774" xr:uid="{EBB3D05F-BB4D-4069-AEF2-47E5CA702967}"/>
    <cellStyle name="Normal 8 2 3 4 2 2" xfId="2062" xr:uid="{D9D2530A-E36F-4586-AB11-0439E65C5090}"/>
    <cellStyle name="Normal 8 2 3 4 2 2 2" xfId="2063" xr:uid="{A3BE89D3-31C2-41A1-B362-545D74FFB0F7}"/>
    <cellStyle name="Normal 8 2 3 4 2 3" xfId="2064" xr:uid="{C7267A53-EBAD-4BEC-8332-45CC8E758D89}"/>
    <cellStyle name="Normal 8 2 3 4 3" xfId="2065" xr:uid="{322F8BA1-362F-4263-8D50-D1463142034E}"/>
    <cellStyle name="Normal 8 2 3 4 3 2" xfId="2066" xr:uid="{3E7DEFB1-0DE9-44E1-925E-D7D1ADA27B4A}"/>
    <cellStyle name="Normal 8 2 3 4 4" xfId="2067" xr:uid="{B9749951-4032-4FC6-8345-D8DF66D70F87}"/>
    <cellStyle name="Normal 8 2 3 5" xfId="775" xr:uid="{7AD432F7-DE4A-45AA-9FBC-758728A14531}"/>
    <cellStyle name="Normal 8 2 3 5 2" xfId="2068" xr:uid="{5066356D-F109-464C-894A-7DC94002D00A}"/>
    <cellStyle name="Normal 8 2 3 5 2 2" xfId="2069" xr:uid="{4E54C82B-7321-43B8-9C57-D82361D7AE4A}"/>
    <cellStyle name="Normal 8 2 3 5 3" xfId="2070" xr:uid="{5DA364A6-8DD7-4A19-8AB4-D8EA90B88D88}"/>
    <cellStyle name="Normal 8 2 3 5 4" xfId="3736" xr:uid="{19211688-7B11-4AE7-AAB4-C6560DECA1DE}"/>
    <cellStyle name="Normal 8 2 3 6" xfId="2071" xr:uid="{FF38FE2D-0D59-4BF1-AD3F-CCC00AFE9337}"/>
    <cellStyle name="Normal 8 2 3 6 2" xfId="2072" xr:uid="{8F729A46-5F55-4E1C-9AB5-C8C774FD031D}"/>
    <cellStyle name="Normal 8 2 3 7" xfId="2073" xr:uid="{C32FE4D1-7562-4DF6-B58B-0D470A141AAC}"/>
    <cellStyle name="Normal 8 2 3 8" xfId="3737" xr:uid="{D41A3ECD-490D-4762-A178-DDC31C651188}"/>
    <cellStyle name="Normal 8 2 4" xfId="152" xr:uid="{E1DD4197-597C-431E-BE87-2260224E5F7E}"/>
    <cellStyle name="Normal 8 2 4 2" xfId="449" xr:uid="{098D5620-7E28-470F-8EBF-3902E9A9AADE}"/>
    <cellStyle name="Normal 8 2 4 2 2" xfId="776" xr:uid="{3D4A01E8-67D4-4719-A9C4-3976EA9F7D9E}"/>
    <cellStyle name="Normal 8 2 4 2 2 2" xfId="2074" xr:uid="{8C8136A3-1277-4286-8BA4-0E789C930847}"/>
    <cellStyle name="Normal 8 2 4 2 2 2 2" xfId="2075" xr:uid="{EFA0ABD6-B1D6-4983-B941-14FEC1140EF8}"/>
    <cellStyle name="Normal 8 2 4 2 2 3" xfId="2076" xr:uid="{75301F8F-B5E2-4DBF-AB62-9225CF87CB51}"/>
    <cellStyle name="Normal 8 2 4 2 2 4" xfId="3738" xr:uid="{47134D2C-B4CC-4F80-A600-2AC57D05A3EC}"/>
    <cellStyle name="Normal 8 2 4 2 3" xfId="2077" xr:uid="{19C17188-52C4-4664-B7CD-295343466CBF}"/>
    <cellStyle name="Normal 8 2 4 2 3 2" xfId="2078" xr:uid="{D3C96B98-0B7E-40EE-A4E9-23BA30EBEF71}"/>
    <cellStyle name="Normal 8 2 4 2 4" xfId="2079" xr:uid="{3A931210-FC48-4FA7-B39F-00537739E1C7}"/>
    <cellStyle name="Normal 8 2 4 2 5" xfId="3739" xr:uid="{DE2C5D0B-EF79-439A-8AF9-8CEB17F2C809}"/>
    <cellStyle name="Normal 8 2 4 3" xfId="777" xr:uid="{CEBD6886-01E0-45EA-8CB8-B21C10574F0B}"/>
    <cellStyle name="Normal 8 2 4 3 2" xfId="2080" xr:uid="{B4CCA9F2-7F8C-4CAE-9A4C-5252CD1856AB}"/>
    <cellStyle name="Normal 8 2 4 3 2 2" xfId="2081" xr:uid="{E3A50BEC-2213-43BE-8982-4459CCF758ED}"/>
    <cellStyle name="Normal 8 2 4 3 3" xfId="2082" xr:uid="{681AE6D6-5954-4CAC-BDF4-D4913F1C3ED8}"/>
    <cellStyle name="Normal 8 2 4 3 4" xfId="3740" xr:uid="{41E3B6E5-D342-4789-ACF5-A8C2A5E7DC0D}"/>
    <cellStyle name="Normal 8 2 4 4" xfId="2083" xr:uid="{4B6A4C8E-782B-4A79-9C5A-D8CC583DA9B7}"/>
    <cellStyle name="Normal 8 2 4 4 2" xfId="2084" xr:uid="{AE9F37BA-D0C0-400A-B223-48B3EAC6F66E}"/>
    <cellStyle name="Normal 8 2 4 4 3" xfId="3741" xr:uid="{68DC32B9-D122-455B-815E-CB4AAF4FE1A0}"/>
    <cellStyle name="Normal 8 2 4 4 4" xfId="3742" xr:uid="{02138D04-2B93-446D-B955-4F0B16092B99}"/>
    <cellStyle name="Normal 8 2 4 5" xfId="2085" xr:uid="{20A89CB4-71D0-44DB-B7D8-CEA0A741598F}"/>
    <cellStyle name="Normal 8 2 4 6" xfId="3743" xr:uid="{259CF8A9-0384-4AB0-B7E5-F519E7FA49AD}"/>
    <cellStyle name="Normal 8 2 4 7" xfId="3744" xr:uid="{A3B1B074-9564-4CE7-AD92-40F4AD3C2ECC}"/>
    <cellStyle name="Normal 8 2 5" xfId="381" xr:uid="{2BA03BB5-16EA-4264-B40D-A2003FB82712}"/>
    <cellStyle name="Normal 8 2 5 2" xfId="778" xr:uid="{0C75B418-C4B6-4B5B-AF6A-B4D64296CF57}"/>
    <cellStyle name="Normal 8 2 5 2 2" xfId="779" xr:uid="{1E786A7A-0246-48F6-8CD2-74EC73C6C34C}"/>
    <cellStyle name="Normal 8 2 5 2 2 2" xfId="2086" xr:uid="{504730D2-37E1-4EDB-8F31-BC7B30CC9322}"/>
    <cellStyle name="Normal 8 2 5 2 2 2 2" xfId="2087" xr:uid="{52462665-483A-41DB-8EB5-FCEB50551624}"/>
    <cellStyle name="Normal 8 2 5 2 2 3" xfId="2088" xr:uid="{DEA5473D-8856-4DC1-8E77-B2676CF683D6}"/>
    <cellStyle name="Normal 8 2 5 2 3" xfId="2089" xr:uid="{BCD2A86A-75F7-4685-BBB9-1CEF1445409B}"/>
    <cellStyle name="Normal 8 2 5 2 3 2" xfId="2090" xr:uid="{525CFAFE-76AE-47D9-838B-08EB0F5EF53D}"/>
    <cellStyle name="Normal 8 2 5 2 4" xfId="2091" xr:uid="{0A8FA4FF-062C-41A0-BF9B-B54DF4FCC3B7}"/>
    <cellStyle name="Normal 8 2 5 3" xfId="780" xr:uid="{8D1637A0-487A-49E4-AF15-24C10BCC00BA}"/>
    <cellStyle name="Normal 8 2 5 3 2" xfId="2092" xr:uid="{F4A80F36-9329-4C09-9CE6-EBAD9C53C07B}"/>
    <cellStyle name="Normal 8 2 5 3 2 2" xfId="2093" xr:uid="{8A152065-AC46-47A0-BD2D-9D6A6E0253FE}"/>
    <cellStyle name="Normal 8 2 5 3 3" xfId="2094" xr:uid="{49961471-AE85-425E-8408-86748D05E266}"/>
    <cellStyle name="Normal 8 2 5 3 4" xfId="3745" xr:uid="{80727E9A-D9D0-4B1A-B739-0A8075C61E9F}"/>
    <cellStyle name="Normal 8 2 5 4" xfId="2095" xr:uid="{925739A9-6CD8-44AF-9989-B020E6989EDB}"/>
    <cellStyle name="Normal 8 2 5 4 2" xfId="2096" xr:uid="{E6F97F15-5E5B-4FB0-9195-6741D1D1FC0C}"/>
    <cellStyle name="Normal 8 2 5 5" xfId="2097" xr:uid="{7E00B451-2719-4A23-9182-FF79DDDC5CE8}"/>
    <cellStyle name="Normal 8 2 5 6" xfId="3746" xr:uid="{98E10F48-CA4D-42DF-842D-AE07E91A770B}"/>
    <cellStyle name="Normal 8 2 6" xfId="382" xr:uid="{8A97A532-99A7-4998-B305-63756DC49A7D}"/>
    <cellStyle name="Normal 8 2 6 2" xfId="781" xr:uid="{AADBBF38-C67D-4755-8E97-4883F27517A3}"/>
    <cellStyle name="Normal 8 2 6 2 2" xfId="2098" xr:uid="{B7E43F79-839B-4F8F-9809-9130D4E1DD42}"/>
    <cellStyle name="Normal 8 2 6 2 2 2" xfId="2099" xr:uid="{33913088-B74B-4A9E-828A-12737AB5DD9B}"/>
    <cellStyle name="Normal 8 2 6 2 3" xfId="2100" xr:uid="{9852E36A-2AC9-41C3-A35D-857A2871050C}"/>
    <cellStyle name="Normal 8 2 6 2 4" xfId="3747" xr:uid="{89D5CED9-42D9-4F1A-9D41-4FB80B40F853}"/>
    <cellStyle name="Normal 8 2 6 3" xfId="2101" xr:uid="{F147C3E7-0573-4227-BE02-B12F0A72858E}"/>
    <cellStyle name="Normal 8 2 6 3 2" xfId="2102" xr:uid="{23AC8F56-EC84-4F09-8252-1D1985E5E2B7}"/>
    <cellStyle name="Normal 8 2 6 4" xfId="2103" xr:uid="{40F99783-0AF2-49A5-8506-40BD26E32BCC}"/>
    <cellStyle name="Normal 8 2 6 5" xfId="3748" xr:uid="{32C0AA31-685B-49E1-BEB5-E8CB6B51CB7E}"/>
    <cellStyle name="Normal 8 2 7" xfId="782" xr:uid="{25C1FCC8-5C9F-4C6C-95D9-1FBAF1A79100}"/>
    <cellStyle name="Normal 8 2 7 2" xfId="2104" xr:uid="{5F7593BD-4067-47A0-BAE0-B4BF4B2E58D5}"/>
    <cellStyle name="Normal 8 2 7 2 2" xfId="2105" xr:uid="{D6D632D3-E655-49E9-8FD3-D77EE3BA80E2}"/>
    <cellStyle name="Normal 8 2 7 3" xfId="2106" xr:uid="{47D4B726-7FD8-49C8-9B54-47940C456305}"/>
    <cellStyle name="Normal 8 2 7 4" xfId="3749" xr:uid="{8A61CBAB-CE5C-4BA7-9177-2937791BDFED}"/>
    <cellStyle name="Normal 8 2 8" xfId="2107" xr:uid="{BE3B4178-AA7F-460A-8885-B3E13BC6EA88}"/>
    <cellStyle name="Normal 8 2 8 2" xfId="2108" xr:uid="{8D261300-D544-46C1-9DAF-DF985DF1E31F}"/>
    <cellStyle name="Normal 8 2 8 3" xfId="3750" xr:uid="{763FD656-3D49-4B0C-8682-1B9BC278EDDC}"/>
    <cellStyle name="Normal 8 2 8 4" xfId="3751" xr:uid="{1FB7AF81-78A1-482D-B544-75DD639C26F0}"/>
    <cellStyle name="Normal 8 2 9" xfId="2109" xr:uid="{35DFF254-ECF7-4EBE-AF4E-F6683104E983}"/>
    <cellStyle name="Normal 8 3" xfId="153" xr:uid="{73F8085F-79FA-468B-ACFF-4B77581422C4}"/>
    <cellStyle name="Normal 8 3 10" xfId="3752" xr:uid="{C271ACCF-4B79-42E9-805B-9AABE115857C}"/>
    <cellStyle name="Normal 8 3 11" xfId="3753" xr:uid="{6E23842D-C9FA-40C5-BA69-D4ABBA14A261}"/>
    <cellStyle name="Normal 8 3 2" xfId="154" xr:uid="{2353E889-A6F7-4DD5-99DA-138F53324F67}"/>
    <cellStyle name="Normal 8 3 2 2" xfId="155" xr:uid="{9D67B74F-C74F-4D9E-B200-0BC3725C1DC8}"/>
    <cellStyle name="Normal 8 3 2 2 2" xfId="383" xr:uid="{841E49E5-F1C3-421D-BA3D-68D1A8DBE578}"/>
    <cellStyle name="Normal 8 3 2 2 2 2" xfId="783" xr:uid="{3A90C808-7167-4283-9C02-E037ADF59BC7}"/>
    <cellStyle name="Normal 8 3 2 2 2 2 2" xfId="2110" xr:uid="{A953F245-31EA-46E7-809E-8F7D66DDEEBB}"/>
    <cellStyle name="Normal 8 3 2 2 2 2 2 2" xfId="2111" xr:uid="{66625CFB-873A-47F3-803D-1E4229CBB2B4}"/>
    <cellStyle name="Normal 8 3 2 2 2 2 3" xfId="2112" xr:uid="{0C0D2D4E-E618-4DA8-8DEF-C49336347EC7}"/>
    <cellStyle name="Normal 8 3 2 2 2 2 4" xfId="3754" xr:uid="{856C278D-7C4A-4937-B6DA-AA44D74A0C3B}"/>
    <cellStyle name="Normal 8 3 2 2 2 3" xfId="2113" xr:uid="{077A76BE-E71D-4711-B0E8-4589A6FC7937}"/>
    <cellStyle name="Normal 8 3 2 2 2 3 2" xfId="2114" xr:uid="{117D2206-9C09-4770-877C-B7D1C6845844}"/>
    <cellStyle name="Normal 8 3 2 2 2 3 3" xfId="3755" xr:uid="{9F334462-7A10-4490-A9FC-D8B47710D8D4}"/>
    <cellStyle name="Normal 8 3 2 2 2 3 4" xfId="3756" xr:uid="{3F40EA55-755E-4FE5-8009-1E7B92D085DD}"/>
    <cellStyle name="Normal 8 3 2 2 2 4" xfId="2115" xr:uid="{3CD43688-A1A3-4CF0-ADDB-D42A7164A839}"/>
    <cellStyle name="Normal 8 3 2 2 2 5" xfId="3757" xr:uid="{C7B0EF74-4730-437D-BD0F-AEA66CA0050C}"/>
    <cellStyle name="Normal 8 3 2 2 2 6" xfId="3758" xr:uid="{FAF57FD8-8A24-47B5-98D4-BDB8ECDBE659}"/>
    <cellStyle name="Normal 8 3 2 2 3" xfId="784" xr:uid="{1D7B0365-241B-4833-B850-B0C6A774F808}"/>
    <cellStyle name="Normal 8 3 2 2 3 2" xfId="2116" xr:uid="{B4524533-37EB-4E36-B93E-B5F318141797}"/>
    <cellStyle name="Normal 8 3 2 2 3 2 2" xfId="2117" xr:uid="{020A5A24-DA57-4655-8418-76236ED3E8B3}"/>
    <cellStyle name="Normal 8 3 2 2 3 2 3" xfId="3759" xr:uid="{8B220064-8508-450B-A76F-29807852001D}"/>
    <cellStyle name="Normal 8 3 2 2 3 2 4" xfId="3760" xr:uid="{DDEE40CA-EA93-4402-99AB-72EFB4677710}"/>
    <cellStyle name="Normal 8 3 2 2 3 3" xfId="2118" xr:uid="{A1A77683-0D83-4E10-A4D3-72F8B44E5A80}"/>
    <cellStyle name="Normal 8 3 2 2 3 4" xfId="3761" xr:uid="{D2EF1D5E-9F74-4912-84D1-740BBE705CF6}"/>
    <cellStyle name="Normal 8 3 2 2 3 5" xfId="3762" xr:uid="{E55FCD00-F0F4-4DDD-9E61-51BA4C83B6C1}"/>
    <cellStyle name="Normal 8 3 2 2 4" xfId="2119" xr:uid="{09E09F87-CF01-408A-8D5A-2375667BF27B}"/>
    <cellStyle name="Normal 8 3 2 2 4 2" xfId="2120" xr:uid="{24BEE67B-9FF8-43C9-B1C6-DAE595838262}"/>
    <cellStyle name="Normal 8 3 2 2 4 3" xfId="3763" xr:uid="{0189017A-7B55-4954-B4E4-D6A66DF94DB3}"/>
    <cellStyle name="Normal 8 3 2 2 4 4" xfId="3764" xr:uid="{C8E51565-A1D6-4071-BE01-6E22E15B4610}"/>
    <cellStyle name="Normal 8 3 2 2 5" xfId="2121" xr:uid="{E6DD90CF-270D-4285-BBCD-523651810303}"/>
    <cellStyle name="Normal 8 3 2 2 5 2" xfId="3765" xr:uid="{03A8F5E1-48BD-4BCD-9BB8-89F590E20CF8}"/>
    <cellStyle name="Normal 8 3 2 2 5 3" xfId="3766" xr:uid="{B7A0C67F-6075-4CE0-AA99-D8EA83F01B9A}"/>
    <cellStyle name="Normal 8 3 2 2 5 4" xfId="3767" xr:uid="{71498E6F-31A0-45B0-A399-F48ED0D98CED}"/>
    <cellStyle name="Normal 8 3 2 2 6" xfId="3768" xr:uid="{BCEE6679-D6DE-4221-BC77-BC34080B1A55}"/>
    <cellStyle name="Normal 8 3 2 2 7" xfId="3769" xr:uid="{0437D7EF-3E3A-4BE3-A620-3B46D68520A0}"/>
    <cellStyle name="Normal 8 3 2 2 8" xfId="3770" xr:uid="{093006C9-C745-48FF-B733-2DBA6C674A57}"/>
    <cellStyle name="Normal 8 3 2 3" xfId="384" xr:uid="{F0B6AE86-0931-4F71-818A-1414D37B6D19}"/>
    <cellStyle name="Normal 8 3 2 3 2" xfId="785" xr:uid="{664B0D8A-F68F-4314-8D76-AF50471D6266}"/>
    <cellStyle name="Normal 8 3 2 3 2 2" xfId="786" xr:uid="{9B4677B1-957D-4B06-B65B-9DCDDB804999}"/>
    <cellStyle name="Normal 8 3 2 3 2 2 2" xfId="2122" xr:uid="{E208485E-C96E-42AE-99A6-6F05B1EC16EA}"/>
    <cellStyle name="Normal 8 3 2 3 2 2 2 2" xfId="2123" xr:uid="{040B8F2F-1CBC-477E-9DFD-6D814A995036}"/>
    <cellStyle name="Normal 8 3 2 3 2 2 3" xfId="2124" xr:uid="{81BB9AF2-9C3A-4FAB-8B19-D0DC10F77102}"/>
    <cellStyle name="Normal 8 3 2 3 2 3" xfId="2125" xr:uid="{297258AF-DD14-4E54-9D29-37D2B9EDD5A0}"/>
    <cellStyle name="Normal 8 3 2 3 2 3 2" xfId="2126" xr:uid="{AE19AB22-96E3-40D3-9C1B-AEA0D616FB1E}"/>
    <cellStyle name="Normal 8 3 2 3 2 4" xfId="2127" xr:uid="{10943661-6F49-4553-818E-76FACF25D18E}"/>
    <cellStyle name="Normal 8 3 2 3 3" xfId="787" xr:uid="{2CEB2391-EC29-48B4-8BFA-3719CB75A350}"/>
    <cellStyle name="Normal 8 3 2 3 3 2" xfId="2128" xr:uid="{66525B76-AA86-4A07-A45E-F25719C1B6D8}"/>
    <cellStyle name="Normal 8 3 2 3 3 2 2" xfId="2129" xr:uid="{51AD59CB-968E-4CC3-87F8-5B6C2F9F245F}"/>
    <cellStyle name="Normal 8 3 2 3 3 3" xfId="2130" xr:uid="{445B0453-88A3-4BF5-8B7F-68975A70DC70}"/>
    <cellStyle name="Normal 8 3 2 3 3 4" xfId="3771" xr:uid="{64B29438-C1A7-46DC-B3C1-0F0C62132577}"/>
    <cellStyle name="Normal 8 3 2 3 4" xfId="2131" xr:uid="{C78517D4-06CB-47F5-9D3A-35E707FFED72}"/>
    <cellStyle name="Normal 8 3 2 3 4 2" xfId="2132" xr:uid="{A0DC478E-D7BA-486F-B57D-9DA1D3A03ADF}"/>
    <cellStyle name="Normal 8 3 2 3 5" xfId="2133" xr:uid="{0738A913-ECDC-4127-8A42-D9B59BEB0BB4}"/>
    <cellStyle name="Normal 8 3 2 3 6" xfId="3772" xr:uid="{B1AF3EBA-7857-44F3-A9F3-E17FA324EEAC}"/>
    <cellStyle name="Normal 8 3 2 4" xfId="385" xr:uid="{38AEB9D9-DF54-4214-B1A7-844F135EB8AF}"/>
    <cellStyle name="Normal 8 3 2 4 2" xfId="788" xr:uid="{9C8FCC92-1FFD-406D-9A04-DFAF9A9F73A0}"/>
    <cellStyle name="Normal 8 3 2 4 2 2" xfId="2134" xr:uid="{231141C3-1D69-4695-8164-1F4B7842BCD5}"/>
    <cellStyle name="Normal 8 3 2 4 2 2 2" xfId="2135" xr:uid="{D7356875-A006-4250-919B-13AAB172CE10}"/>
    <cellStyle name="Normal 8 3 2 4 2 3" xfId="2136" xr:uid="{EE6DB996-F95E-48B3-B43E-57EB9494E9ED}"/>
    <cellStyle name="Normal 8 3 2 4 2 4" xfId="3773" xr:uid="{DD4DC658-FFA1-4EDC-B3A1-52E4BED02611}"/>
    <cellStyle name="Normal 8 3 2 4 3" xfId="2137" xr:uid="{4CFFB1C6-63B7-4C70-B2C6-A5F4079C42F6}"/>
    <cellStyle name="Normal 8 3 2 4 3 2" xfId="2138" xr:uid="{4E2145D2-0473-40D6-8D3C-16595998A614}"/>
    <cellStyle name="Normal 8 3 2 4 4" xfId="2139" xr:uid="{9DF077D5-5589-4E25-92E2-2CE53D8D364F}"/>
    <cellStyle name="Normal 8 3 2 4 5" xfId="3774" xr:uid="{7AFCDB7E-AF94-4F1E-BFD3-F8BDED6D10A5}"/>
    <cellStyle name="Normal 8 3 2 5" xfId="386" xr:uid="{A3199BF4-36AF-42F7-8002-4E7BD319AF5B}"/>
    <cellStyle name="Normal 8 3 2 5 2" xfId="2140" xr:uid="{268B0F76-E5A9-42BC-B48C-3DED84F05BE9}"/>
    <cellStyle name="Normal 8 3 2 5 2 2" xfId="2141" xr:uid="{4727B2DE-C725-4D82-9D0F-4FE1928F00B1}"/>
    <cellStyle name="Normal 8 3 2 5 3" xfId="2142" xr:uid="{1CFE8DE7-B497-4AA6-930B-64C6F10E4F65}"/>
    <cellStyle name="Normal 8 3 2 5 4" xfId="3775" xr:uid="{953C674B-0564-4BDA-88DD-271AB2501CEA}"/>
    <cellStyle name="Normal 8 3 2 6" xfId="2143" xr:uid="{593BCD17-204E-4EDB-879C-C4465427C688}"/>
    <cellStyle name="Normal 8 3 2 6 2" xfId="2144" xr:uid="{DFF6F0B2-CE47-489F-83A2-3C65042FF46E}"/>
    <cellStyle name="Normal 8 3 2 6 3" xfId="3776" xr:uid="{68EC66A8-5A74-441B-B997-C9FEBE78A5E1}"/>
    <cellStyle name="Normal 8 3 2 6 4" xfId="3777" xr:uid="{292CC990-4F36-47FE-AA4A-FC36C26FEE91}"/>
    <cellStyle name="Normal 8 3 2 7" xfId="2145" xr:uid="{E2381BF3-9566-4AB6-BC3B-A188548CB035}"/>
    <cellStyle name="Normal 8 3 2 8" xfId="3778" xr:uid="{3015BE13-BE78-4337-AF68-9BC7BECFB9F5}"/>
    <cellStyle name="Normal 8 3 2 9" xfId="3779" xr:uid="{A1E7561A-866D-4C77-A346-D3A34F3E559F}"/>
    <cellStyle name="Normal 8 3 3" xfId="156" xr:uid="{A5D87F21-87EB-4BB3-AE9B-42A9C80598E6}"/>
    <cellStyle name="Normal 8 3 3 2" xfId="157" xr:uid="{77A9FA3F-F746-4C99-B7F8-B97128845B47}"/>
    <cellStyle name="Normal 8 3 3 2 2" xfId="789" xr:uid="{A81A1FF1-7F9D-4E18-A73D-647D61485FAA}"/>
    <cellStyle name="Normal 8 3 3 2 2 2" xfId="2146" xr:uid="{0F2A0C78-EAC0-4A39-9701-8944EC68C5F3}"/>
    <cellStyle name="Normal 8 3 3 2 2 2 2" xfId="2147" xr:uid="{1EB1ECF5-606D-479A-9B18-B98655A8D77B}"/>
    <cellStyle name="Normal 8 3 3 2 2 2 2 2" xfId="4492" xr:uid="{8A4A5DC1-7F87-4DFE-86DB-7BF2037FD8C2}"/>
    <cellStyle name="Normal 8 3 3 2 2 2 3" xfId="4493" xr:uid="{36C9174D-187C-4DBF-9B7E-CF97D8006106}"/>
    <cellStyle name="Normal 8 3 3 2 2 3" xfId="2148" xr:uid="{0BA6865B-0327-4DB5-843D-AD28AE9984B8}"/>
    <cellStyle name="Normal 8 3 3 2 2 3 2" xfId="4494" xr:uid="{712EC2C4-06DD-40CC-B942-04D438BD219D}"/>
    <cellStyle name="Normal 8 3 3 2 2 4" xfId="3780" xr:uid="{D1393B05-3DF4-488A-9777-B2E0F68A3354}"/>
    <cellStyle name="Normal 8 3 3 2 3" xfId="2149" xr:uid="{BEF5A1FA-B77E-4388-B4D1-C02BC983EB38}"/>
    <cellStyle name="Normal 8 3 3 2 3 2" xfId="2150" xr:uid="{0EFF3D57-A4DF-4B55-9B50-4BAA87D92CF0}"/>
    <cellStyle name="Normal 8 3 3 2 3 2 2" xfId="4495" xr:uid="{32465431-C25D-49CD-8F01-F58476DE69B7}"/>
    <cellStyle name="Normal 8 3 3 2 3 3" xfId="3781" xr:uid="{A5D04488-E423-4381-88A0-05AC148F884B}"/>
    <cellStyle name="Normal 8 3 3 2 3 4" xfId="3782" xr:uid="{78CBD7AC-A772-4EA7-B25D-4D0878C9AD6A}"/>
    <cellStyle name="Normal 8 3 3 2 4" xfId="2151" xr:uid="{9F8E1299-DB91-4DDF-9E38-29CE702A7BC2}"/>
    <cellStyle name="Normal 8 3 3 2 4 2" xfId="4496" xr:uid="{E93B3F19-6945-48F6-BBAF-9435E213836C}"/>
    <cellStyle name="Normal 8 3 3 2 5" xfId="3783" xr:uid="{D01C64B2-BE84-43C1-8E2B-E03801A979DB}"/>
    <cellStyle name="Normal 8 3 3 2 6" xfId="3784" xr:uid="{3657D9FB-5244-442B-9F6B-BFD535ACF778}"/>
    <cellStyle name="Normal 8 3 3 3" xfId="387" xr:uid="{A205924A-26B5-45B5-A09A-DA0A2D0D0437}"/>
    <cellStyle name="Normal 8 3 3 3 2" xfId="2152" xr:uid="{ECC49B35-A5D0-4918-A1DB-C122F471339B}"/>
    <cellStyle name="Normal 8 3 3 3 2 2" xfId="2153" xr:uid="{572AB7DD-D571-4871-ACAC-6C9F095DB874}"/>
    <cellStyle name="Normal 8 3 3 3 2 2 2" xfId="4497" xr:uid="{05FCC66E-9F83-430A-B54F-99FEB1FFE758}"/>
    <cellStyle name="Normal 8 3 3 3 2 3" xfId="3785" xr:uid="{EE809235-1174-4675-B504-40CF3E5E227F}"/>
    <cellStyle name="Normal 8 3 3 3 2 4" xfId="3786" xr:uid="{969624B3-B13D-4ACD-BE59-4DA68F7E48B4}"/>
    <cellStyle name="Normal 8 3 3 3 3" xfId="2154" xr:uid="{5399489B-0B14-47C7-89DF-5B54E62F15E2}"/>
    <cellStyle name="Normal 8 3 3 3 3 2" xfId="4498" xr:uid="{61771EEF-DB83-431C-8ED3-BB51BFCAA0F8}"/>
    <cellStyle name="Normal 8 3 3 3 4" xfId="3787" xr:uid="{7C9AE884-EA0B-4FD7-B962-F84528A4FF0E}"/>
    <cellStyle name="Normal 8 3 3 3 5" xfId="3788" xr:uid="{AFDD455E-D1F7-4B0C-BF04-95A7B25720A1}"/>
    <cellStyle name="Normal 8 3 3 4" xfId="2155" xr:uid="{3CCC5D50-0CCB-4E86-B56F-7A7F57926C76}"/>
    <cellStyle name="Normal 8 3 3 4 2" xfId="2156" xr:uid="{FD6C5823-4BE1-47E7-901F-BB617517E1C1}"/>
    <cellStyle name="Normal 8 3 3 4 2 2" xfId="4499" xr:uid="{53F92FF7-5E08-4F6F-963C-134C26B1A1F7}"/>
    <cellStyle name="Normal 8 3 3 4 3" xfId="3789" xr:uid="{582E089A-96A3-417E-9972-C9D03AB3B164}"/>
    <cellStyle name="Normal 8 3 3 4 4" xfId="3790" xr:uid="{B7CAEE27-5B4B-4522-9AA3-74591B9E35EA}"/>
    <cellStyle name="Normal 8 3 3 5" xfId="2157" xr:uid="{D8735012-B35D-45B5-B00A-F4D46C48A996}"/>
    <cellStyle name="Normal 8 3 3 5 2" xfId="3791" xr:uid="{10F4D1D1-AC79-480E-A7D9-15520AA9BFB9}"/>
    <cellStyle name="Normal 8 3 3 5 3" xfId="3792" xr:uid="{AE73242B-CE9D-462A-AB51-B0CCCBE28821}"/>
    <cellStyle name="Normal 8 3 3 5 4" xfId="3793" xr:uid="{F910EFBF-7BB2-417B-8357-F3B683291B6D}"/>
    <cellStyle name="Normal 8 3 3 6" xfId="3794" xr:uid="{F94BCD59-96DB-4B1E-90D5-9331148EF8F2}"/>
    <cellStyle name="Normal 8 3 3 7" xfId="3795" xr:uid="{3F762AB9-32BB-4075-BD7B-0253AE6721C9}"/>
    <cellStyle name="Normal 8 3 3 8" xfId="3796" xr:uid="{D13AFF03-28D4-4ABF-92C7-65A72E7DE0E6}"/>
    <cellStyle name="Normal 8 3 4" xfId="158" xr:uid="{BFC0C54B-EC5C-4C9A-A16F-5E21FF640A47}"/>
    <cellStyle name="Normal 8 3 4 2" xfId="790" xr:uid="{0D64BD02-1AE4-4351-8F37-66B72DFB11FC}"/>
    <cellStyle name="Normal 8 3 4 2 2" xfId="791" xr:uid="{13061E8B-28C7-4476-9C18-6480D3BA5971}"/>
    <cellStyle name="Normal 8 3 4 2 2 2" xfId="2158" xr:uid="{94CEED95-A1B0-42FB-8CAE-5B7D07045988}"/>
    <cellStyle name="Normal 8 3 4 2 2 2 2" xfId="2159" xr:uid="{634FC3E5-C15C-42B8-978B-054A5DC09882}"/>
    <cellStyle name="Normal 8 3 4 2 2 3" xfId="2160" xr:uid="{7CFE31CA-C99D-4E69-82FB-5042063BACF9}"/>
    <cellStyle name="Normal 8 3 4 2 2 4" xfId="3797" xr:uid="{E37470C0-D4CB-420E-9629-B69936FEA49B}"/>
    <cellStyle name="Normal 8 3 4 2 3" xfId="2161" xr:uid="{96C4E9C3-2210-46A6-AC00-65E72683A520}"/>
    <cellStyle name="Normal 8 3 4 2 3 2" xfId="2162" xr:uid="{BD8F42C9-C685-4893-936A-96B89C547D1E}"/>
    <cellStyle name="Normal 8 3 4 2 4" xfId="2163" xr:uid="{338477BC-2073-4737-85F7-40A6DD17D68A}"/>
    <cellStyle name="Normal 8 3 4 2 5" xfId="3798" xr:uid="{EB36C89D-C465-448D-808A-E5E76065CE29}"/>
    <cellStyle name="Normal 8 3 4 3" xfId="792" xr:uid="{57CA4B4E-62F5-412B-93D6-FFAE75BD0EF6}"/>
    <cellStyle name="Normal 8 3 4 3 2" xfId="2164" xr:uid="{A0EF4A63-D755-4B79-B47B-D7BC817EEED1}"/>
    <cellStyle name="Normal 8 3 4 3 2 2" xfId="2165" xr:uid="{2A93AA3A-A95A-4208-AD1F-0A0AD983253C}"/>
    <cellStyle name="Normal 8 3 4 3 3" xfId="2166" xr:uid="{3B4C5F61-270E-468D-90C9-DF5C2F410858}"/>
    <cellStyle name="Normal 8 3 4 3 4" xfId="3799" xr:uid="{84B22659-8386-41A8-80C4-9D7597729F2C}"/>
    <cellStyle name="Normal 8 3 4 4" xfId="2167" xr:uid="{07B17339-63CA-44AA-AAF5-A3364BF03EF0}"/>
    <cellStyle name="Normal 8 3 4 4 2" xfId="2168" xr:uid="{AA2B038B-01DC-4C02-909C-C2FB6A80A355}"/>
    <cellStyle name="Normal 8 3 4 4 3" xfId="3800" xr:uid="{FA7053AB-DC40-4621-B110-22B087B328B6}"/>
    <cellStyle name="Normal 8 3 4 4 4" xfId="3801" xr:uid="{E892ACD2-F070-41A7-90E9-C8111C076DB2}"/>
    <cellStyle name="Normal 8 3 4 5" xfId="2169" xr:uid="{C43CBAC6-8FB1-4E6E-8002-57539B1303E2}"/>
    <cellStyle name="Normal 8 3 4 6" xfId="3802" xr:uid="{4F7AE5B4-9063-4479-9FB3-77B6B73ACB80}"/>
    <cellStyle name="Normal 8 3 4 7" xfId="3803" xr:uid="{412123C8-50BE-41E7-9C94-660677EA8576}"/>
    <cellStyle name="Normal 8 3 5" xfId="388" xr:uid="{B1FB6A43-8892-45D7-A02C-7AF3A9ADE50F}"/>
    <cellStyle name="Normal 8 3 5 2" xfId="793" xr:uid="{99FDC3C7-9A03-4CC2-9655-84533C51CB9F}"/>
    <cellStyle name="Normal 8 3 5 2 2" xfId="2170" xr:uid="{9BAD25AE-D110-4FEB-B329-126A7CB87DFC}"/>
    <cellStyle name="Normal 8 3 5 2 2 2" xfId="2171" xr:uid="{74FF64EC-EC71-448B-AF7A-93CFE86F586F}"/>
    <cellStyle name="Normal 8 3 5 2 3" xfId="2172" xr:uid="{E63EC6F8-FB2F-4121-833A-E88592024301}"/>
    <cellStyle name="Normal 8 3 5 2 4" xfId="3804" xr:uid="{15E4AAD7-EA85-4033-B5BA-3FD0E07FD830}"/>
    <cellStyle name="Normal 8 3 5 3" xfId="2173" xr:uid="{BADAFC27-AF3B-4923-9E7E-B78306FFCC65}"/>
    <cellStyle name="Normal 8 3 5 3 2" xfId="2174" xr:uid="{2368A154-0AD7-4EA9-983D-42A541AEAB54}"/>
    <cellStyle name="Normal 8 3 5 3 3" xfId="3805" xr:uid="{C64DB175-8C67-4A9E-B653-008DC781F119}"/>
    <cellStyle name="Normal 8 3 5 3 4" xfId="3806" xr:uid="{79EF6AF9-5B8B-4DF4-B2E1-2655756E2BF0}"/>
    <cellStyle name="Normal 8 3 5 4" xfId="2175" xr:uid="{18C6E1BC-DF09-44AB-86F4-942A26BED39B}"/>
    <cellStyle name="Normal 8 3 5 5" xfId="3807" xr:uid="{A636454C-DED2-4D66-AC3C-3464E3A141AF}"/>
    <cellStyle name="Normal 8 3 5 6" xfId="3808" xr:uid="{E1AAA094-1C74-4312-ACA5-7C7001DA7123}"/>
    <cellStyle name="Normal 8 3 6" xfId="389" xr:uid="{574B07D8-5164-491E-B196-63A3122E4E24}"/>
    <cellStyle name="Normal 8 3 6 2" xfId="2176" xr:uid="{65798BA0-ED0A-4B8E-BE19-A75748F2040B}"/>
    <cellStyle name="Normal 8 3 6 2 2" xfId="2177" xr:uid="{7768CA4D-CE09-4F76-9C7C-F2534283B673}"/>
    <cellStyle name="Normal 8 3 6 2 3" xfId="3809" xr:uid="{315757A3-1F06-4EF3-A2E1-1C6F33EAB7B1}"/>
    <cellStyle name="Normal 8 3 6 2 4" xfId="3810" xr:uid="{2C607831-863D-4A6F-8CC3-6A182529ABDF}"/>
    <cellStyle name="Normal 8 3 6 3" xfId="2178" xr:uid="{A359778B-01D1-4AA0-AA58-C7FEC5FB4ED9}"/>
    <cellStyle name="Normal 8 3 6 4" xfId="3811" xr:uid="{D6533D5F-6637-4900-8AB5-D6C0E3B3C623}"/>
    <cellStyle name="Normal 8 3 6 5" xfId="3812" xr:uid="{BE120ED9-4E5F-404E-9354-F21912FA3967}"/>
    <cellStyle name="Normal 8 3 7" xfId="2179" xr:uid="{2489679D-88F9-43F0-B586-99BB83D80A24}"/>
    <cellStyle name="Normal 8 3 7 2" xfId="2180" xr:uid="{03C93FC6-B983-4835-806C-8BA75AD771E9}"/>
    <cellStyle name="Normal 8 3 7 3" xfId="3813" xr:uid="{6CC30A14-38CD-4105-81D0-F7F1738E4BCE}"/>
    <cellStyle name="Normal 8 3 7 4" xfId="3814" xr:uid="{1C901492-F313-4694-AF94-4AFB7779F4DA}"/>
    <cellStyle name="Normal 8 3 8" xfId="2181" xr:uid="{BCE887BC-039E-4ED5-AABA-79B464140F81}"/>
    <cellStyle name="Normal 8 3 8 2" xfId="3815" xr:uid="{15880254-DF54-4300-9C34-F1B6EDE84E25}"/>
    <cellStyle name="Normal 8 3 8 3" xfId="3816" xr:uid="{CDDB5DD2-427E-4DA6-B967-E72F7223C9C4}"/>
    <cellStyle name="Normal 8 3 8 4" xfId="3817" xr:uid="{C6B3B697-97BA-48BF-A938-F9495493D521}"/>
    <cellStyle name="Normal 8 3 9" xfId="3818" xr:uid="{4B4519E5-B6CC-4AD2-9C54-4FDCC5B56C0B}"/>
    <cellStyle name="Normal 8 4" xfId="159" xr:uid="{38B932AD-5086-410B-A8F7-79C27E7A7816}"/>
    <cellStyle name="Normal 8 4 10" xfId="3819" xr:uid="{A08C50F2-62EE-498E-897A-7E177DDF5D82}"/>
    <cellStyle name="Normal 8 4 11" xfId="3820" xr:uid="{3DC5D679-502C-429F-9FA5-A8AD40B605FF}"/>
    <cellStyle name="Normal 8 4 2" xfId="160" xr:uid="{D8E1EAE6-11E0-478F-B584-BE83C377494A}"/>
    <cellStyle name="Normal 8 4 2 2" xfId="390" xr:uid="{E92C9C49-4300-46DE-9436-6926F8349CCD}"/>
    <cellStyle name="Normal 8 4 2 2 2" xfId="794" xr:uid="{404402BA-EDC8-4528-89F3-215704BE7103}"/>
    <cellStyle name="Normal 8 4 2 2 2 2" xfId="795" xr:uid="{ADE411AA-A537-43C0-A4DD-F797A84E9FD8}"/>
    <cellStyle name="Normal 8 4 2 2 2 2 2" xfId="2182" xr:uid="{CE9B1818-1D37-4483-B820-0AA2D7C2B3C4}"/>
    <cellStyle name="Normal 8 4 2 2 2 2 3" xfId="3821" xr:uid="{64B010E7-86DC-4E1B-B4D3-FBB806CA1E1D}"/>
    <cellStyle name="Normal 8 4 2 2 2 2 4" xfId="3822" xr:uid="{726E5A90-0A10-49FE-BA6B-E09EDB87AE9E}"/>
    <cellStyle name="Normal 8 4 2 2 2 3" xfId="2183" xr:uid="{4BDF5F5B-2093-4312-ABA3-85B70EDD949C}"/>
    <cellStyle name="Normal 8 4 2 2 2 3 2" xfId="3823" xr:uid="{33774624-2546-41EA-8964-157A17DC98A8}"/>
    <cellStyle name="Normal 8 4 2 2 2 3 3" xfId="3824" xr:uid="{FFF4AFA2-2E7B-4F42-8C2C-95BDA5ED5902}"/>
    <cellStyle name="Normal 8 4 2 2 2 3 4" xfId="3825" xr:uid="{1F81E357-53FD-44D2-BCBC-5D55DADD3B56}"/>
    <cellStyle name="Normal 8 4 2 2 2 4" xfId="3826" xr:uid="{5CE6BA7C-9B8B-4757-BEA0-25CAAC084452}"/>
    <cellStyle name="Normal 8 4 2 2 2 5" xfId="3827" xr:uid="{C0F7B86C-2030-457D-AF06-083941B26DF1}"/>
    <cellStyle name="Normal 8 4 2 2 2 6" xfId="3828" xr:uid="{617C5FDA-BA81-443D-A4AA-DDFF27EEB131}"/>
    <cellStyle name="Normal 8 4 2 2 3" xfId="796" xr:uid="{3336053C-24FC-4191-AA13-0D6DCB1477B7}"/>
    <cellStyle name="Normal 8 4 2 2 3 2" xfId="2184" xr:uid="{3F17FB61-AA72-47BE-A70B-A5290CABF2EF}"/>
    <cellStyle name="Normal 8 4 2 2 3 2 2" xfId="3829" xr:uid="{F66FD26A-668C-4BCB-98E7-BBA887ED31F3}"/>
    <cellStyle name="Normal 8 4 2 2 3 2 3" xfId="3830" xr:uid="{FEDAECF3-ABD1-478D-83C4-6BC90FECFD60}"/>
    <cellStyle name="Normal 8 4 2 2 3 2 4" xfId="3831" xr:uid="{00DD77D8-1FFD-427E-BF12-3D5A2052B130}"/>
    <cellStyle name="Normal 8 4 2 2 3 3" xfId="3832" xr:uid="{CEE7AF9D-75AB-41C9-8D88-01FF10FDE2CF}"/>
    <cellStyle name="Normal 8 4 2 2 3 4" xfId="3833" xr:uid="{B2807143-A10D-4F34-9E62-833C8F5E7729}"/>
    <cellStyle name="Normal 8 4 2 2 3 5" xfId="3834" xr:uid="{D99A798E-7070-46FD-9403-D952CDF6FE01}"/>
    <cellStyle name="Normal 8 4 2 2 4" xfId="2185" xr:uid="{3780EA97-49FE-40E1-BB41-8AC2BD1B413A}"/>
    <cellStyle name="Normal 8 4 2 2 4 2" xfId="3835" xr:uid="{8A64C09E-E5F1-4034-B09B-498412111C27}"/>
    <cellStyle name="Normal 8 4 2 2 4 3" xfId="3836" xr:uid="{73AC12E3-0369-44D4-AC02-5A4082502024}"/>
    <cellStyle name="Normal 8 4 2 2 4 4" xfId="3837" xr:uid="{5D6CAC2F-3120-4B8A-8754-9804461CA3B1}"/>
    <cellStyle name="Normal 8 4 2 2 5" xfId="3838" xr:uid="{FE7EAA82-096A-4B1C-952C-452289F22CFC}"/>
    <cellStyle name="Normal 8 4 2 2 5 2" xfId="3839" xr:uid="{12EE59AA-83E6-4501-B3E9-85D101F544EB}"/>
    <cellStyle name="Normal 8 4 2 2 5 3" xfId="3840" xr:uid="{44560D3D-B896-4EEA-A74C-825C80625990}"/>
    <cellStyle name="Normal 8 4 2 2 5 4" xfId="3841" xr:uid="{0197D370-254B-424D-85F8-A4FCFC723549}"/>
    <cellStyle name="Normal 8 4 2 2 6" xfId="3842" xr:uid="{44F9F8AD-F7BC-4631-8CEE-311D9458D845}"/>
    <cellStyle name="Normal 8 4 2 2 7" xfId="3843" xr:uid="{C4711BFC-C04F-436B-A64D-B13EF4D6E011}"/>
    <cellStyle name="Normal 8 4 2 2 8" xfId="3844" xr:uid="{E9DB2FE4-5ADB-4128-B752-F6EF71FFEFEC}"/>
    <cellStyle name="Normal 8 4 2 3" xfId="797" xr:uid="{EEA8878A-9473-433A-A0CD-8B31873F9997}"/>
    <cellStyle name="Normal 8 4 2 3 2" xfId="798" xr:uid="{97D20D85-78DA-49AA-9052-98D7EE15F336}"/>
    <cellStyle name="Normal 8 4 2 3 2 2" xfId="799" xr:uid="{12F4C977-6DB1-4ED4-A3EA-8337D30904B8}"/>
    <cellStyle name="Normal 8 4 2 3 2 3" xfId="3845" xr:uid="{9BCCB13F-D9F9-42BC-A330-2CB9952DCDCF}"/>
    <cellStyle name="Normal 8 4 2 3 2 4" xfId="3846" xr:uid="{0907AFF3-2E50-4028-BFE2-A92420C34EF3}"/>
    <cellStyle name="Normal 8 4 2 3 3" xfId="800" xr:uid="{199F8CEB-C033-45FA-8E68-3F9FC1F27AC5}"/>
    <cellStyle name="Normal 8 4 2 3 3 2" xfId="3847" xr:uid="{A8AA2D56-6D57-44E7-B34B-493856AF046E}"/>
    <cellStyle name="Normal 8 4 2 3 3 3" xfId="3848" xr:uid="{6C6729CA-3DD6-4960-B2E5-DC880875DB39}"/>
    <cellStyle name="Normal 8 4 2 3 3 4" xfId="3849" xr:uid="{F2E9BE96-F246-4E44-8F82-9155C846DEB6}"/>
    <cellStyle name="Normal 8 4 2 3 4" xfId="3850" xr:uid="{267D2CB4-96D1-4C17-B0F3-E96ED6B483AB}"/>
    <cellStyle name="Normal 8 4 2 3 5" xfId="3851" xr:uid="{074E9581-BF62-4A93-BF84-0DAA3508FC9C}"/>
    <cellStyle name="Normal 8 4 2 3 6" xfId="3852" xr:uid="{0C730EED-2271-44DC-8B95-E2A379489260}"/>
    <cellStyle name="Normal 8 4 2 4" xfId="801" xr:uid="{ADF1580A-0395-437F-B278-7EE1FE2EB888}"/>
    <cellStyle name="Normal 8 4 2 4 2" xfId="802" xr:uid="{B72F6BE2-4066-42D7-BFE4-35DF5FE9F7BC}"/>
    <cellStyle name="Normal 8 4 2 4 2 2" xfId="3853" xr:uid="{EDE760B4-C50E-48EA-8967-138112D07C14}"/>
    <cellStyle name="Normal 8 4 2 4 2 3" xfId="3854" xr:uid="{9310A3DB-3952-4DB1-AE93-4D83194361B6}"/>
    <cellStyle name="Normal 8 4 2 4 2 4" xfId="3855" xr:uid="{2958DAB6-C044-44FB-B038-592DF700D01E}"/>
    <cellStyle name="Normal 8 4 2 4 3" xfId="3856" xr:uid="{AC333DC4-6975-4813-83FD-47B0A4DA9CEC}"/>
    <cellStyle name="Normal 8 4 2 4 4" xfId="3857" xr:uid="{9AFCDF69-B212-4EDB-9C2B-DD82A088528E}"/>
    <cellStyle name="Normal 8 4 2 4 5" xfId="3858" xr:uid="{F4E38CA5-7141-4635-8FB8-189A8482E9B6}"/>
    <cellStyle name="Normal 8 4 2 5" xfId="803" xr:uid="{5465368A-F4B2-4855-8598-426B96DAAFC7}"/>
    <cellStyle name="Normal 8 4 2 5 2" xfId="3859" xr:uid="{D0B4E155-03EC-4D40-A10F-DFB6C4C43321}"/>
    <cellStyle name="Normal 8 4 2 5 3" xfId="3860" xr:uid="{01F4A6E2-4E09-4D62-8E12-3C69E73CAD61}"/>
    <cellStyle name="Normal 8 4 2 5 4" xfId="3861" xr:uid="{0D8BAF04-4A49-4DE2-B5B9-57E23FB4928E}"/>
    <cellStyle name="Normal 8 4 2 6" xfId="3862" xr:uid="{FB52598D-C5D0-4B33-AC93-C88961D0F3E0}"/>
    <cellStyle name="Normal 8 4 2 6 2" xfId="3863" xr:uid="{9402D957-C03B-4FD8-A616-AE3552F87F25}"/>
    <cellStyle name="Normal 8 4 2 6 3" xfId="3864" xr:uid="{4B57EC7A-499E-46DC-84A4-F2BF7B161B84}"/>
    <cellStyle name="Normal 8 4 2 6 4" xfId="3865" xr:uid="{9B42864B-E775-45F6-868B-6666416582F7}"/>
    <cellStyle name="Normal 8 4 2 7" xfId="3866" xr:uid="{135C4493-40F0-425A-88CA-FA0150A111C3}"/>
    <cellStyle name="Normal 8 4 2 8" xfId="3867" xr:uid="{91FE1DFC-E7A2-4303-A284-9BB0068536C9}"/>
    <cellStyle name="Normal 8 4 2 9" xfId="3868" xr:uid="{CAEF2553-3D88-4BD8-B16A-2B8A029BF682}"/>
    <cellStyle name="Normal 8 4 3" xfId="391" xr:uid="{8890C580-F677-48F2-AA00-B33CC3C92D72}"/>
    <cellStyle name="Normal 8 4 3 2" xfId="804" xr:uid="{319742AA-3BBE-416D-8AE1-F3895FE119D5}"/>
    <cellStyle name="Normal 8 4 3 2 2" xfId="805" xr:uid="{D5FCC537-A544-46CB-89BF-FB36C430926B}"/>
    <cellStyle name="Normal 8 4 3 2 2 2" xfId="2186" xr:uid="{75B83EAE-69E2-4534-BD28-C64FA63C712A}"/>
    <cellStyle name="Normal 8 4 3 2 2 2 2" xfId="2187" xr:uid="{A7E3EC70-5E6E-4E63-AA2A-9ECB6E2A36CC}"/>
    <cellStyle name="Normal 8 4 3 2 2 3" xfId="2188" xr:uid="{B37CA0FC-5A8A-46D2-AAC3-C8D757673B5A}"/>
    <cellStyle name="Normal 8 4 3 2 2 4" xfId="3869" xr:uid="{A9078188-E96E-4D2B-B3C3-4C42BA6168C8}"/>
    <cellStyle name="Normal 8 4 3 2 3" xfId="2189" xr:uid="{C174C095-B59A-43DD-924F-2731081B7EC0}"/>
    <cellStyle name="Normal 8 4 3 2 3 2" xfId="2190" xr:uid="{8064AE7B-91C6-4477-BE1B-AE0C8FD7F72A}"/>
    <cellStyle name="Normal 8 4 3 2 3 3" xfId="3870" xr:uid="{5F323A62-ABA8-4EC2-9E97-EE0DAE778353}"/>
    <cellStyle name="Normal 8 4 3 2 3 4" xfId="3871" xr:uid="{10D1B755-4C35-498F-B3E4-A0499EF85535}"/>
    <cellStyle name="Normal 8 4 3 2 4" xfId="2191" xr:uid="{3F30C731-81F2-45F5-91F4-0409663BAC44}"/>
    <cellStyle name="Normal 8 4 3 2 5" xfId="3872" xr:uid="{7AAAFDB6-5E0E-4F5F-96FA-D06CF1BB57B9}"/>
    <cellStyle name="Normal 8 4 3 2 6" xfId="3873" xr:uid="{AB9328D7-DDFC-47B6-9626-08B20B179A35}"/>
    <cellStyle name="Normal 8 4 3 3" xfId="806" xr:uid="{FE0BFA8B-6960-4FD9-AF97-E615393CCD9F}"/>
    <cellStyle name="Normal 8 4 3 3 2" xfId="2192" xr:uid="{A3F4770F-074A-43CE-A733-7008C512E91D}"/>
    <cellStyle name="Normal 8 4 3 3 2 2" xfId="2193" xr:uid="{4AE4EBD8-3E7D-41C7-A8A5-F9B9F2FB9B43}"/>
    <cellStyle name="Normal 8 4 3 3 2 3" xfId="3874" xr:uid="{A8BD65D1-4C9A-42F6-B7C1-2BAD865EB829}"/>
    <cellStyle name="Normal 8 4 3 3 2 4" xfId="3875" xr:uid="{89BBBAB8-DAF3-4A7E-81FC-59C2FB5D9999}"/>
    <cellStyle name="Normal 8 4 3 3 3" xfId="2194" xr:uid="{248C45B2-6E9E-4A96-AA35-B582F0ADD343}"/>
    <cellStyle name="Normal 8 4 3 3 4" xfId="3876" xr:uid="{F58C518D-D4D2-4690-846F-A785E3B8A6FD}"/>
    <cellStyle name="Normal 8 4 3 3 5" xfId="3877" xr:uid="{5E6E3D47-03F7-4C6B-92C6-05F97581BF6C}"/>
    <cellStyle name="Normal 8 4 3 4" xfId="2195" xr:uid="{30E7BE5F-C5EB-4F5F-A49F-D8FC1052790B}"/>
    <cellStyle name="Normal 8 4 3 4 2" xfId="2196" xr:uid="{5BA203DE-33A3-442B-97C3-2F890AA957C4}"/>
    <cellStyle name="Normal 8 4 3 4 3" xfId="3878" xr:uid="{F7CF1D5F-B1B8-4B48-A42F-944597E12CDC}"/>
    <cellStyle name="Normal 8 4 3 4 4" xfId="3879" xr:uid="{BBCF13F1-236B-4A1C-9D57-1D1AB8F48029}"/>
    <cellStyle name="Normal 8 4 3 5" xfId="2197" xr:uid="{043C7FC3-FA6D-424E-B7B8-95D29C43CF1E}"/>
    <cellStyle name="Normal 8 4 3 5 2" xfId="3880" xr:uid="{FF284A5A-2316-4E23-95FD-EF9DF8280735}"/>
    <cellStyle name="Normal 8 4 3 5 3" xfId="3881" xr:uid="{0EF17D41-CE73-453F-9A27-EDC2E9A24B8C}"/>
    <cellStyle name="Normal 8 4 3 5 4" xfId="3882" xr:uid="{5D724FE5-1C23-4851-96E6-01AA5BE36F4D}"/>
    <cellStyle name="Normal 8 4 3 6" xfId="3883" xr:uid="{D57FEED1-2D14-4D6A-9A13-F6C34483C93F}"/>
    <cellStyle name="Normal 8 4 3 7" xfId="3884" xr:uid="{74B8A17A-87DB-4639-8427-DCD95D3CEBD9}"/>
    <cellStyle name="Normal 8 4 3 8" xfId="3885" xr:uid="{42113D78-4A43-494A-A786-92BC93390B6D}"/>
    <cellStyle name="Normal 8 4 4" xfId="392" xr:uid="{D1807896-52FA-47CA-933E-AAFFE1242968}"/>
    <cellStyle name="Normal 8 4 4 2" xfId="807" xr:uid="{F446A3F0-32BB-4017-9491-1AC377BE9ED3}"/>
    <cellStyle name="Normal 8 4 4 2 2" xfId="808" xr:uid="{D214B443-5ADB-41C6-80A0-A62660792206}"/>
    <cellStyle name="Normal 8 4 4 2 2 2" xfId="2198" xr:uid="{CB91225C-3DC1-4478-86F1-58F63F57ACE0}"/>
    <cellStyle name="Normal 8 4 4 2 2 3" xfId="3886" xr:uid="{5DB8D297-53AC-419A-9578-5FC9FFCAE2AD}"/>
    <cellStyle name="Normal 8 4 4 2 2 4" xfId="3887" xr:uid="{59ECD60C-10EC-4129-BA85-602A27D9CFD7}"/>
    <cellStyle name="Normal 8 4 4 2 3" xfId="2199" xr:uid="{69F4D0D5-377D-4CE1-A295-26BBDA0701D2}"/>
    <cellStyle name="Normal 8 4 4 2 4" xfId="3888" xr:uid="{7C0A437A-3F51-4BDA-9687-3C7F60E50269}"/>
    <cellStyle name="Normal 8 4 4 2 5" xfId="3889" xr:uid="{32FB90C6-824E-4E12-8086-94B0AF6A7828}"/>
    <cellStyle name="Normal 8 4 4 3" xfId="809" xr:uid="{35B461F5-BE8E-4C36-B314-1B92F4F4D69B}"/>
    <cellStyle name="Normal 8 4 4 3 2" xfId="2200" xr:uid="{BD768417-116C-48B2-BB5C-2815E8E7E07F}"/>
    <cellStyle name="Normal 8 4 4 3 3" xfId="3890" xr:uid="{76B819BF-2A1B-4909-8318-0CB2135FBD09}"/>
    <cellStyle name="Normal 8 4 4 3 4" xfId="3891" xr:uid="{ED579D77-4F6D-46E6-9CB8-2020638CF053}"/>
    <cellStyle name="Normal 8 4 4 4" xfId="2201" xr:uid="{D3D42E52-320E-40FC-A975-0BFA68AE8DA8}"/>
    <cellStyle name="Normal 8 4 4 4 2" xfId="3892" xr:uid="{58B294F9-1FC5-4A8D-98F1-AC534ED3BF22}"/>
    <cellStyle name="Normal 8 4 4 4 3" xfId="3893" xr:uid="{FF1733AE-8637-45C9-85CB-F3D09D553398}"/>
    <cellStyle name="Normal 8 4 4 4 4" xfId="3894" xr:uid="{81842165-F7A8-4238-B991-7BAC398A101E}"/>
    <cellStyle name="Normal 8 4 4 5" xfId="3895" xr:uid="{CC0362AA-31F4-402A-983C-6B11C9964E20}"/>
    <cellStyle name="Normal 8 4 4 6" xfId="3896" xr:uid="{8B062E6F-8D57-4422-8A98-000C80DB97C8}"/>
    <cellStyle name="Normal 8 4 4 7" xfId="3897" xr:uid="{B5E9C76A-7653-4B82-A2CB-974068CFAFB9}"/>
    <cellStyle name="Normal 8 4 5" xfId="393" xr:uid="{8DB48BB8-7859-469B-953C-D0472113B323}"/>
    <cellStyle name="Normal 8 4 5 2" xfId="810" xr:uid="{5F15609C-BAAF-43D4-9351-9146D17A9C17}"/>
    <cellStyle name="Normal 8 4 5 2 2" xfId="2202" xr:uid="{7D67FB80-0094-41D5-BFB7-A4219203208B}"/>
    <cellStyle name="Normal 8 4 5 2 3" xfId="3898" xr:uid="{931B6C3E-0A93-420D-86E1-BF45D40A1458}"/>
    <cellStyle name="Normal 8 4 5 2 4" xfId="3899" xr:uid="{9C071E9F-944C-4D5D-9572-EAC997D68B27}"/>
    <cellStyle name="Normal 8 4 5 3" xfId="2203" xr:uid="{6A0D21D6-70B3-448E-8F7F-87A68ED869A0}"/>
    <cellStyle name="Normal 8 4 5 3 2" xfId="3900" xr:uid="{9BA2DF3D-9935-48C3-AA99-44BB8045D727}"/>
    <cellStyle name="Normal 8 4 5 3 3" xfId="3901" xr:uid="{32B48CC2-8A8D-4FD5-BD55-84ED11A39BF5}"/>
    <cellStyle name="Normal 8 4 5 3 4" xfId="3902" xr:uid="{55D438CD-6572-477D-811F-37CAA0301B5B}"/>
    <cellStyle name="Normal 8 4 5 4" xfId="3903" xr:uid="{6B0FA070-B886-4E81-AAB4-44DE54A84334}"/>
    <cellStyle name="Normal 8 4 5 5" xfId="3904" xr:uid="{8C39E4C0-3052-438F-92FF-AD6AD0B6CC90}"/>
    <cellStyle name="Normal 8 4 5 6" xfId="3905" xr:uid="{567E7BB4-5EA8-473B-8801-40480D65A249}"/>
    <cellStyle name="Normal 8 4 6" xfId="811" xr:uid="{FA3E3FD3-D4C1-4916-AD5F-77F614E83369}"/>
    <cellStyle name="Normal 8 4 6 2" xfId="2204" xr:uid="{07A3EE4E-35DD-4598-9C1E-F3C561353D6A}"/>
    <cellStyle name="Normal 8 4 6 2 2" xfId="3906" xr:uid="{5FF991A4-740A-4301-A6B1-672C72CB4577}"/>
    <cellStyle name="Normal 8 4 6 2 3" xfId="3907" xr:uid="{BB92B3F0-1469-446B-A147-DA0DD5411025}"/>
    <cellStyle name="Normal 8 4 6 2 4" xfId="3908" xr:uid="{769CCC55-0B78-44E5-B5E0-C7A85EFB731F}"/>
    <cellStyle name="Normal 8 4 6 3" xfId="3909" xr:uid="{78099EF1-89E0-4A5A-B245-CA6490B8BDA4}"/>
    <cellStyle name="Normal 8 4 6 4" xfId="3910" xr:uid="{5986CBC5-8EE9-4C40-A857-79FFF09886B1}"/>
    <cellStyle name="Normal 8 4 6 5" xfId="3911" xr:uid="{F7EFFD55-E3E1-4FBD-8B14-EE881054CF33}"/>
    <cellStyle name="Normal 8 4 7" xfId="2205" xr:uid="{D1AF4577-3758-4685-95CE-8B5ABB5BDF3F}"/>
    <cellStyle name="Normal 8 4 7 2" xfId="3912" xr:uid="{AE1342BA-608D-4024-8470-5959E5460B18}"/>
    <cellStyle name="Normal 8 4 7 3" xfId="3913" xr:uid="{97EF2563-F2F3-4CDC-8011-AEA9A190167A}"/>
    <cellStyle name="Normal 8 4 7 4" xfId="3914" xr:uid="{BBF1F248-B1C9-4372-8901-485EB43C3A6F}"/>
    <cellStyle name="Normal 8 4 8" xfId="3915" xr:uid="{903FCC39-1190-42A4-A688-2DEFC0E7661B}"/>
    <cellStyle name="Normal 8 4 8 2" xfId="3916" xr:uid="{D826913D-8C61-43BD-AE09-647018903392}"/>
    <cellStyle name="Normal 8 4 8 3" xfId="3917" xr:uid="{26ABB08A-341B-499A-AC68-4AC1D3A479AD}"/>
    <cellStyle name="Normal 8 4 8 4" xfId="3918" xr:uid="{C6217073-C66C-40E6-A3E7-3B020DA84CDA}"/>
    <cellStyle name="Normal 8 4 9" xfId="3919" xr:uid="{51B4539C-CD9D-44D7-B71E-6900F77CE2EB}"/>
    <cellStyle name="Normal 8 5" xfId="161" xr:uid="{19E4F6E3-4938-499E-B36A-ECEE3EFBAB3D}"/>
    <cellStyle name="Normal 8 5 2" xfId="162" xr:uid="{BF1439D2-317A-4971-ADF7-1EA5102BF6EA}"/>
    <cellStyle name="Normal 8 5 2 2" xfId="394" xr:uid="{2E327D85-4CCD-4FC3-89E4-9BD09C48B1CB}"/>
    <cellStyle name="Normal 8 5 2 2 2" xfId="812" xr:uid="{77575297-9E90-4489-A52B-715A0084E9F7}"/>
    <cellStyle name="Normal 8 5 2 2 2 2" xfId="2206" xr:uid="{CE6B7364-2C61-40B9-98C2-8E5FF7357D5E}"/>
    <cellStyle name="Normal 8 5 2 2 2 3" xfId="3920" xr:uid="{0012C91C-3D2E-4BBA-AC51-7F3962C7BBE8}"/>
    <cellStyle name="Normal 8 5 2 2 2 4" xfId="3921" xr:uid="{1C8DA13E-AFE6-4770-9204-74693693FACA}"/>
    <cellStyle name="Normal 8 5 2 2 3" xfId="2207" xr:uid="{20640BC4-B965-41A9-A5F2-F3B05414B191}"/>
    <cellStyle name="Normal 8 5 2 2 3 2" xfId="3922" xr:uid="{203D539B-B908-4BFD-8F39-C81864B3561F}"/>
    <cellStyle name="Normal 8 5 2 2 3 3" xfId="3923" xr:uid="{BC1F0401-953A-4687-B26A-66597BDA546D}"/>
    <cellStyle name="Normal 8 5 2 2 3 4" xfId="3924" xr:uid="{CFD83C88-646F-44F0-BC1E-5B4D3CBE5C60}"/>
    <cellStyle name="Normal 8 5 2 2 4" xfId="3925" xr:uid="{BD13D6C3-8871-4F52-9ADA-D88864D833A9}"/>
    <cellStyle name="Normal 8 5 2 2 5" xfId="3926" xr:uid="{EAF1AFE8-46F2-46BB-9C26-DC428826AE4F}"/>
    <cellStyle name="Normal 8 5 2 2 6" xfId="3927" xr:uid="{3728AFCF-6B3F-455A-8B04-784DA87E8BEC}"/>
    <cellStyle name="Normal 8 5 2 3" xfId="813" xr:uid="{697A65E3-380F-48B8-B178-A42B11AD8F57}"/>
    <cellStyle name="Normal 8 5 2 3 2" xfId="2208" xr:uid="{52FF3D7D-0E9F-4D6F-BAEA-9A76759B06B8}"/>
    <cellStyle name="Normal 8 5 2 3 2 2" xfId="3928" xr:uid="{C51B64F1-1E2B-4150-A0E9-F760E58A41B7}"/>
    <cellStyle name="Normal 8 5 2 3 2 3" xfId="3929" xr:uid="{9D07E3F4-4CCC-4228-8312-E0189D5E0FA1}"/>
    <cellStyle name="Normal 8 5 2 3 2 4" xfId="3930" xr:uid="{38E21B7A-8A9E-48A4-8831-9033F4109B93}"/>
    <cellStyle name="Normal 8 5 2 3 3" xfId="3931" xr:uid="{B2F5117C-68EB-4A7B-824E-18515239F8EA}"/>
    <cellStyle name="Normal 8 5 2 3 4" xfId="3932" xr:uid="{584A10FE-46BB-4BF0-AA87-2682CF5F4D89}"/>
    <cellStyle name="Normal 8 5 2 3 5" xfId="3933" xr:uid="{44E76265-0EAD-4441-A561-68D6EDFD00EE}"/>
    <cellStyle name="Normal 8 5 2 4" xfId="2209" xr:uid="{66B2D71F-4030-4DB4-9701-74F7582309F3}"/>
    <cellStyle name="Normal 8 5 2 4 2" xfId="3934" xr:uid="{19A64163-00FC-4820-994C-DE1AE32C06E8}"/>
    <cellStyle name="Normal 8 5 2 4 3" xfId="3935" xr:uid="{EDBF0618-7410-4935-BEE9-E7B3B46C8F7A}"/>
    <cellStyle name="Normal 8 5 2 4 4" xfId="3936" xr:uid="{CF0541C7-67BE-462F-9BF9-14ED9B7651FA}"/>
    <cellStyle name="Normal 8 5 2 5" xfId="3937" xr:uid="{0246AFDB-442F-460D-9C46-4032C31EB369}"/>
    <cellStyle name="Normal 8 5 2 5 2" xfId="3938" xr:uid="{782A207B-BD8E-4A34-A91D-860CC8A39635}"/>
    <cellStyle name="Normal 8 5 2 5 3" xfId="3939" xr:uid="{25E65B96-311E-4BA1-9705-FD95F8C9F5E4}"/>
    <cellStyle name="Normal 8 5 2 5 4" xfId="3940" xr:uid="{53DE1B6C-D411-40DB-8FAC-FE6039BAB712}"/>
    <cellStyle name="Normal 8 5 2 6" xfId="3941" xr:uid="{E4D23DF4-695D-4E0A-ACCE-46BAB6450535}"/>
    <cellStyle name="Normal 8 5 2 7" xfId="3942" xr:uid="{17CFA7C5-DE75-4D21-AFD1-F4944F814AB0}"/>
    <cellStyle name="Normal 8 5 2 8" xfId="3943" xr:uid="{932632BC-6AE1-436F-9444-F02EA771D83F}"/>
    <cellStyle name="Normal 8 5 3" xfId="395" xr:uid="{C7C4A7D7-A056-4712-ADEA-C741D0FBEDB1}"/>
    <cellStyle name="Normal 8 5 3 2" xfId="814" xr:uid="{F56A0EA4-5F75-4296-BDFD-4138A88F585F}"/>
    <cellStyle name="Normal 8 5 3 2 2" xfId="815" xr:uid="{E8C95A3C-2795-4131-98C5-BE8218AD6C79}"/>
    <cellStyle name="Normal 8 5 3 2 3" xfId="3944" xr:uid="{5765BFE4-B30E-46AC-9B7D-7435DD88D00F}"/>
    <cellStyle name="Normal 8 5 3 2 4" xfId="3945" xr:uid="{91BDD732-96FF-44BD-852A-92910B41D0A2}"/>
    <cellStyle name="Normal 8 5 3 3" xfId="816" xr:uid="{75C7EFD6-EAE8-41EC-8BC1-F6B73DCF4A69}"/>
    <cellStyle name="Normal 8 5 3 3 2" xfId="3946" xr:uid="{5696E5C7-7C9E-4D40-A304-662B9C35E4FC}"/>
    <cellStyle name="Normal 8 5 3 3 3" xfId="3947" xr:uid="{0DB99DD9-95CC-430B-BBB5-5C6B69662A77}"/>
    <cellStyle name="Normal 8 5 3 3 4" xfId="3948" xr:uid="{DA5B104C-14D9-4BA6-AFC8-2ED1003E1CEE}"/>
    <cellStyle name="Normal 8 5 3 4" xfId="3949" xr:uid="{CD2342BB-4517-489E-B7F4-48696933F509}"/>
    <cellStyle name="Normal 8 5 3 5" xfId="3950" xr:uid="{1CB4175C-2929-4703-AD8D-AFF98726C194}"/>
    <cellStyle name="Normal 8 5 3 6" xfId="3951" xr:uid="{B0B85B68-778F-444D-9F42-FD5A53CAA081}"/>
    <cellStyle name="Normal 8 5 4" xfId="396" xr:uid="{A03AEC76-D042-408B-8C28-ED7664E3C1DD}"/>
    <cellStyle name="Normal 8 5 4 2" xfId="817" xr:uid="{3FEF569A-62AA-4549-9F5D-48FA27CA00BD}"/>
    <cellStyle name="Normal 8 5 4 2 2" xfId="3952" xr:uid="{0712B79A-00C3-4EAA-8FFE-7EF64D8C07CD}"/>
    <cellStyle name="Normal 8 5 4 2 3" xfId="3953" xr:uid="{1F5576A8-B82A-4B6D-AA22-E53D1B57A7E7}"/>
    <cellStyle name="Normal 8 5 4 2 4" xfId="3954" xr:uid="{A061D31F-9ECE-4999-9110-6B5AC01EBE31}"/>
    <cellStyle name="Normal 8 5 4 3" xfId="3955" xr:uid="{935115A3-167F-445D-B109-7366C73879E4}"/>
    <cellStyle name="Normal 8 5 4 4" xfId="3956" xr:uid="{1CC745C5-AAC5-44B1-8222-B44E925157FE}"/>
    <cellStyle name="Normal 8 5 4 5" xfId="3957" xr:uid="{8CC39934-24ED-4C73-8BCA-F294BE33D7CA}"/>
    <cellStyle name="Normal 8 5 5" xfId="818" xr:uid="{55388E7C-B483-4235-A464-79E5F44102C0}"/>
    <cellStyle name="Normal 8 5 5 2" xfId="3958" xr:uid="{8372D808-4341-42D8-90FE-CC96E3706DA4}"/>
    <cellStyle name="Normal 8 5 5 3" xfId="3959" xr:uid="{9D9FD6FC-875D-4A3E-BD1D-205F17E5214A}"/>
    <cellStyle name="Normal 8 5 5 4" xfId="3960" xr:uid="{503E8579-974E-4242-B7FA-6AC792F7D11C}"/>
    <cellStyle name="Normal 8 5 6" xfId="3961" xr:uid="{EB2E91A0-853B-408E-92BD-361B32AF22E4}"/>
    <cellStyle name="Normal 8 5 6 2" xfId="3962" xr:uid="{41D2B52A-EE73-46B1-A07F-8B47628D609C}"/>
    <cellStyle name="Normal 8 5 6 3" xfId="3963" xr:uid="{07925CB6-06BC-4AE7-BAFF-65E491DA10B8}"/>
    <cellStyle name="Normal 8 5 6 4" xfId="3964" xr:uid="{1DB785D1-D614-4864-B6D9-563D8C9B108D}"/>
    <cellStyle name="Normal 8 5 7" xfId="3965" xr:uid="{2D25BA76-93A7-42D7-86A6-5101AC048284}"/>
    <cellStyle name="Normal 8 5 8" xfId="3966" xr:uid="{3ACEFD57-D9AC-41B4-8653-FC2B4885D58D}"/>
    <cellStyle name="Normal 8 5 9" xfId="3967" xr:uid="{642A7BF3-152A-4DE2-B7BF-1C633AE02E58}"/>
    <cellStyle name="Normal 8 6" xfId="163" xr:uid="{73D4CFC7-64A2-4128-A8D3-B68A9662F3AB}"/>
    <cellStyle name="Normal 8 6 2" xfId="397" xr:uid="{887F2318-E72B-41FF-9B22-9CCB2BC5AF9E}"/>
    <cellStyle name="Normal 8 6 2 2" xfId="819" xr:uid="{B028426F-E11B-47CB-B9DA-F2EC0A57E590}"/>
    <cellStyle name="Normal 8 6 2 2 2" xfId="2210" xr:uid="{9AA074DF-779B-45AE-BBF4-9D3193F8B0CD}"/>
    <cellStyle name="Normal 8 6 2 2 2 2" xfId="2211" xr:uid="{744F102F-3186-4D81-9818-3ED649A57A4C}"/>
    <cellStyle name="Normal 8 6 2 2 3" xfId="2212" xr:uid="{BF51D1F5-52F0-40C9-8A1A-205EB4802E2D}"/>
    <cellStyle name="Normal 8 6 2 2 4" xfId="3968" xr:uid="{2776E360-531A-47D0-883C-7852972ED67E}"/>
    <cellStyle name="Normal 8 6 2 3" xfId="2213" xr:uid="{CEA56E03-AF38-400D-965A-D88AF892698F}"/>
    <cellStyle name="Normal 8 6 2 3 2" xfId="2214" xr:uid="{E3767D7D-A094-4A5C-9401-6E41C6CB219B}"/>
    <cellStyle name="Normal 8 6 2 3 3" xfId="3969" xr:uid="{7FD4006B-45C0-4923-A8C0-5C4B05EFEF1F}"/>
    <cellStyle name="Normal 8 6 2 3 4" xfId="3970" xr:uid="{13EFA770-2079-4C54-93D1-9DCDD56B8C45}"/>
    <cellStyle name="Normal 8 6 2 4" xfId="2215" xr:uid="{2D325794-D370-47AD-9A3C-2895FA699C4F}"/>
    <cellStyle name="Normal 8 6 2 5" xfId="3971" xr:uid="{6E589BC3-2D6D-4C1F-9472-10D06FCB32D9}"/>
    <cellStyle name="Normal 8 6 2 6" xfId="3972" xr:uid="{98930479-2F49-4E6E-8209-6769E156F465}"/>
    <cellStyle name="Normal 8 6 3" xfId="820" xr:uid="{EE1473EE-875C-4F96-BEA7-CDF6DE91E95E}"/>
    <cellStyle name="Normal 8 6 3 2" xfId="2216" xr:uid="{911534B0-8F02-4BAB-A5A7-95EAC5DD9C47}"/>
    <cellStyle name="Normal 8 6 3 2 2" xfId="2217" xr:uid="{43963F7E-B0AD-4236-9F58-7DFDBF01659E}"/>
    <cellStyle name="Normal 8 6 3 2 3" xfId="3973" xr:uid="{F530DE1E-E4FE-402B-86AB-928A0C56D92E}"/>
    <cellStyle name="Normal 8 6 3 2 4" xfId="3974" xr:uid="{11CB01C9-D9A1-4174-8E48-4609F855071D}"/>
    <cellStyle name="Normal 8 6 3 3" xfId="2218" xr:uid="{B6C9F618-EC7E-49B4-9B43-29301E33355F}"/>
    <cellStyle name="Normal 8 6 3 4" xfId="3975" xr:uid="{D008A73E-1149-4956-A252-759140962035}"/>
    <cellStyle name="Normal 8 6 3 5" xfId="3976" xr:uid="{7E35D28C-CDC5-412F-B958-3AE25D62A015}"/>
    <cellStyle name="Normal 8 6 4" xfId="2219" xr:uid="{2BB9A842-9DD4-4163-98DF-DF23C95BAF5C}"/>
    <cellStyle name="Normal 8 6 4 2" xfId="2220" xr:uid="{0766AF25-C1CE-4485-ADEE-CAC6E31FA71C}"/>
    <cellStyle name="Normal 8 6 4 3" xfId="3977" xr:uid="{C92ACF7D-B111-4B1E-9061-30E198618F80}"/>
    <cellStyle name="Normal 8 6 4 4" xfId="3978" xr:uid="{C5A5286A-E11A-4533-8D1D-54ECB3B99C89}"/>
    <cellStyle name="Normal 8 6 5" xfId="2221" xr:uid="{9B704E49-E552-4366-A896-115D66B09B32}"/>
    <cellStyle name="Normal 8 6 5 2" xfId="3979" xr:uid="{3463AA45-9C1F-48E7-8E9D-C74709875B7E}"/>
    <cellStyle name="Normal 8 6 5 3" xfId="3980" xr:uid="{0C20AF38-8C7A-40C2-A1A0-70CF9C7D4B76}"/>
    <cellStyle name="Normal 8 6 5 4" xfId="3981" xr:uid="{C66400E3-3BAD-4716-96DB-0CDAF8BCC5D1}"/>
    <cellStyle name="Normal 8 6 6" xfId="3982" xr:uid="{F7FB337C-33D0-4BA1-994E-64FD31B53A3D}"/>
    <cellStyle name="Normal 8 6 7" xfId="3983" xr:uid="{46616770-249E-4163-93E1-4402543947FD}"/>
    <cellStyle name="Normal 8 6 8" xfId="3984" xr:uid="{D370277F-827E-44A0-90DD-429CAA1A467C}"/>
    <cellStyle name="Normal 8 7" xfId="398" xr:uid="{BA5AD5CA-0596-4314-AA12-5CD2D607AB78}"/>
    <cellStyle name="Normal 8 7 2" xfId="821" xr:uid="{3F5D3FA2-2428-4B9E-89AC-EAB0D8D86ECE}"/>
    <cellStyle name="Normal 8 7 2 2" xfId="822" xr:uid="{F96E771F-B876-4979-81AB-77E81D39CCAD}"/>
    <cellStyle name="Normal 8 7 2 2 2" xfId="2222" xr:uid="{F193F387-EB15-473F-8206-47080E74E549}"/>
    <cellStyle name="Normal 8 7 2 2 3" xfId="3985" xr:uid="{6914B9BB-D0FA-42F9-914A-0A87C1CE0FB2}"/>
    <cellStyle name="Normal 8 7 2 2 4" xfId="3986" xr:uid="{39A4B2A7-5478-4604-BEE8-C4193887437C}"/>
    <cellStyle name="Normal 8 7 2 3" xfId="2223" xr:uid="{3D2D75E9-64C1-4D32-BE78-4D2C6865D632}"/>
    <cellStyle name="Normal 8 7 2 4" xfId="3987" xr:uid="{284B9490-F152-48B1-80C2-DA509C6482A2}"/>
    <cellStyle name="Normal 8 7 2 5" xfId="3988" xr:uid="{38DFA3E8-62AA-4B0D-8594-FE2DD9079D7B}"/>
    <cellStyle name="Normal 8 7 3" xfId="823" xr:uid="{C0FDA972-F09D-4C7E-831F-3130D8DD5CBD}"/>
    <cellStyle name="Normal 8 7 3 2" xfId="2224" xr:uid="{57031419-0E0D-484E-A12E-8CE842925941}"/>
    <cellStyle name="Normal 8 7 3 3" xfId="3989" xr:uid="{0657EFFE-1574-4A5D-BD04-967925EEF60C}"/>
    <cellStyle name="Normal 8 7 3 4" xfId="3990" xr:uid="{47C636EA-0917-4BBD-A6FA-761520C50804}"/>
    <cellStyle name="Normal 8 7 4" xfId="2225" xr:uid="{A267F129-DFB4-4D72-AB66-B71FA3420B67}"/>
    <cellStyle name="Normal 8 7 4 2" xfId="3991" xr:uid="{2D46B958-5490-41D2-86E4-6DFE3FD79256}"/>
    <cellStyle name="Normal 8 7 4 3" xfId="3992" xr:uid="{7B82F42E-4996-411E-B362-514BEF0DB283}"/>
    <cellStyle name="Normal 8 7 4 4" xfId="3993" xr:uid="{0BEC747D-255D-4CB7-9F23-C0690AA68B39}"/>
    <cellStyle name="Normal 8 7 5" xfId="3994" xr:uid="{7D30FEEA-6625-49D2-AD81-F6CF0B7B4A2B}"/>
    <cellStyle name="Normal 8 7 6" xfId="3995" xr:uid="{2FD3A675-67C2-47DC-A87E-F4F1C71C15BC}"/>
    <cellStyle name="Normal 8 7 7" xfId="3996" xr:uid="{A6826045-9607-4F62-A5A3-2302249E5D85}"/>
    <cellStyle name="Normal 8 8" xfId="399" xr:uid="{075E95CE-5715-42E0-98F8-8022701A7D43}"/>
    <cellStyle name="Normal 8 8 2" xfId="824" xr:uid="{23921B24-CD00-44B2-97F7-B65F9250AB1D}"/>
    <cellStyle name="Normal 8 8 2 2" xfId="2226" xr:uid="{9AF00B6C-3449-415F-A337-B21624CB7208}"/>
    <cellStyle name="Normal 8 8 2 3" xfId="3997" xr:uid="{A6D5D102-5BE0-4446-875C-75D47B548EB1}"/>
    <cellStyle name="Normal 8 8 2 4" xfId="3998" xr:uid="{1B44B4B5-6F87-454F-B9CF-B5DE62BC0015}"/>
    <cellStyle name="Normal 8 8 3" xfId="2227" xr:uid="{2BAF2AD1-C21F-4A0B-8A6C-4A27073EDB72}"/>
    <cellStyle name="Normal 8 8 3 2" xfId="3999" xr:uid="{0EE90107-6336-496A-997B-40854C93B106}"/>
    <cellStyle name="Normal 8 8 3 3" xfId="4000" xr:uid="{67DAC832-AB86-4767-B471-DA3CFD871F76}"/>
    <cellStyle name="Normal 8 8 3 4" xfId="4001" xr:uid="{448AAAD0-92E1-49DE-B6D4-5BCF1F5186DB}"/>
    <cellStyle name="Normal 8 8 4" xfId="4002" xr:uid="{D090D31D-3FA1-466A-B707-5B60A3B603DB}"/>
    <cellStyle name="Normal 8 8 5" xfId="4003" xr:uid="{6CAE74C5-FCF8-4CCA-BA20-B0E57C35D86B}"/>
    <cellStyle name="Normal 8 8 6" xfId="4004" xr:uid="{345D7F23-EA6B-45F1-890B-D49DCE035469}"/>
    <cellStyle name="Normal 8 9" xfId="400" xr:uid="{F078FE55-B8BE-4645-BA26-8EA92F726FD0}"/>
    <cellStyle name="Normal 8 9 2" xfId="2228" xr:uid="{206E6555-A2CC-4D90-ACC6-BBDB084F735B}"/>
    <cellStyle name="Normal 8 9 2 2" xfId="4005" xr:uid="{938EA83E-E028-4E20-B8B6-69FC6ACB4C6E}"/>
    <cellStyle name="Normal 8 9 2 2 2" xfId="4410" xr:uid="{FFE47E72-CE80-40FA-9A05-25887F050592}"/>
    <cellStyle name="Normal 8 9 2 2 3" xfId="4689" xr:uid="{90CEB40F-0823-422B-910A-320668246E71}"/>
    <cellStyle name="Normal 8 9 2 3" xfId="4006" xr:uid="{1401DFA5-78FE-48CF-A474-41C81D5BDFF7}"/>
    <cellStyle name="Normal 8 9 2 4" xfId="4007" xr:uid="{1E16EB7D-08A8-4555-84F8-4E45283211FF}"/>
    <cellStyle name="Normal 8 9 3" xfId="4008" xr:uid="{66ED7CA3-8115-4C5C-8F0B-4AA1A2E75C66}"/>
    <cellStyle name="Normal 8 9 3 2" xfId="5363" xr:uid="{EC922534-7863-4C3F-B29F-5B5E8B18D5F6}"/>
    <cellStyle name="Normal 8 9 4" xfId="4009" xr:uid="{B6A0AEDB-C828-4F99-BB04-2F01540441F6}"/>
    <cellStyle name="Normal 8 9 4 2" xfId="4580" xr:uid="{643A9C60-4ECD-4B01-8D9F-EDFC718C35E3}"/>
    <cellStyle name="Normal 8 9 4 3" xfId="4690" xr:uid="{D2E1B8F0-9FED-437B-9046-337D42E77A4A}"/>
    <cellStyle name="Normal 8 9 4 4" xfId="4609" xr:uid="{7E466EC8-F9C0-4A5A-93FF-9F589B0E9546}"/>
    <cellStyle name="Normal 8 9 5" xfId="4010" xr:uid="{C63B0901-090E-4784-A782-AB452A1B01C4}"/>
    <cellStyle name="Normal 9" xfId="164" xr:uid="{DDAF3EB5-D865-4957-8A54-6D009058FED7}"/>
    <cellStyle name="Normal 9 10" xfId="401" xr:uid="{4A9944BF-38C0-4D08-88AE-74C6499E5E9F}"/>
    <cellStyle name="Normal 9 10 2" xfId="2229" xr:uid="{ACC80BEE-E04F-45AC-9633-CD322815BB5D}"/>
    <cellStyle name="Normal 9 10 2 2" xfId="4011" xr:uid="{34D6B27A-832A-422C-8028-6A186F82871F}"/>
    <cellStyle name="Normal 9 10 2 3" xfId="4012" xr:uid="{F084D13A-8E3F-4A91-85E2-B3FD012BA670}"/>
    <cellStyle name="Normal 9 10 2 4" xfId="4013" xr:uid="{92C783E5-1847-45F9-BB67-1866F0A146A9}"/>
    <cellStyle name="Normal 9 10 3" xfId="4014" xr:uid="{E091F596-94D7-446E-868F-E015E81AD94F}"/>
    <cellStyle name="Normal 9 10 4" xfId="4015" xr:uid="{BE204511-043D-482D-8725-789E75FDE163}"/>
    <cellStyle name="Normal 9 10 5" xfId="4016" xr:uid="{6F674A5E-2514-4450-AF4D-B543A48FE158}"/>
    <cellStyle name="Normal 9 11" xfId="2230" xr:uid="{4A5E638A-6979-4DB9-A77B-94D2ABA7FBBA}"/>
    <cellStyle name="Normal 9 11 2" xfId="4017" xr:uid="{1A8F85BF-209D-41BC-9454-AA972DD413AB}"/>
    <cellStyle name="Normal 9 11 3" xfId="4018" xr:uid="{8C5A6550-623F-4AA8-8F23-D9727C6E3600}"/>
    <cellStyle name="Normal 9 11 4" xfId="4019" xr:uid="{8834715D-C503-422F-966B-1E64CA5AA52C}"/>
    <cellStyle name="Normal 9 12" xfId="4020" xr:uid="{CBC129C0-8C3A-486D-AE37-C48BB269B93E}"/>
    <cellStyle name="Normal 9 12 2" xfId="4021" xr:uid="{3E52E185-D723-496C-9D63-CE4E796FFD99}"/>
    <cellStyle name="Normal 9 12 3" xfId="4022" xr:uid="{2484B1D5-589D-4D14-B681-05393033C785}"/>
    <cellStyle name="Normal 9 12 4" xfId="4023" xr:uid="{0A166553-55A8-4D91-BA9F-41EFF5018A22}"/>
    <cellStyle name="Normal 9 13" xfId="4024" xr:uid="{5DF1FE47-8B89-4E83-864B-5454A80892CB}"/>
    <cellStyle name="Normal 9 13 2" xfId="4025" xr:uid="{AF08A755-AEF3-434E-A2A9-A6654BFC2C31}"/>
    <cellStyle name="Normal 9 14" xfId="4026" xr:uid="{5A79D340-1843-4F16-8A02-56E7FA8BB322}"/>
    <cellStyle name="Normal 9 15" xfId="4027" xr:uid="{4A752C8B-E894-4DEB-8620-F6AA8AB6AC46}"/>
    <cellStyle name="Normal 9 16" xfId="4028" xr:uid="{F31B664F-4864-4699-A39A-A7DF37AADA5D}"/>
    <cellStyle name="Normal 9 2" xfId="165" xr:uid="{87C35755-D074-40EF-BE0C-15A6AF44C13C}"/>
    <cellStyle name="Normal 9 2 2" xfId="402" xr:uid="{0496909E-5420-4AB5-9327-8629D11F34C5}"/>
    <cellStyle name="Normal 9 2 2 2" xfId="4672" xr:uid="{2696A743-5612-4EBC-BC00-7698443F52DB}"/>
    <cellStyle name="Normal 9 2 3" xfId="4561" xr:uid="{58D8DFD3-4AD7-4925-BC08-50330658E4E9}"/>
    <cellStyle name="Normal 9 3" xfId="166" xr:uid="{14D9D441-A72C-4426-A026-FC2A50E82E90}"/>
    <cellStyle name="Normal 9 3 10" xfId="4029" xr:uid="{6174195C-E993-488B-B522-A99C9294AEFE}"/>
    <cellStyle name="Normal 9 3 11" xfId="4030" xr:uid="{59212519-E904-47AC-A678-BB3545F6FDB7}"/>
    <cellStyle name="Normal 9 3 2" xfId="167" xr:uid="{9C003DC7-82A0-4B1D-938E-6E516710F8F4}"/>
    <cellStyle name="Normal 9 3 2 2" xfId="168" xr:uid="{40F9727C-7B28-4693-B02C-9C1DE6D677A1}"/>
    <cellStyle name="Normal 9 3 2 2 2" xfId="403" xr:uid="{7F821295-715A-48D1-A53D-2416DF47009F}"/>
    <cellStyle name="Normal 9 3 2 2 2 2" xfId="825" xr:uid="{15BDFD5F-7D86-4CA2-BA6E-1FF8C06590EA}"/>
    <cellStyle name="Normal 9 3 2 2 2 2 2" xfId="826" xr:uid="{2AB404BE-7790-42C9-A072-E124FC969FF9}"/>
    <cellStyle name="Normal 9 3 2 2 2 2 2 2" xfId="2231" xr:uid="{99509AF1-DD5F-4026-98ED-F6850D52B720}"/>
    <cellStyle name="Normal 9 3 2 2 2 2 2 2 2" xfId="2232" xr:uid="{FB979041-9DB9-4CC3-8F96-F2EA95C78158}"/>
    <cellStyle name="Normal 9 3 2 2 2 2 2 3" xfId="2233" xr:uid="{93DB330C-0874-4F17-9560-3B895F80F68E}"/>
    <cellStyle name="Normal 9 3 2 2 2 2 3" xfId="2234" xr:uid="{DE66CEE1-9D5C-4F32-B2FE-28E8D0B2DA3F}"/>
    <cellStyle name="Normal 9 3 2 2 2 2 3 2" xfId="2235" xr:uid="{D656E105-7623-416A-818A-0BF9C42DD443}"/>
    <cellStyle name="Normal 9 3 2 2 2 2 4" xfId="2236" xr:uid="{CBDC7BBA-689D-4824-A057-1C6C1B17D9FC}"/>
    <cellStyle name="Normal 9 3 2 2 2 3" xfId="827" xr:uid="{88728E1B-5592-4A4A-A2AA-82B5D01AF0BA}"/>
    <cellStyle name="Normal 9 3 2 2 2 3 2" xfId="2237" xr:uid="{8D72C447-81A4-4FB7-9088-DBAADA868CCE}"/>
    <cellStyle name="Normal 9 3 2 2 2 3 2 2" xfId="2238" xr:uid="{A07E54F2-A2FE-4665-92A2-A80111356E5D}"/>
    <cellStyle name="Normal 9 3 2 2 2 3 3" xfId="2239" xr:uid="{7DF93F23-4BF2-40D2-A774-901F42A20D5B}"/>
    <cellStyle name="Normal 9 3 2 2 2 3 4" xfId="4031" xr:uid="{DA4D356B-22BB-497A-A20A-53F9E8BC0C11}"/>
    <cellStyle name="Normal 9 3 2 2 2 4" xfId="2240" xr:uid="{722AF3F4-2257-4663-AF56-C2D6037488D0}"/>
    <cellStyle name="Normal 9 3 2 2 2 4 2" xfId="2241" xr:uid="{3517B601-E194-4455-83CF-D7F487C38506}"/>
    <cellStyle name="Normal 9 3 2 2 2 5" xfId="2242" xr:uid="{B31060CB-E46A-4B44-B506-A54E64A064F2}"/>
    <cellStyle name="Normal 9 3 2 2 2 6" xfId="4032" xr:uid="{D07DAB49-15D1-4D29-9FD6-C0A5ECFD72BF}"/>
    <cellStyle name="Normal 9 3 2 2 3" xfId="404" xr:uid="{344F1B49-A334-433D-A3A5-C197AADCE206}"/>
    <cellStyle name="Normal 9 3 2 2 3 2" xfId="828" xr:uid="{75B2D2D2-91DE-4A36-ABC1-2239D81D019A}"/>
    <cellStyle name="Normal 9 3 2 2 3 2 2" xfId="829" xr:uid="{0D71D687-8DE0-4873-B980-2BC0BA83B842}"/>
    <cellStyle name="Normal 9 3 2 2 3 2 2 2" xfId="2243" xr:uid="{234C6FB4-1352-47E5-913F-B3B16B187CAF}"/>
    <cellStyle name="Normal 9 3 2 2 3 2 2 2 2" xfId="2244" xr:uid="{A0687C2A-13EC-4FDF-B034-41E5CF2F87CB}"/>
    <cellStyle name="Normal 9 3 2 2 3 2 2 3" xfId="2245" xr:uid="{9462BC6E-AD23-4070-A158-B187BC88624F}"/>
    <cellStyle name="Normal 9 3 2 2 3 2 3" xfId="2246" xr:uid="{5279AB82-2B03-40F3-B641-0713BE4E9032}"/>
    <cellStyle name="Normal 9 3 2 2 3 2 3 2" xfId="2247" xr:uid="{3ACCAAB1-287F-4BE5-B350-50C146A75C7A}"/>
    <cellStyle name="Normal 9 3 2 2 3 2 4" xfId="2248" xr:uid="{65C4B593-0D24-4477-8413-BD43AE304EF0}"/>
    <cellStyle name="Normal 9 3 2 2 3 3" xfId="830" xr:uid="{301C2534-1C59-4AF0-ACF7-1409B5F69BDC}"/>
    <cellStyle name="Normal 9 3 2 2 3 3 2" xfId="2249" xr:uid="{E3697C96-3A25-47C3-B20D-EA999454DF8E}"/>
    <cellStyle name="Normal 9 3 2 2 3 3 2 2" xfId="2250" xr:uid="{05D4E132-8D1D-45DB-A5D4-5620C4028FBB}"/>
    <cellStyle name="Normal 9 3 2 2 3 3 3" xfId="2251" xr:uid="{329F82F5-3DEC-41FD-BA25-422D9D233C55}"/>
    <cellStyle name="Normal 9 3 2 2 3 4" xfId="2252" xr:uid="{E039E744-D8B9-45B9-A718-D8FA59F762EF}"/>
    <cellStyle name="Normal 9 3 2 2 3 4 2" xfId="2253" xr:uid="{3B97C002-A96B-49C2-B659-4231AC1D538B}"/>
    <cellStyle name="Normal 9 3 2 2 3 5" xfId="2254" xr:uid="{2335B7E3-64B1-42B6-91CC-A7501EB6A968}"/>
    <cellStyle name="Normal 9 3 2 2 4" xfId="831" xr:uid="{B73590F8-416C-47B2-B8E8-1D029A015282}"/>
    <cellStyle name="Normal 9 3 2 2 4 2" xfId="832" xr:uid="{FF2AA1AF-3B56-4344-9989-28E1128996D9}"/>
    <cellStyle name="Normal 9 3 2 2 4 2 2" xfId="2255" xr:uid="{C3E949DD-61AB-422F-B5B7-A9D32B2D0486}"/>
    <cellStyle name="Normal 9 3 2 2 4 2 2 2" xfId="2256" xr:uid="{2505EB21-2AD1-4355-9707-D540B2F1B45F}"/>
    <cellStyle name="Normal 9 3 2 2 4 2 3" xfId="2257" xr:uid="{03F2E73B-EFF4-4DF8-8EB1-716A3386EF6C}"/>
    <cellStyle name="Normal 9 3 2 2 4 3" xfId="2258" xr:uid="{A7BA492A-D2D2-46FF-B4F6-F9358C5C2A65}"/>
    <cellStyle name="Normal 9 3 2 2 4 3 2" xfId="2259" xr:uid="{DDB050F7-FC1D-40FE-85EE-292C31138A0E}"/>
    <cellStyle name="Normal 9 3 2 2 4 4" xfId="2260" xr:uid="{D74F88F3-4806-4F6A-8CD5-C596B1B958F9}"/>
    <cellStyle name="Normal 9 3 2 2 5" xfId="833" xr:uid="{0466028E-A819-4DF4-8742-328C31862D86}"/>
    <cellStyle name="Normal 9 3 2 2 5 2" xfId="2261" xr:uid="{E8EAE69B-4137-4003-AD5D-499D5268EF97}"/>
    <cellStyle name="Normal 9 3 2 2 5 2 2" xfId="2262" xr:uid="{9D2632F7-F05A-4C6C-954B-090CB1C693D6}"/>
    <cellStyle name="Normal 9 3 2 2 5 3" xfId="2263" xr:uid="{B4E37EFC-94B4-4AED-A40C-B69F5D6B47D3}"/>
    <cellStyle name="Normal 9 3 2 2 5 4" xfId="4033" xr:uid="{63F4B626-9E24-40BD-828D-D0BC16B4984C}"/>
    <cellStyle name="Normal 9 3 2 2 6" xfId="2264" xr:uid="{53C82D1D-459B-451B-9D56-BC10100A1031}"/>
    <cellStyle name="Normal 9 3 2 2 6 2" xfId="2265" xr:uid="{D64A541A-E744-447B-BCEC-12B2C8D69E09}"/>
    <cellStyle name="Normal 9 3 2 2 7" xfId="2266" xr:uid="{280DA51C-AA5A-4223-B15C-C8EF425D9658}"/>
    <cellStyle name="Normal 9 3 2 2 8" xfId="4034" xr:uid="{12420A7F-5D14-49A7-9A1C-D9430F95C5C7}"/>
    <cellStyle name="Normal 9 3 2 3" xfId="405" xr:uid="{C2A3559E-4279-4905-9A9B-71E88816DF21}"/>
    <cellStyle name="Normal 9 3 2 3 2" xfId="834" xr:uid="{9885581C-5362-47BF-A481-D40836EB1584}"/>
    <cellStyle name="Normal 9 3 2 3 2 2" xfId="835" xr:uid="{1702C314-F90E-4933-BF1A-1D01D7CA6FD5}"/>
    <cellStyle name="Normal 9 3 2 3 2 2 2" xfId="2267" xr:uid="{A0018DE9-D1DF-4A6D-99FB-E1F4611FD4A2}"/>
    <cellStyle name="Normal 9 3 2 3 2 2 2 2" xfId="2268" xr:uid="{DD37B40C-9264-442C-97D1-EEA07A94330B}"/>
    <cellStyle name="Normal 9 3 2 3 2 2 3" xfId="2269" xr:uid="{E5623F52-326F-4FB5-AAB9-E3B88BDFE72F}"/>
    <cellStyle name="Normal 9 3 2 3 2 3" xfId="2270" xr:uid="{CCBD24AD-DC02-4597-8A5A-C3040092DE63}"/>
    <cellStyle name="Normal 9 3 2 3 2 3 2" xfId="2271" xr:uid="{995533F2-86BC-4398-8AD0-F39E3006704D}"/>
    <cellStyle name="Normal 9 3 2 3 2 4" xfId="2272" xr:uid="{99DA0B18-6C71-4767-AA26-399DF9748791}"/>
    <cellStyle name="Normal 9 3 2 3 3" xfId="836" xr:uid="{D24D9EC4-E134-47FB-B8B5-11985D7B5418}"/>
    <cellStyle name="Normal 9 3 2 3 3 2" xfId="2273" xr:uid="{1CFA67C5-212E-43B6-8A30-F4D878BEF13C}"/>
    <cellStyle name="Normal 9 3 2 3 3 2 2" xfId="2274" xr:uid="{07A1DA25-BB0A-417E-B542-94534B421873}"/>
    <cellStyle name="Normal 9 3 2 3 3 3" xfId="2275" xr:uid="{99D7B697-03F4-4A95-B646-A1B077FB92D5}"/>
    <cellStyle name="Normal 9 3 2 3 3 4" xfId="4035" xr:uid="{370B5EC2-45DC-41F0-8786-8CFF5D0F5517}"/>
    <cellStyle name="Normal 9 3 2 3 4" xfId="2276" xr:uid="{5FBBF947-BBC3-4A89-8E79-BC31A50E587E}"/>
    <cellStyle name="Normal 9 3 2 3 4 2" xfId="2277" xr:uid="{AA52986B-DE45-46C7-93E3-B989DF7867D1}"/>
    <cellStyle name="Normal 9 3 2 3 5" xfId="2278" xr:uid="{BA9275EE-8766-4FE6-8D24-AD8B8B6EA3E0}"/>
    <cellStyle name="Normal 9 3 2 3 6" xfId="4036" xr:uid="{BE93B29B-FE6C-4294-AACE-5347539FEE2B}"/>
    <cellStyle name="Normal 9 3 2 4" xfId="406" xr:uid="{5E23D847-7DC2-4B20-B1EA-D858B9943843}"/>
    <cellStyle name="Normal 9 3 2 4 2" xfId="837" xr:uid="{2DA9466A-6B78-4FD6-BFA3-BBDCCFAA3480}"/>
    <cellStyle name="Normal 9 3 2 4 2 2" xfId="838" xr:uid="{6DA217B3-B736-4AD5-97BB-F45F541B9E38}"/>
    <cellStyle name="Normal 9 3 2 4 2 2 2" xfId="2279" xr:uid="{343342C3-069B-4734-A684-26225F06BA5C}"/>
    <cellStyle name="Normal 9 3 2 4 2 2 2 2" xfId="2280" xr:uid="{305561A7-E95B-47B7-B067-11132E7423F4}"/>
    <cellStyle name="Normal 9 3 2 4 2 2 3" xfId="2281" xr:uid="{924A7577-DC19-4DCD-B3A8-709D2F2DF8DB}"/>
    <cellStyle name="Normal 9 3 2 4 2 3" xfId="2282" xr:uid="{EE38C4C3-2EA7-45C1-92BD-541943640D51}"/>
    <cellStyle name="Normal 9 3 2 4 2 3 2" xfId="2283" xr:uid="{8E929D98-31E0-4964-959D-FE25D300824B}"/>
    <cellStyle name="Normal 9 3 2 4 2 4" xfId="2284" xr:uid="{1E40B968-51F2-4942-AFBF-B8809C388F85}"/>
    <cellStyle name="Normal 9 3 2 4 3" xfId="839" xr:uid="{1FFC8054-3086-4CE3-A36F-D78AF78A1DB3}"/>
    <cellStyle name="Normal 9 3 2 4 3 2" xfId="2285" xr:uid="{88F406CF-7E29-4ADD-B479-5E603B9FA9A6}"/>
    <cellStyle name="Normal 9 3 2 4 3 2 2" xfId="2286" xr:uid="{680C493E-EA6B-41B2-8D88-C0FBE9013B3A}"/>
    <cellStyle name="Normal 9 3 2 4 3 3" xfId="2287" xr:uid="{0D7A35FF-011D-41B1-8DF6-18EDAF3DAB4E}"/>
    <cellStyle name="Normal 9 3 2 4 4" xfId="2288" xr:uid="{775A6B7A-EE73-47E8-9C0B-6A1F6386EED0}"/>
    <cellStyle name="Normal 9 3 2 4 4 2" xfId="2289" xr:uid="{A984F6CE-A116-478F-8FE3-9FC41B998101}"/>
    <cellStyle name="Normal 9 3 2 4 5" xfId="2290" xr:uid="{51262B71-B27B-4121-A135-AE709CEB9CBA}"/>
    <cellStyle name="Normal 9 3 2 5" xfId="407" xr:uid="{FB83FD66-9D5F-416F-B13C-110AF05AE1D1}"/>
    <cellStyle name="Normal 9 3 2 5 2" xfId="840" xr:uid="{1DF16EAA-F3A6-44BF-9042-2AA56DBB59A8}"/>
    <cellStyle name="Normal 9 3 2 5 2 2" xfId="2291" xr:uid="{DE9DB411-B6D9-4A1A-BBDD-E46A81A44CBE}"/>
    <cellStyle name="Normal 9 3 2 5 2 2 2" xfId="2292" xr:uid="{396D4BF3-5582-4050-9362-0F6C84B6194B}"/>
    <cellStyle name="Normal 9 3 2 5 2 3" xfId="2293" xr:uid="{DD0D72F1-A8C7-4FE6-8E7B-BDEE9F121DFB}"/>
    <cellStyle name="Normal 9 3 2 5 3" xfId="2294" xr:uid="{3222D9B0-F4C2-4ACF-8D27-BD10C20E8B32}"/>
    <cellStyle name="Normal 9 3 2 5 3 2" xfId="2295" xr:uid="{D3C4421A-F883-4E27-B19F-AAE42E6F0D74}"/>
    <cellStyle name="Normal 9 3 2 5 4" xfId="2296" xr:uid="{EC23188D-1A9D-4AB4-99F9-896EC22962CD}"/>
    <cellStyle name="Normal 9 3 2 6" xfId="841" xr:uid="{989C48EA-A9A7-4393-93B8-A7C15B68A65D}"/>
    <cellStyle name="Normal 9 3 2 6 2" xfId="2297" xr:uid="{2660D954-6F3D-4E9B-A696-588AB7E8C60A}"/>
    <cellStyle name="Normal 9 3 2 6 2 2" xfId="2298" xr:uid="{7FEC71BF-6A69-4C66-BF32-F381F7739364}"/>
    <cellStyle name="Normal 9 3 2 6 3" xfId="2299" xr:uid="{5AA3E9F1-7A97-46FC-B081-327A311067F6}"/>
    <cellStyle name="Normal 9 3 2 6 4" xfId="4037" xr:uid="{436555B6-E1AD-403A-AFD2-60767F162DF5}"/>
    <cellStyle name="Normal 9 3 2 7" xfId="2300" xr:uid="{490A957C-29B2-4442-BDBF-2F93218624B6}"/>
    <cellStyle name="Normal 9 3 2 7 2" xfId="2301" xr:uid="{4AC93929-43CD-4EA2-B118-ADD3C8665E09}"/>
    <cellStyle name="Normal 9 3 2 8" xfId="2302" xr:uid="{B7FCC596-748F-4208-AD60-766404E96414}"/>
    <cellStyle name="Normal 9 3 2 9" xfId="4038" xr:uid="{F0AC6D77-0CAC-430B-BCB2-DB6C4E630216}"/>
    <cellStyle name="Normal 9 3 3" xfId="169" xr:uid="{9641AD26-F9AE-490E-BB43-A5DCCF978819}"/>
    <cellStyle name="Normal 9 3 3 2" xfId="170" xr:uid="{6CC6A665-EF70-4095-81C2-55E924C3D2A8}"/>
    <cellStyle name="Normal 9 3 3 2 2" xfId="842" xr:uid="{7E9F410E-965F-4A8C-AF69-A312B72BB1ED}"/>
    <cellStyle name="Normal 9 3 3 2 2 2" xfId="843" xr:uid="{CBA73289-29DD-45F7-8DA5-A9C75D53EF65}"/>
    <cellStyle name="Normal 9 3 3 2 2 2 2" xfId="2303" xr:uid="{111AAC00-DF32-42BF-9452-2A9B9A6B8F6D}"/>
    <cellStyle name="Normal 9 3 3 2 2 2 2 2" xfId="2304" xr:uid="{EB52A46E-F352-4BE8-AE0E-E1FC9EEBC4A9}"/>
    <cellStyle name="Normal 9 3 3 2 2 2 3" xfId="2305" xr:uid="{A9AA3C74-331D-4F18-BBB6-DD6271680666}"/>
    <cellStyle name="Normal 9 3 3 2 2 3" xfId="2306" xr:uid="{29E9082E-A11E-45BA-9369-DC1AC2CD46C4}"/>
    <cellStyle name="Normal 9 3 3 2 2 3 2" xfId="2307" xr:uid="{ED224709-7101-4487-A53F-7223F67DD982}"/>
    <cellStyle name="Normal 9 3 3 2 2 4" xfId="2308" xr:uid="{9A52C33C-FC87-43FD-9BEB-A0AA6330FB83}"/>
    <cellStyle name="Normal 9 3 3 2 3" xfId="844" xr:uid="{F2FF9BB6-EC95-4260-A056-E62CB18BCDC7}"/>
    <cellStyle name="Normal 9 3 3 2 3 2" xfId="2309" xr:uid="{08410CDB-7085-4C22-BDF1-0921432CB365}"/>
    <cellStyle name="Normal 9 3 3 2 3 2 2" xfId="2310" xr:uid="{18628CB5-9BDE-44C9-82F1-637740D051F1}"/>
    <cellStyle name="Normal 9 3 3 2 3 3" xfId="2311" xr:uid="{9AF2EF04-6E04-4E53-A15D-29135034B66F}"/>
    <cellStyle name="Normal 9 3 3 2 3 4" xfId="4039" xr:uid="{97731EAF-9132-4D02-B68D-781C9F7C87FF}"/>
    <cellStyle name="Normal 9 3 3 2 4" xfId="2312" xr:uid="{07BC535E-1E3F-4608-873E-76A12161441D}"/>
    <cellStyle name="Normal 9 3 3 2 4 2" xfId="2313" xr:uid="{5A81BCB8-0661-44B7-A1F6-BABE182711F5}"/>
    <cellStyle name="Normal 9 3 3 2 5" xfId="2314" xr:uid="{B9B29815-EA00-46C2-AFE4-0E701F12EEC8}"/>
    <cellStyle name="Normal 9 3 3 2 6" xfId="4040" xr:uid="{34C23700-AA8B-4875-9257-425072FF13DC}"/>
    <cellStyle name="Normal 9 3 3 3" xfId="408" xr:uid="{4607595D-9B66-4A6D-A2C8-A228A6DD198A}"/>
    <cellStyle name="Normal 9 3 3 3 2" xfId="845" xr:uid="{C9A48319-2F2D-4AB2-8C4F-1013972A466C}"/>
    <cellStyle name="Normal 9 3 3 3 2 2" xfId="846" xr:uid="{6CF34DBB-B0E4-4AEE-9913-7393E1AAF782}"/>
    <cellStyle name="Normal 9 3 3 3 2 2 2" xfId="2315" xr:uid="{9F14A7E4-8A8B-4DF2-8A14-D1517F99BA78}"/>
    <cellStyle name="Normal 9 3 3 3 2 2 2 2" xfId="2316" xr:uid="{887664C9-7CDF-4233-983C-930C81A54615}"/>
    <cellStyle name="Normal 9 3 3 3 2 2 2 2 2" xfId="4765" xr:uid="{23CBDC39-5FF5-437E-963C-927E8911E91F}"/>
    <cellStyle name="Normal 9 3 3 3 2 2 3" xfId="2317" xr:uid="{A7C22B08-D67C-403C-B3F7-36BC9578CE0B}"/>
    <cellStyle name="Normal 9 3 3 3 2 2 3 2" xfId="4766" xr:uid="{A0ECABDB-0688-4EE6-8543-91D6AAF22D40}"/>
    <cellStyle name="Normal 9 3 3 3 2 3" xfId="2318" xr:uid="{38AB4886-6C1B-4888-AC5D-AC58DD263F20}"/>
    <cellStyle name="Normal 9 3 3 3 2 3 2" xfId="2319" xr:uid="{A6CFB2C7-BD1F-4699-AB5D-DFA04CDCA529}"/>
    <cellStyle name="Normal 9 3 3 3 2 3 2 2" xfId="4768" xr:uid="{31CD32F5-6023-4D37-832F-A176A6AE3875}"/>
    <cellStyle name="Normal 9 3 3 3 2 3 3" xfId="4767" xr:uid="{3A89AF7B-65D4-4135-8EEE-4886ABCB270A}"/>
    <cellStyle name="Normal 9 3 3 3 2 4" xfId="2320" xr:uid="{B0A00C28-9B2D-4A17-A472-7BE6120BA767}"/>
    <cellStyle name="Normal 9 3 3 3 2 4 2" xfId="4769" xr:uid="{39665116-8764-46FC-B22A-E534813DB9E6}"/>
    <cellStyle name="Normal 9 3 3 3 3" xfId="847" xr:uid="{11C3A75D-0D3D-4D9A-B046-798767FD978A}"/>
    <cellStyle name="Normal 9 3 3 3 3 2" xfId="2321" xr:uid="{AE40721B-EF6B-459A-A904-DEB7AFFE009E}"/>
    <cellStyle name="Normal 9 3 3 3 3 2 2" xfId="2322" xr:uid="{9A15F110-B4AB-4F8B-8200-F8DD6B32F16C}"/>
    <cellStyle name="Normal 9 3 3 3 3 2 2 2" xfId="4772" xr:uid="{6EF84D33-DC5A-439E-869F-CC22977AB624}"/>
    <cellStyle name="Normal 9 3 3 3 3 2 3" xfId="4771" xr:uid="{D3911E3F-4413-494B-8D55-E2550D7764AF}"/>
    <cellStyle name="Normal 9 3 3 3 3 3" xfId="2323" xr:uid="{551793F0-1923-4F76-927F-AE15C83D5321}"/>
    <cellStyle name="Normal 9 3 3 3 3 3 2" xfId="4773" xr:uid="{A9DCFBF0-94BF-4067-9782-637E0B2624C1}"/>
    <cellStyle name="Normal 9 3 3 3 3 4" xfId="4770" xr:uid="{716E332B-3452-41D3-9380-86B27E62EF3F}"/>
    <cellStyle name="Normal 9 3 3 3 4" xfId="2324" xr:uid="{E278E0A5-56E1-4F76-92B4-A4619696A23B}"/>
    <cellStyle name="Normal 9 3 3 3 4 2" xfId="2325" xr:uid="{15A16D9F-C0EE-451F-8EF1-22CCD74F7645}"/>
    <cellStyle name="Normal 9 3 3 3 4 2 2" xfId="4775" xr:uid="{6B54DD3A-EF9F-405B-BB71-803BF7BC07FC}"/>
    <cellStyle name="Normal 9 3 3 3 4 3" xfId="4774" xr:uid="{6B56C71B-CA24-4E3A-A105-EBC889366A75}"/>
    <cellStyle name="Normal 9 3 3 3 5" xfId="2326" xr:uid="{7FB36A96-DDD8-4EAB-9DE0-8E3A27D3F2C3}"/>
    <cellStyle name="Normal 9 3 3 3 5 2" xfId="4776" xr:uid="{BAFB08AC-44D3-496A-AA2F-6124841B1E7C}"/>
    <cellStyle name="Normal 9 3 3 4" xfId="409" xr:uid="{F0C0F194-81C8-42A1-AE1A-1B1E834BB22D}"/>
    <cellStyle name="Normal 9 3 3 4 2" xfId="848" xr:uid="{38529698-3EB0-487E-87BE-31C8B0626571}"/>
    <cellStyle name="Normal 9 3 3 4 2 2" xfId="2327" xr:uid="{AF131FCC-93E2-49D8-A4C8-5F558BA76A6F}"/>
    <cellStyle name="Normal 9 3 3 4 2 2 2" xfId="2328" xr:uid="{F6696657-5EA6-4DBD-AC7C-4CCC103D22A1}"/>
    <cellStyle name="Normal 9 3 3 4 2 2 2 2" xfId="4780" xr:uid="{4CEB5C21-4014-4B0C-990B-FD964D5C7C0A}"/>
    <cellStyle name="Normal 9 3 3 4 2 2 3" xfId="4779" xr:uid="{3FC6EF54-C13A-4E44-BEC2-9C801B1C0B34}"/>
    <cellStyle name="Normal 9 3 3 4 2 3" xfId="2329" xr:uid="{3DCE2C6E-89C1-4370-B845-13DA73F5F630}"/>
    <cellStyle name="Normal 9 3 3 4 2 3 2" xfId="4781" xr:uid="{32580692-5148-4CFE-BD8F-D9C10CBCC3FC}"/>
    <cellStyle name="Normal 9 3 3 4 2 4" xfId="4778" xr:uid="{468A0BC8-17B1-488A-B9FE-629E937B63AB}"/>
    <cellStyle name="Normal 9 3 3 4 3" xfId="2330" xr:uid="{5739D8B9-242D-45C8-88B8-A56540D9DA52}"/>
    <cellStyle name="Normal 9 3 3 4 3 2" xfId="2331" xr:uid="{F7245B51-4998-4B26-A3DF-BFA921AF181E}"/>
    <cellStyle name="Normal 9 3 3 4 3 2 2" xfId="4783" xr:uid="{14702EE2-E5AA-4D4A-B453-700B139A2D49}"/>
    <cellStyle name="Normal 9 3 3 4 3 3" xfId="4782" xr:uid="{FBB53CBE-6F8C-4A8A-8595-06C37E346909}"/>
    <cellStyle name="Normal 9 3 3 4 4" xfId="2332" xr:uid="{AB2803D0-D9F3-4A20-9677-AA4F4C764C2A}"/>
    <cellStyle name="Normal 9 3 3 4 4 2" xfId="4784" xr:uid="{5524ABFF-3504-42A9-AB25-C2E8A76C0DDB}"/>
    <cellStyle name="Normal 9 3 3 4 5" xfId="4777" xr:uid="{2E6CDA07-AE18-4332-B715-9D905919CA70}"/>
    <cellStyle name="Normal 9 3 3 5" xfId="849" xr:uid="{4BFB3173-35BF-45B1-BDD4-E297EB96E1F2}"/>
    <cellStyle name="Normal 9 3 3 5 2" xfId="2333" xr:uid="{E20F067B-D7EC-447A-BF70-759C6DBD99D2}"/>
    <cellStyle name="Normal 9 3 3 5 2 2" xfId="2334" xr:uid="{5E683BD3-8620-447B-9644-DAE5D084672F}"/>
    <cellStyle name="Normal 9 3 3 5 2 2 2" xfId="4787" xr:uid="{E37A8745-33FA-48EC-B118-E08EA7CEC150}"/>
    <cellStyle name="Normal 9 3 3 5 2 3" xfId="4786" xr:uid="{5A9DC6FE-28FD-4821-9998-8438981167C6}"/>
    <cellStyle name="Normal 9 3 3 5 3" xfId="2335" xr:uid="{27B7B28F-F3D2-4246-82F1-457FC5901D80}"/>
    <cellStyle name="Normal 9 3 3 5 3 2" xfId="4788" xr:uid="{4734AFA0-91AD-4758-BC8A-E98639E9848E}"/>
    <cellStyle name="Normal 9 3 3 5 4" xfId="4041" xr:uid="{813F9D58-9C3F-4DAF-9029-877D502B6980}"/>
    <cellStyle name="Normal 9 3 3 5 4 2" xfId="4789" xr:uid="{C4EEBA7E-AE85-4C19-B0B1-DC89805C752D}"/>
    <cellStyle name="Normal 9 3 3 5 5" xfId="4785" xr:uid="{4845F31D-DF41-4BA5-9E1D-A64443084A75}"/>
    <cellStyle name="Normal 9 3 3 6" xfId="2336" xr:uid="{A7259B22-9129-4548-9878-91FDF1DC18EF}"/>
    <cellStyle name="Normal 9 3 3 6 2" xfId="2337" xr:uid="{D64F156B-C909-4588-BF5D-5E964EE704AE}"/>
    <cellStyle name="Normal 9 3 3 6 2 2" xfId="4791" xr:uid="{41736972-8C5D-4162-8CB6-FDADA5932D27}"/>
    <cellStyle name="Normal 9 3 3 6 3" xfId="4790" xr:uid="{283FA3D8-99B4-44EF-B01A-CB59BEBAC60E}"/>
    <cellStyle name="Normal 9 3 3 7" xfId="2338" xr:uid="{D820F9D8-5D43-4AE6-96C6-C36F9FAD349E}"/>
    <cellStyle name="Normal 9 3 3 7 2" xfId="4792" xr:uid="{D6566377-E072-4FDD-A70B-E2B930AF8902}"/>
    <cellStyle name="Normal 9 3 3 8" xfId="4042" xr:uid="{C24E190A-47CA-4FB8-A87E-7266B4F232A0}"/>
    <cellStyle name="Normal 9 3 3 8 2" xfId="4793" xr:uid="{B64D229B-940D-4F91-BD14-9606B01BC8FF}"/>
    <cellStyle name="Normal 9 3 4" xfId="171" xr:uid="{33598917-6FCC-4097-AD79-CFB012E19BE4}"/>
    <cellStyle name="Normal 9 3 4 2" xfId="450" xr:uid="{582EECFE-940A-40C8-8721-11D2004612D5}"/>
    <cellStyle name="Normal 9 3 4 2 2" xfId="850" xr:uid="{4DA10FD9-010C-428E-A006-DA3FB52026FB}"/>
    <cellStyle name="Normal 9 3 4 2 2 2" xfId="2339" xr:uid="{A947E1D1-46EC-4D76-A545-62124DBB801E}"/>
    <cellStyle name="Normal 9 3 4 2 2 2 2" xfId="2340" xr:uid="{AB7426B1-8E64-4772-A96D-741526D6778B}"/>
    <cellStyle name="Normal 9 3 4 2 2 2 2 2" xfId="4798" xr:uid="{DE74DDBE-A013-4ABD-AF08-841AC282096C}"/>
    <cellStyle name="Normal 9 3 4 2 2 2 3" xfId="4797" xr:uid="{DDA91A3C-FD35-4EE8-B111-8B3966F72014}"/>
    <cellStyle name="Normal 9 3 4 2 2 3" xfId="2341" xr:uid="{56DFB9D7-7904-4B64-A341-CC52C34E900C}"/>
    <cellStyle name="Normal 9 3 4 2 2 3 2" xfId="4799" xr:uid="{FE813472-F835-4EBC-B965-53CA32177CCC}"/>
    <cellStyle name="Normal 9 3 4 2 2 4" xfId="4043" xr:uid="{35EADBB5-F53D-477F-9898-1F87D8026EE9}"/>
    <cellStyle name="Normal 9 3 4 2 2 4 2" xfId="4800" xr:uid="{F3018581-D365-4754-B65B-5336AD1BAD44}"/>
    <cellStyle name="Normal 9 3 4 2 2 5" xfId="4796" xr:uid="{85C4E1B3-FC96-443A-9561-3E8AFEC8805E}"/>
    <cellStyle name="Normal 9 3 4 2 3" xfId="2342" xr:uid="{045B288E-2AD8-4BEA-9DA5-FED4287954A0}"/>
    <cellStyle name="Normal 9 3 4 2 3 2" xfId="2343" xr:uid="{EA78EFB9-C135-4E62-BE64-30B7FAA87305}"/>
    <cellStyle name="Normal 9 3 4 2 3 2 2" xfId="4802" xr:uid="{29719DC7-73AE-4338-A1AD-370CD48C9988}"/>
    <cellStyle name="Normal 9 3 4 2 3 3" xfId="4801" xr:uid="{3F3E23AA-39C3-4402-804B-D51E45892609}"/>
    <cellStyle name="Normal 9 3 4 2 4" xfId="2344" xr:uid="{AC2E7CBE-8251-4832-851E-F4FA05EDE19B}"/>
    <cellStyle name="Normal 9 3 4 2 4 2" xfId="4803" xr:uid="{2293CEAB-C4F5-420F-871E-07EDD003198E}"/>
    <cellStyle name="Normal 9 3 4 2 5" xfId="4044" xr:uid="{A97BAB5F-9ABD-4146-B19A-0918324E0329}"/>
    <cellStyle name="Normal 9 3 4 2 5 2" xfId="4804" xr:uid="{C4DE1B84-2BC4-4713-8A4E-052DD0FA0C4A}"/>
    <cellStyle name="Normal 9 3 4 2 6" xfId="4795" xr:uid="{CA72E995-57A9-48A4-8297-49235AB4C576}"/>
    <cellStyle name="Normal 9 3 4 3" xfId="851" xr:uid="{B28E37BA-584D-428B-8289-BE74D07CA7D4}"/>
    <cellStyle name="Normal 9 3 4 3 2" xfId="2345" xr:uid="{D18AC001-BBB6-4CD8-B9B0-BD7D26BC7063}"/>
    <cellStyle name="Normal 9 3 4 3 2 2" xfId="2346" xr:uid="{B900AF27-52E7-4DA9-B378-BCE3789151B6}"/>
    <cellStyle name="Normal 9 3 4 3 2 2 2" xfId="4807" xr:uid="{2DFE41A7-FA3B-4C67-B6F6-A438D4A63028}"/>
    <cellStyle name="Normal 9 3 4 3 2 3" xfId="4806" xr:uid="{024235C9-2776-46A6-B819-B82964D86CCA}"/>
    <cellStyle name="Normal 9 3 4 3 3" xfId="2347" xr:uid="{4BEF6C05-F2B9-4D21-9E16-0A5D71E59A74}"/>
    <cellStyle name="Normal 9 3 4 3 3 2" xfId="4808" xr:uid="{261196B3-8658-4AAA-A655-64CE0A3F3489}"/>
    <cellStyle name="Normal 9 3 4 3 4" xfId="4045" xr:uid="{1157E2E5-ADE2-4FC8-ACA3-DD58DAE435FD}"/>
    <cellStyle name="Normal 9 3 4 3 4 2" xfId="4809" xr:uid="{878181A3-1E63-4F27-9CB1-D60403843483}"/>
    <cellStyle name="Normal 9 3 4 3 5" xfId="4805" xr:uid="{2865A2F1-971C-4A6B-A295-3BFB2AC2F547}"/>
    <cellStyle name="Normal 9 3 4 4" xfId="2348" xr:uid="{1C6AA5F6-CD23-4868-887A-686B5938C603}"/>
    <cellStyle name="Normal 9 3 4 4 2" xfId="2349" xr:uid="{0B20ED01-8AB4-487F-92A6-A168514F1D52}"/>
    <cellStyle name="Normal 9 3 4 4 2 2" xfId="4811" xr:uid="{F0621DA7-912E-4001-8541-FC559B21C077}"/>
    <cellStyle name="Normal 9 3 4 4 3" xfId="4046" xr:uid="{EBDDE628-4EB3-4A96-80AD-0D60E890F14B}"/>
    <cellStyle name="Normal 9 3 4 4 3 2" xfId="4812" xr:uid="{631EB691-961E-42BB-A98C-3AF48DB88DB3}"/>
    <cellStyle name="Normal 9 3 4 4 4" xfId="4047" xr:uid="{DC21C1B3-DAF9-436A-BDB0-870301214859}"/>
    <cellStyle name="Normal 9 3 4 4 4 2" xfId="4813" xr:uid="{EA0698F2-DEC9-419E-BC8A-4F0F1B8207E3}"/>
    <cellStyle name="Normal 9 3 4 4 5" xfId="4810" xr:uid="{2079F188-C216-4D38-8F13-71758B83996D}"/>
    <cellStyle name="Normal 9 3 4 5" xfId="2350" xr:uid="{891AF094-4659-4D61-9C6B-4EE0424E7E04}"/>
    <cellStyle name="Normal 9 3 4 5 2" xfId="4814" xr:uid="{FA9FDB4E-CF20-452D-BC6E-DBC7B38B1898}"/>
    <cellStyle name="Normal 9 3 4 6" xfId="4048" xr:uid="{EF8138D8-EC51-40B9-87F1-B5737776FBEA}"/>
    <cellStyle name="Normal 9 3 4 6 2" xfId="4815" xr:uid="{18193D8A-7D89-43F4-87A3-EFF53B6D4C4A}"/>
    <cellStyle name="Normal 9 3 4 7" xfId="4049" xr:uid="{D73829E7-028D-4FA1-B265-4204679F9DB8}"/>
    <cellStyle name="Normal 9 3 4 7 2" xfId="4816" xr:uid="{A12B0570-B3CF-47E6-A1F2-7C1F21240BE3}"/>
    <cellStyle name="Normal 9 3 4 8" xfId="4794" xr:uid="{5DE21192-D157-4AE3-83B0-A2621407022C}"/>
    <cellStyle name="Normal 9 3 5" xfId="410" xr:uid="{F8CE0A4C-6BC1-4A5D-ADE2-408355F70C7A}"/>
    <cellStyle name="Normal 9 3 5 2" xfId="852" xr:uid="{EC0539B6-111D-48A0-9066-4A7A9F42424F}"/>
    <cellStyle name="Normal 9 3 5 2 2" xfId="853" xr:uid="{2A3B6300-7C2E-44A2-870B-D2787EEE3E59}"/>
    <cellStyle name="Normal 9 3 5 2 2 2" xfId="2351" xr:uid="{D07930DA-1157-45DB-95FB-B59AB46E301F}"/>
    <cellStyle name="Normal 9 3 5 2 2 2 2" xfId="2352" xr:uid="{BC44F9F5-AC3C-473D-9E46-5F9D91995971}"/>
    <cellStyle name="Normal 9 3 5 2 2 2 2 2" xfId="4821" xr:uid="{233C3A5B-678D-4BA5-8043-1709B2F3C862}"/>
    <cellStyle name="Normal 9 3 5 2 2 2 3" xfId="4820" xr:uid="{AECB853E-0B5F-4DBC-B2A6-04592FF7FAC7}"/>
    <cellStyle name="Normal 9 3 5 2 2 3" xfId="2353" xr:uid="{1304C339-8CF6-4EC2-B797-D5AD157EDC83}"/>
    <cellStyle name="Normal 9 3 5 2 2 3 2" xfId="4822" xr:uid="{7DBDDF27-161D-4438-8B9C-C4FB08194907}"/>
    <cellStyle name="Normal 9 3 5 2 2 4" xfId="4819" xr:uid="{E06A208D-7500-445E-886A-3DBC7CCA2927}"/>
    <cellStyle name="Normal 9 3 5 2 3" xfId="2354" xr:uid="{D2331D2A-574D-4CF0-AFC4-EDF9E1F1839E}"/>
    <cellStyle name="Normal 9 3 5 2 3 2" xfId="2355" xr:uid="{C378CDB7-4BE6-4E87-AA37-D82F351C338A}"/>
    <cellStyle name="Normal 9 3 5 2 3 2 2" xfId="4824" xr:uid="{CE1C8D2B-570E-48D9-B7F8-D78FE1E4BE16}"/>
    <cellStyle name="Normal 9 3 5 2 3 3" xfId="4823" xr:uid="{5ECB2AD5-0F3C-42B1-B7C0-F53038AD3EC8}"/>
    <cellStyle name="Normal 9 3 5 2 4" xfId="2356" xr:uid="{FC7DB6B4-A2DC-4760-9A17-510E2643A974}"/>
    <cellStyle name="Normal 9 3 5 2 4 2" xfId="4825" xr:uid="{E4F1ED69-DAEA-4C02-AB81-16AC8EE050C4}"/>
    <cellStyle name="Normal 9 3 5 2 5" xfId="4818" xr:uid="{42ECB66B-7DF2-43E5-B8DD-CB049997AEA8}"/>
    <cellStyle name="Normal 9 3 5 3" xfId="854" xr:uid="{6A913908-EB77-4B98-8D8B-3E2DB68C1C5C}"/>
    <cellStyle name="Normal 9 3 5 3 2" xfId="2357" xr:uid="{6035980E-0C5C-4E43-85F1-9F5555095C28}"/>
    <cellStyle name="Normal 9 3 5 3 2 2" xfId="2358" xr:uid="{FA15EF77-F358-4BE1-8A8E-2364924FB44C}"/>
    <cellStyle name="Normal 9 3 5 3 2 2 2" xfId="4828" xr:uid="{3D3E3FE1-1552-41D3-9F3B-EBB829F5A1C3}"/>
    <cellStyle name="Normal 9 3 5 3 2 3" xfId="4827" xr:uid="{EADADF39-743E-4477-AB4E-89936EB9FB47}"/>
    <cellStyle name="Normal 9 3 5 3 3" xfId="2359" xr:uid="{6A9B0FCC-7DB3-4952-8B6A-F050E66B1203}"/>
    <cellStyle name="Normal 9 3 5 3 3 2" xfId="4829" xr:uid="{BB9918F3-6CD0-4381-9058-24130B55B68B}"/>
    <cellStyle name="Normal 9 3 5 3 4" xfId="4050" xr:uid="{587ACA05-0A12-4D23-893A-A0381382F436}"/>
    <cellStyle name="Normal 9 3 5 3 4 2" xfId="4830" xr:uid="{10DB1588-B0AE-4968-830C-D2648A4E18D3}"/>
    <cellStyle name="Normal 9 3 5 3 5" xfId="4826" xr:uid="{9560A55C-E383-48DC-A7F3-0C04DFB18091}"/>
    <cellStyle name="Normal 9 3 5 4" xfId="2360" xr:uid="{13796A02-43E2-41B0-861A-D8989964E221}"/>
    <cellStyle name="Normal 9 3 5 4 2" xfId="2361" xr:uid="{698AAC84-08E7-4F83-827D-C711B959EB02}"/>
    <cellStyle name="Normal 9 3 5 4 2 2" xfId="4832" xr:uid="{81542CA7-EBEB-49DC-89AE-178984A28869}"/>
    <cellStyle name="Normal 9 3 5 4 3" xfId="4831" xr:uid="{B5D910A0-1D51-4391-B317-02046E142422}"/>
    <cellStyle name="Normal 9 3 5 5" xfId="2362" xr:uid="{DE659BE1-2D98-49F6-9DC7-3257CCF473EA}"/>
    <cellStyle name="Normal 9 3 5 5 2" xfId="4833" xr:uid="{A542AB9E-D2AD-4A20-8C5F-A42AFB063F98}"/>
    <cellStyle name="Normal 9 3 5 6" xfId="4051" xr:uid="{47AD35A1-295A-4E96-A7E0-9765D10ADCEC}"/>
    <cellStyle name="Normal 9 3 5 6 2" xfId="4834" xr:uid="{1E379456-430A-4A25-BA24-F05D4205EAC7}"/>
    <cellStyle name="Normal 9 3 5 7" xfId="4817" xr:uid="{1BDA3AF8-397E-47EF-92D9-FC927FA1B315}"/>
    <cellStyle name="Normal 9 3 6" xfId="411" xr:uid="{B2CE0E19-1F2A-4D3A-9978-B582473C5934}"/>
    <cellStyle name="Normal 9 3 6 2" xfId="855" xr:uid="{02861766-499C-4CBE-8390-DDE38FC941AE}"/>
    <cellStyle name="Normal 9 3 6 2 2" xfId="2363" xr:uid="{86EEAEE7-080A-4D3C-BF4D-D829DCDE56E9}"/>
    <cellStyle name="Normal 9 3 6 2 2 2" xfId="2364" xr:uid="{B7DD53B8-75CF-4E30-8FAA-CEDB7C16CBC2}"/>
    <cellStyle name="Normal 9 3 6 2 2 2 2" xfId="4838" xr:uid="{0C294F70-6264-481E-9164-D12E55DF0A5B}"/>
    <cellStyle name="Normal 9 3 6 2 2 3" xfId="4837" xr:uid="{BEEF756D-A7E6-48D8-AD68-DD7316174952}"/>
    <cellStyle name="Normal 9 3 6 2 3" xfId="2365" xr:uid="{3A384F08-55A8-4E25-984D-A5B87A765957}"/>
    <cellStyle name="Normal 9 3 6 2 3 2" xfId="4839" xr:uid="{BBBFF332-E8C7-4630-B069-866BAAF51BAF}"/>
    <cellStyle name="Normal 9 3 6 2 4" xfId="4052" xr:uid="{D276422C-6DE0-4BC7-8DBF-5E7FBCED7793}"/>
    <cellStyle name="Normal 9 3 6 2 4 2" xfId="4840" xr:uid="{5A3010EE-3870-45FC-A6F9-60EC21640E96}"/>
    <cellStyle name="Normal 9 3 6 2 5" xfId="4836" xr:uid="{AFB1C141-F727-462C-BF81-7FAB18F8A694}"/>
    <cellStyle name="Normal 9 3 6 3" xfId="2366" xr:uid="{FBAED3BF-2C28-4F7C-BDEF-73BDC7C2F6BB}"/>
    <cellStyle name="Normal 9 3 6 3 2" xfId="2367" xr:uid="{72012024-8B04-4D61-8946-B91ECA596BA1}"/>
    <cellStyle name="Normal 9 3 6 3 2 2" xfId="4842" xr:uid="{13C4DDF5-5655-4ACD-9F13-6830B0FF8DFB}"/>
    <cellStyle name="Normal 9 3 6 3 3" xfId="4841" xr:uid="{69395DEF-1444-40D4-876E-C383EEC2567F}"/>
    <cellStyle name="Normal 9 3 6 4" xfId="2368" xr:uid="{713CBEAC-44D3-4A17-9EF2-591F6161006C}"/>
    <cellStyle name="Normal 9 3 6 4 2" xfId="4843" xr:uid="{86683BC4-7813-4C54-8EED-2F0902C891E5}"/>
    <cellStyle name="Normal 9 3 6 5" xfId="4053" xr:uid="{F3E37C08-6E0E-4672-874D-D7B0304D6742}"/>
    <cellStyle name="Normal 9 3 6 5 2" xfId="4844" xr:uid="{C72DD196-01F5-4B6F-9534-91B4DE6563D8}"/>
    <cellStyle name="Normal 9 3 6 6" xfId="4835" xr:uid="{692FC12D-9F10-4685-BFE3-E98F3B492A27}"/>
    <cellStyle name="Normal 9 3 7" xfId="856" xr:uid="{91A84254-7280-4062-8410-883CF6FAB0EA}"/>
    <cellStyle name="Normal 9 3 7 2" xfId="2369" xr:uid="{79019617-9E3A-44EA-9D70-06378A4A6FE9}"/>
    <cellStyle name="Normal 9 3 7 2 2" xfId="2370" xr:uid="{07D596CA-5076-4E4C-8EE3-C5CAA9DF96D8}"/>
    <cellStyle name="Normal 9 3 7 2 2 2" xfId="4847" xr:uid="{E66C69CB-B0FF-4699-8B3E-86DFB48AE08E}"/>
    <cellStyle name="Normal 9 3 7 2 3" xfId="4846" xr:uid="{6CADD58D-F518-4002-BCCF-09CCC7229C2B}"/>
    <cellStyle name="Normal 9 3 7 3" xfId="2371" xr:uid="{97C7A7DD-DEDB-43EE-9E6F-EA8C50A9C3B6}"/>
    <cellStyle name="Normal 9 3 7 3 2" xfId="4848" xr:uid="{A3D82F5F-8970-4EC6-A506-27739EF9AFE9}"/>
    <cellStyle name="Normal 9 3 7 4" xfId="4054" xr:uid="{430A3130-61F2-454C-A953-6E5D3E8BB74C}"/>
    <cellStyle name="Normal 9 3 7 4 2" xfId="4849" xr:uid="{533A2ECD-279F-45AB-A15F-3057F2C13483}"/>
    <cellStyle name="Normal 9 3 7 5" xfId="4845" xr:uid="{57E78E01-36F1-4876-8761-F4680FC3EFFB}"/>
    <cellStyle name="Normal 9 3 8" xfId="2372" xr:uid="{9CBC3BC0-B6A8-42C4-8C47-F026638B412E}"/>
    <cellStyle name="Normal 9 3 8 2" xfId="2373" xr:uid="{F44CCD7C-03DC-4A57-BF56-F9F0BA5EF9ED}"/>
    <cellStyle name="Normal 9 3 8 2 2" xfId="4851" xr:uid="{CFD0B499-55D8-49C4-870F-189113C37075}"/>
    <cellStyle name="Normal 9 3 8 3" xfId="4055" xr:uid="{7332F39E-AED7-405E-91E3-8AACD5787614}"/>
    <cellStyle name="Normal 9 3 8 3 2" xfId="4852" xr:uid="{1476F439-66B8-471E-8F41-EEAD855FA022}"/>
    <cellStyle name="Normal 9 3 8 4" xfId="4056" xr:uid="{2921A8D0-D84E-473F-9E1A-F9CDC520512E}"/>
    <cellStyle name="Normal 9 3 8 4 2" xfId="4853" xr:uid="{B76B1B35-AE31-48A0-A43B-98B3A5356C0D}"/>
    <cellStyle name="Normal 9 3 8 5" xfId="4850" xr:uid="{EDC4EC9B-ED34-487D-A154-2623014B25A8}"/>
    <cellStyle name="Normal 9 3 9" xfId="2374" xr:uid="{B3A00584-C4A3-4072-8B08-655DCAC8ACE4}"/>
    <cellStyle name="Normal 9 3 9 2" xfId="4854" xr:uid="{CFAC7BF3-9ACB-425E-B377-08A71E236305}"/>
    <cellStyle name="Normal 9 4" xfId="172" xr:uid="{CA5657FF-FDBA-4127-8B80-192091CBE4EC}"/>
    <cellStyle name="Normal 9 4 10" xfId="4057" xr:uid="{1435FE80-C81C-4AAD-94BB-9D9547CB899E}"/>
    <cellStyle name="Normal 9 4 10 2" xfId="4856" xr:uid="{A68EBDB0-EAE9-48D7-A6D7-A5BD634A35B7}"/>
    <cellStyle name="Normal 9 4 11" xfId="4058" xr:uid="{57DB781C-9B4A-4277-A97C-CA262239E92E}"/>
    <cellStyle name="Normal 9 4 11 2" xfId="4857" xr:uid="{FB34156B-3958-4BD0-9896-4E254047F132}"/>
    <cellStyle name="Normal 9 4 12" xfId="4855" xr:uid="{9C22CC35-A8E2-4B8D-83F3-C67759A18A68}"/>
    <cellStyle name="Normal 9 4 2" xfId="173" xr:uid="{2E703595-EE5A-4D2C-B0B4-09BD0B86FBE3}"/>
    <cellStyle name="Normal 9 4 2 10" xfId="4858" xr:uid="{D71E4246-1C4C-4B17-885A-16F32CB66E21}"/>
    <cellStyle name="Normal 9 4 2 2" xfId="174" xr:uid="{31FAA789-41C9-4979-8AEE-8EA686E8EBAE}"/>
    <cellStyle name="Normal 9 4 2 2 2" xfId="412" xr:uid="{1ABCD7FB-A261-498B-9EB5-7DFC303A07A3}"/>
    <cellStyle name="Normal 9 4 2 2 2 2" xfId="857" xr:uid="{01C34696-D725-4B9C-BDF0-85088724F22F}"/>
    <cellStyle name="Normal 9 4 2 2 2 2 2" xfId="2375" xr:uid="{88CE2B62-6B0E-4632-B1AA-E85335BE2D81}"/>
    <cellStyle name="Normal 9 4 2 2 2 2 2 2" xfId="2376" xr:uid="{2A193547-4E09-49F9-AA38-A16650ABBD83}"/>
    <cellStyle name="Normal 9 4 2 2 2 2 2 2 2" xfId="4863" xr:uid="{C88F5164-C2F6-4A5D-B8A0-9A888B58A916}"/>
    <cellStyle name="Normal 9 4 2 2 2 2 2 3" xfId="4862" xr:uid="{FC89E2B9-9822-4D99-93EF-3B39EF89DDF9}"/>
    <cellStyle name="Normal 9 4 2 2 2 2 3" xfId="2377" xr:uid="{8AFC93E9-E389-4193-AA5B-30290431D3BF}"/>
    <cellStyle name="Normal 9 4 2 2 2 2 3 2" xfId="4864" xr:uid="{B9D284C4-A8B6-451B-BF8C-758F9D0D9632}"/>
    <cellStyle name="Normal 9 4 2 2 2 2 4" xfId="4059" xr:uid="{26A916B7-E9EB-4313-920B-8199664CD548}"/>
    <cellStyle name="Normal 9 4 2 2 2 2 4 2" xfId="4865" xr:uid="{9DA1FADE-0014-428B-9007-CB0DBF691286}"/>
    <cellStyle name="Normal 9 4 2 2 2 2 5" xfId="4861" xr:uid="{729CE22C-FF1A-41F5-A4BC-8A06FDAC127E}"/>
    <cellStyle name="Normal 9 4 2 2 2 3" xfId="2378" xr:uid="{5CF1DE77-819E-4710-9271-3F23E4D8231C}"/>
    <cellStyle name="Normal 9 4 2 2 2 3 2" xfId="2379" xr:uid="{15AC531E-119F-409E-BCE8-E7A485A8E345}"/>
    <cellStyle name="Normal 9 4 2 2 2 3 2 2" xfId="4867" xr:uid="{30FDEAFE-C3CB-4733-86B9-D9280ABABB80}"/>
    <cellStyle name="Normal 9 4 2 2 2 3 3" xfId="4060" xr:uid="{7F05AB45-6F4B-4785-AB2A-803C3D477D1B}"/>
    <cellStyle name="Normal 9 4 2 2 2 3 3 2" xfId="4868" xr:uid="{B6FA44FA-BCEF-420C-B56F-C8574AA7967A}"/>
    <cellStyle name="Normal 9 4 2 2 2 3 4" xfId="4061" xr:uid="{DEE08E73-D4A2-42CD-BAFF-3C2214CCB70A}"/>
    <cellStyle name="Normal 9 4 2 2 2 3 4 2" xfId="4869" xr:uid="{F43A84F7-79C5-4427-946C-55F19D297189}"/>
    <cellStyle name="Normal 9 4 2 2 2 3 5" xfId="4866" xr:uid="{FFD7E47F-AFFD-4663-A924-ECE55CAB6AAB}"/>
    <cellStyle name="Normal 9 4 2 2 2 4" xfId="2380" xr:uid="{5621CA46-2FB9-4A55-A0FD-A5A88EF6D415}"/>
    <cellStyle name="Normal 9 4 2 2 2 4 2" xfId="4870" xr:uid="{FDF5F249-0A35-44C4-A799-EC546DC43818}"/>
    <cellStyle name="Normal 9 4 2 2 2 5" xfId="4062" xr:uid="{B4FF8E42-6698-4A96-89E2-56B9DB81F6A8}"/>
    <cellStyle name="Normal 9 4 2 2 2 5 2" xfId="4871" xr:uid="{9EDEE530-F9E0-41C6-BBDA-00F1781A58B5}"/>
    <cellStyle name="Normal 9 4 2 2 2 6" xfId="4063" xr:uid="{1456EF4E-8BDF-48F4-99CD-8B636EFFB2A9}"/>
    <cellStyle name="Normal 9 4 2 2 2 6 2" xfId="4872" xr:uid="{CBFD237B-DD8C-44CE-BAD2-FE294587FF3F}"/>
    <cellStyle name="Normal 9 4 2 2 2 7" xfId="4860" xr:uid="{5B5EEC48-D0C6-4431-A968-153B4136743F}"/>
    <cellStyle name="Normal 9 4 2 2 3" xfId="858" xr:uid="{5B71C98E-7060-48C8-A252-7A8B20FE3F6A}"/>
    <cellStyle name="Normal 9 4 2 2 3 2" xfId="2381" xr:uid="{8CE3301D-6973-497D-A796-DCACFE88F3AD}"/>
    <cellStyle name="Normal 9 4 2 2 3 2 2" xfId="2382" xr:uid="{7B58C93E-EAC8-4288-B67F-77894F33E82C}"/>
    <cellStyle name="Normal 9 4 2 2 3 2 2 2" xfId="4875" xr:uid="{D0C317EE-235B-4420-B3B2-95463A089373}"/>
    <cellStyle name="Normal 9 4 2 2 3 2 3" xfId="4064" xr:uid="{0938BADE-9B79-49CB-895A-B5D2C401DDE2}"/>
    <cellStyle name="Normal 9 4 2 2 3 2 3 2" xfId="4876" xr:uid="{4074AA91-5DA8-49DE-8FFC-31A992DB538A}"/>
    <cellStyle name="Normal 9 4 2 2 3 2 4" xfId="4065" xr:uid="{E9C306D0-5B27-470A-B33B-8603ECB681EA}"/>
    <cellStyle name="Normal 9 4 2 2 3 2 4 2" xfId="4877" xr:uid="{92D8490D-F4E5-4CDD-A279-8E1D91C3E7FB}"/>
    <cellStyle name="Normal 9 4 2 2 3 2 5" xfId="4874" xr:uid="{8674E45F-0C1C-4143-9ECB-9820995E69E1}"/>
    <cellStyle name="Normal 9 4 2 2 3 3" xfId="2383" xr:uid="{63E28C7F-4489-4062-B6C4-D8118506802A}"/>
    <cellStyle name="Normal 9 4 2 2 3 3 2" xfId="4878" xr:uid="{FF575EBC-CE96-4093-B7AC-B15CD371F458}"/>
    <cellStyle name="Normal 9 4 2 2 3 4" xfId="4066" xr:uid="{EFDDC998-DF34-430D-8124-9DAE47882131}"/>
    <cellStyle name="Normal 9 4 2 2 3 4 2" xfId="4879" xr:uid="{CF4F4AD1-A4EB-46BC-83B2-AB633955EFF1}"/>
    <cellStyle name="Normal 9 4 2 2 3 5" xfId="4067" xr:uid="{2017C7A5-A26F-4DDC-AFB0-01B6719D5699}"/>
    <cellStyle name="Normal 9 4 2 2 3 5 2" xfId="4880" xr:uid="{662A4658-1B8E-40A1-A0CA-ABE12356AF30}"/>
    <cellStyle name="Normal 9 4 2 2 3 6" xfId="4873" xr:uid="{3B0E7262-EA09-4846-B11E-4E52CC1F9F1D}"/>
    <cellStyle name="Normal 9 4 2 2 4" xfId="2384" xr:uid="{0669754A-1B7C-4E47-992C-6C5B22C6E200}"/>
    <cellStyle name="Normal 9 4 2 2 4 2" xfId="2385" xr:uid="{EE67EE83-792D-4439-B3C9-7EFB8D495F9E}"/>
    <cellStyle name="Normal 9 4 2 2 4 2 2" xfId="4882" xr:uid="{970C8859-0076-41B6-8197-4708AFB70444}"/>
    <cellStyle name="Normal 9 4 2 2 4 3" xfId="4068" xr:uid="{1C667A27-B4F3-4F2B-97BF-9049F8D95012}"/>
    <cellStyle name="Normal 9 4 2 2 4 3 2" xfId="4883" xr:uid="{C1C5AD85-FB8F-4F53-9530-E677EC90C247}"/>
    <cellStyle name="Normal 9 4 2 2 4 4" xfId="4069" xr:uid="{4CFFC0DE-3C7B-4DEB-8575-85EA093B04BA}"/>
    <cellStyle name="Normal 9 4 2 2 4 4 2" xfId="4884" xr:uid="{AC0331E1-8D6B-42D2-BF72-124EBB4B957D}"/>
    <cellStyle name="Normal 9 4 2 2 4 5" xfId="4881" xr:uid="{F9739CD4-E2EA-4D1D-AE89-9A31984FB2BC}"/>
    <cellStyle name="Normal 9 4 2 2 5" xfId="2386" xr:uid="{632749CA-92BA-41C7-8059-601F72DA0002}"/>
    <cellStyle name="Normal 9 4 2 2 5 2" xfId="4070" xr:uid="{FE362898-01C4-40B6-AC94-482709137E28}"/>
    <cellStyle name="Normal 9 4 2 2 5 2 2" xfId="4886" xr:uid="{CB8C49ED-32EF-4720-8090-DEF6E17F725D}"/>
    <cellStyle name="Normal 9 4 2 2 5 3" xfId="4071" xr:uid="{1704A2CE-C298-4AE6-B3FA-014152D384C0}"/>
    <cellStyle name="Normal 9 4 2 2 5 3 2" xfId="4887" xr:uid="{D68B50DE-01DE-4168-9303-062A4F1A3805}"/>
    <cellStyle name="Normal 9 4 2 2 5 4" xfId="4072" xr:uid="{F158DC1E-E357-4C5F-9DC4-3B2D9058365C}"/>
    <cellStyle name="Normal 9 4 2 2 5 4 2" xfId="4888" xr:uid="{104343D4-90C2-48A4-AC7C-C79E5A7D4F15}"/>
    <cellStyle name="Normal 9 4 2 2 5 5" xfId="4885" xr:uid="{FDD581D3-08A4-410A-BF88-27E9997046CA}"/>
    <cellStyle name="Normal 9 4 2 2 6" xfId="4073" xr:uid="{EF67EFEB-FFE7-4606-BD5C-4041AC821E46}"/>
    <cellStyle name="Normal 9 4 2 2 6 2" xfId="4889" xr:uid="{74533606-1F8C-458F-8D8A-4769B4FEF902}"/>
    <cellStyle name="Normal 9 4 2 2 7" xfId="4074" xr:uid="{33AAC2B7-595A-4A45-9BAB-5DE9A9CC07DF}"/>
    <cellStyle name="Normal 9 4 2 2 7 2" xfId="4890" xr:uid="{AF697F29-BF9E-4DAA-A446-4F8E70A9534B}"/>
    <cellStyle name="Normal 9 4 2 2 8" xfId="4075" xr:uid="{3DA9E771-8CDF-4C59-898F-4FAC732620C5}"/>
    <cellStyle name="Normal 9 4 2 2 8 2" xfId="4891" xr:uid="{5ED8DDF7-1E1A-47C7-85F6-B55443CA4C92}"/>
    <cellStyle name="Normal 9 4 2 2 9" xfId="4859" xr:uid="{809C1EF9-A8CA-4E13-8EA0-855ACD205D2D}"/>
    <cellStyle name="Normal 9 4 2 3" xfId="413" xr:uid="{E0FB3CFA-A701-48B0-BEE0-983A28804DE4}"/>
    <cellStyle name="Normal 9 4 2 3 2" xfId="859" xr:uid="{B1DEBF06-3EDC-4FC5-8C1E-1C3CEEC453C1}"/>
    <cellStyle name="Normal 9 4 2 3 2 2" xfId="860" xr:uid="{2010ED3F-A6C7-47B6-A666-CC2CFD3BD21A}"/>
    <cellStyle name="Normal 9 4 2 3 2 2 2" xfId="2387" xr:uid="{041CA234-E805-4472-BC56-B4CB2FB49797}"/>
    <cellStyle name="Normal 9 4 2 3 2 2 2 2" xfId="2388" xr:uid="{A565A7D8-F214-45BF-BDB0-E39C3D7BFFC4}"/>
    <cellStyle name="Normal 9 4 2 3 2 2 2 2 2" xfId="4896" xr:uid="{DA882F75-9273-4A02-AA2C-2005B31F3276}"/>
    <cellStyle name="Normal 9 4 2 3 2 2 2 3" xfId="4895" xr:uid="{9158F953-5008-4B98-8916-6C43349281FE}"/>
    <cellStyle name="Normal 9 4 2 3 2 2 3" xfId="2389" xr:uid="{74D69F59-8C72-40BB-AB73-AAAD99C1F69F}"/>
    <cellStyle name="Normal 9 4 2 3 2 2 3 2" xfId="4897" xr:uid="{45FEE37B-D303-46A7-942D-093E32CC99C2}"/>
    <cellStyle name="Normal 9 4 2 3 2 2 4" xfId="4894" xr:uid="{B551C5F6-F32F-488E-8832-760E0C7DE75B}"/>
    <cellStyle name="Normal 9 4 2 3 2 3" xfId="2390" xr:uid="{7903F9C3-AC15-4EFB-B5DC-E1CA093AC258}"/>
    <cellStyle name="Normal 9 4 2 3 2 3 2" xfId="2391" xr:uid="{CE56A2E3-B202-493E-B263-5AF3C0E6502C}"/>
    <cellStyle name="Normal 9 4 2 3 2 3 2 2" xfId="4899" xr:uid="{4ABEE887-4670-4E3C-A7B7-DFA3C5FF5EDC}"/>
    <cellStyle name="Normal 9 4 2 3 2 3 3" xfId="4898" xr:uid="{4E27B9A8-3954-4AD8-8C8A-9D5456C25915}"/>
    <cellStyle name="Normal 9 4 2 3 2 4" xfId="2392" xr:uid="{AE387B3A-2EB0-479E-B859-1583CD5C43FB}"/>
    <cellStyle name="Normal 9 4 2 3 2 4 2" xfId="4900" xr:uid="{D7EED69A-6A77-4F6C-9AE6-46EE889DF45D}"/>
    <cellStyle name="Normal 9 4 2 3 2 5" xfId="4893" xr:uid="{C2ED9E75-6931-4C57-832E-66124A63B692}"/>
    <cellStyle name="Normal 9 4 2 3 3" xfId="861" xr:uid="{3336FBA2-EF19-452B-8BBD-62D8C6DBC297}"/>
    <cellStyle name="Normal 9 4 2 3 3 2" xfId="2393" xr:uid="{DD5CA51D-E0C8-4560-A90C-0C89C4914846}"/>
    <cellStyle name="Normal 9 4 2 3 3 2 2" xfId="2394" xr:uid="{D91360B6-A42D-4E5E-8759-8E79118F0739}"/>
    <cellStyle name="Normal 9 4 2 3 3 2 2 2" xfId="4903" xr:uid="{901C5CFD-D515-445B-AD4B-E9EBF3616B59}"/>
    <cellStyle name="Normal 9 4 2 3 3 2 3" xfId="4902" xr:uid="{5E865B65-65DD-4D1F-8DEE-E8328B62515A}"/>
    <cellStyle name="Normal 9 4 2 3 3 3" xfId="2395" xr:uid="{57D94B15-2CDD-49B3-BE97-4F9EE1C66DE8}"/>
    <cellStyle name="Normal 9 4 2 3 3 3 2" xfId="4904" xr:uid="{70F7D7DC-6CAB-4880-B2D4-1B94F28C5A14}"/>
    <cellStyle name="Normal 9 4 2 3 3 4" xfId="4076" xr:uid="{B0ACCB76-D24E-4C65-A193-247037079D31}"/>
    <cellStyle name="Normal 9 4 2 3 3 4 2" xfId="4905" xr:uid="{50584A29-88EC-412C-A583-EB28BE58273F}"/>
    <cellStyle name="Normal 9 4 2 3 3 5" xfId="4901" xr:uid="{E8FE64A9-2C0E-4EC9-8DE3-E3A1757376CF}"/>
    <cellStyle name="Normal 9 4 2 3 4" xfId="2396" xr:uid="{6FD40EC7-AF78-4CFF-940D-49306D25F24D}"/>
    <cellStyle name="Normal 9 4 2 3 4 2" xfId="2397" xr:uid="{D8F63CAC-EA10-445C-A866-A999E5E75642}"/>
    <cellStyle name="Normal 9 4 2 3 4 2 2" xfId="4907" xr:uid="{99B1D036-266D-4701-A931-7CEE4CA5057C}"/>
    <cellStyle name="Normal 9 4 2 3 4 3" xfId="4906" xr:uid="{ACE1F14F-786D-421E-92F1-E226748F57BF}"/>
    <cellStyle name="Normal 9 4 2 3 5" xfId="2398" xr:uid="{D53226AC-626C-4A85-8A2D-3A13D19D9C27}"/>
    <cellStyle name="Normal 9 4 2 3 5 2" xfId="4908" xr:uid="{1EB38BF6-89DF-4AD8-940D-2CE896BAA803}"/>
    <cellStyle name="Normal 9 4 2 3 6" xfId="4077" xr:uid="{FB09861B-DC64-4BE3-B716-F14760D754B7}"/>
    <cellStyle name="Normal 9 4 2 3 6 2" xfId="4909" xr:uid="{E4BA321B-0A4D-432D-AE31-1784362BDD2C}"/>
    <cellStyle name="Normal 9 4 2 3 7" xfId="4892" xr:uid="{81844212-3AB6-451F-9B1C-66C94F446600}"/>
    <cellStyle name="Normal 9 4 2 4" xfId="414" xr:uid="{51676484-EF5B-49C9-B125-A8964ACFCAFB}"/>
    <cellStyle name="Normal 9 4 2 4 2" xfId="862" xr:uid="{D3BD482C-92F2-41CF-9791-CD39AAB99781}"/>
    <cellStyle name="Normal 9 4 2 4 2 2" xfId="2399" xr:uid="{8D7B9595-B2B7-4D0A-BEF8-941BD77FB7C9}"/>
    <cellStyle name="Normal 9 4 2 4 2 2 2" xfId="2400" xr:uid="{E403746B-3361-494C-A4C9-35BB8E52A677}"/>
    <cellStyle name="Normal 9 4 2 4 2 2 2 2" xfId="4913" xr:uid="{81603788-0CA4-4470-9836-AC90CAB702FB}"/>
    <cellStyle name="Normal 9 4 2 4 2 2 3" xfId="4912" xr:uid="{01E77B17-DDE8-4964-8582-3C12CB541AC1}"/>
    <cellStyle name="Normal 9 4 2 4 2 3" xfId="2401" xr:uid="{332D1313-5A4A-4629-8CB3-A409D09124B4}"/>
    <cellStyle name="Normal 9 4 2 4 2 3 2" xfId="4914" xr:uid="{0770B36F-9845-4208-9BDC-5B465A3C27F8}"/>
    <cellStyle name="Normal 9 4 2 4 2 4" xfId="4078" xr:uid="{45E4681D-DBD5-4638-8EBE-1823F071D910}"/>
    <cellStyle name="Normal 9 4 2 4 2 4 2" xfId="4915" xr:uid="{2F88FF98-363F-46F9-9B2B-DA2A0E1DC458}"/>
    <cellStyle name="Normal 9 4 2 4 2 5" xfId="4911" xr:uid="{B061D92F-7239-4BF9-AB8A-3B60AB8DCA47}"/>
    <cellStyle name="Normal 9 4 2 4 3" xfId="2402" xr:uid="{BC8C047A-67D1-4CF4-BCD7-E9B1E3A2DCF6}"/>
    <cellStyle name="Normal 9 4 2 4 3 2" xfId="2403" xr:uid="{CB83A969-F527-4CE0-B18E-31326D15F9F9}"/>
    <cellStyle name="Normal 9 4 2 4 3 2 2" xfId="4917" xr:uid="{DF681A7F-71BA-4896-9565-5DEEF7852B98}"/>
    <cellStyle name="Normal 9 4 2 4 3 3" xfId="4916" xr:uid="{799C8D9F-4688-40D5-A320-9D8D9DC6853C}"/>
    <cellStyle name="Normal 9 4 2 4 4" xfId="2404" xr:uid="{AB0C7F56-F7EA-4E6E-BD1C-C75B231C9B7E}"/>
    <cellStyle name="Normal 9 4 2 4 4 2" xfId="4918" xr:uid="{2279F366-5FBE-4C63-B01F-F859ADE081CE}"/>
    <cellStyle name="Normal 9 4 2 4 5" xfId="4079" xr:uid="{86BE948E-0D67-49AC-8B7E-35AECF2FB87B}"/>
    <cellStyle name="Normal 9 4 2 4 5 2" xfId="4919" xr:uid="{86C3F29B-0DEE-4E26-BA9E-57FADD7A522B}"/>
    <cellStyle name="Normal 9 4 2 4 6" xfId="4910" xr:uid="{8975C934-0154-4394-9950-A09A981BCC4D}"/>
    <cellStyle name="Normal 9 4 2 5" xfId="415" xr:uid="{96B03B89-8253-42AA-B999-13304F1B2244}"/>
    <cellStyle name="Normal 9 4 2 5 2" xfId="2405" xr:uid="{F84EEC54-275F-4632-AC36-E383B96429DA}"/>
    <cellStyle name="Normal 9 4 2 5 2 2" xfId="2406" xr:uid="{D2686733-5196-4B0C-A0D6-FBFDA919088A}"/>
    <cellStyle name="Normal 9 4 2 5 2 2 2" xfId="4922" xr:uid="{B1C5B6D0-7417-4716-BE05-0CDA5A126938}"/>
    <cellStyle name="Normal 9 4 2 5 2 3" xfId="4921" xr:uid="{4610103F-D67C-452E-9008-EE44845B6394}"/>
    <cellStyle name="Normal 9 4 2 5 3" xfId="2407" xr:uid="{A60F3636-D4A1-415E-B3CC-5EE495A0252B}"/>
    <cellStyle name="Normal 9 4 2 5 3 2" xfId="4923" xr:uid="{0C7D7DF1-F585-4854-9B4B-48A981B5612D}"/>
    <cellStyle name="Normal 9 4 2 5 4" xfId="4080" xr:uid="{A839E648-490B-488B-B4FD-9A4772F1D6EC}"/>
    <cellStyle name="Normal 9 4 2 5 4 2" xfId="4924" xr:uid="{C3EBE912-33E2-43F1-8352-156BA5BFB79E}"/>
    <cellStyle name="Normal 9 4 2 5 5" xfId="4920" xr:uid="{5FC7BB9F-4395-4192-8533-5E20A0F86516}"/>
    <cellStyle name="Normal 9 4 2 6" xfId="2408" xr:uid="{CFD0F2E5-5CA8-4062-9902-7DE2111E53E1}"/>
    <cellStyle name="Normal 9 4 2 6 2" xfId="2409" xr:uid="{64D0882E-24C9-47B8-9FBA-A6A17DCD9013}"/>
    <cellStyle name="Normal 9 4 2 6 2 2" xfId="4926" xr:uid="{B0E6EB29-7F0D-4AC6-8E33-AAAB40AFAAB1}"/>
    <cellStyle name="Normal 9 4 2 6 3" xfId="4081" xr:uid="{6BCDC631-4EB8-4240-8BCE-12B3916F64A2}"/>
    <cellStyle name="Normal 9 4 2 6 3 2" xfId="4927" xr:uid="{6F729DE5-1869-4B35-B825-8CA6F131B7BA}"/>
    <cellStyle name="Normal 9 4 2 6 4" xfId="4082" xr:uid="{6FDC69EE-8034-485A-B809-C54A9E4DAF12}"/>
    <cellStyle name="Normal 9 4 2 6 4 2" xfId="4928" xr:uid="{C75AE4C9-739C-4571-8B5F-ADF64EF5CE75}"/>
    <cellStyle name="Normal 9 4 2 6 5" xfId="4925" xr:uid="{1E7E0B75-656A-4048-8FA5-0494F9BFFE3D}"/>
    <cellStyle name="Normal 9 4 2 7" xfId="2410" xr:uid="{82DC5850-3529-4C96-9079-A918B9E4D785}"/>
    <cellStyle name="Normal 9 4 2 7 2" xfId="4929" xr:uid="{E16F5D95-8383-44E5-A15E-5F30CCBD5E3D}"/>
    <cellStyle name="Normal 9 4 2 8" xfId="4083" xr:uid="{EC6A4840-C86A-44C8-8280-F1D208EE7930}"/>
    <cellStyle name="Normal 9 4 2 8 2" xfId="4930" xr:uid="{7D657A11-23F1-4CE8-B6C1-401F2ED40B8A}"/>
    <cellStyle name="Normal 9 4 2 9" xfId="4084" xr:uid="{F711668E-6681-4878-B0F1-9F9452EF807F}"/>
    <cellStyle name="Normal 9 4 2 9 2" xfId="4931" xr:uid="{942DE9B1-C3B2-4190-9DC6-F40A8C590249}"/>
    <cellStyle name="Normal 9 4 3" xfId="175" xr:uid="{E5B153DB-3084-43FE-B4E9-C45AA3915BC3}"/>
    <cellStyle name="Normal 9 4 3 2" xfId="176" xr:uid="{D571EA27-AFE7-40DE-9C2C-377F9A0E49F0}"/>
    <cellStyle name="Normal 9 4 3 2 2" xfId="863" xr:uid="{EE4A32CE-EADE-43A1-89ED-B6ACDE272A64}"/>
    <cellStyle name="Normal 9 4 3 2 2 2" xfId="2411" xr:uid="{9587EB0B-56CD-4719-BFA2-98C2BC6B1DE8}"/>
    <cellStyle name="Normal 9 4 3 2 2 2 2" xfId="2412" xr:uid="{4A918455-9137-4BD6-B144-4033D6F9FCC4}"/>
    <cellStyle name="Normal 9 4 3 2 2 2 2 2" xfId="4500" xr:uid="{FFB8892E-D1E3-4A3A-A891-94FD075F50EA}"/>
    <cellStyle name="Normal 9 4 3 2 2 2 2 2 2" xfId="5307" xr:uid="{7FB4D5CE-7D29-44AB-BBA2-63A821BF2D05}"/>
    <cellStyle name="Normal 9 4 3 2 2 2 2 2 3" xfId="4936" xr:uid="{E86FFEB5-680A-4DB0-99B7-721DCD608872}"/>
    <cellStyle name="Normal 9 4 3 2 2 2 3" xfId="4501" xr:uid="{4349EAD0-FC9B-4C8A-B785-EBD803B1B10F}"/>
    <cellStyle name="Normal 9 4 3 2 2 2 3 2" xfId="5308" xr:uid="{BA162080-6B3F-4257-93C7-962E7896220B}"/>
    <cellStyle name="Normal 9 4 3 2 2 2 3 3" xfId="4935" xr:uid="{85946409-BE58-442A-8745-0F4068C5580B}"/>
    <cellStyle name="Normal 9 4 3 2 2 3" xfId="2413" xr:uid="{EACD6904-6AFE-4FC3-B25D-CA7F072DBBD2}"/>
    <cellStyle name="Normal 9 4 3 2 2 3 2" xfId="4502" xr:uid="{59E209A8-7DFA-4703-B00B-9B5BC02F8E3F}"/>
    <cellStyle name="Normal 9 4 3 2 2 3 2 2" xfId="5309" xr:uid="{F0A96CC4-3DBF-4B16-B593-0E8DE1E1CA05}"/>
    <cellStyle name="Normal 9 4 3 2 2 3 2 3" xfId="4937" xr:uid="{FF97CF12-6C19-48B2-A51A-70BB01834AE0}"/>
    <cellStyle name="Normal 9 4 3 2 2 4" xfId="4085" xr:uid="{CB685C6B-A886-4505-80E1-4BFAEC34D0D0}"/>
    <cellStyle name="Normal 9 4 3 2 2 4 2" xfId="4938" xr:uid="{EE5EE0CA-1AB0-42E5-BF1F-0BA43CFDDC08}"/>
    <cellStyle name="Normal 9 4 3 2 2 5" xfId="4934" xr:uid="{7326CFB2-F920-43CD-BDEF-2C1855DC8773}"/>
    <cellStyle name="Normal 9 4 3 2 3" xfId="2414" xr:uid="{980A80F0-E1DA-49D7-825D-3496096E71AB}"/>
    <cellStyle name="Normal 9 4 3 2 3 2" xfId="2415" xr:uid="{969D2B61-9DB8-434A-8946-85F5E7E8B704}"/>
    <cellStyle name="Normal 9 4 3 2 3 2 2" xfId="4503" xr:uid="{4E20ACDF-E39F-4DBD-94B8-15B932703B9F}"/>
    <cellStyle name="Normal 9 4 3 2 3 2 2 2" xfId="5310" xr:uid="{EDBFE17D-9D44-441F-AD07-3B492952CF57}"/>
    <cellStyle name="Normal 9 4 3 2 3 2 2 3" xfId="4940" xr:uid="{D14CF337-001A-41CF-B25D-5425A2F61F9D}"/>
    <cellStyle name="Normal 9 4 3 2 3 3" xfId="4086" xr:uid="{04B029A0-1ED1-446E-9D6A-D2C8E97AAC03}"/>
    <cellStyle name="Normal 9 4 3 2 3 3 2" xfId="4941" xr:uid="{A659C5AD-BEC2-457C-B9C8-84562D880A69}"/>
    <cellStyle name="Normal 9 4 3 2 3 4" xfId="4087" xr:uid="{43B3031D-79D9-4B9A-8D3B-0B54D77C8FBE}"/>
    <cellStyle name="Normal 9 4 3 2 3 4 2" xfId="4942" xr:uid="{010D0FB4-4024-46E2-A279-93C330B3727F}"/>
    <cellStyle name="Normal 9 4 3 2 3 5" xfId="4939" xr:uid="{1938D71B-828D-4DBF-910D-0F559CDD0D9B}"/>
    <cellStyle name="Normal 9 4 3 2 4" xfId="2416" xr:uid="{7E7963BF-43EB-4252-9454-22D943158005}"/>
    <cellStyle name="Normal 9 4 3 2 4 2" xfId="4504" xr:uid="{E42DB22C-BF1C-43B5-8155-E61B3F7DB176}"/>
    <cellStyle name="Normal 9 4 3 2 4 2 2" xfId="5311" xr:uid="{123509F0-4AD8-4857-9880-3600FAC8DD23}"/>
    <cellStyle name="Normal 9 4 3 2 4 2 3" xfId="4943" xr:uid="{740BC723-279D-4CBF-8D86-3085226ABB2D}"/>
    <cellStyle name="Normal 9 4 3 2 5" xfId="4088" xr:uid="{9E1CE700-9F48-486E-A141-040AF5D40722}"/>
    <cellStyle name="Normal 9 4 3 2 5 2" xfId="4944" xr:uid="{6EA80EE2-7B30-471A-A471-C1AB921C3A65}"/>
    <cellStyle name="Normal 9 4 3 2 6" xfId="4089" xr:uid="{0E7475DE-776B-457E-99FE-2B77A61B5992}"/>
    <cellStyle name="Normal 9 4 3 2 6 2" xfId="4945" xr:uid="{6B65D5E0-7B02-4DC7-99A9-B9A07EAF3B81}"/>
    <cellStyle name="Normal 9 4 3 2 7" xfId="4933" xr:uid="{5B97D6E8-3E71-40A8-A7A1-7AABB74F3255}"/>
    <cellStyle name="Normal 9 4 3 3" xfId="416" xr:uid="{D31B317A-9B39-4D1F-9E66-CEBF50D0EC8A}"/>
    <cellStyle name="Normal 9 4 3 3 2" xfId="2417" xr:uid="{2D1988F5-D5BA-4426-B143-EE8FE1C9CF6B}"/>
    <cellStyle name="Normal 9 4 3 3 2 2" xfId="2418" xr:uid="{A4788D02-1EC9-4B67-AE0D-F75D4637B0F7}"/>
    <cellStyle name="Normal 9 4 3 3 2 2 2" xfId="4505" xr:uid="{8DE492D9-06DC-42AB-8DC8-FBB997E5C019}"/>
    <cellStyle name="Normal 9 4 3 3 2 2 2 2" xfId="5312" xr:uid="{794966C4-4FF7-48AB-843A-5A77CAB3DA65}"/>
    <cellStyle name="Normal 9 4 3 3 2 2 2 3" xfId="4948" xr:uid="{82E492A3-BF2F-4B04-8DB9-B318C0C3719E}"/>
    <cellStyle name="Normal 9 4 3 3 2 3" xfId="4090" xr:uid="{8A29E550-53F8-48AF-B70B-F2416A9398C3}"/>
    <cellStyle name="Normal 9 4 3 3 2 3 2" xfId="4949" xr:uid="{234B5710-2AA7-41B2-8C38-2FAAB8A10BBB}"/>
    <cellStyle name="Normal 9 4 3 3 2 4" xfId="4091" xr:uid="{330B3F39-034C-4AB1-B201-97ABD8106D51}"/>
    <cellStyle name="Normal 9 4 3 3 2 4 2" xfId="4950" xr:uid="{F4B7B2EA-9F39-4682-A158-142084715A4B}"/>
    <cellStyle name="Normal 9 4 3 3 2 5" xfId="4947" xr:uid="{A035DCE3-4F9D-4E10-8084-1957FE8A1547}"/>
    <cellStyle name="Normal 9 4 3 3 3" xfId="2419" xr:uid="{468F7EAA-35DC-4F51-91AB-457F3DDDC98A}"/>
    <cellStyle name="Normal 9 4 3 3 3 2" xfId="4506" xr:uid="{49CE2B65-E38E-43A8-8771-98B7EEC34C28}"/>
    <cellStyle name="Normal 9 4 3 3 3 2 2" xfId="5313" xr:uid="{13731EC5-D661-44E8-9D84-CF3B40C8A789}"/>
    <cellStyle name="Normal 9 4 3 3 3 2 3" xfId="4951" xr:uid="{3E96ADE1-161C-4808-AF7A-79937F5ECFEE}"/>
    <cellStyle name="Normal 9 4 3 3 4" xfId="4092" xr:uid="{E9E27E59-FE5A-42E3-93B5-44B3512F891F}"/>
    <cellStyle name="Normal 9 4 3 3 4 2" xfId="4952" xr:uid="{8F42707F-06B6-457F-8A90-AD4C8410C32A}"/>
    <cellStyle name="Normal 9 4 3 3 5" xfId="4093" xr:uid="{D0EC29A5-5F30-4A68-BAC5-D4B17D629EA2}"/>
    <cellStyle name="Normal 9 4 3 3 5 2" xfId="4953" xr:uid="{DF17E55B-5F48-4258-A47F-901EF8D71668}"/>
    <cellStyle name="Normal 9 4 3 3 6" xfId="4946" xr:uid="{B3DDADDB-1006-43B4-A862-5D306D039E81}"/>
    <cellStyle name="Normal 9 4 3 4" xfId="2420" xr:uid="{1A51505C-24AC-4D6B-9402-31C0EE03B241}"/>
    <cellStyle name="Normal 9 4 3 4 2" xfId="2421" xr:uid="{9A6A5B02-1A99-460C-986B-DB40857869EE}"/>
    <cellStyle name="Normal 9 4 3 4 2 2" xfId="4507" xr:uid="{30F827DC-71AA-4386-8337-0D7E209A22DB}"/>
    <cellStyle name="Normal 9 4 3 4 2 2 2" xfId="5314" xr:uid="{5DB17289-026E-406D-9CC1-A36FC884447D}"/>
    <cellStyle name="Normal 9 4 3 4 2 2 3" xfId="4955" xr:uid="{44D7FB99-8AD0-4AE0-8D23-67EDB0A62CF9}"/>
    <cellStyle name="Normal 9 4 3 4 3" xfId="4094" xr:uid="{64207E3A-478B-4A6F-BFA0-55FEBE5E020D}"/>
    <cellStyle name="Normal 9 4 3 4 3 2" xfId="4956" xr:uid="{82D68650-3D14-4FE1-A060-45122C32ACD7}"/>
    <cellStyle name="Normal 9 4 3 4 4" xfId="4095" xr:uid="{A6CBE5E2-E352-4C9A-ADAE-7463A60D1E1E}"/>
    <cellStyle name="Normal 9 4 3 4 4 2" xfId="4957" xr:uid="{FA96C068-65FF-4E83-8FF8-16C3D3443084}"/>
    <cellStyle name="Normal 9 4 3 4 5" xfId="4954" xr:uid="{E635681B-47F9-4DC9-B3A2-189DCDAF526D}"/>
    <cellStyle name="Normal 9 4 3 5" xfId="2422" xr:uid="{BDDEED63-0E2F-4798-B050-F4BA7A23F7F8}"/>
    <cellStyle name="Normal 9 4 3 5 2" xfId="4096" xr:uid="{3DA210AE-8B15-412F-95E2-0416FCF94918}"/>
    <cellStyle name="Normal 9 4 3 5 2 2" xfId="4959" xr:uid="{B04A6A94-074E-46E1-A999-FCD049BEB1FE}"/>
    <cellStyle name="Normal 9 4 3 5 3" xfId="4097" xr:uid="{8379830D-704E-48A6-9A2D-06034AC5ED1D}"/>
    <cellStyle name="Normal 9 4 3 5 3 2" xfId="4960" xr:uid="{FB8F79CA-3F00-4136-BA30-169F3DB3DD71}"/>
    <cellStyle name="Normal 9 4 3 5 4" xfId="4098" xr:uid="{68A66421-7732-425B-A572-F17F6EE026C6}"/>
    <cellStyle name="Normal 9 4 3 5 4 2" xfId="4961" xr:uid="{6FABB0A9-6BA4-4973-9A03-DAA134B31F98}"/>
    <cellStyle name="Normal 9 4 3 5 5" xfId="4958" xr:uid="{C1057AC1-04AF-477E-9DD4-864C8C943DB2}"/>
    <cellStyle name="Normal 9 4 3 6" xfId="4099" xr:uid="{8B662923-BF5D-45A4-BA2A-2B4E16E756A3}"/>
    <cellStyle name="Normal 9 4 3 6 2" xfId="4962" xr:uid="{FCAE9D7D-60AC-45CF-8EF7-FA3C019039FB}"/>
    <cellStyle name="Normal 9 4 3 7" xfId="4100" xr:uid="{DB5A6D57-7010-40EA-B56B-3F3F9D81F7CF}"/>
    <cellStyle name="Normal 9 4 3 7 2" xfId="4963" xr:uid="{1EBACAD3-C1CA-482D-A449-EA43FBA22149}"/>
    <cellStyle name="Normal 9 4 3 8" xfId="4101" xr:uid="{A2F71D7E-79D3-469F-8374-CE1A7E432012}"/>
    <cellStyle name="Normal 9 4 3 8 2" xfId="4964" xr:uid="{9A0AECA9-D451-4B9F-9BF1-11615610B190}"/>
    <cellStyle name="Normal 9 4 3 9" xfId="4932" xr:uid="{167CA215-5355-4C49-B2B9-F832C470E24F}"/>
    <cellStyle name="Normal 9 4 4" xfId="177" xr:uid="{D1693539-D3C1-4CB4-930D-024BCA4C1AA3}"/>
    <cellStyle name="Normal 9 4 4 2" xfId="864" xr:uid="{C804CF13-28F4-41BA-9B19-3712B4628CBD}"/>
    <cellStyle name="Normal 9 4 4 2 2" xfId="865" xr:uid="{7C1F99C6-F030-4E06-9342-5E5AC51B88D2}"/>
    <cellStyle name="Normal 9 4 4 2 2 2" xfId="2423" xr:uid="{F61D3C20-C3E1-4C81-9E93-4B941308C28B}"/>
    <cellStyle name="Normal 9 4 4 2 2 2 2" xfId="2424" xr:uid="{2F266A2E-6231-40F6-887D-7E85094143BB}"/>
    <cellStyle name="Normal 9 4 4 2 2 2 2 2" xfId="4969" xr:uid="{F0455739-DD3C-44D3-A308-D235F66B3F83}"/>
    <cellStyle name="Normal 9 4 4 2 2 2 3" xfId="4968" xr:uid="{F148F3A8-7083-47A6-9A6C-638E8B5F0E51}"/>
    <cellStyle name="Normal 9 4 4 2 2 3" xfId="2425" xr:uid="{E18C8F6B-1A7F-4D67-8B42-95444B1046E0}"/>
    <cellStyle name="Normal 9 4 4 2 2 3 2" xfId="4970" xr:uid="{936C23E2-4E58-40AC-97C4-1D12921E5801}"/>
    <cellStyle name="Normal 9 4 4 2 2 4" xfId="4102" xr:uid="{7DA09777-A339-4F50-8C1F-DAE7803F5CBF}"/>
    <cellStyle name="Normal 9 4 4 2 2 4 2" xfId="4971" xr:uid="{61A9071E-B8B8-4151-8169-E16827C13DDA}"/>
    <cellStyle name="Normal 9 4 4 2 2 5" xfId="4967" xr:uid="{3F055035-9262-41A0-A6EA-35DD9D116FEF}"/>
    <cellStyle name="Normal 9 4 4 2 3" xfId="2426" xr:uid="{CB8F8FF6-D223-4684-9963-228E2513D894}"/>
    <cellStyle name="Normal 9 4 4 2 3 2" xfId="2427" xr:uid="{AB3127B8-E6DE-43E4-8297-33C773AB637F}"/>
    <cellStyle name="Normal 9 4 4 2 3 2 2" xfId="4973" xr:uid="{F3493B38-BF8C-4E7E-ADEF-B11579556160}"/>
    <cellStyle name="Normal 9 4 4 2 3 3" xfId="4972" xr:uid="{84B9BFF2-082C-4899-8088-4A99C150BDE5}"/>
    <cellStyle name="Normal 9 4 4 2 4" xfId="2428" xr:uid="{4AB8A99A-0122-4F97-A5D4-355E16F3F70F}"/>
    <cellStyle name="Normal 9 4 4 2 4 2" xfId="4974" xr:uid="{521EF6B2-ACF8-4648-AA00-AAE8CDA688EC}"/>
    <cellStyle name="Normal 9 4 4 2 5" xfId="4103" xr:uid="{FDDE5D19-A91A-44D0-96DD-A468C9BEEE49}"/>
    <cellStyle name="Normal 9 4 4 2 5 2" xfId="4975" xr:uid="{5C06D0DA-F3B5-4200-B9AA-729D251F3DA0}"/>
    <cellStyle name="Normal 9 4 4 2 6" xfId="4966" xr:uid="{15513CE8-03B6-4219-B855-AA905D64221B}"/>
    <cellStyle name="Normal 9 4 4 3" xfId="866" xr:uid="{14B904B6-16D1-4F8F-A9AE-A40F13FBA883}"/>
    <cellStyle name="Normal 9 4 4 3 2" xfId="2429" xr:uid="{DD99C049-F62A-405F-8F1A-7D7DDCE9CEFC}"/>
    <cellStyle name="Normal 9 4 4 3 2 2" xfId="2430" xr:uid="{EAD8853F-6276-4EBF-9C9E-20D7CA27184D}"/>
    <cellStyle name="Normal 9 4 4 3 2 2 2" xfId="4978" xr:uid="{9454A1CB-FA7E-4ACB-9A14-F44744DF2FC0}"/>
    <cellStyle name="Normal 9 4 4 3 2 3" xfId="4977" xr:uid="{96951B0F-7151-4CC0-BAE2-36FC9B58FF3E}"/>
    <cellStyle name="Normal 9 4 4 3 3" xfId="2431" xr:uid="{9DF02898-CBED-433C-BC9F-46B744D77B32}"/>
    <cellStyle name="Normal 9 4 4 3 3 2" xfId="4979" xr:uid="{F4B46A1D-5838-439B-9D09-5E252E4970CF}"/>
    <cellStyle name="Normal 9 4 4 3 4" xfId="4104" xr:uid="{972C5346-91E9-4FAA-8CFC-5C431896178F}"/>
    <cellStyle name="Normal 9 4 4 3 4 2" xfId="4980" xr:uid="{BAA69CBE-E3B7-4F01-A2E0-AAA35F8338C3}"/>
    <cellStyle name="Normal 9 4 4 3 5" xfId="4976" xr:uid="{CB47352B-B1B4-41FF-93A9-8F70422154B0}"/>
    <cellStyle name="Normal 9 4 4 4" xfId="2432" xr:uid="{029660B7-6F31-4352-8A64-C5C4B3F459EB}"/>
    <cellStyle name="Normal 9 4 4 4 2" xfId="2433" xr:uid="{01C1415D-CF5D-4115-A534-7581D52089CD}"/>
    <cellStyle name="Normal 9 4 4 4 2 2" xfId="4982" xr:uid="{709D1E15-05F3-4F74-9487-F79A05938734}"/>
    <cellStyle name="Normal 9 4 4 4 3" xfId="4105" xr:uid="{69DB9AC3-E1D5-4977-9CE3-CD0696154C07}"/>
    <cellStyle name="Normal 9 4 4 4 3 2" xfId="4983" xr:uid="{F4B78D78-09A1-4A95-8214-EF69E0E755DA}"/>
    <cellStyle name="Normal 9 4 4 4 4" xfId="4106" xr:uid="{9351770E-097C-4872-A268-0B3B86F04AC7}"/>
    <cellStyle name="Normal 9 4 4 4 4 2" xfId="4984" xr:uid="{25042322-C0B6-48E2-8A18-D28D67ACDE1C}"/>
    <cellStyle name="Normal 9 4 4 4 5" xfId="4981" xr:uid="{E3E5D075-18A3-4220-83E7-E879B6E99059}"/>
    <cellStyle name="Normal 9 4 4 5" xfId="2434" xr:uid="{B6CED93B-26B4-4D2D-BBD1-9D5CB027DCFA}"/>
    <cellStyle name="Normal 9 4 4 5 2" xfId="4985" xr:uid="{593F30DF-783B-415A-9CAF-E5E4FB6AFCD7}"/>
    <cellStyle name="Normal 9 4 4 6" xfId="4107" xr:uid="{852EDC53-8E05-464C-A4AB-8A5B2967BEFB}"/>
    <cellStyle name="Normal 9 4 4 6 2" xfId="4986" xr:uid="{248B8DB5-588E-4788-B297-2F4462C8305B}"/>
    <cellStyle name="Normal 9 4 4 7" xfId="4108" xr:uid="{B9C4596F-03DC-4457-B414-A546EC21277E}"/>
    <cellStyle name="Normal 9 4 4 7 2" xfId="4987" xr:uid="{750ADAF5-E193-4981-8589-021BB6C50E1F}"/>
    <cellStyle name="Normal 9 4 4 8" xfId="4965" xr:uid="{0949B909-B647-4050-B089-1935C35E5099}"/>
    <cellStyle name="Normal 9 4 5" xfId="417" xr:uid="{B97AD362-5C98-405B-B35A-5BBF70ACCCEB}"/>
    <cellStyle name="Normal 9 4 5 2" xfId="867" xr:uid="{6ECF56D8-11FD-494A-B589-0C4D6B1F1E77}"/>
    <cellStyle name="Normal 9 4 5 2 2" xfId="2435" xr:uid="{4BA993C5-767A-4037-802E-504ACBB0F16A}"/>
    <cellStyle name="Normal 9 4 5 2 2 2" xfId="2436" xr:uid="{071B35EC-76EB-45C1-8440-1A20D955D292}"/>
    <cellStyle name="Normal 9 4 5 2 2 2 2" xfId="4991" xr:uid="{12EECD1E-4869-419C-8E85-3A03186DCEA4}"/>
    <cellStyle name="Normal 9 4 5 2 2 3" xfId="4990" xr:uid="{1CD9B685-FBA0-4F3C-8470-892150D2CDE8}"/>
    <cellStyle name="Normal 9 4 5 2 3" xfId="2437" xr:uid="{22336A10-8616-46A9-88A9-1FA124E83CE3}"/>
    <cellStyle name="Normal 9 4 5 2 3 2" xfId="4992" xr:uid="{00D6F4F0-FBCD-4CF4-8936-76909EAD3210}"/>
    <cellStyle name="Normal 9 4 5 2 4" xfId="4109" xr:uid="{EF486E58-6819-4004-90B2-CC771B4508D0}"/>
    <cellStyle name="Normal 9 4 5 2 4 2" xfId="4993" xr:uid="{72532EB4-39B9-47FF-89F6-04B7DEE30785}"/>
    <cellStyle name="Normal 9 4 5 2 5" xfId="4989" xr:uid="{6A8FBF67-1BD3-4BF7-8D6B-BC3198529562}"/>
    <cellStyle name="Normal 9 4 5 3" xfId="2438" xr:uid="{0F8CE5F5-676B-45BF-AA38-A7D2504F51EA}"/>
    <cellStyle name="Normal 9 4 5 3 2" xfId="2439" xr:uid="{3F2D41F4-E164-49F8-8DF8-5A29DAAE1DED}"/>
    <cellStyle name="Normal 9 4 5 3 2 2" xfId="4995" xr:uid="{99D800E1-0879-4177-93C1-36A22C21B2F6}"/>
    <cellStyle name="Normal 9 4 5 3 3" xfId="4110" xr:uid="{7F9C6FA0-2D08-4717-BC8D-9054C63CB350}"/>
    <cellStyle name="Normal 9 4 5 3 3 2" xfId="4996" xr:uid="{B633760E-814B-4E0D-A5C7-D88B7AF5BDD5}"/>
    <cellStyle name="Normal 9 4 5 3 4" xfId="4111" xr:uid="{07A25542-3354-4FDD-B419-45AB8677D773}"/>
    <cellStyle name="Normal 9 4 5 3 4 2" xfId="4997" xr:uid="{CBF66D8F-5D49-41B9-9050-94EF8F464AF6}"/>
    <cellStyle name="Normal 9 4 5 3 5" xfId="4994" xr:uid="{BADD1441-4586-42E3-8ABA-F15BCCB73061}"/>
    <cellStyle name="Normal 9 4 5 4" xfId="2440" xr:uid="{39F33AE2-404D-4A7A-A2EF-23A4B26FE2B2}"/>
    <cellStyle name="Normal 9 4 5 4 2" xfId="4998" xr:uid="{CEBF5CA2-810B-40F1-8BA7-632C59D566B3}"/>
    <cellStyle name="Normal 9 4 5 5" xfId="4112" xr:uid="{86EB0F30-EEA4-4296-9ABD-CC8CF17EC532}"/>
    <cellStyle name="Normal 9 4 5 5 2" xfId="4999" xr:uid="{852E6CBC-8542-4F3F-B032-91910DC99740}"/>
    <cellStyle name="Normal 9 4 5 6" xfId="4113" xr:uid="{0D13E597-FB94-4700-AB4F-45456F48F723}"/>
    <cellStyle name="Normal 9 4 5 6 2" xfId="5000" xr:uid="{02C58F07-D50C-487E-80E3-C9664438B36B}"/>
    <cellStyle name="Normal 9 4 5 7" xfId="4988" xr:uid="{E557BEE1-B4A4-4F4C-AA6E-50AE50EFE1B0}"/>
    <cellStyle name="Normal 9 4 6" xfId="418" xr:uid="{97539D7F-594C-4A98-9E4B-77AE81D4ED5F}"/>
    <cellStyle name="Normal 9 4 6 2" xfId="2441" xr:uid="{728882A4-C166-44B4-9874-16F9019F5728}"/>
    <cellStyle name="Normal 9 4 6 2 2" xfId="2442" xr:uid="{02346F5C-FF26-412D-91C6-9CEE66189A36}"/>
    <cellStyle name="Normal 9 4 6 2 2 2" xfId="5003" xr:uid="{F08566FB-650E-4B02-903F-23BAA7FFE1B7}"/>
    <cellStyle name="Normal 9 4 6 2 3" xfId="4114" xr:uid="{CFBCFC62-B32C-4713-A192-EE999E8B7BD2}"/>
    <cellStyle name="Normal 9 4 6 2 3 2" xfId="5004" xr:uid="{93532BD2-D3AC-46F3-853D-ED36A2556574}"/>
    <cellStyle name="Normal 9 4 6 2 4" xfId="4115" xr:uid="{3DE905EE-0068-4679-BB1A-EA49FCB57449}"/>
    <cellStyle name="Normal 9 4 6 2 4 2" xfId="5005" xr:uid="{40B1EB21-ACD1-48D3-8CAB-90D85D236C0B}"/>
    <cellStyle name="Normal 9 4 6 2 5" xfId="5002" xr:uid="{D070AD55-B5FD-4C22-8E72-F4820E7CD091}"/>
    <cellStyle name="Normal 9 4 6 3" xfId="2443" xr:uid="{8CEFA116-6568-4F3C-B7EC-E95CD25D352D}"/>
    <cellStyle name="Normal 9 4 6 3 2" xfId="5006" xr:uid="{D510CAD2-8BA5-4402-9AB7-4C30BFEC79D2}"/>
    <cellStyle name="Normal 9 4 6 4" xfId="4116" xr:uid="{9D64D72F-A909-41C1-BE6F-6A954B441821}"/>
    <cellStyle name="Normal 9 4 6 4 2" xfId="5007" xr:uid="{488610E9-5D7D-42DB-B6C0-575DFFCF909B}"/>
    <cellStyle name="Normal 9 4 6 5" xfId="4117" xr:uid="{5339F389-5FE9-43A2-BEC2-19F3196388CF}"/>
    <cellStyle name="Normal 9 4 6 5 2" xfId="5008" xr:uid="{57D16949-EB44-44CC-9B6B-5CE1BACA7AC6}"/>
    <cellStyle name="Normal 9 4 6 6" xfId="5001" xr:uid="{8379F5E2-ED32-4052-8FEF-F1C8034E8920}"/>
    <cellStyle name="Normal 9 4 7" xfId="2444" xr:uid="{D58FEE03-5A3F-4BBA-A0FC-7BBD3553782F}"/>
    <cellStyle name="Normal 9 4 7 2" xfId="2445" xr:uid="{674FF255-8DC5-4E27-B5DB-D20F7F41A581}"/>
    <cellStyle name="Normal 9 4 7 2 2" xfId="5010" xr:uid="{E7482073-39FF-40EE-90DB-C161FC8674B3}"/>
    <cellStyle name="Normal 9 4 7 3" xfId="4118" xr:uid="{29BE7FC1-9E23-479B-B74B-7985512A96CE}"/>
    <cellStyle name="Normal 9 4 7 3 2" xfId="5011" xr:uid="{F41F263F-69C5-4713-BEF2-7408022CD86E}"/>
    <cellStyle name="Normal 9 4 7 4" xfId="4119" xr:uid="{9262156A-B2EC-4D09-B1E5-E6B6A6F5A0D9}"/>
    <cellStyle name="Normal 9 4 7 4 2" xfId="5012" xr:uid="{9A1A10AD-1596-425C-A9AB-B01F8D45F7A5}"/>
    <cellStyle name="Normal 9 4 7 5" xfId="5009" xr:uid="{4A1D87C7-EE89-4507-A34A-3DFE18482827}"/>
    <cellStyle name="Normal 9 4 8" xfId="2446" xr:uid="{5F85C4CA-1386-4502-BC3F-F4C0019F965B}"/>
    <cellStyle name="Normal 9 4 8 2" xfId="4120" xr:uid="{EC169BB0-39C3-483A-94A6-7B2AF0B4A9B9}"/>
    <cellStyle name="Normal 9 4 8 2 2" xfId="5014" xr:uid="{62E1D9A8-E9B5-4EA5-B599-3F73C3D3BF27}"/>
    <cellStyle name="Normal 9 4 8 3" xfId="4121" xr:uid="{D7877B20-D69A-4C96-827D-76F9EA52D204}"/>
    <cellStyle name="Normal 9 4 8 3 2" xfId="5015" xr:uid="{E839D589-6993-47AB-B0A2-EED5D8CE251A}"/>
    <cellStyle name="Normal 9 4 8 4" xfId="4122" xr:uid="{EE2BE009-9819-42DA-89DD-7AD51835951D}"/>
    <cellStyle name="Normal 9 4 8 4 2" xfId="5016" xr:uid="{77B9454B-14E4-4C00-A477-EE80E1B5BB4D}"/>
    <cellStyle name="Normal 9 4 8 5" xfId="5013" xr:uid="{6F550467-D848-44FE-BF1C-678A6C036488}"/>
    <cellStyle name="Normal 9 4 9" xfId="4123" xr:uid="{D140C4EE-3668-4105-98D6-16206D3D1478}"/>
    <cellStyle name="Normal 9 4 9 2" xfId="5017" xr:uid="{28B08DF9-7F62-49B3-9170-B8E1ACF77F5E}"/>
    <cellStyle name="Normal 9 5" xfId="178" xr:uid="{D59539D6-92E2-4F80-AEA0-E918D29D437A}"/>
    <cellStyle name="Normal 9 5 10" xfId="4124" xr:uid="{3A28C3EF-1422-423C-AE42-D058A820984B}"/>
    <cellStyle name="Normal 9 5 10 2" xfId="5019" xr:uid="{196DA4A5-560A-43BB-BB9A-88AE65EC1C2B}"/>
    <cellStyle name="Normal 9 5 11" xfId="4125" xr:uid="{CB17F776-81F1-4BAC-AFFE-FC780EFD2CB1}"/>
    <cellStyle name="Normal 9 5 11 2" xfId="5020" xr:uid="{5BACBEA4-56D8-4A53-A539-918AEB84FC20}"/>
    <cellStyle name="Normal 9 5 12" xfId="5018" xr:uid="{4D08D3B7-8175-4367-8E73-ED8357FE4C42}"/>
    <cellStyle name="Normal 9 5 2" xfId="179" xr:uid="{D831D298-8964-4172-8077-5984D625C2D3}"/>
    <cellStyle name="Normal 9 5 2 10" xfId="5021" xr:uid="{C34B0CA6-6DFF-47FF-860E-BD86395CFC35}"/>
    <cellStyle name="Normal 9 5 2 2" xfId="419" xr:uid="{1F52C058-9D3D-4E37-A7D6-4CF70BC453F4}"/>
    <cellStyle name="Normal 9 5 2 2 2" xfId="868" xr:uid="{548EBF08-9150-49B8-A05D-0D72BDA70392}"/>
    <cellStyle name="Normal 9 5 2 2 2 2" xfId="869" xr:uid="{07F04B2A-A982-4E5F-B6CA-A199919A5024}"/>
    <cellStyle name="Normal 9 5 2 2 2 2 2" xfId="2447" xr:uid="{074E8EE3-B457-435B-8B8B-9D85CB22F7DF}"/>
    <cellStyle name="Normal 9 5 2 2 2 2 2 2" xfId="5025" xr:uid="{DE727620-89E7-4D9F-9751-F9BDAE325CEA}"/>
    <cellStyle name="Normal 9 5 2 2 2 2 3" xfId="4126" xr:uid="{CE8FC1E2-2AE3-4452-800C-9BF6A163A328}"/>
    <cellStyle name="Normal 9 5 2 2 2 2 3 2" xfId="5026" xr:uid="{C54AABCD-BEA8-40EF-B359-8C99381FDEB5}"/>
    <cellStyle name="Normal 9 5 2 2 2 2 4" xfId="4127" xr:uid="{4E8AE0D8-36A2-40F3-BE0B-CAAD72BD0A0E}"/>
    <cellStyle name="Normal 9 5 2 2 2 2 4 2" xfId="5027" xr:uid="{E6099EE2-F611-4CA0-BE5F-1D002EA54CB3}"/>
    <cellStyle name="Normal 9 5 2 2 2 2 5" xfId="5024" xr:uid="{994E6511-354E-4A49-8F59-A6D00005E61F}"/>
    <cellStyle name="Normal 9 5 2 2 2 3" xfId="2448" xr:uid="{BA5AE8E7-BD9A-476A-BC8D-72DE57491DE5}"/>
    <cellStyle name="Normal 9 5 2 2 2 3 2" xfId="4128" xr:uid="{65033B1D-B0C5-439E-84BB-D2E7C6923E28}"/>
    <cellStyle name="Normal 9 5 2 2 2 3 2 2" xfId="5029" xr:uid="{E024B1AA-702A-44B4-AEA3-C2518FBFCA66}"/>
    <cellStyle name="Normal 9 5 2 2 2 3 3" xfId="4129" xr:uid="{A82A5AB0-CBA8-449C-9471-9F0458FF00F6}"/>
    <cellStyle name="Normal 9 5 2 2 2 3 3 2" xfId="5030" xr:uid="{EF067EDC-EBE2-4CDC-B0C0-3B18C3C90686}"/>
    <cellStyle name="Normal 9 5 2 2 2 3 4" xfId="4130" xr:uid="{35D027A3-5AF0-4401-8472-F4A0BCEE1EB9}"/>
    <cellStyle name="Normal 9 5 2 2 2 3 4 2" xfId="5031" xr:uid="{FCDB1EE0-6471-4FD7-BEF5-98B02D8EC7AA}"/>
    <cellStyle name="Normal 9 5 2 2 2 3 5" xfId="5028" xr:uid="{949F80E8-114B-4BD5-BD23-894CA35EEDA0}"/>
    <cellStyle name="Normal 9 5 2 2 2 4" xfId="4131" xr:uid="{4C876E96-7353-45C3-B2B6-FDBBE0871D0E}"/>
    <cellStyle name="Normal 9 5 2 2 2 4 2" xfId="5032" xr:uid="{8911A07F-3D91-45F1-9CD7-3F8931C4B654}"/>
    <cellStyle name="Normal 9 5 2 2 2 5" xfId="4132" xr:uid="{7294BA9C-D7E1-49B2-979F-BBA010E4176B}"/>
    <cellStyle name="Normal 9 5 2 2 2 5 2" xfId="5033" xr:uid="{DD8553A4-ED5F-46BF-9EC8-F3D2ECA8EEFF}"/>
    <cellStyle name="Normal 9 5 2 2 2 6" xfId="4133" xr:uid="{4D4E09CE-005A-4B14-9489-69239550D191}"/>
    <cellStyle name="Normal 9 5 2 2 2 6 2" xfId="5034" xr:uid="{F8FD4FC1-AFF1-4282-AADD-06E5FB950FDE}"/>
    <cellStyle name="Normal 9 5 2 2 2 7" xfId="5023" xr:uid="{69C2FD09-7EDD-497E-B080-C12C67BBA451}"/>
    <cellStyle name="Normal 9 5 2 2 3" xfId="870" xr:uid="{00ACA700-6F30-4510-ABA9-3D0649D04A29}"/>
    <cellStyle name="Normal 9 5 2 2 3 2" xfId="2449" xr:uid="{DA2CAFA3-5572-4400-909E-A374E9BC95A0}"/>
    <cellStyle name="Normal 9 5 2 2 3 2 2" xfId="4134" xr:uid="{BBFD5439-EB3F-4C5E-8A19-77624E0DE793}"/>
    <cellStyle name="Normal 9 5 2 2 3 2 2 2" xfId="5037" xr:uid="{B3F904A1-CA95-44FC-882B-4C756C71B9A8}"/>
    <cellStyle name="Normal 9 5 2 2 3 2 3" xfId="4135" xr:uid="{59177673-CF96-4E0E-AD17-AD11383C6451}"/>
    <cellStyle name="Normal 9 5 2 2 3 2 3 2" xfId="5038" xr:uid="{40AC5F3E-B87A-4915-A41C-E9D2017502C0}"/>
    <cellStyle name="Normal 9 5 2 2 3 2 4" xfId="4136" xr:uid="{46FBF211-732D-429B-ADEF-BB9CE82B9102}"/>
    <cellStyle name="Normal 9 5 2 2 3 2 4 2" xfId="5039" xr:uid="{92246A68-17C0-4375-A026-0EAF1A12D0F0}"/>
    <cellStyle name="Normal 9 5 2 2 3 2 5" xfId="5036" xr:uid="{5ECA998E-0F41-49AF-814E-6DF90E1F42BD}"/>
    <cellStyle name="Normal 9 5 2 2 3 3" xfId="4137" xr:uid="{7D912838-0F4B-4E56-9D68-FA6A64B76D17}"/>
    <cellStyle name="Normal 9 5 2 2 3 3 2" xfId="5040" xr:uid="{F122A4C1-CDAB-4650-B0D5-A29EE2DB19A0}"/>
    <cellStyle name="Normal 9 5 2 2 3 4" xfId="4138" xr:uid="{39380D9E-7A57-442D-9010-15A5BB37823A}"/>
    <cellStyle name="Normal 9 5 2 2 3 4 2" xfId="5041" xr:uid="{6C23AB6E-E408-4F30-BC85-072B7C833A72}"/>
    <cellStyle name="Normal 9 5 2 2 3 5" xfId="4139" xr:uid="{003F586A-8FE9-4CFE-948B-8A5E5795CE86}"/>
    <cellStyle name="Normal 9 5 2 2 3 5 2" xfId="5042" xr:uid="{6D174EB2-3A03-4234-808C-472E5CED91F2}"/>
    <cellStyle name="Normal 9 5 2 2 3 6" xfId="5035" xr:uid="{6C121F91-938C-4F5F-BEEC-872AF0D06A27}"/>
    <cellStyle name="Normal 9 5 2 2 4" xfId="2450" xr:uid="{E9B08AA6-8734-4B6D-B33D-BF5AC2105B85}"/>
    <cellStyle name="Normal 9 5 2 2 4 2" xfId="4140" xr:uid="{A5FAD260-174E-4F92-B21B-CF20B56B404A}"/>
    <cellStyle name="Normal 9 5 2 2 4 2 2" xfId="5044" xr:uid="{CEED148D-E77F-487F-BF4E-9245289D45A4}"/>
    <cellStyle name="Normal 9 5 2 2 4 3" xfId="4141" xr:uid="{456D26E5-BA08-4F34-8A62-920F8CB4E44A}"/>
    <cellStyle name="Normal 9 5 2 2 4 3 2" xfId="5045" xr:uid="{AB562BE1-6D37-4DC6-9C13-C2233C61B59D}"/>
    <cellStyle name="Normal 9 5 2 2 4 4" xfId="4142" xr:uid="{70C956C0-905A-4BE2-8ED2-5A2528CA6A55}"/>
    <cellStyle name="Normal 9 5 2 2 4 4 2" xfId="5046" xr:uid="{49F20B39-C99B-4BAA-A6E2-0C32C389720C}"/>
    <cellStyle name="Normal 9 5 2 2 4 5" xfId="5043" xr:uid="{54FB5F40-DF1D-41FF-AEF9-2C042A32D883}"/>
    <cellStyle name="Normal 9 5 2 2 5" xfId="4143" xr:uid="{88A729FA-107F-4CB4-BCCF-8210CB12E392}"/>
    <cellStyle name="Normal 9 5 2 2 5 2" xfId="4144" xr:uid="{080A1E25-C1B3-40FA-AAD2-EEAA88A8B5AD}"/>
    <cellStyle name="Normal 9 5 2 2 5 2 2" xfId="5048" xr:uid="{BB135F2B-AC67-4CED-878A-2FEA4F2255D3}"/>
    <cellStyle name="Normal 9 5 2 2 5 3" xfId="4145" xr:uid="{2CB6B07B-1C8C-4027-88BE-535D3A704936}"/>
    <cellStyle name="Normal 9 5 2 2 5 3 2" xfId="5049" xr:uid="{18E3808D-851A-4F38-9580-AB7A5AFF0A4B}"/>
    <cellStyle name="Normal 9 5 2 2 5 4" xfId="4146" xr:uid="{EDE7A5FC-2C90-4878-8EAE-C75E04E43EFB}"/>
    <cellStyle name="Normal 9 5 2 2 5 4 2" xfId="5050" xr:uid="{6C55CDDE-9242-4783-B78F-3A83B102A55B}"/>
    <cellStyle name="Normal 9 5 2 2 5 5" xfId="5047" xr:uid="{1C04975F-0EA4-4FF9-89A7-B192FEB07237}"/>
    <cellStyle name="Normal 9 5 2 2 6" xfId="4147" xr:uid="{74494DFA-B039-48B4-A352-D578824BEA5C}"/>
    <cellStyle name="Normal 9 5 2 2 6 2" xfId="5051" xr:uid="{CC8A444D-30D1-4CDD-9C23-3AFE41201FE6}"/>
    <cellStyle name="Normal 9 5 2 2 7" xfId="4148" xr:uid="{B62214BD-4BC3-4AD1-BD99-2B776C1C0F4D}"/>
    <cellStyle name="Normal 9 5 2 2 7 2" xfId="5052" xr:uid="{17683A5A-D480-4EAC-88C7-331DFD82578A}"/>
    <cellStyle name="Normal 9 5 2 2 8" xfId="4149" xr:uid="{E50C698F-5E9B-42FF-8015-30F47D954EEF}"/>
    <cellStyle name="Normal 9 5 2 2 8 2" xfId="5053" xr:uid="{70329C03-B18A-49DD-91BD-2249AC149CE1}"/>
    <cellStyle name="Normal 9 5 2 2 9" xfId="5022" xr:uid="{95D5D6AB-AA76-4AAA-BA51-09D9164A7872}"/>
    <cellStyle name="Normal 9 5 2 3" xfId="871" xr:uid="{0034602F-89E6-4C98-8972-0C8A5C003832}"/>
    <cellStyle name="Normal 9 5 2 3 2" xfId="872" xr:uid="{337748DA-DFAD-4E48-A0CA-2343B3CA33F2}"/>
    <cellStyle name="Normal 9 5 2 3 2 2" xfId="873" xr:uid="{22619043-5450-43EC-A61E-63D471E47EC0}"/>
    <cellStyle name="Normal 9 5 2 3 2 2 2" xfId="5056" xr:uid="{5CA542B8-5B61-4A1F-844B-A159FE36BC6D}"/>
    <cellStyle name="Normal 9 5 2 3 2 3" xfId="4150" xr:uid="{F0150AA5-9D33-4ABE-888F-7BD5DEE723B0}"/>
    <cellStyle name="Normal 9 5 2 3 2 3 2" xfId="5057" xr:uid="{B3471A5D-2DA2-4875-B251-A43BF9E78B07}"/>
    <cellStyle name="Normal 9 5 2 3 2 4" xfId="4151" xr:uid="{6360D788-CD6C-41C0-A65C-C3C8389BED7D}"/>
    <cellStyle name="Normal 9 5 2 3 2 4 2" xfId="5058" xr:uid="{4CCBDB94-1B52-4AC9-BDE0-4EB4EF6B9BC2}"/>
    <cellStyle name="Normal 9 5 2 3 2 5" xfId="5055" xr:uid="{718B5496-8103-48E5-8252-92482127F6E8}"/>
    <cellStyle name="Normal 9 5 2 3 3" xfId="874" xr:uid="{7B268D1E-AD85-4705-889B-E691782A272B}"/>
    <cellStyle name="Normal 9 5 2 3 3 2" xfId="4152" xr:uid="{C0839E2B-E3E1-44DC-858E-16B084AABDC1}"/>
    <cellStyle name="Normal 9 5 2 3 3 2 2" xfId="5060" xr:uid="{9426E186-5603-4114-BD1D-53E09D5F5A89}"/>
    <cellStyle name="Normal 9 5 2 3 3 3" xfId="4153" xr:uid="{E5CBE74C-FFAA-4DBC-A2B1-B4B331795A50}"/>
    <cellStyle name="Normal 9 5 2 3 3 3 2" xfId="5061" xr:uid="{E0C80C99-2482-492A-86FE-7F39CFF70780}"/>
    <cellStyle name="Normal 9 5 2 3 3 4" xfId="4154" xr:uid="{21735103-EAEB-4A53-9E21-982EAFE9A25C}"/>
    <cellStyle name="Normal 9 5 2 3 3 4 2" xfId="5062" xr:uid="{E4FF6CC3-5E03-4D57-B54F-5777AA3D4280}"/>
    <cellStyle name="Normal 9 5 2 3 3 5" xfId="5059" xr:uid="{610FB188-2BDD-4A1A-BF2E-796212E61109}"/>
    <cellStyle name="Normal 9 5 2 3 4" xfId="4155" xr:uid="{1B60E68B-9C1D-48C9-9B93-E8D7BAB0B2D0}"/>
    <cellStyle name="Normal 9 5 2 3 4 2" xfId="5063" xr:uid="{8139E921-2C3C-4B06-BED6-31D2E6FFCD9C}"/>
    <cellStyle name="Normal 9 5 2 3 5" xfId="4156" xr:uid="{57E1BC6A-4ADC-4FD3-BF35-5A076D120709}"/>
    <cellStyle name="Normal 9 5 2 3 5 2" xfId="5064" xr:uid="{B627F96F-A34A-40E4-B257-04FAE55954A8}"/>
    <cellStyle name="Normal 9 5 2 3 6" xfId="4157" xr:uid="{CD35283C-F2CC-4947-AA29-E8DBD5AE3536}"/>
    <cellStyle name="Normal 9 5 2 3 6 2" xfId="5065" xr:uid="{AC3B61C0-45A3-478A-A694-5F0949CA453A}"/>
    <cellStyle name="Normal 9 5 2 3 7" xfId="5054" xr:uid="{B41A8356-1679-4B8A-B27C-D0120B6095E8}"/>
    <cellStyle name="Normal 9 5 2 4" xfId="875" xr:uid="{005EAA3C-42F9-4920-89DC-41335AC92AE5}"/>
    <cellStyle name="Normal 9 5 2 4 2" xfId="876" xr:uid="{6935FE8E-4931-4E02-9C19-0EE3EC4F8EE9}"/>
    <cellStyle name="Normal 9 5 2 4 2 2" xfId="4158" xr:uid="{C716D6C3-1894-4858-839D-92BA286CB922}"/>
    <cellStyle name="Normal 9 5 2 4 2 2 2" xfId="5068" xr:uid="{361224B7-1BDA-4868-91EB-38E78AD08602}"/>
    <cellStyle name="Normal 9 5 2 4 2 3" xfId="4159" xr:uid="{AF6E9E86-5A14-4390-9F44-A28569997399}"/>
    <cellStyle name="Normal 9 5 2 4 2 3 2" xfId="5069" xr:uid="{268AA4C7-5EFF-4977-A47B-1EE439EF7193}"/>
    <cellStyle name="Normal 9 5 2 4 2 4" xfId="4160" xr:uid="{F4ABFA38-631D-46A2-9DCE-215B7AF031C5}"/>
    <cellStyle name="Normal 9 5 2 4 2 4 2" xfId="5070" xr:uid="{51A4E81E-A45F-4B75-836F-2051B361375B}"/>
    <cellStyle name="Normal 9 5 2 4 2 5" xfId="5067" xr:uid="{8FAFA90D-B062-417E-922E-15FBCC2F0EE3}"/>
    <cellStyle name="Normal 9 5 2 4 3" xfId="4161" xr:uid="{E1FC9EC6-0F9C-4418-8572-0072FFE067EF}"/>
    <cellStyle name="Normal 9 5 2 4 3 2" xfId="5071" xr:uid="{96C9543E-13BD-4076-87F4-75475E117B52}"/>
    <cellStyle name="Normal 9 5 2 4 4" xfId="4162" xr:uid="{264AB10A-29EE-49DB-B141-AFBEAE5E8823}"/>
    <cellStyle name="Normal 9 5 2 4 4 2" xfId="5072" xr:uid="{8405CE31-0534-440B-9088-BE9B1B97750F}"/>
    <cellStyle name="Normal 9 5 2 4 5" xfId="4163" xr:uid="{5B5EB345-0954-4DCA-82B6-D3E7535E4387}"/>
    <cellStyle name="Normal 9 5 2 4 5 2" xfId="5073" xr:uid="{DB5BD742-2C2B-4384-9653-587593FCBE02}"/>
    <cellStyle name="Normal 9 5 2 4 6" xfId="5066" xr:uid="{103D54B2-1A57-4F95-A448-A68E2C716EF1}"/>
    <cellStyle name="Normal 9 5 2 5" xfId="877" xr:uid="{7BC3BECC-8560-4DED-8C5B-E7AE7F514E8D}"/>
    <cellStyle name="Normal 9 5 2 5 2" xfId="4164" xr:uid="{0F8A8522-7EAE-473E-8556-95C99FD95721}"/>
    <cellStyle name="Normal 9 5 2 5 2 2" xfId="5075" xr:uid="{476A4F83-889A-4F08-A679-CDA7550D3E88}"/>
    <cellStyle name="Normal 9 5 2 5 3" xfId="4165" xr:uid="{F8CC3846-0482-4116-A5EB-2E237F13F049}"/>
    <cellStyle name="Normal 9 5 2 5 3 2" xfId="5076" xr:uid="{5A7F0B0A-690E-48FA-9394-B419E75B1302}"/>
    <cellStyle name="Normal 9 5 2 5 4" xfId="4166" xr:uid="{A589129D-D2E7-4E58-B9C7-4A1CF42A14C5}"/>
    <cellStyle name="Normal 9 5 2 5 4 2" xfId="5077" xr:uid="{B47C0E7B-2322-47C0-AE3A-38AC8E7A0045}"/>
    <cellStyle name="Normal 9 5 2 5 5" xfId="5074" xr:uid="{163B256E-67D3-4972-9BE6-6B23F4512B96}"/>
    <cellStyle name="Normal 9 5 2 6" xfId="4167" xr:uid="{600AF434-E62D-4E01-8789-5FF8F0F4F698}"/>
    <cellStyle name="Normal 9 5 2 6 2" xfId="4168" xr:uid="{C697CEEE-218A-4417-8FD0-4116D535A670}"/>
    <cellStyle name="Normal 9 5 2 6 2 2" xfId="5079" xr:uid="{2C7155CF-45A8-4144-973C-018B14C43037}"/>
    <cellStyle name="Normal 9 5 2 6 3" xfId="4169" xr:uid="{A7BA6B7B-2F35-4024-911A-D2F684B81764}"/>
    <cellStyle name="Normal 9 5 2 6 3 2" xfId="5080" xr:uid="{3C17F4A7-2A2B-41F0-856E-962A533EDEBC}"/>
    <cellStyle name="Normal 9 5 2 6 4" xfId="4170" xr:uid="{7D0FAE32-7595-4C30-A1EE-8019642AC6CC}"/>
    <cellStyle name="Normal 9 5 2 6 4 2" xfId="5081" xr:uid="{A231EA02-D74B-456A-A605-9529EC7256C6}"/>
    <cellStyle name="Normal 9 5 2 6 5" xfId="5078" xr:uid="{61EF46F8-42CA-46BD-96C2-ED06AE164C37}"/>
    <cellStyle name="Normal 9 5 2 7" xfId="4171" xr:uid="{5AE59835-9A5C-4AC1-A64D-AB380460D565}"/>
    <cellStyle name="Normal 9 5 2 7 2" xfId="5082" xr:uid="{14FDE694-26B8-41AB-94AB-50A86D06876D}"/>
    <cellStyle name="Normal 9 5 2 8" xfId="4172" xr:uid="{561555DD-C8EA-4373-A0C7-998EE1A6659A}"/>
    <cellStyle name="Normal 9 5 2 8 2" xfId="5083" xr:uid="{2A9A7301-B6BD-41C0-BAF2-FC1EE11CC98F}"/>
    <cellStyle name="Normal 9 5 2 9" xfId="4173" xr:uid="{037D8C4B-C9D5-4809-AF79-640C0A0BDF51}"/>
    <cellStyle name="Normal 9 5 2 9 2" xfId="5084" xr:uid="{FB48D8DA-BA44-475F-866D-2945B5756D37}"/>
    <cellStyle name="Normal 9 5 3" xfId="420" xr:uid="{3A2AF5E1-9FD9-4985-9A32-CCC86035F6F9}"/>
    <cellStyle name="Normal 9 5 3 2" xfId="878" xr:uid="{C985B1F1-A7B6-4818-828E-721D220890C3}"/>
    <cellStyle name="Normal 9 5 3 2 2" xfId="879" xr:uid="{5D6BE251-776C-4485-9E62-1F4CA31D1B1A}"/>
    <cellStyle name="Normal 9 5 3 2 2 2" xfId="2451" xr:uid="{F12CA6F2-78F2-4BF9-B4B9-E6C31F92CCF5}"/>
    <cellStyle name="Normal 9 5 3 2 2 2 2" xfId="2452" xr:uid="{0B152CF0-E1C9-426C-9578-0164FD329621}"/>
    <cellStyle name="Normal 9 5 3 2 2 2 2 2" xfId="5089" xr:uid="{3C6E96A4-D63F-40BB-8B62-28FCDCEDCC90}"/>
    <cellStyle name="Normal 9 5 3 2 2 2 3" xfId="5088" xr:uid="{25323175-ECB4-40C7-9B83-A86E248FA6F0}"/>
    <cellStyle name="Normal 9 5 3 2 2 3" xfId="2453" xr:uid="{E73C86EC-58D3-4630-A18D-3EB836D6A949}"/>
    <cellStyle name="Normal 9 5 3 2 2 3 2" xfId="5090" xr:uid="{1B2A7760-9C2B-4BF4-BFC2-7058D0EDF154}"/>
    <cellStyle name="Normal 9 5 3 2 2 4" xfId="4174" xr:uid="{FBFED4DD-B1FF-4263-AC4A-4DC14E9A00B5}"/>
    <cellStyle name="Normal 9 5 3 2 2 4 2" xfId="5091" xr:uid="{1E0D374E-CF9A-4D28-8045-5B097097FDCC}"/>
    <cellStyle name="Normal 9 5 3 2 2 5" xfId="5087" xr:uid="{4D7DFDD0-451D-40B9-B155-80CE72A8CAEB}"/>
    <cellStyle name="Normal 9 5 3 2 3" xfId="2454" xr:uid="{2119C1C6-1565-43DB-BCFA-E118BD64080B}"/>
    <cellStyle name="Normal 9 5 3 2 3 2" xfId="2455" xr:uid="{E82596A4-CF1D-491C-92AB-B57E408322C5}"/>
    <cellStyle name="Normal 9 5 3 2 3 2 2" xfId="5093" xr:uid="{4FA22E18-4F0D-461B-8B65-D8B41FE01D6B}"/>
    <cellStyle name="Normal 9 5 3 2 3 3" xfId="4175" xr:uid="{5BA9D4B9-A222-48E1-966D-370DECC3CD51}"/>
    <cellStyle name="Normal 9 5 3 2 3 3 2" xfId="5094" xr:uid="{1065D5A1-B488-464E-A419-3EABBA363A04}"/>
    <cellStyle name="Normal 9 5 3 2 3 4" xfId="4176" xr:uid="{FFFE0C31-3681-4921-BDEA-1A04EBF1F602}"/>
    <cellStyle name="Normal 9 5 3 2 3 4 2" xfId="5095" xr:uid="{8564DA94-B152-40F4-BC3E-F3005ADDD05F}"/>
    <cellStyle name="Normal 9 5 3 2 3 5" xfId="5092" xr:uid="{F525604E-B3EF-4655-904E-3E4AE55CC238}"/>
    <cellStyle name="Normal 9 5 3 2 4" xfId="2456" xr:uid="{40C52500-E9AC-433E-9774-AE817435C507}"/>
    <cellStyle name="Normal 9 5 3 2 4 2" xfId="5096" xr:uid="{21BFCF8E-48C1-4CB5-89FE-4CABD166057C}"/>
    <cellStyle name="Normal 9 5 3 2 5" xfId="4177" xr:uid="{480425D8-FB0D-4FB4-A929-0BB0384A79EE}"/>
    <cellStyle name="Normal 9 5 3 2 5 2" xfId="5097" xr:uid="{88AFF92E-AB0B-4667-B28F-026C81ABA4EB}"/>
    <cellStyle name="Normal 9 5 3 2 6" xfId="4178" xr:uid="{201344EF-DCDA-4987-B6FC-906A9AD890E3}"/>
    <cellStyle name="Normal 9 5 3 2 6 2" xfId="5098" xr:uid="{3408FA18-7DF4-4C97-A81A-E46BCCEFD375}"/>
    <cellStyle name="Normal 9 5 3 2 7" xfId="5086" xr:uid="{B04A87F0-3830-4133-AE56-30B50E8A149E}"/>
    <cellStyle name="Normal 9 5 3 3" xfId="880" xr:uid="{B8727434-5659-426E-AEC9-5497E05F9493}"/>
    <cellStyle name="Normal 9 5 3 3 2" xfId="2457" xr:uid="{40353C6C-BE91-4879-8A2B-DE0373B999D2}"/>
    <cellStyle name="Normal 9 5 3 3 2 2" xfId="2458" xr:uid="{355803BB-BD77-427C-BC06-093D71C1D463}"/>
    <cellStyle name="Normal 9 5 3 3 2 2 2" xfId="5101" xr:uid="{C910ECDB-6151-42CB-87F2-89B375600D02}"/>
    <cellStyle name="Normal 9 5 3 3 2 3" xfId="4179" xr:uid="{77D847B0-6667-4DBD-A44C-A9E13A9FE1BF}"/>
    <cellStyle name="Normal 9 5 3 3 2 3 2" xfId="5102" xr:uid="{056FBED1-CDB8-4D06-AD96-504285447B83}"/>
    <cellStyle name="Normal 9 5 3 3 2 4" xfId="4180" xr:uid="{9EC78B2C-6372-4864-BAB9-2F31FFB7CA77}"/>
    <cellStyle name="Normal 9 5 3 3 2 4 2" xfId="5103" xr:uid="{3B719A2E-51B3-4B0E-93FF-AF2E87654425}"/>
    <cellStyle name="Normal 9 5 3 3 2 5" xfId="5100" xr:uid="{B2D2184F-8EA5-41FE-9858-059E02F61967}"/>
    <cellStyle name="Normal 9 5 3 3 3" xfId="2459" xr:uid="{E67E0493-58E9-4F62-BB42-38363EAADCB1}"/>
    <cellStyle name="Normal 9 5 3 3 3 2" xfId="5104" xr:uid="{57D3954A-44FE-4294-BD99-AA23FE506820}"/>
    <cellStyle name="Normal 9 5 3 3 4" xfId="4181" xr:uid="{7A39FAAB-8006-4A85-85A6-E722D1EEDACA}"/>
    <cellStyle name="Normal 9 5 3 3 4 2" xfId="5105" xr:uid="{58470677-69AF-499C-A04D-5E3DCDE8E11A}"/>
    <cellStyle name="Normal 9 5 3 3 5" xfId="4182" xr:uid="{603B8DD1-1067-4987-BA83-B52D76B06F0E}"/>
    <cellStyle name="Normal 9 5 3 3 5 2" xfId="5106" xr:uid="{88D68EAB-711B-41FE-A964-FCB8A87ED8C6}"/>
    <cellStyle name="Normal 9 5 3 3 6" xfId="5099" xr:uid="{7A4745F0-90F9-4B40-947E-B4FD827684FD}"/>
    <cellStyle name="Normal 9 5 3 4" xfId="2460" xr:uid="{280D6964-A986-4F7F-BD13-791819C74B16}"/>
    <cellStyle name="Normal 9 5 3 4 2" xfId="2461" xr:uid="{EDED38F7-375A-42DF-8343-456819259E40}"/>
    <cellStyle name="Normal 9 5 3 4 2 2" xfId="5108" xr:uid="{0933E91A-75A4-47B9-AD00-93D4B5A46656}"/>
    <cellStyle name="Normal 9 5 3 4 3" xfId="4183" xr:uid="{97A2A0AC-9679-4411-B3AD-F15F9FE2C1A8}"/>
    <cellStyle name="Normal 9 5 3 4 3 2" xfId="5109" xr:uid="{00277DBA-7375-493A-BFF5-3CF2B6C7AB7F}"/>
    <cellStyle name="Normal 9 5 3 4 4" xfId="4184" xr:uid="{5E914302-4CA5-4247-9FFF-0254AF290169}"/>
    <cellStyle name="Normal 9 5 3 4 4 2" xfId="5110" xr:uid="{2EE3FB4E-6A1D-409F-97A8-077D9F706EA0}"/>
    <cellStyle name="Normal 9 5 3 4 5" xfId="5107" xr:uid="{CD6FA0C3-2D37-45A3-BC14-5D1DACD0B00F}"/>
    <cellStyle name="Normal 9 5 3 5" xfId="2462" xr:uid="{BA4CE3B1-9113-4A65-AE35-E2747F82FE93}"/>
    <cellStyle name="Normal 9 5 3 5 2" xfId="4185" xr:uid="{1D1F21D2-1F58-40EF-8B59-7B6C5B82282A}"/>
    <cellStyle name="Normal 9 5 3 5 2 2" xfId="5112" xr:uid="{164AB8B4-D72F-4FD8-AE6D-53A389C29257}"/>
    <cellStyle name="Normal 9 5 3 5 3" xfId="4186" xr:uid="{E5990947-8058-4FA0-8FA0-902558A18737}"/>
    <cellStyle name="Normal 9 5 3 5 3 2" xfId="5113" xr:uid="{70334590-FADB-4708-847F-B4B1DB7A1D97}"/>
    <cellStyle name="Normal 9 5 3 5 4" xfId="4187" xr:uid="{0DB580A1-4701-4AD0-A2AC-05E45CA22184}"/>
    <cellStyle name="Normal 9 5 3 5 4 2" xfId="5114" xr:uid="{ECECDCB9-535B-4B10-8BCC-E8EA0491790A}"/>
    <cellStyle name="Normal 9 5 3 5 5" xfId="5111" xr:uid="{32D6D772-9BC9-4A1B-8D5D-F99A16D84D6E}"/>
    <cellStyle name="Normal 9 5 3 6" xfId="4188" xr:uid="{67597B7F-363B-4D5D-BD01-96437CD34FF4}"/>
    <cellStyle name="Normal 9 5 3 6 2" xfId="5115" xr:uid="{11BC063C-3208-4468-BCA9-E05F6BB440BF}"/>
    <cellStyle name="Normal 9 5 3 7" xfId="4189" xr:uid="{1E4F8B5E-2654-4C78-AF9C-D10C2C7ACFC7}"/>
    <cellStyle name="Normal 9 5 3 7 2" xfId="5116" xr:uid="{B5788435-A52C-4690-9C58-F3B7C892D746}"/>
    <cellStyle name="Normal 9 5 3 8" xfId="4190" xr:uid="{AD1CF5B7-C3A8-4B90-8E2D-6A34C7F9096A}"/>
    <cellStyle name="Normal 9 5 3 8 2" xfId="5117" xr:uid="{923B07F8-7BE6-4271-9EC9-4A734B71E516}"/>
    <cellStyle name="Normal 9 5 3 9" xfId="5085" xr:uid="{924F4AE9-3CBC-410E-A1DA-002E144B4D4A}"/>
    <cellStyle name="Normal 9 5 4" xfId="421" xr:uid="{F9A70C6D-FA42-4926-9C31-5D5CA7A78C23}"/>
    <cellStyle name="Normal 9 5 4 2" xfId="881" xr:uid="{CF2E5E71-E4B1-41C4-B819-C0BA127411E8}"/>
    <cellStyle name="Normal 9 5 4 2 2" xfId="882" xr:uid="{764662B0-0980-4B36-AFFA-395A8A4A8817}"/>
    <cellStyle name="Normal 9 5 4 2 2 2" xfId="2463" xr:uid="{9C0EA6FB-0256-4415-B06A-BCB0E0E4F747}"/>
    <cellStyle name="Normal 9 5 4 2 2 2 2" xfId="5121" xr:uid="{C2E9DA86-B583-44C4-93E7-B908CDA6D5A0}"/>
    <cellStyle name="Normal 9 5 4 2 2 3" xfId="4191" xr:uid="{8B079A80-F23A-4AE4-8505-216D446EDB3C}"/>
    <cellStyle name="Normal 9 5 4 2 2 3 2" xfId="5122" xr:uid="{7A8E1288-6F78-4CC6-AE1E-752B86C21ADB}"/>
    <cellStyle name="Normal 9 5 4 2 2 4" xfId="4192" xr:uid="{3268FF72-1CC4-4455-8AA1-F548074F9E9A}"/>
    <cellStyle name="Normal 9 5 4 2 2 4 2" xfId="5123" xr:uid="{9BC9A72F-CBFD-4F04-A368-5CE408CCA7B3}"/>
    <cellStyle name="Normal 9 5 4 2 2 5" xfId="5120" xr:uid="{84A58811-7694-4200-B85F-36BD3DE4478A}"/>
    <cellStyle name="Normal 9 5 4 2 3" xfId="2464" xr:uid="{FC7D4178-56A2-4F46-A4DE-B2B4C0350795}"/>
    <cellStyle name="Normal 9 5 4 2 3 2" xfId="5124" xr:uid="{9049CA41-18F8-4734-A733-BE1A4949543D}"/>
    <cellStyle name="Normal 9 5 4 2 4" xfId="4193" xr:uid="{2BD8DFCB-0946-4941-B7F6-E896F392C867}"/>
    <cellStyle name="Normal 9 5 4 2 4 2" xfId="5125" xr:uid="{FC5769EE-2396-4A42-AD76-031D6B1D8C67}"/>
    <cellStyle name="Normal 9 5 4 2 5" xfId="4194" xr:uid="{91277728-1344-467C-941D-CF843082B6F2}"/>
    <cellStyle name="Normal 9 5 4 2 5 2" xfId="5126" xr:uid="{2B110096-2ABF-4947-B8DD-8899C8F4EDB7}"/>
    <cellStyle name="Normal 9 5 4 2 6" xfId="5119" xr:uid="{5AF1883B-8B16-45A9-9220-11DDB8225CF7}"/>
    <cellStyle name="Normal 9 5 4 3" xfId="883" xr:uid="{B6B2E7EA-A93C-4D91-909F-1BD738ABC846}"/>
    <cellStyle name="Normal 9 5 4 3 2" xfId="2465" xr:uid="{4992519B-A1DA-4E2C-AFA0-28D67D9A9D48}"/>
    <cellStyle name="Normal 9 5 4 3 2 2" xfId="5128" xr:uid="{C6AB4C6F-35AD-4A7B-B00E-F4310AA7B8D2}"/>
    <cellStyle name="Normal 9 5 4 3 3" xfId="4195" xr:uid="{10392203-7298-4947-A21C-53F2B7491729}"/>
    <cellStyle name="Normal 9 5 4 3 3 2" xfId="5129" xr:uid="{354D9219-A50D-4B11-8406-A4AEFE7C1647}"/>
    <cellStyle name="Normal 9 5 4 3 4" xfId="4196" xr:uid="{29C788F5-473A-4807-B0F3-7A8AFEF8235B}"/>
    <cellStyle name="Normal 9 5 4 3 4 2" xfId="5130" xr:uid="{7CEA28AE-FED0-49EF-9FC5-AC5267C151C0}"/>
    <cellStyle name="Normal 9 5 4 3 5" xfId="5127" xr:uid="{B61D345C-C89D-4C68-99D0-FF4829F94C84}"/>
    <cellStyle name="Normal 9 5 4 4" xfId="2466" xr:uid="{BDD096AF-D8C3-4E23-83A0-95276E9B5CDE}"/>
    <cellStyle name="Normal 9 5 4 4 2" xfId="4197" xr:uid="{56397BCE-6787-4E18-BF92-5B7FE1CEC150}"/>
    <cellStyle name="Normal 9 5 4 4 2 2" xfId="5132" xr:uid="{C1F26FAF-8E32-404B-8B26-98C6D09E1BDF}"/>
    <cellStyle name="Normal 9 5 4 4 3" xfId="4198" xr:uid="{C8E0561B-215E-487B-83C9-96B452A6771C}"/>
    <cellStyle name="Normal 9 5 4 4 3 2" xfId="5133" xr:uid="{13EC9DBD-3E0C-4492-8892-D478321878F0}"/>
    <cellStyle name="Normal 9 5 4 4 4" xfId="4199" xr:uid="{17FEA83B-EFF6-4AAD-9347-095E9879389D}"/>
    <cellStyle name="Normal 9 5 4 4 4 2" xfId="5134" xr:uid="{BB0ADC68-01F9-4970-B37E-B34667008FC8}"/>
    <cellStyle name="Normal 9 5 4 4 5" xfId="5131" xr:uid="{9F6C6A04-27B8-4EAB-888D-37D5C3DFF28C}"/>
    <cellStyle name="Normal 9 5 4 5" xfId="4200" xr:uid="{40DC79CD-E291-408C-8EED-EF152421FE7C}"/>
    <cellStyle name="Normal 9 5 4 5 2" xfId="5135" xr:uid="{5981AA74-CCBF-43B3-9E58-D566B117BF77}"/>
    <cellStyle name="Normal 9 5 4 6" xfId="4201" xr:uid="{293C4778-BD9D-4202-B70A-D227F27ADF36}"/>
    <cellStyle name="Normal 9 5 4 6 2" xfId="5136" xr:uid="{33120B7B-B952-4962-9BBA-686B828479BC}"/>
    <cellStyle name="Normal 9 5 4 7" xfId="4202" xr:uid="{1B4FF305-58E6-4ACA-9180-5104E02B0644}"/>
    <cellStyle name="Normal 9 5 4 7 2" xfId="5137" xr:uid="{3DFD0A34-AB05-45DB-A7EE-9196D615F07F}"/>
    <cellStyle name="Normal 9 5 4 8" xfId="5118" xr:uid="{A8EBBB6C-D888-4481-BF06-ACEA1CE804A8}"/>
    <cellStyle name="Normal 9 5 5" xfId="422" xr:uid="{F1F9113B-69FC-46EA-AB5A-EAAD947081B4}"/>
    <cellStyle name="Normal 9 5 5 2" xfId="884" xr:uid="{A2EDF1FD-02CC-4410-A796-A5F6C260164A}"/>
    <cellStyle name="Normal 9 5 5 2 2" xfId="2467" xr:uid="{B0899F08-F48E-4BCC-B511-185115D9C940}"/>
    <cellStyle name="Normal 9 5 5 2 2 2" xfId="5140" xr:uid="{265E744C-4813-45D3-8780-A2C9E0284FEA}"/>
    <cellStyle name="Normal 9 5 5 2 3" xfId="4203" xr:uid="{F42F46C1-1EFC-4F0C-A059-143175F72812}"/>
    <cellStyle name="Normal 9 5 5 2 3 2" xfId="5141" xr:uid="{B33D2766-F91D-4EB0-B1D8-DB94245B82F0}"/>
    <cellStyle name="Normal 9 5 5 2 4" xfId="4204" xr:uid="{AA4F4A5A-4017-4029-813D-1E1BE5500D54}"/>
    <cellStyle name="Normal 9 5 5 2 4 2" xfId="5142" xr:uid="{23CEDDA4-73D6-44B5-BCEF-B0E76BFD0C8F}"/>
    <cellStyle name="Normal 9 5 5 2 5" xfId="5139" xr:uid="{3D685E3A-4615-4752-96D8-02BE354155A3}"/>
    <cellStyle name="Normal 9 5 5 3" xfId="2468" xr:uid="{9E9AEDF6-DD4D-4B74-83F5-86634A31B549}"/>
    <cellStyle name="Normal 9 5 5 3 2" xfId="4205" xr:uid="{1D429406-F804-4B85-BE2E-B6122728D49A}"/>
    <cellStyle name="Normal 9 5 5 3 2 2" xfId="5144" xr:uid="{913EE3EC-4BA0-4123-BE02-A4CBCF3F7C16}"/>
    <cellStyle name="Normal 9 5 5 3 3" xfId="4206" xr:uid="{BCF8B7C1-3C1A-4B8E-835C-451D70C7CE24}"/>
    <cellStyle name="Normal 9 5 5 3 3 2" xfId="5145" xr:uid="{67AD3D7B-BEAF-438D-9884-CC5898E915AF}"/>
    <cellStyle name="Normal 9 5 5 3 4" xfId="4207" xr:uid="{2389350F-DC96-4475-BCD8-72AECD207541}"/>
    <cellStyle name="Normal 9 5 5 3 4 2" xfId="5146" xr:uid="{E9286D77-EF3F-4455-A9B9-DF0B71F30B3F}"/>
    <cellStyle name="Normal 9 5 5 3 5" xfId="5143" xr:uid="{9FB31162-4A64-4705-B312-59266DE87DB0}"/>
    <cellStyle name="Normal 9 5 5 4" xfId="4208" xr:uid="{CF36595D-35FC-439F-97C1-FAB950645987}"/>
    <cellStyle name="Normal 9 5 5 4 2" xfId="5147" xr:uid="{3DB93B24-16EA-4B87-B6C2-54180D9DD61B}"/>
    <cellStyle name="Normal 9 5 5 5" xfId="4209" xr:uid="{E964D287-9186-4893-93AB-CC02CB7BD7A6}"/>
    <cellStyle name="Normal 9 5 5 5 2" xfId="5148" xr:uid="{70B2DF8A-67C2-4AC7-BE2A-245D04435FB6}"/>
    <cellStyle name="Normal 9 5 5 6" xfId="4210" xr:uid="{F862685F-75D0-4402-B1D4-8C1D3B09B5E1}"/>
    <cellStyle name="Normal 9 5 5 6 2" xfId="5149" xr:uid="{E7E44F9C-23D5-47B5-9EAC-E0871B047A07}"/>
    <cellStyle name="Normal 9 5 5 7" xfId="5138" xr:uid="{FE3A5E04-6ED8-475B-8454-1FDA56B28766}"/>
    <cellStyle name="Normal 9 5 6" xfId="885" xr:uid="{CF540D06-DFEC-40E0-9643-F8448E9284F5}"/>
    <cellStyle name="Normal 9 5 6 2" xfId="2469" xr:uid="{B268BB0D-0C7E-4999-907A-2F3A216A406E}"/>
    <cellStyle name="Normal 9 5 6 2 2" xfId="4211" xr:uid="{71A3B98F-4FC8-44E2-B01B-E953D3C28346}"/>
    <cellStyle name="Normal 9 5 6 2 2 2" xfId="5152" xr:uid="{EBA022E2-2CC1-4A33-8A68-F50E0C307E02}"/>
    <cellStyle name="Normal 9 5 6 2 3" xfId="4212" xr:uid="{1261960E-E4A3-4A54-B4AA-39EEFCDE8E57}"/>
    <cellStyle name="Normal 9 5 6 2 3 2" xfId="5153" xr:uid="{133C0CC4-931E-412D-A931-5327F4055A54}"/>
    <cellStyle name="Normal 9 5 6 2 4" xfId="4213" xr:uid="{37F17433-C383-486C-889E-5A1004966EBD}"/>
    <cellStyle name="Normal 9 5 6 2 4 2" xfId="5154" xr:uid="{9F1FAED5-A1C1-4753-96A9-C63D2D790D7E}"/>
    <cellStyle name="Normal 9 5 6 2 5" xfId="5151" xr:uid="{FFAAE948-1E83-41F4-8230-1D21E9248665}"/>
    <cellStyle name="Normal 9 5 6 3" xfId="4214" xr:uid="{0DAD4449-A30E-40D8-9551-D0156698FAED}"/>
    <cellStyle name="Normal 9 5 6 3 2" xfId="5155" xr:uid="{2565A6ED-F0E0-4D9F-85C1-9066AFCA9306}"/>
    <cellStyle name="Normal 9 5 6 4" xfId="4215" xr:uid="{2D8E0DD6-F7E2-4197-ABC1-900E63576573}"/>
    <cellStyle name="Normal 9 5 6 4 2" xfId="5156" xr:uid="{7F0C1ED0-A878-4A2C-830B-B49258E58CEF}"/>
    <cellStyle name="Normal 9 5 6 5" xfId="4216" xr:uid="{48EC04CA-88D8-46F4-8AC8-A5CD1436E88D}"/>
    <cellStyle name="Normal 9 5 6 5 2" xfId="5157" xr:uid="{5BB6699A-9F34-4121-9F69-C94661854080}"/>
    <cellStyle name="Normal 9 5 6 6" xfId="5150" xr:uid="{306D1659-9DD9-42B3-88F2-9D0755D31853}"/>
    <cellStyle name="Normal 9 5 7" xfId="2470" xr:uid="{A2AC2C75-AF13-475C-A215-2D7F34907ADD}"/>
    <cellStyle name="Normal 9 5 7 2" xfId="4217" xr:uid="{98B0865E-5789-4CA5-8B0A-0DFD6040F8B8}"/>
    <cellStyle name="Normal 9 5 7 2 2" xfId="5159" xr:uid="{6B8A9EBF-2F9F-46A0-957E-CAEE352856A6}"/>
    <cellStyle name="Normal 9 5 7 3" xfId="4218" xr:uid="{8DAD91E8-65FF-435B-9FD2-697C78DC081D}"/>
    <cellStyle name="Normal 9 5 7 3 2" xfId="5160" xr:uid="{68F17981-BB00-406C-8B49-7404FBD5F0EE}"/>
    <cellStyle name="Normal 9 5 7 4" xfId="4219" xr:uid="{79B2DB01-F8D0-4460-BBAE-C883E24CB212}"/>
    <cellStyle name="Normal 9 5 7 4 2" xfId="5161" xr:uid="{F952AD62-67BE-4E37-B1E3-D1EC21C95D02}"/>
    <cellStyle name="Normal 9 5 7 5" xfId="5158" xr:uid="{C1761AFF-2270-40D9-B7DB-8EBC0FCF2B84}"/>
    <cellStyle name="Normal 9 5 8" xfId="4220" xr:uid="{79A2222B-1306-465C-8113-258F63186975}"/>
    <cellStyle name="Normal 9 5 8 2" xfId="4221" xr:uid="{1024FF32-6F39-4402-9E62-495891007669}"/>
    <cellStyle name="Normal 9 5 8 2 2" xfId="5163" xr:uid="{EF89C479-29AF-423A-8130-21A453D143DC}"/>
    <cellStyle name="Normal 9 5 8 3" xfId="4222" xr:uid="{A8AB8006-10DB-4BAD-A3E3-3548B3AAF427}"/>
    <cellStyle name="Normal 9 5 8 3 2" xfId="5164" xr:uid="{BF90D09D-5447-43E2-8131-D5A039960F24}"/>
    <cellStyle name="Normal 9 5 8 4" xfId="4223" xr:uid="{8289788B-BDD4-40A1-B23C-5224156121B3}"/>
    <cellStyle name="Normal 9 5 8 4 2" xfId="5165" xr:uid="{F753B9CD-BFD7-457A-85FF-78BBF8DB6862}"/>
    <cellStyle name="Normal 9 5 8 5" xfId="5162" xr:uid="{95DD0529-E8B2-4024-A031-98EA237EBA58}"/>
    <cellStyle name="Normal 9 5 9" xfId="4224" xr:uid="{1E410333-69A8-4E05-9B32-4F9DE03CA4BE}"/>
    <cellStyle name="Normal 9 5 9 2" xfId="5166" xr:uid="{1D839FD4-186F-4E76-B1BA-E18E4AF030EE}"/>
    <cellStyle name="Normal 9 6" xfId="180" xr:uid="{620F1DF4-E2C5-444F-BA4F-C34D7A7DC4FA}"/>
    <cellStyle name="Normal 9 6 10" xfId="5167" xr:uid="{86C57B7D-C918-40E5-A525-3C7C28FEB53F}"/>
    <cellStyle name="Normal 9 6 2" xfId="181" xr:uid="{B0822BC5-038E-4CB1-B11A-2F1FBC6FB665}"/>
    <cellStyle name="Normal 9 6 2 2" xfId="423" xr:uid="{33484E4D-AA59-4B4D-B9D8-7F14BAC7BC94}"/>
    <cellStyle name="Normal 9 6 2 2 2" xfId="886" xr:uid="{A15AF906-9D02-4610-A9BF-5309FDEAA84A}"/>
    <cellStyle name="Normal 9 6 2 2 2 2" xfId="2471" xr:uid="{81F562E5-145F-4BCB-931C-20A3D94B5DDD}"/>
    <cellStyle name="Normal 9 6 2 2 2 2 2" xfId="5171" xr:uid="{599DDD39-F75D-451B-A082-54BE585419F3}"/>
    <cellStyle name="Normal 9 6 2 2 2 3" xfId="4225" xr:uid="{55A8D555-5A9B-4F6B-82E7-29E332DDF436}"/>
    <cellStyle name="Normal 9 6 2 2 2 3 2" xfId="5172" xr:uid="{D5B5E5EE-DC2D-44D7-8266-2D79F9E9FBCC}"/>
    <cellStyle name="Normal 9 6 2 2 2 4" xfId="4226" xr:uid="{D05F300F-F55E-410D-8ED6-6FF288C817CE}"/>
    <cellStyle name="Normal 9 6 2 2 2 4 2" xfId="5173" xr:uid="{64E37AD7-3C53-4B65-B690-8AD7B1A8D8EF}"/>
    <cellStyle name="Normal 9 6 2 2 2 5" xfId="5170" xr:uid="{A195AB44-0B64-46E0-8ED5-4699BE7FE587}"/>
    <cellStyle name="Normal 9 6 2 2 3" xfId="2472" xr:uid="{96CD8B75-062B-4451-AE08-8ADD93ED2CB9}"/>
    <cellStyle name="Normal 9 6 2 2 3 2" xfId="4227" xr:uid="{ADEED01B-A14E-4433-944C-70C96E4D5C9B}"/>
    <cellStyle name="Normal 9 6 2 2 3 2 2" xfId="5175" xr:uid="{955BE734-65C1-45AA-94CE-3A3A3927FA13}"/>
    <cellStyle name="Normal 9 6 2 2 3 3" xfId="4228" xr:uid="{41ED1B4E-21D6-4753-9B14-183900AB9408}"/>
    <cellStyle name="Normal 9 6 2 2 3 3 2" xfId="5176" xr:uid="{2C413709-EE16-492C-AAC7-0DE180BDF571}"/>
    <cellStyle name="Normal 9 6 2 2 3 4" xfId="4229" xr:uid="{19643C20-968E-4BC8-8FC4-9FB449BBD14F}"/>
    <cellStyle name="Normal 9 6 2 2 3 4 2" xfId="5177" xr:uid="{D872B76C-EA0B-4E2C-8156-987AC517B6D1}"/>
    <cellStyle name="Normal 9 6 2 2 3 5" xfId="5174" xr:uid="{A9CA21DE-5F72-4EB2-8062-7A14B1DD8A8D}"/>
    <cellStyle name="Normal 9 6 2 2 4" xfId="4230" xr:uid="{0BF973A4-D7CF-43AD-9CDF-491E4F24A7FA}"/>
    <cellStyle name="Normal 9 6 2 2 4 2" xfId="5178" xr:uid="{96AB9F60-B647-497D-A376-000B26DED81C}"/>
    <cellStyle name="Normal 9 6 2 2 5" xfId="4231" xr:uid="{8FD82BAD-4EEA-41F8-872A-37185920188F}"/>
    <cellStyle name="Normal 9 6 2 2 5 2" xfId="5179" xr:uid="{C90E3335-3242-4E84-B171-FE35C34AA1DC}"/>
    <cellStyle name="Normal 9 6 2 2 6" xfId="4232" xr:uid="{22C6580A-CAF3-4782-BCCA-5A1C46E99D7F}"/>
    <cellStyle name="Normal 9 6 2 2 6 2" xfId="5180" xr:uid="{0FCF390A-ABEB-4323-8E26-8A61358DA3C3}"/>
    <cellStyle name="Normal 9 6 2 2 7" xfId="5169" xr:uid="{2C571C1B-6111-4955-8341-FC01DBEAC067}"/>
    <cellStyle name="Normal 9 6 2 3" xfId="887" xr:uid="{C12D89B6-FB8C-4991-AEA3-5EEF1130947A}"/>
    <cellStyle name="Normal 9 6 2 3 2" xfId="2473" xr:uid="{2319AF28-39A4-4FF4-872D-562065FE2D69}"/>
    <cellStyle name="Normal 9 6 2 3 2 2" xfId="4233" xr:uid="{F9D794DD-E7AF-4CD4-89DC-299152FA5E3B}"/>
    <cellStyle name="Normal 9 6 2 3 2 2 2" xfId="5183" xr:uid="{BED2D6EB-8A0A-4870-B426-D6B2F5C2D81F}"/>
    <cellStyle name="Normal 9 6 2 3 2 3" xfId="4234" xr:uid="{BE3448F2-4096-4FAF-ABAB-65E4EBA7F29B}"/>
    <cellStyle name="Normal 9 6 2 3 2 3 2" xfId="5184" xr:uid="{29A31F67-539C-443B-B56B-F746523AE776}"/>
    <cellStyle name="Normal 9 6 2 3 2 4" xfId="4235" xr:uid="{1D505D0E-5ADC-4D89-BF6B-BA02B02E519F}"/>
    <cellStyle name="Normal 9 6 2 3 2 4 2" xfId="5185" xr:uid="{359A603E-0D52-4058-A978-81F97CE4D07B}"/>
    <cellStyle name="Normal 9 6 2 3 2 5" xfId="5182" xr:uid="{19A6A44B-553A-4BA5-A7FA-C1D20B39F4C0}"/>
    <cellStyle name="Normal 9 6 2 3 3" xfId="4236" xr:uid="{920F47CB-B4FC-497C-AA6C-2FDB905A05A2}"/>
    <cellStyle name="Normal 9 6 2 3 3 2" xfId="5186" xr:uid="{DD3657C2-7C00-4485-A05F-8EE3A285AF49}"/>
    <cellStyle name="Normal 9 6 2 3 4" xfId="4237" xr:uid="{86A53B2A-C724-4DA0-A9CF-D741BA855FF0}"/>
    <cellStyle name="Normal 9 6 2 3 4 2" xfId="5187" xr:uid="{8A10E8CE-86C5-45A0-86E1-EC2427110149}"/>
    <cellStyle name="Normal 9 6 2 3 5" xfId="4238" xr:uid="{16A0A866-F5D1-43A0-AA7F-63456F2E8946}"/>
    <cellStyle name="Normal 9 6 2 3 5 2" xfId="5188" xr:uid="{5278CCF4-48C7-49AA-95C8-9B29A035C02C}"/>
    <cellStyle name="Normal 9 6 2 3 6" xfId="5181" xr:uid="{407DF0EB-D1EB-4CE2-AF45-FF37D305AE23}"/>
    <cellStyle name="Normal 9 6 2 4" xfId="2474" xr:uid="{C74F539C-B509-42BE-A90E-6E11BB2D32CB}"/>
    <cellStyle name="Normal 9 6 2 4 2" xfId="4239" xr:uid="{C40FE137-7927-4121-80FC-D13224D7A2BF}"/>
    <cellStyle name="Normal 9 6 2 4 2 2" xfId="5190" xr:uid="{410EDDDB-35E7-4761-8C15-AC56F1A2FA83}"/>
    <cellStyle name="Normal 9 6 2 4 3" xfId="4240" xr:uid="{265C5F73-55C8-48E5-ABC0-213BC5546EB5}"/>
    <cellStyle name="Normal 9 6 2 4 3 2" xfId="5191" xr:uid="{0196B2E1-9D3B-4DE8-B482-09FD057EC4F6}"/>
    <cellStyle name="Normal 9 6 2 4 4" xfId="4241" xr:uid="{FBAC0939-67D9-428C-8AB8-C4C92204FECD}"/>
    <cellStyle name="Normal 9 6 2 4 4 2" xfId="5192" xr:uid="{73A4DB3C-1799-4274-9E78-E427AFAE6454}"/>
    <cellStyle name="Normal 9 6 2 4 5" xfId="5189" xr:uid="{B1E32C0D-9FC1-427E-8446-9E6D1A12D122}"/>
    <cellStyle name="Normal 9 6 2 5" xfId="4242" xr:uid="{D7534DE7-94CB-4987-9D69-970B9EE1D7B4}"/>
    <cellStyle name="Normal 9 6 2 5 2" xfId="4243" xr:uid="{F9F9EFDA-ABA0-408A-9CF1-72D3DBBC7D29}"/>
    <cellStyle name="Normal 9 6 2 5 2 2" xfId="5194" xr:uid="{9162D990-08DF-480B-B9E9-508D1BF4DB00}"/>
    <cellStyle name="Normal 9 6 2 5 3" xfId="4244" xr:uid="{10FD4B9F-DEFB-49A4-BBC5-B979C04320D8}"/>
    <cellStyle name="Normal 9 6 2 5 3 2" xfId="5195" xr:uid="{50FD1784-02F5-43C9-8CFD-05FB4FA7B675}"/>
    <cellStyle name="Normal 9 6 2 5 4" xfId="4245" xr:uid="{69049D78-177F-45B3-A143-59C40C8B7CED}"/>
    <cellStyle name="Normal 9 6 2 5 4 2" xfId="5196" xr:uid="{C4021B7E-01F3-4718-BB67-30E3D8D501AA}"/>
    <cellStyle name="Normal 9 6 2 5 5" xfId="5193" xr:uid="{B613140B-86F4-4DAE-99B7-ADA1724A9A60}"/>
    <cellStyle name="Normal 9 6 2 6" xfId="4246" xr:uid="{CECC1EBC-EBEC-45F7-B046-D2B40CDBB6E8}"/>
    <cellStyle name="Normal 9 6 2 6 2" xfId="5197" xr:uid="{ED2B900A-016C-4A05-848E-44DA80DDD342}"/>
    <cellStyle name="Normal 9 6 2 7" xfId="4247" xr:uid="{4A9700BB-A763-4944-B01C-90CFD8D68BC3}"/>
    <cellStyle name="Normal 9 6 2 7 2" xfId="5198" xr:uid="{FEECF416-31B6-47F2-B252-57715EAD63C7}"/>
    <cellStyle name="Normal 9 6 2 8" xfId="4248" xr:uid="{712FAB8E-B645-497D-9F5A-E1BAD53B3F80}"/>
    <cellStyle name="Normal 9 6 2 8 2" xfId="5199" xr:uid="{69B75B5B-97DE-4A94-9460-20FF9E2768D0}"/>
    <cellStyle name="Normal 9 6 2 9" xfId="5168" xr:uid="{7ED432CD-E4A4-46B8-8E78-2EF342288B6B}"/>
    <cellStyle name="Normal 9 6 3" xfId="424" xr:uid="{247F6134-1724-452E-A617-ADE3C030C151}"/>
    <cellStyle name="Normal 9 6 3 2" xfId="888" xr:uid="{AD2EDB39-7E59-43BD-AE0E-636E87DBD41C}"/>
    <cellStyle name="Normal 9 6 3 2 2" xfId="889" xr:uid="{3857190E-CCF0-448E-9C64-A7E54B9AB17F}"/>
    <cellStyle name="Normal 9 6 3 2 2 2" xfId="5202" xr:uid="{F4DE4E78-C9B0-4E82-A322-06164E72AA9A}"/>
    <cellStyle name="Normal 9 6 3 2 3" xfId="4249" xr:uid="{73DA0256-2472-4F9B-9491-A8F8554CAE06}"/>
    <cellStyle name="Normal 9 6 3 2 3 2" xfId="5203" xr:uid="{7121DFA2-0E0D-40E3-B20B-01B3EB8B5A59}"/>
    <cellStyle name="Normal 9 6 3 2 4" xfId="4250" xr:uid="{9F89D4E2-1083-4A1F-90B8-5F96B2150C1D}"/>
    <cellStyle name="Normal 9 6 3 2 4 2" xfId="5204" xr:uid="{D0AE4DBC-8978-44DF-BD34-0C96145983A8}"/>
    <cellStyle name="Normal 9 6 3 2 5" xfId="5201" xr:uid="{A3D89C37-A9B0-40DE-967B-58BBA518DFB0}"/>
    <cellStyle name="Normal 9 6 3 3" xfId="890" xr:uid="{50104B8D-6329-4DED-B15C-F91DD616F919}"/>
    <cellStyle name="Normal 9 6 3 3 2" xfId="4251" xr:uid="{5DFCCC5D-36DC-4BAE-AE71-4AAA11CDC835}"/>
    <cellStyle name="Normal 9 6 3 3 2 2" xfId="5206" xr:uid="{CDE48222-7087-4E3C-8D33-B8889860E5FD}"/>
    <cellStyle name="Normal 9 6 3 3 3" xfId="4252" xr:uid="{6E1DD466-7E1C-4709-9E7C-BE88AB9715A8}"/>
    <cellStyle name="Normal 9 6 3 3 3 2" xfId="5207" xr:uid="{2F66BADA-1A2E-431D-988E-12FC96E5E109}"/>
    <cellStyle name="Normal 9 6 3 3 4" xfId="4253" xr:uid="{776B8EEE-2297-4246-B41E-53735A081021}"/>
    <cellStyle name="Normal 9 6 3 3 4 2" xfId="5208" xr:uid="{04F14B61-71FF-482D-8D0D-105547E4BF1E}"/>
    <cellStyle name="Normal 9 6 3 3 5" xfId="5205" xr:uid="{E13191A2-3D4C-4CDA-A4C2-655F2AA6F524}"/>
    <cellStyle name="Normal 9 6 3 4" xfId="4254" xr:uid="{E5D6B6AD-D22F-422A-B4DE-9F6FD875DF5D}"/>
    <cellStyle name="Normal 9 6 3 4 2" xfId="5209" xr:uid="{BD87D804-A3EF-45D2-85E2-CF368239ECA7}"/>
    <cellStyle name="Normal 9 6 3 5" xfId="4255" xr:uid="{C0E0CEC7-24FF-424C-9B47-5E21F21E7F4F}"/>
    <cellStyle name="Normal 9 6 3 5 2" xfId="5210" xr:uid="{5198BE37-F395-4FDD-A086-BE4D13E17112}"/>
    <cellStyle name="Normal 9 6 3 6" xfId="4256" xr:uid="{9158FFA8-852D-4242-A52C-ABF8ECDFA0C6}"/>
    <cellStyle name="Normal 9 6 3 6 2" xfId="5211" xr:uid="{638EF6AB-EEC6-490D-88B2-E0050D3CCA47}"/>
    <cellStyle name="Normal 9 6 3 7" xfId="5200" xr:uid="{3DD9E21B-8749-459D-8428-74DAE4271CE0}"/>
    <cellStyle name="Normal 9 6 4" xfId="425" xr:uid="{7D74E8C2-6C73-470F-B5A9-FEA1F55B112D}"/>
    <cellStyle name="Normal 9 6 4 2" xfId="891" xr:uid="{7728CB5A-013F-4604-9565-6CE4986F0C9D}"/>
    <cellStyle name="Normal 9 6 4 2 2" xfId="4257" xr:uid="{FE384727-9F42-4E99-9942-E00FE218A955}"/>
    <cellStyle name="Normal 9 6 4 2 2 2" xfId="5214" xr:uid="{11763484-5D9F-4B2F-BD81-4FB05B2E1A0B}"/>
    <cellStyle name="Normal 9 6 4 2 3" xfId="4258" xr:uid="{BDF2F100-94D5-4220-A33C-928C840A0E51}"/>
    <cellStyle name="Normal 9 6 4 2 3 2" xfId="5215" xr:uid="{7A8F0A30-D64F-4295-A1D0-EF81A42ECD48}"/>
    <cellStyle name="Normal 9 6 4 2 4" xfId="4259" xr:uid="{620EA820-9B28-493C-9DBD-8CBA5DA6FA9B}"/>
    <cellStyle name="Normal 9 6 4 2 4 2" xfId="5216" xr:uid="{5E166F20-3554-4DE3-AAB1-B5A7133DCBC1}"/>
    <cellStyle name="Normal 9 6 4 2 5" xfId="5213" xr:uid="{D753AD6B-6547-47E3-8266-9A96BD94A347}"/>
    <cellStyle name="Normal 9 6 4 3" xfId="4260" xr:uid="{DD004841-954F-49E2-9772-47C322E5752F}"/>
    <cellStyle name="Normal 9 6 4 3 2" xfId="5217" xr:uid="{F3EF2251-7FE3-4B50-8F41-5D0008E90EEA}"/>
    <cellStyle name="Normal 9 6 4 4" xfId="4261" xr:uid="{24E68D90-E4A6-43DC-859D-26FB4544D3E1}"/>
    <cellStyle name="Normal 9 6 4 4 2" xfId="5218" xr:uid="{50BCE346-7517-4E76-B5EC-608A4DDB0D59}"/>
    <cellStyle name="Normal 9 6 4 5" xfId="4262" xr:uid="{72AF2879-479A-4BF2-B985-8F40BCCEEC6E}"/>
    <cellStyle name="Normal 9 6 4 5 2" xfId="5219" xr:uid="{49230754-9583-404B-9183-1A73223FAE20}"/>
    <cellStyle name="Normal 9 6 4 6" xfId="5212" xr:uid="{0100C67D-0B59-4163-AFC9-8604B7D27FEB}"/>
    <cellStyle name="Normal 9 6 5" xfId="892" xr:uid="{6C1ABCD8-A076-43B3-9F7F-80064D966E8A}"/>
    <cellStyle name="Normal 9 6 5 2" xfId="4263" xr:uid="{11E3A659-A255-47FA-BD4D-DF687DA3459F}"/>
    <cellStyle name="Normal 9 6 5 2 2" xfId="5221" xr:uid="{A0B125EB-3282-42C8-A19D-008DDAACC3F5}"/>
    <cellStyle name="Normal 9 6 5 3" xfId="4264" xr:uid="{35589B25-BD7D-4763-A725-A91052D7CD84}"/>
    <cellStyle name="Normal 9 6 5 3 2" xfId="5222" xr:uid="{DD7817F1-7129-4B24-8830-20DF764FC201}"/>
    <cellStyle name="Normal 9 6 5 4" xfId="4265" xr:uid="{FDB8294E-4CAA-4201-AFCB-0B61A2131B69}"/>
    <cellStyle name="Normal 9 6 5 4 2" xfId="5223" xr:uid="{C4DF34F0-D0E6-442B-BCDD-28D66F337A3F}"/>
    <cellStyle name="Normal 9 6 5 5" xfId="5220" xr:uid="{C65A356B-9EC4-45EB-877E-076C25EA570C}"/>
    <cellStyle name="Normal 9 6 6" xfId="4266" xr:uid="{52643C01-9D39-41FB-94C8-A69715AB21AE}"/>
    <cellStyle name="Normal 9 6 6 2" xfId="4267" xr:uid="{17643985-1F8A-4C3F-A4BA-F160DB36972E}"/>
    <cellStyle name="Normal 9 6 6 2 2" xfId="5225" xr:uid="{5D5DEF41-750A-48A4-829D-529D1CCAE6F0}"/>
    <cellStyle name="Normal 9 6 6 3" xfId="4268" xr:uid="{51D9F2BD-88EC-4AC5-A2D3-5D16C74ACD74}"/>
    <cellStyle name="Normal 9 6 6 3 2" xfId="5226" xr:uid="{86C3D2F7-9B3C-4F29-A240-18AA4263719D}"/>
    <cellStyle name="Normal 9 6 6 4" xfId="4269" xr:uid="{5B48F630-F5AA-406D-BE75-369273F5E72D}"/>
    <cellStyle name="Normal 9 6 6 4 2" xfId="5227" xr:uid="{94F1942D-F206-42ED-B962-B1D91D425B53}"/>
    <cellStyle name="Normal 9 6 6 5" xfId="5224" xr:uid="{395535B7-A8C9-4B5D-BE01-3910C3037F65}"/>
    <cellStyle name="Normal 9 6 7" xfId="4270" xr:uid="{C65CF2EA-100F-4A24-8DA8-DB9FEB7D1746}"/>
    <cellStyle name="Normal 9 6 7 2" xfId="5228" xr:uid="{48B2AEFE-1986-401B-86C9-554DAA830044}"/>
    <cellStyle name="Normal 9 6 8" xfId="4271" xr:uid="{44D428AF-7E6E-489C-880C-3DD0E11E6F33}"/>
    <cellStyle name="Normal 9 6 8 2" xfId="5229" xr:uid="{A55772BE-D251-4227-940B-4F0D1C88860D}"/>
    <cellStyle name="Normal 9 6 9" xfId="4272" xr:uid="{1009BEBB-1914-4F54-94B0-669AE5BF9555}"/>
    <cellStyle name="Normal 9 6 9 2" xfId="5230" xr:uid="{3E94A711-F0B6-471C-A5F2-3C3DB9126198}"/>
    <cellStyle name="Normal 9 7" xfId="182" xr:uid="{EEA3801F-AE21-4614-B9F1-3AD6C3871D51}"/>
    <cellStyle name="Normal 9 7 2" xfId="426" xr:uid="{228F21D3-C92F-4DF7-B4CD-C7569AC11BA5}"/>
    <cellStyle name="Normal 9 7 2 2" xfId="893" xr:uid="{DE6B628E-A733-4F73-975D-7863C214EF13}"/>
    <cellStyle name="Normal 9 7 2 2 2" xfId="2475" xr:uid="{50CB9366-4774-474B-A2F1-9CA18D2C2BFD}"/>
    <cellStyle name="Normal 9 7 2 2 2 2" xfId="2476" xr:uid="{8777BB9F-5BF4-48DC-BD2A-0D15C1C5BD23}"/>
    <cellStyle name="Normal 9 7 2 2 2 2 2" xfId="5235" xr:uid="{840F1303-EA33-43AB-8FB6-506705F7C621}"/>
    <cellStyle name="Normal 9 7 2 2 2 3" xfId="5234" xr:uid="{42AF2EAA-CE71-4B39-8ADE-4DC4D559EF56}"/>
    <cellStyle name="Normal 9 7 2 2 3" xfId="2477" xr:uid="{E469DA53-C02F-4389-94BB-106E47F4C615}"/>
    <cellStyle name="Normal 9 7 2 2 3 2" xfId="5236" xr:uid="{A81920BE-0206-4C2D-BF55-5999CEB93E8C}"/>
    <cellStyle name="Normal 9 7 2 2 4" xfId="4273" xr:uid="{9C99D17A-881C-4A6A-98AC-EE403BF56887}"/>
    <cellStyle name="Normal 9 7 2 2 4 2" xfId="5237" xr:uid="{A67ADBAF-6A92-4A55-A1B2-62266B1F07D2}"/>
    <cellStyle name="Normal 9 7 2 2 5" xfId="5233" xr:uid="{3E23745C-CFA2-4291-A280-CFC11830755A}"/>
    <cellStyle name="Normal 9 7 2 3" xfId="2478" xr:uid="{14DC96D8-C12E-4E1D-AE59-31FC74C2ED0D}"/>
    <cellStyle name="Normal 9 7 2 3 2" xfId="2479" xr:uid="{29C32AE6-2174-4EE2-BDF2-0485972501AC}"/>
    <cellStyle name="Normal 9 7 2 3 2 2" xfId="5239" xr:uid="{341ED7E5-8D3F-45E3-9D97-E9E95311392E}"/>
    <cellStyle name="Normal 9 7 2 3 3" xfId="4274" xr:uid="{ABE5A932-8D86-463D-8128-D40DC3D650F9}"/>
    <cellStyle name="Normal 9 7 2 3 3 2" xfId="5240" xr:uid="{C09CD84D-D264-4BA4-BEEB-8034A8C719FC}"/>
    <cellStyle name="Normal 9 7 2 3 4" xfId="4275" xr:uid="{F2A450AE-EE4D-4CA4-BB01-781085A9A30A}"/>
    <cellStyle name="Normal 9 7 2 3 4 2" xfId="5241" xr:uid="{C4DCF913-3F1E-4ED5-B856-8E53C77934CE}"/>
    <cellStyle name="Normal 9 7 2 3 5" xfId="5238" xr:uid="{0D74AD53-8E20-4A9D-A90E-B173AEAA848D}"/>
    <cellStyle name="Normal 9 7 2 4" xfId="2480" xr:uid="{3BB14203-8C5E-4C95-903A-BB0F68724A7B}"/>
    <cellStyle name="Normal 9 7 2 4 2" xfId="5242" xr:uid="{4E22E33B-18A6-4A9B-98C7-E7ADF2793A1F}"/>
    <cellStyle name="Normal 9 7 2 5" xfId="4276" xr:uid="{653F62B4-DC4B-4975-A5AA-489AE8EDCB83}"/>
    <cellStyle name="Normal 9 7 2 5 2" xfId="5243" xr:uid="{51EE4AB6-C96F-4D4F-91C3-D407C96A68C7}"/>
    <cellStyle name="Normal 9 7 2 6" xfId="4277" xr:uid="{59660DF9-5EC7-4643-B1CE-DD4FDA85F938}"/>
    <cellStyle name="Normal 9 7 2 6 2" xfId="5244" xr:uid="{D08C4E56-74C0-4C19-969C-7510F61BAA18}"/>
    <cellStyle name="Normal 9 7 2 7" xfId="5232" xr:uid="{1C5DB79D-FE15-4472-BED5-78683B8C2C32}"/>
    <cellStyle name="Normal 9 7 3" xfId="894" xr:uid="{2F1AB034-955A-4AAD-82D9-6634F9EC7311}"/>
    <cellStyle name="Normal 9 7 3 2" xfId="2481" xr:uid="{A816381C-6063-48FA-BA3C-24FBF5346D93}"/>
    <cellStyle name="Normal 9 7 3 2 2" xfId="2482" xr:uid="{B99907C0-53C9-4E59-A252-7547C8AD4AA3}"/>
    <cellStyle name="Normal 9 7 3 2 2 2" xfId="5247" xr:uid="{96CB26D4-42F2-49E2-9995-EB909968B060}"/>
    <cellStyle name="Normal 9 7 3 2 3" xfId="4278" xr:uid="{58A820B2-20BC-4C54-9A20-020128EA73D8}"/>
    <cellStyle name="Normal 9 7 3 2 3 2" xfId="5248" xr:uid="{6910A7DB-4E4C-4917-8CE5-4037A341BBA4}"/>
    <cellStyle name="Normal 9 7 3 2 4" xfId="4279" xr:uid="{CB9FE367-25C3-40C9-B37A-D4EC6B98D5CB}"/>
    <cellStyle name="Normal 9 7 3 2 4 2" xfId="5249" xr:uid="{EB42D5BA-076D-487B-B5D9-AFC1AEED5213}"/>
    <cellStyle name="Normal 9 7 3 2 5" xfId="5246" xr:uid="{8AF3F7E9-E214-4010-8A98-88AB1089EBC2}"/>
    <cellStyle name="Normal 9 7 3 3" xfId="2483" xr:uid="{B6E21E18-CAC6-4420-BC12-C5D3BF347BD7}"/>
    <cellStyle name="Normal 9 7 3 3 2" xfId="5250" xr:uid="{741301AD-8102-440A-B1A5-8B5085F86649}"/>
    <cellStyle name="Normal 9 7 3 4" xfId="4280" xr:uid="{F412551E-3629-4277-8CB1-F29DEA1D1203}"/>
    <cellStyle name="Normal 9 7 3 4 2" xfId="5251" xr:uid="{76FA1E32-27E5-454A-9591-EE68F1A72DD4}"/>
    <cellStyle name="Normal 9 7 3 5" xfId="4281" xr:uid="{E7B9BCE7-A963-4130-8E6E-6EC77B209796}"/>
    <cellStyle name="Normal 9 7 3 5 2" xfId="5252" xr:uid="{D69B1247-35E1-4175-AC1D-0B99899F202C}"/>
    <cellStyle name="Normal 9 7 3 6" xfId="5245" xr:uid="{5FEF4574-6F64-4643-BF70-EAD59A9F48A2}"/>
    <cellStyle name="Normal 9 7 4" xfId="2484" xr:uid="{4B9F0F3B-351A-46BD-B4EB-4136F7B91215}"/>
    <cellStyle name="Normal 9 7 4 2" xfId="2485" xr:uid="{D76875C0-E50A-45C0-B25A-D25D7C2B91C3}"/>
    <cellStyle name="Normal 9 7 4 2 2" xfId="5254" xr:uid="{F3A57194-1DAA-4B8D-8A8F-C874094603AE}"/>
    <cellStyle name="Normal 9 7 4 3" xfId="4282" xr:uid="{C3118797-D8ED-4DF0-AA53-7320992FE0F9}"/>
    <cellStyle name="Normal 9 7 4 3 2" xfId="5255" xr:uid="{153DBDB9-34E4-48EC-93DF-84687BFE2DAB}"/>
    <cellStyle name="Normal 9 7 4 4" xfId="4283" xr:uid="{ED5C27F0-F42C-4567-9F7E-E4B72F5E3772}"/>
    <cellStyle name="Normal 9 7 4 4 2" xfId="5256" xr:uid="{10F58E53-E81E-4869-AECD-AD540929B3FE}"/>
    <cellStyle name="Normal 9 7 4 5" xfId="5253" xr:uid="{ABC585D5-7F8C-4F0C-82FE-7C31FF5E882C}"/>
    <cellStyle name="Normal 9 7 5" xfId="2486" xr:uid="{7443D644-E9DD-43F8-81EE-4C5A29A8827C}"/>
    <cellStyle name="Normal 9 7 5 2" xfId="4284" xr:uid="{7330F598-1160-46C9-8870-B07E96CBF7A0}"/>
    <cellStyle name="Normal 9 7 5 2 2" xfId="5258" xr:uid="{310DC255-BEE7-4AA5-A0E4-F9EACDEEDCDA}"/>
    <cellStyle name="Normal 9 7 5 3" xfId="4285" xr:uid="{B6C5E56A-4F66-4921-B598-AC335458B4F2}"/>
    <cellStyle name="Normal 9 7 5 3 2" xfId="5259" xr:uid="{9A1A2519-9D2C-42DB-8F74-9198189D4E64}"/>
    <cellStyle name="Normal 9 7 5 4" xfId="4286" xr:uid="{E3509A24-B30C-44B4-AC01-5518AA354744}"/>
    <cellStyle name="Normal 9 7 5 4 2" xfId="5260" xr:uid="{C887183F-5849-4956-BA10-5D7FC6BDBB5F}"/>
    <cellStyle name="Normal 9 7 5 5" xfId="5257" xr:uid="{47B97810-195F-4DC3-B3DB-8BFD1AC1182B}"/>
    <cellStyle name="Normal 9 7 6" xfId="4287" xr:uid="{E7EE8EF2-10B1-4889-975A-6450112950EE}"/>
    <cellStyle name="Normal 9 7 6 2" xfId="5261" xr:uid="{589494E0-A58A-4A98-B035-7C3A022CC482}"/>
    <cellStyle name="Normal 9 7 7" xfId="4288" xr:uid="{1DA76EEC-204B-4B86-A22A-CAA715A9D3FD}"/>
    <cellStyle name="Normal 9 7 7 2" xfId="5262" xr:uid="{1E7181F6-89FD-4F55-987D-EAD2930AD402}"/>
    <cellStyle name="Normal 9 7 8" xfId="4289" xr:uid="{31E41127-781C-4484-871B-C0BD6E1C1FFA}"/>
    <cellStyle name="Normal 9 7 8 2" xfId="5263" xr:uid="{4B2A5C7C-5CAE-4A0F-BD98-29184120163D}"/>
    <cellStyle name="Normal 9 7 9" xfId="5231" xr:uid="{B24ECB90-6955-4D31-8E21-32986881E711}"/>
    <cellStyle name="Normal 9 8" xfId="427" xr:uid="{9431CE96-EC92-46CD-9DAB-A58B82960F69}"/>
    <cellStyle name="Normal 9 8 2" xfId="895" xr:uid="{EE9BA1D9-66E0-484B-8BF7-F3D85E622AE7}"/>
    <cellStyle name="Normal 9 8 2 2" xfId="896" xr:uid="{E295C4AF-4376-4A43-9001-E060A315503F}"/>
    <cellStyle name="Normal 9 8 2 2 2" xfId="2487" xr:uid="{7635FCAA-B3F3-4CC2-AEBE-3F2A88421535}"/>
    <cellStyle name="Normal 9 8 2 2 2 2" xfId="5267" xr:uid="{E484D75D-8DE9-4337-B9F1-21F407F720E3}"/>
    <cellStyle name="Normal 9 8 2 2 3" xfId="4290" xr:uid="{CF74601C-FFF8-4D69-A14A-A3005D1C8991}"/>
    <cellStyle name="Normal 9 8 2 2 3 2" xfId="5268" xr:uid="{276871E7-03F7-4077-851E-5F2822084313}"/>
    <cellStyle name="Normal 9 8 2 2 4" xfId="4291" xr:uid="{B8B8C361-9001-4D56-B465-FFAAFAAAF128}"/>
    <cellStyle name="Normal 9 8 2 2 4 2" xfId="5269" xr:uid="{9C687F1E-ADDA-4D5E-963C-18621EEA3788}"/>
    <cellStyle name="Normal 9 8 2 2 5" xfId="5266" xr:uid="{867EBBD4-6983-4B2E-BE7E-DE443C46B9AD}"/>
    <cellStyle name="Normal 9 8 2 3" xfId="2488" xr:uid="{4B36EE96-C04D-4EE4-9513-AADF7649AC90}"/>
    <cellStyle name="Normal 9 8 2 3 2" xfId="5270" xr:uid="{73ECAC85-EFFF-44BA-B71C-82582EA46B4E}"/>
    <cellStyle name="Normal 9 8 2 4" xfId="4292" xr:uid="{07D16E8A-9E05-40F3-8585-81871D2B0448}"/>
    <cellStyle name="Normal 9 8 2 4 2" xfId="5271" xr:uid="{69793195-D558-457F-AD26-B42CD51EAC1A}"/>
    <cellStyle name="Normal 9 8 2 5" xfId="4293" xr:uid="{5FBF1830-CDE1-404F-AAAC-7DD50B78ECA2}"/>
    <cellStyle name="Normal 9 8 2 5 2" xfId="5272" xr:uid="{587ECB0D-5A99-4208-BDFA-B188EEF9A63D}"/>
    <cellStyle name="Normal 9 8 2 6" xfId="5265" xr:uid="{4C9E10AB-9C1A-4829-B090-197FF0C98ED0}"/>
    <cellStyle name="Normal 9 8 3" xfId="897" xr:uid="{FD343914-B508-4AA8-A337-894CA36A4F8A}"/>
    <cellStyle name="Normal 9 8 3 2" xfId="2489" xr:uid="{4A00122E-E605-46A7-95F2-6435C3DDA8F9}"/>
    <cellStyle name="Normal 9 8 3 2 2" xfId="5274" xr:uid="{ABCA887D-557F-4FDF-94A3-2D4C9858BEBC}"/>
    <cellStyle name="Normal 9 8 3 3" xfId="4294" xr:uid="{AB037327-436F-4548-81AB-AB86F6FFAAE1}"/>
    <cellStyle name="Normal 9 8 3 3 2" xfId="5275" xr:uid="{F84143FE-E2C1-41AA-8A85-5DA8703F61B6}"/>
    <cellStyle name="Normal 9 8 3 4" xfId="4295" xr:uid="{6BDA16E8-F70E-4351-BC95-6EEC4BA3DD85}"/>
    <cellStyle name="Normal 9 8 3 4 2" xfId="5276" xr:uid="{C97E5B03-929E-4AA3-9FCE-76DCB1BF1B0B}"/>
    <cellStyle name="Normal 9 8 3 5" xfId="5273" xr:uid="{9134947A-F5F7-4663-AB79-5EB860F3BF04}"/>
    <cellStyle name="Normal 9 8 4" xfId="2490" xr:uid="{3BA1D2CB-B0A9-4017-AC08-45E5E77F4B0A}"/>
    <cellStyle name="Normal 9 8 4 2" xfId="4296" xr:uid="{E2C7BBC6-9E3A-4523-A477-DCCB192C56B5}"/>
    <cellStyle name="Normal 9 8 4 2 2" xfId="5278" xr:uid="{1D1BC9F8-BF32-4553-A3BF-34CE7F54022A}"/>
    <cellStyle name="Normal 9 8 4 3" xfId="4297" xr:uid="{A867A7DE-7CE4-4391-B343-F66F5CB6A0A4}"/>
    <cellStyle name="Normal 9 8 4 3 2" xfId="5279" xr:uid="{8F139C06-E499-418F-B003-C2A8EC2A71D2}"/>
    <cellStyle name="Normal 9 8 4 4" xfId="4298" xr:uid="{DEB477FA-23A4-4D74-9065-AF77FC968E6E}"/>
    <cellStyle name="Normal 9 8 4 4 2" xfId="5280" xr:uid="{39907BBF-A7A9-41D9-A869-9F69ED79C9F1}"/>
    <cellStyle name="Normal 9 8 4 5" xfId="5277" xr:uid="{600B3640-4A33-4CA9-80A9-12CB07C5ED7C}"/>
    <cellStyle name="Normal 9 8 5" xfId="4299" xr:uid="{788A1D3E-B35F-40D4-BC0F-98F02E8D2866}"/>
    <cellStyle name="Normal 9 8 5 2" xfId="5281" xr:uid="{9318914C-6E27-4536-9069-7917286244A6}"/>
    <cellStyle name="Normal 9 8 6" xfId="4300" xr:uid="{049D7A28-1C15-4B5B-A7A5-C8E28BAB3C18}"/>
    <cellStyle name="Normal 9 8 6 2" xfId="5282" xr:uid="{2BEBF8AE-AD45-4920-AC46-888E2E292BEF}"/>
    <cellStyle name="Normal 9 8 7" xfId="4301" xr:uid="{AA616285-A853-45CE-AD35-AFEDCE93129A}"/>
    <cellStyle name="Normal 9 8 7 2" xfId="5283" xr:uid="{116CEF90-BE96-4B5B-899E-57F7D77EE642}"/>
    <cellStyle name="Normal 9 8 8" xfId="5264" xr:uid="{715562D5-AFC6-4967-80EF-3629B4E60B2A}"/>
    <cellStyle name="Normal 9 9" xfId="428" xr:uid="{AF0D0B87-4F24-4346-9901-1DD957EE6B07}"/>
    <cellStyle name="Normal 9 9 2" xfId="898" xr:uid="{EF64E1E0-DE90-4914-8FC0-791ED6CE5078}"/>
    <cellStyle name="Normal 9 9 2 2" xfId="2491" xr:uid="{F5A8DF06-095E-4AD5-A034-FF9E771F763E}"/>
    <cellStyle name="Normal 9 9 2 2 2" xfId="5286" xr:uid="{19B69BBB-1A03-484F-87D6-537C509CBF3C}"/>
    <cellStyle name="Normal 9 9 2 3" xfId="4302" xr:uid="{B0723295-BBFD-4265-8C6C-F6B68DB804AC}"/>
    <cellStyle name="Normal 9 9 2 3 2" xfId="5287" xr:uid="{20B95ADD-13B5-4F8D-8683-45BC139DF6D9}"/>
    <cellStyle name="Normal 9 9 2 4" xfId="4303" xr:uid="{CC54AD7A-E012-478E-A103-465442273344}"/>
    <cellStyle name="Normal 9 9 2 4 2" xfId="5288" xr:uid="{3006AE5E-C419-4B4E-A67E-3AC1AE2806FC}"/>
    <cellStyle name="Normal 9 9 2 5" xfId="5285" xr:uid="{88E9891A-3333-49D9-BC98-144B16EA2C74}"/>
    <cellStyle name="Normal 9 9 3" xfId="2492" xr:uid="{171F84FA-5DF3-4B27-83B1-4AEE65B30028}"/>
    <cellStyle name="Normal 9 9 3 2" xfId="4304" xr:uid="{CE3F0239-AACA-48D9-B967-247518722B9E}"/>
    <cellStyle name="Normal 9 9 3 2 2" xfId="5290" xr:uid="{CB853C83-89CB-42BC-B9B6-B242AC033E7E}"/>
    <cellStyle name="Normal 9 9 3 3" xfId="4305" xr:uid="{70930219-C36F-4A0F-B570-8553886DFDDA}"/>
    <cellStyle name="Normal 9 9 3 3 2" xfId="5291" xr:uid="{3CC0B833-F3D4-434C-A297-799D4847757F}"/>
    <cellStyle name="Normal 9 9 3 4" xfId="4306" xr:uid="{576A834F-01B9-4250-B663-C9C35675D4CA}"/>
    <cellStyle name="Normal 9 9 3 4 2" xfId="5292" xr:uid="{0786AEE7-1479-45B4-B7D7-58485992D6E7}"/>
    <cellStyle name="Normal 9 9 3 5" xfId="5289" xr:uid="{9535599E-6427-4DA2-B063-A4B9458EE00F}"/>
    <cellStyle name="Normal 9 9 4" xfId="4307" xr:uid="{72DAF168-E468-4826-BA9C-1D65E7A5DD05}"/>
    <cellStyle name="Normal 9 9 4 2" xfId="5293" xr:uid="{327039D6-D454-4E46-9055-58448D1C0FDF}"/>
    <cellStyle name="Normal 9 9 5" xfId="4308" xr:uid="{668F8096-DD68-4F56-BBB6-05599E9A6E7E}"/>
    <cellStyle name="Normal 9 9 5 2" xfId="5294" xr:uid="{946B384A-A134-45C4-9620-F9C2C562FB27}"/>
    <cellStyle name="Normal 9 9 6" xfId="4309" xr:uid="{89654F98-0E72-4BD6-AB95-1F5402FB52A5}"/>
    <cellStyle name="Normal 9 9 6 2" xfId="5295" xr:uid="{58197C8B-D308-42CD-B49A-9F715B7FB3BC}"/>
    <cellStyle name="Normal 9 9 7" xfId="5284" xr:uid="{2A2B948F-24E9-4244-AC90-0DB6D2863E6E}"/>
    <cellStyle name="Percent 2" xfId="183" xr:uid="{13AC60A1-E4F3-4E09-94E3-4ED7C819961B}"/>
    <cellStyle name="Percent 2 2" xfId="5296" xr:uid="{0FFADED3-F93A-4DDA-BE6C-D7CEE5976374}"/>
    <cellStyle name="Гиперссылка 2" xfId="4" xr:uid="{49BAA0F8-B3D3-41B5-87DD-435502328B29}"/>
    <cellStyle name="Гиперссылка 2 2" xfId="5297" xr:uid="{A0E5186C-076C-4A88-8CB0-C283425E4451}"/>
    <cellStyle name="Обычный 2" xfId="1" xr:uid="{A3CD5D5E-4502-4158-8112-08CDD679ACF5}"/>
    <cellStyle name="Обычный 2 2" xfId="5" xr:uid="{D19F253E-EE9B-4476-9D91-2EE3A6D7A3DC}"/>
    <cellStyle name="Обычный 2 2 2" xfId="5299" xr:uid="{3D682721-2F26-4343-9BF4-2505DFE82D10}"/>
    <cellStyle name="Обычный 2 3" xfId="5298" xr:uid="{ACA9CC53-894F-4AD1-99C5-119BEC734FB4}"/>
    <cellStyle name="常规_Sheet1_1" xfId="4411" xr:uid="{5FAE6F3C-CEB7-4DF7-99C1-11FCFB84DD9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5"/>
  <sheetViews>
    <sheetView tabSelected="1" topLeftCell="A101" zoomScale="90" zoomScaleNormal="90" workbookViewId="0">
      <selection activeCell="I135" sqref="I13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6">
        <v>53041</v>
      </c>
      <c r="K10" s="127"/>
    </row>
    <row r="11" spans="1:11">
      <c r="A11" s="126"/>
      <c r="B11" s="126" t="s">
        <v>717</v>
      </c>
      <c r="C11" s="132"/>
      <c r="D11" s="132"/>
      <c r="E11" s="132"/>
      <c r="F11" s="127"/>
      <c r="G11" s="128"/>
      <c r="H11" s="128" t="s">
        <v>717</v>
      </c>
      <c r="I11" s="132"/>
      <c r="J11" s="157"/>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8">
        <v>45320</v>
      </c>
      <c r="K14" s="127"/>
    </row>
    <row r="15" spans="1:11" ht="15" customHeight="1">
      <c r="A15" s="126"/>
      <c r="B15" s="6" t="s">
        <v>11</v>
      </c>
      <c r="C15" s="7"/>
      <c r="D15" s="7"/>
      <c r="E15" s="7"/>
      <c r="F15" s="8"/>
      <c r="G15" s="128"/>
      <c r="H15" s="9" t="s">
        <v>11</v>
      </c>
      <c r="I15" s="132"/>
      <c r="J15" s="159"/>
      <c r="K15" s="127"/>
    </row>
    <row r="16" spans="1:11" ht="15" customHeight="1">
      <c r="A16" s="126"/>
      <c r="B16" s="132"/>
      <c r="C16" s="132"/>
      <c r="D16" s="132"/>
      <c r="E16" s="132"/>
      <c r="F16" s="132"/>
      <c r="G16" s="132"/>
      <c r="H16" s="132"/>
      <c r="I16" s="135" t="s">
        <v>147</v>
      </c>
      <c r="J16" s="141">
        <v>41532</v>
      </c>
      <c r="K16" s="127"/>
    </row>
    <row r="17" spans="1:11">
      <c r="A17" s="126"/>
      <c r="B17" s="132" t="s">
        <v>720</v>
      </c>
      <c r="C17" s="132"/>
      <c r="D17" s="132"/>
      <c r="E17" s="132"/>
      <c r="F17" s="132"/>
      <c r="G17" s="132"/>
      <c r="H17" s="132"/>
      <c r="I17" s="135" t="s">
        <v>148</v>
      </c>
      <c r="J17" s="141" t="s">
        <v>833</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0" t="s">
        <v>207</v>
      </c>
      <c r="G20" s="161"/>
      <c r="H20" s="112" t="s">
        <v>174</v>
      </c>
      <c r="I20" s="112" t="s">
        <v>208</v>
      </c>
      <c r="J20" s="112" t="s">
        <v>26</v>
      </c>
      <c r="K20" s="127"/>
    </row>
    <row r="21" spans="1:11">
      <c r="A21" s="126"/>
      <c r="B21" s="117"/>
      <c r="C21" s="117"/>
      <c r="D21" s="118"/>
      <c r="E21" s="118"/>
      <c r="F21" s="162"/>
      <c r="G21" s="163"/>
      <c r="H21" s="117" t="s">
        <v>146</v>
      </c>
      <c r="I21" s="117"/>
      <c r="J21" s="117"/>
      <c r="K21" s="127"/>
    </row>
    <row r="22" spans="1:11" ht="24">
      <c r="A22" s="126"/>
      <c r="B22" s="119">
        <v>10</v>
      </c>
      <c r="C22" s="10" t="s">
        <v>722</v>
      </c>
      <c r="D22" s="130" t="s">
        <v>722</v>
      </c>
      <c r="E22" s="130" t="s">
        <v>30</v>
      </c>
      <c r="F22" s="153" t="s">
        <v>589</v>
      </c>
      <c r="G22" s="154"/>
      <c r="H22" s="11" t="s">
        <v>723</v>
      </c>
      <c r="I22" s="14">
        <v>7.48</v>
      </c>
      <c r="J22" s="121">
        <f t="shared" ref="J22:J53" si="0">I22*B22</f>
        <v>74.800000000000011</v>
      </c>
      <c r="K22" s="127"/>
    </row>
    <row r="23" spans="1:11">
      <c r="A23" s="126"/>
      <c r="B23" s="119">
        <v>6</v>
      </c>
      <c r="C23" s="10" t="s">
        <v>724</v>
      </c>
      <c r="D23" s="130" t="s">
        <v>724</v>
      </c>
      <c r="E23" s="130" t="s">
        <v>28</v>
      </c>
      <c r="F23" s="153" t="s">
        <v>279</v>
      </c>
      <c r="G23" s="154"/>
      <c r="H23" s="11" t="s">
        <v>725</v>
      </c>
      <c r="I23" s="14">
        <v>4.99</v>
      </c>
      <c r="J23" s="121">
        <f t="shared" si="0"/>
        <v>29.94</v>
      </c>
      <c r="K23" s="127"/>
    </row>
    <row r="24" spans="1:11">
      <c r="A24" s="126"/>
      <c r="B24" s="119">
        <v>6</v>
      </c>
      <c r="C24" s="10" t="s">
        <v>724</v>
      </c>
      <c r="D24" s="130" t="s">
        <v>724</v>
      </c>
      <c r="E24" s="130" t="s">
        <v>30</v>
      </c>
      <c r="F24" s="153" t="s">
        <v>279</v>
      </c>
      <c r="G24" s="154"/>
      <c r="H24" s="11" t="s">
        <v>725</v>
      </c>
      <c r="I24" s="14">
        <v>4.99</v>
      </c>
      <c r="J24" s="121">
        <f t="shared" si="0"/>
        <v>29.94</v>
      </c>
      <c r="K24" s="127"/>
    </row>
    <row r="25" spans="1:11" ht="24">
      <c r="A25" s="126"/>
      <c r="B25" s="119">
        <v>2</v>
      </c>
      <c r="C25" s="10" t="s">
        <v>726</v>
      </c>
      <c r="D25" s="130" t="s">
        <v>726</v>
      </c>
      <c r="E25" s="130" t="s">
        <v>112</v>
      </c>
      <c r="F25" s="153"/>
      <c r="G25" s="154"/>
      <c r="H25" s="11" t="s">
        <v>727</v>
      </c>
      <c r="I25" s="14">
        <v>12.11</v>
      </c>
      <c r="J25" s="121">
        <f t="shared" si="0"/>
        <v>24.22</v>
      </c>
      <c r="K25" s="127"/>
    </row>
    <row r="26" spans="1:11" ht="24">
      <c r="A26" s="126"/>
      <c r="B26" s="119">
        <v>2</v>
      </c>
      <c r="C26" s="10" t="s">
        <v>726</v>
      </c>
      <c r="D26" s="130" t="s">
        <v>726</v>
      </c>
      <c r="E26" s="130" t="s">
        <v>216</v>
      </c>
      <c r="F26" s="153"/>
      <c r="G26" s="154"/>
      <c r="H26" s="11" t="s">
        <v>727</v>
      </c>
      <c r="I26" s="14">
        <v>12.11</v>
      </c>
      <c r="J26" s="121">
        <f t="shared" si="0"/>
        <v>24.22</v>
      </c>
      <c r="K26" s="127"/>
    </row>
    <row r="27" spans="1:11" ht="24">
      <c r="A27" s="126"/>
      <c r="B27" s="119">
        <v>18</v>
      </c>
      <c r="C27" s="10" t="s">
        <v>728</v>
      </c>
      <c r="D27" s="130" t="s">
        <v>728</v>
      </c>
      <c r="E27" s="130" t="s">
        <v>729</v>
      </c>
      <c r="F27" s="153" t="s">
        <v>28</v>
      </c>
      <c r="G27" s="154"/>
      <c r="H27" s="11" t="s">
        <v>730</v>
      </c>
      <c r="I27" s="14">
        <v>6.77</v>
      </c>
      <c r="J27" s="121">
        <f t="shared" si="0"/>
        <v>121.85999999999999</v>
      </c>
      <c r="K27" s="127"/>
    </row>
    <row r="28" spans="1:11" ht="24">
      <c r="A28" s="126"/>
      <c r="B28" s="119">
        <v>3</v>
      </c>
      <c r="C28" s="10" t="s">
        <v>728</v>
      </c>
      <c r="D28" s="130" t="s">
        <v>728</v>
      </c>
      <c r="E28" s="130" t="s">
        <v>729</v>
      </c>
      <c r="F28" s="153" t="s">
        <v>30</v>
      </c>
      <c r="G28" s="154"/>
      <c r="H28" s="11" t="s">
        <v>730</v>
      </c>
      <c r="I28" s="14">
        <v>6.77</v>
      </c>
      <c r="J28" s="121">
        <f t="shared" si="0"/>
        <v>20.309999999999999</v>
      </c>
      <c r="K28" s="127"/>
    </row>
    <row r="29" spans="1:11" ht="24">
      <c r="A29" s="126"/>
      <c r="B29" s="119">
        <v>23</v>
      </c>
      <c r="C29" s="10" t="s">
        <v>728</v>
      </c>
      <c r="D29" s="130" t="s">
        <v>728</v>
      </c>
      <c r="E29" s="130" t="s">
        <v>729</v>
      </c>
      <c r="F29" s="153" t="s">
        <v>31</v>
      </c>
      <c r="G29" s="154"/>
      <c r="H29" s="11" t="s">
        <v>730</v>
      </c>
      <c r="I29" s="14">
        <v>6.77</v>
      </c>
      <c r="J29" s="121">
        <f t="shared" si="0"/>
        <v>155.70999999999998</v>
      </c>
      <c r="K29" s="127"/>
    </row>
    <row r="30" spans="1:11">
      <c r="A30" s="126"/>
      <c r="B30" s="119">
        <v>3</v>
      </c>
      <c r="C30" s="10" t="s">
        <v>731</v>
      </c>
      <c r="D30" s="130" t="s">
        <v>731</v>
      </c>
      <c r="E30" s="130" t="s">
        <v>28</v>
      </c>
      <c r="F30" s="153"/>
      <c r="G30" s="154"/>
      <c r="H30" s="11" t="s">
        <v>732</v>
      </c>
      <c r="I30" s="14">
        <v>8.19</v>
      </c>
      <c r="J30" s="121">
        <f t="shared" si="0"/>
        <v>24.57</v>
      </c>
      <c r="K30" s="127"/>
    </row>
    <row r="31" spans="1:11">
      <c r="A31" s="126"/>
      <c r="B31" s="119">
        <v>3</v>
      </c>
      <c r="C31" s="10" t="s">
        <v>731</v>
      </c>
      <c r="D31" s="130" t="s">
        <v>731</v>
      </c>
      <c r="E31" s="130" t="s">
        <v>30</v>
      </c>
      <c r="F31" s="153"/>
      <c r="G31" s="154"/>
      <c r="H31" s="11" t="s">
        <v>732</v>
      </c>
      <c r="I31" s="14">
        <v>8.19</v>
      </c>
      <c r="J31" s="121">
        <f t="shared" si="0"/>
        <v>24.57</v>
      </c>
      <c r="K31" s="127"/>
    </row>
    <row r="32" spans="1:11">
      <c r="A32" s="126"/>
      <c r="B32" s="119">
        <v>3</v>
      </c>
      <c r="C32" s="10" t="s">
        <v>731</v>
      </c>
      <c r="D32" s="130" t="s">
        <v>731</v>
      </c>
      <c r="E32" s="130" t="s">
        <v>31</v>
      </c>
      <c r="F32" s="153"/>
      <c r="G32" s="154"/>
      <c r="H32" s="11" t="s">
        <v>732</v>
      </c>
      <c r="I32" s="14">
        <v>8.19</v>
      </c>
      <c r="J32" s="121">
        <f t="shared" si="0"/>
        <v>24.57</v>
      </c>
      <c r="K32" s="127"/>
    </row>
    <row r="33" spans="1:11">
      <c r="A33" s="126"/>
      <c r="B33" s="119">
        <v>8</v>
      </c>
      <c r="C33" s="10" t="s">
        <v>733</v>
      </c>
      <c r="D33" s="130" t="s">
        <v>733</v>
      </c>
      <c r="E33" s="130" t="s">
        <v>28</v>
      </c>
      <c r="F33" s="153"/>
      <c r="G33" s="154"/>
      <c r="H33" s="11" t="s">
        <v>734</v>
      </c>
      <c r="I33" s="14">
        <v>13.9</v>
      </c>
      <c r="J33" s="121">
        <f t="shared" si="0"/>
        <v>111.2</v>
      </c>
      <c r="K33" s="127"/>
    </row>
    <row r="34" spans="1:11">
      <c r="A34" s="126"/>
      <c r="B34" s="119">
        <v>12</v>
      </c>
      <c r="C34" s="10" t="s">
        <v>733</v>
      </c>
      <c r="D34" s="130" t="s">
        <v>733</v>
      </c>
      <c r="E34" s="130" t="s">
        <v>30</v>
      </c>
      <c r="F34" s="153"/>
      <c r="G34" s="154"/>
      <c r="H34" s="11" t="s">
        <v>734</v>
      </c>
      <c r="I34" s="14">
        <v>13.9</v>
      </c>
      <c r="J34" s="121">
        <f t="shared" si="0"/>
        <v>166.8</v>
      </c>
      <c r="K34" s="127"/>
    </row>
    <row r="35" spans="1:11">
      <c r="A35" s="126"/>
      <c r="B35" s="119">
        <v>2</v>
      </c>
      <c r="C35" s="10" t="s">
        <v>733</v>
      </c>
      <c r="D35" s="130" t="s">
        <v>733</v>
      </c>
      <c r="E35" s="130" t="s">
        <v>31</v>
      </c>
      <c r="F35" s="153"/>
      <c r="G35" s="154"/>
      <c r="H35" s="11" t="s">
        <v>734</v>
      </c>
      <c r="I35" s="14">
        <v>13.9</v>
      </c>
      <c r="J35" s="121">
        <f t="shared" si="0"/>
        <v>27.8</v>
      </c>
      <c r="K35" s="127"/>
    </row>
    <row r="36" spans="1:11">
      <c r="A36" s="126"/>
      <c r="B36" s="119">
        <v>8</v>
      </c>
      <c r="C36" s="10" t="s">
        <v>733</v>
      </c>
      <c r="D36" s="130" t="s">
        <v>733</v>
      </c>
      <c r="E36" s="130" t="s">
        <v>33</v>
      </c>
      <c r="F36" s="153"/>
      <c r="G36" s="154"/>
      <c r="H36" s="11" t="s">
        <v>734</v>
      </c>
      <c r="I36" s="14">
        <v>13.9</v>
      </c>
      <c r="J36" s="121">
        <f t="shared" si="0"/>
        <v>111.2</v>
      </c>
      <c r="K36" s="127"/>
    </row>
    <row r="37" spans="1:11">
      <c r="A37" s="126"/>
      <c r="B37" s="119">
        <v>26</v>
      </c>
      <c r="C37" s="10" t="s">
        <v>109</v>
      </c>
      <c r="D37" s="130" t="s">
        <v>109</v>
      </c>
      <c r="E37" s="130" t="s">
        <v>28</v>
      </c>
      <c r="F37" s="153"/>
      <c r="G37" s="154"/>
      <c r="H37" s="11" t="s">
        <v>735</v>
      </c>
      <c r="I37" s="14">
        <v>5.7</v>
      </c>
      <c r="J37" s="121">
        <f t="shared" si="0"/>
        <v>148.20000000000002</v>
      </c>
      <c r="K37" s="127"/>
    </row>
    <row r="38" spans="1:11">
      <c r="A38" s="126"/>
      <c r="B38" s="119">
        <v>22</v>
      </c>
      <c r="C38" s="10" t="s">
        <v>109</v>
      </c>
      <c r="D38" s="130" t="s">
        <v>109</v>
      </c>
      <c r="E38" s="130" t="s">
        <v>30</v>
      </c>
      <c r="F38" s="153"/>
      <c r="G38" s="154"/>
      <c r="H38" s="11" t="s">
        <v>735</v>
      </c>
      <c r="I38" s="14">
        <v>5.7</v>
      </c>
      <c r="J38" s="121">
        <f t="shared" si="0"/>
        <v>125.4</v>
      </c>
      <c r="K38" s="127"/>
    </row>
    <row r="39" spans="1:11">
      <c r="A39" s="126"/>
      <c r="B39" s="119">
        <v>30</v>
      </c>
      <c r="C39" s="10" t="s">
        <v>109</v>
      </c>
      <c r="D39" s="130" t="s">
        <v>109</v>
      </c>
      <c r="E39" s="130" t="s">
        <v>31</v>
      </c>
      <c r="F39" s="153"/>
      <c r="G39" s="154"/>
      <c r="H39" s="11" t="s">
        <v>735</v>
      </c>
      <c r="I39" s="14">
        <v>5.7</v>
      </c>
      <c r="J39" s="121">
        <f t="shared" si="0"/>
        <v>171</v>
      </c>
      <c r="K39" s="127"/>
    </row>
    <row r="40" spans="1:11">
      <c r="A40" s="126"/>
      <c r="B40" s="119">
        <v>3</v>
      </c>
      <c r="C40" s="10" t="s">
        <v>736</v>
      </c>
      <c r="D40" s="130" t="s">
        <v>736</v>
      </c>
      <c r="E40" s="130" t="s">
        <v>28</v>
      </c>
      <c r="F40" s="153"/>
      <c r="G40" s="154"/>
      <c r="H40" s="11" t="s">
        <v>737</v>
      </c>
      <c r="I40" s="14">
        <v>5.7</v>
      </c>
      <c r="J40" s="121">
        <f t="shared" si="0"/>
        <v>17.100000000000001</v>
      </c>
      <c r="K40" s="127"/>
    </row>
    <row r="41" spans="1:11">
      <c r="A41" s="126"/>
      <c r="B41" s="119">
        <v>3</v>
      </c>
      <c r="C41" s="10" t="s">
        <v>736</v>
      </c>
      <c r="D41" s="130" t="s">
        <v>736</v>
      </c>
      <c r="E41" s="130" t="s">
        <v>30</v>
      </c>
      <c r="F41" s="153"/>
      <c r="G41" s="154"/>
      <c r="H41" s="11" t="s">
        <v>737</v>
      </c>
      <c r="I41" s="14">
        <v>5.7</v>
      </c>
      <c r="J41" s="121">
        <f t="shared" si="0"/>
        <v>17.100000000000001</v>
      </c>
      <c r="K41" s="127"/>
    </row>
    <row r="42" spans="1:11">
      <c r="A42" s="126"/>
      <c r="B42" s="119">
        <v>3</v>
      </c>
      <c r="C42" s="10" t="s">
        <v>736</v>
      </c>
      <c r="D42" s="130" t="s">
        <v>736</v>
      </c>
      <c r="E42" s="130" t="s">
        <v>31</v>
      </c>
      <c r="F42" s="153"/>
      <c r="G42" s="154"/>
      <c r="H42" s="11" t="s">
        <v>737</v>
      </c>
      <c r="I42" s="14">
        <v>5.7</v>
      </c>
      <c r="J42" s="121">
        <f t="shared" si="0"/>
        <v>17.100000000000001</v>
      </c>
      <c r="K42" s="127"/>
    </row>
    <row r="43" spans="1:11">
      <c r="A43" s="126"/>
      <c r="B43" s="119">
        <v>2</v>
      </c>
      <c r="C43" s="10" t="s">
        <v>35</v>
      </c>
      <c r="D43" s="130" t="s">
        <v>821</v>
      </c>
      <c r="E43" s="130" t="s">
        <v>39</v>
      </c>
      <c r="F43" s="153"/>
      <c r="G43" s="154"/>
      <c r="H43" s="11" t="s">
        <v>738</v>
      </c>
      <c r="I43" s="14">
        <v>8.91</v>
      </c>
      <c r="J43" s="121">
        <f t="shared" si="0"/>
        <v>17.82</v>
      </c>
      <c r="K43" s="127"/>
    </row>
    <row r="44" spans="1:11" ht="24">
      <c r="A44" s="126"/>
      <c r="B44" s="119">
        <v>2</v>
      </c>
      <c r="C44" s="10" t="s">
        <v>739</v>
      </c>
      <c r="D44" s="130" t="s">
        <v>739</v>
      </c>
      <c r="E44" s="130" t="s">
        <v>43</v>
      </c>
      <c r="F44" s="153" t="s">
        <v>279</v>
      </c>
      <c r="G44" s="154"/>
      <c r="H44" s="11" t="s">
        <v>740</v>
      </c>
      <c r="I44" s="14">
        <v>26.37</v>
      </c>
      <c r="J44" s="121">
        <f t="shared" si="0"/>
        <v>52.74</v>
      </c>
      <c r="K44" s="127"/>
    </row>
    <row r="45" spans="1:11" ht="24">
      <c r="A45" s="126"/>
      <c r="B45" s="119">
        <v>1</v>
      </c>
      <c r="C45" s="10" t="s">
        <v>739</v>
      </c>
      <c r="D45" s="130" t="s">
        <v>739</v>
      </c>
      <c r="E45" s="130" t="s">
        <v>44</v>
      </c>
      <c r="F45" s="153" t="s">
        <v>279</v>
      </c>
      <c r="G45" s="154"/>
      <c r="H45" s="11" t="s">
        <v>740</v>
      </c>
      <c r="I45" s="14">
        <v>26.37</v>
      </c>
      <c r="J45" s="121">
        <f t="shared" si="0"/>
        <v>26.37</v>
      </c>
      <c r="K45" s="127"/>
    </row>
    <row r="46" spans="1:11" ht="24">
      <c r="A46" s="126"/>
      <c r="B46" s="119">
        <v>3</v>
      </c>
      <c r="C46" s="10" t="s">
        <v>741</v>
      </c>
      <c r="D46" s="130" t="s">
        <v>741</v>
      </c>
      <c r="E46" s="130" t="s">
        <v>279</v>
      </c>
      <c r="F46" s="153"/>
      <c r="G46" s="154"/>
      <c r="H46" s="11" t="s">
        <v>827</v>
      </c>
      <c r="I46" s="14">
        <v>10.33</v>
      </c>
      <c r="J46" s="121">
        <f t="shared" si="0"/>
        <v>30.990000000000002</v>
      </c>
      <c r="K46" s="127"/>
    </row>
    <row r="47" spans="1:11" ht="24">
      <c r="A47" s="126"/>
      <c r="B47" s="119">
        <v>3</v>
      </c>
      <c r="C47" s="10" t="s">
        <v>741</v>
      </c>
      <c r="D47" s="130" t="s">
        <v>741</v>
      </c>
      <c r="E47" s="130" t="s">
        <v>115</v>
      </c>
      <c r="F47" s="153"/>
      <c r="G47" s="154"/>
      <c r="H47" s="11" t="s">
        <v>827</v>
      </c>
      <c r="I47" s="14">
        <v>10.33</v>
      </c>
      <c r="J47" s="121">
        <f t="shared" si="0"/>
        <v>30.990000000000002</v>
      </c>
      <c r="K47" s="127"/>
    </row>
    <row r="48" spans="1:11" ht="24">
      <c r="A48" s="126"/>
      <c r="B48" s="119">
        <v>3</v>
      </c>
      <c r="C48" s="10" t="s">
        <v>741</v>
      </c>
      <c r="D48" s="130" t="s">
        <v>741</v>
      </c>
      <c r="E48" s="130" t="s">
        <v>679</v>
      </c>
      <c r="F48" s="153"/>
      <c r="G48" s="154"/>
      <c r="H48" s="11" t="s">
        <v>827</v>
      </c>
      <c r="I48" s="14">
        <v>10.33</v>
      </c>
      <c r="J48" s="121">
        <f t="shared" si="0"/>
        <v>30.990000000000002</v>
      </c>
      <c r="K48" s="127"/>
    </row>
    <row r="49" spans="1:11" ht="24">
      <c r="A49" s="126"/>
      <c r="B49" s="119">
        <v>3</v>
      </c>
      <c r="C49" s="10" t="s">
        <v>741</v>
      </c>
      <c r="D49" s="130" t="s">
        <v>741</v>
      </c>
      <c r="E49" s="130" t="s">
        <v>742</v>
      </c>
      <c r="F49" s="153"/>
      <c r="G49" s="154"/>
      <c r="H49" s="11" t="s">
        <v>827</v>
      </c>
      <c r="I49" s="14">
        <v>10.33</v>
      </c>
      <c r="J49" s="121">
        <f t="shared" si="0"/>
        <v>30.990000000000002</v>
      </c>
      <c r="K49" s="127"/>
    </row>
    <row r="50" spans="1:11" ht="24">
      <c r="A50" s="126"/>
      <c r="B50" s="119">
        <v>3</v>
      </c>
      <c r="C50" s="10" t="s">
        <v>741</v>
      </c>
      <c r="D50" s="130" t="s">
        <v>741</v>
      </c>
      <c r="E50" s="130" t="s">
        <v>743</v>
      </c>
      <c r="F50" s="153"/>
      <c r="G50" s="154"/>
      <c r="H50" s="11" t="s">
        <v>827</v>
      </c>
      <c r="I50" s="14">
        <v>10.33</v>
      </c>
      <c r="J50" s="121">
        <f t="shared" si="0"/>
        <v>30.990000000000002</v>
      </c>
      <c r="K50" s="127"/>
    </row>
    <row r="51" spans="1:11" ht="24">
      <c r="A51" s="126"/>
      <c r="B51" s="119">
        <v>2</v>
      </c>
      <c r="C51" s="10" t="s">
        <v>744</v>
      </c>
      <c r="D51" s="130" t="s">
        <v>744</v>
      </c>
      <c r="E51" s="130" t="s">
        <v>33</v>
      </c>
      <c r="F51" s="153" t="s">
        <v>279</v>
      </c>
      <c r="G51" s="154"/>
      <c r="H51" s="11" t="s">
        <v>745</v>
      </c>
      <c r="I51" s="14">
        <v>10.69</v>
      </c>
      <c r="J51" s="121">
        <f t="shared" si="0"/>
        <v>21.38</v>
      </c>
      <c r="K51" s="127"/>
    </row>
    <row r="52" spans="1:11" ht="24">
      <c r="A52" s="126"/>
      <c r="B52" s="119">
        <v>1</v>
      </c>
      <c r="C52" s="10" t="s">
        <v>746</v>
      </c>
      <c r="D52" s="130" t="s">
        <v>746</v>
      </c>
      <c r="E52" s="130" t="s">
        <v>28</v>
      </c>
      <c r="F52" s="153"/>
      <c r="G52" s="154"/>
      <c r="H52" s="11" t="s">
        <v>747</v>
      </c>
      <c r="I52" s="14">
        <v>57.36</v>
      </c>
      <c r="J52" s="121">
        <f t="shared" si="0"/>
        <v>57.36</v>
      </c>
      <c r="K52" s="127"/>
    </row>
    <row r="53" spans="1:11" ht="24">
      <c r="A53" s="126"/>
      <c r="B53" s="119">
        <v>8</v>
      </c>
      <c r="C53" s="10" t="s">
        <v>748</v>
      </c>
      <c r="D53" s="130" t="s">
        <v>748</v>
      </c>
      <c r="E53" s="130" t="s">
        <v>729</v>
      </c>
      <c r="F53" s="153" t="s">
        <v>28</v>
      </c>
      <c r="G53" s="154"/>
      <c r="H53" s="11" t="s">
        <v>749</v>
      </c>
      <c r="I53" s="14">
        <v>6.77</v>
      </c>
      <c r="J53" s="121">
        <f t="shared" si="0"/>
        <v>54.16</v>
      </c>
      <c r="K53" s="127"/>
    </row>
    <row r="54" spans="1:11" ht="24">
      <c r="A54" s="126"/>
      <c r="B54" s="119">
        <v>4</v>
      </c>
      <c r="C54" s="10" t="s">
        <v>748</v>
      </c>
      <c r="D54" s="130" t="s">
        <v>748</v>
      </c>
      <c r="E54" s="130" t="s">
        <v>729</v>
      </c>
      <c r="F54" s="153" t="s">
        <v>30</v>
      </c>
      <c r="G54" s="154"/>
      <c r="H54" s="11" t="s">
        <v>749</v>
      </c>
      <c r="I54" s="14">
        <v>6.77</v>
      </c>
      <c r="J54" s="121">
        <f t="shared" ref="J54:J85" si="1">I54*B54</f>
        <v>27.08</v>
      </c>
      <c r="K54" s="127"/>
    </row>
    <row r="55" spans="1:11">
      <c r="A55" s="126"/>
      <c r="B55" s="119">
        <v>1</v>
      </c>
      <c r="C55" s="10" t="s">
        <v>750</v>
      </c>
      <c r="D55" s="130" t="s">
        <v>750</v>
      </c>
      <c r="E55" s="130" t="s">
        <v>30</v>
      </c>
      <c r="F55" s="153"/>
      <c r="G55" s="154"/>
      <c r="H55" s="11" t="s">
        <v>751</v>
      </c>
      <c r="I55" s="14">
        <v>19.600000000000001</v>
      </c>
      <c r="J55" s="121">
        <f t="shared" si="1"/>
        <v>19.600000000000001</v>
      </c>
      <c r="K55" s="127"/>
    </row>
    <row r="56" spans="1:11">
      <c r="A56" s="126"/>
      <c r="B56" s="119">
        <v>1</v>
      </c>
      <c r="C56" s="10" t="s">
        <v>750</v>
      </c>
      <c r="D56" s="130" t="s">
        <v>750</v>
      </c>
      <c r="E56" s="130" t="s">
        <v>31</v>
      </c>
      <c r="F56" s="153"/>
      <c r="G56" s="154"/>
      <c r="H56" s="11" t="s">
        <v>751</v>
      </c>
      <c r="I56" s="14">
        <v>19.600000000000001</v>
      </c>
      <c r="J56" s="121">
        <f t="shared" si="1"/>
        <v>19.600000000000001</v>
      </c>
      <c r="K56" s="127"/>
    </row>
    <row r="57" spans="1:11" ht="24">
      <c r="A57" s="126"/>
      <c r="B57" s="119">
        <v>1</v>
      </c>
      <c r="C57" s="10" t="s">
        <v>752</v>
      </c>
      <c r="D57" s="130" t="s">
        <v>752</v>
      </c>
      <c r="E57" s="130" t="s">
        <v>30</v>
      </c>
      <c r="F57" s="153" t="s">
        <v>279</v>
      </c>
      <c r="G57" s="154"/>
      <c r="H57" s="11" t="s">
        <v>753</v>
      </c>
      <c r="I57" s="14">
        <v>41.69</v>
      </c>
      <c r="J57" s="121">
        <f t="shared" si="1"/>
        <v>41.69</v>
      </c>
      <c r="K57" s="127"/>
    </row>
    <row r="58" spans="1:11" ht="24">
      <c r="A58" s="126"/>
      <c r="B58" s="119">
        <v>1</v>
      </c>
      <c r="C58" s="10" t="s">
        <v>752</v>
      </c>
      <c r="D58" s="130" t="s">
        <v>752</v>
      </c>
      <c r="E58" s="130" t="s">
        <v>31</v>
      </c>
      <c r="F58" s="153" t="s">
        <v>279</v>
      </c>
      <c r="G58" s="154"/>
      <c r="H58" s="11" t="s">
        <v>753</v>
      </c>
      <c r="I58" s="14">
        <v>41.69</v>
      </c>
      <c r="J58" s="121">
        <f t="shared" si="1"/>
        <v>41.69</v>
      </c>
      <c r="K58" s="127"/>
    </row>
    <row r="59" spans="1:11">
      <c r="A59" s="126"/>
      <c r="B59" s="119">
        <v>14</v>
      </c>
      <c r="C59" s="10" t="s">
        <v>754</v>
      </c>
      <c r="D59" s="130" t="s">
        <v>754</v>
      </c>
      <c r="E59" s="130" t="s">
        <v>28</v>
      </c>
      <c r="F59" s="153"/>
      <c r="G59" s="154"/>
      <c r="H59" s="11" t="s">
        <v>755</v>
      </c>
      <c r="I59" s="14">
        <v>10.33</v>
      </c>
      <c r="J59" s="121">
        <f t="shared" si="1"/>
        <v>144.62</v>
      </c>
      <c r="K59" s="127"/>
    </row>
    <row r="60" spans="1:11">
      <c r="A60" s="126"/>
      <c r="B60" s="119">
        <v>14</v>
      </c>
      <c r="C60" s="10" t="s">
        <v>754</v>
      </c>
      <c r="D60" s="130" t="s">
        <v>754</v>
      </c>
      <c r="E60" s="130" t="s">
        <v>30</v>
      </c>
      <c r="F60" s="153"/>
      <c r="G60" s="154"/>
      <c r="H60" s="11" t="s">
        <v>755</v>
      </c>
      <c r="I60" s="14">
        <v>10.33</v>
      </c>
      <c r="J60" s="121">
        <f t="shared" si="1"/>
        <v>144.62</v>
      </c>
      <c r="K60" s="127"/>
    </row>
    <row r="61" spans="1:11">
      <c r="A61" s="126"/>
      <c r="B61" s="119">
        <v>14</v>
      </c>
      <c r="C61" s="10" t="s">
        <v>754</v>
      </c>
      <c r="D61" s="130" t="s">
        <v>754</v>
      </c>
      <c r="E61" s="130" t="s">
        <v>31</v>
      </c>
      <c r="F61" s="153"/>
      <c r="G61" s="154"/>
      <c r="H61" s="11" t="s">
        <v>755</v>
      </c>
      <c r="I61" s="14">
        <v>10.33</v>
      </c>
      <c r="J61" s="121">
        <f t="shared" si="1"/>
        <v>144.62</v>
      </c>
      <c r="K61" s="127"/>
    </row>
    <row r="62" spans="1:11" ht="24">
      <c r="A62" s="126"/>
      <c r="B62" s="119">
        <v>2</v>
      </c>
      <c r="C62" s="10" t="s">
        <v>756</v>
      </c>
      <c r="D62" s="130" t="s">
        <v>756</v>
      </c>
      <c r="E62" s="130" t="s">
        <v>28</v>
      </c>
      <c r="F62" s="153"/>
      <c r="G62" s="154"/>
      <c r="H62" s="11" t="s">
        <v>757</v>
      </c>
      <c r="I62" s="14">
        <v>13.9</v>
      </c>
      <c r="J62" s="121">
        <f t="shared" si="1"/>
        <v>27.8</v>
      </c>
      <c r="K62" s="127"/>
    </row>
    <row r="63" spans="1:11" ht="24">
      <c r="A63" s="126"/>
      <c r="B63" s="119">
        <v>3</v>
      </c>
      <c r="C63" s="10" t="s">
        <v>758</v>
      </c>
      <c r="D63" s="130" t="s">
        <v>758</v>
      </c>
      <c r="E63" s="130" t="s">
        <v>657</v>
      </c>
      <c r="F63" s="153"/>
      <c r="G63" s="154"/>
      <c r="H63" s="11" t="s">
        <v>759</v>
      </c>
      <c r="I63" s="14">
        <v>8.5500000000000007</v>
      </c>
      <c r="J63" s="121">
        <f t="shared" si="1"/>
        <v>25.650000000000002</v>
      </c>
      <c r="K63" s="127"/>
    </row>
    <row r="64" spans="1:11" ht="24">
      <c r="A64" s="126"/>
      <c r="B64" s="119">
        <v>2</v>
      </c>
      <c r="C64" s="10" t="s">
        <v>760</v>
      </c>
      <c r="D64" s="130" t="s">
        <v>760</v>
      </c>
      <c r="E64" s="130" t="s">
        <v>39</v>
      </c>
      <c r="F64" s="153"/>
      <c r="G64" s="154"/>
      <c r="H64" s="11" t="s">
        <v>761</v>
      </c>
      <c r="I64" s="14">
        <v>60.22</v>
      </c>
      <c r="J64" s="121">
        <f t="shared" si="1"/>
        <v>120.44</v>
      </c>
      <c r="K64" s="127"/>
    </row>
    <row r="65" spans="1:11" ht="24">
      <c r="A65" s="126"/>
      <c r="B65" s="119">
        <v>1</v>
      </c>
      <c r="C65" s="10" t="s">
        <v>762</v>
      </c>
      <c r="D65" s="130" t="s">
        <v>762</v>
      </c>
      <c r="E65" s="130" t="s">
        <v>39</v>
      </c>
      <c r="F65" s="153"/>
      <c r="G65" s="154"/>
      <c r="H65" s="11" t="s">
        <v>763</v>
      </c>
      <c r="I65" s="14">
        <v>59.86</v>
      </c>
      <c r="J65" s="121">
        <f t="shared" si="1"/>
        <v>59.86</v>
      </c>
      <c r="K65" s="127"/>
    </row>
    <row r="66" spans="1:11" ht="24">
      <c r="A66" s="126"/>
      <c r="B66" s="119">
        <v>2</v>
      </c>
      <c r="C66" s="10" t="s">
        <v>764</v>
      </c>
      <c r="D66" s="130" t="s">
        <v>764</v>
      </c>
      <c r="E66" s="130" t="s">
        <v>39</v>
      </c>
      <c r="F66" s="153" t="s">
        <v>279</v>
      </c>
      <c r="G66" s="154"/>
      <c r="H66" s="11" t="s">
        <v>765</v>
      </c>
      <c r="I66" s="14">
        <v>80.52</v>
      </c>
      <c r="J66" s="121">
        <f t="shared" si="1"/>
        <v>161.04</v>
      </c>
      <c r="K66" s="127"/>
    </row>
    <row r="67" spans="1:11">
      <c r="A67" s="126"/>
      <c r="B67" s="119">
        <v>4</v>
      </c>
      <c r="C67" s="10" t="s">
        <v>662</v>
      </c>
      <c r="D67" s="130" t="s">
        <v>662</v>
      </c>
      <c r="E67" s="130" t="s">
        <v>33</v>
      </c>
      <c r="F67" s="153"/>
      <c r="G67" s="154"/>
      <c r="H67" s="11" t="s">
        <v>664</v>
      </c>
      <c r="I67" s="14">
        <v>6.06</v>
      </c>
      <c r="J67" s="121">
        <f t="shared" si="1"/>
        <v>24.24</v>
      </c>
      <c r="K67" s="127"/>
    </row>
    <row r="68" spans="1:11">
      <c r="A68" s="126"/>
      <c r="B68" s="119">
        <v>9</v>
      </c>
      <c r="C68" s="10" t="s">
        <v>766</v>
      </c>
      <c r="D68" s="130" t="s">
        <v>766</v>
      </c>
      <c r="E68" s="130" t="s">
        <v>30</v>
      </c>
      <c r="F68" s="153" t="s">
        <v>112</v>
      </c>
      <c r="G68" s="154"/>
      <c r="H68" s="11" t="s">
        <v>767</v>
      </c>
      <c r="I68" s="14">
        <v>13.9</v>
      </c>
      <c r="J68" s="121">
        <f t="shared" si="1"/>
        <v>125.10000000000001</v>
      </c>
      <c r="K68" s="127"/>
    </row>
    <row r="69" spans="1:11">
      <c r="A69" s="126"/>
      <c r="B69" s="119">
        <v>9</v>
      </c>
      <c r="C69" s="10" t="s">
        <v>766</v>
      </c>
      <c r="D69" s="130" t="s">
        <v>766</v>
      </c>
      <c r="E69" s="130" t="s">
        <v>31</v>
      </c>
      <c r="F69" s="153" t="s">
        <v>112</v>
      </c>
      <c r="G69" s="154"/>
      <c r="H69" s="11" t="s">
        <v>767</v>
      </c>
      <c r="I69" s="14">
        <v>13.9</v>
      </c>
      <c r="J69" s="121">
        <f t="shared" si="1"/>
        <v>125.10000000000001</v>
      </c>
      <c r="K69" s="127"/>
    </row>
    <row r="70" spans="1:11">
      <c r="A70" s="126"/>
      <c r="B70" s="119">
        <v>9</v>
      </c>
      <c r="C70" s="10" t="s">
        <v>766</v>
      </c>
      <c r="D70" s="130" t="s">
        <v>766</v>
      </c>
      <c r="E70" s="130" t="s">
        <v>32</v>
      </c>
      <c r="F70" s="153" t="s">
        <v>112</v>
      </c>
      <c r="G70" s="154"/>
      <c r="H70" s="11" t="s">
        <v>767</v>
      </c>
      <c r="I70" s="14">
        <v>13.9</v>
      </c>
      <c r="J70" s="121">
        <f t="shared" si="1"/>
        <v>125.10000000000001</v>
      </c>
      <c r="K70" s="127"/>
    </row>
    <row r="71" spans="1:11" ht="24">
      <c r="A71" s="126"/>
      <c r="B71" s="119">
        <v>1</v>
      </c>
      <c r="C71" s="10" t="s">
        <v>768</v>
      </c>
      <c r="D71" s="130" t="s">
        <v>822</v>
      </c>
      <c r="E71" s="130" t="s">
        <v>240</v>
      </c>
      <c r="F71" s="153" t="s">
        <v>112</v>
      </c>
      <c r="G71" s="154"/>
      <c r="H71" s="11" t="s">
        <v>769</v>
      </c>
      <c r="I71" s="14">
        <v>35.270000000000003</v>
      </c>
      <c r="J71" s="121">
        <f t="shared" si="1"/>
        <v>35.270000000000003</v>
      </c>
      <c r="K71" s="127"/>
    </row>
    <row r="72" spans="1:11" ht="24">
      <c r="A72" s="126"/>
      <c r="B72" s="119">
        <v>1</v>
      </c>
      <c r="C72" s="10" t="s">
        <v>768</v>
      </c>
      <c r="D72" s="130" t="s">
        <v>822</v>
      </c>
      <c r="E72" s="130" t="s">
        <v>240</v>
      </c>
      <c r="F72" s="153" t="s">
        <v>271</v>
      </c>
      <c r="G72" s="154"/>
      <c r="H72" s="11" t="s">
        <v>769</v>
      </c>
      <c r="I72" s="14">
        <v>35.270000000000003</v>
      </c>
      <c r="J72" s="121">
        <f t="shared" si="1"/>
        <v>35.270000000000003</v>
      </c>
      <c r="K72" s="127"/>
    </row>
    <row r="73" spans="1:11" ht="24">
      <c r="A73" s="126"/>
      <c r="B73" s="119">
        <v>1</v>
      </c>
      <c r="C73" s="10" t="s">
        <v>768</v>
      </c>
      <c r="D73" s="130" t="s">
        <v>822</v>
      </c>
      <c r="E73" s="130" t="s">
        <v>240</v>
      </c>
      <c r="F73" s="153" t="s">
        <v>276</v>
      </c>
      <c r="G73" s="154"/>
      <c r="H73" s="11" t="s">
        <v>769</v>
      </c>
      <c r="I73" s="14">
        <v>35.270000000000003</v>
      </c>
      <c r="J73" s="121">
        <f t="shared" si="1"/>
        <v>35.270000000000003</v>
      </c>
      <c r="K73" s="127"/>
    </row>
    <row r="74" spans="1:11" ht="24">
      <c r="A74" s="126"/>
      <c r="B74" s="119">
        <v>1</v>
      </c>
      <c r="C74" s="10" t="s">
        <v>768</v>
      </c>
      <c r="D74" s="130" t="s">
        <v>822</v>
      </c>
      <c r="E74" s="130" t="s">
        <v>240</v>
      </c>
      <c r="F74" s="153" t="s">
        <v>317</v>
      </c>
      <c r="G74" s="154"/>
      <c r="H74" s="11" t="s">
        <v>769</v>
      </c>
      <c r="I74" s="14">
        <v>35.270000000000003</v>
      </c>
      <c r="J74" s="121">
        <f t="shared" si="1"/>
        <v>35.270000000000003</v>
      </c>
      <c r="K74" s="127"/>
    </row>
    <row r="75" spans="1:11" ht="24">
      <c r="A75" s="126"/>
      <c r="B75" s="119">
        <v>2</v>
      </c>
      <c r="C75" s="10" t="s">
        <v>770</v>
      </c>
      <c r="D75" s="130" t="s">
        <v>770</v>
      </c>
      <c r="E75" s="130" t="s">
        <v>28</v>
      </c>
      <c r="F75" s="153" t="s">
        <v>279</v>
      </c>
      <c r="G75" s="154"/>
      <c r="H75" s="11" t="s">
        <v>771</v>
      </c>
      <c r="I75" s="14">
        <v>10.33</v>
      </c>
      <c r="J75" s="121">
        <f t="shared" si="1"/>
        <v>20.66</v>
      </c>
      <c r="K75" s="127"/>
    </row>
    <row r="76" spans="1:11" ht="24">
      <c r="A76" s="126"/>
      <c r="B76" s="119">
        <v>2</v>
      </c>
      <c r="C76" s="10" t="s">
        <v>770</v>
      </c>
      <c r="D76" s="130" t="s">
        <v>770</v>
      </c>
      <c r="E76" s="130" t="s">
        <v>30</v>
      </c>
      <c r="F76" s="153" t="s">
        <v>279</v>
      </c>
      <c r="G76" s="154"/>
      <c r="H76" s="11" t="s">
        <v>771</v>
      </c>
      <c r="I76" s="14">
        <v>10.33</v>
      </c>
      <c r="J76" s="121">
        <f t="shared" si="1"/>
        <v>20.66</v>
      </c>
      <c r="K76" s="127"/>
    </row>
    <row r="77" spans="1:11">
      <c r="A77" s="126"/>
      <c r="B77" s="119">
        <v>30</v>
      </c>
      <c r="C77" s="10" t="s">
        <v>772</v>
      </c>
      <c r="D77" s="130" t="s">
        <v>772</v>
      </c>
      <c r="E77" s="130" t="s">
        <v>28</v>
      </c>
      <c r="F77" s="153" t="s">
        <v>115</v>
      </c>
      <c r="G77" s="154"/>
      <c r="H77" s="11" t="s">
        <v>773</v>
      </c>
      <c r="I77" s="14">
        <v>4.99</v>
      </c>
      <c r="J77" s="121">
        <f t="shared" si="1"/>
        <v>149.70000000000002</v>
      </c>
      <c r="K77" s="127"/>
    </row>
    <row r="78" spans="1:11">
      <c r="A78" s="126"/>
      <c r="B78" s="119">
        <v>20</v>
      </c>
      <c r="C78" s="10" t="s">
        <v>772</v>
      </c>
      <c r="D78" s="130" t="s">
        <v>772</v>
      </c>
      <c r="E78" s="130" t="s">
        <v>30</v>
      </c>
      <c r="F78" s="153" t="s">
        <v>115</v>
      </c>
      <c r="G78" s="154"/>
      <c r="H78" s="11" t="s">
        <v>773</v>
      </c>
      <c r="I78" s="14">
        <v>4.99</v>
      </c>
      <c r="J78" s="121">
        <f t="shared" si="1"/>
        <v>99.800000000000011</v>
      </c>
      <c r="K78" s="127"/>
    </row>
    <row r="79" spans="1:11" ht="24">
      <c r="A79" s="126"/>
      <c r="B79" s="119">
        <v>6</v>
      </c>
      <c r="C79" s="10" t="s">
        <v>774</v>
      </c>
      <c r="D79" s="130" t="s">
        <v>774</v>
      </c>
      <c r="E79" s="130" t="s">
        <v>28</v>
      </c>
      <c r="F79" s="153" t="s">
        <v>775</v>
      </c>
      <c r="G79" s="154"/>
      <c r="H79" s="11" t="s">
        <v>776</v>
      </c>
      <c r="I79" s="14">
        <v>35.270000000000003</v>
      </c>
      <c r="J79" s="121">
        <f t="shared" si="1"/>
        <v>211.62</v>
      </c>
      <c r="K79" s="127"/>
    </row>
    <row r="80" spans="1:11" ht="24">
      <c r="A80" s="126"/>
      <c r="B80" s="119">
        <v>6</v>
      </c>
      <c r="C80" s="10" t="s">
        <v>777</v>
      </c>
      <c r="D80" s="130" t="s">
        <v>777</v>
      </c>
      <c r="E80" s="130"/>
      <c r="F80" s="153"/>
      <c r="G80" s="154"/>
      <c r="H80" s="11" t="s">
        <v>778</v>
      </c>
      <c r="I80" s="14">
        <v>4.99</v>
      </c>
      <c r="J80" s="121">
        <f t="shared" si="1"/>
        <v>29.94</v>
      </c>
      <c r="K80" s="127"/>
    </row>
    <row r="81" spans="1:11" ht="24">
      <c r="A81" s="126"/>
      <c r="B81" s="119">
        <v>6</v>
      </c>
      <c r="C81" s="10" t="s">
        <v>631</v>
      </c>
      <c r="D81" s="130" t="s">
        <v>631</v>
      </c>
      <c r="E81" s="130" t="s">
        <v>279</v>
      </c>
      <c r="F81" s="153"/>
      <c r="G81" s="154"/>
      <c r="H81" s="11" t="s">
        <v>779</v>
      </c>
      <c r="I81" s="14">
        <v>13.9</v>
      </c>
      <c r="J81" s="121">
        <f t="shared" si="1"/>
        <v>83.4</v>
      </c>
      <c r="K81" s="127"/>
    </row>
    <row r="82" spans="1:11" ht="24">
      <c r="A82" s="126"/>
      <c r="B82" s="119">
        <v>6</v>
      </c>
      <c r="C82" s="10" t="s">
        <v>780</v>
      </c>
      <c r="D82" s="130" t="s">
        <v>780</v>
      </c>
      <c r="E82" s="130" t="s">
        <v>279</v>
      </c>
      <c r="F82" s="153"/>
      <c r="G82" s="154"/>
      <c r="H82" s="11" t="s">
        <v>781</v>
      </c>
      <c r="I82" s="14">
        <v>13.9</v>
      </c>
      <c r="J82" s="121">
        <f t="shared" si="1"/>
        <v>83.4</v>
      </c>
      <c r="K82" s="127"/>
    </row>
    <row r="83" spans="1:11" ht="24">
      <c r="A83" s="126"/>
      <c r="B83" s="119">
        <v>3</v>
      </c>
      <c r="C83" s="10" t="s">
        <v>782</v>
      </c>
      <c r="D83" s="130" t="s">
        <v>823</v>
      </c>
      <c r="E83" s="130" t="s">
        <v>783</v>
      </c>
      <c r="F83" s="153" t="s">
        <v>31</v>
      </c>
      <c r="G83" s="154"/>
      <c r="H83" s="11" t="s">
        <v>784</v>
      </c>
      <c r="I83" s="14">
        <v>13.9</v>
      </c>
      <c r="J83" s="121">
        <f t="shared" si="1"/>
        <v>41.7</v>
      </c>
      <c r="K83" s="127"/>
    </row>
    <row r="84" spans="1:11" ht="24">
      <c r="A84" s="126"/>
      <c r="B84" s="119">
        <v>3</v>
      </c>
      <c r="C84" s="10" t="s">
        <v>782</v>
      </c>
      <c r="D84" s="130" t="s">
        <v>823</v>
      </c>
      <c r="E84" s="130" t="s">
        <v>783</v>
      </c>
      <c r="F84" s="153" t="s">
        <v>32</v>
      </c>
      <c r="G84" s="154"/>
      <c r="H84" s="11" t="s">
        <v>784</v>
      </c>
      <c r="I84" s="14">
        <v>13.9</v>
      </c>
      <c r="J84" s="121">
        <f t="shared" si="1"/>
        <v>41.7</v>
      </c>
      <c r="K84" s="127"/>
    </row>
    <row r="85" spans="1:11" ht="24">
      <c r="A85" s="126"/>
      <c r="B85" s="119">
        <v>3</v>
      </c>
      <c r="C85" s="10" t="s">
        <v>785</v>
      </c>
      <c r="D85" s="130" t="s">
        <v>824</v>
      </c>
      <c r="E85" s="130" t="s">
        <v>783</v>
      </c>
      <c r="F85" s="153" t="s">
        <v>32</v>
      </c>
      <c r="G85" s="154"/>
      <c r="H85" s="11" t="s">
        <v>786</v>
      </c>
      <c r="I85" s="14">
        <v>24.58</v>
      </c>
      <c r="J85" s="121">
        <f t="shared" si="1"/>
        <v>73.739999999999995</v>
      </c>
      <c r="K85" s="127"/>
    </row>
    <row r="86" spans="1:11" ht="24">
      <c r="A86" s="126"/>
      <c r="B86" s="119">
        <v>9</v>
      </c>
      <c r="C86" s="10" t="s">
        <v>785</v>
      </c>
      <c r="D86" s="130" t="s">
        <v>825</v>
      </c>
      <c r="E86" s="130" t="s">
        <v>787</v>
      </c>
      <c r="F86" s="153" t="s">
        <v>31</v>
      </c>
      <c r="G86" s="154"/>
      <c r="H86" s="11" t="s">
        <v>786</v>
      </c>
      <c r="I86" s="14">
        <v>26.37</v>
      </c>
      <c r="J86" s="121">
        <f t="shared" ref="J86:J113" si="2">I86*B86</f>
        <v>237.33</v>
      </c>
      <c r="K86" s="127"/>
    </row>
    <row r="87" spans="1:11" ht="24">
      <c r="A87" s="126"/>
      <c r="B87" s="119">
        <v>21</v>
      </c>
      <c r="C87" s="10" t="s">
        <v>785</v>
      </c>
      <c r="D87" s="130" t="s">
        <v>825</v>
      </c>
      <c r="E87" s="130" t="s">
        <v>787</v>
      </c>
      <c r="F87" s="153" t="s">
        <v>32</v>
      </c>
      <c r="G87" s="154"/>
      <c r="H87" s="11" t="s">
        <v>786</v>
      </c>
      <c r="I87" s="14">
        <v>26.37</v>
      </c>
      <c r="J87" s="121">
        <f t="shared" si="2"/>
        <v>553.77</v>
      </c>
      <c r="K87" s="127"/>
    </row>
    <row r="88" spans="1:11" ht="24">
      <c r="A88" s="126"/>
      <c r="B88" s="119">
        <v>8</v>
      </c>
      <c r="C88" s="10" t="s">
        <v>788</v>
      </c>
      <c r="D88" s="130" t="s">
        <v>788</v>
      </c>
      <c r="E88" s="130" t="s">
        <v>30</v>
      </c>
      <c r="F88" s="153"/>
      <c r="G88" s="154"/>
      <c r="H88" s="11" t="s">
        <v>789</v>
      </c>
      <c r="I88" s="14">
        <v>13.9</v>
      </c>
      <c r="J88" s="121">
        <f t="shared" si="2"/>
        <v>111.2</v>
      </c>
      <c r="K88" s="127"/>
    </row>
    <row r="89" spans="1:11" ht="36">
      <c r="A89" s="126"/>
      <c r="B89" s="119">
        <v>2</v>
      </c>
      <c r="C89" s="10" t="s">
        <v>790</v>
      </c>
      <c r="D89" s="130" t="s">
        <v>790</v>
      </c>
      <c r="E89" s="130" t="s">
        <v>791</v>
      </c>
      <c r="F89" s="153"/>
      <c r="G89" s="154"/>
      <c r="H89" s="11" t="s">
        <v>792</v>
      </c>
      <c r="I89" s="14">
        <v>87.29</v>
      </c>
      <c r="J89" s="121">
        <f t="shared" si="2"/>
        <v>174.58</v>
      </c>
      <c r="K89" s="127"/>
    </row>
    <row r="90" spans="1:11">
      <c r="A90" s="126"/>
      <c r="B90" s="119">
        <v>6</v>
      </c>
      <c r="C90" s="10" t="s">
        <v>793</v>
      </c>
      <c r="D90" s="130" t="s">
        <v>793</v>
      </c>
      <c r="E90" s="130" t="s">
        <v>30</v>
      </c>
      <c r="F90" s="153"/>
      <c r="G90" s="154"/>
      <c r="H90" s="11" t="s">
        <v>794</v>
      </c>
      <c r="I90" s="14">
        <v>24.23</v>
      </c>
      <c r="J90" s="121">
        <f t="shared" si="2"/>
        <v>145.38</v>
      </c>
      <c r="K90" s="127"/>
    </row>
    <row r="91" spans="1:11" ht="24">
      <c r="A91" s="126"/>
      <c r="B91" s="119">
        <v>3</v>
      </c>
      <c r="C91" s="10" t="s">
        <v>795</v>
      </c>
      <c r="D91" s="130" t="s">
        <v>795</v>
      </c>
      <c r="E91" s="130" t="s">
        <v>30</v>
      </c>
      <c r="F91" s="153" t="s">
        <v>112</v>
      </c>
      <c r="G91" s="154"/>
      <c r="H91" s="11" t="s">
        <v>243</v>
      </c>
      <c r="I91" s="14">
        <v>81.59</v>
      </c>
      <c r="J91" s="121">
        <f t="shared" si="2"/>
        <v>244.77</v>
      </c>
      <c r="K91" s="127"/>
    </row>
    <row r="92" spans="1:11" ht="24">
      <c r="A92" s="126"/>
      <c r="B92" s="119">
        <v>2</v>
      </c>
      <c r="C92" s="10" t="s">
        <v>795</v>
      </c>
      <c r="D92" s="130" t="s">
        <v>795</v>
      </c>
      <c r="E92" s="130" t="s">
        <v>30</v>
      </c>
      <c r="F92" s="153" t="s">
        <v>269</v>
      </c>
      <c r="G92" s="154"/>
      <c r="H92" s="11" t="s">
        <v>243</v>
      </c>
      <c r="I92" s="14">
        <v>81.59</v>
      </c>
      <c r="J92" s="121">
        <f t="shared" si="2"/>
        <v>163.18</v>
      </c>
      <c r="K92" s="127"/>
    </row>
    <row r="93" spans="1:11" ht="24">
      <c r="A93" s="126"/>
      <c r="B93" s="119">
        <v>2</v>
      </c>
      <c r="C93" s="10" t="s">
        <v>795</v>
      </c>
      <c r="D93" s="130" t="s">
        <v>795</v>
      </c>
      <c r="E93" s="130" t="s">
        <v>30</v>
      </c>
      <c r="F93" s="153" t="s">
        <v>220</v>
      </c>
      <c r="G93" s="154"/>
      <c r="H93" s="11" t="s">
        <v>243</v>
      </c>
      <c r="I93" s="14">
        <v>81.59</v>
      </c>
      <c r="J93" s="121">
        <f t="shared" si="2"/>
        <v>163.18</v>
      </c>
      <c r="K93" s="127"/>
    </row>
    <row r="94" spans="1:11" ht="24">
      <c r="A94" s="126"/>
      <c r="B94" s="119">
        <v>1</v>
      </c>
      <c r="C94" s="10" t="s">
        <v>795</v>
      </c>
      <c r="D94" s="130" t="s">
        <v>795</v>
      </c>
      <c r="E94" s="130" t="s">
        <v>30</v>
      </c>
      <c r="F94" s="153" t="s">
        <v>272</v>
      </c>
      <c r="G94" s="154"/>
      <c r="H94" s="11" t="s">
        <v>243</v>
      </c>
      <c r="I94" s="14">
        <v>81.59</v>
      </c>
      <c r="J94" s="121">
        <f t="shared" si="2"/>
        <v>81.59</v>
      </c>
      <c r="K94" s="127"/>
    </row>
    <row r="95" spans="1:11" ht="24">
      <c r="A95" s="126"/>
      <c r="B95" s="119">
        <v>1</v>
      </c>
      <c r="C95" s="10" t="s">
        <v>795</v>
      </c>
      <c r="D95" s="130" t="s">
        <v>795</v>
      </c>
      <c r="E95" s="130" t="s">
        <v>30</v>
      </c>
      <c r="F95" s="153" t="s">
        <v>273</v>
      </c>
      <c r="G95" s="154"/>
      <c r="H95" s="11" t="s">
        <v>243</v>
      </c>
      <c r="I95" s="14">
        <v>81.59</v>
      </c>
      <c r="J95" s="121">
        <f t="shared" si="2"/>
        <v>81.59</v>
      </c>
      <c r="K95" s="127"/>
    </row>
    <row r="96" spans="1:11" ht="24">
      <c r="A96" s="126"/>
      <c r="B96" s="119">
        <v>8</v>
      </c>
      <c r="C96" s="10" t="s">
        <v>796</v>
      </c>
      <c r="D96" s="130" t="s">
        <v>796</v>
      </c>
      <c r="E96" s="130" t="s">
        <v>40</v>
      </c>
      <c r="F96" s="153"/>
      <c r="G96" s="154"/>
      <c r="H96" s="11" t="s">
        <v>797</v>
      </c>
      <c r="I96" s="14">
        <v>52.38</v>
      </c>
      <c r="J96" s="121">
        <f t="shared" si="2"/>
        <v>419.04</v>
      </c>
      <c r="K96" s="127"/>
    </row>
    <row r="97" spans="1:11" ht="24">
      <c r="A97" s="126"/>
      <c r="B97" s="119">
        <v>2</v>
      </c>
      <c r="C97" s="10" t="s">
        <v>796</v>
      </c>
      <c r="D97" s="130" t="s">
        <v>796</v>
      </c>
      <c r="E97" s="130" t="s">
        <v>42</v>
      </c>
      <c r="F97" s="153"/>
      <c r="G97" s="154"/>
      <c r="H97" s="11" t="s">
        <v>797</v>
      </c>
      <c r="I97" s="14">
        <v>52.38</v>
      </c>
      <c r="J97" s="121">
        <f t="shared" si="2"/>
        <v>104.76</v>
      </c>
      <c r="K97" s="127"/>
    </row>
    <row r="98" spans="1:11" ht="24">
      <c r="A98" s="126"/>
      <c r="B98" s="119">
        <v>3</v>
      </c>
      <c r="C98" s="10" t="s">
        <v>798</v>
      </c>
      <c r="D98" s="130" t="s">
        <v>798</v>
      </c>
      <c r="E98" s="130" t="s">
        <v>40</v>
      </c>
      <c r="F98" s="153" t="s">
        <v>112</v>
      </c>
      <c r="G98" s="154"/>
      <c r="H98" s="11" t="s">
        <v>799</v>
      </c>
      <c r="I98" s="14">
        <v>136.11000000000001</v>
      </c>
      <c r="J98" s="121">
        <f t="shared" si="2"/>
        <v>408.33000000000004</v>
      </c>
      <c r="K98" s="127"/>
    </row>
    <row r="99" spans="1:11" ht="24">
      <c r="A99" s="126"/>
      <c r="B99" s="119">
        <v>3</v>
      </c>
      <c r="C99" s="10" t="s">
        <v>800</v>
      </c>
      <c r="D99" s="130" t="s">
        <v>800</v>
      </c>
      <c r="E99" s="130" t="s">
        <v>216</v>
      </c>
      <c r="F99" s="153"/>
      <c r="G99" s="154"/>
      <c r="H99" s="11" t="s">
        <v>801</v>
      </c>
      <c r="I99" s="14">
        <v>35.270000000000003</v>
      </c>
      <c r="J99" s="121">
        <f t="shared" si="2"/>
        <v>105.81</v>
      </c>
      <c r="K99" s="127"/>
    </row>
    <row r="100" spans="1:11" ht="24">
      <c r="A100" s="126"/>
      <c r="B100" s="119">
        <v>3</v>
      </c>
      <c r="C100" s="10" t="s">
        <v>800</v>
      </c>
      <c r="D100" s="130" t="s">
        <v>800</v>
      </c>
      <c r="E100" s="130" t="s">
        <v>218</v>
      </c>
      <c r="F100" s="153"/>
      <c r="G100" s="154"/>
      <c r="H100" s="11" t="s">
        <v>801</v>
      </c>
      <c r="I100" s="14">
        <v>35.270000000000003</v>
      </c>
      <c r="J100" s="121">
        <f t="shared" si="2"/>
        <v>105.81</v>
      </c>
      <c r="K100" s="127"/>
    </row>
    <row r="101" spans="1:11" ht="24">
      <c r="A101" s="126"/>
      <c r="B101" s="119">
        <v>3</v>
      </c>
      <c r="C101" s="10" t="s">
        <v>800</v>
      </c>
      <c r="D101" s="130" t="s">
        <v>800</v>
      </c>
      <c r="E101" s="130" t="s">
        <v>275</v>
      </c>
      <c r="F101" s="153"/>
      <c r="G101" s="154"/>
      <c r="H101" s="11" t="s">
        <v>801</v>
      </c>
      <c r="I101" s="14">
        <v>35.270000000000003</v>
      </c>
      <c r="J101" s="121">
        <f t="shared" si="2"/>
        <v>105.81</v>
      </c>
      <c r="K101" s="127"/>
    </row>
    <row r="102" spans="1:11" ht="24">
      <c r="A102" s="126"/>
      <c r="B102" s="119">
        <v>5</v>
      </c>
      <c r="C102" s="10" t="s">
        <v>802</v>
      </c>
      <c r="D102" s="130" t="s">
        <v>802</v>
      </c>
      <c r="E102" s="130" t="s">
        <v>33</v>
      </c>
      <c r="F102" s="153" t="s">
        <v>277</v>
      </c>
      <c r="G102" s="154"/>
      <c r="H102" s="11" t="s">
        <v>803</v>
      </c>
      <c r="I102" s="14">
        <v>68.41</v>
      </c>
      <c r="J102" s="121">
        <f t="shared" si="2"/>
        <v>342.04999999999995</v>
      </c>
      <c r="K102" s="127"/>
    </row>
    <row r="103" spans="1:11" ht="24">
      <c r="A103" s="126"/>
      <c r="B103" s="119">
        <v>2</v>
      </c>
      <c r="C103" s="10" t="s">
        <v>802</v>
      </c>
      <c r="D103" s="130" t="s">
        <v>802</v>
      </c>
      <c r="E103" s="130" t="s">
        <v>33</v>
      </c>
      <c r="F103" s="153" t="s">
        <v>804</v>
      </c>
      <c r="G103" s="154"/>
      <c r="H103" s="11" t="s">
        <v>803</v>
      </c>
      <c r="I103" s="14">
        <v>68.41</v>
      </c>
      <c r="J103" s="121">
        <f t="shared" si="2"/>
        <v>136.82</v>
      </c>
      <c r="K103" s="127"/>
    </row>
    <row r="104" spans="1:11" ht="24">
      <c r="A104" s="126"/>
      <c r="B104" s="119">
        <v>5</v>
      </c>
      <c r="C104" s="10" t="s">
        <v>802</v>
      </c>
      <c r="D104" s="130" t="s">
        <v>802</v>
      </c>
      <c r="E104" s="130" t="s">
        <v>34</v>
      </c>
      <c r="F104" s="153" t="s">
        <v>279</v>
      </c>
      <c r="G104" s="154"/>
      <c r="H104" s="11" t="s">
        <v>803</v>
      </c>
      <c r="I104" s="14">
        <v>68.41</v>
      </c>
      <c r="J104" s="121">
        <f t="shared" si="2"/>
        <v>342.04999999999995</v>
      </c>
      <c r="K104" s="127"/>
    </row>
    <row r="105" spans="1:11" ht="24">
      <c r="A105" s="126"/>
      <c r="B105" s="119">
        <v>1</v>
      </c>
      <c r="C105" s="10" t="s">
        <v>805</v>
      </c>
      <c r="D105" s="130" t="s">
        <v>805</v>
      </c>
      <c r="E105" s="130" t="s">
        <v>34</v>
      </c>
      <c r="F105" s="153" t="s">
        <v>804</v>
      </c>
      <c r="G105" s="154"/>
      <c r="H105" s="11" t="s">
        <v>806</v>
      </c>
      <c r="I105" s="14">
        <v>58.43</v>
      </c>
      <c r="J105" s="121">
        <f t="shared" si="2"/>
        <v>58.43</v>
      </c>
      <c r="K105" s="127"/>
    </row>
    <row r="106" spans="1:11" ht="24">
      <c r="A106" s="126"/>
      <c r="B106" s="119">
        <v>2</v>
      </c>
      <c r="C106" s="10" t="s">
        <v>807</v>
      </c>
      <c r="D106" s="130" t="s">
        <v>807</v>
      </c>
      <c r="E106" s="130" t="s">
        <v>31</v>
      </c>
      <c r="F106" s="153" t="s">
        <v>679</v>
      </c>
      <c r="G106" s="154"/>
      <c r="H106" s="11" t="s">
        <v>808</v>
      </c>
      <c r="I106" s="14">
        <v>55.23</v>
      </c>
      <c r="J106" s="121">
        <f t="shared" si="2"/>
        <v>110.46</v>
      </c>
      <c r="K106" s="127"/>
    </row>
    <row r="107" spans="1:11" ht="24">
      <c r="A107" s="126"/>
      <c r="B107" s="119">
        <v>3</v>
      </c>
      <c r="C107" s="10" t="s">
        <v>809</v>
      </c>
      <c r="D107" s="130" t="s">
        <v>809</v>
      </c>
      <c r="E107" s="130" t="s">
        <v>32</v>
      </c>
      <c r="F107" s="153" t="s">
        <v>804</v>
      </c>
      <c r="G107" s="154"/>
      <c r="H107" s="11" t="s">
        <v>810</v>
      </c>
      <c r="I107" s="14">
        <v>58.43</v>
      </c>
      <c r="J107" s="121">
        <f t="shared" si="2"/>
        <v>175.29</v>
      </c>
      <c r="K107" s="127"/>
    </row>
    <row r="108" spans="1:11" ht="24">
      <c r="A108" s="126"/>
      <c r="B108" s="119">
        <v>5</v>
      </c>
      <c r="C108" s="10" t="s">
        <v>811</v>
      </c>
      <c r="D108" s="130" t="s">
        <v>811</v>
      </c>
      <c r="E108" s="130" t="s">
        <v>42</v>
      </c>
      <c r="F108" s="153" t="s">
        <v>279</v>
      </c>
      <c r="G108" s="154"/>
      <c r="H108" s="11" t="s">
        <v>812</v>
      </c>
      <c r="I108" s="14">
        <v>60.22</v>
      </c>
      <c r="J108" s="121">
        <f t="shared" si="2"/>
        <v>301.10000000000002</v>
      </c>
      <c r="K108" s="127"/>
    </row>
    <row r="109" spans="1:11" ht="24">
      <c r="A109" s="126"/>
      <c r="B109" s="119">
        <v>2</v>
      </c>
      <c r="C109" s="10" t="s">
        <v>811</v>
      </c>
      <c r="D109" s="130" t="s">
        <v>811</v>
      </c>
      <c r="E109" s="130" t="s">
        <v>42</v>
      </c>
      <c r="F109" s="153" t="s">
        <v>742</v>
      </c>
      <c r="G109" s="154"/>
      <c r="H109" s="11" t="s">
        <v>812</v>
      </c>
      <c r="I109" s="14">
        <v>60.22</v>
      </c>
      <c r="J109" s="121">
        <f t="shared" si="2"/>
        <v>120.44</v>
      </c>
      <c r="K109" s="127"/>
    </row>
    <row r="110" spans="1:11" ht="24">
      <c r="A110" s="126"/>
      <c r="B110" s="119">
        <v>3</v>
      </c>
      <c r="C110" s="10" t="s">
        <v>813</v>
      </c>
      <c r="D110" s="130" t="s">
        <v>813</v>
      </c>
      <c r="E110" s="130" t="s">
        <v>40</v>
      </c>
      <c r="F110" s="153" t="s">
        <v>742</v>
      </c>
      <c r="G110" s="154"/>
      <c r="H110" s="11" t="s">
        <v>814</v>
      </c>
      <c r="I110" s="14">
        <v>60.22</v>
      </c>
      <c r="J110" s="121">
        <f t="shared" si="2"/>
        <v>180.66</v>
      </c>
      <c r="K110" s="127"/>
    </row>
    <row r="111" spans="1:11" ht="24">
      <c r="A111" s="126"/>
      <c r="B111" s="119">
        <v>5</v>
      </c>
      <c r="C111" s="10" t="s">
        <v>815</v>
      </c>
      <c r="D111" s="130" t="s">
        <v>815</v>
      </c>
      <c r="E111" s="130" t="s">
        <v>42</v>
      </c>
      <c r="F111" s="153" t="s">
        <v>279</v>
      </c>
      <c r="G111" s="154"/>
      <c r="H111" s="11" t="s">
        <v>816</v>
      </c>
      <c r="I111" s="14">
        <v>68.41</v>
      </c>
      <c r="J111" s="121">
        <f t="shared" si="2"/>
        <v>342.04999999999995</v>
      </c>
      <c r="K111" s="127"/>
    </row>
    <row r="112" spans="1:11">
      <c r="A112" s="126"/>
      <c r="B112" s="119">
        <v>4</v>
      </c>
      <c r="C112" s="10" t="s">
        <v>817</v>
      </c>
      <c r="D112" s="130" t="s">
        <v>817</v>
      </c>
      <c r="E112" s="130" t="s">
        <v>28</v>
      </c>
      <c r="F112" s="153" t="s">
        <v>679</v>
      </c>
      <c r="G112" s="154"/>
      <c r="H112" s="11" t="s">
        <v>818</v>
      </c>
      <c r="I112" s="14">
        <v>52.38</v>
      </c>
      <c r="J112" s="121">
        <f t="shared" si="2"/>
        <v>209.52</v>
      </c>
      <c r="K112" s="127"/>
    </row>
    <row r="113" spans="1:11" ht="24">
      <c r="A113" s="126"/>
      <c r="B113" s="120">
        <v>1</v>
      </c>
      <c r="C113" s="12" t="s">
        <v>819</v>
      </c>
      <c r="D113" s="131" t="s">
        <v>819</v>
      </c>
      <c r="E113" s="131" t="s">
        <v>55</v>
      </c>
      <c r="F113" s="151"/>
      <c r="G113" s="152"/>
      <c r="H113" s="13" t="s">
        <v>820</v>
      </c>
      <c r="I113" s="15">
        <v>66.63</v>
      </c>
      <c r="J113" s="122">
        <f t="shared" si="2"/>
        <v>66.63</v>
      </c>
      <c r="K113" s="127"/>
    </row>
    <row r="114" spans="1:11" ht="13.5" thickBot="1">
      <c r="A114" s="126"/>
      <c r="B114" s="138"/>
      <c r="C114" s="138"/>
      <c r="D114" s="138"/>
      <c r="E114" s="138"/>
      <c r="F114" s="138"/>
      <c r="G114" s="138"/>
      <c r="H114" s="138"/>
      <c r="I114" s="139" t="s">
        <v>261</v>
      </c>
      <c r="J114" s="140">
        <f>SUM(J22:J113)</f>
        <v>9819.27</v>
      </c>
      <c r="K114" s="127"/>
    </row>
    <row r="115" spans="1:11">
      <c r="A115" s="126"/>
      <c r="B115" s="138"/>
      <c r="C115" s="149" t="s">
        <v>829</v>
      </c>
      <c r="D115" s="148"/>
      <c r="E115" s="148"/>
      <c r="F115" s="147"/>
      <c r="G115" s="146"/>
      <c r="H115" s="138"/>
      <c r="I115" s="139" t="s">
        <v>830</v>
      </c>
      <c r="J115" s="140">
        <f>J114*-0.4</f>
        <v>-3927.7080000000005</v>
      </c>
      <c r="K115" s="127"/>
    </row>
    <row r="116" spans="1:11" ht="13.5" outlineLevel="1" thickBot="1">
      <c r="A116" s="126"/>
      <c r="B116" s="138"/>
      <c r="C116" s="145" t="s">
        <v>831</v>
      </c>
      <c r="D116" s="144">
        <v>44671</v>
      </c>
      <c r="E116" s="144">
        <f>J14+90</f>
        <v>45410</v>
      </c>
      <c r="F116" s="143"/>
      <c r="G116" s="142"/>
      <c r="H116" s="138"/>
      <c r="I116" s="139" t="s">
        <v>832</v>
      </c>
      <c r="J116" s="140">
        <v>0</v>
      </c>
      <c r="K116" s="127"/>
    </row>
    <row r="117" spans="1:11">
      <c r="A117" s="126"/>
      <c r="B117" s="138"/>
      <c r="C117" s="138"/>
      <c r="D117" s="138"/>
      <c r="E117" s="138"/>
      <c r="F117" s="138"/>
      <c r="G117" s="138"/>
      <c r="H117" s="138"/>
      <c r="I117" s="139" t="s">
        <v>263</v>
      </c>
      <c r="J117" s="140">
        <f>SUM(J114:J116)</f>
        <v>5891.5619999999999</v>
      </c>
      <c r="K117" s="127"/>
    </row>
    <row r="118" spans="1:11" ht="15" customHeight="1">
      <c r="A118" s="6"/>
      <c r="B118" s="7"/>
      <c r="C118" s="7"/>
      <c r="D118" s="7"/>
      <c r="E118" s="7"/>
      <c r="F118" s="155" t="s">
        <v>834</v>
      </c>
      <c r="G118" s="155"/>
      <c r="H118" s="155"/>
      <c r="I118" s="155"/>
      <c r="J118" s="7"/>
      <c r="K118" s="8"/>
    </row>
    <row r="120" spans="1:11">
      <c r="H120" s="1" t="s">
        <v>828</v>
      </c>
      <c r="I120" s="103">
        <f>'Tax Invoice'!E14</f>
        <v>1</v>
      </c>
    </row>
    <row r="121" spans="1:11">
      <c r="H121" s="1" t="s">
        <v>711</v>
      </c>
      <c r="I121" s="103">
        <v>36.85</v>
      </c>
    </row>
    <row r="122" spans="1:11">
      <c r="H122" s="1" t="s">
        <v>714</v>
      </c>
      <c r="I122" s="103">
        <f>I124/I121</f>
        <v>266.46594301221165</v>
      </c>
    </row>
    <row r="123" spans="1:11">
      <c r="H123" s="1" t="s">
        <v>715</v>
      </c>
      <c r="I123" s="103">
        <f>I125/I121</f>
        <v>159.879565807327</v>
      </c>
    </row>
    <row r="124" spans="1:11">
      <c r="H124" s="1" t="s">
        <v>712</v>
      </c>
      <c r="I124" s="103">
        <f>J114*I120</f>
        <v>9819.27</v>
      </c>
    </row>
    <row r="125" spans="1:11">
      <c r="H125" s="1" t="s">
        <v>713</v>
      </c>
      <c r="I125" s="103">
        <f>J117*I120</f>
        <v>5891.5619999999999</v>
      </c>
    </row>
  </sheetData>
  <mergeCells count="97">
    <mergeCell ref="F23:G23"/>
    <mergeCell ref="F24:G24"/>
    <mergeCell ref="F118:I118"/>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10:G110"/>
    <mergeCell ref="F111:G111"/>
    <mergeCell ref="F112:G112"/>
    <mergeCell ref="F113:G113"/>
    <mergeCell ref="F105:G105"/>
    <mergeCell ref="F106:G106"/>
    <mergeCell ref="F107:G107"/>
    <mergeCell ref="F108:G108"/>
    <mergeCell ref="F109:G1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524</v>
      </c>
      <c r="O1" t="s">
        <v>149</v>
      </c>
      <c r="T1" t="s">
        <v>261</v>
      </c>
      <c r="U1">
        <v>9819.27</v>
      </c>
    </row>
    <row r="2" spans="1:21" ht="15.75">
      <c r="A2" s="126"/>
      <c r="B2" s="136" t="s">
        <v>139</v>
      </c>
      <c r="C2" s="132"/>
      <c r="D2" s="132"/>
      <c r="E2" s="132"/>
      <c r="F2" s="132"/>
      <c r="G2" s="132"/>
      <c r="H2" s="132"/>
      <c r="I2" s="137" t="s">
        <v>145</v>
      </c>
      <c r="J2" s="127"/>
      <c r="T2" t="s">
        <v>190</v>
      </c>
      <c r="U2">
        <v>712.61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10531.880000000001</v>
      </c>
    </row>
    <row r="5" spans="1:21">
      <c r="A5" s="126"/>
      <c r="B5" s="133" t="s">
        <v>142</v>
      </c>
      <c r="C5" s="132"/>
      <c r="D5" s="132"/>
      <c r="E5" s="132"/>
      <c r="F5" s="132"/>
      <c r="G5" s="132"/>
      <c r="H5" s="132"/>
      <c r="I5" s="132"/>
      <c r="J5" s="127"/>
      <c r="S5" t="s">
        <v>826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6"/>
      <c r="J10" s="127"/>
    </row>
    <row r="11" spans="1:21">
      <c r="A11" s="126"/>
      <c r="B11" s="126" t="s">
        <v>717</v>
      </c>
      <c r="C11" s="132"/>
      <c r="D11" s="132"/>
      <c r="E11" s="127"/>
      <c r="F11" s="128"/>
      <c r="G11" s="128" t="s">
        <v>717</v>
      </c>
      <c r="H11" s="132"/>
      <c r="I11" s="157"/>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8">
        <v>45319</v>
      </c>
      <c r="J14" s="127"/>
    </row>
    <row r="15" spans="1:21">
      <c r="A15" s="126"/>
      <c r="B15" s="6" t="s">
        <v>11</v>
      </c>
      <c r="C15" s="7"/>
      <c r="D15" s="7"/>
      <c r="E15" s="8"/>
      <c r="F15" s="128"/>
      <c r="G15" s="9" t="s">
        <v>11</v>
      </c>
      <c r="H15" s="132"/>
      <c r="I15" s="159"/>
      <c r="J15" s="127"/>
    </row>
    <row r="16" spans="1:21">
      <c r="A16" s="126"/>
      <c r="B16" s="132"/>
      <c r="C16" s="132"/>
      <c r="D16" s="132"/>
      <c r="E16" s="132"/>
      <c r="F16" s="132"/>
      <c r="G16" s="132"/>
      <c r="H16" s="135" t="s">
        <v>147</v>
      </c>
      <c r="I16" s="141">
        <v>41532</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45319</v>
      </c>
    </row>
    <row r="20" spans="1:16">
      <c r="A20" s="126"/>
      <c r="B20" s="112" t="s">
        <v>204</v>
      </c>
      <c r="C20" s="112" t="s">
        <v>205</v>
      </c>
      <c r="D20" s="129" t="s">
        <v>206</v>
      </c>
      <c r="E20" s="160" t="s">
        <v>207</v>
      </c>
      <c r="F20" s="161"/>
      <c r="G20" s="112" t="s">
        <v>174</v>
      </c>
      <c r="H20" s="112" t="s">
        <v>208</v>
      </c>
      <c r="I20" s="112" t="s">
        <v>26</v>
      </c>
      <c r="J20" s="127"/>
    </row>
    <row r="21" spans="1:16">
      <c r="A21" s="126"/>
      <c r="B21" s="117"/>
      <c r="C21" s="117"/>
      <c r="D21" s="118"/>
      <c r="E21" s="162"/>
      <c r="F21" s="163"/>
      <c r="G21" s="117" t="s">
        <v>146</v>
      </c>
      <c r="H21" s="117"/>
      <c r="I21" s="117"/>
      <c r="J21" s="127"/>
    </row>
    <row r="22" spans="1:16" ht="108">
      <c r="A22" s="126"/>
      <c r="B22" s="119">
        <v>10</v>
      </c>
      <c r="C22" s="10" t="s">
        <v>722</v>
      </c>
      <c r="D22" s="130" t="s">
        <v>30</v>
      </c>
      <c r="E22" s="153" t="s">
        <v>589</v>
      </c>
      <c r="F22" s="154"/>
      <c r="G22" s="11" t="s">
        <v>723</v>
      </c>
      <c r="H22" s="14">
        <v>7.48</v>
      </c>
      <c r="I22" s="121">
        <f t="shared" ref="I22:I53" si="0">H22*B22</f>
        <v>74.800000000000011</v>
      </c>
      <c r="J22" s="127"/>
    </row>
    <row r="23" spans="1:16" ht="84">
      <c r="A23" s="126"/>
      <c r="B23" s="119">
        <v>6</v>
      </c>
      <c r="C23" s="10" t="s">
        <v>724</v>
      </c>
      <c r="D23" s="130" t="s">
        <v>28</v>
      </c>
      <c r="E23" s="153" t="s">
        <v>279</v>
      </c>
      <c r="F23" s="154"/>
      <c r="G23" s="11" t="s">
        <v>725</v>
      </c>
      <c r="H23" s="14">
        <v>4.99</v>
      </c>
      <c r="I23" s="121">
        <f t="shared" si="0"/>
        <v>29.94</v>
      </c>
      <c r="J23" s="127"/>
    </row>
    <row r="24" spans="1:16" ht="84">
      <c r="A24" s="126"/>
      <c r="B24" s="119">
        <v>6</v>
      </c>
      <c r="C24" s="10" t="s">
        <v>724</v>
      </c>
      <c r="D24" s="130" t="s">
        <v>30</v>
      </c>
      <c r="E24" s="153" t="s">
        <v>279</v>
      </c>
      <c r="F24" s="154"/>
      <c r="G24" s="11" t="s">
        <v>725</v>
      </c>
      <c r="H24" s="14">
        <v>4.99</v>
      </c>
      <c r="I24" s="121">
        <f t="shared" si="0"/>
        <v>29.94</v>
      </c>
      <c r="J24" s="127"/>
    </row>
    <row r="25" spans="1:16" ht="132">
      <c r="A25" s="126"/>
      <c r="B25" s="119">
        <v>2</v>
      </c>
      <c r="C25" s="10" t="s">
        <v>726</v>
      </c>
      <c r="D25" s="130" t="s">
        <v>112</v>
      </c>
      <c r="E25" s="153"/>
      <c r="F25" s="154"/>
      <c r="G25" s="11" t="s">
        <v>727</v>
      </c>
      <c r="H25" s="14">
        <v>12.11</v>
      </c>
      <c r="I25" s="121">
        <f t="shared" si="0"/>
        <v>24.22</v>
      </c>
      <c r="J25" s="127"/>
    </row>
    <row r="26" spans="1:16" ht="132">
      <c r="A26" s="126"/>
      <c r="B26" s="119">
        <v>2</v>
      </c>
      <c r="C26" s="10" t="s">
        <v>726</v>
      </c>
      <c r="D26" s="130" t="s">
        <v>216</v>
      </c>
      <c r="E26" s="153"/>
      <c r="F26" s="154"/>
      <c r="G26" s="11" t="s">
        <v>727</v>
      </c>
      <c r="H26" s="14">
        <v>12.11</v>
      </c>
      <c r="I26" s="121">
        <f t="shared" si="0"/>
        <v>24.22</v>
      </c>
      <c r="J26" s="127"/>
    </row>
    <row r="27" spans="1:16" ht="132">
      <c r="A27" s="126"/>
      <c r="B27" s="119">
        <v>18</v>
      </c>
      <c r="C27" s="10" t="s">
        <v>728</v>
      </c>
      <c r="D27" s="130" t="s">
        <v>729</v>
      </c>
      <c r="E27" s="153" t="s">
        <v>28</v>
      </c>
      <c r="F27" s="154"/>
      <c r="G27" s="11" t="s">
        <v>730</v>
      </c>
      <c r="H27" s="14">
        <v>6.77</v>
      </c>
      <c r="I27" s="121">
        <f t="shared" si="0"/>
        <v>121.85999999999999</v>
      </c>
      <c r="J27" s="127"/>
    </row>
    <row r="28" spans="1:16" ht="132">
      <c r="A28" s="126"/>
      <c r="B28" s="119">
        <v>3</v>
      </c>
      <c r="C28" s="10" t="s">
        <v>728</v>
      </c>
      <c r="D28" s="130" t="s">
        <v>729</v>
      </c>
      <c r="E28" s="153" t="s">
        <v>30</v>
      </c>
      <c r="F28" s="154"/>
      <c r="G28" s="11" t="s">
        <v>730</v>
      </c>
      <c r="H28" s="14">
        <v>6.77</v>
      </c>
      <c r="I28" s="121">
        <f t="shared" si="0"/>
        <v>20.309999999999999</v>
      </c>
      <c r="J28" s="127"/>
    </row>
    <row r="29" spans="1:16" ht="132">
      <c r="A29" s="126"/>
      <c r="B29" s="119">
        <v>23</v>
      </c>
      <c r="C29" s="10" t="s">
        <v>728</v>
      </c>
      <c r="D29" s="130" t="s">
        <v>729</v>
      </c>
      <c r="E29" s="153" t="s">
        <v>31</v>
      </c>
      <c r="F29" s="154"/>
      <c r="G29" s="11" t="s">
        <v>730</v>
      </c>
      <c r="H29" s="14">
        <v>6.77</v>
      </c>
      <c r="I29" s="121">
        <f t="shared" si="0"/>
        <v>155.70999999999998</v>
      </c>
      <c r="J29" s="127"/>
    </row>
    <row r="30" spans="1:16" ht="108">
      <c r="A30" s="126"/>
      <c r="B30" s="119">
        <v>3</v>
      </c>
      <c r="C30" s="10" t="s">
        <v>731</v>
      </c>
      <c r="D30" s="130" t="s">
        <v>28</v>
      </c>
      <c r="E30" s="153"/>
      <c r="F30" s="154"/>
      <c r="G30" s="11" t="s">
        <v>732</v>
      </c>
      <c r="H30" s="14">
        <v>8.19</v>
      </c>
      <c r="I30" s="121">
        <f t="shared" si="0"/>
        <v>24.57</v>
      </c>
      <c r="J30" s="127"/>
    </row>
    <row r="31" spans="1:16" ht="108">
      <c r="A31" s="126"/>
      <c r="B31" s="119">
        <v>3</v>
      </c>
      <c r="C31" s="10" t="s">
        <v>731</v>
      </c>
      <c r="D31" s="130" t="s">
        <v>30</v>
      </c>
      <c r="E31" s="153"/>
      <c r="F31" s="154"/>
      <c r="G31" s="11" t="s">
        <v>732</v>
      </c>
      <c r="H31" s="14">
        <v>8.19</v>
      </c>
      <c r="I31" s="121">
        <f t="shared" si="0"/>
        <v>24.57</v>
      </c>
      <c r="J31" s="127"/>
    </row>
    <row r="32" spans="1:16" ht="108">
      <c r="A32" s="126"/>
      <c r="B32" s="119">
        <v>3</v>
      </c>
      <c r="C32" s="10" t="s">
        <v>731</v>
      </c>
      <c r="D32" s="130" t="s">
        <v>31</v>
      </c>
      <c r="E32" s="153"/>
      <c r="F32" s="154"/>
      <c r="G32" s="11" t="s">
        <v>732</v>
      </c>
      <c r="H32" s="14">
        <v>8.19</v>
      </c>
      <c r="I32" s="121">
        <f t="shared" si="0"/>
        <v>24.57</v>
      </c>
      <c r="J32" s="127"/>
    </row>
    <row r="33" spans="1:10" ht="84">
      <c r="A33" s="126"/>
      <c r="B33" s="119">
        <v>8</v>
      </c>
      <c r="C33" s="10" t="s">
        <v>733</v>
      </c>
      <c r="D33" s="130" t="s">
        <v>28</v>
      </c>
      <c r="E33" s="153"/>
      <c r="F33" s="154"/>
      <c r="G33" s="11" t="s">
        <v>734</v>
      </c>
      <c r="H33" s="14">
        <v>13.9</v>
      </c>
      <c r="I33" s="121">
        <f t="shared" si="0"/>
        <v>111.2</v>
      </c>
      <c r="J33" s="127"/>
    </row>
    <row r="34" spans="1:10" ht="84">
      <c r="A34" s="126"/>
      <c r="B34" s="119">
        <v>12</v>
      </c>
      <c r="C34" s="10" t="s">
        <v>733</v>
      </c>
      <c r="D34" s="130" t="s">
        <v>30</v>
      </c>
      <c r="E34" s="153"/>
      <c r="F34" s="154"/>
      <c r="G34" s="11" t="s">
        <v>734</v>
      </c>
      <c r="H34" s="14">
        <v>13.9</v>
      </c>
      <c r="I34" s="121">
        <f t="shared" si="0"/>
        <v>166.8</v>
      </c>
      <c r="J34" s="127"/>
    </row>
    <row r="35" spans="1:10" ht="84">
      <c r="A35" s="126"/>
      <c r="B35" s="119">
        <v>2</v>
      </c>
      <c r="C35" s="10" t="s">
        <v>733</v>
      </c>
      <c r="D35" s="130" t="s">
        <v>31</v>
      </c>
      <c r="E35" s="153"/>
      <c r="F35" s="154"/>
      <c r="G35" s="11" t="s">
        <v>734</v>
      </c>
      <c r="H35" s="14">
        <v>13.9</v>
      </c>
      <c r="I35" s="121">
        <f t="shared" si="0"/>
        <v>27.8</v>
      </c>
      <c r="J35" s="127"/>
    </row>
    <row r="36" spans="1:10" ht="84">
      <c r="A36" s="126"/>
      <c r="B36" s="119">
        <v>8</v>
      </c>
      <c r="C36" s="10" t="s">
        <v>733</v>
      </c>
      <c r="D36" s="130" t="s">
        <v>33</v>
      </c>
      <c r="E36" s="153"/>
      <c r="F36" s="154"/>
      <c r="G36" s="11" t="s">
        <v>734</v>
      </c>
      <c r="H36" s="14">
        <v>13.9</v>
      </c>
      <c r="I36" s="121">
        <f t="shared" si="0"/>
        <v>111.2</v>
      </c>
      <c r="J36" s="127"/>
    </row>
    <row r="37" spans="1:10" ht="108">
      <c r="A37" s="126"/>
      <c r="B37" s="119">
        <v>26</v>
      </c>
      <c r="C37" s="10" t="s">
        <v>109</v>
      </c>
      <c r="D37" s="130" t="s">
        <v>28</v>
      </c>
      <c r="E37" s="153"/>
      <c r="F37" s="154"/>
      <c r="G37" s="11" t="s">
        <v>735</v>
      </c>
      <c r="H37" s="14">
        <v>5.7</v>
      </c>
      <c r="I37" s="121">
        <f t="shared" si="0"/>
        <v>148.20000000000002</v>
      </c>
      <c r="J37" s="127"/>
    </row>
    <row r="38" spans="1:10" ht="108">
      <c r="A38" s="126"/>
      <c r="B38" s="119">
        <v>22</v>
      </c>
      <c r="C38" s="10" t="s">
        <v>109</v>
      </c>
      <c r="D38" s="130" t="s">
        <v>30</v>
      </c>
      <c r="E38" s="153"/>
      <c r="F38" s="154"/>
      <c r="G38" s="11" t="s">
        <v>735</v>
      </c>
      <c r="H38" s="14">
        <v>5.7</v>
      </c>
      <c r="I38" s="121">
        <f t="shared" si="0"/>
        <v>125.4</v>
      </c>
      <c r="J38" s="127"/>
    </row>
    <row r="39" spans="1:10" ht="108">
      <c r="A39" s="126"/>
      <c r="B39" s="119">
        <v>30</v>
      </c>
      <c r="C39" s="10" t="s">
        <v>109</v>
      </c>
      <c r="D39" s="130" t="s">
        <v>31</v>
      </c>
      <c r="E39" s="153"/>
      <c r="F39" s="154"/>
      <c r="G39" s="11" t="s">
        <v>735</v>
      </c>
      <c r="H39" s="14">
        <v>5.7</v>
      </c>
      <c r="I39" s="121">
        <f t="shared" si="0"/>
        <v>171</v>
      </c>
      <c r="J39" s="127"/>
    </row>
    <row r="40" spans="1:10" ht="108">
      <c r="A40" s="126"/>
      <c r="B40" s="119">
        <v>3</v>
      </c>
      <c r="C40" s="10" t="s">
        <v>736</v>
      </c>
      <c r="D40" s="130" t="s">
        <v>28</v>
      </c>
      <c r="E40" s="153"/>
      <c r="F40" s="154"/>
      <c r="G40" s="11" t="s">
        <v>737</v>
      </c>
      <c r="H40" s="14">
        <v>5.7</v>
      </c>
      <c r="I40" s="121">
        <f t="shared" si="0"/>
        <v>17.100000000000001</v>
      </c>
      <c r="J40" s="127"/>
    </row>
    <row r="41" spans="1:10" ht="108">
      <c r="A41" s="126"/>
      <c r="B41" s="119">
        <v>3</v>
      </c>
      <c r="C41" s="10" t="s">
        <v>736</v>
      </c>
      <c r="D41" s="130" t="s">
        <v>30</v>
      </c>
      <c r="E41" s="153"/>
      <c r="F41" s="154"/>
      <c r="G41" s="11" t="s">
        <v>737</v>
      </c>
      <c r="H41" s="14">
        <v>5.7</v>
      </c>
      <c r="I41" s="121">
        <f t="shared" si="0"/>
        <v>17.100000000000001</v>
      </c>
      <c r="J41" s="127"/>
    </row>
    <row r="42" spans="1:10" ht="108">
      <c r="A42" s="126"/>
      <c r="B42" s="119">
        <v>3</v>
      </c>
      <c r="C42" s="10" t="s">
        <v>736</v>
      </c>
      <c r="D42" s="130" t="s">
        <v>31</v>
      </c>
      <c r="E42" s="153"/>
      <c r="F42" s="154"/>
      <c r="G42" s="11" t="s">
        <v>737</v>
      </c>
      <c r="H42" s="14">
        <v>5.7</v>
      </c>
      <c r="I42" s="121">
        <f t="shared" si="0"/>
        <v>17.100000000000001</v>
      </c>
      <c r="J42" s="127"/>
    </row>
    <row r="43" spans="1:10" ht="108">
      <c r="A43" s="126"/>
      <c r="B43" s="119">
        <v>2</v>
      </c>
      <c r="C43" s="10" t="s">
        <v>35</v>
      </c>
      <c r="D43" s="130" t="s">
        <v>39</v>
      </c>
      <c r="E43" s="153"/>
      <c r="F43" s="154"/>
      <c r="G43" s="11" t="s">
        <v>738</v>
      </c>
      <c r="H43" s="14">
        <v>8.91</v>
      </c>
      <c r="I43" s="121">
        <f t="shared" si="0"/>
        <v>17.82</v>
      </c>
      <c r="J43" s="127"/>
    </row>
    <row r="44" spans="1:10" ht="144">
      <c r="A44" s="126"/>
      <c r="B44" s="119">
        <v>2</v>
      </c>
      <c r="C44" s="10" t="s">
        <v>739</v>
      </c>
      <c r="D44" s="130" t="s">
        <v>43</v>
      </c>
      <c r="E44" s="153" t="s">
        <v>279</v>
      </c>
      <c r="F44" s="154"/>
      <c r="G44" s="11" t="s">
        <v>740</v>
      </c>
      <c r="H44" s="14">
        <v>26.37</v>
      </c>
      <c r="I44" s="121">
        <f t="shared" si="0"/>
        <v>52.74</v>
      </c>
      <c r="J44" s="127"/>
    </row>
    <row r="45" spans="1:10" ht="144">
      <c r="A45" s="126"/>
      <c r="B45" s="119">
        <v>1</v>
      </c>
      <c r="C45" s="10" t="s">
        <v>739</v>
      </c>
      <c r="D45" s="130" t="s">
        <v>44</v>
      </c>
      <c r="E45" s="153" t="s">
        <v>279</v>
      </c>
      <c r="F45" s="154"/>
      <c r="G45" s="11" t="s">
        <v>740</v>
      </c>
      <c r="H45" s="14">
        <v>26.37</v>
      </c>
      <c r="I45" s="121">
        <f t="shared" si="0"/>
        <v>26.37</v>
      </c>
      <c r="J45" s="127"/>
    </row>
    <row r="46" spans="1:10" ht="144">
      <c r="A46" s="126"/>
      <c r="B46" s="119">
        <v>3</v>
      </c>
      <c r="C46" s="10" t="s">
        <v>741</v>
      </c>
      <c r="D46" s="130" t="s">
        <v>279</v>
      </c>
      <c r="E46" s="153"/>
      <c r="F46" s="154"/>
      <c r="G46" s="11" t="s">
        <v>827</v>
      </c>
      <c r="H46" s="14">
        <v>10.33</v>
      </c>
      <c r="I46" s="121">
        <f t="shared" si="0"/>
        <v>30.990000000000002</v>
      </c>
      <c r="J46" s="127"/>
    </row>
    <row r="47" spans="1:10" ht="144">
      <c r="A47" s="126"/>
      <c r="B47" s="119">
        <v>3</v>
      </c>
      <c r="C47" s="10" t="s">
        <v>741</v>
      </c>
      <c r="D47" s="130" t="s">
        <v>115</v>
      </c>
      <c r="E47" s="153"/>
      <c r="F47" s="154"/>
      <c r="G47" s="11" t="s">
        <v>827</v>
      </c>
      <c r="H47" s="14">
        <v>10.33</v>
      </c>
      <c r="I47" s="121">
        <f t="shared" si="0"/>
        <v>30.990000000000002</v>
      </c>
      <c r="J47" s="127"/>
    </row>
    <row r="48" spans="1:10" ht="144">
      <c r="A48" s="126"/>
      <c r="B48" s="119">
        <v>3</v>
      </c>
      <c r="C48" s="10" t="s">
        <v>741</v>
      </c>
      <c r="D48" s="130" t="s">
        <v>679</v>
      </c>
      <c r="E48" s="153"/>
      <c r="F48" s="154"/>
      <c r="G48" s="11" t="s">
        <v>827</v>
      </c>
      <c r="H48" s="14">
        <v>10.33</v>
      </c>
      <c r="I48" s="121">
        <f t="shared" si="0"/>
        <v>30.990000000000002</v>
      </c>
      <c r="J48" s="127"/>
    </row>
    <row r="49" spans="1:10" ht="144">
      <c r="A49" s="126"/>
      <c r="B49" s="119">
        <v>3</v>
      </c>
      <c r="C49" s="10" t="s">
        <v>741</v>
      </c>
      <c r="D49" s="130" t="s">
        <v>742</v>
      </c>
      <c r="E49" s="153"/>
      <c r="F49" s="154"/>
      <c r="G49" s="11" t="s">
        <v>827</v>
      </c>
      <c r="H49" s="14">
        <v>10.33</v>
      </c>
      <c r="I49" s="121">
        <f t="shared" si="0"/>
        <v>30.990000000000002</v>
      </c>
      <c r="J49" s="127"/>
    </row>
    <row r="50" spans="1:10" ht="144">
      <c r="A50" s="126"/>
      <c r="B50" s="119">
        <v>3</v>
      </c>
      <c r="C50" s="10" t="s">
        <v>741</v>
      </c>
      <c r="D50" s="130" t="s">
        <v>743</v>
      </c>
      <c r="E50" s="153"/>
      <c r="F50" s="154"/>
      <c r="G50" s="11" t="s">
        <v>827</v>
      </c>
      <c r="H50" s="14">
        <v>10.33</v>
      </c>
      <c r="I50" s="121">
        <f t="shared" si="0"/>
        <v>30.990000000000002</v>
      </c>
      <c r="J50" s="127"/>
    </row>
    <row r="51" spans="1:10" ht="144">
      <c r="A51" s="126"/>
      <c r="B51" s="119">
        <v>2</v>
      </c>
      <c r="C51" s="10" t="s">
        <v>744</v>
      </c>
      <c r="D51" s="130" t="s">
        <v>33</v>
      </c>
      <c r="E51" s="153" t="s">
        <v>279</v>
      </c>
      <c r="F51" s="154"/>
      <c r="G51" s="11" t="s">
        <v>745</v>
      </c>
      <c r="H51" s="14">
        <v>10.69</v>
      </c>
      <c r="I51" s="121">
        <f t="shared" si="0"/>
        <v>21.38</v>
      </c>
      <c r="J51" s="127"/>
    </row>
    <row r="52" spans="1:10" ht="156">
      <c r="A52" s="126"/>
      <c r="B52" s="119">
        <v>1</v>
      </c>
      <c r="C52" s="10" t="s">
        <v>746</v>
      </c>
      <c r="D52" s="130" t="s">
        <v>28</v>
      </c>
      <c r="E52" s="153"/>
      <c r="F52" s="154"/>
      <c r="G52" s="11" t="s">
        <v>747</v>
      </c>
      <c r="H52" s="14">
        <v>57.36</v>
      </c>
      <c r="I52" s="121">
        <f t="shared" si="0"/>
        <v>57.36</v>
      </c>
      <c r="J52" s="127"/>
    </row>
    <row r="53" spans="1:10" ht="132">
      <c r="A53" s="126"/>
      <c r="B53" s="119">
        <v>8</v>
      </c>
      <c r="C53" s="10" t="s">
        <v>748</v>
      </c>
      <c r="D53" s="130" t="s">
        <v>729</v>
      </c>
      <c r="E53" s="153" t="s">
        <v>28</v>
      </c>
      <c r="F53" s="154"/>
      <c r="G53" s="11" t="s">
        <v>749</v>
      </c>
      <c r="H53" s="14">
        <v>6.77</v>
      </c>
      <c r="I53" s="121">
        <f t="shared" si="0"/>
        <v>54.16</v>
      </c>
      <c r="J53" s="127"/>
    </row>
    <row r="54" spans="1:10" ht="132">
      <c r="A54" s="126"/>
      <c r="B54" s="119">
        <v>4</v>
      </c>
      <c r="C54" s="10" t="s">
        <v>748</v>
      </c>
      <c r="D54" s="130" t="s">
        <v>729</v>
      </c>
      <c r="E54" s="153" t="s">
        <v>30</v>
      </c>
      <c r="F54" s="154"/>
      <c r="G54" s="11" t="s">
        <v>749</v>
      </c>
      <c r="H54" s="14">
        <v>6.77</v>
      </c>
      <c r="I54" s="121">
        <f t="shared" ref="I54:I85" si="1">H54*B54</f>
        <v>27.08</v>
      </c>
      <c r="J54" s="127"/>
    </row>
    <row r="55" spans="1:10" ht="84">
      <c r="A55" s="126"/>
      <c r="B55" s="119">
        <v>1</v>
      </c>
      <c r="C55" s="10" t="s">
        <v>750</v>
      </c>
      <c r="D55" s="130" t="s">
        <v>30</v>
      </c>
      <c r="E55" s="153"/>
      <c r="F55" s="154"/>
      <c r="G55" s="11" t="s">
        <v>751</v>
      </c>
      <c r="H55" s="14">
        <v>19.600000000000001</v>
      </c>
      <c r="I55" s="121">
        <f t="shared" si="1"/>
        <v>19.600000000000001</v>
      </c>
      <c r="J55" s="127"/>
    </row>
    <row r="56" spans="1:10" ht="84">
      <c r="A56" s="126"/>
      <c r="B56" s="119">
        <v>1</v>
      </c>
      <c r="C56" s="10" t="s">
        <v>750</v>
      </c>
      <c r="D56" s="130" t="s">
        <v>31</v>
      </c>
      <c r="E56" s="153"/>
      <c r="F56" s="154"/>
      <c r="G56" s="11" t="s">
        <v>751</v>
      </c>
      <c r="H56" s="14">
        <v>19.600000000000001</v>
      </c>
      <c r="I56" s="121">
        <f t="shared" si="1"/>
        <v>19.600000000000001</v>
      </c>
      <c r="J56" s="127"/>
    </row>
    <row r="57" spans="1:10" ht="108">
      <c r="A57" s="126"/>
      <c r="B57" s="119">
        <v>1</v>
      </c>
      <c r="C57" s="10" t="s">
        <v>752</v>
      </c>
      <c r="D57" s="130" t="s">
        <v>30</v>
      </c>
      <c r="E57" s="153" t="s">
        <v>279</v>
      </c>
      <c r="F57" s="154"/>
      <c r="G57" s="11" t="s">
        <v>753</v>
      </c>
      <c r="H57" s="14">
        <v>41.69</v>
      </c>
      <c r="I57" s="121">
        <f t="shared" si="1"/>
        <v>41.69</v>
      </c>
      <c r="J57" s="127"/>
    </row>
    <row r="58" spans="1:10" ht="108">
      <c r="A58" s="126"/>
      <c r="B58" s="119">
        <v>1</v>
      </c>
      <c r="C58" s="10" t="s">
        <v>752</v>
      </c>
      <c r="D58" s="130" t="s">
        <v>31</v>
      </c>
      <c r="E58" s="153" t="s">
        <v>279</v>
      </c>
      <c r="F58" s="154"/>
      <c r="G58" s="11" t="s">
        <v>753</v>
      </c>
      <c r="H58" s="14">
        <v>41.69</v>
      </c>
      <c r="I58" s="121">
        <f t="shared" si="1"/>
        <v>41.69</v>
      </c>
      <c r="J58" s="127"/>
    </row>
    <row r="59" spans="1:10" ht="108">
      <c r="A59" s="126"/>
      <c r="B59" s="119">
        <v>14</v>
      </c>
      <c r="C59" s="10" t="s">
        <v>754</v>
      </c>
      <c r="D59" s="130" t="s">
        <v>28</v>
      </c>
      <c r="E59" s="153"/>
      <c r="F59" s="154"/>
      <c r="G59" s="11" t="s">
        <v>755</v>
      </c>
      <c r="H59" s="14">
        <v>10.33</v>
      </c>
      <c r="I59" s="121">
        <f t="shared" si="1"/>
        <v>144.62</v>
      </c>
      <c r="J59" s="127"/>
    </row>
    <row r="60" spans="1:10" ht="108">
      <c r="A60" s="126"/>
      <c r="B60" s="119">
        <v>14</v>
      </c>
      <c r="C60" s="10" t="s">
        <v>754</v>
      </c>
      <c r="D60" s="130" t="s">
        <v>30</v>
      </c>
      <c r="E60" s="153"/>
      <c r="F60" s="154"/>
      <c r="G60" s="11" t="s">
        <v>755</v>
      </c>
      <c r="H60" s="14">
        <v>10.33</v>
      </c>
      <c r="I60" s="121">
        <f t="shared" si="1"/>
        <v>144.62</v>
      </c>
      <c r="J60" s="127"/>
    </row>
    <row r="61" spans="1:10" ht="108">
      <c r="A61" s="126"/>
      <c r="B61" s="119">
        <v>14</v>
      </c>
      <c r="C61" s="10" t="s">
        <v>754</v>
      </c>
      <c r="D61" s="130" t="s">
        <v>31</v>
      </c>
      <c r="E61" s="153"/>
      <c r="F61" s="154"/>
      <c r="G61" s="11" t="s">
        <v>755</v>
      </c>
      <c r="H61" s="14">
        <v>10.33</v>
      </c>
      <c r="I61" s="121">
        <f t="shared" si="1"/>
        <v>144.62</v>
      </c>
      <c r="J61" s="127"/>
    </row>
    <row r="62" spans="1:10" ht="108">
      <c r="A62" s="126"/>
      <c r="B62" s="119">
        <v>2</v>
      </c>
      <c r="C62" s="10" t="s">
        <v>756</v>
      </c>
      <c r="D62" s="130" t="s">
        <v>28</v>
      </c>
      <c r="E62" s="153"/>
      <c r="F62" s="154"/>
      <c r="G62" s="11" t="s">
        <v>757</v>
      </c>
      <c r="H62" s="14">
        <v>13.9</v>
      </c>
      <c r="I62" s="121">
        <f t="shared" si="1"/>
        <v>27.8</v>
      </c>
      <c r="J62" s="127"/>
    </row>
    <row r="63" spans="1:10" ht="108">
      <c r="A63" s="126"/>
      <c r="B63" s="119">
        <v>3</v>
      </c>
      <c r="C63" s="10" t="s">
        <v>758</v>
      </c>
      <c r="D63" s="130" t="s">
        <v>657</v>
      </c>
      <c r="E63" s="153"/>
      <c r="F63" s="154"/>
      <c r="G63" s="11" t="s">
        <v>759</v>
      </c>
      <c r="H63" s="14">
        <v>8.5500000000000007</v>
      </c>
      <c r="I63" s="121">
        <f t="shared" si="1"/>
        <v>25.650000000000002</v>
      </c>
      <c r="J63" s="127"/>
    </row>
    <row r="64" spans="1:10" ht="132">
      <c r="A64" s="126"/>
      <c r="B64" s="119">
        <v>2</v>
      </c>
      <c r="C64" s="10" t="s">
        <v>760</v>
      </c>
      <c r="D64" s="130" t="s">
        <v>39</v>
      </c>
      <c r="E64" s="153"/>
      <c r="F64" s="154"/>
      <c r="G64" s="11" t="s">
        <v>761</v>
      </c>
      <c r="H64" s="14">
        <v>60.22</v>
      </c>
      <c r="I64" s="121">
        <f t="shared" si="1"/>
        <v>120.44</v>
      </c>
      <c r="J64" s="127"/>
    </row>
    <row r="65" spans="1:10" ht="132">
      <c r="A65" s="126"/>
      <c r="B65" s="119">
        <v>1</v>
      </c>
      <c r="C65" s="10" t="s">
        <v>762</v>
      </c>
      <c r="D65" s="130" t="s">
        <v>39</v>
      </c>
      <c r="E65" s="153"/>
      <c r="F65" s="154"/>
      <c r="G65" s="11" t="s">
        <v>763</v>
      </c>
      <c r="H65" s="14">
        <v>59.86</v>
      </c>
      <c r="I65" s="121">
        <f t="shared" si="1"/>
        <v>59.86</v>
      </c>
      <c r="J65" s="127"/>
    </row>
    <row r="66" spans="1:10" ht="144">
      <c r="A66" s="126"/>
      <c r="B66" s="119">
        <v>2</v>
      </c>
      <c r="C66" s="10" t="s">
        <v>764</v>
      </c>
      <c r="D66" s="130" t="s">
        <v>39</v>
      </c>
      <c r="E66" s="153" t="s">
        <v>279</v>
      </c>
      <c r="F66" s="154"/>
      <c r="G66" s="11" t="s">
        <v>765</v>
      </c>
      <c r="H66" s="14">
        <v>80.52</v>
      </c>
      <c r="I66" s="121">
        <f t="shared" si="1"/>
        <v>161.04</v>
      </c>
      <c r="J66" s="127"/>
    </row>
    <row r="67" spans="1:10" ht="84">
      <c r="A67" s="126"/>
      <c r="B67" s="119">
        <v>4</v>
      </c>
      <c r="C67" s="10" t="s">
        <v>662</v>
      </c>
      <c r="D67" s="130" t="s">
        <v>33</v>
      </c>
      <c r="E67" s="153"/>
      <c r="F67" s="154"/>
      <c r="G67" s="11" t="s">
        <v>664</v>
      </c>
      <c r="H67" s="14">
        <v>6.06</v>
      </c>
      <c r="I67" s="121">
        <f t="shared" si="1"/>
        <v>24.24</v>
      </c>
      <c r="J67" s="127"/>
    </row>
    <row r="68" spans="1:10" ht="108">
      <c r="A68" s="126"/>
      <c r="B68" s="119">
        <v>9</v>
      </c>
      <c r="C68" s="10" t="s">
        <v>766</v>
      </c>
      <c r="D68" s="130" t="s">
        <v>30</v>
      </c>
      <c r="E68" s="153" t="s">
        <v>112</v>
      </c>
      <c r="F68" s="154"/>
      <c r="G68" s="11" t="s">
        <v>767</v>
      </c>
      <c r="H68" s="14">
        <v>13.9</v>
      </c>
      <c r="I68" s="121">
        <f t="shared" si="1"/>
        <v>125.10000000000001</v>
      </c>
      <c r="J68" s="127"/>
    </row>
    <row r="69" spans="1:10" ht="108">
      <c r="A69" s="126"/>
      <c r="B69" s="119">
        <v>9</v>
      </c>
      <c r="C69" s="10" t="s">
        <v>766</v>
      </c>
      <c r="D69" s="130" t="s">
        <v>31</v>
      </c>
      <c r="E69" s="153" t="s">
        <v>112</v>
      </c>
      <c r="F69" s="154"/>
      <c r="G69" s="11" t="s">
        <v>767</v>
      </c>
      <c r="H69" s="14">
        <v>13.9</v>
      </c>
      <c r="I69" s="121">
        <f t="shared" si="1"/>
        <v>125.10000000000001</v>
      </c>
      <c r="J69" s="127"/>
    </row>
    <row r="70" spans="1:10" ht="108">
      <c r="A70" s="126"/>
      <c r="B70" s="119">
        <v>9</v>
      </c>
      <c r="C70" s="10" t="s">
        <v>766</v>
      </c>
      <c r="D70" s="130" t="s">
        <v>32</v>
      </c>
      <c r="E70" s="153" t="s">
        <v>112</v>
      </c>
      <c r="F70" s="154"/>
      <c r="G70" s="11" t="s">
        <v>767</v>
      </c>
      <c r="H70" s="14">
        <v>13.9</v>
      </c>
      <c r="I70" s="121">
        <f t="shared" si="1"/>
        <v>125.10000000000001</v>
      </c>
      <c r="J70" s="127"/>
    </row>
    <row r="71" spans="1:10" ht="192">
      <c r="A71" s="126"/>
      <c r="B71" s="119">
        <v>1</v>
      </c>
      <c r="C71" s="10" t="s">
        <v>768</v>
      </c>
      <c r="D71" s="130" t="s">
        <v>240</v>
      </c>
      <c r="E71" s="153" t="s">
        <v>112</v>
      </c>
      <c r="F71" s="154"/>
      <c r="G71" s="11" t="s">
        <v>769</v>
      </c>
      <c r="H71" s="14">
        <v>35.270000000000003</v>
      </c>
      <c r="I71" s="121">
        <f t="shared" si="1"/>
        <v>35.270000000000003</v>
      </c>
      <c r="J71" s="127"/>
    </row>
    <row r="72" spans="1:10" ht="192">
      <c r="A72" s="126"/>
      <c r="B72" s="119">
        <v>1</v>
      </c>
      <c r="C72" s="10" t="s">
        <v>768</v>
      </c>
      <c r="D72" s="130" t="s">
        <v>240</v>
      </c>
      <c r="E72" s="153" t="s">
        <v>271</v>
      </c>
      <c r="F72" s="154"/>
      <c r="G72" s="11" t="s">
        <v>769</v>
      </c>
      <c r="H72" s="14">
        <v>35.270000000000003</v>
      </c>
      <c r="I72" s="121">
        <f t="shared" si="1"/>
        <v>35.270000000000003</v>
      </c>
      <c r="J72" s="127"/>
    </row>
    <row r="73" spans="1:10" ht="192">
      <c r="A73" s="126"/>
      <c r="B73" s="119">
        <v>1</v>
      </c>
      <c r="C73" s="10" t="s">
        <v>768</v>
      </c>
      <c r="D73" s="130" t="s">
        <v>240</v>
      </c>
      <c r="E73" s="153" t="s">
        <v>276</v>
      </c>
      <c r="F73" s="154"/>
      <c r="G73" s="11" t="s">
        <v>769</v>
      </c>
      <c r="H73" s="14">
        <v>35.270000000000003</v>
      </c>
      <c r="I73" s="121">
        <f t="shared" si="1"/>
        <v>35.270000000000003</v>
      </c>
      <c r="J73" s="127"/>
    </row>
    <row r="74" spans="1:10" ht="192">
      <c r="A74" s="126"/>
      <c r="B74" s="119">
        <v>1</v>
      </c>
      <c r="C74" s="10" t="s">
        <v>768</v>
      </c>
      <c r="D74" s="130" t="s">
        <v>240</v>
      </c>
      <c r="E74" s="153" t="s">
        <v>317</v>
      </c>
      <c r="F74" s="154"/>
      <c r="G74" s="11" t="s">
        <v>769</v>
      </c>
      <c r="H74" s="14">
        <v>35.270000000000003</v>
      </c>
      <c r="I74" s="121">
        <f t="shared" si="1"/>
        <v>35.270000000000003</v>
      </c>
      <c r="J74" s="127"/>
    </row>
    <row r="75" spans="1:10" ht="120">
      <c r="A75" s="126"/>
      <c r="B75" s="119">
        <v>2</v>
      </c>
      <c r="C75" s="10" t="s">
        <v>770</v>
      </c>
      <c r="D75" s="130" t="s">
        <v>28</v>
      </c>
      <c r="E75" s="153" t="s">
        <v>279</v>
      </c>
      <c r="F75" s="154"/>
      <c r="G75" s="11" t="s">
        <v>771</v>
      </c>
      <c r="H75" s="14">
        <v>10.33</v>
      </c>
      <c r="I75" s="121">
        <f t="shared" si="1"/>
        <v>20.66</v>
      </c>
      <c r="J75" s="127"/>
    </row>
    <row r="76" spans="1:10" ht="120">
      <c r="A76" s="126"/>
      <c r="B76" s="119">
        <v>2</v>
      </c>
      <c r="C76" s="10" t="s">
        <v>770</v>
      </c>
      <c r="D76" s="130" t="s">
        <v>30</v>
      </c>
      <c r="E76" s="153" t="s">
        <v>279</v>
      </c>
      <c r="F76" s="154"/>
      <c r="G76" s="11" t="s">
        <v>771</v>
      </c>
      <c r="H76" s="14">
        <v>10.33</v>
      </c>
      <c r="I76" s="121">
        <f t="shared" si="1"/>
        <v>20.66</v>
      </c>
      <c r="J76" s="127"/>
    </row>
    <row r="77" spans="1:10" ht="84">
      <c r="A77" s="126"/>
      <c r="B77" s="119">
        <v>30</v>
      </c>
      <c r="C77" s="10" t="s">
        <v>772</v>
      </c>
      <c r="D77" s="130" t="s">
        <v>28</v>
      </c>
      <c r="E77" s="153" t="s">
        <v>115</v>
      </c>
      <c r="F77" s="154"/>
      <c r="G77" s="11" t="s">
        <v>773</v>
      </c>
      <c r="H77" s="14">
        <v>4.99</v>
      </c>
      <c r="I77" s="121">
        <f t="shared" si="1"/>
        <v>149.70000000000002</v>
      </c>
      <c r="J77" s="127"/>
    </row>
    <row r="78" spans="1:10" ht="84">
      <c r="A78" s="126"/>
      <c r="B78" s="119">
        <v>20</v>
      </c>
      <c r="C78" s="10" t="s">
        <v>772</v>
      </c>
      <c r="D78" s="130" t="s">
        <v>30</v>
      </c>
      <c r="E78" s="153" t="s">
        <v>115</v>
      </c>
      <c r="F78" s="154"/>
      <c r="G78" s="11" t="s">
        <v>773</v>
      </c>
      <c r="H78" s="14">
        <v>4.99</v>
      </c>
      <c r="I78" s="121">
        <f t="shared" si="1"/>
        <v>99.800000000000011</v>
      </c>
      <c r="J78" s="127"/>
    </row>
    <row r="79" spans="1:10" ht="132">
      <c r="A79" s="126"/>
      <c r="B79" s="119">
        <v>6</v>
      </c>
      <c r="C79" s="10" t="s">
        <v>774</v>
      </c>
      <c r="D79" s="130" t="s">
        <v>28</v>
      </c>
      <c r="E79" s="153" t="s">
        <v>775</v>
      </c>
      <c r="F79" s="154"/>
      <c r="G79" s="11" t="s">
        <v>776</v>
      </c>
      <c r="H79" s="14">
        <v>35.270000000000003</v>
      </c>
      <c r="I79" s="121">
        <f t="shared" si="1"/>
        <v>211.62</v>
      </c>
      <c r="J79" s="127"/>
    </row>
    <row r="80" spans="1:10" ht="132">
      <c r="A80" s="126"/>
      <c r="B80" s="119">
        <v>6</v>
      </c>
      <c r="C80" s="10" t="s">
        <v>777</v>
      </c>
      <c r="D80" s="130"/>
      <c r="E80" s="153"/>
      <c r="F80" s="154"/>
      <c r="G80" s="11" t="s">
        <v>778</v>
      </c>
      <c r="H80" s="14">
        <v>4.99</v>
      </c>
      <c r="I80" s="121">
        <f t="shared" si="1"/>
        <v>29.94</v>
      </c>
      <c r="J80" s="127"/>
    </row>
    <row r="81" spans="1:10" ht="108">
      <c r="A81" s="126"/>
      <c r="B81" s="119">
        <v>6</v>
      </c>
      <c r="C81" s="10" t="s">
        <v>631</v>
      </c>
      <c r="D81" s="130" t="s">
        <v>279</v>
      </c>
      <c r="E81" s="153"/>
      <c r="F81" s="154"/>
      <c r="G81" s="11" t="s">
        <v>779</v>
      </c>
      <c r="H81" s="14">
        <v>13.9</v>
      </c>
      <c r="I81" s="121">
        <f t="shared" si="1"/>
        <v>83.4</v>
      </c>
      <c r="J81" s="127"/>
    </row>
    <row r="82" spans="1:10" ht="108">
      <c r="A82" s="126"/>
      <c r="B82" s="119">
        <v>6</v>
      </c>
      <c r="C82" s="10" t="s">
        <v>780</v>
      </c>
      <c r="D82" s="130" t="s">
        <v>279</v>
      </c>
      <c r="E82" s="153"/>
      <c r="F82" s="154"/>
      <c r="G82" s="11" t="s">
        <v>781</v>
      </c>
      <c r="H82" s="14">
        <v>13.9</v>
      </c>
      <c r="I82" s="121">
        <f t="shared" si="1"/>
        <v>83.4</v>
      </c>
      <c r="J82" s="127"/>
    </row>
    <row r="83" spans="1:10" ht="132">
      <c r="A83" s="126"/>
      <c r="B83" s="119">
        <v>3</v>
      </c>
      <c r="C83" s="10" t="s">
        <v>782</v>
      </c>
      <c r="D83" s="130" t="s">
        <v>783</v>
      </c>
      <c r="E83" s="153" t="s">
        <v>31</v>
      </c>
      <c r="F83" s="154"/>
      <c r="G83" s="11" t="s">
        <v>784</v>
      </c>
      <c r="H83" s="14">
        <v>13.9</v>
      </c>
      <c r="I83" s="121">
        <f t="shared" si="1"/>
        <v>41.7</v>
      </c>
      <c r="J83" s="127"/>
    </row>
    <row r="84" spans="1:10" ht="132">
      <c r="A84" s="126"/>
      <c r="B84" s="119">
        <v>3</v>
      </c>
      <c r="C84" s="10" t="s">
        <v>782</v>
      </c>
      <c r="D84" s="130" t="s">
        <v>783</v>
      </c>
      <c r="E84" s="153" t="s">
        <v>32</v>
      </c>
      <c r="F84" s="154"/>
      <c r="G84" s="11" t="s">
        <v>784</v>
      </c>
      <c r="H84" s="14">
        <v>13.9</v>
      </c>
      <c r="I84" s="121">
        <f t="shared" si="1"/>
        <v>41.7</v>
      </c>
      <c r="J84" s="127"/>
    </row>
    <row r="85" spans="1:10" ht="156">
      <c r="A85" s="126"/>
      <c r="B85" s="119">
        <v>3</v>
      </c>
      <c r="C85" s="10" t="s">
        <v>785</v>
      </c>
      <c r="D85" s="130" t="s">
        <v>783</v>
      </c>
      <c r="E85" s="153" t="s">
        <v>32</v>
      </c>
      <c r="F85" s="154"/>
      <c r="G85" s="11" t="s">
        <v>786</v>
      </c>
      <c r="H85" s="14">
        <v>24.58</v>
      </c>
      <c r="I85" s="121">
        <f t="shared" si="1"/>
        <v>73.739999999999995</v>
      </c>
      <c r="J85" s="127"/>
    </row>
    <row r="86" spans="1:10" ht="156">
      <c r="A86" s="126"/>
      <c r="B86" s="119">
        <v>9</v>
      </c>
      <c r="C86" s="10" t="s">
        <v>785</v>
      </c>
      <c r="D86" s="130" t="s">
        <v>787</v>
      </c>
      <c r="E86" s="153" t="s">
        <v>31</v>
      </c>
      <c r="F86" s="154"/>
      <c r="G86" s="11" t="s">
        <v>786</v>
      </c>
      <c r="H86" s="14">
        <v>26.37</v>
      </c>
      <c r="I86" s="121">
        <f t="shared" ref="I86:I113" si="2">H86*B86</f>
        <v>237.33</v>
      </c>
      <c r="J86" s="127"/>
    </row>
    <row r="87" spans="1:10" ht="156">
      <c r="A87" s="126"/>
      <c r="B87" s="119">
        <v>21</v>
      </c>
      <c r="C87" s="10" t="s">
        <v>785</v>
      </c>
      <c r="D87" s="130" t="s">
        <v>787</v>
      </c>
      <c r="E87" s="153" t="s">
        <v>32</v>
      </c>
      <c r="F87" s="154"/>
      <c r="G87" s="11" t="s">
        <v>786</v>
      </c>
      <c r="H87" s="14">
        <v>26.37</v>
      </c>
      <c r="I87" s="121">
        <f t="shared" si="2"/>
        <v>553.77</v>
      </c>
      <c r="J87" s="127"/>
    </row>
    <row r="88" spans="1:10" ht="108">
      <c r="A88" s="126"/>
      <c r="B88" s="119">
        <v>8</v>
      </c>
      <c r="C88" s="10" t="s">
        <v>788</v>
      </c>
      <c r="D88" s="130" t="s">
        <v>30</v>
      </c>
      <c r="E88" s="153"/>
      <c r="F88" s="154"/>
      <c r="G88" s="11" t="s">
        <v>789</v>
      </c>
      <c r="H88" s="14">
        <v>13.9</v>
      </c>
      <c r="I88" s="121">
        <f t="shared" si="2"/>
        <v>111.2</v>
      </c>
      <c r="J88" s="127"/>
    </row>
    <row r="89" spans="1:10" ht="192">
      <c r="A89" s="126"/>
      <c r="B89" s="119">
        <v>2</v>
      </c>
      <c r="C89" s="10" t="s">
        <v>790</v>
      </c>
      <c r="D89" s="130" t="s">
        <v>791</v>
      </c>
      <c r="E89" s="153"/>
      <c r="F89" s="154"/>
      <c r="G89" s="11" t="s">
        <v>792</v>
      </c>
      <c r="H89" s="14">
        <v>87.29</v>
      </c>
      <c r="I89" s="121">
        <f t="shared" si="2"/>
        <v>174.58</v>
      </c>
      <c r="J89" s="127"/>
    </row>
    <row r="90" spans="1:10" ht="84">
      <c r="A90" s="126"/>
      <c r="B90" s="119">
        <v>6</v>
      </c>
      <c r="C90" s="10" t="s">
        <v>793</v>
      </c>
      <c r="D90" s="130" t="s">
        <v>30</v>
      </c>
      <c r="E90" s="153"/>
      <c r="F90" s="154"/>
      <c r="G90" s="11" t="s">
        <v>794</v>
      </c>
      <c r="H90" s="14">
        <v>24.23</v>
      </c>
      <c r="I90" s="121">
        <f t="shared" si="2"/>
        <v>145.38</v>
      </c>
      <c r="J90" s="127"/>
    </row>
    <row r="91" spans="1:10" ht="108">
      <c r="A91" s="126"/>
      <c r="B91" s="119">
        <v>3</v>
      </c>
      <c r="C91" s="10" t="s">
        <v>795</v>
      </c>
      <c r="D91" s="130" t="s">
        <v>30</v>
      </c>
      <c r="E91" s="153" t="s">
        <v>112</v>
      </c>
      <c r="F91" s="154"/>
      <c r="G91" s="11" t="s">
        <v>243</v>
      </c>
      <c r="H91" s="14">
        <v>81.59</v>
      </c>
      <c r="I91" s="121">
        <f t="shared" si="2"/>
        <v>244.77</v>
      </c>
      <c r="J91" s="127"/>
    </row>
    <row r="92" spans="1:10" ht="108">
      <c r="A92" s="126"/>
      <c r="B92" s="119">
        <v>2</v>
      </c>
      <c r="C92" s="10" t="s">
        <v>795</v>
      </c>
      <c r="D92" s="130" t="s">
        <v>30</v>
      </c>
      <c r="E92" s="153" t="s">
        <v>269</v>
      </c>
      <c r="F92" s="154"/>
      <c r="G92" s="11" t="s">
        <v>243</v>
      </c>
      <c r="H92" s="14">
        <v>81.59</v>
      </c>
      <c r="I92" s="121">
        <f t="shared" si="2"/>
        <v>163.18</v>
      </c>
      <c r="J92" s="127"/>
    </row>
    <row r="93" spans="1:10" ht="108">
      <c r="A93" s="126"/>
      <c r="B93" s="119">
        <v>2</v>
      </c>
      <c r="C93" s="10" t="s">
        <v>795</v>
      </c>
      <c r="D93" s="130" t="s">
        <v>30</v>
      </c>
      <c r="E93" s="153" t="s">
        <v>220</v>
      </c>
      <c r="F93" s="154"/>
      <c r="G93" s="11" t="s">
        <v>243</v>
      </c>
      <c r="H93" s="14">
        <v>81.59</v>
      </c>
      <c r="I93" s="121">
        <f t="shared" si="2"/>
        <v>163.18</v>
      </c>
      <c r="J93" s="127"/>
    </row>
    <row r="94" spans="1:10" ht="108">
      <c r="A94" s="126"/>
      <c r="B94" s="119">
        <v>1</v>
      </c>
      <c r="C94" s="10" t="s">
        <v>795</v>
      </c>
      <c r="D94" s="130" t="s">
        <v>30</v>
      </c>
      <c r="E94" s="153" t="s">
        <v>272</v>
      </c>
      <c r="F94" s="154"/>
      <c r="G94" s="11" t="s">
        <v>243</v>
      </c>
      <c r="H94" s="14">
        <v>81.59</v>
      </c>
      <c r="I94" s="121">
        <f t="shared" si="2"/>
        <v>81.59</v>
      </c>
      <c r="J94" s="127"/>
    </row>
    <row r="95" spans="1:10" ht="108">
      <c r="A95" s="126"/>
      <c r="B95" s="119">
        <v>1</v>
      </c>
      <c r="C95" s="10" t="s">
        <v>795</v>
      </c>
      <c r="D95" s="130" t="s">
        <v>30</v>
      </c>
      <c r="E95" s="153" t="s">
        <v>273</v>
      </c>
      <c r="F95" s="154"/>
      <c r="G95" s="11" t="s">
        <v>243</v>
      </c>
      <c r="H95" s="14">
        <v>81.59</v>
      </c>
      <c r="I95" s="121">
        <f t="shared" si="2"/>
        <v>81.59</v>
      </c>
      <c r="J95" s="127"/>
    </row>
    <row r="96" spans="1:10" ht="108">
      <c r="A96" s="126"/>
      <c r="B96" s="119">
        <v>8</v>
      </c>
      <c r="C96" s="10" t="s">
        <v>796</v>
      </c>
      <c r="D96" s="130" t="s">
        <v>40</v>
      </c>
      <c r="E96" s="153"/>
      <c r="F96" s="154"/>
      <c r="G96" s="11" t="s">
        <v>797</v>
      </c>
      <c r="H96" s="14">
        <v>52.38</v>
      </c>
      <c r="I96" s="121">
        <f t="shared" si="2"/>
        <v>419.04</v>
      </c>
      <c r="J96" s="127"/>
    </row>
    <row r="97" spans="1:10" ht="108">
      <c r="A97" s="126"/>
      <c r="B97" s="119">
        <v>2</v>
      </c>
      <c r="C97" s="10" t="s">
        <v>796</v>
      </c>
      <c r="D97" s="130" t="s">
        <v>42</v>
      </c>
      <c r="E97" s="153"/>
      <c r="F97" s="154"/>
      <c r="G97" s="11" t="s">
        <v>797</v>
      </c>
      <c r="H97" s="14">
        <v>52.38</v>
      </c>
      <c r="I97" s="121">
        <f t="shared" si="2"/>
        <v>104.76</v>
      </c>
      <c r="J97" s="127"/>
    </row>
    <row r="98" spans="1:10" ht="180">
      <c r="A98" s="126"/>
      <c r="B98" s="119">
        <v>3</v>
      </c>
      <c r="C98" s="10" t="s">
        <v>798</v>
      </c>
      <c r="D98" s="130" t="s">
        <v>40</v>
      </c>
      <c r="E98" s="153" t="s">
        <v>112</v>
      </c>
      <c r="F98" s="154"/>
      <c r="G98" s="11" t="s">
        <v>799</v>
      </c>
      <c r="H98" s="14">
        <v>136.11000000000001</v>
      </c>
      <c r="I98" s="121">
        <f t="shared" si="2"/>
        <v>408.33000000000004</v>
      </c>
      <c r="J98" s="127"/>
    </row>
    <row r="99" spans="1:10" ht="84">
      <c r="A99" s="126"/>
      <c r="B99" s="119">
        <v>3</v>
      </c>
      <c r="C99" s="10" t="s">
        <v>800</v>
      </c>
      <c r="D99" s="130" t="s">
        <v>216</v>
      </c>
      <c r="E99" s="153"/>
      <c r="F99" s="154"/>
      <c r="G99" s="11" t="s">
        <v>801</v>
      </c>
      <c r="H99" s="14">
        <v>35.270000000000003</v>
      </c>
      <c r="I99" s="121">
        <f t="shared" si="2"/>
        <v>105.81</v>
      </c>
      <c r="J99" s="127"/>
    </row>
    <row r="100" spans="1:10" ht="84">
      <c r="A100" s="126"/>
      <c r="B100" s="119">
        <v>3</v>
      </c>
      <c r="C100" s="10" t="s">
        <v>800</v>
      </c>
      <c r="D100" s="130" t="s">
        <v>218</v>
      </c>
      <c r="E100" s="153"/>
      <c r="F100" s="154"/>
      <c r="G100" s="11" t="s">
        <v>801</v>
      </c>
      <c r="H100" s="14">
        <v>35.270000000000003</v>
      </c>
      <c r="I100" s="121">
        <f t="shared" si="2"/>
        <v>105.81</v>
      </c>
      <c r="J100" s="127"/>
    </row>
    <row r="101" spans="1:10" ht="84">
      <c r="A101" s="126"/>
      <c r="B101" s="119">
        <v>3</v>
      </c>
      <c r="C101" s="10" t="s">
        <v>800</v>
      </c>
      <c r="D101" s="130" t="s">
        <v>275</v>
      </c>
      <c r="E101" s="153"/>
      <c r="F101" s="154"/>
      <c r="G101" s="11" t="s">
        <v>801</v>
      </c>
      <c r="H101" s="14">
        <v>35.270000000000003</v>
      </c>
      <c r="I101" s="121">
        <f t="shared" si="2"/>
        <v>105.81</v>
      </c>
      <c r="J101" s="127"/>
    </row>
    <row r="102" spans="1:10" ht="120">
      <c r="A102" s="126"/>
      <c r="B102" s="119">
        <v>5</v>
      </c>
      <c r="C102" s="10" t="s">
        <v>802</v>
      </c>
      <c r="D102" s="130" t="s">
        <v>33</v>
      </c>
      <c r="E102" s="153" t="s">
        <v>277</v>
      </c>
      <c r="F102" s="154"/>
      <c r="G102" s="11" t="s">
        <v>803</v>
      </c>
      <c r="H102" s="14">
        <v>68.41</v>
      </c>
      <c r="I102" s="121">
        <f t="shared" si="2"/>
        <v>342.04999999999995</v>
      </c>
      <c r="J102" s="127"/>
    </row>
    <row r="103" spans="1:10" ht="120">
      <c r="A103" s="126"/>
      <c r="B103" s="119">
        <v>2</v>
      </c>
      <c r="C103" s="10" t="s">
        <v>802</v>
      </c>
      <c r="D103" s="130" t="s">
        <v>33</v>
      </c>
      <c r="E103" s="153" t="s">
        <v>804</v>
      </c>
      <c r="F103" s="154"/>
      <c r="G103" s="11" t="s">
        <v>803</v>
      </c>
      <c r="H103" s="14">
        <v>68.41</v>
      </c>
      <c r="I103" s="121">
        <f t="shared" si="2"/>
        <v>136.82</v>
      </c>
      <c r="J103" s="127"/>
    </row>
    <row r="104" spans="1:10" ht="120">
      <c r="A104" s="126"/>
      <c r="B104" s="119">
        <v>5</v>
      </c>
      <c r="C104" s="10" t="s">
        <v>802</v>
      </c>
      <c r="D104" s="130" t="s">
        <v>34</v>
      </c>
      <c r="E104" s="153" t="s">
        <v>279</v>
      </c>
      <c r="F104" s="154"/>
      <c r="G104" s="11" t="s">
        <v>803</v>
      </c>
      <c r="H104" s="14">
        <v>68.41</v>
      </c>
      <c r="I104" s="121">
        <f t="shared" si="2"/>
        <v>342.04999999999995</v>
      </c>
      <c r="J104" s="127"/>
    </row>
    <row r="105" spans="1:10" ht="120">
      <c r="A105" s="126"/>
      <c r="B105" s="119">
        <v>1</v>
      </c>
      <c r="C105" s="10" t="s">
        <v>805</v>
      </c>
      <c r="D105" s="130" t="s">
        <v>34</v>
      </c>
      <c r="E105" s="153" t="s">
        <v>804</v>
      </c>
      <c r="F105" s="154"/>
      <c r="G105" s="11" t="s">
        <v>806</v>
      </c>
      <c r="H105" s="14">
        <v>58.43</v>
      </c>
      <c r="I105" s="121">
        <f t="shared" si="2"/>
        <v>58.43</v>
      </c>
      <c r="J105" s="127"/>
    </row>
    <row r="106" spans="1:10" ht="108">
      <c r="A106" s="126"/>
      <c r="B106" s="119">
        <v>2</v>
      </c>
      <c r="C106" s="10" t="s">
        <v>807</v>
      </c>
      <c r="D106" s="130" t="s">
        <v>31</v>
      </c>
      <c r="E106" s="153" t="s">
        <v>679</v>
      </c>
      <c r="F106" s="154"/>
      <c r="G106" s="11" t="s">
        <v>808</v>
      </c>
      <c r="H106" s="14">
        <v>55.23</v>
      </c>
      <c r="I106" s="121">
        <f t="shared" si="2"/>
        <v>110.46</v>
      </c>
      <c r="J106" s="127"/>
    </row>
    <row r="107" spans="1:10" ht="108">
      <c r="A107" s="126"/>
      <c r="B107" s="119">
        <v>3</v>
      </c>
      <c r="C107" s="10" t="s">
        <v>809</v>
      </c>
      <c r="D107" s="130" t="s">
        <v>32</v>
      </c>
      <c r="E107" s="153" t="s">
        <v>804</v>
      </c>
      <c r="F107" s="154"/>
      <c r="G107" s="11" t="s">
        <v>810</v>
      </c>
      <c r="H107" s="14">
        <v>58.43</v>
      </c>
      <c r="I107" s="121">
        <f t="shared" si="2"/>
        <v>175.29</v>
      </c>
      <c r="J107" s="127"/>
    </row>
    <row r="108" spans="1:10" ht="120">
      <c r="A108" s="126"/>
      <c r="B108" s="119">
        <v>5</v>
      </c>
      <c r="C108" s="10" t="s">
        <v>811</v>
      </c>
      <c r="D108" s="130" t="s">
        <v>42</v>
      </c>
      <c r="E108" s="153" t="s">
        <v>279</v>
      </c>
      <c r="F108" s="154"/>
      <c r="G108" s="11" t="s">
        <v>812</v>
      </c>
      <c r="H108" s="14">
        <v>60.22</v>
      </c>
      <c r="I108" s="121">
        <f t="shared" si="2"/>
        <v>301.10000000000002</v>
      </c>
      <c r="J108" s="127"/>
    </row>
    <row r="109" spans="1:10" ht="120">
      <c r="A109" s="126"/>
      <c r="B109" s="119">
        <v>2</v>
      </c>
      <c r="C109" s="10" t="s">
        <v>811</v>
      </c>
      <c r="D109" s="130" t="s">
        <v>42</v>
      </c>
      <c r="E109" s="153" t="s">
        <v>742</v>
      </c>
      <c r="F109" s="154"/>
      <c r="G109" s="11" t="s">
        <v>812</v>
      </c>
      <c r="H109" s="14">
        <v>60.22</v>
      </c>
      <c r="I109" s="121">
        <f t="shared" si="2"/>
        <v>120.44</v>
      </c>
      <c r="J109" s="127"/>
    </row>
    <row r="110" spans="1:10" ht="120">
      <c r="A110" s="126"/>
      <c r="B110" s="119">
        <v>3</v>
      </c>
      <c r="C110" s="10" t="s">
        <v>813</v>
      </c>
      <c r="D110" s="130" t="s">
        <v>40</v>
      </c>
      <c r="E110" s="153" t="s">
        <v>742</v>
      </c>
      <c r="F110" s="154"/>
      <c r="G110" s="11" t="s">
        <v>814</v>
      </c>
      <c r="H110" s="14">
        <v>60.22</v>
      </c>
      <c r="I110" s="121">
        <f t="shared" si="2"/>
        <v>180.66</v>
      </c>
      <c r="J110" s="127"/>
    </row>
    <row r="111" spans="1:10" ht="120">
      <c r="A111" s="126"/>
      <c r="B111" s="119">
        <v>5</v>
      </c>
      <c r="C111" s="10" t="s">
        <v>815</v>
      </c>
      <c r="D111" s="130" t="s">
        <v>42</v>
      </c>
      <c r="E111" s="153" t="s">
        <v>279</v>
      </c>
      <c r="F111" s="154"/>
      <c r="G111" s="11" t="s">
        <v>816</v>
      </c>
      <c r="H111" s="14">
        <v>68.41</v>
      </c>
      <c r="I111" s="121">
        <f t="shared" si="2"/>
        <v>342.04999999999995</v>
      </c>
      <c r="J111" s="127"/>
    </row>
    <row r="112" spans="1:10" ht="96">
      <c r="A112" s="126"/>
      <c r="B112" s="119">
        <v>4</v>
      </c>
      <c r="C112" s="10" t="s">
        <v>817</v>
      </c>
      <c r="D112" s="130" t="s">
        <v>28</v>
      </c>
      <c r="E112" s="153" t="s">
        <v>679</v>
      </c>
      <c r="F112" s="154"/>
      <c r="G112" s="11" t="s">
        <v>818</v>
      </c>
      <c r="H112" s="14">
        <v>52.38</v>
      </c>
      <c r="I112" s="121">
        <f t="shared" si="2"/>
        <v>209.52</v>
      </c>
      <c r="J112" s="127"/>
    </row>
    <row r="113" spans="1:10" ht="120">
      <c r="A113" s="126"/>
      <c r="B113" s="120">
        <v>1</v>
      </c>
      <c r="C113" s="12" t="s">
        <v>819</v>
      </c>
      <c r="D113" s="131" t="s">
        <v>55</v>
      </c>
      <c r="E113" s="151"/>
      <c r="F113" s="152"/>
      <c r="G113" s="13" t="s">
        <v>820</v>
      </c>
      <c r="H113" s="15">
        <v>66.63</v>
      </c>
      <c r="I113" s="122">
        <f t="shared" si="2"/>
        <v>66.63</v>
      </c>
      <c r="J113" s="127"/>
    </row>
  </sheetData>
  <mergeCells count="96">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13:F113"/>
    <mergeCell ref="E108:F108"/>
    <mergeCell ref="E109:F109"/>
    <mergeCell ref="E110:F110"/>
    <mergeCell ref="E111:F111"/>
    <mergeCell ref="E112:F1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5"/>
  <sheetViews>
    <sheetView zoomScale="90" zoomScaleNormal="90" workbookViewId="0">
      <selection activeCell="D22" sqref="D22:D11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9819.27</v>
      </c>
      <c r="O2" t="s">
        <v>188</v>
      </c>
    </row>
    <row r="3" spans="1:15" ht="12.75" customHeight="1">
      <c r="A3" s="126"/>
      <c r="B3" s="133" t="s">
        <v>140</v>
      </c>
      <c r="C3" s="132"/>
      <c r="D3" s="132"/>
      <c r="E3" s="132"/>
      <c r="F3" s="132"/>
      <c r="G3" s="132"/>
      <c r="H3" s="132"/>
      <c r="I3" s="132"/>
      <c r="J3" s="132"/>
      <c r="K3" s="132"/>
      <c r="L3" s="127"/>
      <c r="N3">
        <v>9819.27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6">
        <f>IF(Invoice!J10&lt;&gt;"",Invoice!J10,"")</f>
        <v>53041</v>
      </c>
      <c r="L10" s="127"/>
    </row>
    <row r="11" spans="1:15" ht="12.75" customHeight="1">
      <c r="A11" s="126"/>
      <c r="B11" s="126" t="s">
        <v>717</v>
      </c>
      <c r="C11" s="132"/>
      <c r="D11" s="132"/>
      <c r="E11" s="132"/>
      <c r="F11" s="127"/>
      <c r="G11" s="128"/>
      <c r="H11" s="128" t="s">
        <v>717</v>
      </c>
      <c r="I11" s="132"/>
      <c r="J11" s="132"/>
      <c r="K11" s="157"/>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8">
        <f>Invoice!J14</f>
        <v>45320</v>
      </c>
      <c r="L14" s="127"/>
    </row>
    <row r="15" spans="1:15" ht="15" customHeight="1">
      <c r="A15" s="126"/>
      <c r="B15" s="6" t="s">
        <v>11</v>
      </c>
      <c r="C15" s="7"/>
      <c r="D15" s="7"/>
      <c r="E15" s="7"/>
      <c r="F15" s="8"/>
      <c r="G15" s="128"/>
      <c r="H15" s="9" t="s">
        <v>11</v>
      </c>
      <c r="I15" s="132"/>
      <c r="J15" s="132"/>
      <c r="K15" s="159"/>
      <c r="L15" s="127"/>
    </row>
    <row r="16" spans="1:15" ht="15" customHeight="1">
      <c r="A16" s="126"/>
      <c r="B16" s="132"/>
      <c r="C16" s="132"/>
      <c r="D16" s="132"/>
      <c r="E16" s="132"/>
      <c r="F16" s="132"/>
      <c r="G16" s="132"/>
      <c r="H16" s="132"/>
      <c r="I16" s="135" t="s">
        <v>147</v>
      </c>
      <c r="J16" s="135" t="s">
        <v>147</v>
      </c>
      <c r="K16" s="141">
        <v>41532</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0" t="s">
        <v>207</v>
      </c>
      <c r="G20" s="161"/>
      <c r="H20" s="112" t="s">
        <v>174</v>
      </c>
      <c r="I20" s="112" t="s">
        <v>208</v>
      </c>
      <c r="J20" s="112" t="s">
        <v>208</v>
      </c>
      <c r="K20" s="112" t="s">
        <v>26</v>
      </c>
      <c r="L20" s="127"/>
    </row>
    <row r="21" spans="1:12" ht="12.75" customHeight="1">
      <c r="A21" s="126"/>
      <c r="B21" s="117"/>
      <c r="C21" s="117"/>
      <c r="D21" s="117"/>
      <c r="E21" s="118"/>
      <c r="F21" s="162"/>
      <c r="G21" s="163"/>
      <c r="H21" s="117" t="s">
        <v>146</v>
      </c>
      <c r="I21" s="117"/>
      <c r="J21" s="117"/>
      <c r="K21" s="117"/>
      <c r="L21" s="127"/>
    </row>
    <row r="22" spans="1:12" ht="24" customHeight="1">
      <c r="A22" s="126"/>
      <c r="B22" s="119">
        <f>'Tax Invoice'!D18</f>
        <v>10</v>
      </c>
      <c r="C22" s="10" t="s">
        <v>722</v>
      </c>
      <c r="D22" s="10" t="s">
        <v>722</v>
      </c>
      <c r="E22" s="130" t="s">
        <v>30</v>
      </c>
      <c r="F22" s="153" t="s">
        <v>589</v>
      </c>
      <c r="G22" s="154"/>
      <c r="H22" s="11" t="s">
        <v>723</v>
      </c>
      <c r="I22" s="14">
        <f t="shared" ref="I22:I53" si="0">ROUNDUP(J22*$N$1,2)</f>
        <v>7.48</v>
      </c>
      <c r="J22" s="14">
        <v>7.48</v>
      </c>
      <c r="K22" s="121">
        <f t="shared" ref="K22:K53" si="1">I22*B22</f>
        <v>74.800000000000011</v>
      </c>
      <c r="L22" s="127"/>
    </row>
    <row r="23" spans="1:12" ht="12.75" customHeight="1">
      <c r="A23" s="126"/>
      <c r="B23" s="119">
        <f>'Tax Invoice'!D19</f>
        <v>6</v>
      </c>
      <c r="C23" s="10" t="s">
        <v>724</v>
      </c>
      <c r="D23" s="10" t="s">
        <v>724</v>
      </c>
      <c r="E23" s="130" t="s">
        <v>28</v>
      </c>
      <c r="F23" s="153" t="s">
        <v>279</v>
      </c>
      <c r="G23" s="154"/>
      <c r="H23" s="11" t="s">
        <v>725</v>
      </c>
      <c r="I23" s="14">
        <f t="shared" si="0"/>
        <v>4.99</v>
      </c>
      <c r="J23" s="14">
        <v>4.99</v>
      </c>
      <c r="K23" s="121">
        <f t="shared" si="1"/>
        <v>29.94</v>
      </c>
      <c r="L23" s="127"/>
    </row>
    <row r="24" spans="1:12" ht="12.75" customHeight="1">
      <c r="A24" s="126"/>
      <c r="B24" s="119">
        <f>'Tax Invoice'!D20</f>
        <v>6</v>
      </c>
      <c r="C24" s="10" t="s">
        <v>724</v>
      </c>
      <c r="D24" s="10" t="s">
        <v>724</v>
      </c>
      <c r="E24" s="130" t="s">
        <v>30</v>
      </c>
      <c r="F24" s="153" t="s">
        <v>279</v>
      </c>
      <c r="G24" s="154"/>
      <c r="H24" s="11" t="s">
        <v>725</v>
      </c>
      <c r="I24" s="14">
        <f t="shared" si="0"/>
        <v>4.99</v>
      </c>
      <c r="J24" s="14">
        <v>4.99</v>
      </c>
      <c r="K24" s="121">
        <f t="shared" si="1"/>
        <v>29.94</v>
      </c>
      <c r="L24" s="127"/>
    </row>
    <row r="25" spans="1:12" ht="24" customHeight="1">
      <c r="A25" s="126"/>
      <c r="B25" s="119">
        <f>'Tax Invoice'!D21</f>
        <v>2</v>
      </c>
      <c r="C25" s="10" t="s">
        <v>726</v>
      </c>
      <c r="D25" s="10" t="s">
        <v>726</v>
      </c>
      <c r="E25" s="130" t="s">
        <v>112</v>
      </c>
      <c r="F25" s="153"/>
      <c r="G25" s="154"/>
      <c r="H25" s="11" t="s">
        <v>727</v>
      </c>
      <c r="I25" s="14">
        <f t="shared" si="0"/>
        <v>12.11</v>
      </c>
      <c r="J25" s="14">
        <v>12.11</v>
      </c>
      <c r="K25" s="121">
        <f t="shared" si="1"/>
        <v>24.22</v>
      </c>
      <c r="L25" s="127"/>
    </row>
    <row r="26" spans="1:12" ht="24" customHeight="1">
      <c r="A26" s="126"/>
      <c r="B26" s="119">
        <f>'Tax Invoice'!D22</f>
        <v>2</v>
      </c>
      <c r="C26" s="10" t="s">
        <v>726</v>
      </c>
      <c r="D26" s="10" t="s">
        <v>726</v>
      </c>
      <c r="E26" s="130" t="s">
        <v>216</v>
      </c>
      <c r="F26" s="153"/>
      <c r="G26" s="154"/>
      <c r="H26" s="11" t="s">
        <v>727</v>
      </c>
      <c r="I26" s="14">
        <f t="shared" si="0"/>
        <v>12.11</v>
      </c>
      <c r="J26" s="14">
        <v>12.11</v>
      </c>
      <c r="K26" s="121">
        <f t="shared" si="1"/>
        <v>24.22</v>
      </c>
      <c r="L26" s="127"/>
    </row>
    <row r="27" spans="1:12" ht="24" customHeight="1">
      <c r="A27" s="126"/>
      <c r="B27" s="119">
        <f>'Tax Invoice'!D23</f>
        <v>18</v>
      </c>
      <c r="C27" s="10" t="s">
        <v>728</v>
      </c>
      <c r="D27" s="10" t="s">
        <v>728</v>
      </c>
      <c r="E27" s="130" t="s">
        <v>729</v>
      </c>
      <c r="F27" s="153" t="s">
        <v>28</v>
      </c>
      <c r="G27" s="154"/>
      <c r="H27" s="11" t="s">
        <v>730</v>
      </c>
      <c r="I27" s="14">
        <f t="shared" si="0"/>
        <v>6.77</v>
      </c>
      <c r="J27" s="14">
        <v>6.77</v>
      </c>
      <c r="K27" s="121">
        <f t="shared" si="1"/>
        <v>121.85999999999999</v>
      </c>
      <c r="L27" s="127"/>
    </row>
    <row r="28" spans="1:12" ht="24" customHeight="1">
      <c r="A28" s="126"/>
      <c r="B28" s="119">
        <f>'Tax Invoice'!D24</f>
        <v>3</v>
      </c>
      <c r="C28" s="10" t="s">
        <v>728</v>
      </c>
      <c r="D28" s="10" t="s">
        <v>728</v>
      </c>
      <c r="E28" s="130" t="s">
        <v>729</v>
      </c>
      <c r="F28" s="153" t="s">
        <v>30</v>
      </c>
      <c r="G28" s="154"/>
      <c r="H28" s="11" t="s">
        <v>730</v>
      </c>
      <c r="I28" s="14">
        <f t="shared" si="0"/>
        <v>6.77</v>
      </c>
      <c r="J28" s="14">
        <v>6.77</v>
      </c>
      <c r="K28" s="121">
        <f t="shared" si="1"/>
        <v>20.309999999999999</v>
      </c>
      <c r="L28" s="127"/>
    </row>
    <row r="29" spans="1:12" ht="24" customHeight="1">
      <c r="A29" s="126"/>
      <c r="B29" s="119">
        <f>'Tax Invoice'!D25</f>
        <v>23</v>
      </c>
      <c r="C29" s="10" t="s">
        <v>728</v>
      </c>
      <c r="D29" s="10" t="s">
        <v>728</v>
      </c>
      <c r="E29" s="130" t="s">
        <v>729</v>
      </c>
      <c r="F29" s="153" t="s">
        <v>31</v>
      </c>
      <c r="G29" s="154"/>
      <c r="H29" s="11" t="s">
        <v>730</v>
      </c>
      <c r="I29" s="14">
        <f t="shared" si="0"/>
        <v>6.77</v>
      </c>
      <c r="J29" s="14">
        <v>6.77</v>
      </c>
      <c r="K29" s="121">
        <f t="shared" si="1"/>
        <v>155.70999999999998</v>
      </c>
      <c r="L29" s="127"/>
    </row>
    <row r="30" spans="1:12" ht="12.75" customHeight="1">
      <c r="A30" s="126"/>
      <c r="B30" s="119">
        <f>'Tax Invoice'!D26</f>
        <v>3</v>
      </c>
      <c r="C30" s="10" t="s">
        <v>731</v>
      </c>
      <c r="D30" s="10" t="s">
        <v>731</v>
      </c>
      <c r="E30" s="130" t="s">
        <v>28</v>
      </c>
      <c r="F30" s="153"/>
      <c r="G30" s="154"/>
      <c r="H30" s="11" t="s">
        <v>732</v>
      </c>
      <c r="I30" s="14">
        <f t="shared" si="0"/>
        <v>8.19</v>
      </c>
      <c r="J30" s="14">
        <v>8.19</v>
      </c>
      <c r="K30" s="121">
        <f t="shared" si="1"/>
        <v>24.57</v>
      </c>
      <c r="L30" s="127"/>
    </row>
    <row r="31" spans="1:12" ht="12.75" customHeight="1">
      <c r="A31" s="126"/>
      <c r="B31" s="119">
        <f>'Tax Invoice'!D27</f>
        <v>3</v>
      </c>
      <c r="C31" s="10" t="s">
        <v>731</v>
      </c>
      <c r="D31" s="10" t="s">
        <v>731</v>
      </c>
      <c r="E31" s="130" t="s">
        <v>30</v>
      </c>
      <c r="F31" s="153"/>
      <c r="G31" s="154"/>
      <c r="H31" s="11" t="s">
        <v>732</v>
      </c>
      <c r="I31" s="14">
        <f t="shared" si="0"/>
        <v>8.19</v>
      </c>
      <c r="J31" s="14">
        <v>8.19</v>
      </c>
      <c r="K31" s="121">
        <f t="shared" si="1"/>
        <v>24.57</v>
      </c>
      <c r="L31" s="127"/>
    </row>
    <row r="32" spans="1:12" ht="12.75" customHeight="1">
      <c r="A32" s="126"/>
      <c r="B32" s="119">
        <f>'Tax Invoice'!D28</f>
        <v>3</v>
      </c>
      <c r="C32" s="10" t="s">
        <v>731</v>
      </c>
      <c r="D32" s="10" t="s">
        <v>731</v>
      </c>
      <c r="E32" s="130" t="s">
        <v>31</v>
      </c>
      <c r="F32" s="153"/>
      <c r="G32" s="154"/>
      <c r="H32" s="11" t="s">
        <v>732</v>
      </c>
      <c r="I32" s="14">
        <f t="shared" si="0"/>
        <v>8.19</v>
      </c>
      <c r="J32" s="14">
        <v>8.19</v>
      </c>
      <c r="K32" s="121">
        <f t="shared" si="1"/>
        <v>24.57</v>
      </c>
      <c r="L32" s="127"/>
    </row>
    <row r="33" spans="1:12" ht="12.75" customHeight="1">
      <c r="A33" s="126"/>
      <c r="B33" s="119">
        <f>'Tax Invoice'!D29</f>
        <v>8</v>
      </c>
      <c r="C33" s="10" t="s">
        <v>733</v>
      </c>
      <c r="D33" s="10" t="s">
        <v>733</v>
      </c>
      <c r="E33" s="130" t="s">
        <v>28</v>
      </c>
      <c r="F33" s="153"/>
      <c r="G33" s="154"/>
      <c r="H33" s="11" t="s">
        <v>734</v>
      </c>
      <c r="I33" s="14">
        <f t="shared" si="0"/>
        <v>13.9</v>
      </c>
      <c r="J33" s="14">
        <v>13.9</v>
      </c>
      <c r="K33" s="121">
        <f t="shared" si="1"/>
        <v>111.2</v>
      </c>
      <c r="L33" s="127"/>
    </row>
    <row r="34" spans="1:12" ht="12.75" customHeight="1">
      <c r="A34" s="126"/>
      <c r="B34" s="119">
        <f>'Tax Invoice'!D30</f>
        <v>12</v>
      </c>
      <c r="C34" s="10" t="s">
        <v>733</v>
      </c>
      <c r="D34" s="10" t="s">
        <v>733</v>
      </c>
      <c r="E34" s="130" t="s">
        <v>30</v>
      </c>
      <c r="F34" s="153"/>
      <c r="G34" s="154"/>
      <c r="H34" s="11" t="s">
        <v>734</v>
      </c>
      <c r="I34" s="14">
        <f t="shared" si="0"/>
        <v>13.9</v>
      </c>
      <c r="J34" s="14">
        <v>13.9</v>
      </c>
      <c r="K34" s="121">
        <f t="shared" si="1"/>
        <v>166.8</v>
      </c>
      <c r="L34" s="127"/>
    </row>
    <row r="35" spans="1:12" ht="12.75" customHeight="1">
      <c r="A35" s="126"/>
      <c r="B35" s="119">
        <f>'Tax Invoice'!D31</f>
        <v>2</v>
      </c>
      <c r="C35" s="10" t="s">
        <v>733</v>
      </c>
      <c r="D35" s="10" t="s">
        <v>733</v>
      </c>
      <c r="E35" s="130" t="s">
        <v>31</v>
      </c>
      <c r="F35" s="153"/>
      <c r="G35" s="154"/>
      <c r="H35" s="11" t="s">
        <v>734</v>
      </c>
      <c r="I35" s="14">
        <f t="shared" si="0"/>
        <v>13.9</v>
      </c>
      <c r="J35" s="14">
        <v>13.9</v>
      </c>
      <c r="K35" s="121">
        <f t="shared" si="1"/>
        <v>27.8</v>
      </c>
      <c r="L35" s="127"/>
    </row>
    <row r="36" spans="1:12" ht="12.75" customHeight="1">
      <c r="A36" s="126"/>
      <c r="B36" s="119">
        <f>'Tax Invoice'!D32</f>
        <v>8</v>
      </c>
      <c r="C36" s="10" t="s">
        <v>733</v>
      </c>
      <c r="D36" s="10" t="s">
        <v>733</v>
      </c>
      <c r="E36" s="130" t="s">
        <v>33</v>
      </c>
      <c r="F36" s="153"/>
      <c r="G36" s="154"/>
      <c r="H36" s="11" t="s">
        <v>734</v>
      </c>
      <c r="I36" s="14">
        <f t="shared" si="0"/>
        <v>13.9</v>
      </c>
      <c r="J36" s="14">
        <v>13.9</v>
      </c>
      <c r="K36" s="121">
        <f t="shared" si="1"/>
        <v>111.2</v>
      </c>
      <c r="L36" s="127"/>
    </row>
    <row r="37" spans="1:12" ht="12.75" customHeight="1">
      <c r="A37" s="126"/>
      <c r="B37" s="119">
        <f>'Tax Invoice'!D33</f>
        <v>26</v>
      </c>
      <c r="C37" s="10" t="s">
        <v>109</v>
      </c>
      <c r="D37" s="10" t="s">
        <v>109</v>
      </c>
      <c r="E37" s="130" t="s">
        <v>28</v>
      </c>
      <c r="F37" s="153"/>
      <c r="G37" s="154"/>
      <c r="H37" s="11" t="s">
        <v>735</v>
      </c>
      <c r="I37" s="14">
        <f t="shared" si="0"/>
        <v>5.7</v>
      </c>
      <c r="J37" s="14">
        <v>5.7</v>
      </c>
      <c r="K37" s="121">
        <f t="shared" si="1"/>
        <v>148.20000000000002</v>
      </c>
      <c r="L37" s="127"/>
    </row>
    <row r="38" spans="1:12" ht="12.75" customHeight="1">
      <c r="A38" s="126"/>
      <c r="B38" s="119">
        <f>'Tax Invoice'!D34</f>
        <v>22</v>
      </c>
      <c r="C38" s="10" t="s">
        <v>109</v>
      </c>
      <c r="D38" s="10" t="s">
        <v>109</v>
      </c>
      <c r="E38" s="130" t="s">
        <v>30</v>
      </c>
      <c r="F38" s="153"/>
      <c r="G38" s="154"/>
      <c r="H38" s="11" t="s">
        <v>735</v>
      </c>
      <c r="I38" s="14">
        <f t="shared" si="0"/>
        <v>5.7</v>
      </c>
      <c r="J38" s="14">
        <v>5.7</v>
      </c>
      <c r="K38" s="121">
        <f t="shared" si="1"/>
        <v>125.4</v>
      </c>
      <c r="L38" s="127"/>
    </row>
    <row r="39" spans="1:12" ht="12.75" customHeight="1">
      <c r="A39" s="126"/>
      <c r="B39" s="119">
        <f>'Tax Invoice'!D35</f>
        <v>30</v>
      </c>
      <c r="C39" s="10" t="s">
        <v>109</v>
      </c>
      <c r="D39" s="10" t="s">
        <v>109</v>
      </c>
      <c r="E39" s="130" t="s">
        <v>31</v>
      </c>
      <c r="F39" s="153"/>
      <c r="G39" s="154"/>
      <c r="H39" s="11" t="s">
        <v>735</v>
      </c>
      <c r="I39" s="14">
        <f t="shared" si="0"/>
        <v>5.7</v>
      </c>
      <c r="J39" s="14">
        <v>5.7</v>
      </c>
      <c r="K39" s="121">
        <f t="shared" si="1"/>
        <v>171</v>
      </c>
      <c r="L39" s="127"/>
    </row>
    <row r="40" spans="1:12" ht="12.75" customHeight="1">
      <c r="A40" s="126"/>
      <c r="B40" s="119">
        <f>'Tax Invoice'!D36</f>
        <v>3</v>
      </c>
      <c r="C40" s="10" t="s">
        <v>736</v>
      </c>
      <c r="D40" s="10" t="s">
        <v>736</v>
      </c>
      <c r="E40" s="130" t="s">
        <v>28</v>
      </c>
      <c r="F40" s="153"/>
      <c r="G40" s="154"/>
      <c r="H40" s="11" t="s">
        <v>737</v>
      </c>
      <c r="I40" s="14">
        <f t="shared" si="0"/>
        <v>5.7</v>
      </c>
      <c r="J40" s="14">
        <v>5.7</v>
      </c>
      <c r="K40" s="121">
        <f t="shared" si="1"/>
        <v>17.100000000000001</v>
      </c>
      <c r="L40" s="127"/>
    </row>
    <row r="41" spans="1:12" ht="12.75" customHeight="1">
      <c r="A41" s="126"/>
      <c r="B41" s="119">
        <f>'Tax Invoice'!D37</f>
        <v>3</v>
      </c>
      <c r="C41" s="10" t="s">
        <v>736</v>
      </c>
      <c r="D41" s="10" t="s">
        <v>736</v>
      </c>
      <c r="E41" s="130" t="s">
        <v>30</v>
      </c>
      <c r="F41" s="153"/>
      <c r="G41" s="154"/>
      <c r="H41" s="11" t="s">
        <v>737</v>
      </c>
      <c r="I41" s="14">
        <f t="shared" si="0"/>
        <v>5.7</v>
      </c>
      <c r="J41" s="14">
        <v>5.7</v>
      </c>
      <c r="K41" s="121">
        <f t="shared" si="1"/>
        <v>17.100000000000001</v>
      </c>
      <c r="L41" s="127"/>
    </row>
    <row r="42" spans="1:12" ht="12.75" customHeight="1">
      <c r="A42" s="126"/>
      <c r="B42" s="119">
        <f>'Tax Invoice'!D38</f>
        <v>3</v>
      </c>
      <c r="C42" s="10" t="s">
        <v>736</v>
      </c>
      <c r="D42" s="10" t="s">
        <v>736</v>
      </c>
      <c r="E42" s="130" t="s">
        <v>31</v>
      </c>
      <c r="F42" s="153"/>
      <c r="G42" s="154"/>
      <c r="H42" s="11" t="s">
        <v>737</v>
      </c>
      <c r="I42" s="14">
        <f t="shared" si="0"/>
        <v>5.7</v>
      </c>
      <c r="J42" s="14">
        <v>5.7</v>
      </c>
      <c r="K42" s="121">
        <f t="shared" si="1"/>
        <v>17.100000000000001</v>
      </c>
      <c r="L42" s="127"/>
    </row>
    <row r="43" spans="1:12" ht="12.75" customHeight="1">
      <c r="A43" s="126"/>
      <c r="B43" s="119">
        <f>'Tax Invoice'!D39</f>
        <v>2</v>
      </c>
      <c r="C43" s="10" t="s">
        <v>35</v>
      </c>
      <c r="D43" s="10" t="s">
        <v>821</v>
      </c>
      <c r="E43" s="130" t="s">
        <v>39</v>
      </c>
      <c r="F43" s="153"/>
      <c r="G43" s="154"/>
      <c r="H43" s="11" t="s">
        <v>738</v>
      </c>
      <c r="I43" s="14">
        <f t="shared" si="0"/>
        <v>8.91</v>
      </c>
      <c r="J43" s="14">
        <v>8.91</v>
      </c>
      <c r="K43" s="121">
        <f t="shared" si="1"/>
        <v>17.82</v>
      </c>
      <c r="L43" s="127"/>
    </row>
    <row r="44" spans="1:12" ht="24" customHeight="1">
      <c r="A44" s="126"/>
      <c r="B44" s="119">
        <f>'Tax Invoice'!D40</f>
        <v>2</v>
      </c>
      <c r="C44" s="10" t="s">
        <v>739</v>
      </c>
      <c r="D44" s="10" t="s">
        <v>739</v>
      </c>
      <c r="E44" s="130" t="s">
        <v>43</v>
      </c>
      <c r="F44" s="153" t="s">
        <v>279</v>
      </c>
      <c r="G44" s="154"/>
      <c r="H44" s="11" t="s">
        <v>740</v>
      </c>
      <c r="I44" s="14">
        <f t="shared" si="0"/>
        <v>26.37</v>
      </c>
      <c r="J44" s="14">
        <v>26.37</v>
      </c>
      <c r="K44" s="121">
        <f t="shared" si="1"/>
        <v>52.74</v>
      </c>
      <c r="L44" s="127"/>
    </row>
    <row r="45" spans="1:12" ht="24" customHeight="1">
      <c r="A45" s="126"/>
      <c r="B45" s="119">
        <f>'Tax Invoice'!D41</f>
        <v>1</v>
      </c>
      <c r="C45" s="10" t="s">
        <v>739</v>
      </c>
      <c r="D45" s="10" t="s">
        <v>739</v>
      </c>
      <c r="E45" s="130" t="s">
        <v>44</v>
      </c>
      <c r="F45" s="153" t="s">
        <v>279</v>
      </c>
      <c r="G45" s="154"/>
      <c r="H45" s="11" t="s">
        <v>740</v>
      </c>
      <c r="I45" s="14">
        <f t="shared" si="0"/>
        <v>26.37</v>
      </c>
      <c r="J45" s="14">
        <v>26.37</v>
      </c>
      <c r="K45" s="121">
        <f t="shared" si="1"/>
        <v>26.37</v>
      </c>
      <c r="L45" s="127"/>
    </row>
    <row r="46" spans="1:12" ht="24" customHeight="1">
      <c r="A46" s="126"/>
      <c r="B46" s="119">
        <f>'Tax Invoice'!D42</f>
        <v>3</v>
      </c>
      <c r="C46" s="10" t="s">
        <v>741</v>
      </c>
      <c r="D46" s="10" t="s">
        <v>741</v>
      </c>
      <c r="E46" s="130" t="s">
        <v>279</v>
      </c>
      <c r="F46" s="153"/>
      <c r="G46" s="154"/>
      <c r="H46" s="11" t="s">
        <v>827</v>
      </c>
      <c r="I46" s="14">
        <f t="shared" si="0"/>
        <v>10.33</v>
      </c>
      <c r="J46" s="14">
        <v>10.33</v>
      </c>
      <c r="K46" s="121">
        <f t="shared" si="1"/>
        <v>30.990000000000002</v>
      </c>
      <c r="L46" s="127"/>
    </row>
    <row r="47" spans="1:12" ht="24" customHeight="1">
      <c r="A47" s="126"/>
      <c r="B47" s="119">
        <f>'Tax Invoice'!D43</f>
        <v>3</v>
      </c>
      <c r="C47" s="10" t="s">
        <v>741</v>
      </c>
      <c r="D47" s="10" t="s">
        <v>741</v>
      </c>
      <c r="E47" s="130" t="s">
        <v>115</v>
      </c>
      <c r="F47" s="153"/>
      <c r="G47" s="154"/>
      <c r="H47" s="11" t="s">
        <v>827</v>
      </c>
      <c r="I47" s="14">
        <f t="shared" si="0"/>
        <v>10.33</v>
      </c>
      <c r="J47" s="14">
        <v>10.33</v>
      </c>
      <c r="K47" s="121">
        <f t="shared" si="1"/>
        <v>30.990000000000002</v>
      </c>
      <c r="L47" s="127"/>
    </row>
    <row r="48" spans="1:12" ht="24" customHeight="1">
      <c r="A48" s="126"/>
      <c r="B48" s="119">
        <f>'Tax Invoice'!D44</f>
        <v>3</v>
      </c>
      <c r="C48" s="10" t="s">
        <v>741</v>
      </c>
      <c r="D48" s="10" t="s">
        <v>741</v>
      </c>
      <c r="E48" s="130" t="s">
        <v>679</v>
      </c>
      <c r="F48" s="153"/>
      <c r="G48" s="154"/>
      <c r="H48" s="11" t="s">
        <v>827</v>
      </c>
      <c r="I48" s="14">
        <f t="shared" si="0"/>
        <v>10.33</v>
      </c>
      <c r="J48" s="14">
        <v>10.33</v>
      </c>
      <c r="K48" s="121">
        <f t="shared" si="1"/>
        <v>30.990000000000002</v>
      </c>
      <c r="L48" s="127"/>
    </row>
    <row r="49" spans="1:12" ht="24" customHeight="1">
      <c r="A49" s="126"/>
      <c r="B49" s="119">
        <f>'Tax Invoice'!D45</f>
        <v>3</v>
      </c>
      <c r="C49" s="10" t="s">
        <v>741</v>
      </c>
      <c r="D49" s="10" t="s">
        <v>741</v>
      </c>
      <c r="E49" s="130" t="s">
        <v>742</v>
      </c>
      <c r="F49" s="153"/>
      <c r="G49" s="154"/>
      <c r="H49" s="11" t="s">
        <v>827</v>
      </c>
      <c r="I49" s="14">
        <f t="shared" si="0"/>
        <v>10.33</v>
      </c>
      <c r="J49" s="14">
        <v>10.33</v>
      </c>
      <c r="K49" s="121">
        <f t="shared" si="1"/>
        <v>30.990000000000002</v>
      </c>
      <c r="L49" s="127"/>
    </row>
    <row r="50" spans="1:12" ht="24" customHeight="1">
      <c r="A50" s="126"/>
      <c r="B50" s="119">
        <f>'Tax Invoice'!D46</f>
        <v>3</v>
      </c>
      <c r="C50" s="10" t="s">
        <v>741</v>
      </c>
      <c r="D50" s="10" t="s">
        <v>741</v>
      </c>
      <c r="E50" s="130" t="s">
        <v>743</v>
      </c>
      <c r="F50" s="153"/>
      <c r="G50" s="154"/>
      <c r="H50" s="11" t="s">
        <v>827</v>
      </c>
      <c r="I50" s="14">
        <f t="shared" si="0"/>
        <v>10.33</v>
      </c>
      <c r="J50" s="14">
        <v>10.33</v>
      </c>
      <c r="K50" s="121">
        <f t="shared" si="1"/>
        <v>30.990000000000002</v>
      </c>
      <c r="L50" s="127"/>
    </row>
    <row r="51" spans="1:12" ht="24" customHeight="1">
      <c r="A51" s="126"/>
      <c r="B51" s="119">
        <f>'Tax Invoice'!D47</f>
        <v>2</v>
      </c>
      <c r="C51" s="10" t="s">
        <v>744</v>
      </c>
      <c r="D51" s="10" t="s">
        <v>744</v>
      </c>
      <c r="E51" s="130" t="s">
        <v>33</v>
      </c>
      <c r="F51" s="153" t="s">
        <v>279</v>
      </c>
      <c r="G51" s="154"/>
      <c r="H51" s="11" t="s">
        <v>745</v>
      </c>
      <c r="I51" s="14">
        <f t="shared" si="0"/>
        <v>10.69</v>
      </c>
      <c r="J51" s="14">
        <v>10.69</v>
      </c>
      <c r="K51" s="121">
        <f t="shared" si="1"/>
        <v>21.38</v>
      </c>
      <c r="L51" s="127"/>
    </row>
    <row r="52" spans="1:12" ht="24" customHeight="1">
      <c r="A52" s="126"/>
      <c r="B52" s="119">
        <f>'Tax Invoice'!D48</f>
        <v>1</v>
      </c>
      <c r="C52" s="10" t="s">
        <v>746</v>
      </c>
      <c r="D52" s="10" t="s">
        <v>746</v>
      </c>
      <c r="E52" s="130" t="s">
        <v>28</v>
      </c>
      <c r="F52" s="153"/>
      <c r="G52" s="154"/>
      <c r="H52" s="11" t="s">
        <v>747</v>
      </c>
      <c r="I52" s="14">
        <f t="shared" si="0"/>
        <v>57.36</v>
      </c>
      <c r="J52" s="14">
        <v>57.36</v>
      </c>
      <c r="K52" s="121">
        <f t="shared" si="1"/>
        <v>57.36</v>
      </c>
      <c r="L52" s="127"/>
    </row>
    <row r="53" spans="1:12" ht="24" customHeight="1">
      <c r="A53" s="126"/>
      <c r="B53" s="119">
        <f>'Tax Invoice'!D49</f>
        <v>8</v>
      </c>
      <c r="C53" s="10" t="s">
        <v>748</v>
      </c>
      <c r="D53" s="10" t="s">
        <v>748</v>
      </c>
      <c r="E53" s="130" t="s">
        <v>729</v>
      </c>
      <c r="F53" s="153" t="s">
        <v>28</v>
      </c>
      <c r="G53" s="154"/>
      <c r="H53" s="11" t="s">
        <v>749</v>
      </c>
      <c r="I53" s="14">
        <f t="shared" si="0"/>
        <v>6.77</v>
      </c>
      <c r="J53" s="14">
        <v>6.77</v>
      </c>
      <c r="K53" s="121">
        <f t="shared" si="1"/>
        <v>54.16</v>
      </c>
      <c r="L53" s="127"/>
    </row>
    <row r="54" spans="1:12" ht="24" customHeight="1">
      <c r="A54" s="126"/>
      <c r="B54" s="119">
        <f>'Tax Invoice'!D50</f>
        <v>4</v>
      </c>
      <c r="C54" s="10" t="s">
        <v>748</v>
      </c>
      <c r="D54" s="10" t="s">
        <v>748</v>
      </c>
      <c r="E54" s="130" t="s">
        <v>729</v>
      </c>
      <c r="F54" s="153" t="s">
        <v>30</v>
      </c>
      <c r="G54" s="154"/>
      <c r="H54" s="11" t="s">
        <v>749</v>
      </c>
      <c r="I54" s="14">
        <f t="shared" ref="I54:I85" si="2">ROUNDUP(J54*$N$1,2)</f>
        <v>6.77</v>
      </c>
      <c r="J54" s="14">
        <v>6.77</v>
      </c>
      <c r="K54" s="121">
        <f t="shared" ref="K54:K85" si="3">I54*B54</f>
        <v>27.08</v>
      </c>
      <c r="L54" s="127"/>
    </row>
    <row r="55" spans="1:12" ht="12.75" customHeight="1">
      <c r="A55" s="126"/>
      <c r="B55" s="119">
        <f>'Tax Invoice'!D51</f>
        <v>1</v>
      </c>
      <c r="C55" s="10" t="s">
        <v>750</v>
      </c>
      <c r="D55" s="10" t="s">
        <v>750</v>
      </c>
      <c r="E55" s="130" t="s">
        <v>30</v>
      </c>
      <c r="F55" s="153"/>
      <c r="G55" s="154"/>
      <c r="H55" s="11" t="s">
        <v>751</v>
      </c>
      <c r="I55" s="14">
        <f t="shared" si="2"/>
        <v>19.600000000000001</v>
      </c>
      <c r="J55" s="14">
        <v>19.600000000000001</v>
      </c>
      <c r="K55" s="121">
        <f t="shared" si="3"/>
        <v>19.600000000000001</v>
      </c>
      <c r="L55" s="127"/>
    </row>
    <row r="56" spans="1:12" ht="12.75" customHeight="1">
      <c r="A56" s="126"/>
      <c r="B56" s="119">
        <f>'Tax Invoice'!D52</f>
        <v>1</v>
      </c>
      <c r="C56" s="10" t="s">
        <v>750</v>
      </c>
      <c r="D56" s="10" t="s">
        <v>750</v>
      </c>
      <c r="E56" s="130" t="s">
        <v>31</v>
      </c>
      <c r="F56" s="153"/>
      <c r="G56" s="154"/>
      <c r="H56" s="11" t="s">
        <v>751</v>
      </c>
      <c r="I56" s="14">
        <f t="shared" si="2"/>
        <v>19.600000000000001</v>
      </c>
      <c r="J56" s="14">
        <v>19.600000000000001</v>
      </c>
      <c r="K56" s="121">
        <f t="shared" si="3"/>
        <v>19.600000000000001</v>
      </c>
      <c r="L56" s="127"/>
    </row>
    <row r="57" spans="1:12" ht="24" customHeight="1">
      <c r="A57" s="126"/>
      <c r="B57" s="119">
        <f>'Tax Invoice'!D53</f>
        <v>1</v>
      </c>
      <c r="C57" s="10" t="s">
        <v>752</v>
      </c>
      <c r="D57" s="10" t="s">
        <v>752</v>
      </c>
      <c r="E57" s="130" t="s">
        <v>30</v>
      </c>
      <c r="F57" s="153" t="s">
        <v>279</v>
      </c>
      <c r="G57" s="154"/>
      <c r="H57" s="11" t="s">
        <v>753</v>
      </c>
      <c r="I57" s="14">
        <f t="shared" si="2"/>
        <v>41.69</v>
      </c>
      <c r="J57" s="14">
        <v>41.69</v>
      </c>
      <c r="K57" s="121">
        <f t="shared" si="3"/>
        <v>41.69</v>
      </c>
      <c r="L57" s="127"/>
    </row>
    <row r="58" spans="1:12" ht="24" customHeight="1">
      <c r="A58" s="126"/>
      <c r="B58" s="119">
        <f>'Tax Invoice'!D54</f>
        <v>1</v>
      </c>
      <c r="C58" s="10" t="s">
        <v>752</v>
      </c>
      <c r="D58" s="10" t="s">
        <v>752</v>
      </c>
      <c r="E58" s="130" t="s">
        <v>31</v>
      </c>
      <c r="F58" s="153" t="s">
        <v>279</v>
      </c>
      <c r="G58" s="154"/>
      <c r="H58" s="11" t="s">
        <v>753</v>
      </c>
      <c r="I58" s="14">
        <f t="shared" si="2"/>
        <v>41.69</v>
      </c>
      <c r="J58" s="14">
        <v>41.69</v>
      </c>
      <c r="K58" s="121">
        <f t="shared" si="3"/>
        <v>41.69</v>
      </c>
      <c r="L58" s="127"/>
    </row>
    <row r="59" spans="1:12" ht="12.75" customHeight="1">
      <c r="A59" s="126"/>
      <c r="B59" s="119">
        <f>'Tax Invoice'!D55</f>
        <v>14</v>
      </c>
      <c r="C59" s="10" t="s">
        <v>754</v>
      </c>
      <c r="D59" s="10" t="s">
        <v>754</v>
      </c>
      <c r="E59" s="130" t="s">
        <v>28</v>
      </c>
      <c r="F59" s="153"/>
      <c r="G59" s="154"/>
      <c r="H59" s="11" t="s">
        <v>755</v>
      </c>
      <c r="I59" s="14">
        <f t="shared" si="2"/>
        <v>10.33</v>
      </c>
      <c r="J59" s="14">
        <v>10.33</v>
      </c>
      <c r="K59" s="121">
        <f t="shared" si="3"/>
        <v>144.62</v>
      </c>
      <c r="L59" s="127"/>
    </row>
    <row r="60" spans="1:12" ht="12.75" customHeight="1">
      <c r="A60" s="126"/>
      <c r="B60" s="119">
        <f>'Tax Invoice'!D56</f>
        <v>14</v>
      </c>
      <c r="C60" s="10" t="s">
        <v>754</v>
      </c>
      <c r="D60" s="10" t="s">
        <v>754</v>
      </c>
      <c r="E60" s="130" t="s">
        <v>30</v>
      </c>
      <c r="F60" s="153"/>
      <c r="G60" s="154"/>
      <c r="H60" s="11" t="s">
        <v>755</v>
      </c>
      <c r="I60" s="14">
        <f t="shared" si="2"/>
        <v>10.33</v>
      </c>
      <c r="J60" s="14">
        <v>10.33</v>
      </c>
      <c r="K60" s="121">
        <f t="shared" si="3"/>
        <v>144.62</v>
      </c>
      <c r="L60" s="127"/>
    </row>
    <row r="61" spans="1:12" ht="12.75" customHeight="1">
      <c r="A61" s="126"/>
      <c r="B61" s="119">
        <f>'Tax Invoice'!D57</f>
        <v>14</v>
      </c>
      <c r="C61" s="10" t="s">
        <v>754</v>
      </c>
      <c r="D61" s="10" t="s">
        <v>754</v>
      </c>
      <c r="E61" s="130" t="s">
        <v>31</v>
      </c>
      <c r="F61" s="153"/>
      <c r="G61" s="154"/>
      <c r="H61" s="11" t="s">
        <v>755</v>
      </c>
      <c r="I61" s="14">
        <f t="shared" si="2"/>
        <v>10.33</v>
      </c>
      <c r="J61" s="14">
        <v>10.33</v>
      </c>
      <c r="K61" s="121">
        <f t="shared" si="3"/>
        <v>144.62</v>
      </c>
      <c r="L61" s="127"/>
    </row>
    <row r="62" spans="1:12" ht="24" customHeight="1">
      <c r="A62" s="126"/>
      <c r="B62" s="119">
        <f>'Tax Invoice'!D58</f>
        <v>2</v>
      </c>
      <c r="C62" s="10" t="s">
        <v>756</v>
      </c>
      <c r="D62" s="10" t="s">
        <v>756</v>
      </c>
      <c r="E62" s="130" t="s">
        <v>28</v>
      </c>
      <c r="F62" s="153"/>
      <c r="G62" s="154"/>
      <c r="H62" s="11" t="s">
        <v>757</v>
      </c>
      <c r="I62" s="14">
        <f t="shared" si="2"/>
        <v>13.9</v>
      </c>
      <c r="J62" s="14">
        <v>13.9</v>
      </c>
      <c r="K62" s="121">
        <f t="shared" si="3"/>
        <v>27.8</v>
      </c>
      <c r="L62" s="127"/>
    </row>
    <row r="63" spans="1:12" ht="24" customHeight="1">
      <c r="A63" s="126"/>
      <c r="B63" s="119">
        <f>'Tax Invoice'!D59</f>
        <v>3</v>
      </c>
      <c r="C63" s="10" t="s">
        <v>758</v>
      </c>
      <c r="D63" s="10" t="s">
        <v>758</v>
      </c>
      <c r="E63" s="130" t="s">
        <v>657</v>
      </c>
      <c r="F63" s="153"/>
      <c r="G63" s="154"/>
      <c r="H63" s="11" t="s">
        <v>759</v>
      </c>
      <c r="I63" s="14">
        <f t="shared" si="2"/>
        <v>8.5500000000000007</v>
      </c>
      <c r="J63" s="14">
        <v>8.5500000000000007</v>
      </c>
      <c r="K63" s="121">
        <f t="shared" si="3"/>
        <v>25.650000000000002</v>
      </c>
      <c r="L63" s="127"/>
    </row>
    <row r="64" spans="1:12" ht="24" customHeight="1">
      <c r="A64" s="126"/>
      <c r="B64" s="119">
        <f>'Tax Invoice'!D60</f>
        <v>2</v>
      </c>
      <c r="C64" s="10" t="s">
        <v>760</v>
      </c>
      <c r="D64" s="10" t="s">
        <v>760</v>
      </c>
      <c r="E64" s="130" t="s">
        <v>39</v>
      </c>
      <c r="F64" s="153"/>
      <c r="G64" s="154"/>
      <c r="H64" s="11" t="s">
        <v>761</v>
      </c>
      <c r="I64" s="14">
        <f t="shared" si="2"/>
        <v>60.22</v>
      </c>
      <c r="J64" s="14">
        <v>60.22</v>
      </c>
      <c r="K64" s="121">
        <f t="shared" si="3"/>
        <v>120.44</v>
      </c>
      <c r="L64" s="127"/>
    </row>
    <row r="65" spans="1:12" ht="24" customHeight="1">
      <c r="A65" s="126"/>
      <c r="B65" s="119">
        <f>'Tax Invoice'!D61</f>
        <v>1</v>
      </c>
      <c r="C65" s="10" t="s">
        <v>762</v>
      </c>
      <c r="D65" s="10" t="s">
        <v>762</v>
      </c>
      <c r="E65" s="130" t="s">
        <v>39</v>
      </c>
      <c r="F65" s="153"/>
      <c r="G65" s="154"/>
      <c r="H65" s="11" t="s">
        <v>763</v>
      </c>
      <c r="I65" s="14">
        <f t="shared" si="2"/>
        <v>59.86</v>
      </c>
      <c r="J65" s="14">
        <v>59.86</v>
      </c>
      <c r="K65" s="121">
        <f t="shared" si="3"/>
        <v>59.86</v>
      </c>
      <c r="L65" s="127"/>
    </row>
    <row r="66" spans="1:12" ht="24" customHeight="1">
      <c r="A66" s="126"/>
      <c r="B66" s="119">
        <f>'Tax Invoice'!D62</f>
        <v>2</v>
      </c>
      <c r="C66" s="10" t="s">
        <v>764</v>
      </c>
      <c r="D66" s="10" t="s">
        <v>764</v>
      </c>
      <c r="E66" s="130" t="s">
        <v>39</v>
      </c>
      <c r="F66" s="153" t="s">
        <v>279</v>
      </c>
      <c r="G66" s="154"/>
      <c r="H66" s="11" t="s">
        <v>765</v>
      </c>
      <c r="I66" s="14">
        <f t="shared" si="2"/>
        <v>80.52</v>
      </c>
      <c r="J66" s="14">
        <v>80.52</v>
      </c>
      <c r="K66" s="121">
        <f t="shared" si="3"/>
        <v>161.04</v>
      </c>
      <c r="L66" s="127"/>
    </row>
    <row r="67" spans="1:12" ht="12.75" customHeight="1">
      <c r="A67" s="126"/>
      <c r="B67" s="119">
        <f>'Tax Invoice'!D63</f>
        <v>4</v>
      </c>
      <c r="C67" s="10" t="s">
        <v>662</v>
      </c>
      <c r="D67" s="10" t="s">
        <v>662</v>
      </c>
      <c r="E67" s="130" t="s">
        <v>33</v>
      </c>
      <c r="F67" s="153"/>
      <c r="G67" s="154"/>
      <c r="H67" s="11" t="s">
        <v>664</v>
      </c>
      <c r="I67" s="14">
        <f t="shared" si="2"/>
        <v>6.06</v>
      </c>
      <c r="J67" s="14">
        <v>6.06</v>
      </c>
      <c r="K67" s="121">
        <f t="shared" si="3"/>
        <v>24.24</v>
      </c>
      <c r="L67" s="127"/>
    </row>
    <row r="68" spans="1:12" ht="12.75" customHeight="1">
      <c r="A68" s="126"/>
      <c r="B68" s="119">
        <f>'Tax Invoice'!D64</f>
        <v>9</v>
      </c>
      <c r="C68" s="10" t="s">
        <v>766</v>
      </c>
      <c r="D68" s="10" t="s">
        <v>766</v>
      </c>
      <c r="E68" s="130" t="s">
        <v>30</v>
      </c>
      <c r="F68" s="153" t="s">
        <v>112</v>
      </c>
      <c r="G68" s="154"/>
      <c r="H68" s="11" t="s">
        <v>767</v>
      </c>
      <c r="I68" s="14">
        <f t="shared" si="2"/>
        <v>13.9</v>
      </c>
      <c r="J68" s="14">
        <v>13.9</v>
      </c>
      <c r="K68" s="121">
        <f t="shared" si="3"/>
        <v>125.10000000000001</v>
      </c>
      <c r="L68" s="127"/>
    </row>
    <row r="69" spans="1:12" ht="12.75" customHeight="1">
      <c r="A69" s="126"/>
      <c r="B69" s="119">
        <f>'Tax Invoice'!D65</f>
        <v>9</v>
      </c>
      <c r="C69" s="10" t="s">
        <v>766</v>
      </c>
      <c r="D69" s="10" t="s">
        <v>766</v>
      </c>
      <c r="E69" s="130" t="s">
        <v>31</v>
      </c>
      <c r="F69" s="153" t="s">
        <v>112</v>
      </c>
      <c r="G69" s="154"/>
      <c r="H69" s="11" t="s">
        <v>767</v>
      </c>
      <c r="I69" s="14">
        <f t="shared" si="2"/>
        <v>13.9</v>
      </c>
      <c r="J69" s="14">
        <v>13.9</v>
      </c>
      <c r="K69" s="121">
        <f t="shared" si="3"/>
        <v>125.10000000000001</v>
      </c>
      <c r="L69" s="127"/>
    </row>
    <row r="70" spans="1:12" ht="12.75" customHeight="1">
      <c r="A70" s="126"/>
      <c r="B70" s="119">
        <f>'Tax Invoice'!D66</f>
        <v>9</v>
      </c>
      <c r="C70" s="10" t="s">
        <v>766</v>
      </c>
      <c r="D70" s="10" t="s">
        <v>766</v>
      </c>
      <c r="E70" s="130" t="s">
        <v>32</v>
      </c>
      <c r="F70" s="153" t="s">
        <v>112</v>
      </c>
      <c r="G70" s="154"/>
      <c r="H70" s="11" t="s">
        <v>767</v>
      </c>
      <c r="I70" s="14">
        <f t="shared" si="2"/>
        <v>13.9</v>
      </c>
      <c r="J70" s="14">
        <v>13.9</v>
      </c>
      <c r="K70" s="121">
        <f t="shared" si="3"/>
        <v>125.10000000000001</v>
      </c>
      <c r="L70" s="127"/>
    </row>
    <row r="71" spans="1:12" ht="24" customHeight="1">
      <c r="A71" s="126"/>
      <c r="B71" s="119">
        <f>'Tax Invoice'!D67</f>
        <v>1</v>
      </c>
      <c r="C71" s="10" t="s">
        <v>768</v>
      </c>
      <c r="D71" s="10" t="s">
        <v>822</v>
      </c>
      <c r="E71" s="130" t="s">
        <v>240</v>
      </c>
      <c r="F71" s="153" t="s">
        <v>112</v>
      </c>
      <c r="G71" s="154"/>
      <c r="H71" s="11" t="s">
        <v>769</v>
      </c>
      <c r="I71" s="14">
        <f t="shared" si="2"/>
        <v>35.270000000000003</v>
      </c>
      <c r="J71" s="14">
        <v>35.270000000000003</v>
      </c>
      <c r="K71" s="121">
        <f t="shared" si="3"/>
        <v>35.270000000000003</v>
      </c>
      <c r="L71" s="127"/>
    </row>
    <row r="72" spans="1:12" ht="24" customHeight="1">
      <c r="A72" s="126"/>
      <c r="B72" s="119">
        <f>'Tax Invoice'!D68</f>
        <v>1</v>
      </c>
      <c r="C72" s="10" t="s">
        <v>768</v>
      </c>
      <c r="D72" s="10" t="s">
        <v>822</v>
      </c>
      <c r="E72" s="130" t="s">
        <v>240</v>
      </c>
      <c r="F72" s="153" t="s">
        <v>271</v>
      </c>
      <c r="G72" s="154"/>
      <c r="H72" s="11" t="s">
        <v>769</v>
      </c>
      <c r="I72" s="14">
        <f t="shared" si="2"/>
        <v>35.270000000000003</v>
      </c>
      <c r="J72" s="14">
        <v>35.270000000000003</v>
      </c>
      <c r="K72" s="121">
        <f t="shared" si="3"/>
        <v>35.270000000000003</v>
      </c>
      <c r="L72" s="127"/>
    </row>
    <row r="73" spans="1:12" ht="24" customHeight="1">
      <c r="A73" s="126"/>
      <c r="B73" s="119">
        <f>'Tax Invoice'!D69</f>
        <v>1</v>
      </c>
      <c r="C73" s="10" t="s">
        <v>768</v>
      </c>
      <c r="D73" s="10" t="s">
        <v>822</v>
      </c>
      <c r="E73" s="130" t="s">
        <v>240</v>
      </c>
      <c r="F73" s="153" t="s">
        <v>276</v>
      </c>
      <c r="G73" s="154"/>
      <c r="H73" s="11" t="s">
        <v>769</v>
      </c>
      <c r="I73" s="14">
        <f t="shared" si="2"/>
        <v>35.270000000000003</v>
      </c>
      <c r="J73" s="14">
        <v>35.270000000000003</v>
      </c>
      <c r="K73" s="121">
        <f t="shared" si="3"/>
        <v>35.270000000000003</v>
      </c>
      <c r="L73" s="127"/>
    </row>
    <row r="74" spans="1:12" ht="24" customHeight="1">
      <c r="A74" s="126"/>
      <c r="B74" s="119">
        <f>'Tax Invoice'!D70</f>
        <v>1</v>
      </c>
      <c r="C74" s="10" t="s">
        <v>768</v>
      </c>
      <c r="D74" s="10" t="s">
        <v>822</v>
      </c>
      <c r="E74" s="130" t="s">
        <v>240</v>
      </c>
      <c r="F74" s="153" t="s">
        <v>317</v>
      </c>
      <c r="G74" s="154"/>
      <c r="H74" s="11" t="s">
        <v>769</v>
      </c>
      <c r="I74" s="14">
        <f t="shared" si="2"/>
        <v>35.270000000000003</v>
      </c>
      <c r="J74" s="14">
        <v>35.270000000000003</v>
      </c>
      <c r="K74" s="121">
        <f t="shared" si="3"/>
        <v>35.270000000000003</v>
      </c>
      <c r="L74" s="127"/>
    </row>
    <row r="75" spans="1:12" ht="24" customHeight="1">
      <c r="A75" s="126"/>
      <c r="B75" s="119">
        <f>'Tax Invoice'!D71</f>
        <v>2</v>
      </c>
      <c r="C75" s="10" t="s">
        <v>770</v>
      </c>
      <c r="D75" s="10" t="s">
        <v>770</v>
      </c>
      <c r="E75" s="130" t="s">
        <v>28</v>
      </c>
      <c r="F75" s="153" t="s">
        <v>279</v>
      </c>
      <c r="G75" s="154"/>
      <c r="H75" s="11" t="s">
        <v>771</v>
      </c>
      <c r="I75" s="14">
        <f t="shared" si="2"/>
        <v>10.33</v>
      </c>
      <c r="J75" s="14">
        <v>10.33</v>
      </c>
      <c r="K75" s="121">
        <f t="shared" si="3"/>
        <v>20.66</v>
      </c>
      <c r="L75" s="127"/>
    </row>
    <row r="76" spans="1:12" ht="24" customHeight="1">
      <c r="A76" s="126"/>
      <c r="B76" s="119">
        <f>'Tax Invoice'!D72</f>
        <v>2</v>
      </c>
      <c r="C76" s="10" t="s">
        <v>770</v>
      </c>
      <c r="D76" s="10" t="s">
        <v>770</v>
      </c>
      <c r="E76" s="130" t="s">
        <v>30</v>
      </c>
      <c r="F76" s="153" t="s">
        <v>279</v>
      </c>
      <c r="G76" s="154"/>
      <c r="H76" s="11" t="s">
        <v>771</v>
      </c>
      <c r="I76" s="14">
        <f t="shared" si="2"/>
        <v>10.33</v>
      </c>
      <c r="J76" s="14">
        <v>10.33</v>
      </c>
      <c r="K76" s="121">
        <f t="shared" si="3"/>
        <v>20.66</v>
      </c>
      <c r="L76" s="127"/>
    </row>
    <row r="77" spans="1:12" ht="12.75" customHeight="1">
      <c r="A77" s="126"/>
      <c r="B77" s="119">
        <f>'Tax Invoice'!D73</f>
        <v>30</v>
      </c>
      <c r="C77" s="10" t="s">
        <v>772</v>
      </c>
      <c r="D77" s="10" t="s">
        <v>772</v>
      </c>
      <c r="E77" s="130" t="s">
        <v>28</v>
      </c>
      <c r="F77" s="153" t="s">
        <v>115</v>
      </c>
      <c r="G77" s="154"/>
      <c r="H77" s="11" t="s">
        <v>773</v>
      </c>
      <c r="I77" s="14">
        <f t="shared" si="2"/>
        <v>4.99</v>
      </c>
      <c r="J77" s="14">
        <v>4.99</v>
      </c>
      <c r="K77" s="121">
        <f t="shared" si="3"/>
        <v>149.70000000000002</v>
      </c>
      <c r="L77" s="127"/>
    </row>
    <row r="78" spans="1:12" ht="12.75" customHeight="1">
      <c r="A78" s="126"/>
      <c r="B78" s="119">
        <f>'Tax Invoice'!D74</f>
        <v>20</v>
      </c>
      <c r="C78" s="10" t="s">
        <v>772</v>
      </c>
      <c r="D78" s="10" t="s">
        <v>772</v>
      </c>
      <c r="E78" s="130" t="s">
        <v>30</v>
      </c>
      <c r="F78" s="153" t="s">
        <v>115</v>
      </c>
      <c r="G78" s="154"/>
      <c r="H78" s="11" t="s">
        <v>773</v>
      </c>
      <c r="I78" s="14">
        <f t="shared" si="2"/>
        <v>4.99</v>
      </c>
      <c r="J78" s="14">
        <v>4.99</v>
      </c>
      <c r="K78" s="121">
        <f t="shared" si="3"/>
        <v>99.800000000000011</v>
      </c>
      <c r="L78" s="127"/>
    </row>
    <row r="79" spans="1:12" ht="24" customHeight="1">
      <c r="A79" s="126"/>
      <c r="B79" s="119">
        <f>'Tax Invoice'!D75</f>
        <v>6</v>
      </c>
      <c r="C79" s="10" t="s">
        <v>774</v>
      </c>
      <c r="D79" s="10" t="s">
        <v>774</v>
      </c>
      <c r="E79" s="130" t="s">
        <v>28</v>
      </c>
      <c r="F79" s="153" t="s">
        <v>775</v>
      </c>
      <c r="G79" s="154"/>
      <c r="H79" s="11" t="s">
        <v>776</v>
      </c>
      <c r="I79" s="14">
        <f t="shared" si="2"/>
        <v>35.270000000000003</v>
      </c>
      <c r="J79" s="14">
        <v>35.270000000000003</v>
      </c>
      <c r="K79" s="121">
        <f t="shared" si="3"/>
        <v>211.62</v>
      </c>
      <c r="L79" s="127"/>
    </row>
    <row r="80" spans="1:12" ht="24" customHeight="1">
      <c r="A80" s="126"/>
      <c r="B80" s="119">
        <f>'Tax Invoice'!D76</f>
        <v>6</v>
      </c>
      <c r="C80" s="10" t="s">
        <v>777</v>
      </c>
      <c r="D80" s="10" t="s">
        <v>777</v>
      </c>
      <c r="E80" s="130"/>
      <c r="F80" s="153"/>
      <c r="G80" s="154"/>
      <c r="H80" s="11" t="s">
        <v>778</v>
      </c>
      <c r="I80" s="14">
        <f t="shared" si="2"/>
        <v>4.99</v>
      </c>
      <c r="J80" s="14">
        <v>4.99</v>
      </c>
      <c r="K80" s="121">
        <f t="shared" si="3"/>
        <v>29.94</v>
      </c>
      <c r="L80" s="127"/>
    </row>
    <row r="81" spans="1:12" ht="24" customHeight="1">
      <c r="A81" s="126"/>
      <c r="B81" s="119">
        <f>'Tax Invoice'!D77</f>
        <v>6</v>
      </c>
      <c r="C81" s="10" t="s">
        <v>631</v>
      </c>
      <c r="D81" s="10" t="s">
        <v>631</v>
      </c>
      <c r="E81" s="130" t="s">
        <v>279</v>
      </c>
      <c r="F81" s="153"/>
      <c r="G81" s="154"/>
      <c r="H81" s="11" t="s">
        <v>779</v>
      </c>
      <c r="I81" s="14">
        <f t="shared" si="2"/>
        <v>13.9</v>
      </c>
      <c r="J81" s="14">
        <v>13.9</v>
      </c>
      <c r="K81" s="121">
        <f t="shared" si="3"/>
        <v>83.4</v>
      </c>
      <c r="L81" s="127"/>
    </row>
    <row r="82" spans="1:12" ht="24" customHeight="1">
      <c r="A82" s="126"/>
      <c r="B82" s="119">
        <f>'Tax Invoice'!D78</f>
        <v>6</v>
      </c>
      <c r="C82" s="10" t="s">
        <v>780</v>
      </c>
      <c r="D82" s="10" t="s">
        <v>780</v>
      </c>
      <c r="E82" s="130" t="s">
        <v>279</v>
      </c>
      <c r="F82" s="153"/>
      <c r="G82" s="154"/>
      <c r="H82" s="11" t="s">
        <v>781</v>
      </c>
      <c r="I82" s="14">
        <f t="shared" si="2"/>
        <v>13.9</v>
      </c>
      <c r="J82" s="14">
        <v>13.9</v>
      </c>
      <c r="K82" s="121">
        <f t="shared" si="3"/>
        <v>83.4</v>
      </c>
      <c r="L82" s="127"/>
    </row>
    <row r="83" spans="1:12" ht="24" customHeight="1">
      <c r="A83" s="126"/>
      <c r="B83" s="119">
        <f>'Tax Invoice'!D79</f>
        <v>3</v>
      </c>
      <c r="C83" s="10" t="s">
        <v>782</v>
      </c>
      <c r="D83" s="10" t="s">
        <v>823</v>
      </c>
      <c r="E83" s="130" t="s">
        <v>783</v>
      </c>
      <c r="F83" s="153" t="s">
        <v>31</v>
      </c>
      <c r="G83" s="154"/>
      <c r="H83" s="11" t="s">
        <v>784</v>
      </c>
      <c r="I83" s="14">
        <f t="shared" si="2"/>
        <v>13.9</v>
      </c>
      <c r="J83" s="14">
        <v>13.9</v>
      </c>
      <c r="K83" s="121">
        <f t="shared" si="3"/>
        <v>41.7</v>
      </c>
      <c r="L83" s="127"/>
    </row>
    <row r="84" spans="1:12" ht="24" customHeight="1">
      <c r="A84" s="126"/>
      <c r="B84" s="119">
        <f>'Tax Invoice'!D80</f>
        <v>3</v>
      </c>
      <c r="C84" s="10" t="s">
        <v>782</v>
      </c>
      <c r="D84" s="10" t="s">
        <v>823</v>
      </c>
      <c r="E84" s="130" t="s">
        <v>783</v>
      </c>
      <c r="F84" s="153" t="s">
        <v>32</v>
      </c>
      <c r="G84" s="154"/>
      <c r="H84" s="11" t="s">
        <v>784</v>
      </c>
      <c r="I84" s="14">
        <f t="shared" si="2"/>
        <v>13.9</v>
      </c>
      <c r="J84" s="14">
        <v>13.9</v>
      </c>
      <c r="K84" s="121">
        <f t="shared" si="3"/>
        <v>41.7</v>
      </c>
      <c r="L84" s="127"/>
    </row>
    <row r="85" spans="1:12" ht="24" customHeight="1">
      <c r="A85" s="126"/>
      <c r="B85" s="119">
        <f>'Tax Invoice'!D81</f>
        <v>3</v>
      </c>
      <c r="C85" s="10" t="s">
        <v>785</v>
      </c>
      <c r="D85" s="10" t="s">
        <v>824</v>
      </c>
      <c r="E85" s="130" t="s">
        <v>783</v>
      </c>
      <c r="F85" s="153" t="s">
        <v>32</v>
      </c>
      <c r="G85" s="154"/>
      <c r="H85" s="11" t="s">
        <v>786</v>
      </c>
      <c r="I85" s="14">
        <f t="shared" si="2"/>
        <v>24.58</v>
      </c>
      <c r="J85" s="14">
        <v>24.58</v>
      </c>
      <c r="K85" s="121">
        <f t="shared" si="3"/>
        <v>73.739999999999995</v>
      </c>
      <c r="L85" s="127"/>
    </row>
    <row r="86" spans="1:12" ht="24" customHeight="1">
      <c r="A86" s="126"/>
      <c r="B86" s="119">
        <f>'Tax Invoice'!D82</f>
        <v>9</v>
      </c>
      <c r="C86" s="10" t="s">
        <v>785</v>
      </c>
      <c r="D86" s="10" t="s">
        <v>825</v>
      </c>
      <c r="E86" s="130" t="s">
        <v>787</v>
      </c>
      <c r="F86" s="153" t="s">
        <v>31</v>
      </c>
      <c r="G86" s="154"/>
      <c r="H86" s="11" t="s">
        <v>786</v>
      </c>
      <c r="I86" s="14">
        <f t="shared" ref="I86:I113" si="4">ROUNDUP(J86*$N$1,2)</f>
        <v>26.37</v>
      </c>
      <c r="J86" s="14">
        <v>26.37</v>
      </c>
      <c r="K86" s="121">
        <f t="shared" ref="K86:K113" si="5">I86*B86</f>
        <v>237.33</v>
      </c>
      <c r="L86" s="127"/>
    </row>
    <row r="87" spans="1:12" ht="24" customHeight="1">
      <c r="A87" s="126"/>
      <c r="B87" s="119">
        <f>'Tax Invoice'!D83</f>
        <v>21</v>
      </c>
      <c r="C87" s="10" t="s">
        <v>785</v>
      </c>
      <c r="D87" s="10" t="s">
        <v>825</v>
      </c>
      <c r="E87" s="130" t="s">
        <v>787</v>
      </c>
      <c r="F87" s="153" t="s">
        <v>32</v>
      </c>
      <c r="G87" s="154"/>
      <c r="H87" s="11" t="s">
        <v>786</v>
      </c>
      <c r="I87" s="14">
        <f t="shared" si="4"/>
        <v>26.37</v>
      </c>
      <c r="J87" s="14">
        <v>26.37</v>
      </c>
      <c r="K87" s="121">
        <f t="shared" si="5"/>
        <v>553.77</v>
      </c>
      <c r="L87" s="127"/>
    </row>
    <row r="88" spans="1:12" ht="24" customHeight="1">
      <c r="A88" s="126"/>
      <c r="B88" s="119">
        <f>'Tax Invoice'!D84</f>
        <v>8</v>
      </c>
      <c r="C88" s="10" t="s">
        <v>788</v>
      </c>
      <c r="D88" s="10" t="s">
        <v>788</v>
      </c>
      <c r="E88" s="130" t="s">
        <v>30</v>
      </c>
      <c r="F88" s="153"/>
      <c r="G88" s="154"/>
      <c r="H88" s="11" t="s">
        <v>789</v>
      </c>
      <c r="I88" s="14">
        <f t="shared" si="4"/>
        <v>13.9</v>
      </c>
      <c r="J88" s="14">
        <v>13.9</v>
      </c>
      <c r="K88" s="121">
        <f t="shared" si="5"/>
        <v>111.2</v>
      </c>
      <c r="L88" s="127"/>
    </row>
    <row r="89" spans="1:12" ht="36" customHeight="1">
      <c r="A89" s="126"/>
      <c r="B89" s="119">
        <f>'Tax Invoice'!D85</f>
        <v>2</v>
      </c>
      <c r="C89" s="10" t="s">
        <v>790</v>
      </c>
      <c r="D89" s="10" t="s">
        <v>790</v>
      </c>
      <c r="E89" s="130" t="s">
        <v>791</v>
      </c>
      <c r="F89" s="153"/>
      <c r="G89" s="154"/>
      <c r="H89" s="11" t="s">
        <v>792</v>
      </c>
      <c r="I89" s="14">
        <f t="shared" si="4"/>
        <v>87.29</v>
      </c>
      <c r="J89" s="14">
        <v>87.29</v>
      </c>
      <c r="K89" s="121">
        <f t="shared" si="5"/>
        <v>174.58</v>
      </c>
      <c r="L89" s="127"/>
    </row>
    <row r="90" spans="1:12" ht="12.75" customHeight="1">
      <c r="A90" s="126"/>
      <c r="B90" s="119">
        <f>'Tax Invoice'!D86</f>
        <v>6</v>
      </c>
      <c r="C90" s="10" t="s">
        <v>793</v>
      </c>
      <c r="D90" s="10" t="s">
        <v>793</v>
      </c>
      <c r="E90" s="130" t="s">
        <v>30</v>
      </c>
      <c r="F90" s="153"/>
      <c r="G90" s="154"/>
      <c r="H90" s="11" t="s">
        <v>794</v>
      </c>
      <c r="I90" s="14">
        <f t="shared" si="4"/>
        <v>24.23</v>
      </c>
      <c r="J90" s="14">
        <v>24.23</v>
      </c>
      <c r="K90" s="121">
        <f t="shared" si="5"/>
        <v>145.38</v>
      </c>
      <c r="L90" s="127"/>
    </row>
    <row r="91" spans="1:12" ht="24" customHeight="1">
      <c r="A91" s="126"/>
      <c r="B91" s="119">
        <f>'Tax Invoice'!D87</f>
        <v>3</v>
      </c>
      <c r="C91" s="10" t="s">
        <v>795</v>
      </c>
      <c r="D91" s="10" t="s">
        <v>795</v>
      </c>
      <c r="E91" s="130" t="s">
        <v>30</v>
      </c>
      <c r="F91" s="153" t="s">
        <v>112</v>
      </c>
      <c r="G91" s="154"/>
      <c r="H91" s="11" t="s">
        <v>243</v>
      </c>
      <c r="I91" s="14">
        <f t="shared" si="4"/>
        <v>81.59</v>
      </c>
      <c r="J91" s="14">
        <v>81.59</v>
      </c>
      <c r="K91" s="121">
        <f t="shared" si="5"/>
        <v>244.77</v>
      </c>
      <c r="L91" s="127"/>
    </row>
    <row r="92" spans="1:12" ht="24" customHeight="1">
      <c r="A92" s="126"/>
      <c r="B92" s="119">
        <f>'Tax Invoice'!D88</f>
        <v>2</v>
      </c>
      <c r="C92" s="10" t="s">
        <v>795</v>
      </c>
      <c r="D92" s="10" t="s">
        <v>795</v>
      </c>
      <c r="E92" s="130" t="s">
        <v>30</v>
      </c>
      <c r="F92" s="153" t="s">
        <v>269</v>
      </c>
      <c r="G92" s="154"/>
      <c r="H92" s="11" t="s">
        <v>243</v>
      </c>
      <c r="I92" s="14">
        <f t="shared" si="4"/>
        <v>81.59</v>
      </c>
      <c r="J92" s="14">
        <v>81.59</v>
      </c>
      <c r="K92" s="121">
        <f t="shared" si="5"/>
        <v>163.18</v>
      </c>
      <c r="L92" s="127"/>
    </row>
    <row r="93" spans="1:12" ht="24" customHeight="1">
      <c r="A93" s="126"/>
      <c r="B93" s="119">
        <f>'Tax Invoice'!D89</f>
        <v>2</v>
      </c>
      <c r="C93" s="10" t="s">
        <v>795</v>
      </c>
      <c r="D93" s="10" t="s">
        <v>795</v>
      </c>
      <c r="E93" s="130" t="s">
        <v>30</v>
      </c>
      <c r="F93" s="153" t="s">
        <v>220</v>
      </c>
      <c r="G93" s="154"/>
      <c r="H93" s="11" t="s">
        <v>243</v>
      </c>
      <c r="I93" s="14">
        <f t="shared" si="4"/>
        <v>81.59</v>
      </c>
      <c r="J93" s="14">
        <v>81.59</v>
      </c>
      <c r="K93" s="121">
        <f t="shared" si="5"/>
        <v>163.18</v>
      </c>
      <c r="L93" s="127"/>
    </row>
    <row r="94" spans="1:12" ht="24" customHeight="1">
      <c r="A94" s="126"/>
      <c r="B94" s="119">
        <f>'Tax Invoice'!D90</f>
        <v>1</v>
      </c>
      <c r="C94" s="10" t="s">
        <v>795</v>
      </c>
      <c r="D94" s="10" t="s">
        <v>795</v>
      </c>
      <c r="E94" s="130" t="s">
        <v>30</v>
      </c>
      <c r="F94" s="153" t="s">
        <v>272</v>
      </c>
      <c r="G94" s="154"/>
      <c r="H94" s="11" t="s">
        <v>243</v>
      </c>
      <c r="I94" s="14">
        <f t="shared" si="4"/>
        <v>81.59</v>
      </c>
      <c r="J94" s="14">
        <v>81.59</v>
      </c>
      <c r="K94" s="121">
        <f t="shared" si="5"/>
        <v>81.59</v>
      </c>
      <c r="L94" s="127"/>
    </row>
    <row r="95" spans="1:12" ht="24" customHeight="1">
      <c r="A95" s="126"/>
      <c r="B95" s="119">
        <f>'Tax Invoice'!D91</f>
        <v>1</v>
      </c>
      <c r="C95" s="10" t="s">
        <v>795</v>
      </c>
      <c r="D95" s="10" t="s">
        <v>795</v>
      </c>
      <c r="E95" s="130" t="s">
        <v>30</v>
      </c>
      <c r="F95" s="153" t="s">
        <v>273</v>
      </c>
      <c r="G95" s="154"/>
      <c r="H95" s="11" t="s">
        <v>243</v>
      </c>
      <c r="I95" s="14">
        <f t="shared" si="4"/>
        <v>81.59</v>
      </c>
      <c r="J95" s="14">
        <v>81.59</v>
      </c>
      <c r="K95" s="121">
        <f t="shared" si="5"/>
        <v>81.59</v>
      </c>
      <c r="L95" s="127"/>
    </row>
    <row r="96" spans="1:12" ht="24" customHeight="1">
      <c r="A96" s="126"/>
      <c r="B96" s="119">
        <f>'Tax Invoice'!D92</f>
        <v>8</v>
      </c>
      <c r="C96" s="10" t="s">
        <v>796</v>
      </c>
      <c r="D96" s="10" t="s">
        <v>796</v>
      </c>
      <c r="E96" s="130" t="s">
        <v>40</v>
      </c>
      <c r="F96" s="153"/>
      <c r="G96" s="154"/>
      <c r="H96" s="11" t="s">
        <v>797</v>
      </c>
      <c r="I96" s="14">
        <f t="shared" si="4"/>
        <v>52.38</v>
      </c>
      <c r="J96" s="14">
        <v>52.38</v>
      </c>
      <c r="K96" s="121">
        <f t="shared" si="5"/>
        <v>419.04</v>
      </c>
      <c r="L96" s="127"/>
    </row>
    <row r="97" spans="1:12" ht="24" customHeight="1">
      <c r="A97" s="126"/>
      <c r="B97" s="119">
        <f>'Tax Invoice'!D93</f>
        <v>2</v>
      </c>
      <c r="C97" s="10" t="s">
        <v>796</v>
      </c>
      <c r="D97" s="10" t="s">
        <v>796</v>
      </c>
      <c r="E97" s="130" t="s">
        <v>42</v>
      </c>
      <c r="F97" s="153"/>
      <c r="G97" s="154"/>
      <c r="H97" s="11" t="s">
        <v>797</v>
      </c>
      <c r="I97" s="14">
        <f t="shared" si="4"/>
        <v>52.38</v>
      </c>
      <c r="J97" s="14">
        <v>52.38</v>
      </c>
      <c r="K97" s="121">
        <f t="shared" si="5"/>
        <v>104.76</v>
      </c>
      <c r="L97" s="127"/>
    </row>
    <row r="98" spans="1:12" ht="24" customHeight="1">
      <c r="A98" s="126"/>
      <c r="B98" s="119">
        <f>'Tax Invoice'!D94</f>
        <v>3</v>
      </c>
      <c r="C98" s="10" t="s">
        <v>798</v>
      </c>
      <c r="D98" s="10" t="s">
        <v>798</v>
      </c>
      <c r="E98" s="130" t="s">
        <v>40</v>
      </c>
      <c r="F98" s="153" t="s">
        <v>112</v>
      </c>
      <c r="G98" s="154"/>
      <c r="H98" s="11" t="s">
        <v>799</v>
      </c>
      <c r="I98" s="14">
        <f t="shared" si="4"/>
        <v>136.11000000000001</v>
      </c>
      <c r="J98" s="14">
        <v>136.11000000000001</v>
      </c>
      <c r="K98" s="121">
        <f t="shared" si="5"/>
        <v>408.33000000000004</v>
      </c>
      <c r="L98" s="127"/>
    </row>
    <row r="99" spans="1:12" ht="24" customHeight="1">
      <c r="A99" s="126"/>
      <c r="B99" s="119">
        <f>'Tax Invoice'!D95</f>
        <v>3</v>
      </c>
      <c r="C99" s="10" t="s">
        <v>800</v>
      </c>
      <c r="D99" s="10" t="s">
        <v>800</v>
      </c>
      <c r="E99" s="130" t="s">
        <v>216</v>
      </c>
      <c r="F99" s="153"/>
      <c r="G99" s="154"/>
      <c r="H99" s="11" t="s">
        <v>801</v>
      </c>
      <c r="I99" s="14">
        <f t="shared" si="4"/>
        <v>35.270000000000003</v>
      </c>
      <c r="J99" s="14">
        <v>35.270000000000003</v>
      </c>
      <c r="K99" s="121">
        <f t="shared" si="5"/>
        <v>105.81</v>
      </c>
      <c r="L99" s="127"/>
    </row>
    <row r="100" spans="1:12" ht="24" customHeight="1">
      <c r="A100" s="126"/>
      <c r="B100" s="119">
        <f>'Tax Invoice'!D96</f>
        <v>3</v>
      </c>
      <c r="C100" s="10" t="s">
        <v>800</v>
      </c>
      <c r="D100" s="10" t="s">
        <v>800</v>
      </c>
      <c r="E100" s="130" t="s">
        <v>218</v>
      </c>
      <c r="F100" s="153"/>
      <c r="G100" s="154"/>
      <c r="H100" s="11" t="s">
        <v>801</v>
      </c>
      <c r="I100" s="14">
        <f t="shared" si="4"/>
        <v>35.270000000000003</v>
      </c>
      <c r="J100" s="14">
        <v>35.270000000000003</v>
      </c>
      <c r="K100" s="121">
        <f t="shared" si="5"/>
        <v>105.81</v>
      </c>
      <c r="L100" s="127"/>
    </row>
    <row r="101" spans="1:12" ht="24" customHeight="1">
      <c r="A101" s="126"/>
      <c r="B101" s="119">
        <f>'Tax Invoice'!D97</f>
        <v>3</v>
      </c>
      <c r="C101" s="10" t="s">
        <v>800</v>
      </c>
      <c r="D101" s="10" t="s">
        <v>800</v>
      </c>
      <c r="E101" s="130" t="s">
        <v>275</v>
      </c>
      <c r="F101" s="153"/>
      <c r="G101" s="154"/>
      <c r="H101" s="11" t="s">
        <v>801</v>
      </c>
      <c r="I101" s="14">
        <f t="shared" si="4"/>
        <v>35.270000000000003</v>
      </c>
      <c r="J101" s="14">
        <v>35.270000000000003</v>
      </c>
      <c r="K101" s="121">
        <f t="shared" si="5"/>
        <v>105.81</v>
      </c>
      <c r="L101" s="127"/>
    </row>
    <row r="102" spans="1:12" ht="24" customHeight="1">
      <c r="A102" s="126"/>
      <c r="B102" s="119">
        <f>'Tax Invoice'!D98</f>
        <v>5</v>
      </c>
      <c r="C102" s="10" t="s">
        <v>802</v>
      </c>
      <c r="D102" s="10" t="s">
        <v>802</v>
      </c>
      <c r="E102" s="130" t="s">
        <v>33</v>
      </c>
      <c r="F102" s="153" t="s">
        <v>277</v>
      </c>
      <c r="G102" s="154"/>
      <c r="H102" s="11" t="s">
        <v>803</v>
      </c>
      <c r="I102" s="14">
        <f t="shared" si="4"/>
        <v>68.41</v>
      </c>
      <c r="J102" s="14">
        <v>68.41</v>
      </c>
      <c r="K102" s="121">
        <f t="shared" si="5"/>
        <v>342.04999999999995</v>
      </c>
      <c r="L102" s="127"/>
    </row>
    <row r="103" spans="1:12" ht="24" customHeight="1">
      <c r="A103" s="126"/>
      <c r="B103" s="119">
        <f>'Tax Invoice'!D99</f>
        <v>2</v>
      </c>
      <c r="C103" s="10" t="s">
        <v>802</v>
      </c>
      <c r="D103" s="10" t="s">
        <v>802</v>
      </c>
      <c r="E103" s="130" t="s">
        <v>33</v>
      </c>
      <c r="F103" s="153" t="s">
        <v>804</v>
      </c>
      <c r="G103" s="154"/>
      <c r="H103" s="11" t="s">
        <v>803</v>
      </c>
      <c r="I103" s="14">
        <f t="shared" si="4"/>
        <v>68.41</v>
      </c>
      <c r="J103" s="14">
        <v>68.41</v>
      </c>
      <c r="K103" s="121">
        <f t="shared" si="5"/>
        <v>136.82</v>
      </c>
      <c r="L103" s="127"/>
    </row>
    <row r="104" spans="1:12" ht="24" customHeight="1">
      <c r="A104" s="126"/>
      <c r="B104" s="119">
        <f>'Tax Invoice'!D100</f>
        <v>5</v>
      </c>
      <c r="C104" s="10" t="s">
        <v>802</v>
      </c>
      <c r="D104" s="10" t="s">
        <v>802</v>
      </c>
      <c r="E104" s="130" t="s">
        <v>34</v>
      </c>
      <c r="F104" s="153" t="s">
        <v>279</v>
      </c>
      <c r="G104" s="154"/>
      <c r="H104" s="11" t="s">
        <v>803</v>
      </c>
      <c r="I104" s="14">
        <f t="shared" si="4"/>
        <v>68.41</v>
      </c>
      <c r="J104" s="14">
        <v>68.41</v>
      </c>
      <c r="K104" s="121">
        <f t="shared" si="5"/>
        <v>342.04999999999995</v>
      </c>
      <c r="L104" s="127"/>
    </row>
    <row r="105" spans="1:12" ht="24" customHeight="1">
      <c r="A105" s="126"/>
      <c r="B105" s="119">
        <f>'Tax Invoice'!D101</f>
        <v>1</v>
      </c>
      <c r="C105" s="10" t="s">
        <v>805</v>
      </c>
      <c r="D105" s="10" t="s">
        <v>805</v>
      </c>
      <c r="E105" s="130" t="s">
        <v>34</v>
      </c>
      <c r="F105" s="153" t="s">
        <v>804</v>
      </c>
      <c r="G105" s="154"/>
      <c r="H105" s="11" t="s">
        <v>806</v>
      </c>
      <c r="I105" s="14">
        <f t="shared" si="4"/>
        <v>58.43</v>
      </c>
      <c r="J105" s="14">
        <v>58.43</v>
      </c>
      <c r="K105" s="121">
        <f t="shared" si="5"/>
        <v>58.43</v>
      </c>
      <c r="L105" s="127"/>
    </row>
    <row r="106" spans="1:12" ht="24" customHeight="1">
      <c r="A106" s="126"/>
      <c r="B106" s="119">
        <f>'Tax Invoice'!D102</f>
        <v>2</v>
      </c>
      <c r="C106" s="10" t="s">
        <v>807</v>
      </c>
      <c r="D106" s="10" t="s">
        <v>807</v>
      </c>
      <c r="E106" s="130" t="s">
        <v>31</v>
      </c>
      <c r="F106" s="153" t="s">
        <v>679</v>
      </c>
      <c r="G106" s="154"/>
      <c r="H106" s="11" t="s">
        <v>808</v>
      </c>
      <c r="I106" s="14">
        <f t="shared" si="4"/>
        <v>55.23</v>
      </c>
      <c r="J106" s="14">
        <v>55.23</v>
      </c>
      <c r="K106" s="121">
        <f t="shared" si="5"/>
        <v>110.46</v>
      </c>
      <c r="L106" s="127"/>
    </row>
    <row r="107" spans="1:12" ht="24" customHeight="1">
      <c r="A107" s="126"/>
      <c r="B107" s="119">
        <f>'Tax Invoice'!D103</f>
        <v>3</v>
      </c>
      <c r="C107" s="10" t="s">
        <v>809</v>
      </c>
      <c r="D107" s="10" t="s">
        <v>809</v>
      </c>
      <c r="E107" s="130" t="s">
        <v>32</v>
      </c>
      <c r="F107" s="153" t="s">
        <v>804</v>
      </c>
      <c r="G107" s="154"/>
      <c r="H107" s="11" t="s">
        <v>810</v>
      </c>
      <c r="I107" s="14">
        <f t="shared" si="4"/>
        <v>58.43</v>
      </c>
      <c r="J107" s="14">
        <v>58.43</v>
      </c>
      <c r="K107" s="121">
        <f t="shared" si="5"/>
        <v>175.29</v>
      </c>
      <c r="L107" s="127"/>
    </row>
    <row r="108" spans="1:12" ht="24" customHeight="1">
      <c r="A108" s="126"/>
      <c r="B108" s="119">
        <f>'Tax Invoice'!D104</f>
        <v>5</v>
      </c>
      <c r="C108" s="10" t="s">
        <v>811</v>
      </c>
      <c r="D108" s="10" t="s">
        <v>811</v>
      </c>
      <c r="E108" s="130" t="s">
        <v>42</v>
      </c>
      <c r="F108" s="153" t="s">
        <v>279</v>
      </c>
      <c r="G108" s="154"/>
      <c r="H108" s="11" t="s">
        <v>812</v>
      </c>
      <c r="I108" s="14">
        <f t="shared" si="4"/>
        <v>60.22</v>
      </c>
      <c r="J108" s="14">
        <v>60.22</v>
      </c>
      <c r="K108" s="121">
        <f t="shared" si="5"/>
        <v>301.10000000000002</v>
      </c>
      <c r="L108" s="127"/>
    </row>
    <row r="109" spans="1:12" ht="24" customHeight="1">
      <c r="A109" s="126"/>
      <c r="B109" s="119">
        <f>'Tax Invoice'!D105</f>
        <v>2</v>
      </c>
      <c r="C109" s="10" t="s">
        <v>811</v>
      </c>
      <c r="D109" s="10" t="s">
        <v>811</v>
      </c>
      <c r="E109" s="130" t="s">
        <v>42</v>
      </c>
      <c r="F109" s="153" t="s">
        <v>742</v>
      </c>
      <c r="G109" s="154"/>
      <c r="H109" s="11" t="s">
        <v>812</v>
      </c>
      <c r="I109" s="14">
        <f t="shared" si="4"/>
        <v>60.22</v>
      </c>
      <c r="J109" s="14">
        <v>60.22</v>
      </c>
      <c r="K109" s="121">
        <f t="shared" si="5"/>
        <v>120.44</v>
      </c>
      <c r="L109" s="127"/>
    </row>
    <row r="110" spans="1:12" ht="24" customHeight="1">
      <c r="A110" s="126"/>
      <c r="B110" s="119">
        <f>'Tax Invoice'!D106</f>
        <v>3</v>
      </c>
      <c r="C110" s="10" t="s">
        <v>813</v>
      </c>
      <c r="D110" s="10" t="s">
        <v>813</v>
      </c>
      <c r="E110" s="130" t="s">
        <v>40</v>
      </c>
      <c r="F110" s="153" t="s">
        <v>742</v>
      </c>
      <c r="G110" s="154"/>
      <c r="H110" s="11" t="s">
        <v>814</v>
      </c>
      <c r="I110" s="14">
        <f t="shared" si="4"/>
        <v>60.22</v>
      </c>
      <c r="J110" s="14">
        <v>60.22</v>
      </c>
      <c r="K110" s="121">
        <f t="shared" si="5"/>
        <v>180.66</v>
      </c>
      <c r="L110" s="127"/>
    </row>
    <row r="111" spans="1:12" ht="24" customHeight="1">
      <c r="A111" s="126"/>
      <c r="B111" s="119">
        <f>'Tax Invoice'!D107</f>
        <v>5</v>
      </c>
      <c r="C111" s="10" t="s">
        <v>815</v>
      </c>
      <c r="D111" s="10" t="s">
        <v>815</v>
      </c>
      <c r="E111" s="130" t="s">
        <v>42</v>
      </c>
      <c r="F111" s="153" t="s">
        <v>279</v>
      </c>
      <c r="G111" s="154"/>
      <c r="H111" s="11" t="s">
        <v>816</v>
      </c>
      <c r="I111" s="14">
        <f t="shared" si="4"/>
        <v>68.41</v>
      </c>
      <c r="J111" s="14">
        <v>68.41</v>
      </c>
      <c r="K111" s="121">
        <f t="shared" si="5"/>
        <v>342.04999999999995</v>
      </c>
      <c r="L111" s="127"/>
    </row>
    <row r="112" spans="1:12" ht="12.75" customHeight="1">
      <c r="A112" s="126"/>
      <c r="B112" s="119">
        <f>'Tax Invoice'!D108</f>
        <v>4</v>
      </c>
      <c r="C112" s="10" t="s">
        <v>817</v>
      </c>
      <c r="D112" s="10" t="s">
        <v>817</v>
      </c>
      <c r="E112" s="130" t="s">
        <v>28</v>
      </c>
      <c r="F112" s="153" t="s">
        <v>679</v>
      </c>
      <c r="G112" s="154"/>
      <c r="H112" s="11" t="s">
        <v>818</v>
      </c>
      <c r="I112" s="14">
        <f t="shared" si="4"/>
        <v>52.38</v>
      </c>
      <c r="J112" s="14">
        <v>52.38</v>
      </c>
      <c r="K112" s="121">
        <f t="shared" si="5"/>
        <v>209.52</v>
      </c>
      <c r="L112" s="127"/>
    </row>
    <row r="113" spans="1:12" ht="24" customHeight="1">
      <c r="A113" s="126"/>
      <c r="B113" s="120">
        <f>'Tax Invoice'!D109</f>
        <v>1</v>
      </c>
      <c r="C113" s="12" t="s">
        <v>819</v>
      </c>
      <c r="D113" s="12" t="s">
        <v>819</v>
      </c>
      <c r="E113" s="131" t="s">
        <v>55</v>
      </c>
      <c r="F113" s="151"/>
      <c r="G113" s="152"/>
      <c r="H113" s="13" t="s">
        <v>820</v>
      </c>
      <c r="I113" s="15">
        <f t="shared" si="4"/>
        <v>66.63</v>
      </c>
      <c r="J113" s="15">
        <v>66.63</v>
      </c>
      <c r="K113" s="122">
        <f t="shared" si="5"/>
        <v>66.63</v>
      </c>
      <c r="L113" s="127"/>
    </row>
    <row r="114" spans="1:12" ht="12.75" customHeight="1">
      <c r="A114" s="126"/>
      <c r="B114" s="138">
        <f>SUM(B22:B113)</f>
        <v>524</v>
      </c>
      <c r="C114" s="138" t="s">
        <v>149</v>
      </c>
      <c r="D114" s="138"/>
      <c r="E114" s="138"/>
      <c r="F114" s="138"/>
      <c r="G114" s="138"/>
      <c r="H114" s="138"/>
      <c r="I114" s="139" t="s">
        <v>261</v>
      </c>
      <c r="J114" s="139" t="s">
        <v>261</v>
      </c>
      <c r="K114" s="140">
        <f>SUM(K22:K113)</f>
        <v>9819.27</v>
      </c>
      <c r="L114" s="127"/>
    </row>
    <row r="115" spans="1:12" ht="12.75" customHeight="1">
      <c r="A115" s="126"/>
      <c r="B115" s="138"/>
      <c r="C115" s="138"/>
      <c r="D115" s="138"/>
      <c r="E115" s="138"/>
      <c r="F115" s="138"/>
      <c r="G115" s="138"/>
      <c r="H115" s="138"/>
      <c r="I115" s="139" t="s">
        <v>190</v>
      </c>
      <c r="J115" s="139" t="s">
        <v>190</v>
      </c>
      <c r="K115" s="140">
        <f>Invoice!J115</f>
        <v>-3927.7080000000005</v>
      </c>
      <c r="L115" s="127"/>
    </row>
    <row r="116" spans="1:12" ht="12.75" customHeight="1" outlineLevel="1">
      <c r="A116" s="126"/>
      <c r="B116" s="138"/>
      <c r="C116" s="138"/>
      <c r="D116" s="138"/>
      <c r="E116" s="138"/>
      <c r="F116" s="138"/>
      <c r="G116" s="138"/>
      <c r="H116" s="138"/>
      <c r="I116" s="139" t="s">
        <v>191</v>
      </c>
      <c r="J116" s="139" t="s">
        <v>191</v>
      </c>
      <c r="K116" s="140">
        <f>Invoice!J116</f>
        <v>0</v>
      </c>
      <c r="L116" s="127"/>
    </row>
    <row r="117" spans="1:12" ht="12.75" customHeight="1">
      <c r="A117" s="126"/>
      <c r="B117" s="138"/>
      <c r="C117" s="138"/>
      <c r="D117" s="138"/>
      <c r="E117" s="138"/>
      <c r="F117" s="138"/>
      <c r="G117" s="138"/>
      <c r="H117" s="138"/>
      <c r="I117" s="139" t="s">
        <v>263</v>
      </c>
      <c r="J117" s="139" t="s">
        <v>263</v>
      </c>
      <c r="K117" s="140">
        <f>SUM(K114:K116)</f>
        <v>5891.5619999999999</v>
      </c>
      <c r="L117" s="127"/>
    </row>
    <row r="118" spans="1:12" ht="12.75" customHeight="1">
      <c r="A118" s="6"/>
      <c r="B118" s="7"/>
      <c r="C118" s="7"/>
      <c r="D118" s="7"/>
      <c r="E118" s="7"/>
      <c r="F118" s="7"/>
      <c r="G118" s="7"/>
      <c r="H118" s="7" t="s">
        <v>826</v>
      </c>
      <c r="I118" s="7"/>
      <c r="J118" s="7"/>
      <c r="K118" s="7"/>
      <c r="L118" s="8"/>
    </row>
    <row r="119" spans="1:12" ht="12.75" customHeight="1"/>
    <row r="120" spans="1:12" ht="12.75" customHeight="1"/>
    <row r="121" spans="1:12" ht="12.75" customHeight="1"/>
    <row r="122" spans="1:12" ht="12.75" customHeight="1"/>
    <row r="123" spans="1:12" ht="12.75" customHeight="1"/>
    <row r="124" spans="1:12" ht="12.75" customHeight="1"/>
    <row r="125" spans="1:12" ht="12.75" customHeight="1"/>
  </sheetData>
  <mergeCells count="96">
    <mergeCell ref="F24:G24"/>
    <mergeCell ref="F23:G23"/>
    <mergeCell ref="K10:K11"/>
    <mergeCell ref="K14:K15"/>
    <mergeCell ref="F25:G25"/>
    <mergeCell ref="F20:G20"/>
    <mergeCell ref="F21:G21"/>
    <mergeCell ref="F22:G22"/>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11:G111"/>
    <mergeCell ref="F112:G112"/>
    <mergeCell ref="F113:G113"/>
    <mergeCell ref="F106:G106"/>
    <mergeCell ref="F107:G107"/>
    <mergeCell ref="F108:G108"/>
    <mergeCell ref="F109:G109"/>
    <mergeCell ref="F110:G1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9819.27</v>
      </c>
      <c r="O2" s="21" t="s">
        <v>265</v>
      </c>
    </row>
    <row r="3" spans="1:15" s="21" customFormat="1" ht="15" customHeight="1" thickBot="1">
      <c r="A3" s="22" t="s">
        <v>156</v>
      </c>
      <c r="G3" s="28">
        <f>Invoice!J14</f>
        <v>45320</v>
      </c>
      <c r="H3" s="29"/>
      <c r="N3" s="21">
        <v>9819.27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35.409999999999997</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38.21</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44.74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26.13</v>
      </c>
    </row>
    <row r="16" spans="1:15" s="21" customFormat="1" ht="13.7" customHeight="1" thickBot="1">
      <c r="A16" s="52"/>
      <c r="K16" s="106" t="s">
        <v>172</v>
      </c>
      <c r="L16" s="51" t="s">
        <v>173</v>
      </c>
      <c r="M16" s="21">
        <f>VLOOKUP(G3,[1]Sheet1!$A$9:$I$7290,7,FALSE)</f>
        <v>21.33</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White</v>
      </c>
      <c r="B18" s="57" t="str">
        <f>'Copy paste to Here'!C22</f>
        <v>ACBEVB</v>
      </c>
      <c r="C18" s="57" t="s">
        <v>722</v>
      </c>
      <c r="D18" s="58">
        <f>Invoice!B22</f>
        <v>10</v>
      </c>
      <c r="E18" s="59">
        <f>'Shipping Invoice'!J22*$N$1</f>
        <v>7.48</v>
      </c>
      <c r="F18" s="59">
        <f>D18*E18</f>
        <v>74.800000000000011</v>
      </c>
      <c r="G18" s="60">
        <f>E18*$E$14</f>
        <v>7.48</v>
      </c>
      <c r="H18" s="61">
        <f>D18*G18</f>
        <v>74.800000000000011</v>
      </c>
    </row>
    <row r="19" spans="1:13" s="62" customFormat="1" ht="24">
      <c r="A19" s="124" t="str">
        <f>IF((LEN('Copy paste to Here'!G23))&gt;5,((CONCATENATE('Copy paste to Here'!G23," &amp; ",'Copy paste to Here'!D23,"  &amp;  ",'Copy paste to Here'!E23))),"Empty Cell")</f>
        <v>Flexible acrylic labret, 16g (1.2mm) with 3mm UV ball &amp; Length: 6mm  &amp;  Color: Black</v>
      </c>
      <c r="B19" s="57" t="str">
        <f>'Copy paste to Here'!C23</f>
        <v>ALBEVB</v>
      </c>
      <c r="C19" s="57" t="s">
        <v>724</v>
      </c>
      <c r="D19" s="58">
        <f>Invoice!B23</f>
        <v>6</v>
      </c>
      <c r="E19" s="59">
        <f>'Shipping Invoice'!J23*$N$1</f>
        <v>4.99</v>
      </c>
      <c r="F19" s="59">
        <f t="shared" ref="F19:F82" si="0">D19*E19</f>
        <v>29.94</v>
      </c>
      <c r="G19" s="60">
        <f t="shared" ref="G19:G82" si="1">E19*$E$14</f>
        <v>4.99</v>
      </c>
      <c r="H19" s="63">
        <f t="shared" ref="H19:H82" si="2">D19*G19</f>
        <v>29.94</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724</v>
      </c>
      <c r="D20" s="58">
        <f>Invoice!B24</f>
        <v>6</v>
      </c>
      <c r="E20" s="59">
        <f>'Shipping Invoice'!J24*$N$1</f>
        <v>4.99</v>
      </c>
      <c r="F20" s="59">
        <f t="shared" si="0"/>
        <v>29.94</v>
      </c>
      <c r="G20" s="60">
        <f t="shared" si="1"/>
        <v>4.99</v>
      </c>
      <c r="H20" s="63">
        <f t="shared" si="2"/>
        <v>29.94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726</v>
      </c>
      <c r="D21" s="58">
        <f>Invoice!B25</f>
        <v>2</v>
      </c>
      <c r="E21" s="59">
        <f>'Shipping Invoice'!J25*$N$1</f>
        <v>12.11</v>
      </c>
      <c r="F21" s="59">
        <f t="shared" si="0"/>
        <v>24.22</v>
      </c>
      <c r="G21" s="60">
        <f t="shared" si="1"/>
        <v>12.11</v>
      </c>
      <c r="H21" s="63">
        <f t="shared" si="2"/>
        <v>24.22</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AB  &amp;  </v>
      </c>
      <c r="B22" s="57" t="str">
        <f>'Copy paste to Here'!C26</f>
        <v>ANSBC25</v>
      </c>
      <c r="C22" s="57" t="s">
        <v>726</v>
      </c>
      <c r="D22" s="58">
        <f>Invoice!B26</f>
        <v>2</v>
      </c>
      <c r="E22" s="59">
        <f>'Shipping Invoice'!J26*$N$1</f>
        <v>12.11</v>
      </c>
      <c r="F22" s="59">
        <f t="shared" si="0"/>
        <v>24.22</v>
      </c>
      <c r="G22" s="60">
        <f t="shared" si="1"/>
        <v>12.11</v>
      </c>
      <c r="H22" s="63">
        <f t="shared" si="2"/>
        <v>24.22</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6mm</v>
      </c>
      <c r="B23" s="57" t="str">
        <f>'Copy paste to Here'!C27</f>
        <v>BB18B3</v>
      </c>
      <c r="C23" s="57" t="s">
        <v>728</v>
      </c>
      <c r="D23" s="58">
        <f>Invoice!B27</f>
        <v>18</v>
      </c>
      <c r="E23" s="59">
        <f>'Shipping Invoice'!J27*$N$1</f>
        <v>6.77</v>
      </c>
      <c r="F23" s="59">
        <f t="shared" si="0"/>
        <v>121.85999999999999</v>
      </c>
      <c r="G23" s="60">
        <f t="shared" si="1"/>
        <v>6.77</v>
      </c>
      <c r="H23" s="63">
        <f t="shared" si="2"/>
        <v>121.85999999999999</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8mm</v>
      </c>
      <c r="B24" s="57" t="str">
        <f>'Copy paste to Here'!C28</f>
        <v>BB18B3</v>
      </c>
      <c r="C24" s="57" t="s">
        <v>728</v>
      </c>
      <c r="D24" s="58">
        <f>Invoice!B28</f>
        <v>3</v>
      </c>
      <c r="E24" s="59">
        <f>'Shipping Invoice'!J28*$N$1</f>
        <v>6.77</v>
      </c>
      <c r="F24" s="59">
        <f t="shared" si="0"/>
        <v>20.309999999999999</v>
      </c>
      <c r="G24" s="60">
        <f t="shared" si="1"/>
        <v>6.77</v>
      </c>
      <c r="H24" s="63">
        <f t="shared" si="2"/>
        <v>20.309999999999999</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10mm</v>
      </c>
      <c r="B25" s="57" t="str">
        <f>'Copy paste to Here'!C29</f>
        <v>BB18B3</v>
      </c>
      <c r="C25" s="57" t="s">
        <v>728</v>
      </c>
      <c r="D25" s="58">
        <f>Invoice!B29</f>
        <v>23</v>
      </c>
      <c r="E25" s="59">
        <f>'Shipping Invoice'!J29*$N$1</f>
        <v>6.77</v>
      </c>
      <c r="F25" s="59">
        <f t="shared" si="0"/>
        <v>155.70999999999998</v>
      </c>
      <c r="G25" s="60">
        <f t="shared" si="1"/>
        <v>6.77</v>
      </c>
      <c r="H25" s="63">
        <f t="shared" si="2"/>
        <v>155.70999999999998</v>
      </c>
    </row>
    <row r="26" spans="1:13" s="62" customFormat="1" ht="24">
      <c r="A26" s="56" t="str">
        <f>IF((LEN('Copy paste to Here'!G30))&gt;5,((CONCATENATE('Copy paste to Here'!G30," &amp; ",'Copy paste to Here'!D30,"  &amp;  ",'Copy paste to Here'!E30))),"Empty Cell")</f>
        <v xml:space="preserve">316L steel eyebrow barbell, 18g (1mm) with two 3mm cones &amp; Length: 6mm  &amp;  </v>
      </c>
      <c r="B26" s="57" t="str">
        <f>'Copy paste to Here'!C30</f>
        <v>BB18CN3</v>
      </c>
      <c r="C26" s="57" t="s">
        <v>731</v>
      </c>
      <c r="D26" s="58">
        <f>Invoice!B30</f>
        <v>3</v>
      </c>
      <c r="E26" s="59">
        <f>'Shipping Invoice'!J30*$N$1</f>
        <v>8.19</v>
      </c>
      <c r="F26" s="59">
        <f t="shared" si="0"/>
        <v>24.57</v>
      </c>
      <c r="G26" s="60">
        <f t="shared" si="1"/>
        <v>8.19</v>
      </c>
      <c r="H26" s="63">
        <f t="shared" si="2"/>
        <v>24.57</v>
      </c>
    </row>
    <row r="27" spans="1:13" s="62" customFormat="1" ht="24">
      <c r="A27" s="56" t="str">
        <f>IF((LEN('Copy paste to Here'!G31))&gt;5,((CONCATENATE('Copy paste to Here'!G31," &amp; ",'Copy paste to Here'!D31,"  &amp;  ",'Copy paste to Here'!E31))),"Empty Cell")</f>
        <v xml:space="preserve">316L steel eyebrow barbell, 18g (1mm) with two 3mm cones &amp; Length: 8mm  &amp;  </v>
      </c>
      <c r="B27" s="57" t="str">
        <f>'Copy paste to Here'!C31</f>
        <v>BB18CN3</v>
      </c>
      <c r="C27" s="57" t="s">
        <v>731</v>
      </c>
      <c r="D27" s="58">
        <f>Invoice!B31</f>
        <v>3</v>
      </c>
      <c r="E27" s="59">
        <f>'Shipping Invoice'!J31*$N$1</f>
        <v>8.19</v>
      </c>
      <c r="F27" s="59">
        <f t="shared" si="0"/>
        <v>24.57</v>
      </c>
      <c r="G27" s="60">
        <f t="shared" si="1"/>
        <v>8.19</v>
      </c>
      <c r="H27" s="63">
        <f t="shared" si="2"/>
        <v>24.57</v>
      </c>
    </row>
    <row r="28" spans="1:13" s="62" customFormat="1" ht="24">
      <c r="A28" s="56" t="str">
        <f>IF((LEN('Copy paste to Here'!G32))&gt;5,((CONCATENATE('Copy paste to Here'!G32," &amp; ",'Copy paste to Here'!D32,"  &amp;  ",'Copy paste to Here'!E32))),"Empty Cell")</f>
        <v xml:space="preserve">316L steel eyebrow barbell, 18g (1mm) with two 3mm cones &amp; Length: 10mm  &amp;  </v>
      </c>
      <c r="B28" s="57" t="str">
        <f>'Copy paste to Here'!C32</f>
        <v>BB18CN3</v>
      </c>
      <c r="C28" s="57" t="s">
        <v>731</v>
      </c>
      <c r="D28" s="58">
        <f>Invoice!B32</f>
        <v>3</v>
      </c>
      <c r="E28" s="59">
        <f>'Shipping Invoice'!J32*$N$1</f>
        <v>8.19</v>
      </c>
      <c r="F28" s="59">
        <f t="shared" si="0"/>
        <v>24.57</v>
      </c>
      <c r="G28" s="60">
        <f t="shared" si="1"/>
        <v>8.19</v>
      </c>
      <c r="H28" s="63">
        <f t="shared" si="2"/>
        <v>24.57</v>
      </c>
    </row>
    <row r="29" spans="1:13" s="62" customFormat="1" ht="24">
      <c r="A29" s="56" t="str">
        <f>IF((LEN('Copy paste to Here'!G33))&gt;5,((CONCATENATE('Copy paste to Here'!G33," &amp; ",'Copy paste to Here'!D33,"  &amp;  ",'Copy paste to Here'!E33))),"Empty Cell")</f>
        <v xml:space="preserve">316L steel barbell, 20g (0.8mm) with 3mm balls &amp; Length: 6mm  &amp;  </v>
      </c>
      <c r="B29" s="57" t="str">
        <f>'Copy paste to Here'!C33</f>
        <v>BB20</v>
      </c>
      <c r="C29" s="57" t="s">
        <v>733</v>
      </c>
      <c r="D29" s="58">
        <f>Invoice!B33</f>
        <v>8</v>
      </c>
      <c r="E29" s="59">
        <f>'Shipping Invoice'!J33*$N$1</f>
        <v>13.9</v>
      </c>
      <c r="F29" s="59">
        <f t="shared" si="0"/>
        <v>111.2</v>
      </c>
      <c r="G29" s="60">
        <f t="shared" si="1"/>
        <v>13.9</v>
      </c>
      <c r="H29" s="63">
        <f t="shared" si="2"/>
        <v>111.2</v>
      </c>
    </row>
    <row r="30" spans="1:13" s="62" customFormat="1" ht="24">
      <c r="A30" s="56" t="str">
        <f>IF((LEN('Copy paste to Here'!G34))&gt;5,((CONCATENATE('Copy paste to Here'!G34," &amp; ",'Copy paste to Here'!D34,"  &amp;  ",'Copy paste to Here'!E34))),"Empty Cell")</f>
        <v xml:space="preserve">316L steel barbell, 20g (0.8mm) with 3mm balls &amp; Length: 8mm  &amp;  </v>
      </c>
      <c r="B30" s="57" t="str">
        <f>'Copy paste to Here'!C34</f>
        <v>BB20</v>
      </c>
      <c r="C30" s="57" t="s">
        <v>733</v>
      </c>
      <c r="D30" s="58">
        <f>Invoice!B34</f>
        <v>12</v>
      </c>
      <c r="E30" s="59">
        <f>'Shipping Invoice'!J34*$N$1</f>
        <v>13.9</v>
      </c>
      <c r="F30" s="59">
        <f t="shared" si="0"/>
        <v>166.8</v>
      </c>
      <c r="G30" s="60">
        <f t="shared" si="1"/>
        <v>13.9</v>
      </c>
      <c r="H30" s="63">
        <f t="shared" si="2"/>
        <v>166.8</v>
      </c>
    </row>
    <row r="31" spans="1:13" s="62" customFormat="1" ht="24">
      <c r="A31" s="56" t="str">
        <f>IF((LEN('Copy paste to Here'!G35))&gt;5,((CONCATENATE('Copy paste to Here'!G35," &amp; ",'Copy paste to Here'!D35,"  &amp;  ",'Copy paste to Here'!E35))),"Empty Cell")</f>
        <v xml:space="preserve">316L steel barbell, 20g (0.8mm) with 3mm balls &amp; Length: 10mm  &amp;  </v>
      </c>
      <c r="B31" s="57" t="str">
        <f>'Copy paste to Here'!C35</f>
        <v>BB20</v>
      </c>
      <c r="C31" s="57" t="s">
        <v>733</v>
      </c>
      <c r="D31" s="58">
        <f>Invoice!B35</f>
        <v>2</v>
      </c>
      <c r="E31" s="59">
        <f>'Shipping Invoice'!J35*$N$1</f>
        <v>13.9</v>
      </c>
      <c r="F31" s="59">
        <f t="shared" si="0"/>
        <v>27.8</v>
      </c>
      <c r="G31" s="60">
        <f t="shared" si="1"/>
        <v>13.9</v>
      </c>
      <c r="H31" s="63">
        <f t="shared" si="2"/>
        <v>27.8</v>
      </c>
    </row>
    <row r="32" spans="1:13" s="62" customFormat="1" ht="24">
      <c r="A32" s="56" t="str">
        <f>IF((LEN('Copy paste to Here'!G36))&gt;5,((CONCATENATE('Copy paste to Here'!G36," &amp; ",'Copy paste to Here'!D36,"  &amp;  ",'Copy paste to Here'!E36))),"Empty Cell")</f>
        <v xml:space="preserve">316L steel barbell, 20g (0.8mm) with 3mm balls &amp; Length: 14mm  &amp;  </v>
      </c>
      <c r="B32" s="57" t="str">
        <f>'Copy paste to Here'!C36</f>
        <v>BB20</v>
      </c>
      <c r="C32" s="57" t="s">
        <v>733</v>
      </c>
      <c r="D32" s="58">
        <f>Invoice!B36</f>
        <v>8</v>
      </c>
      <c r="E32" s="59">
        <f>'Shipping Invoice'!J36*$N$1</f>
        <v>13.9</v>
      </c>
      <c r="F32" s="59">
        <f t="shared" si="0"/>
        <v>111.2</v>
      </c>
      <c r="G32" s="60">
        <f t="shared" si="1"/>
        <v>13.9</v>
      </c>
      <c r="H32" s="63">
        <f t="shared" si="2"/>
        <v>111.2</v>
      </c>
    </row>
    <row r="33" spans="1:8" s="62" customFormat="1" ht="24">
      <c r="A33" s="56" t="str">
        <f>IF((LEN('Copy paste to Here'!G37))&gt;5,((CONCATENATE('Copy paste to Here'!G37," &amp; ",'Copy paste to Here'!D37,"  &amp;  ",'Copy paste to Here'!E37))),"Empty Cell")</f>
        <v xml:space="preserve">316L steel eyebrow barbell, 16g (1.2mm) with two 3mm balls &amp; Length: 6mm  &amp;  </v>
      </c>
      <c r="B33" s="57" t="str">
        <f>'Copy paste to Here'!C37</f>
        <v>BBEB</v>
      </c>
      <c r="C33" s="57" t="s">
        <v>109</v>
      </c>
      <c r="D33" s="58">
        <f>Invoice!B37</f>
        <v>26</v>
      </c>
      <c r="E33" s="59">
        <f>'Shipping Invoice'!J37*$N$1</f>
        <v>5.7</v>
      </c>
      <c r="F33" s="59">
        <f t="shared" si="0"/>
        <v>148.20000000000002</v>
      </c>
      <c r="G33" s="60">
        <f t="shared" si="1"/>
        <v>5.7</v>
      </c>
      <c r="H33" s="63">
        <f t="shared" si="2"/>
        <v>148.20000000000002</v>
      </c>
    </row>
    <row r="34" spans="1:8" s="62" customFormat="1" ht="24">
      <c r="A34" s="56" t="str">
        <f>IF((LEN('Copy paste to Here'!G38))&gt;5,((CONCATENATE('Copy paste to Here'!G38," &amp; ",'Copy paste to Here'!D38,"  &amp;  ",'Copy paste to Here'!E38))),"Empty Cell")</f>
        <v xml:space="preserve">316L steel eyebrow barbell, 16g (1.2mm) with two 3mm balls &amp; Length: 8mm  &amp;  </v>
      </c>
      <c r="B34" s="57" t="str">
        <f>'Copy paste to Here'!C38</f>
        <v>BBEB</v>
      </c>
      <c r="C34" s="57" t="s">
        <v>109</v>
      </c>
      <c r="D34" s="58">
        <f>Invoice!B38</f>
        <v>22</v>
      </c>
      <c r="E34" s="59">
        <f>'Shipping Invoice'!J38*$N$1</f>
        <v>5.7</v>
      </c>
      <c r="F34" s="59">
        <f t="shared" si="0"/>
        <v>125.4</v>
      </c>
      <c r="G34" s="60">
        <f t="shared" si="1"/>
        <v>5.7</v>
      </c>
      <c r="H34" s="63">
        <f t="shared" si="2"/>
        <v>125.4</v>
      </c>
    </row>
    <row r="35" spans="1:8" s="62" customFormat="1" ht="24">
      <c r="A35" s="56" t="str">
        <f>IF((LEN('Copy paste to Here'!G39))&gt;5,((CONCATENATE('Copy paste to Here'!G39," &amp; ",'Copy paste to Here'!D39,"  &amp;  ",'Copy paste to Here'!E39))),"Empty Cell")</f>
        <v xml:space="preserve">316L steel eyebrow barbell, 16g (1.2mm) with two 3mm balls &amp; Length: 10mm  &amp;  </v>
      </c>
      <c r="B35" s="57" t="str">
        <f>'Copy paste to Here'!C39</f>
        <v>BBEB</v>
      </c>
      <c r="C35" s="57" t="s">
        <v>109</v>
      </c>
      <c r="D35" s="58">
        <f>Invoice!B39</f>
        <v>30</v>
      </c>
      <c r="E35" s="59">
        <f>'Shipping Invoice'!J39*$N$1</f>
        <v>5.7</v>
      </c>
      <c r="F35" s="59">
        <f t="shared" si="0"/>
        <v>171</v>
      </c>
      <c r="G35" s="60">
        <f t="shared" si="1"/>
        <v>5.7</v>
      </c>
      <c r="H35" s="63">
        <f t="shared" si="2"/>
        <v>171</v>
      </c>
    </row>
    <row r="36" spans="1:8" s="62" customFormat="1" ht="24">
      <c r="A36" s="56" t="str">
        <f>IF((LEN('Copy paste to Here'!G40))&gt;5,((CONCATENATE('Copy paste to Here'!G40," &amp; ",'Copy paste to Here'!D40,"  &amp;  ",'Copy paste to Here'!E40))),"Empty Cell")</f>
        <v xml:space="preserve">316L steel eyebrow barbell, 16g (1.2mm) with two 3mm cones &amp; Length: 6mm  &amp;  </v>
      </c>
      <c r="B36" s="57" t="str">
        <f>'Copy paste to Here'!C40</f>
        <v>BBECN</v>
      </c>
      <c r="C36" s="57" t="s">
        <v>736</v>
      </c>
      <c r="D36" s="58">
        <f>Invoice!B40</f>
        <v>3</v>
      </c>
      <c r="E36" s="59">
        <f>'Shipping Invoice'!J40*$N$1</f>
        <v>5.7</v>
      </c>
      <c r="F36" s="59">
        <f t="shared" si="0"/>
        <v>17.100000000000001</v>
      </c>
      <c r="G36" s="60">
        <f t="shared" si="1"/>
        <v>5.7</v>
      </c>
      <c r="H36" s="63">
        <f t="shared" si="2"/>
        <v>17.100000000000001</v>
      </c>
    </row>
    <row r="37" spans="1:8" s="62" customFormat="1" ht="24">
      <c r="A37" s="56" t="str">
        <f>IF((LEN('Copy paste to Here'!G41))&gt;5,((CONCATENATE('Copy paste to Here'!G41," &amp; ",'Copy paste to Here'!D41,"  &amp;  ",'Copy paste to Here'!E41))),"Empty Cell")</f>
        <v xml:space="preserve">316L steel eyebrow barbell, 16g (1.2mm) with two 3mm cones &amp; Length: 8mm  &amp;  </v>
      </c>
      <c r="B37" s="57" t="str">
        <f>'Copy paste to Here'!C41</f>
        <v>BBECN</v>
      </c>
      <c r="C37" s="57" t="s">
        <v>736</v>
      </c>
      <c r="D37" s="58">
        <f>Invoice!B41</f>
        <v>3</v>
      </c>
      <c r="E37" s="59">
        <f>'Shipping Invoice'!J41*$N$1</f>
        <v>5.7</v>
      </c>
      <c r="F37" s="59">
        <f t="shared" si="0"/>
        <v>17.100000000000001</v>
      </c>
      <c r="G37" s="60">
        <f t="shared" si="1"/>
        <v>5.7</v>
      </c>
      <c r="H37" s="63">
        <f t="shared" si="2"/>
        <v>17.100000000000001</v>
      </c>
    </row>
    <row r="38" spans="1:8" s="62" customFormat="1" ht="24">
      <c r="A38" s="56" t="str">
        <f>IF((LEN('Copy paste to Here'!G42))&gt;5,((CONCATENATE('Copy paste to Here'!G42," &amp; ",'Copy paste to Here'!D42,"  &amp;  ",'Copy paste to Here'!E42))),"Empty Cell")</f>
        <v xml:space="preserve">316L steel eyebrow barbell, 16g (1.2mm) with two 3mm cones &amp; Length: 10mm  &amp;  </v>
      </c>
      <c r="B38" s="57" t="str">
        <f>'Copy paste to Here'!C42</f>
        <v>BBECN</v>
      </c>
      <c r="C38" s="57" t="s">
        <v>736</v>
      </c>
      <c r="D38" s="58">
        <f>Invoice!B42</f>
        <v>3</v>
      </c>
      <c r="E38" s="59">
        <f>'Shipping Invoice'!J42*$N$1</f>
        <v>5.7</v>
      </c>
      <c r="F38" s="59">
        <f t="shared" si="0"/>
        <v>17.100000000000001</v>
      </c>
      <c r="G38" s="60">
        <f t="shared" si="1"/>
        <v>5.7</v>
      </c>
      <c r="H38" s="63">
        <f t="shared" si="2"/>
        <v>17.100000000000001</v>
      </c>
    </row>
    <row r="39" spans="1:8" s="62" customFormat="1" ht="25.5">
      <c r="A39" s="56" t="str">
        <f>IF((LEN('Copy paste to Here'!G43))&gt;5,((CONCATENATE('Copy paste to Here'!G43," &amp; ",'Copy paste to Here'!D43,"  &amp;  ",'Copy paste to Here'!E43))),"Empty Cell")</f>
        <v xml:space="preserve">316L steel Industrial barbell, 14g (1.6mm) with two 5mm balls &amp; Length: 32mm  &amp;  </v>
      </c>
      <c r="B39" s="57" t="str">
        <f>'Copy paste to Here'!C43</f>
        <v>BBIND</v>
      </c>
      <c r="C39" s="57" t="s">
        <v>821</v>
      </c>
      <c r="D39" s="58">
        <f>Invoice!B43</f>
        <v>2</v>
      </c>
      <c r="E39" s="59">
        <f>'Shipping Invoice'!J43*$N$1</f>
        <v>8.91</v>
      </c>
      <c r="F39" s="59">
        <f t="shared" si="0"/>
        <v>17.82</v>
      </c>
      <c r="G39" s="60">
        <f t="shared" si="1"/>
        <v>8.91</v>
      </c>
      <c r="H39" s="63">
        <f t="shared" si="2"/>
        <v>17.82</v>
      </c>
    </row>
    <row r="40" spans="1:8" s="62" customFormat="1" ht="24">
      <c r="A40" s="56" t="str">
        <f>IF((LEN('Copy paste to Here'!G44))&gt;5,((CONCATENATE('Copy paste to Here'!G44," &amp; ",'Copy paste to Here'!D44,"  &amp;  ",'Copy paste to Here'!E44))),"Empty Cell")</f>
        <v>Extra long PVD plated surgical steel industrial barbell, 14g (1.6mm) with two 5mm balls &amp; Length: 42mm  &amp;  Color: Black</v>
      </c>
      <c r="B40" s="57" t="str">
        <f>'Copy paste to Here'!C44</f>
        <v>BBITBXL</v>
      </c>
      <c r="C40" s="57" t="s">
        <v>739</v>
      </c>
      <c r="D40" s="58">
        <f>Invoice!B44</f>
        <v>2</v>
      </c>
      <c r="E40" s="59">
        <f>'Shipping Invoice'!J44*$N$1</f>
        <v>26.37</v>
      </c>
      <c r="F40" s="59">
        <f t="shared" si="0"/>
        <v>52.74</v>
      </c>
      <c r="G40" s="60">
        <f t="shared" si="1"/>
        <v>26.37</v>
      </c>
      <c r="H40" s="63">
        <f t="shared" si="2"/>
        <v>52.74</v>
      </c>
    </row>
    <row r="41" spans="1:8" s="62" customFormat="1" ht="24">
      <c r="A41" s="56" t="str">
        <f>IF((LEN('Copy paste to Here'!G45))&gt;5,((CONCATENATE('Copy paste to Here'!G45," &amp; ",'Copy paste to Here'!D45,"  &amp;  ",'Copy paste to Here'!E45))),"Empty Cell")</f>
        <v>Extra long PVD plated surgical steel industrial barbell, 14g (1.6mm) with two 5mm balls &amp; Length: 45mm  &amp;  Color: Black</v>
      </c>
      <c r="B41" s="57" t="str">
        <f>'Copy paste to Here'!C45</f>
        <v>BBITBXL</v>
      </c>
      <c r="C41" s="57" t="s">
        <v>739</v>
      </c>
      <c r="D41" s="58">
        <f>Invoice!B45</f>
        <v>1</v>
      </c>
      <c r="E41" s="59">
        <f>'Shipping Invoice'!J45*$N$1</f>
        <v>26.37</v>
      </c>
      <c r="F41" s="59">
        <f t="shared" si="0"/>
        <v>26.37</v>
      </c>
      <c r="G41" s="60">
        <f t="shared" si="1"/>
        <v>26.37</v>
      </c>
      <c r="H41" s="63">
        <f t="shared" si="2"/>
        <v>26.37</v>
      </c>
    </row>
    <row r="42" spans="1:8" s="62" customFormat="1" ht="24">
      <c r="A42" s="56" t="str">
        <f>IF((LEN('Copy paste to Here'!G46))&gt;5,((CONCATENATE('Copy paste to Here'!G46," &amp; ",'Copy paste to Here'!D46,"  &amp;  ",'Copy paste to Here'!E46))),"Empty Cell")</f>
        <v xml:space="preserve">Surgical steel tongue barbell, 14g (1.6mm) with 5mm acrylic UV dice - length 5/8'' (16mm) &amp; Color: Black  &amp;  </v>
      </c>
      <c r="B42" s="57" t="str">
        <f>'Copy paste to Here'!C46</f>
        <v>BBUVDI</v>
      </c>
      <c r="C42" s="57" t="s">
        <v>741</v>
      </c>
      <c r="D42" s="58">
        <f>Invoice!B46</f>
        <v>3</v>
      </c>
      <c r="E42" s="59">
        <f>'Shipping Invoice'!J46*$N$1</f>
        <v>10.33</v>
      </c>
      <c r="F42" s="59">
        <f t="shared" si="0"/>
        <v>30.990000000000002</v>
      </c>
      <c r="G42" s="60">
        <f t="shared" si="1"/>
        <v>10.33</v>
      </c>
      <c r="H42" s="63">
        <f t="shared" si="2"/>
        <v>30.990000000000002</v>
      </c>
    </row>
    <row r="43" spans="1:8" s="62" customFormat="1" ht="24">
      <c r="A43" s="56" t="str">
        <f>IF((LEN('Copy paste to Here'!G47))&gt;5,((CONCATENATE('Copy paste to Here'!G47," &amp; ",'Copy paste to Here'!D47,"  &amp;  ",'Copy paste to Here'!E47))),"Empty Cell")</f>
        <v xml:space="preserve">Surgical steel tongue barbell, 14g (1.6mm) with 5mm acrylic UV dice - length 5/8'' (16mm) &amp; Color: Clear  &amp;  </v>
      </c>
      <c r="B43" s="57" t="str">
        <f>'Copy paste to Here'!C47</f>
        <v>BBUVDI</v>
      </c>
      <c r="C43" s="57" t="s">
        <v>741</v>
      </c>
      <c r="D43" s="58">
        <f>Invoice!B47</f>
        <v>3</v>
      </c>
      <c r="E43" s="59">
        <f>'Shipping Invoice'!J47*$N$1</f>
        <v>10.33</v>
      </c>
      <c r="F43" s="59">
        <f t="shared" si="0"/>
        <v>30.990000000000002</v>
      </c>
      <c r="G43" s="60">
        <f t="shared" si="1"/>
        <v>10.33</v>
      </c>
      <c r="H43" s="63">
        <f t="shared" si="2"/>
        <v>30.990000000000002</v>
      </c>
    </row>
    <row r="44" spans="1:8" s="62" customFormat="1" ht="24">
      <c r="A44" s="56" t="str">
        <f>IF((LEN('Copy paste to Here'!G48))&gt;5,((CONCATENATE('Copy paste to Here'!G48," &amp; ",'Copy paste to Here'!D48,"  &amp;  ",'Copy paste to Here'!E48))),"Empty Cell")</f>
        <v xml:space="preserve">Surgical steel tongue barbell, 14g (1.6mm) with 5mm acrylic UV dice - length 5/8'' (16mm) &amp; Color: Blue  &amp;  </v>
      </c>
      <c r="B44" s="57" t="str">
        <f>'Copy paste to Here'!C48</f>
        <v>BBUVDI</v>
      </c>
      <c r="C44" s="57" t="s">
        <v>741</v>
      </c>
      <c r="D44" s="58">
        <f>Invoice!B48</f>
        <v>3</v>
      </c>
      <c r="E44" s="59">
        <f>'Shipping Invoice'!J48*$N$1</f>
        <v>10.33</v>
      </c>
      <c r="F44" s="59">
        <f t="shared" si="0"/>
        <v>30.990000000000002</v>
      </c>
      <c r="G44" s="60">
        <f t="shared" si="1"/>
        <v>10.33</v>
      </c>
      <c r="H44" s="63">
        <f t="shared" si="2"/>
        <v>30.990000000000002</v>
      </c>
    </row>
    <row r="45" spans="1:8" s="62" customFormat="1" ht="24">
      <c r="A45" s="56" t="str">
        <f>IF((LEN('Copy paste to Here'!G49))&gt;5,((CONCATENATE('Copy paste to Here'!G49," &amp; ",'Copy paste to Here'!D49,"  &amp;  ",'Copy paste to Here'!E49))),"Empty Cell")</f>
        <v xml:space="preserve">Surgical steel tongue barbell, 14g (1.6mm) with 5mm acrylic UV dice - length 5/8'' (16mm) &amp; Color: Purple  &amp;  </v>
      </c>
      <c r="B45" s="57" t="str">
        <f>'Copy paste to Here'!C49</f>
        <v>BBUVDI</v>
      </c>
      <c r="C45" s="57" t="s">
        <v>741</v>
      </c>
      <c r="D45" s="58">
        <f>Invoice!B49</f>
        <v>3</v>
      </c>
      <c r="E45" s="59">
        <f>'Shipping Invoice'!J49*$N$1</f>
        <v>10.33</v>
      </c>
      <c r="F45" s="59">
        <f t="shared" si="0"/>
        <v>30.990000000000002</v>
      </c>
      <c r="G45" s="60">
        <f t="shared" si="1"/>
        <v>10.33</v>
      </c>
      <c r="H45" s="63">
        <f t="shared" si="2"/>
        <v>30.990000000000002</v>
      </c>
    </row>
    <row r="46" spans="1:8" s="62" customFormat="1" ht="24">
      <c r="A46" s="56" t="str">
        <f>IF((LEN('Copy paste to Here'!G50))&gt;5,((CONCATENATE('Copy paste to Here'!G50," &amp; ",'Copy paste to Here'!D50,"  &amp;  ",'Copy paste to Here'!E50))),"Empty Cell")</f>
        <v xml:space="preserve">Surgical steel tongue barbell, 14g (1.6mm) with 5mm acrylic UV dice - length 5/8'' (16mm) &amp; Color: Red  &amp;  </v>
      </c>
      <c r="B46" s="57" t="str">
        <f>'Copy paste to Here'!C50</f>
        <v>BBUVDI</v>
      </c>
      <c r="C46" s="57" t="s">
        <v>741</v>
      </c>
      <c r="D46" s="58">
        <f>Invoice!B50</f>
        <v>3</v>
      </c>
      <c r="E46" s="59">
        <f>'Shipping Invoice'!J50*$N$1</f>
        <v>10.33</v>
      </c>
      <c r="F46" s="59">
        <f t="shared" si="0"/>
        <v>30.990000000000002</v>
      </c>
      <c r="G46" s="60">
        <f t="shared" si="1"/>
        <v>10.33</v>
      </c>
      <c r="H46" s="63">
        <f t="shared" si="2"/>
        <v>30.990000000000002</v>
      </c>
    </row>
    <row r="47" spans="1:8" s="62" customFormat="1" ht="36">
      <c r="A47" s="56" t="str">
        <f>IF((LEN('Copy paste to Here'!G51))&gt;5,((CONCATENATE('Copy paste to Here'!G51," &amp; ",'Copy paste to Here'!D51,"  &amp;  ",'Copy paste to Here'!E51))),"Empty Cell")</f>
        <v>Anodized 316L steel ball closure ring, 14g (1.6mm) with a 4mm high polished plain steel closure ball &amp; Length: 14mm  &amp;  Color: Black</v>
      </c>
      <c r="B47" s="57" t="str">
        <f>'Copy paste to Here'!C51</f>
        <v>BCRTB4</v>
      </c>
      <c r="C47" s="57" t="s">
        <v>744</v>
      </c>
      <c r="D47" s="58">
        <f>Invoice!B51</f>
        <v>2</v>
      </c>
      <c r="E47" s="59">
        <f>'Shipping Invoice'!J51*$N$1</f>
        <v>10.69</v>
      </c>
      <c r="F47" s="59">
        <f t="shared" si="0"/>
        <v>21.38</v>
      </c>
      <c r="G47" s="60">
        <f t="shared" si="1"/>
        <v>10.69</v>
      </c>
      <c r="H47" s="63">
        <f t="shared" si="2"/>
        <v>21.38</v>
      </c>
    </row>
    <row r="48" spans="1:8" s="62" customFormat="1" ht="24">
      <c r="A48" s="56" t="str">
        <f>IF((LEN('Copy paste to Here'!G52))&gt;5,((CONCATENATE('Copy paste to Here'!G52," &amp; ",'Copy paste to Here'!D52,"  &amp;  ",'Copy paste to Here'!E52))),"Empty Cell")</f>
        <v xml:space="preserve">Surgical steel eyebrow banana 16g (1.2mm) with a 3mm steel cone and casted steel arrow end &amp; Length: 6mm  &amp;  </v>
      </c>
      <c r="B48" s="57" t="str">
        <f>'Copy paste to Here'!C52</f>
        <v>BN16AW</v>
      </c>
      <c r="C48" s="57" t="s">
        <v>746</v>
      </c>
      <c r="D48" s="58">
        <f>Invoice!B52</f>
        <v>1</v>
      </c>
      <c r="E48" s="59">
        <f>'Shipping Invoice'!J52*$N$1</f>
        <v>57.36</v>
      </c>
      <c r="F48" s="59">
        <f t="shared" si="0"/>
        <v>57.36</v>
      </c>
      <c r="G48" s="60">
        <f t="shared" si="1"/>
        <v>57.36</v>
      </c>
      <c r="H48" s="63">
        <f t="shared" si="2"/>
        <v>57.36</v>
      </c>
    </row>
    <row r="49" spans="1:8" s="62" customFormat="1" ht="24">
      <c r="A49" s="56" t="str">
        <f>IF((LEN('Copy paste to Here'!G53))&gt;5,((CONCATENATE('Copy paste to Here'!G53," &amp; ",'Copy paste to Here'!D53,"  &amp;  ",'Copy paste to Here'!E53))),"Empty Cell")</f>
        <v>PVD plated 316L steel eyebrow banana, 18g (1mm) with two 3mm balls &amp; Color: High Polish  &amp;  Length: 6mm</v>
      </c>
      <c r="B49" s="57" t="str">
        <f>'Copy paste to Here'!C53</f>
        <v>BN18B3</v>
      </c>
      <c r="C49" s="57" t="s">
        <v>748</v>
      </c>
      <c r="D49" s="58">
        <f>Invoice!B53</f>
        <v>8</v>
      </c>
      <c r="E49" s="59">
        <f>'Shipping Invoice'!J53*$N$1</f>
        <v>6.77</v>
      </c>
      <c r="F49" s="59">
        <f t="shared" si="0"/>
        <v>54.16</v>
      </c>
      <c r="G49" s="60">
        <f t="shared" si="1"/>
        <v>6.77</v>
      </c>
      <c r="H49" s="63">
        <f t="shared" si="2"/>
        <v>54.16</v>
      </c>
    </row>
    <row r="50" spans="1:8" s="62" customFormat="1" ht="24">
      <c r="A50" s="56" t="str">
        <f>IF((LEN('Copy paste to Here'!G54))&gt;5,((CONCATENATE('Copy paste to Here'!G54," &amp; ",'Copy paste to Here'!D54,"  &amp;  ",'Copy paste to Here'!E54))),"Empty Cell")</f>
        <v>PVD plated 316L steel eyebrow banana, 18g (1mm) with two 3mm balls &amp; Color: High Polish  &amp;  Length: 8mm</v>
      </c>
      <c r="B50" s="57" t="str">
        <f>'Copy paste to Here'!C54</f>
        <v>BN18B3</v>
      </c>
      <c r="C50" s="57" t="s">
        <v>748</v>
      </c>
      <c r="D50" s="58">
        <f>Invoice!B54</f>
        <v>4</v>
      </c>
      <c r="E50" s="59">
        <f>'Shipping Invoice'!J54*$N$1</f>
        <v>6.77</v>
      </c>
      <c r="F50" s="59">
        <f t="shared" si="0"/>
        <v>27.08</v>
      </c>
      <c r="G50" s="60">
        <f t="shared" si="1"/>
        <v>6.77</v>
      </c>
      <c r="H50" s="63">
        <f t="shared" si="2"/>
        <v>27.08</v>
      </c>
    </row>
    <row r="51" spans="1:8" s="62" customFormat="1" ht="24">
      <c r="A51" s="56" t="str">
        <f>IF((LEN('Copy paste to Here'!G55))&gt;5,((CONCATENATE('Copy paste to Here'!G55," &amp; ",'Copy paste to Here'!D55,"  &amp;  ",'Copy paste to Here'!E55))),"Empty Cell")</f>
        <v xml:space="preserve">Surgical steel banana, 16g (1.2mm) with two 3mm dice &amp; Length: 8mm  &amp;  </v>
      </c>
      <c r="B51" s="57" t="str">
        <f>'Copy paste to Here'!C55</f>
        <v>BNES2DI</v>
      </c>
      <c r="C51" s="57" t="s">
        <v>750</v>
      </c>
      <c r="D51" s="58">
        <f>Invoice!B55</f>
        <v>1</v>
      </c>
      <c r="E51" s="59">
        <f>'Shipping Invoice'!J55*$N$1</f>
        <v>19.600000000000001</v>
      </c>
      <c r="F51" s="59">
        <f t="shared" si="0"/>
        <v>19.600000000000001</v>
      </c>
      <c r="G51" s="60">
        <f t="shared" si="1"/>
        <v>19.600000000000001</v>
      </c>
      <c r="H51" s="63">
        <f t="shared" si="2"/>
        <v>19.600000000000001</v>
      </c>
    </row>
    <row r="52" spans="1:8" s="62" customFormat="1" ht="24">
      <c r="A52" s="56" t="str">
        <f>IF((LEN('Copy paste to Here'!G56))&gt;5,((CONCATENATE('Copy paste to Here'!G56," &amp; ",'Copy paste to Here'!D56,"  &amp;  ",'Copy paste to Here'!E56))),"Empty Cell")</f>
        <v xml:space="preserve">Surgical steel banana, 16g (1.2mm) with two 3mm dice &amp; Length: 10mm  &amp;  </v>
      </c>
      <c r="B52" s="57" t="str">
        <f>'Copy paste to Here'!C56</f>
        <v>BNES2DI</v>
      </c>
      <c r="C52" s="57" t="s">
        <v>750</v>
      </c>
      <c r="D52" s="58">
        <f>Invoice!B56</f>
        <v>1</v>
      </c>
      <c r="E52" s="59">
        <f>'Shipping Invoice'!J56*$N$1</f>
        <v>19.600000000000001</v>
      </c>
      <c r="F52" s="59">
        <f t="shared" si="0"/>
        <v>19.600000000000001</v>
      </c>
      <c r="G52" s="60">
        <f t="shared" si="1"/>
        <v>19.600000000000001</v>
      </c>
      <c r="H52" s="63">
        <f t="shared" si="2"/>
        <v>19.600000000000001</v>
      </c>
    </row>
    <row r="53" spans="1:8" s="62" customFormat="1" ht="24">
      <c r="A53" s="56" t="str">
        <f>IF((LEN('Copy paste to Here'!G57))&gt;5,((CONCATENATE('Copy paste to Here'!G57," &amp; ",'Copy paste to Here'!D57,"  &amp;  ",'Copy paste to Here'!E57))),"Empty Cell")</f>
        <v>Anodized 316L steel eyebrow banana, 16g (1.2mm) with two 3mm dice &amp; Length: 8mm  &amp;  Color: Black</v>
      </c>
      <c r="B53" s="57" t="str">
        <f>'Copy paste to Here'!C57</f>
        <v>BNT2DI</v>
      </c>
      <c r="C53" s="57" t="s">
        <v>752</v>
      </c>
      <c r="D53" s="58">
        <f>Invoice!B57</f>
        <v>1</v>
      </c>
      <c r="E53" s="59">
        <f>'Shipping Invoice'!J57*$N$1</f>
        <v>41.69</v>
      </c>
      <c r="F53" s="59">
        <f t="shared" si="0"/>
        <v>41.69</v>
      </c>
      <c r="G53" s="60">
        <f t="shared" si="1"/>
        <v>41.69</v>
      </c>
      <c r="H53" s="63">
        <f t="shared" si="2"/>
        <v>41.69</v>
      </c>
    </row>
    <row r="54" spans="1:8" s="62" customFormat="1" ht="24">
      <c r="A54" s="56" t="str">
        <f>IF((LEN('Copy paste to Here'!G58))&gt;5,((CONCATENATE('Copy paste to Here'!G58," &amp; ",'Copy paste to Here'!D58,"  &amp;  ",'Copy paste to Here'!E58))),"Empty Cell")</f>
        <v>Anodized 316L steel eyebrow banana, 16g (1.2mm) with two 3mm dice &amp; Length: 10mm  &amp;  Color: Black</v>
      </c>
      <c r="B54" s="57" t="str">
        <f>'Copy paste to Here'!C58</f>
        <v>BNT2DI</v>
      </c>
      <c r="C54" s="57" t="s">
        <v>752</v>
      </c>
      <c r="D54" s="58">
        <f>Invoice!B58</f>
        <v>1</v>
      </c>
      <c r="E54" s="59">
        <f>'Shipping Invoice'!J58*$N$1</f>
        <v>41.69</v>
      </c>
      <c r="F54" s="59">
        <f t="shared" si="0"/>
        <v>41.69</v>
      </c>
      <c r="G54" s="60">
        <f t="shared" si="1"/>
        <v>41.69</v>
      </c>
      <c r="H54" s="63">
        <f t="shared" si="2"/>
        <v>41.69</v>
      </c>
    </row>
    <row r="55" spans="1:8" s="62" customFormat="1" ht="24">
      <c r="A55" s="56" t="str">
        <f>IF((LEN('Copy paste to Here'!G59))&gt;5,((CONCATENATE('Copy paste to Here'!G59," &amp; ",'Copy paste to Here'!D59,"  &amp;  ",'Copy paste to Here'!E59))),"Empty Cell")</f>
        <v xml:space="preserve">Surgical steel circular barbell, 18g (1mm) with two 3mm balls &amp; Length: 6mm  &amp;  </v>
      </c>
      <c r="B55" s="57" t="str">
        <f>'Copy paste to Here'!C59</f>
        <v>CB18B3</v>
      </c>
      <c r="C55" s="57" t="s">
        <v>754</v>
      </c>
      <c r="D55" s="58">
        <f>Invoice!B59</f>
        <v>14</v>
      </c>
      <c r="E55" s="59">
        <f>'Shipping Invoice'!J59*$N$1</f>
        <v>10.33</v>
      </c>
      <c r="F55" s="59">
        <f t="shared" si="0"/>
        <v>144.62</v>
      </c>
      <c r="G55" s="60">
        <f t="shared" si="1"/>
        <v>10.33</v>
      </c>
      <c r="H55" s="63">
        <f t="shared" si="2"/>
        <v>144.62</v>
      </c>
    </row>
    <row r="56" spans="1:8" s="62" customFormat="1" ht="24">
      <c r="A56" s="56" t="str">
        <f>IF((LEN('Copy paste to Here'!G60))&gt;5,((CONCATENATE('Copy paste to Here'!G60," &amp; ",'Copy paste to Here'!D60,"  &amp;  ",'Copy paste to Here'!E60))),"Empty Cell")</f>
        <v xml:space="preserve">Surgical steel circular barbell, 18g (1mm) with two 3mm balls &amp; Length: 8mm  &amp;  </v>
      </c>
      <c r="B56" s="57" t="str">
        <f>'Copy paste to Here'!C60</f>
        <v>CB18B3</v>
      </c>
      <c r="C56" s="57" t="s">
        <v>754</v>
      </c>
      <c r="D56" s="58">
        <f>Invoice!B60</f>
        <v>14</v>
      </c>
      <c r="E56" s="59">
        <f>'Shipping Invoice'!J60*$N$1</f>
        <v>10.33</v>
      </c>
      <c r="F56" s="59">
        <f t="shared" si="0"/>
        <v>144.62</v>
      </c>
      <c r="G56" s="60">
        <f t="shared" si="1"/>
        <v>10.33</v>
      </c>
      <c r="H56" s="63">
        <f t="shared" si="2"/>
        <v>144.62</v>
      </c>
    </row>
    <row r="57" spans="1:8" s="62" customFormat="1" ht="24">
      <c r="A57" s="56" t="str">
        <f>IF((LEN('Copy paste to Here'!G61))&gt;5,((CONCATENATE('Copy paste to Here'!G61," &amp; ",'Copy paste to Here'!D61,"  &amp;  ",'Copy paste to Here'!E61))),"Empty Cell")</f>
        <v xml:space="preserve">Surgical steel circular barbell, 18g (1mm) with two 3mm balls &amp; Length: 10mm  &amp;  </v>
      </c>
      <c r="B57" s="57" t="str">
        <f>'Copy paste to Here'!C61</f>
        <v>CB18B3</v>
      </c>
      <c r="C57" s="57" t="s">
        <v>754</v>
      </c>
      <c r="D57" s="58">
        <f>Invoice!B61</f>
        <v>14</v>
      </c>
      <c r="E57" s="59">
        <f>'Shipping Invoice'!J61*$N$1</f>
        <v>10.33</v>
      </c>
      <c r="F57" s="59">
        <f t="shared" si="0"/>
        <v>144.62</v>
      </c>
      <c r="G57" s="60">
        <f t="shared" si="1"/>
        <v>10.33</v>
      </c>
      <c r="H57" s="63">
        <f t="shared" si="2"/>
        <v>144.62</v>
      </c>
    </row>
    <row r="58" spans="1:8" s="62" customFormat="1" ht="24">
      <c r="A58" s="56" t="str">
        <f>IF((LEN('Copy paste to Here'!G62))&gt;5,((CONCATENATE('Copy paste to Here'!G62," &amp; ",'Copy paste to Here'!D62,"  &amp;  ",'Copy paste to Here'!E62))),"Empty Cell")</f>
        <v xml:space="preserve">Surgical steel circular barbell, 20g (0.8mm) with two 3mm balls &amp; Length: 6mm  &amp;  </v>
      </c>
      <c r="B58" s="57" t="str">
        <f>'Copy paste to Here'!C62</f>
        <v>CB20B</v>
      </c>
      <c r="C58" s="57" t="s">
        <v>756</v>
      </c>
      <c r="D58" s="58">
        <f>Invoice!B62</f>
        <v>2</v>
      </c>
      <c r="E58" s="59">
        <f>'Shipping Invoice'!J62*$N$1</f>
        <v>13.9</v>
      </c>
      <c r="F58" s="59">
        <f t="shared" si="0"/>
        <v>27.8</v>
      </c>
      <c r="G58" s="60">
        <f t="shared" si="1"/>
        <v>13.9</v>
      </c>
      <c r="H58" s="63">
        <f t="shared" si="2"/>
        <v>27.8</v>
      </c>
    </row>
    <row r="59" spans="1:8" s="62" customFormat="1" ht="24">
      <c r="A59" s="56" t="str">
        <f>IF((LEN('Copy paste to Here'!G63))&gt;5,((CONCATENATE('Copy paste to Here'!G63," &amp; ",'Copy paste to Here'!D63,"  &amp;  ",'Copy paste to Here'!E63))),"Empty Cell")</f>
        <v xml:space="preserve">Surgical steel circular barbell, 16g (1.2mm) with two 3mm balls &amp; Length: 7mm  &amp;  </v>
      </c>
      <c r="B59" s="57" t="str">
        <f>'Copy paste to Here'!C63</f>
        <v>CBEB</v>
      </c>
      <c r="C59" s="57" t="s">
        <v>758</v>
      </c>
      <c r="D59" s="58">
        <f>Invoice!B63</f>
        <v>3</v>
      </c>
      <c r="E59" s="59">
        <f>'Shipping Invoice'!J63*$N$1</f>
        <v>8.5500000000000007</v>
      </c>
      <c r="F59" s="59">
        <f t="shared" si="0"/>
        <v>25.650000000000002</v>
      </c>
      <c r="G59" s="60">
        <f t="shared" si="1"/>
        <v>8.5500000000000007</v>
      </c>
      <c r="H59" s="63">
        <f t="shared" si="2"/>
        <v>25.650000000000002</v>
      </c>
    </row>
    <row r="60" spans="1:8" s="62" customFormat="1" ht="24">
      <c r="A60" s="56" t="str">
        <f>IF((LEN('Copy paste to Here'!G64))&gt;5,((CONCATENATE('Copy paste to Here'!G64," &amp; ",'Copy paste to Here'!D64,"  &amp;  ",'Copy paste to Here'!E64))),"Empty Cell")</f>
        <v xml:space="preserve">Surgical steel industrial barbell, 14g (1.6mm) with a 5mm cone and casted arrow end &amp; Length: 32mm  &amp;  </v>
      </c>
      <c r="B60" s="57" t="str">
        <f>'Copy paste to Here'!C64</f>
        <v>INDAW</v>
      </c>
      <c r="C60" s="57" t="s">
        <v>760</v>
      </c>
      <c r="D60" s="58">
        <f>Invoice!B64</f>
        <v>2</v>
      </c>
      <c r="E60" s="59">
        <f>'Shipping Invoice'!J64*$N$1</f>
        <v>60.22</v>
      </c>
      <c r="F60" s="59">
        <f t="shared" si="0"/>
        <v>120.44</v>
      </c>
      <c r="G60" s="60">
        <f t="shared" si="1"/>
        <v>60.22</v>
      </c>
      <c r="H60" s="63">
        <f t="shared" si="2"/>
        <v>120.44</v>
      </c>
    </row>
    <row r="61" spans="1:8" s="62" customFormat="1" ht="24">
      <c r="A61" s="56" t="str">
        <f>IF((LEN('Copy paste to Here'!G65))&gt;5,((CONCATENATE('Copy paste to Here'!G65," &amp; ",'Copy paste to Here'!D65,"  &amp;  ",'Copy paste to Here'!E65))),"Empty Cell")</f>
        <v xml:space="preserve">Surgical steel Industrial barbell, 16g (1.2mm) with a 4mm cone and a casted arrow end &amp; Length: 32mm  &amp;  </v>
      </c>
      <c r="B61" s="57" t="str">
        <f>'Copy paste to Here'!C65</f>
        <v>INDSAW</v>
      </c>
      <c r="C61" s="57" t="s">
        <v>762</v>
      </c>
      <c r="D61" s="58">
        <f>Invoice!B65</f>
        <v>1</v>
      </c>
      <c r="E61" s="59">
        <f>'Shipping Invoice'!J65*$N$1</f>
        <v>59.86</v>
      </c>
      <c r="F61" s="59">
        <f t="shared" si="0"/>
        <v>59.86</v>
      </c>
      <c r="G61" s="60">
        <f t="shared" si="1"/>
        <v>59.86</v>
      </c>
      <c r="H61" s="63">
        <f t="shared" si="2"/>
        <v>59.86</v>
      </c>
    </row>
    <row r="62" spans="1:8" s="62" customFormat="1" ht="36">
      <c r="A62" s="56" t="str">
        <f>IF((LEN('Copy paste to Here'!G66))&gt;5,((CONCATENATE('Copy paste to Here'!G66," &amp; ",'Copy paste to Here'!D66,"  &amp;  ",'Copy paste to Here'!E66))),"Empty Cell")</f>
        <v>Anodized surgical steel industrial barbell, 14g (1.6mm) with a 5mm cone and casted arrow end &amp; Length: 32mm  &amp;  Color: Black</v>
      </c>
      <c r="B62" s="57" t="str">
        <f>'Copy paste to Here'!C66</f>
        <v>INTAW</v>
      </c>
      <c r="C62" s="57" t="s">
        <v>764</v>
      </c>
      <c r="D62" s="58">
        <f>Invoice!B66</f>
        <v>2</v>
      </c>
      <c r="E62" s="59">
        <f>'Shipping Invoice'!J66*$N$1</f>
        <v>80.52</v>
      </c>
      <c r="F62" s="59">
        <f t="shared" si="0"/>
        <v>161.04</v>
      </c>
      <c r="G62" s="60">
        <f t="shared" si="1"/>
        <v>80.52</v>
      </c>
      <c r="H62" s="63">
        <f t="shared" si="2"/>
        <v>161.04</v>
      </c>
    </row>
    <row r="63" spans="1:8" s="62" customFormat="1" ht="24">
      <c r="A63" s="56" t="str">
        <f>IF((LEN('Copy paste to Here'!G67))&gt;5,((CONCATENATE('Copy paste to Here'!G67," &amp; ",'Copy paste to Here'!D67,"  &amp;  ",'Copy paste to Here'!E67))),"Empty Cell")</f>
        <v xml:space="preserve">Surgical steel labret, 16g (1.2mm) with a 3mm ball &amp; Length: 14mm  &amp;  </v>
      </c>
      <c r="B63" s="57" t="str">
        <f>'Copy paste to Here'!C67</f>
        <v>LBB3</v>
      </c>
      <c r="C63" s="57" t="s">
        <v>662</v>
      </c>
      <c r="D63" s="58">
        <f>Invoice!B67</f>
        <v>4</v>
      </c>
      <c r="E63" s="59">
        <f>'Shipping Invoice'!J67*$N$1</f>
        <v>6.06</v>
      </c>
      <c r="F63" s="59">
        <f t="shared" si="0"/>
        <v>24.24</v>
      </c>
      <c r="G63" s="60">
        <f t="shared" si="1"/>
        <v>6.06</v>
      </c>
      <c r="H63" s="63">
        <f t="shared" si="2"/>
        <v>24.24</v>
      </c>
    </row>
    <row r="64" spans="1:8" s="62" customFormat="1" ht="24">
      <c r="A64" s="56" t="str">
        <f>IF((LEN('Copy paste to Here'!G68))&gt;5,((CONCATENATE('Copy paste to Here'!G68," &amp; ",'Copy paste to Here'!D68,"  &amp;  ",'Copy paste to Here'!E68))),"Empty Cell")</f>
        <v>316L steel labret, 16g (1.2mm) with a 3mm bezel set jewel ball &amp; Length: 8mm  &amp;  Crystal Color: Clear</v>
      </c>
      <c r="B64" s="57" t="str">
        <f>'Copy paste to Here'!C68</f>
        <v>LBC3</v>
      </c>
      <c r="C64" s="57" t="s">
        <v>766</v>
      </c>
      <c r="D64" s="58">
        <f>Invoice!B68</f>
        <v>9</v>
      </c>
      <c r="E64" s="59">
        <f>'Shipping Invoice'!J68*$N$1</f>
        <v>13.9</v>
      </c>
      <c r="F64" s="59">
        <f t="shared" si="0"/>
        <v>125.10000000000001</v>
      </c>
      <c r="G64" s="60">
        <f t="shared" si="1"/>
        <v>13.9</v>
      </c>
      <c r="H64" s="63">
        <f t="shared" si="2"/>
        <v>125.10000000000001</v>
      </c>
    </row>
    <row r="65" spans="1:8" s="62" customFormat="1" ht="24">
      <c r="A65" s="56" t="str">
        <f>IF((LEN('Copy paste to Here'!G69))&gt;5,((CONCATENATE('Copy paste to Here'!G69," &amp; ",'Copy paste to Here'!D69,"  &amp;  ",'Copy paste to Here'!E69))),"Empty Cell")</f>
        <v>316L steel labret, 16g (1.2mm) with a 3mm bezel set jewel ball &amp; Length: 10mm  &amp;  Crystal Color: Clear</v>
      </c>
      <c r="B65" s="57" t="str">
        <f>'Copy paste to Here'!C69</f>
        <v>LBC3</v>
      </c>
      <c r="C65" s="57" t="s">
        <v>766</v>
      </c>
      <c r="D65" s="58">
        <f>Invoice!B69</f>
        <v>9</v>
      </c>
      <c r="E65" s="59">
        <f>'Shipping Invoice'!J69*$N$1</f>
        <v>13.9</v>
      </c>
      <c r="F65" s="59">
        <f t="shared" si="0"/>
        <v>125.10000000000001</v>
      </c>
      <c r="G65" s="60">
        <f t="shared" si="1"/>
        <v>13.9</v>
      </c>
      <c r="H65" s="63">
        <f t="shared" si="2"/>
        <v>125.10000000000001</v>
      </c>
    </row>
    <row r="66" spans="1:8" s="62" customFormat="1" ht="24">
      <c r="A66" s="56" t="str">
        <f>IF((LEN('Copy paste to Here'!G70))&gt;5,((CONCATENATE('Copy paste to Here'!G70," &amp; ",'Copy paste to Here'!D70,"  &amp;  ",'Copy paste to Here'!E70))),"Empty Cell")</f>
        <v>316L steel labret, 16g (1.2mm) with a 3mm bezel set jewel ball &amp; Length: 12mm  &amp;  Crystal Color: Clear</v>
      </c>
      <c r="B66" s="57" t="str">
        <f>'Copy paste to Here'!C70</f>
        <v>LBC3</v>
      </c>
      <c r="C66" s="57" t="s">
        <v>766</v>
      </c>
      <c r="D66" s="58">
        <f>Invoice!B70</f>
        <v>9</v>
      </c>
      <c r="E66" s="59">
        <f>'Shipping Invoice'!J70*$N$1</f>
        <v>13.9</v>
      </c>
      <c r="F66" s="59">
        <f t="shared" si="0"/>
        <v>125.10000000000001</v>
      </c>
      <c r="G66" s="60">
        <f t="shared" si="1"/>
        <v>13.9</v>
      </c>
      <c r="H66" s="63">
        <f t="shared" si="2"/>
        <v>125.10000000000001</v>
      </c>
    </row>
    <row r="67" spans="1:8" s="62" customFormat="1" ht="36">
      <c r="A67" s="56" t="str">
        <f>IF((LEN('Copy paste to Here'!G71))&gt;5,((CONCATENATE('Copy paste to Here'!G71," &amp; ",'Copy paste to Here'!D71,"  &amp;  ",'Copy paste to Here'!E71))),"Empty Cell")</f>
        <v>Surgical steel internally threaded labret, 16g (1.2mm) with crystal flat head sized 3mm to 5mm for triple tragus piercings &amp; Length: 8mm with 4mm top part  &amp;  Crystal Color: Clear</v>
      </c>
      <c r="B67" s="57" t="str">
        <f>'Copy paste to Here'!C71</f>
        <v>LBIFB</v>
      </c>
      <c r="C67" s="57" t="s">
        <v>822</v>
      </c>
      <c r="D67" s="58">
        <f>Invoice!B71</f>
        <v>1</v>
      </c>
      <c r="E67" s="59">
        <f>'Shipping Invoice'!J71*$N$1</f>
        <v>35.270000000000003</v>
      </c>
      <c r="F67" s="59">
        <f t="shared" si="0"/>
        <v>35.270000000000003</v>
      </c>
      <c r="G67" s="60">
        <f t="shared" si="1"/>
        <v>35.270000000000003</v>
      </c>
      <c r="H67" s="63">
        <f t="shared" si="2"/>
        <v>35.270000000000003</v>
      </c>
    </row>
    <row r="68" spans="1:8" s="62" customFormat="1" ht="36">
      <c r="A68" s="56" t="str">
        <f>IF((LEN('Copy paste to Here'!G72))&gt;5,((CONCATENATE('Copy paste to Here'!G72," &amp; ",'Copy paste to Here'!D72,"  &amp;  ",'Copy paste to Here'!E72))),"Empty Cell")</f>
        <v>Surgical steel internally threaded labret, 16g (1.2mm) with crystal flat head sized 3mm to 5mm for triple tragus piercings &amp; Length: 8mm with 4mm top part  &amp;  Crystal Color: Blue Zircon</v>
      </c>
      <c r="B68" s="57" t="str">
        <f>'Copy paste to Here'!C72</f>
        <v>LBIFB</v>
      </c>
      <c r="C68" s="57" t="s">
        <v>822</v>
      </c>
      <c r="D68" s="58">
        <f>Invoice!B72</f>
        <v>1</v>
      </c>
      <c r="E68" s="59">
        <f>'Shipping Invoice'!J72*$N$1</f>
        <v>35.270000000000003</v>
      </c>
      <c r="F68" s="59">
        <f t="shared" si="0"/>
        <v>35.270000000000003</v>
      </c>
      <c r="G68" s="60">
        <f t="shared" si="1"/>
        <v>35.270000000000003</v>
      </c>
      <c r="H68" s="63">
        <f t="shared" si="2"/>
        <v>35.270000000000003</v>
      </c>
    </row>
    <row r="69" spans="1:8" s="62" customFormat="1" ht="36">
      <c r="A69" s="56" t="str">
        <f>IF((LEN('Copy paste to Here'!G73))&gt;5,((CONCATENATE('Copy paste to Here'!G73," &amp; ",'Copy paste to Here'!D73,"  &amp;  ",'Copy paste to Here'!E73))),"Empty Cell")</f>
        <v>Surgical steel internally threaded labret, 16g (1.2mm) with crystal flat head sized 3mm to 5mm for triple tragus piercings &amp; Length: 8mm with 4mm top part  &amp;  Crystal Color: Emerald</v>
      </c>
      <c r="B69" s="57" t="str">
        <f>'Copy paste to Here'!C73</f>
        <v>LBIFB</v>
      </c>
      <c r="C69" s="57" t="s">
        <v>822</v>
      </c>
      <c r="D69" s="58">
        <f>Invoice!B73</f>
        <v>1</v>
      </c>
      <c r="E69" s="59">
        <f>'Shipping Invoice'!J73*$N$1</f>
        <v>35.270000000000003</v>
      </c>
      <c r="F69" s="59">
        <f t="shared" si="0"/>
        <v>35.270000000000003</v>
      </c>
      <c r="G69" s="60">
        <f t="shared" si="1"/>
        <v>35.270000000000003</v>
      </c>
      <c r="H69" s="63">
        <f t="shared" si="2"/>
        <v>35.270000000000003</v>
      </c>
    </row>
    <row r="70" spans="1:8" s="62" customFormat="1" ht="36">
      <c r="A70" s="56" t="str">
        <f>IF((LEN('Copy paste to Here'!G74))&gt;5,((CONCATENATE('Copy paste to Here'!G74," &amp; ",'Copy paste to Here'!D74,"  &amp;  ",'Copy paste to Here'!E74))),"Empty Cell")</f>
        <v>Surgical steel internally threaded labret, 16g (1.2mm) with crystal flat head sized 3mm to 5mm for triple tragus piercings &amp; Length: 8mm with 4mm top part  &amp;  Crystal Color: Peridot</v>
      </c>
      <c r="B70" s="57" t="str">
        <f>'Copy paste to Here'!C74</f>
        <v>LBIFB</v>
      </c>
      <c r="C70" s="57" t="s">
        <v>822</v>
      </c>
      <c r="D70" s="58">
        <f>Invoice!B74</f>
        <v>1</v>
      </c>
      <c r="E70" s="59">
        <f>'Shipping Invoice'!J74*$N$1</f>
        <v>35.270000000000003</v>
      </c>
      <c r="F70" s="59">
        <f t="shared" si="0"/>
        <v>35.270000000000003</v>
      </c>
      <c r="G70" s="60">
        <f t="shared" si="1"/>
        <v>35.270000000000003</v>
      </c>
      <c r="H70" s="63">
        <f t="shared" si="2"/>
        <v>35.270000000000003</v>
      </c>
    </row>
    <row r="71" spans="1:8" s="62" customFormat="1" ht="25.5">
      <c r="A71" s="56" t="str">
        <f>IF((LEN('Copy paste to Here'!G75))&gt;5,((CONCATENATE('Copy paste to Here'!G75," &amp; ",'Copy paste to Here'!D75,"  &amp;  ",'Copy paste to Here'!E75))),"Empty Cell")</f>
        <v>Clear bio flexible labret, 16g (1.2mm) with a push in 2.5mm solid color acrylic ball &amp; Length: 6mm  &amp;  Color: Black</v>
      </c>
      <c r="B71" s="57" t="str">
        <f>'Copy paste to Here'!C75</f>
        <v>LBISAB25</v>
      </c>
      <c r="C71" s="57" t="s">
        <v>770</v>
      </c>
      <c r="D71" s="58">
        <f>Invoice!B75</f>
        <v>2</v>
      </c>
      <c r="E71" s="59">
        <f>'Shipping Invoice'!J75*$N$1</f>
        <v>10.33</v>
      </c>
      <c r="F71" s="59">
        <f t="shared" si="0"/>
        <v>20.66</v>
      </c>
      <c r="G71" s="60">
        <f t="shared" si="1"/>
        <v>10.33</v>
      </c>
      <c r="H71" s="63">
        <f t="shared" si="2"/>
        <v>20.66</v>
      </c>
    </row>
    <row r="72" spans="1:8" s="62" customFormat="1" ht="25.5">
      <c r="A72" s="56" t="str">
        <f>IF((LEN('Copy paste to Here'!G76))&gt;5,((CONCATENATE('Copy paste to Here'!G76," &amp; ",'Copy paste to Here'!D76,"  &amp;  ",'Copy paste to Here'!E76))),"Empty Cell")</f>
        <v>Clear bio flexible labret, 16g (1.2mm) with a push in 2.5mm solid color acrylic ball &amp; Length: 8mm  &amp;  Color: Black</v>
      </c>
      <c r="B72" s="57" t="str">
        <f>'Copy paste to Here'!C76</f>
        <v>LBISAB25</v>
      </c>
      <c r="C72" s="57" t="s">
        <v>770</v>
      </c>
      <c r="D72" s="58">
        <f>Invoice!B76</f>
        <v>2</v>
      </c>
      <c r="E72" s="59">
        <f>'Shipping Invoice'!J76*$N$1</f>
        <v>10.33</v>
      </c>
      <c r="F72" s="59">
        <f t="shared" si="0"/>
        <v>20.66</v>
      </c>
      <c r="G72" s="60">
        <f t="shared" si="1"/>
        <v>10.33</v>
      </c>
      <c r="H72" s="63">
        <f t="shared" si="2"/>
        <v>20.66</v>
      </c>
    </row>
    <row r="73" spans="1:8" s="62" customFormat="1" ht="24">
      <c r="A73" s="56" t="str">
        <f>IF((LEN('Copy paste to Here'!G77))&gt;5,((CONCATENATE('Copy paste to Here'!G77," &amp; ",'Copy paste to Here'!D77,"  &amp;  ",'Copy paste to Here'!E77))),"Empty Cell")</f>
        <v>14g Flexible acrylic labret retainer with push in disc &amp; Length: 6mm  &amp;  Color: Clear</v>
      </c>
      <c r="B73" s="57" t="str">
        <f>'Copy paste to Here'!C77</f>
        <v>LBRT14</v>
      </c>
      <c r="C73" s="57" t="s">
        <v>772</v>
      </c>
      <c r="D73" s="58">
        <f>Invoice!B77</f>
        <v>30</v>
      </c>
      <c r="E73" s="59">
        <f>'Shipping Invoice'!J77*$N$1</f>
        <v>4.99</v>
      </c>
      <c r="F73" s="59">
        <f t="shared" si="0"/>
        <v>149.70000000000002</v>
      </c>
      <c r="G73" s="60">
        <f t="shared" si="1"/>
        <v>4.99</v>
      </c>
      <c r="H73" s="63">
        <f t="shared" si="2"/>
        <v>149.70000000000002</v>
      </c>
    </row>
    <row r="74" spans="1:8" s="62" customFormat="1" ht="24">
      <c r="A74" s="56" t="str">
        <f>IF((LEN('Copy paste to Here'!G78))&gt;5,((CONCATENATE('Copy paste to Here'!G78," &amp; ",'Copy paste to Here'!D78,"  &amp;  ",'Copy paste to Here'!E78))),"Empty Cell")</f>
        <v>14g Flexible acrylic labret retainer with push in disc &amp; Length: 8mm  &amp;  Color: Clear</v>
      </c>
      <c r="B74" s="57" t="str">
        <f>'Copy paste to Here'!C78</f>
        <v>LBRT14</v>
      </c>
      <c r="C74" s="57" t="s">
        <v>772</v>
      </c>
      <c r="D74" s="58">
        <f>Invoice!B78</f>
        <v>20</v>
      </c>
      <c r="E74" s="59">
        <f>'Shipping Invoice'!J78*$N$1</f>
        <v>4.99</v>
      </c>
      <c r="F74" s="59">
        <f t="shared" si="0"/>
        <v>99.800000000000011</v>
      </c>
      <c r="G74" s="60">
        <f t="shared" si="1"/>
        <v>4.99</v>
      </c>
      <c r="H74" s="63">
        <f t="shared" si="2"/>
        <v>99.800000000000011</v>
      </c>
    </row>
    <row r="75" spans="1:8" s="62" customFormat="1" ht="36">
      <c r="A75" s="56" t="str">
        <f>IF((LEN('Copy paste to Here'!G79))&gt;5,((CONCATENATE('Copy paste to Here'!G79," &amp; ",'Copy paste to Here'!D79,"  &amp;  ",'Copy paste to Here'!E79))),"Empty Cell")</f>
        <v>Anodized 316L steel labret, 16g (1.2mm) with an internally threaded 2.5mm crystal top &amp; Length: 6mm  &amp;  Crystal Color: Light Siam / Black Anodized</v>
      </c>
      <c r="B75" s="57" t="str">
        <f>'Copy paste to Here'!C79</f>
        <v>LBTC25</v>
      </c>
      <c r="C75" s="57" t="s">
        <v>774</v>
      </c>
      <c r="D75" s="58">
        <f>Invoice!B79</f>
        <v>6</v>
      </c>
      <c r="E75" s="59">
        <f>'Shipping Invoice'!J79*$N$1</f>
        <v>35.270000000000003</v>
      </c>
      <c r="F75" s="59">
        <f t="shared" si="0"/>
        <v>211.62</v>
      </c>
      <c r="G75" s="60">
        <f t="shared" si="1"/>
        <v>35.270000000000003</v>
      </c>
      <c r="H75" s="63">
        <f t="shared" si="2"/>
        <v>211.62</v>
      </c>
    </row>
    <row r="76" spans="1:8" s="62" customFormat="1" ht="24">
      <c r="A76" s="56" t="str">
        <f>IF((LEN('Copy paste to Here'!G80))&gt;5,((CONCATENATE('Copy paste to Here'!G80," &amp; ",'Copy paste to Here'!D80,"  &amp;  ",'Copy paste to Here'!E80))),"Empty Cell")</f>
        <v xml:space="preserve">Clear Bio-flexible nose screw retainer, 20g (0.8mm) with 2mm ball shaped top &amp;   &amp;  </v>
      </c>
      <c r="B76" s="57" t="str">
        <f>'Copy paste to Here'!C80</f>
        <v>NSCRT20</v>
      </c>
      <c r="C76" s="57" t="s">
        <v>777</v>
      </c>
      <c r="D76" s="58">
        <f>Invoice!B80</f>
        <v>6</v>
      </c>
      <c r="E76" s="59">
        <f>'Shipping Invoice'!J80*$N$1</f>
        <v>4.99</v>
      </c>
      <c r="F76" s="59">
        <f t="shared" si="0"/>
        <v>29.94</v>
      </c>
      <c r="G76" s="60">
        <f t="shared" si="1"/>
        <v>4.99</v>
      </c>
      <c r="H76" s="63">
        <f t="shared" si="2"/>
        <v>29.94</v>
      </c>
    </row>
    <row r="77" spans="1:8" s="62" customFormat="1" ht="24">
      <c r="A77" s="56" t="str">
        <f>IF((LEN('Copy paste to Here'!G81))&gt;5,((CONCATENATE('Copy paste to Here'!G81," &amp; ",'Copy paste to Here'!D81,"  &amp;  ",'Copy paste to Here'!E81))),"Empty Cell")</f>
        <v xml:space="preserve">Anodized surgical steel nose screw, 20g (0.8mm) with 2mm ball top &amp; Color: Black  &amp;  </v>
      </c>
      <c r="B77" s="57" t="str">
        <f>'Copy paste to Here'!C81</f>
        <v>NSTB</v>
      </c>
      <c r="C77" s="57" t="s">
        <v>631</v>
      </c>
      <c r="D77" s="58">
        <f>Invoice!B81</f>
        <v>6</v>
      </c>
      <c r="E77" s="59">
        <f>'Shipping Invoice'!J81*$N$1</f>
        <v>13.9</v>
      </c>
      <c r="F77" s="59">
        <f t="shared" si="0"/>
        <v>83.4</v>
      </c>
      <c r="G77" s="60">
        <f t="shared" si="1"/>
        <v>13.9</v>
      </c>
      <c r="H77" s="63">
        <f t="shared" si="2"/>
        <v>83.4</v>
      </c>
    </row>
    <row r="78" spans="1:8" s="62" customFormat="1" ht="24">
      <c r="A78" s="56" t="str">
        <f>IF((LEN('Copy paste to Here'!G82))&gt;5,((CONCATENATE('Copy paste to Here'!G82," &amp; ",'Copy paste to Here'!D82,"  &amp;  ",'Copy paste to Here'!E82))),"Empty Cell")</f>
        <v xml:space="preserve">Anodized surgical steel nose screw, 20g (0.8mm) with 2mm cone top &amp; Color: Black  &amp;  </v>
      </c>
      <c r="B78" s="57" t="str">
        <f>'Copy paste to Here'!C82</f>
        <v>NSTCN</v>
      </c>
      <c r="C78" s="57" t="s">
        <v>780</v>
      </c>
      <c r="D78" s="58">
        <f>Invoice!B82</f>
        <v>6</v>
      </c>
      <c r="E78" s="59">
        <f>'Shipping Invoice'!J82*$N$1</f>
        <v>13.9</v>
      </c>
      <c r="F78" s="59">
        <f t="shared" si="0"/>
        <v>83.4</v>
      </c>
      <c r="G78" s="60">
        <f t="shared" si="1"/>
        <v>13.9</v>
      </c>
      <c r="H78" s="63">
        <f t="shared" si="2"/>
        <v>83.4</v>
      </c>
    </row>
    <row r="79" spans="1:8" s="62" customFormat="1" ht="24">
      <c r="A79" s="56" t="str">
        <f>IF((LEN('Copy paste to Here'!G83))&gt;5,((CONCATENATE('Copy paste to Here'!G83," &amp; ",'Copy paste to Here'!D83,"  &amp;  ",'Copy paste to Here'!E83))),"Empty Cell")</f>
        <v>316L steel septum retainer in a simple inverted U shape with outward pointing ends &amp; Gauge: 2.5mm  &amp;  Length: 10mm</v>
      </c>
      <c r="B79" s="57" t="str">
        <f>'Copy paste to Here'!C83</f>
        <v>SEPB</v>
      </c>
      <c r="C79" s="57" t="s">
        <v>823</v>
      </c>
      <c r="D79" s="58">
        <f>Invoice!B83</f>
        <v>3</v>
      </c>
      <c r="E79" s="59">
        <f>'Shipping Invoice'!J83*$N$1</f>
        <v>13.9</v>
      </c>
      <c r="F79" s="59">
        <f t="shared" si="0"/>
        <v>41.7</v>
      </c>
      <c r="G79" s="60">
        <f t="shared" si="1"/>
        <v>13.9</v>
      </c>
      <c r="H79" s="63">
        <f t="shared" si="2"/>
        <v>41.7</v>
      </c>
    </row>
    <row r="80" spans="1:8" s="62" customFormat="1" ht="24">
      <c r="A80" s="56" t="str">
        <f>IF((LEN('Copy paste to Here'!G84))&gt;5,((CONCATENATE('Copy paste to Here'!G84," &amp; ",'Copy paste to Here'!D84,"  &amp;  ",'Copy paste to Here'!E84))),"Empty Cell")</f>
        <v>316L steel septum retainer in a simple inverted U shape with outward pointing ends &amp; Gauge: 2.5mm  &amp;  Length: 12mm</v>
      </c>
      <c r="B80" s="57" t="str">
        <f>'Copy paste to Here'!C84</f>
        <v>SEPB</v>
      </c>
      <c r="C80" s="57" t="s">
        <v>823</v>
      </c>
      <c r="D80" s="58">
        <f>Invoice!B84</f>
        <v>3</v>
      </c>
      <c r="E80" s="59">
        <f>'Shipping Invoice'!J84*$N$1</f>
        <v>13.9</v>
      </c>
      <c r="F80" s="59">
        <f t="shared" si="0"/>
        <v>41.7</v>
      </c>
      <c r="G80" s="60">
        <f t="shared" si="1"/>
        <v>13.9</v>
      </c>
      <c r="H80" s="63">
        <f t="shared" si="2"/>
        <v>41.7</v>
      </c>
    </row>
    <row r="81" spans="1:8" s="62" customFormat="1" ht="36">
      <c r="A81" s="56" t="str">
        <f>IF((LEN('Copy paste to Here'!G85))&gt;5,((CONCATENATE('Copy paste to Here'!G85," &amp; ",'Copy paste to Here'!D85,"  &amp;  ",'Copy paste to Here'!E85))),"Empty Cell")</f>
        <v>Black PVD plated 316L steel septum retainer in a simple inverted U shape with outward pointing ends &amp; Gauge: 2.5mm  &amp;  Length: 12mm</v>
      </c>
      <c r="B81" s="57" t="str">
        <f>'Copy paste to Here'!C85</f>
        <v>SEPTB</v>
      </c>
      <c r="C81" s="57" t="s">
        <v>824</v>
      </c>
      <c r="D81" s="58">
        <f>Invoice!B85</f>
        <v>3</v>
      </c>
      <c r="E81" s="59">
        <f>'Shipping Invoice'!J85*$N$1</f>
        <v>24.58</v>
      </c>
      <c r="F81" s="59">
        <f t="shared" si="0"/>
        <v>73.739999999999995</v>
      </c>
      <c r="G81" s="60">
        <f t="shared" si="1"/>
        <v>24.58</v>
      </c>
      <c r="H81" s="63">
        <f t="shared" si="2"/>
        <v>73.739999999999995</v>
      </c>
    </row>
    <row r="82" spans="1:8" s="62" customFormat="1" ht="36">
      <c r="A82" s="56" t="str">
        <f>IF((LEN('Copy paste to Here'!G86))&gt;5,((CONCATENATE('Copy paste to Here'!G86," &amp; ",'Copy paste to Here'!D86,"  &amp;  ",'Copy paste to Here'!E86))),"Empty Cell")</f>
        <v>Black PVD plated 316L steel septum retainer in a simple inverted U shape with outward pointing ends &amp; Gauge: 3mm  &amp;  Length: 10mm</v>
      </c>
      <c r="B82" s="57" t="str">
        <f>'Copy paste to Here'!C86</f>
        <v>SEPTB</v>
      </c>
      <c r="C82" s="57" t="s">
        <v>825</v>
      </c>
      <c r="D82" s="58">
        <f>Invoice!B86</f>
        <v>9</v>
      </c>
      <c r="E82" s="59">
        <f>'Shipping Invoice'!J86*$N$1</f>
        <v>26.37</v>
      </c>
      <c r="F82" s="59">
        <f t="shared" si="0"/>
        <v>237.33</v>
      </c>
      <c r="G82" s="60">
        <f t="shared" si="1"/>
        <v>26.37</v>
      </c>
      <c r="H82" s="63">
        <f t="shared" si="2"/>
        <v>237.33</v>
      </c>
    </row>
    <row r="83" spans="1:8" s="62" customFormat="1" ht="36">
      <c r="A83" s="56" t="str">
        <f>IF((LEN('Copy paste to Here'!G87))&gt;5,((CONCATENATE('Copy paste to Here'!G87," &amp; ",'Copy paste to Here'!D87,"  &amp;  ",'Copy paste to Here'!E87))),"Empty Cell")</f>
        <v>Black PVD plated 316L steel septum retainer in a simple inverted U shape with outward pointing ends &amp; Gauge: 3mm  &amp;  Length: 12mm</v>
      </c>
      <c r="B83" s="57" t="str">
        <f>'Copy paste to Here'!C87</f>
        <v>SEPTB</v>
      </c>
      <c r="C83" s="57" t="s">
        <v>825</v>
      </c>
      <c r="D83" s="58">
        <f>Invoice!B87</f>
        <v>21</v>
      </c>
      <c r="E83" s="59">
        <f>'Shipping Invoice'!J87*$N$1</f>
        <v>26.37</v>
      </c>
      <c r="F83" s="59">
        <f t="shared" ref="F83:F146" si="3">D83*E83</f>
        <v>553.77</v>
      </c>
      <c r="G83" s="60">
        <f t="shared" ref="G83:G146" si="4">E83*$E$14</f>
        <v>26.37</v>
      </c>
      <c r="H83" s="63">
        <f t="shared" ref="H83:H146" si="5">D83*G83</f>
        <v>553.77</v>
      </c>
    </row>
    <row r="84" spans="1:8" s="62" customFormat="1" ht="24">
      <c r="A84" s="56" t="str">
        <f>IF((LEN('Copy paste to Here'!G88))&gt;5,((CONCATENATE('Copy paste to Here'!G88," &amp; ",'Copy paste to Here'!D88,"  &amp;  ",'Copy paste to Here'!E88))),"Empty Cell")</f>
        <v xml:space="preserve">Surgical steel eyebrow spiral, 20g (0.8mm) with two 3mm balls &amp; Length: 8mm  &amp;  </v>
      </c>
      <c r="B84" s="57" t="str">
        <f>'Copy paste to Here'!C88</f>
        <v>SP20B</v>
      </c>
      <c r="C84" s="57" t="s">
        <v>788</v>
      </c>
      <c r="D84" s="58">
        <f>Invoice!B88</f>
        <v>8</v>
      </c>
      <c r="E84" s="59">
        <f>'Shipping Invoice'!J88*$N$1</f>
        <v>13.9</v>
      </c>
      <c r="F84" s="59">
        <f t="shared" si="3"/>
        <v>111.2</v>
      </c>
      <c r="G84" s="60">
        <f t="shared" si="4"/>
        <v>13.9</v>
      </c>
      <c r="H84" s="63">
        <f t="shared" si="5"/>
        <v>111.2</v>
      </c>
    </row>
    <row r="85" spans="1:8" s="62" customFormat="1" ht="36">
      <c r="A85" s="56" t="str">
        <f>IF((LEN('Copy paste to Here'!G89))&gt;5,((CONCATENATE('Copy paste to Here'!G89," &amp; ",'Copy paste to Here'!D89,"  &amp;  ",'Copy paste to Here'!E89))),"Empty Cell")</f>
        <v xml:space="preserve">Titanium G23 tongue barbell, 14g (1.6mm) with a 6mm bezel jewel ball top and a lower 6mm plain ball, length of 16mm &amp; Color: Rainbow Anodized w/ Clear crystal  &amp;  </v>
      </c>
      <c r="B85" s="57" t="str">
        <f>'Copy paste to Here'!C89</f>
        <v>UBBTC</v>
      </c>
      <c r="C85" s="57" t="s">
        <v>790</v>
      </c>
      <c r="D85" s="58">
        <f>Invoice!B89</f>
        <v>2</v>
      </c>
      <c r="E85" s="59">
        <f>'Shipping Invoice'!J89*$N$1</f>
        <v>87.29</v>
      </c>
      <c r="F85" s="59">
        <f t="shared" si="3"/>
        <v>174.58</v>
      </c>
      <c r="G85" s="60">
        <f t="shared" si="4"/>
        <v>87.29</v>
      </c>
      <c r="H85" s="63">
        <f t="shared" si="5"/>
        <v>174.58</v>
      </c>
    </row>
    <row r="86" spans="1:8" s="62" customFormat="1" ht="24">
      <c r="A86" s="56" t="str">
        <f>IF((LEN('Copy paste to Here'!G90))&gt;5,((CONCATENATE('Copy paste to Here'!G90," &amp; ",'Copy paste to Here'!D90,"  &amp;  ",'Copy paste to Here'!E90))),"Empty Cell")</f>
        <v xml:space="preserve">Titanium G23 ball closure ring, 18g (1mm) with a 3mm ball &amp; Length: 8mm  &amp;  </v>
      </c>
      <c r="B86" s="57" t="str">
        <f>'Copy paste to Here'!C90</f>
        <v>UBCR18</v>
      </c>
      <c r="C86" s="57" t="s">
        <v>793</v>
      </c>
      <c r="D86" s="58">
        <f>Invoice!B90</f>
        <v>6</v>
      </c>
      <c r="E86" s="59">
        <f>'Shipping Invoice'!J90*$N$1</f>
        <v>24.23</v>
      </c>
      <c r="F86" s="59">
        <f t="shared" si="3"/>
        <v>145.38</v>
      </c>
      <c r="G86" s="60">
        <f t="shared" si="4"/>
        <v>24.23</v>
      </c>
      <c r="H86" s="63">
        <f t="shared" si="5"/>
        <v>145.38</v>
      </c>
    </row>
    <row r="87" spans="1:8" s="62" customFormat="1" ht="24">
      <c r="A87" s="56" t="str">
        <f>IF((LEN('Copy paste to Here'!G91))&gt;5,((CONCATENATE('Copy paste to Here'!G91," &amp; ",'Copy paste to Here'!D91,"  &amp;  ",'Copy paste to Here'!E91))),"Empty Cell")</f>
        <v>Titanium G23 belly banana, 14g (1.6mm) with 8mm &amp; 5mm bezel set jewel ball &amp; Length: 8mm  &amp;  Crystal Color: Clear</v>
      </c>
      <c r="B87" s="57" t="str">
        <f>'Copy paste to Here'!C91</f>
        <v>UBN2CG</v>
      </c>
      <c r="C87" s="57" t="s">
        <v>795</v>
      </c>
      <c r="D87" s="58">
        <f>Invoice!B91</f>
        <v>3</v>
      </c>
      <c r="E87" s="59">
        <f>'Shipping Invoice'!J91*$N$1</f>
        <v>81.59</v>
      </c>
      <c r="F87" s="59">
        <f t="shared" si="3"/>
        <v>244.77</v>
      </c>
      <c r="G87" s="60">
        <f t="shared" si="4"/>
        <v>81.59</v>
      </c>
      <c r="H87" s="63">
        <f t="shared" si="5"/>
        <v>244.77</v>
      </c>
    </row>
    <row r="88" spans="1:8" s="62" customFormat="1" ht="24">
      <c r="A88" s="56" t="str">
        <f>IF((LEN('Copy paste to Here'!G92))&gt;5,((CONCATENATE('Copy paste to Here'!G92," &amp; ",'Copy paste to Here'!D92,"  &amp;  ",'Copy paste to Here'!E92))),"Empty Cell")</f>
        <v>Titanium G23 belly banana, 14g (1.6mm) with 8mm &amp; 5mm bezel set jewel ball &amp; Length: 8mm  &amp;  Crystal Color: Sapphire</v>
      </c>
      <c r="B88" s="57" t="str">
        <f>'Copy paste to Here'!C92</f>
        <v>UBN2CG</v>
      </c>
      <c r="C88" s="57" t="s">
        <v>795</v>
      </c>
      <c r="D88" s="58">
        <f>Invoice!B92</f>
        <v>2</v>
      </c>
      <c r="E88" s="59">
        <f>'Shipping Invoice'!J92*$N$1</f>
        <v>81.59</v>
      </c>
      <c r="F88" s="59">
        <f t="shared" si="3"/>
        <v>163.18</v>
      </c>
      <c r="G88" s="60">
        <f t="shared" si="4"/>
        <v>81.59</v>
      </c>
      <c r="H88" s="63">
        <f t="shared" si="5"/>
        <v>163.18</v>
      </c>
    </row>
    <row r="89" spans="1:8" s="62" customFormat="1" ht="24">
      <c r="A89" s="56" t="str">
        <f>IF((LEN('Copy paste to Here'!G93))&gt;5,((CONCATENATE('Copy paste to Here'!G93," &amp; ",'Copy paste to Here'!D93,"  &amp;  ",'Copy paste to Here'!E93))),"Empty Cell")</f>
        <v>Titanium G23 belly banana, 14g (1.6mm) with 8mm &amp; 5mm bezel set jewel ball &amp; Length: 8mm  &amp;  Crystal Color: Aquamarine</v>
      </c>
      <c r="B89" s="57" t="str">
        <f>'Copy paste to Here'!C93</f>
        <v>UBN2CG</v>
      </c>
      <c r="C89" s="57" t="s">
        <v>795</v>
      </c>
      <c r="D89" s="58">
        <f>Invoice!B93</f>
        <v>2</v>
      </c>
      <c r="E89" s="59">
        <f>'Shipping Invoice'!J93*$N$1</f>
        <v>81.59</v>
      </c>
      <c r="F89" s="59">
        <f t="shared" si="3"/>
        <v>163.18</v>
      </c>
      <c r="G89" s="60">
        <f t="shared" si="4"/>
        <v>81.59</v>
      </c>
      <c r="H89" s="63">
        <f t="shared" si="5"/>
        <v>163.18</v>
      </c>
    </row>
    <row r="90" spans="1:8" s="62" customFormat="1" ht="24">
      <c r="A90" s="56" t="str">
        <f>IF((LEN('Copy paste to Here'!G94))&gt;5,((CONCATENATE('Copy paste to Here'!G94," &amp; ",'Copy paste to Here'!D94,"  &amp;  ",'Copy paste to Here'!E94))),"Empty Cell")</f>
        <v>Titanium G23 belly banana, 14g (1.6mm) with 8mm &amp; 5mm bezel set jewel ball &amp; Length: 8mm  &amp;  Crystal Color: Light Amethyst</v>
      </c>
      <c r="B90" s="57" t="str">
        <f>'Copy paste to Here'!C94</f>
        <v>UBN2CG</v>
      </c>
      <c r="C90" s="57" t="s">
        <v>795</v>
      </c>
      <c r="D90" s="58">
        <f>Invoice!B94</f>
        <v>1</v>
      </c>
      <c r="E90" s="59">
        <f>'Shipping Invoice'!J94*$N$1</f>
        <v>81.59</v>
      </c>
      <c r="F90" s="59">
        <f t="shared" si="3"/>
        <v>81.59</v>
      </c>
      <c r="G90" s="60">
        <f t="shared" si="4"/>
        <v>81.59</v>
      </c>
      <c r="H90" s="63">
        <f t="shared" si="5"/>
        <v>81.59</v>
      </c>
    </row>
    <row r="91" spans="1:8" s="62" customFormat="1" ht="24">
      <c r="A91" s="56" t="str">
        <f>IF((LEN('Copy paste to Here'!G95))&gt;5,((CONCATENATE('Copy paste to Here'!G95," &amp; ",'Copy paste to Here'!D95,"  &amp;  ",'Copy paste to Here'!E95))),"Empty Cell")</f>
        <v>Titanium G23 belly banana, 14g (1.6mm) with 8mm &amp; 5mm bezel set jewel ball &amp; Length: 8mm  &amp;  Crystal Color: Amethyst</v>
      </c>
      <c r="B91" s="57" t="str">
        <f>'Copy paste to Here'!C95</f>
        <v>UBN2CG</v>
      </c>
      <c r="C91" s="57" t="s">
        <v>795</v>
      </c>
      <c r="D91" s="58">
        <f>Invoice!B95</f>
        <v>1</v>
      </c>
      <c r="E91" s="59">
        <f>'Shipping Invoice'!J95*$N$1</f>
        <v>81.59</v>
      </c>
      <c r="F91" s="59">
        <f t="shared" si="3"/>
        <v>81.59</v>
      </c>
      <c r="G91" s="60">
        <f t="shared" si="4"/>
        <v>81.59</v>
      </c>
      <c r="H91" s="63">
        <f t="shared" si="5"/>
        <v>81.59</v>
      </c>
    </row>
    <row r="92" spans="1:8" s="62" customFormat="1" ht="24">
      <c r="A92" s="56" t="str">
        <f>IF((LEN('Copy paste to Here'!G96))&gt;5,((CONCATENATE('Copy paste to Here'!G96," &amp; ",'Copy paste to Here'!D96,"  &amp;  ",'Copy paste to Here'!E96))),"Empty Cell")</f>
        <v xml:space="preserve">Titanium G23 industrial barbell, 14g (1.6mm) with two 5mm balls &amp; Length: 35mm  &amp;  </v>
      </c>
      <c r="B92" s="57" t="str">
        <f>'Copy paste to Here'!C96</f>
        <v>UINDB</v>
      </c>
      <c r="C92" s="57" t="s">
        <v>796</v>
      </c>
      <c r="D92" s="58">
        <f>Invoice!B96</f>
        <v>8</v>
      </c>
      <c r="E92" s="59">
        <f>'Shipping Invoice'!J96*$N$1</f>
        <v>52.38</v>
      </c>
      <c r="F92" s="59">
        <f t="shared" si="3"/>
        <v>419.04</v>
      </c>
      <c r="G92" s="60">
        <f t="shared" si="4"/>
        <v>52.38</v>
      </c>
      <c r="H92" s="63">
        <f t="shared" si="5"/>
        <v>419.04</v>
      </c>
    </row>
    <row r="93" spans="1:8" s="62" customFormat="1" ht="24">
      <c r="A93" s="56" t="str">
        <f>IF((LEN('Copy paste to Here'!G97))&gt;5,((CONCATENATE('Copy paste to Here'!G97," &amp; ",'Copy paste to Here'!D97,"  &amp;  ",'Copy paste to Here'!E97))),"Empty Cell")</f>
        <v xml:space="preserve">Titanium G23 industrial barbell, 14g (1.6mm) with two 5mm balls &amp; Length: 38mm  &amp;  </v>
      </c>
      <c r="B93" s="57" t="str">
        <f>'Copy paste to Here'!C97</f>
        <v>UINDB</v>
      </c>
      <c r="C93" s="57" t="s">
        <v>796</v>
      </c>
      <c r="D93" s="58">
        <f>Invoice!B97</f>
        <v>2</v>
      </c>
      <c r="E93" s="59">
        <f>'Shipping Invoice'!J97*$N$1</f>
        <v>52.38</v>
      </c>
      <c r="F93" s="59">
        <f t="shared" si="3"/>
        <v>104.76</v>
      </c>
      <c r="G93" s="60">
        <f t="shared" si="4"/>
        <v>52.38</v>
      </c>
      <c r="H93" s="63">
        <f t="shared" si="5"/>
        <v>104.76</v>
      </c>
    </row>
    <row r="94" spans="1:8" s="62" customFormat="1" ht="36">
      <c r="A94" s="56" t="str">
        <f>IF((LEN('Copy paste to Here'!G98))&gt;5,((CONCATENATE('Copy paste to Here'!G98," &amp; ",'Copy paste to Here'!D98,"  &amp;  ",'Copy paste to Here'!E98))),"Empty Cell")</f>
        <v>Titanium G23 Industrial barbell, 14g (1.6mm) with two 5mm ferido glued multi-crystal balls with resin cover &amp; Length: 35mm  &amp;  Crystal Color: Clear</v>
      </c>
      <c r="B94" s="57" t="str">
        <f>'Copy paste to Here'!C98</f>
        <v>UINFR5</v>
      </c>
      <c r="C94" s="57" t="s">
        <v>798</v>
      </c>
      <c r="D94" s="58">
        <f>Invoice!B98</f>
        <v>3</v>
      </c>
      <c r="E94" s="59">
        <f>'Shipping Invoice'!J98*$N$1</f>
        <v>136.11000000000001</v>
      </c>
      <c r="F94" s="59">
        <f t="shared" si="3"/>
        <v>408.33000000000004</v>
      </c>
      <c r="G94" s="60">
        <f t="shared" si="4"/>
        <v>136.11000000000001</v>
      </c>
      <c r="H94" s="63">
        <f t="shared" si="5"/>
        <v>408.33000000000004</v>
      </c>
    </row>
    <row r="95" spans="1:8" s="62" customFormat="1" ht="24">
      <c r="A95" s="56" t="str">
        <f>IF((LEN('Copy paste to Here'!G99))&gt;5,((CONCATENATE('Copy paste to Here'!G99," &amp; ",'Copy paste to Here'!D99,"  &amp;  ",'Copy paste to Here'!E99))),"Empty Cell")</f>
        <v xml:space="preserve">Titanium G23 nose bone, 18g (1mm) with bezel set round crystal top &amp; Crystal Color: AB  &amp;  </v>
      </c>
      <c r="B95" s="57" t="str">
        <f>'Copy paste to Here'!C99</f>
        <v>UNBC</v>
      </c>
      <c r="C95" s="57" t="s">
        <v>800</v>
      </c>
      <c r="D95" s="58">
        <f>Invoice!B99</f>
        <v>3</v>
      </c>
      <c r="E95" s="59">
        <f>'Shipping Invoice'!J99*$N$1</f>
        <v>35.270000000000003</v>
      </c>
      <c r="F95" s="59">
        <f t="shared" si="3"/>
        <v>105.81</v>
      </c>
      <c r="G95" s="60">
        <f t="shared" si="4"/>
        <v>35.270000000000003</v>
      </c>
      <c r="H95" s="63">
        <f t="shared" si="5"/>
        <v>105.81</v>
      </c>
    </row>
    <row r="96" spans="1:8" s="62" customFormat="1" ht="24">
      <c r="A96" s="56" t="str">
        <f>IF((LEN('Copy paste to Here'!G100))&gt;5,((CONCATENATE('Copy paste to Here'!G100," &amp; ",'Copy paste to Here'!D100,"  &amp;  ",'Copy paste to Here'!E100))),"Empty Cell")</f>
        <v xml:space="preserve">Titanium G23 nose bone, 18g (1mm) with bezel set round crystal top &amp; Crystal Color: Rose  &amp;  </v>
      </c>
      <c r="B96" s="57" t="str">
        <f>'Copy paste to Here'!C100</f>
        <v>UNBC</v>
      </c>
      <c r="C96" s="57" t="s">
        <v>800</v>
      </c>
      <c r="D96" s="58">
        <f>Invoice!B100</f>
        <v>3</v>
      </c>
      <c r="E96" s="59">
        <f>'Shipping Invoice'!J100*$N$1</f>
        <v>35.270000000000003</v>
      </c>
      <c r="F96" s="59">
        <f t="shared" si="3"/>
        <v>105.81</v>
      </c>
      <c r="G96" s="60">
        <f t="shared" si="4"/>
        <v>35.270000000000003</v>
      </c>
      <c r="H96" s="63">
        <f t="shared" si="5"/>
        <v>105.81</v>
      </c>
    </row>
    <row r="97" spans="1:8" s="62" customFormat="1" ht="24">
      <c r="A97" s="56" t="str">
        <f>IF((LEN('Copy paste to Here'!G101))&gt;5,((CONCATENATE('Copy paste to Here'!G101," &amp; ",'Copy paste to Here'!D101,"  &amp;  ",'Copy paste to Here'!E101))),"Empty Cell")</f>
        <v xml:space="preserve">Titanium G23 nose bone, 18g (1mm) with bezel set round crystal top &amp; Crystal Color: Light Siam  &amp;  </v>
      </c>
      <c r="B97" s="57" t="str">
        <f>'Copy paste to Here'!C101</f>
        <v>UNBC</v>
      </c>
      <c r="C97" s="57" t="s">
        <v>800</v>
      </c>
      <c r="D97" s="58">
        <f>Invoice!B101</f>
        <v>3</v>
      </c>
      <c r="E97" s="59">
        <f>'Shipping Invoice'!J101*$N$1</f>
        <v>35.270000000000003</v>
      </c>
      <c r="F97" s="59">
        <f t="shared" si="3"/>
        <v>105.81</v>
      </c>
      <c r="G97" s="60">
        <f t="shared" si="4"/>
        <v>35.270000000000003</v>
      </c>
      <c r="H97" s="63">
        <f t="shared" si="5"/>
        <v>105.81</v>
      </c>
    </row>
    <row r="98" spans="1:8" s="62" customFormat="1" ht="24">
      <c r="A98" s="56" t="str">
        <f>IF((LEN('Copy paste to Here'!G102))&gt;5,((CONCATENATE('Copy paste to Here'!G102," &amp; ",'Copy paste to Here'!D102,"  &amp;  ",'Copy paste to Here'!E102))),"Empty Cell")</f>
        <v>Anodized titanium G23 tongue barbell, 14g (1.6mm) with two 6mm balls &amp; Length: 14mm  &amp;  Color: Rainbow</v>
      </c>
      <c r="B98" s="57" t="str">
        <f>'Copy paste to Here'!C102</f>
        <v>UTBBG</v>
      </c>
      <c r="C98" s="57" t="s">
        <v>802</v>
      </c>
      <c r="D98" s="58">
        <f>Invoice!B102</f>
        <v>5</v>
      </c>
      <c r="E98" s="59">
        <f>'Shipping Invoice'!J102*$N$1</f>
        <v>68.41</v>
      </c>
      <c r="F98" s="59">
        <f t="shared" si="3"/>
        <v>342.04999999999995</v>
      </c>
      <c r="G98" s="60">
        <f t="shared" si="4"/>
        <v>68.41</v>
      </c>
      <c r="H98" s="63">
        <f t="shared" si="5"/>
        <v>342.04999999999995</v>
      </c>
    </row>
    <row r="99" spans="1:8" s="62" customFormat="1" ht="24">
      <c r="A99" s="56" t="str">
        <f>IF((LEN('Copy paste to Here'!G103))&gt;5,((CONCATENATE('Copy paste to Here'!G103," &amp; ",'Copy paste to Here'!D103,"  &amp;  ",'Copy paste to Here'!E103))),"Empty Cell")</f>
        <v>Anodized titanium G23 tongue barbell, 14g (1.6mm) with two 6mm balls &amp; Length: 14mm  &amp;  Color: Green</v>
      </c>
      <c r="B99" s="57" t="str">
        <f>'Copy paste to Here'!C103</f>
        <v>UTBBG</v>
      </c>
      <c r="C99" s="57" t="s">
        <v>802</v>
      </c>
      <c r="D99" s="58">
        <f>Invoice!B103</f>
        <v>2</v>
      </c>
      <c r="E99" s="59">
        <f>'Shipping Invoice'!J103*$N$1</f>
        <v>68.41</v>
      </c>
      <c r="F99" s="59">
        <f t="shared" si="3"/>
        <v>136.82</v>
      </c>
      <c r="G99" s="60">
        <f t="shared" si="4"/>
        <v>68.41</v>
      </c>
      <c r="H99" s="63">
        <f t="shared" si="5"/>
        <v>136.82</v>
      </c>
    </row>
    <row r="100" spans="1:8" s="62" customFormat="1" ht="24">
      <c r="A100" s="56" t="str">
        <f>IF((LEN('Copy paste to Here'!G104))&gt;5,((CONCATENATE('Copy paste to Here'!G104," &amp; ",'Copy paste to Here'!D104,"  &amp;  ",'Copy paste to Here'!E104))),"Empty Cell")</f>
        <v>Anodized titanium G23 tongue barbell, 14g (1.6mm) with two 6mm balls &amp; Length: 16mm  &amp;  Color: Black</v>
      </c>
      <c r="B100" s="57" t="str">
        <f>'Copy paste to Here'!C104</f>
        <v>UTBBG</v>
      </c>
      <c r="C100" s="57" t="s">
        <v>802</v>
      </c>
      <c r="D100" s="58">
        <f>Invoice!B104</f>
        <v>5</v>
      </c>
      <c r="E100" s="59">
        <f>'Shipping Invoice'!J104*$N$1</f>
        <v>68.41</v>
      </c>
      <c r="F100" s="59">
        <f t="shared" si="3"/>
        <v>342.04999999999995</v>
      </c>
      <c r="G100" s="60">
        <f t="shared" si="4"/>
        <v>68.41</v>
      </c>
      <c r="H100" s="63">
        <f t="shared" si="5"/>
        <v>342.04999999999995</v>
      </c>
    </row>
    <row r="101" spans="1:8" s="62" customFormat="1" ht="24">
      <c r="A101" s="56" t="str">
        <f>IF((LEN('Copy paste to Here'!G105))&gt;5,((CONCATENATE('Copy paste to Here'!G105," &amp; ",'Copy paste to Here'!D105,"  &amp;  ",'Copy paste to Here'!E105))),"Empty Cell")</f>
        <v>Anodized titanium G23 tongue barbell, 14g (1.6mm) with two 5mm balls &amp; Length: 16mm  &amp;  Color: Green</v>
      </c>
      <c r="B101" s="57" t="str">
        <f>'Copy paste to Here'!C105</f>
        <v>UTBBS</v>
      </c>
      <c r="C101" s="57" t="s">
        <v>805</v>
      </c>
      <c r="D101" s="58">
        <f>Invoice!B105</f>
        <v>1</v>
      </c>
      <c r="E101" s="59">
        <f>'Shipping Invoice'!J105*$N$1</f>
        <v>58.43</v>
      </c>
      <c r="F101" s="59">
        <f t="shared" si="3"/>
        <v>58.43</v>
      </c>
      <c r="G101" s="60">
        <f t="shared" si="4"/>
        <v>58.43</v>
      </c>
      <c r="H101" s="63">
        <f t="shared" si="5"/>
        <v>58.43</v>
      </c>
    </row>
    <row r="102" spans="1:8" s="62" customFormat="1" ht="24">
      <c r="A102" s="56" t="str">
        <f>IF((LEN('Copy paste to Here'!G106))&gt;5,((CONCATENATE('Copy paste to Here'!G106," &amp; ",'Copy paste to Here'!D106,"  &amp;  ",'Copy paste to Here'!E106))),"Empty Cell")</f>
        <v>Anodized titanium G23 circular barbell, 14g (1.6mm) with 5mm balls &amp; Length: 10mm  &amp;  Color: Blue</v>
      </c>
      <c r="B102" s="57" t="str">
        <f>'Copy paste to Here'!C106</f>
        <v>UTCBB5</v>
      </c>
      <c r="C102" s="57" t="s">
        <v>807</v>
      </c>
      <c r="D102" s="58">
        <f>Invoice!B106</f>
        <v>2</v>
      </c>
      <c r="E102" s="59">
        <f>'Shipping Invoice'!J106*$N$1</f>
        <v>55.23</v>
      </c>
      <c r="F102" s="59">
        <f t="shared" si="3"/>
        <v>110.46</v>
      </c>
      <c r="G102" s="60">
        <f t="shared" si="4"/>
        <v>55.23</v>
      </c>
      <c r="H102" s="63">
        <f t="shared" si="5"/>
        <v>110.46</v>
      </c>
    </row>
    <row r="103" spans="1:8" s="62" customFormat="1" ht="25.5">
      <c r="A103" s="56" t="str">
        <f>IF((LEN('Copy paste to Here'!G107))&gt;5,((CONCATENATE('Copy paste to Here'!G107," &amp; ",'Copy paste to Here'!D107,"  &amp;  ",'Copy paste to Here'!E107))),"Empty Cell")</f>
        <v>Anodized titanium G23 circular barbell, 14g (1.6mm) with 5mm cones &amp; Length: 12mm  &amp;  Color: Green</v>
      </c>
      <c r="B103" s="57" t="str">
        <f>'Copy paste to Here'!C107</f>
        <v>UTCBCN5</v>
      </c>
      <c r="C103" s="57" t="s">
        <v>809</v>
      </c>
      <c r="D103" s="58">
        <f>Invoice!B107</f>
        <v>3</v>
      </c>
      <c r="E103" s="59">
        <f>'Shipping Invoice'!J107*$N$1</f>
        <v>58.43</v>
      </c>
      <c r="F103" s="59">
        <f t="shared" si="3"/>
        <v>175.29</v>
      </c>
      <c r="G103" s="60">
        <f t="shared" si="4"/>
        <v>58.43</v>
      </c>
      <c r="H103" s="63">
        <f t="shared" si="5"/>
        <v>175.29</v>
      </c>
    </row>
    <row r="104" spans="1:8" s="62" customFormat="1" ht="24">
      <c r="A104" s="56" t="str">
        <f>IF((LEN('Copy paste to Here'!G108))&gt;5,((CONCATENATE('Copy paste to Here'!G108," &amp; ",'Copy paste to Here'!D108,"  &amp;  ",'Copy paste to Here'!E108))),"Empty Cell")</f>
        <v>Anodized titanium G23 industrial barbell, 14g (1.6mm) with two 5mm balls &amp; Length: 38mm  &amp;  Color: Black</v>
      </c>
      <c r="B104" s="57" t="str">
        <f>'Copy paste to Here'!C108</f>
        <v>UTINB</v>
      </c>
      <c r="C104" s="57" t="s">
        <v>811</v>
      </c>
      <c r="D104" s="58">
        <f>Invoice!B108</f>
        <v>5</v>
      </c>
      <c r="E104" s="59">
        <f>'Shipping Invoice'!J108*$N$1</f>
        <v>60.22</v>
      </c>
      <c r="F104" s="59">
        <f t="shared" si="3"/>
        <v>301.10000000000002</v>
      </c>
      <c r="G104" s="60">
        <f t="shared" si="4"/>
        <v>60.22</v>
      </c>
      <c r="H104" s="63">
        <f t="shared" si="5"/>
        <v>301.10000000000002</v>
      </c>
    </row>
    <row r="105" spans="1:8" s="62" customFormat="1" ht="24">
      <c r="A105" s="56" t="str">
        <f>IF((LEN('Copy paste to Here'!G109))&gt;5,((CONCATENATE('Copy paste to Here'!G109," &amp; ",'Copy paste to Here'!D109,"  &amp;  ",'Copy paste to Here'!E109))),"Empty Cell")</f>
        <v>Anodized titanium G23 industrial barbell, 14g (1.6mm) with two 5mm balls &amp; Length: 38mm  &amp;  Color: Purple</v>
      </c>
      <c r="B105" s="57" t="str">
        <f>'Copy paste to Here'!C109</f>
        <v>UTINB</v>
      </c>
      <c r="C105" s="57" t="s">
        <v>811</v>
      </c>
      <c r="D105" s="58">
        <f>Invoice!B109</f>
        <v>2</v>
      </c>
      <c r="E105" s="59">
        <f>'Shipping Invoice'!J109*$N$1</f>
        <v>60.22</v>
      </c>
      <c r="F105" s="59">
        <f t="shared" si="3"/>
        <v>120.44</v>
      </c>
      <c r="G105" s="60">
        <f t="shared" si="4"/>
        <v>60.22</v>
      </c>
      <c r="H105" s="63">
        <f t="shared" si="5"/>
        <v>120.44</v>
      </c>
    </row>
    <row r="106" spans="1:8" s="62" customFormat="1" ht="24">
      <c r="A106" s="56" t="str">
        <f>IF((LEN('Copy paste to Here'!G110))&gt;5,((CONCATENATE('Copy paste to Here'!G110," &amp; ",'Copy paste to Here'!D110,"  &amp;  ",'Copy paste to Here'!E110))),"Empty Cell")</f>
        <v>Anodized titanium G23 industrial barbell, 14g (1.6mm) with two 4mm balls &amp; Length: 35mm  &amp;  Color: Purple</v>
      </c>
      <c r="B106" s="57" t="str">
        <f>'Copy paste to Here'!C110</f>
        <v>UTINB4</v>
      </c>
      <c r="C106" s="57" t="s">
        <v>813</v>
      </c>
      <c r="D106" s="58">
        <f>Invoice!B110</f>
        <v>3</v>
      </c>
      <c r="E106" s="59">
        <f>'Shipping Invoice'!J110*$N$1</f>
        <v>60.22</v>
      </c>
      <c r="F106" s="59">
        <f t="shared" si="3"/>
        <v>180.66</v>
      </c>
      <c r="G106" s="60">
        <f t="shared" si="4"/>
        <v>60.22</v>
      </c>
      <c r="H106" s="63">
        <f t="shared" si="5"/>
        <v>180.66</v>
      </c>
    </row>
    <row r="107" spans="1:8" s="62" customFormat="1" ht="24">
      <c r="A107" s="56" t="str">
        <f>IF((LEN('Copy paste to Here'!G111))&gt;5,((CONCATENATE('Copy paste to Here'!G111," &amp; ",'Copy paste to Here'!D111,"  &amp;  ",'Copy paste to Here'!E111))),"Empty Cell")</f>
        <v>Anodized titanium G23 industrial barbell, 14g (1.6mm) with two 5mm cones &amp; Length: 38mm  &amp;  Color: Black</v>
      </c>
      <c r="B107" s="57" t="str">
        <f>'Copy paste to Here'!C111</f>
        <v>UTINCN</v>
      </c>
      <c r="C107" s="57" t="s">
        <v>815</v>
      </c>
      <c r="D107" s="58">
        <f>Invoice!B111</f>
        <v>5</v>
      </c>
      <c r="E107" s="59">
        <f>'Shipping Invoice'!J111*$N$1</f>
        <v>68.41</v>
      </c>
      <c r="F107" s="59">
        <f t="shared" si="3"/>
        <v>342.04999999999995</v>
      </c>
      <c r="G107" s="60">
        <f t="shared" si="4"/>
        <v>68.41</v>
      </c>
      <c r="H107" s="63">
        <f t="shared" si="5"/>
        <v>342.04999999999995</v>
      </c>
    </row>
    <row r="108" spans="1:8" s="62" customFormat="1" ht="24">
      <c r="A108" s="56" t="str">
        <f>IF((LEN('Copy paste to Here'!G112))&gt;5,((CONCATENATE('Copy paste to Here'!G112," &amp; ",'Copy paste to Here'!D112,"  &amp;  ",'Copy paste to Here'!E112))),"Empty Cell")</f>
        <v>Anodized titanium G23 labret, 16g (1.2mm) with a 3mm ball &amp; Length: 6mm  &amp;  Color: Blue</v>
      </c>
      <c r="B108" s="57" t="str">
        <f>'Copy paste to Here'!C112</f>
        <v>UTLBB3</v>
      </c>
      <c r="C108" s="57" t="s">
        <v>817</v>
      </c>
      <c r="D108" s="58">
        <f>Invoice!B112</f>
        <v>4</v>
      </c>
      <c r="E108" s="59">
        <f>'Shipping Invoice'!J112*$N$1</f>
        <v>52.38</v>
      </c>
      <c r="F108" s="59">
        <f t="shared" si="3"/>
        <v>209.52</v>
      </c>
      <c r="G108" s="60">
        <f t="shared" si="4"/>
        <v>52.38</v>
      </c>
      <c r="H108" s="63">
        <f t="shared" si="5"/>
        <v>209.52</v>
      </c>
    </row>
    <row r="109" spans="1:8" s="62" customFormat="1" ht="24">
      <c r="A109" s="56" t="str">
        <f>IF((LEN('Copy paste to Here'!G113))&gt;5,((CONCATENATE('Copy paste to Here'!G113," &amp; ",'Copy paste to Here'!D113,"  &amp;  ",'Copy paste to Here'!E113))),"Empty Cell")</f>
        <v xml:space="preserve">EO gas sterilized piercing: Titanium G23 barbell, 14g (1.6mm) with 5mm balls &amp; Length: 22mm  &amp;  </v>
      </c>
      <c r="B109" s="57" t="str">
        <f>'Copy paste to Here'!C113</f>
        <v>ZUBBBS</v>
      </c>
      <c r="C109" s="57" t="s">
        <v>819</v>
      </c>
      <c r="D109" s="58">
        <f>Invoice!B113</f>
        <v>1</v>
      </c>
      <c r="E109" s="59">
        <f>'Shipping Invoice'!J113*$N$1</f>
        <v>66.63</v>
      </c>
      <c r="F109" s="59">
        <f t="shared" si="3"/>
        <v>66.63</v>
      </c>
      <c r="G109" s="60">
        <f t="shared" si="4"/>
        <v>66.63</v>
      </c>
      <c r="H109" s="63">
        <f t="shared" si="5"/>
        <v>66.63</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9819.27</v>
      </c>
      <c r="G1000" s="60"/>
      <c r="H1000" s="61">
        <f t="shared" ref="H1000:H1007" si="49">F1000*$E$14</f>
        <v>9819.27</v>
      </c>
    </row>
    <row r="1001" spans="1:8" s="62" customFormat="1">
      <c r="A1001" s="56" t="str">
        <f>'[2]Copy paste to Here'!T2</f>
        <v>SHIPPING HANDLING</v>
      </c>
      <c r="B1001" s="75"/>
      <c r="C1001" s="75"/>
      <c r="D1001" s="76"/>
      <c r="E1001" s="67"/>
      <c r="F1001" s="59">
        <f>Invoice!J115</f>
        <v>-3927.7080000000005</v>
      </c>
      <c r="G1001" s="60"/>
      <c r="H1001" s="61">
        <f t="shared" si="49"/>
        <v>-3927.7080000000005</v>
      </c>
    </row>
    <row r="1002" spans="1:8" s="62" customFormat="1" outlineLevel="1">
      <c r="A1002" s="56" t="str">
        <f>'[2]Copy paste to Here'!T3</f>
        <v>DISCOUNT</v>
      </c>
      <c r="B1002" s="75"/>
      <c r="C1002" s="75"/>
      <c r="D1002" s="76"/>
      <c r="E1002" s="67"/>
      <c r="F1002" s="59">
        <f>Invoice!J116</f>
        <v>0</v>
      </c>
      <c r="G1002" s="60"/>
      <c r="H1002" s="61">
        <f t="shared" si="49"/>
        <v>0</v>
      </c>
    </row>
    <row r="1003" spans="1:8" s="62" customFormat="1">
      <c r="A1003" s="56" t="str">
        <f>'[2]Copy paste to Here'!T4</f>
        <v>Total:</v>
      </c>
      <c r="B1003" s="75"/>
      <c r="C1003" s="75"/>
      <c r="D1003" s="76"/>
      <c r="E1003" s="67"/>
      <c r="F1003" s="59">
        <f>SUM(F1000:F1002)</f>
        <v>5891.5619999999999</v>
      </c>
      <c r="G1003" s="60"/>
      <c r="H1003" s="61">
        <f t="shared" si="49"/>
        <v>5891.5619999999999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9819.27</v>
      </c>
    </row>
    <row r="1010" spans="1:8" s="21" customFormat="1">
      <c r="A1010" s="22"/>
      <c r="E1010" s="21" t="s">
        <v>182</v>
      </c>
      <c r="H1010" s="84">
        <f>(SUMIF($A$1000:$A$1008,"Total:",$H$1000:$H$1008))</f>
        <v>5891.5619999999999</v>
      </c>
    </row>
    <row r="1011" spans="1:8" s="21" customFormat="1">
      <c r="E1011" s="21" t="s">
        <v>183</v>
      </c>
      <c r="H1011" s="85">
        <f>H1013-H1012</f>
        <v>5506.13</v>
      </c>
    </row>
    <row r="1012" spans="1:8" s="21" customFormat="1">
      <c r="E1012" s="21" t="s">
        <v>184</v>
      </c>
      <c r="H1012" s="85">
        <f>ROUND((H1013*7)/107,2)</f>
        <v>385.43</v>
      </c>
    </row>
    <row r="1013" spans="1:8" s="21" customFormat="1">
      <c r="E1013" s="22" t="s">
        <v>185</v>
      </c>
      <c r="H1013" s="86">
        <f>ROUND((SUMIF($A$1000:$A$1008,"Total:",$H$1000:$H$1008)),2)</f>
        <v>5891.56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2"/>
  <sheetViews>
    <sheetView workbookViewId="0">
      <selection activeCell="A5" sqref="A5"/>
    </sheetView>
  </sheetViews>
  <sheetFormatPr defaultRowHeight="15"/>
  <sheetData>
    <row r="1" spans="1:1">
      <c r="A1" s="2" t="s">
        <v>722</v>
      </c>
    </row>
    <row r="2" spans="1:1">
      <c r="A2" s="2" t="s">
        <v>724</v>
      </c>
    </row>
    <row r="3" spans="1:1">
      <c r="A3" s="2" t="s">
        <v>724</v>
      </c>
    </row>
    <row r="4" spans="1:1">
      <c r="A4" s="2" t="s">
        <v>726</v>
      </c>
    </row>
    <row r="5" spans="1:1">
      <c r="A5" s="2" t="s">
        <v>726</v>
      </c>
    </row>
    <row r="6" spans="1:1">
      <c r="A6" s="2" t="s">
        <v>728</v>
      </c>
    </row>
    <row r="7" spans="1:1">
      <c r="A7" s="2" t="s">
        <v>728</v>
      </c>
    </row>
    <row r="8" spans="1:1">
      <c r="A8" s="2" t="s">
        <v>728</v>
      </c>
    </row>
    <row r="9" spans="1:1">
      <c r="A9" s="2" t="s">
        <v>731</v>
      </c>
    </row>
    <row r="10" spans="1:1">
      <c r="A10" s="2" t="s">
        <v>731</v>
      </c>
    </row>
    <row r="11" spans="1:1">
      <c r="A11" s="2" t="s">
        <v>731</v>
      </c>
    </row>
    <row r="12" spans="1:1">
      <c r="A12" s="2" t="s">
        <v>733</v>
      </c>
    </row>
    <row r="13" spans="1:1">
      <c r="A13" s="2" t="s">
        <v>733</v>
      </c>
    </row>
    <row r="14" spans="1:1">
      <c r="A14" s="2" t="s">
        <v>733</v>
      </c>
    </row>
    <row r="15" spans="1:1">
      <c r="A15" s="2" t="s">
        <v>733</v>
      </c>
    </row>
    <row r="16" spans="1:1">
      <c r="A16" s="2" t="s">
        <v>109</v>
      </c>
    </row>
    <row r="17" spans="1:1">
      <c r="A17" s="2" t="s">
        <v>109</v>
      </c>
    </row>
    <row r="18" spans="1:1">
      <c r="A18" s="2" t="s">
        <v>109</v>
      </c>
    </row>
    <row r="19" spans="1:1">
      <c r="A19" s="2" t="s">
        <v>736</v>
      </c>
    </row>
    <row r="20" spans="1:1">
      <c r="A20" s="2" t="s">
        <v>736</v>
      </c>
    </row>
    <row r="21" spans="1:1">
      <c r="A21" s="2" t="s">
        <v>736</v>
      </c>
    </row>
    <row r="22" spans="1:1">
      <c r="A22" s="2" t="s">
        <v>821</v>
      </c>
    </row>
    <row r="23" spans="1:1">
      <c r="A23" s="2" t="s">
        <v>739</v>
      </c>
    </row>
    <row r="24" spans="1:1">
      <c r="A24" s="2" t="s">
        <v>739</v>
      </c>
    </row>
    <row r="25" spans="1:1">
      <c r="A25" s="2" t="s">
        <v>741</v>
      </c>
    </row>
    <row r="26" spans="1:1">
      <c r="A26" s="2" t="s">
        <v>741</v>
      </c>
    </row>
    <row r="27" spans="1:1">
      <c r="A27" s="2" t="s">
        <v>741</v>
      </c>
    </row>
    <row r="28" spans="1:1">
      <c r="A28" s="2" t="s">
        <v>741</v>
      </c>
    </row>
    <row r="29" spans="1:1">
      <c r="A29" s="2" t="s">
        <v>741</v>
      </c>
    </row>
    <row r="30" spans="1:1">
      <c r="A30" s="2" t="s">
        <v>744</v>
      </c>
    </row>
    <row r="31" spans="1:1">
      <c r="A31" s="2" t="s">
        <v>746</v>
      </c>
    </row>
    <row r="32" spans="1:1">
      <c r="A32" s="2" t="s">
        <v>748</v>
      </c>
    </row>
    <row r="33" spans="1:1">
      <c r="A33" s="2" t="s">
        <v>748</v>
      </c>
    </row>
    <row r="34" spans="1:1">
      <c r="A34" s="2" t="s">
        <v>750</v>
      </c>
    </row>
    <row r="35" spans="1:1">
      <c r="A35" s="2" t="s">
        <v>750</v>
      </c>
    </row>
    <row r="36" spans="1:1">
      <c r="A36" s="2" t="s">
        <v>752</v>
      </c>
    </row>
    <row r="37" spans="1:1">
      <c r="A37" s="2" t="s">
        <v>752</v>
      </c>
    </row>
    <row r="38" spans="1:1">
      <c r="A38" s="2" t="s">
        <v>754</v>
      </c>
    </row>
    <row r="39" spans="1:1">
      <c r="A39" s="2" t="s">
        <v>754</v>
      </c>
    </row>
    <row r="40" spans="1:1">
      <c r="A40" s="2" t="s">
        <v>754</v>
      </c>
    </row>
    <row r="41" spans="1:1">
      <c r="A41" s="2" t="s">
        <v>756</v>
      </c>
    </row>
    <row r="42" spans="1:1">
      <c r="A42" s="2" t="s">
        <v>758</v>
      </c>
    </row>
    <row r="43" spans="1:1">
      <c r="A43" s="2" t="s">
        <v>760</v>
      </c>
    </row>
    <row r="44" spans="1:1">
      <c r="A44" s="2" t="s">
        <v>762</v>
      </c>
    </row>
    <row r="45" spans="1:1">
      <c r="A45" s="2" t="s">
        <v>764</v>
      </c>
    </row>
    <row r="46" spans="1:1">
      <c r="A46" s="2" t="s">
        <v>662</v>
      </c>
    </row>
    <row r="47" spans="1:1">
      <c r="A47" s="2" t="s">
        <v>766</v>
      </c>
    </row>
    <row r="48" spans="1:1">
      <c r="A48" s="2" t="s">
        <v>766</v>
      </c>
    </row>
    <row r="49" spans="1:1">
      <c r="A49" s="2" t="s">
        <v>766</v>
      </c>
    </row>
    <row r="50" spans="1:1">
      <c r="A50" s="2" t="s">
        <v>822</v>
      </c>
    </row>
    <row r="51" spans="1:1">
      <c r="A51" s="2" t="s">
        <v>822</v>
      </c>
    </row>
    <row r="52" spans="1:1">
      <c r="A52" s="2" t="s">
        <v>822</v>
      </c>
    </row>
    <row r="53" spans="1:1">
      <c r="A53" s="2" t="s">
        <v>822</v>
      </c>
    </row>
    <row r="54" spans="1:1">
      <c r="A54" s="2" t="s">
        <v>770</v>
      </c>
    </row>
    <row r="55" spans="1:1">
      <c r="A55" s="2" t="s">
        <v>770</v>
      </c>
    </row>
    <row r="56" spans="1:1">
      <c r="A56" s="2" t="s">
        <v>772</v>
      </c>
    </row>
    <row r="57" spans="1:1">
      <c r="A57" s="2" t="s">
        <v>772</v>
      </c>
    </row>
    <row r="58" spans="1:1">
      <c r="A58" s="2" t="s">
        <v>774</v>
      </c>
    </row>
    <row r="59" spans="1:1">
      <c r="A59" s="2" t="s">
        <v>777</v>
      </c>
    </row>
    <row r="60" spans="1:1">
      <c r="A60" s="2" t="s">
        <v>631</v>
      </c>
    </row>
    <row r="61" spans="1:1">
      <c r="A61" s="2" t="s">
        <v>780</v>
      </c>
    </row>
    <row r="62" spans="1:1">
      <c r="A62" s="2" t="s">
        <v>823</v>
      </c>
    </row>
    <row r="63" spans="1:1">
      <c r="A63" s="2" t="s">
        <v>823</v>
      </c>
    </row>
    <row r="64" spans="1:1">
      <c r="A64" s="2" t="s">
        <v>824</v>
      </c>
    </row>
    <row r="65" spans="1:1">
      <c r="A65" s="2" t="s">
        <v>825</v>
      </c>
    </row>
    <row r="66" spans="1:1">
      <c r="A66" s="2" t="s">
        <v>825</v>
      </c>
    </row>
    <row r="67" spans="1:1">
      <c r="A67" s="2" t="s">
        <v>788</v>
      </c>
    </row>
    <row r="68" spans="1:1">
      <c r="A68" s="2" t="s">
        <v>790</v>
      </c>
    </row>
    <row r="69" spans="1:1">
      <c r="A69" s="2" t="s">
        <v>793</v>
      </c>
    </row>
    <row r="70" spans="1:1">
      <c r="A70" s="2" t="s">
        <v>795</v>
      </c>
    </row>
    <row r="71" spans="1:1">
      <c r="A71" s="2" t="s">
        <v>795</v>
      </c>
    </row>
    <row r="72" spans="1:1">
      <c r="A72" s="2" t="s">
        <v>795</v>
      </c>
    </row>
    <row r="73" spans="1:1">
      <c r="A73" s="2" t="s">
        <v>795</v>
      </c>
    </row>
    <row r="74" spans="1:1">
      <c r="A74" s="2" t="s">
        <v>795</v>
      </c>
    </row>
    <row r="75" spans="1:1">
      <c r="A75" s="2" t="s">
        <v>796</v>
      </c>
    </row>
    <row r="76" spans="1:1">
      <c r="A76" s="2" t="s">
        <v>796</v>
      </c>
    </row>
    <row r="77" spans="1:1">
      <c r="A77" s="2" t="s">
        <v>798</v>
      </c>
    </row>
    <row r="78" spans="1:1">
      <c r="A78" s="2" t="s">
        <v>800</v>
      </c>
    </row>
    <row r="79" spans="1:1">
      <c r="A79" s="2" t="s">
        <v>800</v>
      </c>
    </row>
    <row r="80" spans="1:1">
      <c r="A80" s="2" t="s">
        <v>800</v>
      </c>
    </row>
    <row r="81" spans="1:1">
      <c r="A81" s="2" t="s">
        <v>802</v>
      </c>
    </row>
    <row r="82" spans="1:1">
      <c r="A82" s="2" t="s">
        <v>802</v>
      </c>
    </row>
    <row r="83" spans="1:1">
      <c r="A83" s="2" t="s">
        <v>802</v>
      </c>
    </row>
    <row r="84" spans="1:1">
      <c r="A84" s="2" t="s">
        <v>805</v>
      </c>
    </row>
    <row r="85" spans="1:1">
      <c r="A85" s="2" t="s">
        <v>807</v>
      </c>
    </row>
    <row r="86" spans="1:1">
      <c r="A86" s="2" t="s">
        <v>809</v>
      </c>
    </row>
    <row r="87" spans="1:1">
      <c r="A87" s="2" t="s">
        <v>811</v>
      </c>
    </row>
    <row r="88" spans="1:1">
      <c r="A88" s="2" t="s">
        <v>811</v>
      </c>
    </row>
    <row r="89" spans="1:1">
      <c r="A89" s="2" t="s">
        <v>813</v>
      </c>
    </row>
    <row r="90" spans="1:1">
      <c r="A90" s="2" t="s">
        <v>815</v>
      </c>
    </row>
    <row r="91" spans="1:1">
      <c r="A91" s="2" t="s">
        <v>817</v>
      </c>
    </row>
    <row r="92" spans="1:1">
      <c r="A92" s="2"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2024-05-08T10:28:00Z</cp:lastPrinted>
  <dcterms:created xsi:type="dcterms:W3CDTF">2009-06-02T18:56:54Z</dcterms:created>
  <dcterms:modified xsi:type="dcterms:W3CDTF">2024-05-08T10:28:05Z</dcterms:modified>
</cp:coreProperties>
</file>