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BE1B88D5-C73C-4544-B74E-E1B82A535550}"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state="hidden"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Invoice!$A$1:$K$123</definedName>
    <definedName name="_xlnm.Print_Area" localSheetId="3">'Shipping Invoice'!$A$1:$L$116</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3" i="2" l="1"/>
  <c r="E114" i="2"/>
  <c r="K114" i="7" l="1"/>
  <c r="K113" i="7"/>
  <c r="K14" i="7"/>
  <c r="K17" i="7"/>
  <c r="K10" i="7"/>
  <c r="I110" i="7"/>
  <c r="I109" i="7"/>
  <c r="I108" i="7"/>
  <c r="I107" i="7"/>
  <c r="I106" i="7"/>
  <c r="I104" i="7"/>
  <c r="I103" i="7"/>
  <c r="I102" i="7"/>
  <c r="I101" i="7"/>
  <c r="I100" i="7"/>
  <c r="I98" i="7"/>
  <c r="I97" i="7"/>
  <c r="I96" i="7"/>
  <c r="I95" i="7"/>
  <c r="I94" i="7"/>
  <c r="I92" i="7"/>
  <c r="I91" i="7"/>
  <c r="I90" i="7"/>
  <c r="I89" i="7"/>
  <c r="I88" i="7"/>
  <c r="I86" i="7"/>
  <c r="I85" i="7"/>
  <c r="I84" i="7"/>
  <c r="I83" i="7"/>
  <c r="I82" i="7"/>
  <c r="I80" i="7"/>
  <c r="I79" i="7"/>
  <c r="I78" i="7"/>
  <c r="I77" i="7"/>
  <c r="I76" i="7"/>
  <c r="I74" i="7"/>
  <c r="I73" i="7"/>
  <c r="I72" i="7"/>
  <c r="I71" i="7"/>
  <c r="I70" i="7"/>
  <c r="I68" i="7"/>
  <c r="I67" i="7"/>
  <c r="I66" i="7"/>
  <c r="I65" i="7"/>
  <c r="I64" i="7"/>
  <c r="I62" i="7"/>
  <c r="I61" i="7"/>
  <c r="I60" i="7"/>
  <c r="I59" i="7"/>
  <c r="I57" i="7"/>
  <c r="I56" i="7"/>
  <c r="I55" i="7"/>
  <c r="I54" i="7"/>
  <c r="I53" i="7"/>
  <c r="I51" i="7"/>
  <c r="I50" i="7"/>
  <c r="I49" i="7"/>
  <c r="I48" i="7"/>
  <c r="I46" i="7"/>
  <c r="I45" i="7"/>
  <c r="I44" i="7"/>
  <c r="I43" i="7"/>
  <c r="I41" i="7"/>
  <c r="I40" i="7"/>
  <c r="I39" i="7"/>
  <c r="I38" i="7"/>
  <c r="I36" i="7"/>
  <c r="I35" i="7"/>
  <c r="I34" i="7"/>
  <c r="I33" i="7"/>
  <c r="I31" i="7"/>
  <c r="I30" i="7"/>
  <c r="I29" i="7"/>
  <c r="I28" i="7"/>
  <c r="I26" i="7"/>
  <c r="I25" i="7"/>
  <c r="I24" i="7"/>
  <c r="I23" i="7"/>
  <c r="I22" i="7"/>
  <c r="N1" i="7"/>
  <c r="I111" i="7" s="1"/>
  <c r="N1" i="6"/>
  <c r="E106" i="6" s="1"/>
  <c r="F1002" i="6"/>
  <c r="F1001" i="6"/>
  <c r="D107" i="6"/>
  <c r="B111" i="7" s="1"/>
  <c r="D106" i="6"/>
  <c r="B110" i="7" s="1"/>
  <c r="K110" i="7" s="1"/>
  <c r="D105" i="6"/>
  <c r="B109" i="7" s="1"/>
  <c r="D104" i="6"/>
  <c r="B108" i="7" s="1"/>
  <c r="K108" i="7" s="1"/>
  <c r="D103" i="6"/>
  <c r="B107" i="7" s="1"/>
  <c r="K107" i="7" s="1"/>
  <c r="D102" i="6"/>
  <c r="B106" i="7" s="1"/>
  <c r="D101" i="6"/>
  <c r="B105" i="7" s="1"/>
  <c r="D100" i="6"/>
  <c r="B104" i="7" s="1"/>
  <c r="K104" i="7" s="1"/>
  <c r="D99" i="6"/>
  <c r="B103" i="7" s="1"/>
  <c r="D98" i="6"/>
  <c r="B102" i="7" s="1"/>
  <c r="K102" i="7" s="1"/>
  <c r="D97" i="6"/>
  <c r="B101" i="7" s="1"/>
  <c r="K101" i="7" s="1"/>
  <c r="D96" i="6"/>
  <c r="B100" i="7" s="1"/>
  <c r="D95" i="6"/>
  <c r="B99" i="7" s="1"/>
  <c r="D94" i="6"/>
  <c r="B98" i="7" s="1"/>
  <c r="K98" i="7" s="1"/>
  <c r="D93" i="6"/>
  <c r="B97" i="7" s="1"/>
  <c r="D92" i="6"/>
  <c r="B96" i="7" s="1"/>
  <c r="K96" i="7" s="1"/>
  <c r="D91" i="6"/>
  <c r="B95" i="7" s="1"/>
  <c r="K95" i="7" s="1"/>
  <c r="D90" i="6"/>
  <c r="B94" i="7" s="1"/>
  <c r="D89" i="6"/>
  <c r="B93" i="7" s="1"/>
  <c r="D88" i="6"/>
  <c r="B92" i="7" s="1"/>
  <c r="K92" i="7" s="1"/>
  <c r="D87" i="6"/>
  <c r="B91" i="7" s="1"/>
  <c r="D86" i="6"/>
  <c r="B90" i="7" s="1"/>
  <c r="K90" i="7" s="1"/>
  <c r="D85" i="6"/>
  <c r="B89" i="7" s="1"/>
  <c r="K89" i="7" s="1"/>
  <c r="D84" i="6"/>
  <c r="B88" i="7" s="1"/>
  <c r="D83" i="6"/>
  <c r="B87" i="7" s="1"/>
  <c r="D82" i="6"/>
  <c r="B86" i="7" s="1"/>
  <c r="K86" i="7" s="1"/>
  <c r="D81" i="6"/>
  <c r="B85" i="7" s="1"/>
  <c r="D80" i="6"/>
  <c r="B84" i="7" s="1"/>
  <c r="K84" i="7" s="1"/>
  <c r="D79" i="6"/>
  <c r="B83" i="7" s="1"/>
  <c r="K83" i="7" s="1"/>
  <c r="D78" i="6"/>
  <c r="B82" i="7" s="1"/>
  <c r="D77" i="6"/>
  <c r="B81" i="7" s="1"/>
  <c r="D76" i="6"/>
  <c r="B80" i="7" s="1"/>
  <c r="K80" i="7" s="1"/>
  <c r="D75" i="6"/>
  <c r="B79" i="7" s="1"/>
  <c r="D74" i="6"/>
  <c r="B78" i="7" s="1"/>
  <c r="K78" i="7" s="1"/>
  <c r="D73" i="6"/>
  <c r="B77" i="7" s="1"/>
  <c r="K77" i="7" s="1"/>
  <c r="D72" i="6"/>
  <c r="B76" i="7" s="1"/>
  <c r="D71" i="6"/>
  <c r="B75" i="7" s="1"/>
  <c r="D70" i="6"/>
  <c r="B74" i="7" s="1"/>
  <c r="K74" i="7" s="1"/>
  <c r="D69" i="6"/>
  <c r="B73" i="7" s="1"/>
  <c r="D68" i="6"/>
  <c r="B72" i="7" s="1"/>
  <c r="K72" i="7" s="1"/>
  <c r="D67" i="6"/>
  <c r="B71" i="7" s="1"/>
  <c r="K71" i="7" s="1"/>
  <c r="D66" i="6"/>
  <c r="B70" i="7" s="1"/>
  <c r="D65" i="6"/>
  <c r="B69" i="7" s="1"/>
  <c r="D64" i="6"/>
  <c r="B68" i="7" s="1"/>
  <c r="K68" i="7" s="1"/>
  <c r="D63" i="6"/>
  <c r="B67" i="7" s="1"/>
  <c r="D62" i="6"/>
  <c r="B66" i="7" s="1"/>
  <c r="K66" i="7" s="1"/>
  <c r="D61" i="6"/>
  <c r="B65" i="7" s="1"/>
  <c r="K65" i="7" s="1"/>
  <c r="D60" i="6"/>
  <c r="B64" i="7" s="1"/>
  <c r="D59" i="6"/>
  <c r="B63" i="7" s="1"/>
  <c r="D58" i="6"/>
  <c r="B62" i="7" s="1"/>
  <c r="K62" i="7" s="1"/>
  <c r="D57" i="6"/>
  <c r="B61" i="7" s="1"/>
  <c r="D56" i="6"/>
  <c r="B60" i="7" s="1"/>
  <c r="D55" i="6"/>
  <c r="B59" i="7" s="1"/>
  <c r="D54" i="6"/>
  <c r="B58" i="7" s="1"/>
  <c r="D53" i="6"/>
  <c r="B57" i="7" s="1"/>
  <c r="K57" i="7" s="1"/>
  <c r="D52" i="6"/>
  <c r="B56" i="7" s="1"/>
  <c r="K56" i="7" s="1"/>
  <c r="D51" i="6"/>
  <c r="B55" i="7" s="1"/>
  <c r="D50" i="6"/>
  <c r="B54" i="7" s="1"/>
  <c r="K54" i="7" s="1"/>
  <c r="D49" i="6"/>
  <c r="B53" i="7" s="1"/>
  <c r="D48" i="6"/>
  <c r="B52" i="7" s="1"/>
  <c r="D47" i="6"/>
  <c r="B51" i="7" s="1"/>
  <c r="K51" i="7" s="1"/>
  <c r="D46" i="6"/>
  <c r="B50" i="7" s="1"/>
  <c r="K50" i="7" s="1"/>
  <c r="D45" i="6"/>
  <c r="B49" i="7" s="1"/>
  <c r="D44" i="6"/>
  <c r="B48" i="7" s="1"/>
  <c r="K48" i="7" s="1"/>
  <c r="D43" i="6"/>
  <c r="B47" i="7" s="1"/>
  <c r="D42" i="6"/>
  <c r="B46" i="7" s="1"/>
  <c r="K46" i="7" s="1"/>
  <c r="D41" i="6"/>
  <c r="B45" i="7" s="1"/>
  <c r="K45" i="7" s="1"/>
  <c r="D40" i="6"/>
  <c r="B44" i="7" s="1"/>
  <c r="K44" i="7" s="1"/>
  <c r="D39" i="6"/>
  <c r="B43" i="7" s="1"/>
  <c r="D38" i="6"/>
  <c r="B42" i="7" s="1"/>
  <c r="D37" i="6"/>
  <c r="B41" i="7" s="1"/>
  <c r="K41" i="7" s="1"/>
  <c r="D36" i="6"/>
  <c r="B40" i="7" s="1"/>
  <c r="K40" i="7" s="1"/>
  <c r="D35" i="6"/>
  <c r="B39" i="7" s="1"/>
  <c r="D34" i="6"/>
  <c r="B38" i="7" s="1"/>
  <c r="K38" i="7" s="1"/>
  <c r="D33" i="6"/>
  <c r="B37" i="7" s="1"/>
  <c r="D32" i="6"/>
  <c r="B36" i="7" s="1"/>
  <c r="K36" i="7" s="1"/>
  <c r="D31" i="6"/>
  <c r="B35" i="7" s="1"/>
  <c r="K35" i="7" s="1"/>
  <c r="D30" i="6"/>
  <c r="B34" i="7" s="1"/>
  <c r="K34" i="7" s="1"/>
  <c r="D29" i="6"/>
  <c r="B33" i="7" s="1"/>
  <c r="D28" i="6"/>
  <c r="B32" i="7" s="1"/>
  <c r="D27" i="6"/>
  <c r="B31" i="7" s="1"/>
  <c r="D26" i="6"/>
  <c r="B30" i="7" s="1"/>
  <c r="K30" i="7" s="1"/>
  <c r="D25" i="6"/>
  <c r="B29" i="7" s="1"/>
  <c r="K29" i="7" s="1"/>
  <c r="D24" i="6"/>
  <c r="B28" i="7" s="1"/>
  <c r="D23" i="6"/>
  <c r="B27" i="7" s="1"/>
  <c r="D22" i="6"/>
  <c r="B26" i="7" s="1"/>
  <c r="K26" i="7" s="1"/>
  <c r="D21" i="6"/>
  <c r="B25" i="7" s="1"/>
  <c r="D20" i="6"/>
  <c r="B24" i="7" s="1"/>
  <c r="K24" i="7" s="1"/>
  <c r="D19" i="6"/>
  <c r="B23" i="7" s="1"/>
  <c r="K23" i="7" s="1"/>
  <c r="D18" i="6"/>
  <c r="B22" i="7" s="1"/>
  <c r="G3" i="6"/>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12" i="2" s="1"/>
  <c r="K53" i="7" l="1"/>
  <c r="K25" i="7"/>
  <c r="K49" i="7"/>
  <c r="K55" i="7"/>
  <c r="K61" i="7"/>
  <c r="K67" i="7"/>
  <c r="K73" i="7"/>
  <c r="K79" i="7"/>
  <c r="K85" i="7"/>
  <c r="K91" i="7"/>
  <c r="K97" i="7"/>
  <c r="K103" i="7"/>
  <c r="K109" i="7"/>
  <c r="I27" i="7"/>
  <c r="I32" i="7"/>
  <c r="K32" i="7" s="1"/>
  <c r="I37" i="7"/>
  <c r="K37" i="7" s="1"/>
  <c r="I42" i="7"/>
  <c r="I47" i="7"/>
  <c r="I52" i="7"/>
  <c r="K52" i="7" s="1"/>
  <c r="I58" i="7"/>
  <c r="K58" i="7" s="1"/>
  <c r="I63" i="7"/>
  <c r="K63" i="7" s="1"/>
  <c r="I69" i="7"/>
  <c r="K69" i="7" s="1"/>
  <c r="I75" i="7"/>
  <c r="I81" i="7"/>
  <c r="I87" i="7"/>
  <c r="I93" i="7"/>
  <c r="K93" i="7" s="1"/>
  <c r="I99" i="7"/>
  <c r="K99" i="7" s="1"/>
  <c r="I105" i="7"/>
  <c r="K105" i="7" s="1"/>
  <c r="K33" i="7"/>
  <c r="K75" i="7"/>
  <c r="K81" i="7"/>
  <c r="K87" i="7"/>
  <c r="K111" i="7"/>
  <c r="K43" i="7"/>
  <c r="K27" i="7"/>
  <c r="K28" i="7"/>
  <c r="K64" i="7"/>
  <c r="K70" i="7"/>
  <c r="K76" i="7"/>
  <c r="K82" i="7"/>
  <c r="K88" i="7"/>
  <c r="K94" i="7"/>
  <c r="K100" i="7"/>
  <c r="K106" i="7"/>
  <c r="K39" i="7"/>
  <c r="K60" i="7"/>
  <c r="K47" i="7"/>
  <c r="K59" i="7"/>
  <c r="K42" i="7"/>
  <c r="K31" i="7"/>
  <c r="E23" i="6"/>
  <c r="E29" i="6"/>
  <c r="E35" i="6"/>
  <c r="E41" i="6"/>
  <c r="E47" i="6"/>
  <c r="E53" i="6"/>
  <c r="E59" i="6"/>
  <c r="E65" i="6"/>
  <c r="E71" i="6"/>
  <c r="E77" i="6"/>
  <c r="E83" i="6"/>
  <c r="E89" i="6"/>
  <c r="E95" i="6"/>
  <c r="E101" i="6"/>
  <c r="E107" i="6"/>
  <c r="E18" i="6"/>
  <c r="E24" i="6"/>
  <c r="E30" i="6"/>
  <c r="E36" i="6"/>
  <c r="E42" i="6"/>
  <c r="E48" i="6"/>
  <c r="E54" i="6"/>
  <c r="E60" i="6"/>
  <c r="E66" i="6"/>
  <c r="E72" i="6"/>
  <c r="E78" i="6"/>
  <c r="E84" i="6"/>
  <c r="E90" i="6"/>
  <c r="E96" i="6"/>
  <c r="E102" i="6"/>
  <c r="E19" i="6"/>
  <c r="E25" i="6"/>
  <c r="E31" i="6"/>
  <c r="E37" i="6"/>
  <c r="E43" i="6"/>
  <c r="E49" i="6"/>
  <c r="E55" i="6"/>
  <c r="E61" i="6"/>
  <c r="E67" i="6"/>
  <c r="E73" i="6"/>
  <c r="E79" i="6"/>
  <c r="E85" i="6"/>
  <c r="E91" i="6"/>
  <c r="E97" i="6"/>
  <c r="E103" i="6"/>
  <c r="E20" i="6"/>
  <c r="E26" i="6"/>
  <c r="E32" i="6"/>
  <c r="E38" i="6"/>
  <c r="E44" i="6"/>
  <c r="E50" i="6"/>
  <c r="E56" i="6"/>
  <c r="E62" i="6"/>
  <c r="E68" i="6"/>
  <c r="E74" i="6"/>
  <c r="E80" i="6"/>
  <c r="E86" i="6"/>
  <c r="E92" i="6"/>
  <c r="E98" i="6"/>
  <c r="E104" i="6"/>
  <c r="E21" i="6"/>
  <c r="E27" i="6"/>
  <c r="E33" i="6"/>
  <c r="E39" i="6"/>
  <c r="E45" i="6"/>
  <c r="E51" i="6"/>
  <c r="E57" i="6"/>
  <c r="E63" i="6"/>
  <c r="E69" i="6"/>
  <c r="E75" i="6"/>
  <c r="E81" i="6"/>
  <c r="E87" i="6"/>
  <c r="E93" i="6"/>
  <c r="E99" i="6"/>
  <c r="E105" i="6"/>
  <c r="E22" i="6"/>
  <c r="E28" i="6"/>
  <c r="E34" i="6"/>
  <c r="E40" i="6"/>
  <c r="E46" i="6"/>
  <c r="E52" i="6"/>
  <c r="E58" i="6"/>
  <c r="E64" i="6"/>
  <c r="E70" i="6"/>
  <c r="E76" i="6"/>
  <c r="E82" i="6"/>
  <c r="E88" i="6"/>
  <c r="E94" i="6"/>
  <c r="E100" i="6"/>
  <c r="J115" i="2"/>
  <c r="B112" i="7"/>
  <c r="K22" i="7"/>
  <c r="A1007" i="6"/>
  <c r="A1006" i="6"/>
  <c r="A1005" i="6"/>
  <c r="F1004" i="6"/>
  <c r="A1004" i="6"/>
  <c r="A1003" i="6"/>
  <c r="A1002" i="6"/>
  <c r="A1001" i="6"/>
  <c r="K112" i="7" l="1"/>
  <c r="K115" i="7" s="1"/>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8" i="2" s="1"/>
  <c r="I122" i="2" l="1"/>
  <c r="I120" i="2" s="1"/>
  <c r="I123" i="2"/>
  <c r="I121"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<sst xmlns="http://schemas.openxmlformats.org/spreadsheetml/2006/main" count="3146" uniqueCount="884">
  <si>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</si>
  <si>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</si>
  <si>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</si>
  <si>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</si>
  <si>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</si>
  <si>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</si>
  <si>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</si>
  <si>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</si>
  <si>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</si>
  <si>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</si>
  <si>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</si>
  <si>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</si>
  <si>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</si>
  <si>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</si>
  <si>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</si>
  <si>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</si>
  <si>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</si>
  <si>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</si>
  <si>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</si>
  <si>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</si>
  <si>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</si>
  <si>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</si>
  <si>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</si>
  <si>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</si>
  <si>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</si>
  <si>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</si>
  <si>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</si>
  <si>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</si>
  <si>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</si>
  <si>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</si>
  <si>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</si>
  <si>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</si>
  <si>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</si>
  <si>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</si>
  <si>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</si>
  <si>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</si>
  <si>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</si>
  <si>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</si>
  <si>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</si>
  <si>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</si>
  <si>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</si>
  <si>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</si>
  <si>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</si>
  <si>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</si>
  <si>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</si>
  <si>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</si>
  <si>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</si>
  <si>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</si>
  <si>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</si>
  <si>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</si>
  <si>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</si>
  <si>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</si>
  <si>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</si>
  <si>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</si>
  <si>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</si>
  <si>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</si>
  <si>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</si>
  <si>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</si>
  <si>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</si>
  <si>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</si>
  <si>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</si>
  <si>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</si>
  <si>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</si>
  <si>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</si>
  <si>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</si>
  <si>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</si>
  <si>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</si>
  <si>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</si>
  <si>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</si>
  <si>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</si>
  <si>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</si>
  <si>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</si>
  <si>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</si>
  <si>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</si>
  <si>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</si>
  <si>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</si>
  <si>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</si>
  <si>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</si>
  <si>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</si>
  <si>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</si>
  <si>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</si>
  <si>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</si>
  <si>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</si>
  <si>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</si>
  <si>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</si>
  <si>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</si>
  <si>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</si>
  <si>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</si>
  <si>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</si>
  <si>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</si>
  <si>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</si>
  <si>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</si>
  <si>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</si>
  <si>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</si>
  <si>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</si>
  <si>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</si>
  <si>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</si>
  <si>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</si>
  <si>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</si>
  <si>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</si>
  <si>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</si>
  <si>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</si>
  <si>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</si>
  <si>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</si>
  <si>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</si>
  <si>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</si>
  <si>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</si>
  <si>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</si>
  <si>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</si>
  <si>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</si>
  <si>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</si>
  <si>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</si>
  <si>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</si>
  <si>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</si>
  <si>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</si>
  <si>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</si>
  <si>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</si>
  <si>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</si>
  <si>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</si>
  <si>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</si>
  <si>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</si>
  <si>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</si>
  <si>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</si>
  <si>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</si>
  <si>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</si>
  <si>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</si>
  <si>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</si>
  <si>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</si>
  <si>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</si>
  <si>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</si>
  <si>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</si>
  <si>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</si>
  <si>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</si>
  <si>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</si>
  <si>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</si>
  <si>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</si>
  <si>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</si>
  <si>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</si>
  <si>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</si>
  <si>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</si>
  <si>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</si>
  <si>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</si>
  <si>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</si>
  <si>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</si>
  <si>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</si>
  <si>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</si>
  <si>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</si>
  <si>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</si>
  <si>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</si>
  <si>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</si>
  <si>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</si>
  <si>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</si>
  <si>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</si>
  <si>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</si>
  <si>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</si>
  <si>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</si>
  <si>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</si>
  <si>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</si>
  <si>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</si>
  <si>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</si>
  <si>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</si>
  <si>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</si>
  <si>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</si>
  <si>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</si>
  <si>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</si>
  <si>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</si>
  <si>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</si>
  <si>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</si>
  <si>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</si>
  <si>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</si>
  <si>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</si>
  <si>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</si>
  <si>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</si>
  <si>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</si>
  <si>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</si>
  <si>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</si>
  <si>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</si>
  <si>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</si>
  <si>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</si>
  <si>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</si>
  <si>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</si>
  <si>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</si>
  <si>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</si>
  <si>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</si>
  <si>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</si>
  <si>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</si>
  <si>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</si>
  <si>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</si>
  <si>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</si>
  <si>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</si>
  <si>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</si>
  <si>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</si>
  <si>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</si>
  <si>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</si>
  <si>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</si>
  <si>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</si>
  <si>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</si>
  <si>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</si>
  <si>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</si>
  <si>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</si>
  <si>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</si>
  <si>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</si>
  <si>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</si>
  <si>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</si>
  <si>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</si>
  <si>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</si>
  <si>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</si>
  <si>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</si>
  <si>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</si>
  <si>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</si>
  <si>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</si>
  <si>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</si>
  <si>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</si>
  <si>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</si>
  <si>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</si>
  <si>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</si>
  <si>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</si>
  <si>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</si>
  <si>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</si>
  <si>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</si>
  <si>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</si>
  <si>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</si>
  <si>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</si>
  <si>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</si>
  <si>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</si>
  <si>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</si>
  <si>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</si>
  <si>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</si>
  <si>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</si>
  <si>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</si>
  <si>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</si>
  <si>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</si>
  <si>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</si>
  <si>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</si>
  <si>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</si>
  <si>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</si>
  <si>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</si>
  <si>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</si>
  <si>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</si>
  <si>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</si>
  <si>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</si>
  <si>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</si>
  <si>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</si>
  <si>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</si>
  <si>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</si>
  <si>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</si>
  <si>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</si>
  <si>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</si>
  <si>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</si>
  <si>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</si>
  <si>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</si>
  <si>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</si>
  <si>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</si>
  <si>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</si>
  <si>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</si>
  <si>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</si>
  <si>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</si>
  <si>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</si>
  <si>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</si>
  <si>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</si>
  <si>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</si>
  <si>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</si>
  <si>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</si>
  <si>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</si>
  <si>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</si>
  <si>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</si>
  <si>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</si>
  <si>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</si>
  <si>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</si>
  <si>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</si>
  <si>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</si>
  <si>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</si>
  <si>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</si>
  <si>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</si>
  <si>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</si>
  <si>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</si>
  <si>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</si>
  <si>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</si>
  <si>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</si>
  <si>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</si>
  <si>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</si>
  <si>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</si>
  <si>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</si>
  <si>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</si>
  <si>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</si>
  <si>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</si>
  <si>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</si>
  <si>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</si>
  <si>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</si>
  <si>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</si>
  <si>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</si>
  <si>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</si>
  <si>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</si>
  <si>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</si>
  <si>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</si>
  <si>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</si>
  <si>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</si>
  <si>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</si>
  <si>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</si>
  <si>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</si>
  <si>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</si>
  <si>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</si>
  <si>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</si>
  <si>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</si>
  <si>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</si>
  <si>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</si>
  <si>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</si>
  <si>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</si>
  <si>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</si>
  <si>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</si>
  <si>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</si>
  <si>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</si>
  <si>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</si>
  <si>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</si>
  <si>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</si>
  <si>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</si>
  <si>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</si>
  <si>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</si>
  <si>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</si>
  <si>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</si>
  <si>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</si>
  <si>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</si>
  <si>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</si>
  <si>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</si>
  <si>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</si>
  <si>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</si>
  <si>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</si>
  <si>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</si>
  <si>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</si>
  <si>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</si>
  <si>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</si>
  <si>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</si>
  <si>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</si>
  <si>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</si>
  <si>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</si>
  <si>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</si>
  <si>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</si>
  <si>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</si>
  <si>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</si>
  <si>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</si>
  <si>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</si>
  <si>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</si>
  <si>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</si>
  <si>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</si>
  <si>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</si>
  <si>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</si>
  <si>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</si>
  <si>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</si>
  <si>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</si>
  <si>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</si>
  <si>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</si>
  <si>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</si>
  <si>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</si>
  <si>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</si>
  <si>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</si>
  <si>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</si>
  <si>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</si>
  <si>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</si>
  <si>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</si>
  <si>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</si>
  <si>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</si>
  <si>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</si>
  <si>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</si>
  <si>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</si>
  <si>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</si>
  <si>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</si>
  <si>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</si>
  <si>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</si>
  <si>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</si>
  <si>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</si>
  <si>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</si>
  <si>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</si>
  <si>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</si>
  <si>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</si>
  <si>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</si>
  <si>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</si>
  <si>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</si>
  <si>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</si>
  <si>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</si>
  <si>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</si>
  <si>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</si>
  <si>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</si>
  <si>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</si>
  <si>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</si>
  <si>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</si>
  <si>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</si>
  <si>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</si>
  <si>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</si>
  <si>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</si>
  <si>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</si>
  <si>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</si>
  <si>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</si>
  <si>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</si>
  <si>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</si>
  <si>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</si>
  <si>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</si>
  <si>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</si>
  <si>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</si>
  <si>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</si>
  <si>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</si>
  <si>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</si>
  <si>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</si>
  <si>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</si>
  <si>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</si>
  <si>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</si>
  <si>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</si>
  <si>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</si>
  <si>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</si>
  <si>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</si>
  <si>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</si>
  <si>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</si>
  <si>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</si>
  <si>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</si>
  <si>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</si>
  <si>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</si>
  <si>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</si>
  <si>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</si>
  <si>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</si>
  <si>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</si>
  <si>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</si>
  <si>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</si>
  <si>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</si>
  <si>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</si>
  <si>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</si>
  <si>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</si>
  <si>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</si>
  <si>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</si>
  <si>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</si>
  <si>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</si>
  <si>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</si>
  <si>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</si>
  <si>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</si>
  <si>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</si>
  <si>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</si>
  <si>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</si>
  <si>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</si>
  <si>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</si>
  <si>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</si>
  <si>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</si>
  <si>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</si>
  <si>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</si>
  <si>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</si>
  <si>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</si>
  <si>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</si>
  <si>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</si>
  <si>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</si>
  <si>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</si>
  <si>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</si>
  <si>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</si>
  <si>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</si>
  <si>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</si>
  <si>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</si>
  <si>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</si>
  <si>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</si>
  <si>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</si>
  <si>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</si>
  <si>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</si>
  <si>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</si>
  <si>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</si>
  <si>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</si>
  <si>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</si>
  <si>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</si>
  <si>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</si>
  <si>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</si>
  <si>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</si>
  <si>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</si>
  <si>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</si>
  <si>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</si>
  <si>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</si>
  <si>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</si>
  <si>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</si>
  <si>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</si>
  <si>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</si>
  <si>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</si>
  <si>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</si>
  <si>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</si>
  <si>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</si>
  <si>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</si>
  <si>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</si>
  <si>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</si>
  <si>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</si>
  <si>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</si>
  <si>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</si>
  <si>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</si>
  <si>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</si>
  <si>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</si>
  <si>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</si>
  <si>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</si>
  <si>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</si>
  <si>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</si>
  <si>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</si>
  <si>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</si>
  <si>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</si>
  <si>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</si>
  <si>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</si>
  <si>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</si>
  <si>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</si>
  <si>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</si>
  <si>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</si>
  <si>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</si>
  <si>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</si>
  <si>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</si>
  <si>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</si>
  <si>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</si>
  <si>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</si>
  <si>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</si>
  <si>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</si>
  <si>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</si>
  <si>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</si>
  <si>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</si>
  <si>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</si>
  <si>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</si>
  <si>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</si>
  <si>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</si>
  <si>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</si>
  <si>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</si>
  <si>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</si>
  <si>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</si>
  <si>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</si>
  <si>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</si>
  <si>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</si>
  <si>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</si>
  <si>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</si>
  <si>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</si>
  <si>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</si>
  <si>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</si>
  <si>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</si>
  <si>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</si>
  <si>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</si>
  <si>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</si>
  <si>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</si>
  <si>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</si>
  <si>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</si>
  <si>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</si>
  <si>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</si>
  <si>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</si>
  <si>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</si>
  <si>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</si>
  <si>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</si>
  <si>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</si>
  <si>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</si>
  <si>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</si>
  <si>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</si>
  <si>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</si>
  <si>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</si>
  <si>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</si>
  <si>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</si>
  <si>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</si>
  <si>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</si>
  <si>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</si>
  <si>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</si>
  <si>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</si>
  <si>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</si>
  <si>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</si>
  <si>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</si>
  <si>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</si>
  <si>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</si>
  <si>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</si>
  <si>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</si>
  <si>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</si>
  <si>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</si>
  <si>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</si>
  <si>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</si>
  <si>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</si>
  <si>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</si>
  <si>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</si>
  <si>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</si>
  <si>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</si>
  <si>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</si>
  <si>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</si>
  <si>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</si>
  <si>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</si>
  <si>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</si>
  <si>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</si>
  <si>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</si>
  <si>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</si>
  <si>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</si>
  <si>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</si>
  <si>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</si>
  <si>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</si>
  <si>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</si>
  <si>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</si>
  <si>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</si>
  <si>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</si>
  <si>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</si>
  <si>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</si>
  <si>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</si>
  <si>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</si>
  <si>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</si>
  <si>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</si>
  <si>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</si>
  <si>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</si>
  <si>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</si>
  <si>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</si>
  <si>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</si>
  <si>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</si>
  <si>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</si>
  <si>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</si>
  <si>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</si>
  <si>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</si>
  <si>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</si>
  <si>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</si>
  <si>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</si>
  <si>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</si>
  <si>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</si>
  <si>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</si>
  <si>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</si>
  <si>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</si>
  <si>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</si>
  <si>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</si>
  <si>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</si>
  <si>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</si>
  <si>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</si>
  <si>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</si>
  <si>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</si>
  <si>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</si>
  <si>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</si>
  <si>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</si>
  <si>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</si>
  <si>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</si>
  <si>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</si>
  <si>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</si>
  <si>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</si>
  <si>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</si>
  <si>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</si>
  <si>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</si>
  <si>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</si>
  <si>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</si>
  <si>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</si>
  <si>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</si>
  <si>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</si>
  <si>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</si>
  <si>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</si>
  <si>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</si>
  <si>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</si>
  <si>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</si>
  <si>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</si>
  <si>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</si>
  <si>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</si>
  <si>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</si>
  <si>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</si>
  <si>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</si>
  <si>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</si>
  <si>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</si>
  <si>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</si>
  <si>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</si>
  <si>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</si>
  <si>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</si>
  <si>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</si>
  <si>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</si>
  <si>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</si>
  <si>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</si>
  <si>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</si>
  <si>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</si>
  <si>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</si>
  <si>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</si>
  <si>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</si>
  <si>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</si>
  <si>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</si>
  <si>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</si>
  <si>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</si>
  <si>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</si>
  <si>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</si>
  <si>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</si>
  <si>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</si>
  <si>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</si>
  <si>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</si>
  <si>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</si>
  <si>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</si>
  <si>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</si>
  <si>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</si>
  <si>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</si>
  <si>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</si>
  <si>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</si>
  <si>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</si>
  <si>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</si>
  <si>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</si>
  <si>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</si>
  <si>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</si>
  <si>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</si>
  <si>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</si>
  <si>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</si>
  <si>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</si>
  <si>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</si>
  <si>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</si>
  <si>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</si>
  <si>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</si>
  <si>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</si>
  <si>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</si>
  <si>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</si>
  <si>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</si>
  <si>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</si>
  <si>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</si>
  <si>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</si>
  <si>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</si>
  <si>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</si>
  <si>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</si>
  <si>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</si>
  <si>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</si>
  <si>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</si>
  <si>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</si>
  <si>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</si>
  <si>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</si>
  <si>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</si>
  <si>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</si>
  <si>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</si>
  <si>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</si>
  <si>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</si>
  <si>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</si>
  <si>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</si>
  <si>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</si>
  <si>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</si>
  <si>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</si>
  <si>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</si>
  <si>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</si>
  <si>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</si>
  <si>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Gauge: 6mm</t>
  </si>
  <si>
    <t>jssourcings</t>
  </si>
  <si>
    <t>Sam4 Kong4</t>
  </si>
  <si>
    <t>Bang Rak 152 Chartered Square Building</t>
  </si>
  <si>
    <t>10500 Bangkok</t>
  </si>
  <si>
    <t>Tel: +66 0967325866</t>
  </si>
  <si>
    <t>Email: jssourcings4@gmail.com</t>
  </si>
  <si>
    <t>ABNSA</t>
  </si>
  <si>
    <t>ACBEVB</t>
  </si>
  <si>
    <t>Flexible acrylic circular barbell, 16g (1.2mm) with two 3mm UV balls</t>
  </si>
  <si>
    <t>ANSBC25</t>
  </si>
  <si>
    <t>Bio - Flex nose stud, 20g (0.8mm) with a 2.5mm round top with bezel set SwarovskiⓇ crystal</t>
  </si>
  <si>
    <t>BB18B3</t>
  </si>
  <si>
    <t>Color: High Polish</t>
  </si>
  <si>
    <t>PVD plated 316L steel eyebrow barbell, 18g (1mm) with two 3mm balls</t>
  </si>
  <si>
    <t>BBETB</t>
  </si>
  <si>
    <t>Anodized surgical steel eyebrow or helix barbell, 16g (1.2mm) with two 3mm balls</t>
  </si>
  <si>
    <t>BBETCN</t>
  </si>
  <si>
    <t>Anodized surgical steel eyebrow or helix barbell, 16g (1.2mm) with two 3mm cones</t>
  </si>
  <si>
    <t>BBETTCN</t>
  </si>
  <si>
    <t>Rose gold PVD plated 316L steel eyebrow or helix barbell, 16g (1.2mm) with two 3mm cones</t>
  </si>
  <si>
    <t>BBFR6</t>
  </si>
  <si>
    <t>Surgical steel tongue barbell, 14g (1.6mm) with 6mm ferido glued multi crystal ball with resin cover and a 6mm plain steel ball</t>
  </si>
  <si>
    <t>316L steel Industrial barbell, 14g (1.6mm) with two 5mm balls</t>
  </si>
  <si>
    <t>BBITCN</t>
  </si>
  <si>
    <t>Premium PVD plated surgical steel industrial Barbell, 14g (1.6mm) with two 5mm cones</t>
  </si>
  <si>
    <t>BBITTB</t>
  </si>
  <si>
    <t>Rose gold PVD plated surgical steel industrial Barbell, 14g (1.6mm) with two 5mm balls</t>
  </si>
  <si>
    <t>BCR18</t>
  </si>
  <si>
    <t>316L Surgical steel ball closure ring, 18g (1mm) with a 3mm ball</t>
  </si>
  <si>
    <t>BCRTG</t>
  </si>
  <si>
    <t>Anodized ball closure ring, 14g (1.6mm) with a 6mm ball</t>
  </si>
  <si>
    <t>BCRTM</t>
  </si>
  <si>
    <t>PVD plated 316L steel ball closure ring, 14g (1.6mm) with a 5mm ball</t>
  </si>
  <si>
    <t>BDTE14</t>
  </si>
  <si>
    <t>Anodized surgical steel Industrial heart beat barbell, 14g (1.6mm) with two 5mm balls</t>
  </si>
  <si>
    <t>BN18B3</t>
  </si>
  <si>
    <t>PVD plated 316L steel eyebrow banana, 18g (1mm) with two 3mm balls</t>
  </si>
  <si>
    <t>BNE20B</t>
  </si>
  <si>
    <t>Surgical steel eyebrow banana, 20g (0.8mm) with two 3mm balls</t>
  </si>
  <si>
    <t>BNET20B</t>
  </si>
  <si>
    <t>Anodized surgical steel eyebrow banana, 20g (0.8mm) with two 3mm balls</t>
  </si>
  <si>
    <t>BNETTB</t>
  </si>
  <si>
    <t>Rose gold PVD plated surgical steel eyebrow banana, 16g (1.2mm) with two 3mm balls</t>
  </si>
  <si>
    <t>BNT2DI</t>
  </si>
  <si>
    <t>Anodized 316L steel eyebrow banana, 16g (1.2mm) with two 3mm dice</t>
  </si>
  <si>
    <t>CB18B3</t>
  </si>
  <si>
    <t>Surgical steel circular barbell, 18g (1mm) with two 3mm balls</t>
  </si>
  <si>
    <t>CBETB</t>
  </si>
  <si>
    <t>Premium PVD plated surgical steel circular barbell, 16g (1.2mm) with two 3mm balls</t>
  </si>
  <si>
    <t>CBETTB</t>
  </si>
  <si>
    <t>Rose gold PVD plated surgical steel circular barbell, 16g (1.2mm) with two 3mm balls</t>
  </si>
  <si>
    <t>CBETTCN</t>
  </si>
  <si>
    <t>Rose gold PVD plated surgical steel circular barbell, 16g (1.2mm) with two 3mm cones</t>
  </si>
  <si>
    <t>CBT18B3</t>
  </si>
  <si>
    <t>PVD plated surgical steel circular barbell 18g (1mm) with two 3mm balls</t>
  </si>
  <si>
    <t>CBTB4</t>
  </si>
  <si>
    <t>Anodized surgical steel circular barbell, 14g (1.6mm) with two 4mm balls</t>
  </si>
  <si>
    <t>CBTCNM</t>
  </si>
  <si>
    <t>Anodized surgical steel circular barbell, 14g (1.6mm) with two 4mm cones</t>
  </si>
  <si>
    <t>DPG</t>
  </si>
  <si>
    <t>EBRT</t>
  </si>
  <si>
    <t>FBNEVB</t>
  </si>
  <si>
    <t>Bioflex eyebrow banana, 16g (1.2mm) with two 3mm balls</t>
  </si>
  <si>
    <t>FBNEVCN</t>
  </si>
  <si>
    <t>Bioflex eyebrow banana, 16g (1.2mm) with two 3mm cones</t>
  </si>
  <si>
    <t>FBNUV</t>
  </si>
  <si>
    <t>Bioflex belly banana, 14g (1.6mm) with 5 and 8mm ball</t>
  </si>
  <si>
    <t>FTSI</t>
  </si>
  <si>
    <t>Gauge: 18mm</t>
  </si>
  <si>
    <t>Silicone double flared flesh tunnel</t>
  </si>
  <si>
    <t>IPTR</t>
  </si>
  <si>
    <t>Anodized surgical steel fake plug with rubber O-Rings</t>
  </si>
  <si>
    <t>IPVR</t>
  </si>
  <si>
    <t>Acrylic fake plug with rubber O-rings</t>
  </si>
  <si>
    <t>IPVRD</t>
  </si>
  <si>
    <t>Color: Green</t>
  </si>
  <si>
    <t>Acrylic fake plug without rubber O-rings</t>
  </si>
  <si>
    <t>LBC4S</t>
  </si>
  <si>
    <t>Surgical steel labret, 16g (1.2mm) with a 4mm bezel set jewel ball</t>
  </si>
  <si>
    <t>LBCN4</t>
  </si>
  <si>
    <t>Surgical steel labret, 14g (1.6mm) with a 4mm cone</t>
  </si>
  <si>
    <t>LBCZIN</t>
  </si>
  <si>
    <t>Length: 6mm with 5mm top part</t>
  </si>
  <si>
    <t>Internally threaded 316L steel labret, 16g (1.2mm) with a upper 2 -5mm prong set round CZ stone (attachments are made from surgical steel)</t>
  </si>
  <si>
    <t>LBIB</t>
  </si>
  <si>
    <t>Bio flexible labret, 16g (1.2mm) with a 3mm push in steel ball</t>
  </si>
  <si>
    <t>LBIJ</t>
  </si>
  <si>
    <t>Clear bio flexible labret, 16g (1.2mm) with a 316L steel push in 2mm flat jewel ball top</t>
  </si>
  <si>
    <t>LBIRC</t>
  </si>
  <si>
    <t>Surgical steel internally threaded labret, 16g (1.2mm) with bezel set jewel flat head sized 1.5mm to 4mm for triple tragus piercings</t>
  </si>
  <si>
    <t>LBTB3</t>
  </si>
  <si>
    <t>Premium PVD plated surgical steel labret, 16g (1.2mm) with a 3mm ball</t>
  </si>
  <si>
    <t>NBRTD</t>
  </si>
  <si>
    <t>Gauge: 0.8mm</t>
  </si>
  <si>
    <t>Clear acrylic flexible nose bone retainer, 22g (0.6mm) and 20g (0.8mm) with 2mm flat disk shaped top</t>
  </si>
  <si>
    <t>High polished surgical steel nose screw, 0.8mm (20g) with 2mm ball shaped top</t>
  </si>
  <si>
    <t>NSCRT20</t>
  </si>
  <si>
    <t>Clear Bio-flexible nose screw retainer, 20g (0.8mm) with 2mm ball shaped top</t>
  </si>
  <si>
    <t>NSRTD</t>
  </si>
  <si>
    <t>Clear acrylic flexible nose stud retainer, 20g (0.8mm) with 2mm flat disk shaped top</t>
  </si>
  <si>
    <t>Anodized surgical steel nose screw, 20g (0.8mm) with 2mm ball top</t>
  </si>
  <si>
    <t>NSTC</t>
  </si>
  <si>
    <t>Anodized surgical steel nose screw, 20g (0.8mm) with 2mm round crystal tops</t>
  </si>
  <si>
    <t>SP18B3</t>
  </si>
  <si>
    <t>Surgical steel spiral, 18g (1mm) with two 3mm balls</t>
  </si>
  <si>
    <t>SP18CN3</t>
  </si>
  <si>
    <t>Surgical steel spiral, 18g (1mm) with two 3mm cones</t>
  </si>
  <si>
    <t>TLBCN4S</t>
  </si>
  <si>
    <t xml:space="preserve">316L steel Tragus Labret, 16g (1.2mm) with a tiny 2.5mm round base plate suitable for tragus piercings and a 4mm cone </t>
  </si>
  <si>
    <t>UBBEB</t>
  </si>
  <si>
    <t>Titanium G23 eyebrow barbell, 16g (1.2mm) with two 3mm balls</t>
  </si>
  <si>
    <t>UBBEBIN</t>
  </si>
  <si>
    <t>Titanium G23 eyebrow barbell, 1.2mm (16g) with two internally threaded 3mm balls</t>
  </si>
  <si>
    <t>UBNEB</t>
  </si>
  <si>
    <t>Titanium G23 eyebrow banana, 16g (1.2mm) with two 3mm balls</t>
  </si>
  <si>
    <t>UBNG</t>
  </si>
  <si>
    <t>Titanium G23 belly banana, 14g (1.6mm) with an upper 5mm and a lower 8mm plain titanium ball</t>
  </si>
  <si>
    <t>UCBEB</t>
  </si>
  <si>
    <t>Titanium G23 circular barbell, 16g (1.2mm) with two 3mm balls</t>
  </si>
  <si>
    <t>UCBEBIN</t>
  </si>
  <si>
    <t>Titanium G23 circular barbell, 1.2mm (16g) with two internally threaded 3mm balls</t>
  </si>
  <si>
    <t>ULBB3</t>
  </si>
  <si>
    <t>Titanium G23 labret, 16g (1.2mm) with a 3mm ball</t>
  </si>
  <si>
    <t>XBAL3</t>
  </si>
  <si>
    <t>Pack of 10 pcs. of 3mm high polished surgical steel balls with 1.2mm threading (16g)</t>
  </si>
  <si>
    <t>XBT3S</t>
  </si>
  <si>
    <t>Pack of 10 pcs. of 3mm anodized surgical steel balls with threading 1.2mm (16g)</t>
  </si>
  <si>
    <t>XCON3</t>
  </si>
  <si>
    <t>Pack of 10 pcs. of 3mm high polished surgical steel cones with threading 1.2mm (16g)</t>
  </si>
  <si>
    <t>XJB3</t>
  </si>
  <si>
    <t>Pack of 10 pcs. of 3mm high polished surgical steel balls with bezel set crystal and with 1.2mm (16g) threading</t>
  </si>
  <si>
    <t>XJB4</t>
  </si>
  <si>
    <t>Pack of 10 pcs. of 4mm high polished surgical steel balls with bezel set crystal and with 1.6mm (14g) threading</t>
  </si>
  <si>
    <t>XSAB3</t>
  </si>
  <si>
    <t>Color: Pink</t>
  </si>
  <si>
    <t>Set of 10 pcs. of 3mm acrylic ball in solid colors with 16g (1.2mm) threading</t>
  </si>
  <si>
    <t>XSAB4</t>
  </si>
  <si>
    <t>Set of 10 pcs. of 4mm acrylic ball in solid colors with 14g (1.6mm) threading</t>
  </si>
  <si>
    <t>XSDIT3</t>
  </si>
  <si>
    <t>Pack of 10 pcs. of 3mm anodized surgical steel dice - threading 1.2mm (16g)</t>
  </si>
  <si>
    <t>XTLB16G</t>
  </si>
  <si>
    <t>Pack of 10 pcs. of anodized 316L steel posts for labrets - threading 1.2mm (16g)</t>
  </si>
  <si>
    <t>XUVB4</t>
  </si>
  <si>
    <t>Set of 10 pcs. of 4mm acrylic UV balls with 14g (1.6mm) threading</t>
  </si>
  <si>
    <t>BBINDX14A</t>
  </si>
  <si>
    <t>DPG2</t>
  </si>
  <si>
    <t>FTSI11/16</t>
  </si>
  <si>
    <t>IPTR8</t>
  </si>
  <si>
    <t>LBCZIN5</t>
  </si>
  <si>
    <t>LBIRC3</t>
  </si>
  <si>
    <t>UBBEB16G3</t>
  </si>
  <si>
    <t>Seven Thousand Six Hundred Forty and 66 cents THB</t>
  </si>
  <si>
    <t>Flexible acrylic belly banana, 14g (1.6mm) with 5 &amp; 8mm solid colored acrylic balls - length 3/8'' (10mm)</t>
  </si>
  <si>
    <t>High polished surgical steel double flared flesh tunnel - size 12g to 2'' (2mm - 52mm)</t>
  </si>
  <si>
    <t>Bio flexible eyebrow retainer, 16g (1.2mm) - length 1/4'' to 1/2'' (6mm to 12mm)</t>
  </si>
  <si>
    <t>Exchange Rate THB-THB</t>
  </si>
  <si>
    <t>Sunny</t>
  </si>
  <si>
    <t>JS Sourcings</t>
  </si>
  <si>
    <t>Sam Kong</t>
  </si>
  <si>
    <t xml:space="preserve">30/F Room 30-01 / S-01 152 </t>
  </si>
  <si>
    <t>30/F Room 30-01 / S-01 152</t>
  </si>
  <si>
    <t>Chartered Square Building</t>
  </si>
  <si>
    <t xml:space="preserve">Credit 90 Days from the day order is picked up. </t>
  </si>
  <si>
    <t>Due Date</t>
  </si>
  <si>
    <r>
      <t xml:space="preserve">40% Discount as per </t>
    </r>
    <r>
      <rPr>
        <b/>
        <sz val="10"/>
        <color theme="1"/>
        <rFont val="Arial"/>
        <family val="2"/>
      </rPr>
      <t>Platinum Membership</t>
    </r>
    <r>
      <rPr>
        <sz val="10"/>
        <color theme="1"/>
        <rFont val="Arial"/>
        <family val="2"/>
      </rPr>
      <t>:</t>
    </r>
  </si>
  <si>
    <t>Pick up at the Shop:</t>
  </si>
  <si>
    <t>Four Thousand One Hundred Fifty Six and 71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</si>
</sst>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7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cellStyleXfs>
  <cellXfs count="163">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4" fillId="2" borderId="8" xfId="0" applyNumberFormat="1" applyFont="1" applyFill="1" applyBorder="1" applyAlignment="1">
      <alignment vertical="center"/>
    </xf>
    <xf numFmtId="1" fontId="4" fillId="2" borderId="7" xfId="0" applyNumberFormat="1" applyFont="1" applyFill="1" applyBorder="1" applyAlignment="1">
      <alignment vertical="center"/>
    </xf>
    <xf numFmtId="165" fontId="40" fillId="2" borderId="7" xfId="78" applyNumberFormat="1" applyFont="1" applyFill="1" applyBorder="1" applyAlignment="1">
      <alignment horizontal="center" vertical="center"/>
    </xf>
    <xf numFmtId="1" fontId="21" fillId="2" borderId="6" xfId="78"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2" xfId="0" applyNumberFormat="1" applyFont="1" applyFill="1" applyBorder="1" applyAlignment="1">
      <alignment vertical="center"/>
    </xf>
    <xf numFmtId="1" fontId="21" fillId="2" borderId="2" xfId="78" applyNumberFormat="1" applyFont="1" applyFill="1" applyBorder="1" applyAlignment="1">
      <alignment vertical="center"/>
    </xf>
    <xf numFmtId="1" fontId="21" fillId="2" borderId="1" xfId="78" applyNumberFormat="1" applyFont="1" applyFill="1" applyBorder="1" applyAlignment="1">
      <alignment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71">
    <cellStyle name="Comma 2" xfId="7" xr:uid="{2FE9AC8F-758D-4277-85CA-733648B0143B}"/>
    <cellStyle name="Comma 2 2" xfId="4430" xr:uid="{404CBC77-422E-4F29-B7AD-0D1720E16D8D}"/>
    <cellStyle name="Comma 2 2 2" xfId="4755" xr:uid="{DFA9AB3F-BC14-43D7-AB9D-53C7F1CACB5D}"/>
    <cellStyle name="Comma 2 2 2 2" xfId="5326" xr:uid="{866C0B8C-98AA-4BBF-9923-6A65A1B1F004}"/>
    <cellStyle name="Comma 2 2 3" xfId="4591" xr:uid="{DCE39FFA-E0AF-41C7-BD67-0F74235A3A04}"/>
    <cellStyle name="Comma 2 2 4" xfId="5352" xr:uid="{772004CD-B551-42E7-889A-CE72DDBA211A}"/>
    <cellStyle name="Comma 2 2 5" xfId="5366" xr:uid="{5A57B64B-FAC3-43AE-B751-286F84F70F25}"/>
    <cellStyle name="Comma 3" xfId="4318" xr:uid="{F579254A-4FFD-49B2-A5E0-83E57D25DB67}"/>
    <cellStyle name="Comma 3 2" xfId="4432" xr:uid="{3B97AB0E-220D-49FB-A39B-310EF8387C59}"/>
    <cellStyle name="Comma 3 2 2" xfId="4756" xr:uid="{F17B4472-BA03-4AF4-8575-C05F5DA0A50F}"/>
    <cellStyle name="Comma 3 2 2 2" xfId="5327" xr:uid="{2109C37C-6247-483E-8B6C-3BFDACA73D4D}"/>
    <cellStyle name="Comma 3 2 3" xfId="5325" xr:uid="{BA535B76-0106-41B0-88C1-9490FD4D9C81}"/>
    <cellStyle name="Comma 3 2 4" xfId="5353" xr:uid="{4DFDA568-B96D-4C96-B4B4-8873FA95D1ED}"/>
    <cellStyle name="Comma 3 2 5" xfId="5367" xr:uid="{1510A4B7-080C-4B8A-A94A-3BD1DD9C23D2}"/>
    <cellStyle name="Currency 10" xfId="8" xr:uid="{C0C785FE-17D0-4EEC-AC84-1ADF88587F64}"/>
    <cellStyle name="Currency 10 2" xfId="9" xr:uid="{28F2434A-4EA8-4FE5-8FDE-EB436D822CD5}"/>
    <cellStyle name="Currency 10 2 2" xfId="203" xr:uid="{A5559303-A182-42DC-BEE3-ADAE444D9429}"/>
    <cellStyle name="Currency 10 2 2 2" xfId="4616" xr:uid="{CFDF4C22-2FB5-49FF-9368-63F1263565CB}"/>
    <cellStyle name="Currency 10 2 3" xfId="4511" xr:uid="{6BF7ECD3-3486-4417-85DE-C8E84A78F7CB}"/>
    <cellStyle name="Currency 10 3" xfId="10" xr:uid="{CB87331E-E1CF-4080-8F91-2E88E4067D76}"/>
    <cellStyle name="Currency 10 3 2" xfId="204" xr:uid="{A98478A5-CFF4-4C60-853C-F062F29339AA}"/>
    <cellStyle name="Currency 10 3 2 2" xfId="4617" xr:uid="{5724D78E-040C-4A0C-8E02-E9AC7CE85211}"/>
    <cellStyle name="Currency 10 3 3" xfId="4512" xr:uid="{8397379D-DD46-4E3C-9F47-A3C72346FF3E}"/>
    <cellStyle name="Currency 10 4" xfId="205" xr:uid="{8F29B4E9-B9D1-4CDE-8F9E-A2F015D738AB}"/>
    <cellStyle name="Currency 10 4 2" xfId="4618" xr:uid="{FC5D6B70-5265-40A8-967F-CFA75F2E01CD}"/>
    <cellStyle name="Currency 10 5" xfId="4437" xr:uid="{927CC5F7-D2DA-4516-8552-6F9AA3CD2D02}"/>
    <cellStyle name="Currency 10 6" xfId="4510" xr:uid="{E349C37F-9DA0-4D1A-927F-0CB8FF08C02C}"/>
    <cellStyle name="Currency 11" xfId="11" xr:uid="{8F8D50B9-229B-4010-820F-A50FBC215B29}"/>
    <cellStyle name="Currency 11 2" xfId="12" xr:uid="{03BC3CF5-8753-4F51-AA78-5CB6DF8875B7}"/>
    <cellStyle name="Currency 11 2 2" xfId="206" xr:uid="{6E350F12-2D9D-4F98-8B66-EEBFF043AC9C}"/>
    <cellStyle name="Currency 11 2 2 2" xfId="4619" xr:uid="{7DF8AA86-0C7E-443F-B96F-BF21CC7DB93F}"/>
    <cellStyle name="Currency 11 2 3" xfId="4514" xr:uid="{E42FC6CF-2BC1-45F2-BE24-19F4DE513239}"/>
    <cellStyle name="Currency 11 3" xfId="13" xr:uid="{EF2E6DC0-1305-461E-976F-73BF68A3C400}"/>
    <cellStyle name="Currency 11 3 2" xfId="207" xr:uid="{E4287363-01C4-41D3-876E-8F0F7A4BF94A}"/>
    <cellStyle name="Currency 11 3 2 2" xfId="4620" xr:uid="{12DE6D23-F569-4C2E-A226-476016760EB8}"/>
    <cellStyle name="Currency 11 3 3" xfId="4515" xr:uid="{FF595D61-BDFF-4A33-86E7-9D05A16AB2D2}"/>
    <cellStyle name="Currency 11 4" xfId="208" xr:uid="{2535848B-CD1B-485C-A397-1DDBB3184D35}"/>
    <cellStyle name="Currency 11 4 2" xfId="4621" xr:uid="{3B6A86B2-542B-4202-9144-F8BAE42CBDA6}"/>
    <cellStyle name="Currency 11 5" xfId="4319" xr:uid="{DAA8660D-5451-41AB-BDAA-9991FB75EEBB}"/>
    <cellStyle name="Currency 11 5 2" xfId="4438" xr:uid="{195AA6A9-D529-449E-8280-16DA36E74166}"/>
    <cellStyle name="Currency 11 5 3" xfId="4720" xr:uid="{D52C40C9-6691-4497-A4B9-BA4A035E59D5}"/>
    <cellStyle name="Currency 11 5 3 2" xfId="5315" xr:uid="{36C4B923-42DD-4F1F-A89C-78C0D6488C6A}"/>
    <cellStyle name="Currency 11 5 3 3" xfId="4757" xr:uid="{F14E81B1-8C19-4150-BB06-24FB1A2112EB}"/>
    <cellStyle name="Currency 11 5 4" xfId="4697" xr:uid="{A1AE25AD-F1AB-4163-A9FD-862F8A1969E9}"/>
    <cellStyle name="Currency 11 6" xfId="4513" xr:uid="{6B4BF442-01D0-4EFF-8C0A-FC8AFC640E26}"/>
    <cellStyle name="Currency 12" xfId="14" xr:uid="{816E31FA-192F-477D-AA5A-B86FE491CF1D}"/>
    <cellStyle name="Currency 12 2" xfId="15" xr:uid="{520B1AB0-9564-43B4-A2A2-A09CFA7082CA}"/>
    <cellStyle name="Currency 12 2 2" xfId="209" xr:uid="{81AC3EF6-2F52-453E-9C98-25239C6C1B24}"/>
    <cellStyle name="Currency 12 2 2 2" xfId="4622" xr:uid="{AB3AE59E-8A0E-4DE4-9322-6A36F0839380}"/>
    <cellStyle name="Currency 12 2 3" xfId="4517" xr:uid="{AC993B6F-DE82-4C98-8841-4BD0FE9FE7E9}"/>
    <cellStyle name="Currency 12 3" xfId="210" xr:uid="{CAE4DA33-DD3A-4CDB-AB73-A75CBF2E48AB}"/>
    <cellStyle name="Currency 12 3 2" xfId="4623" xr:uid="{5FFC6C09-EB24-4D5F-87BE-86D869302DB9}"/>
    <cellStyle name="Currency 12 4" xfId="4516" xr:uid="{353D36A2-5C1C-408A-89B2-7A30B3AE4254}"/>
    <cellStyle name="Currency 13" xfId="16" xr:uid="{526BA29A-23EC-4B25-AF48-219978FEADC5}"/>
    <cellStyle name="Currency 13 2" xfId="4321" xr:uid="{DE4CB489-0484-411E-8D66-CCA4FF96C7B4}"/>
    <cellStyle name="Currency 13 3" xfId="4322" xr:uid="{CD4CFD03-1242-48D8-9E16-E501574E64EA}"/>
    <cellStyle name="Currency 13 3 2" xfId="4759" xr:uid="{15EDE822-D2CB-45AE-A6DF-85293F093403}"/>
    <cellStyle name="Currency 13 4" xfId="4320" xr:uid="{1C547418-67EC-45B1-9037-D1EDD72D24ED}"/>
    <cellStyle name="Currency 13 5" xfId="4758" xr:uid="{699A459F-BFF4-46DF-9036-1FD4CAF8168E}"/>
    <cellStyle name="Currency 14" xfId="17" xr:uid="{E94F585D-5C70-479E-9AB2-5161CA44C152}"/>
    <cellStyle name="Currency 14 2" xfId="211" xr:uid="{E521A8B8-B63C-4F10-8636-0CF0C15DAE50}"/>
    <cellStyle name="Currency 14 2 2" xfId="4624" xr:uid="{5AF91E10-E0D2-455D-97A9-B1A082FEE0D9}"/>
    <cellStyle name="Currency 14 3" xfId="4518" xr:uid="{15F6BA63-E14A-48D2-A6AB-1C3BD43A819E}"/>
    <cellStyle name="Currency 15" xfId="4414" xr:uid="{40CA72C8-9B54-4814-B1B7-E737DD4A3458}"/>
    <cellStyle name="Currency 15 2" xfId="5358" xr:uid="{EC70266C-E5FB-43F8-A743-EC0B8C4CB41F}"/>
    <cellStyle name="Currency 17" xfId="4323" xr:uid="{4A59F906-3B54-44F0-924B-C5330FB03A5E}"/>
    <cellStyle name="Currency 2" xfId="18" xr:uid="{B3996689-56E6-4C61-A000-FAD8C8D321BC}"/>
    <cellStyle name="Currency 2 2" xfId="19" xr:uid="{492B840D-B81F-4294-985A-E6EEE1E6E4DA}"/>
    <cellStyle name="Currency 2 2 2" xfId="20" xr:uid="{BBFB6119-9A03-4CF8-8C2B-26538B8873D3}"/>
    <cellStyle name="Currency 2 2 2 2" xfId="21" xr:uid="{77316260-421B-465D-BB72-E9FDE8D71741}"/>
    <cellStyle name="Currency 2 2 2 2 2" xfId="4760" xr:uid="{A3AE1B5A-D782-4AB9-8035-131ADF0D857E}"/>
    <cellStyle name="Currency 2 2 2 3" xfId="22" xr:uid="{16BD67F8-D4C4-487C-94CA-A43A366ED9A5}"/>
    <cellStyle name="Currency 2 2 2 3 2" xfId="212" xr:uid="{6DF0A0E6-53B3-4694-BD38-13EA54CD09E1}"/>
    <cellStyle name="Currency 2 2 2 3 2 2" xfId="4625" xr:uid="{297C855D-D7AA-41ED-BAF8-1AB24211D345}"/>
    <cellStyle name="Currency 2 2 2 3 3" xfId="4521" xr:uid="{341D4CDC-5E8C-4CAB-B220-59FE656D43F1}"/>
    <cellStyle name="Currency 2 2 2 4" xfId="213" xr:uid="{85B4197E-8806-44F2-BF5D-80C93A495EC8}"/>
    <cellStyle name="Currency 2 2 2 4 2" xfId="4626" xr:uid="{7C47FCBF-6BCB-46E9-9063-43A081FBE891}"/>
    <cellStyle name="Currency 2 2 2 5" xfId="4520" xr:uid="{FC366675-2FB0-4E61-BA1E-5CBB13872890}"/>
    <cellStyle name="Currency 2 2 3" xfId="214" xr:uid="{96CDD473-A634-434C-B37F-3F6286F5353D}"/>
    <cellStyle name="Currency 2 2 3 2" xfId="4627" xr:uid="{98FB081C-1760-4A35-84B9-82D07B2B04A0}"/>
    <cellStyle name="Currency 2 2 4" xfId="4519" xr:uid="{9B4C09DB-644A-485C-ABC0-AC61B981633F}"/>
    <cellStyle name="Currency 2 3" xfId="23" xr:uid="{D3FCB1AB-EAB4-490F-98FE-1582897654AF}"/>
    <cellStyle name="Currency 2 3 2" xfId="215" xr:uid="{2B68B851-11A4-48AC-9AE5-B13A27C690B0}"/>
    <cellStyle name="Currency 2 3 2 2" xfId="4628" xr:uid="{0CB52E86-28C8-4CE7-B791-B9E854C9B040}"/>
    <cellStyle name="Currency 2 3 3" xfId="4522" xr:uid="{207A215D-0D88-4B83-BC0C-6085EDE9758F}"/>
    <cellStyle name="Currency 2 4" xfId="216" xr:uid="{98D47FCF-5607-44F3-A5BF-2A29AC5453BC}"/>
    <cellStyle name="Currency 2 4 2" xfId="217" xr:uid="{FEBEE160-5883-4D3F-94BB-ECF8B7551CC3}"/>
    <cellStyle name="Currency 2 5" xfId="218" xr:uid="{09C1111C-9F6B-48A4-9D3A-184BFF75D79F}"/>
    <cellStyle name="Currency 2 5 2" xfId="219" xr:uid="{B3E02006-58D1-4FB4-9F8C-F90AADB9E76F}"/>
    <cellStyle name="Currency 2 6" xfId="220" xr:uid="{5A32E01D-1386-4480-8309-801E7BFFFC9C}"/>
    <cellStyle name="Currency 3" xfId="24" xr:uid="{B70BD442-8F6E-4AEA-B2CF-02074457E432}"/>
    <cellStyle name="Currency 3 2" xfId="25" xr:uid="{D06C238E-BF30-4596-BE48-1155015162FE}"/>
    <cellStyle name="Currency 3 2 2" xfId="221" xr:uid="{AD902DBA-B55B-4134-864F-B9AD01555A03}"/>
    <cellStyle name="Currency 3 2 2 2" xfId="4629" xr:uid="{36AD855C-2729-43A7-98F5-B19A5D75812C}"/>
    <cellStyle name="Currency 3 2 3" xfId="4524" xr:uid="{79ADC7D2-1453-4918-A99D-751A23518CDA}"/>
    <cellStyle name="Currency 3 3" xfId="26" xr:uid="{3C6C1DB9-F0C2-445C-B812-4343551D1B0B}"/>
    <cellStyle name="Currency 3 3 2" xfId="222" xr:uid="{252CE5DD-3BE6-4F27-AA8A-5CF1CF68FC87}"/>
    <cellStyle name="Currency 3 3 2 2" xfId="4630" xr:uid="{8A35C7EA-9460-4238-A6B4-0CC4D1A7509D}"/>
    <cellStyle name="Currency 3 3 3" xfId="4525" xr:uid="{A39C0FBB-29FE-4138-B891-D6AD87FA5DAE}"/>
    <cellStyle name="Currency 3 4" xfId="27" xr:uid="{A2E0A38B-E368-4AF3-BB7D-38F36FAF1D65}"/>
    <cellStyle name="Currency 3 4 2" xfId="223" xr:uid="{3611B4A1-12C8-448F-9B8A-F01B06C24CE4}"/>
    <cellStyle name="Currency 3 4 2 2" xfId="4631" xr:uid="{084985A9-A04E-4D01-9296-89BD4876911C}"/>
    <cellStyle name="Currency 3 4 3" xfId="4526" xr:uid="{62F04107-D23D-43FF-9FE2-0BE77E3FB087}"/>
    <cellStyle name="Currency 3 5" xfId="224" xr:uid="{9AAE6FD3-12D9-4BA2-AE5C-5ABDF3E48B3D}"/>
    <cellStyle name="Currency 3 5 2" xfId="4632" xr:uid="{E6FC81A8-3019-4E24-8093-CA0AC295A57C}"/>
    <cellStyle name="Currency 3 6" xfId="4523" xr:uid="{8392F8CA-55FB-4F61-8C54-760CE901CC8D}"/>
    <cellStyle name="Currency 4" xfId="28" xr:uid="{1C02AAC1-3ADA-4139-A5CA-E5C35356F0F3}"/>
    <cellStyle name="Currency 4 2" xfId="29" xr:uid="{BEB20CC4-AF10-490F-8020-E21D442BF779}"/>
    <cellStyle name="Currency 4 2 2" xfId="225" xr:uid="{E8658F1E-E638-424B-AB16-10F7CB903C90}"/>
    <cellStyle name="Currency 4 2 2 2" xfId="4633" xr:uid="{390E1DA7-3A65-4BE3-A9B8-062643EB2ADC}"/>
    <cellStyle name="Currency 4 2 3" xfId="4528" xr:uid="{8C6B0B59-1CE6-4D76-89E7-D7B2A459643C}"/>
    <cellStyle name="Currency 4 3" xfId="30" xr:uid="{D265A775-1991-4717-BA09-844A6B37AE96}"/>
    <cellStyle name="Currency 4 3 2" xfId="226" xr:uid="{C146ACE6-A741-4379-8FC5-57993D600B64}"/>
    <cellStyle name="Currency 4 3 2 2" xfId="4634" xr:uid="{4248FC1A-A93F-47E7-9115-1A689A89B59C}"/>
    <cellStyle name="Currency 4 3 3" xfId="4529" xr:uid="{0EFD6CEC-885C-4D11-84E5-43336C055950}"/>
    <cellStyle name="Currency 4 4" xfId="227" xr:uid="{D64B6E6F-A837-4DDB-A06C-3DF22CCF0DFE}"/>
    <cellStyle name="Currency 4 4 2" xfId="4635" xr:uid="{6CD79FEC-D4FC-4C85-8662-3758806F26D6}"/>
    <cellStyle name="Currency 4 5" xfId="4324" xr:uid="{33CE50B2-93AC-4A78-9296-55811CBD19C5}"/>
    <cellStyle name="Currency 4 5 2" xfId="4439" xr:uid="{FF03A8E5-C002-4F7E-AE91-4DD7B945ADA1}"/>
    <cellStyle name="Currency 4 5 3" xfId="4721" xr:uid="{6498CCC5-3C22-477E-9B56-AEB0ED288D0C}"/>
    <cellStyle name="Currency 4 5 3 2" xfId="5316" xr:uid="{2918C628-633C-4C22-81FA-BA455629F8F3}"/>
    <cellStyle name="Currency 4 5 3 3" xfId="4761" xr:uid="{44ABD574-C245-4E7B-9F0A-163F149E51D5}"/>
    <cellStyle name="Currency 4 5 4" xfId="4698" xr:uid="{4CC8FF58-7C21-4715-93EA-D11B109B7ED3}"/>
    <cellStyle name="Currency 4 6" xfId="4527" xr:uid="{3DD29393-1DFD-4F7D-AFD7-47872D31F40C}"/>
    <cellStyle name="Currency 5" xfId="31" xr:uid="{D61FA6C0-FE56-4A00-8513-699B84617D30}"/>
    <cellStyle name="Currency 5 2" xfId="32" xr:uid="{BDEBFD18-A8F4-4B49-B3EF-6798DCE22615}"/>
    <cellStyle name="Currency 5 2 2" xfId="228" xr:uid="{C735C3E2-7460-45FA-99CD-001779CB7007}"/>
    <cellStyle name="Currency 5 2 2 2" xfId="4636" xr:uid="{F00A02F2-0F86-4CAB-A6DD-E20AF9D11930}"/>
    <cellStyle name="Currency 5 2 3" xfId="4530" xr:uid="{455BE751-FD77-4081-A10F-32969FEA9E43}"/>
    <cellStyle name="Currency 5 3" xfId="4325" xr:uid="{437DCA1B-99DC-4BF3-96BB-08D361BB624E}"/>
    <cellStyle name="Currency 5 3 2" xfId="4440" xr:uid="{0282374B-E79C-4155-A411-9F4F0493F9BC}"/>
    <cellStyle name="Currency 5 3 2 2" xfId="5306" xr:uid="{609519D7-459A-4A67-AE6D-4D096ABAFE0B}"/>
    <cellStyle name="Currency 5 3 2 3" xfId="4763" xr:uid="{699BFD32-3551-4052-ACB7-A86C37F6C8E7}"/>
    <cellStyle name="Currency 5 4" xfId="4762" xr:uid="{FB870702-EAE7-4E1E-99A9-B1FB6285EB2D}"/>
    <cellStyle name="Currency 6" xfId="33" xr:uid="{A674419A-EEB6-4B0F-87D7-15D726677199}"/>
    <cellStyle name="Currency 6 2" xfId="229" xr:uid="{E0161A33-9D18-4C31-8B62-37F0015F58A7}"/>
    <cellStyle name="Currency 6 2 2" xfId="4637" xr:uid="{AB72F2CE-748B-4A5C-BC40-36A8E43F1281}"/>
    <cellStyle name="Currency 6 3" xfId="4326" xr:uid="{A9550B12-E620-459D-857B-30810C31EAB1}"/>
    <cellStyle name="Currency 6 3 2" xfId="4441" xr:uid="{676F90DB-533B-4D65-B31C-3BF3532343ED}"/>
    <cellStyle name="Currency 6 3 3" xfId="4722" xr:uid="{DC1FBC8B-6009-46C9-8231-1C02A4F3CE90}"/>
    <cellStyle name="Currency 6 3 3 2" xfId="5317" xr:uid="{CBB49672-3F34-499E-9870-6B061BC78F81}"/>
    <cellStyle name="Currency 6 3 3 3" xfId="4764" xr:uid="{BED43EC9-7C04-4F9B-926F-07B0F8139A16}"/>
    <cellStyle name="Currency 6 3 4" xfId="4699" xr:uid="{3125D74C-54F4-40FB-9B83-1493DC69BFE4}"/>
    <cellStyle name="Currency 6 4" xfId="4531" xr:uid="{67B3BCF6-021F-4BB6-8C38-0D3BD8A7F00D}"/>
    <cellStyle name="Currency 7" xfId="34" xr:uid="{40C6F7B1-803D-4F0D-BC79-827C8E22150C}"/>
    <cellStyle name="Currency 7 2" xfId="35" xr:uid="{B779D992-3A32-47E7-8D25-B9E570AFE8F9}"/>
    <cellStyle name="Currency 7 2 2" xfId="250" xr:uid="{4038BA7E-2E02-437B-A5D4-D462704BDD7F}"/>
    <cellStyle name="Currency 7 2 2 2" xfId="4638" xr:uid="{300F6D61-9343-44B0-A644-D00A52BDBEB2}"/>
    <cellStyle name="Currency 7 2 3" xfId="4533" xr:uid="{210CDB7F-0964-4AF8-A6C5-985BE83531C1}"/>
    <cellStyle name="Currency 7 3" xfId="230" xr:uid="{53584F1E-81B9-4D23-8E3E-36F855ED718D}"/>
    <cellStyle name="Currency 7 3 2" xfId="4639" xr:uid="{717B7C6F-4804-4603-B2A4-87E8E30F9719}"/>
    <cellStyle name="Currency 7 4" xfId="4442" xr:uid="{1116DD28-44D1-4017-BD18-B5FBF12DD94C}"/>
    <cellStyle name="Currency 7 5" xfId="4532" xr:uid="{97DEE44C-791A-4E26-B5B2-03B73710DE37}"/>
    <cellStyle name="Currency 8" xfId="36" xr:uid="{BA0B8464-CA72-4830-8592-53C83B430585}"/>
    <cellStyle name="Currency 8 2" xfId="37" xr:uid="{6D290C1E-63A7-4330-80B1-2909F8246C72}"/>
    <cellStyle name="Currency 8 2 2" xfId="231" xr:uid="{BDFAE099-3072-4DCF-A85E-F4B2103F9172}"/>
    <cellStyle name="Currency 8 2 2 2" xfId="4640" xr:uid="{9DA6BEFE-B316-4273-94C1-7C75B30CAEFA}"/>
    <cellStyle name="Currency 8 2 3" xfId="4535" xr:uid="{910C5C11-C453-4325-AC53-B1B7882D7B33}"/>
    <cellStyle name="Currency 8 3" xfId="38" xr:uid="{8FC1EBF1-14D2-404C-B3C5-19BE2937E714}"/>
    <cellStyle name="Currency 8 3 2" xfId="232" xr:uid="{47144601-782A-4DE6-BAF3-F5971F0511FB}"/>
    <cellStyle name="Currency 8 3 2 2" xfId="4641" xr:uid="{F75AAB4C-71F9-4306-B657-8ACD78BBBF81}"/>
    <cellStyle name="Currency 8 3 3" xfId="4536" xr:uid="{CD327E55-C782-4EAD-A7DE-FE3B33ADCAE0}"/>
    <cellStyle name="Currency 8 4" xfId="39" xr:uid="{85315866-B5D5-4213-95D5-5C43C5D58F62}"/>
    <cellStyle name="Currency 8 4 2" xfId="233" xr:uid="{9EA8CD2F-676A-457F-BB2E-B25C34220FBE}"/>
    <cellStyle name="Currency 8 4 2 2" xfId="4642" xr:uid="{9670DA7F-FCC2-4275-8052-527E6FBBE3BD}"/>
    <cellStyle name="Currency 8 4 3" xfId="4537" xr:uid="{248A2E62-3AF2-4668-AA8E-7E377CBF49B1}"/>
    <cellStyle name="Currency 8 5" xfId="234" xr:uid="{9B8B2AF5-232D-4607-BBFE-35E21B015D55}"/>
    <cellStyle name="Currency 8 5 2" xfId="4643" xr:uid="{6B6B6076-381C-47D9-88C0-D221FB535541}"/>
    <cellStyle name="Currency 8 6" xfId="4443" xr:uid="{5F9CCFE7-A346-4D6E-9182-9C78547C7D22}"/>
    <cellStyle name="Currency 8 7" xfId="4534" xr:uid="{78D85BEE-77C6-42F9-B2DD-C5AFE4379B68}"/>
    <cellStyle name="Currency 9" xfId="40" xr:uid="{C23E0E1F-536E-4C65-8509-3B5F8968CEC2}"/>
    <cellStyle name="Currency 9 2" xfId="41" xr:uid="{492CBFA7-58AA-4649-9591-F675AB4DA4CD}"/>
    <cellStyle name="Currency 9 2 2" xfId="235" xr:uid="{3F087D42-EDB6-4457-8020-8F78B6469F25}"/>
    <cellStyle name="Currency 9 2 2 2" xfId="4644" xr:uid="{36E26BD8-B1AE-4485-8854-CB9B868B77CB}"/>
    <cellStyle name="Currency 9 2 3" xfId="4539" xr:uid="{D431CFED-7941-4E52-B65C-EA361CA166FB}"/>
    <cellStyle name="Currency 9 3" xfId="42" xr:uid="{A16F1AAA-42B8-4CD9-8FEF-DCBB89DF06A1}"/>
    <cellStyle name="Currency 9 3 2" xfId="236" xr:uid="{C0325178-F77D-4EC1-A87B-485622F3F8DF}"/>
    <cellStyle name="Currency 9 3 2 2" xfId="4645" xr:uid="{4946FC85-74E5-4FA6-ADB5-CC285927EC65}"/>
    <cellStyle name="Currency 9 3 3" xfId="4540" xr:uid="{6C0B88D7-998C-43CB-B5F6-5DDC9B38C41C}"/>
    <cellStyle name="Currency 9 4" xfId="237" xr:uid="{C4800904-FD57-4680-9371-BCF20AEF0047}"/>
    <cellStyle name="Currency 9 4 2" xfId="4646" xr:uid="{0142979C-D272-4C84-BCF8-4685ED3161A1}"/>
    <cellStyle name="Currency 9 5" xfId="4327" xr:uid="{A9F57EB3-7F2A-4184-A71C-CC871FE10E6D}"/>
    <cellStyle name="Currency 9 5 2" xfId="4444" xr:uid="{772CE902-E8FC-4086-A0C5-16A9E686724F}"/>
    <cellStyle name="Currency 9 5 3" xfId="4723" xr:uid="{7B9EDECE-7A15-4047-BE2E-404D6A55DA53}"/>
    <cellStyle name="Currency 9 5 4" xfId="4700" xr:uid="{B03BBF43-EAF1-4136-B798-D991EB742ADE}"/>
    <cellStyle name="Currency 9 6" xfId="4538" xr:uid="{2CE785F2-8EF7-4E21-A498-84F228B9AACE}"/>
    <cellStyle name="Hyperlink 2" xfId="6" xr:uid="{6CFFD761-E1C4-4FFC-9C82-FDD569F38491}"/>
    <cellStyle name="Hyperlink 2 2" xfId="5362" xr:uid="{B7275CCC-2E24-49D2-8A35-63E90F03009E}"/>
    <cellStyle name="Hyperlink 3" xfId="202" xr:uid="{4E13D5ED-7479-4502-B79A-2C7069E46815}"/>
    <cellStyle name="Hyperlink 3 2" xfId="4415" xr:uid="{F4EB3DC3-6696-43EF-B3C3-830D297C4025}"/>
    <cellStyle name="Hyperlink 3 3" xfId="4328" xr:uid="{0035D1AC-17F5-4C27-9718-35E7B29CD96D}"/>
    <cellStyle name="Hyperlink 4" xfId="4329" xr:uid="{6D5B4902-3796-4940-9E7D-D618EC1B371B}"/>
    <cellStyle name="Hyperlink 4 2" xfId="5356" xr:uid="{B0E747D4-42BE-4EBB-B80E-EEB739AA2AB8}"/>
    <cellStyle name="Normal" xfId="0" builtinId="0"/>
    <cellStyle name="Normal 10" xfId="43" xr:uid="{DB67780B-EC6F-42DF-B37D-E2CF7E7204FB}"/>
    <cellStyle name="Normal 10 10" xfId="903" xr:uid="{262AEE73-7638-414A-B808-1F7B09569DF4}"/>
    <cellStyle name="Normal 10 10 2" xfId="2508" xr:uid="{947999DB-E5FD-4539-8B30-DAFC9728E8EE}"/>
    <cellStyle name="Normal 10 10 2 2" xfId="4331" xr:uid="{0F1D315E-4E77-4B7C-A385-EE354C732435}"/>
    <cellStyle name="Normal 10 10 2 3" xfId="4675" xr:uid="{7BB26E55-32C2-4C8A-9CE3-97E48D1A5D18}"/>
    <cellStyle name="Normal 10 10 3" xfId="2509" xr:uid="{2A2F496B-6C36-47C7-A639-88E2CDD2A316}"/>
    <cellStyle name="Normal 10 10 4" xfId="2510" xr:uid="{46847B9F-48FC-40E1-94EE-F15FA835B815}"/>
    <cellStyle name="Normal 10 11" xfId="2511" xr:uid="{DF4D0A1A-E38D-4027-843D-1199F50407FA}"/>
    <cellStyle name="Normal 10 11 2" xfId="2512" xr:uid="{4D7998F6-6EFB-44E0-9A1A-1A64AA35798B}"/>
    <cellStyle name="Normal 10 11 3" xfId="2513" xr:uid="{EA6ACCF9-0AB0-484E-9A2A-7599A37225D5}"/>
    <cellStyle name="Normal 10 11 4" xfId="2514" xr:uid="{6E9D6EB7-02E5-482A-8503-8E417965BAE4}"/>
    <cellStyle name="Normal 10 12" xfId="2515" xr:uid="{757EB9BC-AF26-4485-9A7D-2C4375FF3454}"/>
    <cellStyle name="Normal 10 12 2" xfId="2516" xr:uid="{CB4A10F0-DF9F-47CD-B771-FD2C0C0EEFD5}"/>
    <cellStyle name="Normal 10 13" xfId="2517" xr:uid="{5A130C29-A8A0-45F5-9B69-6061E02EC399}"/>
    <cellStyle name="Normal 10 14" xfId="2518" xr:uid="{623B98F4-C379-4608-B8F7-0950244AD270}"/>
    <cellStyle name="Normal 10 15" xfId="2519" xr:uid="{9A5DB0FA-D8DD-49CC-BD99-7972114E2A38}"/>
    <cellStyle name="Normal 10 2" xfId="44" xr:uid="{866DBA69-E1CA-43FE-A939-566D4418881F}"/>
    <cellStyle name="Normal 10 2 10" xfId="2520" xr:uid="{D7FFD9B9-C61E-4C19-8D0A-3422F2FB8930}"/>
    <cellStyle name="Normal 10 2 11" xfId="2521" xr:uid="{D4212413-5565-49D8-B624-83F49A1B2243}"/>
    <cellStyle name="Normal 10 2 2" xfId="45" xr:uid="{2C3EF301-A0EC-4F96-A34C-82798157C7A4}"/>
    <cellStyle name="Normal 10 2 2 2" xfId="46" xr:uid="{EB6C9BE9-BA1A-424E-8133-95706F3EA92A}"/>
    <cellStyle name="Normal 10 2 2 2 2" xfId="238" xr:uid="{5FE0CD0C-9BE8-4862-827F-95B83DA19F49}"/>
    <cellStyle name="Normal 10 2 2 2 2 2" xfId="454" xr:uid="{95E6DA2D-3666-482D-83D4-809B05B434F0}"/>
    <cellStyle name="Normal 10 2 2 2 2 2 2" xfId="455" xr:uid="{5E4B6604-586A-461E-B898-124219B25789}"/>
    <cellStyle name="Normal 10 2 2 2 2 2 2 2" xfId="904" xr:uid="{FAE9454F-8886-45BB-9E10-DA8EB77532DC}"/>
    <cellStyle name="Normal 10 2 2 2 2 2 2 2 2" xfId="905" xr:uid="{D6B5B5E0-DB04-423E-B848-44DBB9267F59}"/>
    <cellStyle name="Normal 10 2 2 2 2 2 2 3" xfId="906" xr:uid="{AD31FE52-5E08-4C9C-A582-5B79BAABDD3A}"/>
    <cellStyle name="Normal 10 2 2 2 2 2 3" xfId="907" xr:uid="{5B13AF76-66B1-4361-A4C0-8490A48D9FCB}"/>
    <cellStyle name="Normal 10 2 2 2 2 2 3 2" xfId="908" xr:uid="{0EF98CC5-3209-4B41-86B3-910B5050B86F}"/>
    <cellStyle name="Normal 10 2 2 2 2 2 4" xfId="909" xr:uid="{DEC5A7FE-0629-4227-A38C-7F0C0071B374}"/>
    <cellStyle name="Normal 10 2 2 2 2 3" xfId="456" xr:uid="{CFF6FCB9-60FE-4EE5-B374-617C90F48EF7}"/>
    <cellStyle name="Normal 10 2 2 2 2 3 2" xfId="910" xr:uid="{822911DE-46BE-4A92-B229-E25362E292B9}"/>
    <cellStyle name="Normal 10 2 2 2 2 3 2 2" xfId="911" xr:uid="{01E4A52B-DE69-46A1-A7D0-13AA25F2C862}"/>
    <cellStyle name="Normal 10 2 2 2 2 3 3" xfId="912" xr:uid="{846B351C-CA08-4C0C-B64E-3F70F615E498}"/>
    <cellStyle name="Normal 10 2 2 2 2 3 4" xfId="2522" xr:uid="{CA836ECB-79AF-4211-A02B-578777659532}"/>
    <cellStyle name="Normal 10 2 2 2 2 4" xfId="913" xr:uid="{6915642D-FDD8-4F2C-8770-BB316CCE86BE}"/>
    <cellStyle name="Normal 10 2 2 2 2 4 2" xfId="914" xr:uid="{1607D703-BA9E-4B22-9D44-00D4DD93F501}"/>
    <cellStyle name="Normal 10 2 2 2 2 5" xfId="915" xr:uid="{C3755293-0B31-49E6-871F-CDB75B6F8B88}"/>
    <cellStyle name="Normal 10 2 2 2 2 6" xfId="2523" xr:uid="{0981465B-17C9-421A-B7E7-136FAA060D4D}"/>
    <cellStyle name="Normal 10 2 2 2 3" xfId="239" xr:uid="{D2D777DE-A183-4934-9D74-0FEDCFCD7D93}"/>
    <cellStyle name="Normal 10 2 2 2 3 2" xfId="457" xr:uid="{2ED953AC-9D4A-425E-A4FA-77A394DC080B}"/>
    <cellStyle name="Normal 10 2 2 2 3 2 2" xfId="458" xr:uid="{E2BEE94C-F241-4CB4-BF87-DD8E1D3BC165}"/>
    <cellStyle name="Normal 10 2 2 2 3 2 2 2" xfId="916" xr:uid="{E73FC484-BA9F-4340-8939-CA0A68E19692}"/>
    <cellStyle name="Normal 10 2 2 2 3 2 2 2 2" xfId="917" xr:uid="{FC832D02-8EA7-4338-9748-909ADB6E7D95}"/>
    <cellStyle name="Normal 10 2 2 2 3 2 2 3" xfId="918" xr:uid="{C646A56D-82E3-42BA-ADFB-6BA192F279E2}"/>
    <cellStyle name="Normal 10 2 2 2 3 2 3" xfId="919" xr:uid="{0B5E6B6E-7E07-40D6-A765-498081551A6D}"/>
    <cellStyle name="Normal 10 2 2 2 3 2 3 2" xfId="920" xr:uid="{FD5AD5B0-1F55-4E32-B4E0-81022A22E52D}"/>
    <cellStyle name="Normal 10 2 2 2 3 2 4" xfId="921" xr:uid="{C5A7E314-15FB-4AB0-AE3A-00A4F00FFEB9}"/>
    <cellStyle name="Normal 10 2 2 2 3 3" xfId="459" xr:uid="{4C5FC1CE-76FC-4CD1-BAB7-D1FB7806F3E7}"/>
    <cellStyle name="Normal 10 2 2 2 3 3 2" xfId="922" xr:uid="{541F6EF6-7973-4438-BB7B-4ABA58C8FF0B}"/>
    <cellStyle name="Normal 10 2 2 2 3 3 2 2" xfId="923" xr:uid="{4AE75A90-7185-4F73-98B2-99C5499B94A8}"/>
    <cellStyle name="Normal 10 2 2 2 3 3 3" xfId="924" xr:uid="{4FAFAA6F-A344-43FE-8B7A-1A96DAAA054E}"/>
    <cellStyle name="Normal 10 2 2 2 3 4" xfId="925" xr:uid="{652D7E7D-F75C-4675-A065-22AA6608CF52}"/>
    <cellStyle name="Normal 10 2 2 2 3 4 2" xfId="926" xr:uid="{705E476D-3C7E-4B29-B8BF-DC75C67EADE4}"/>
    <cellStyle name="Normal 10 2 2 2 3 5" xfId="927" xr:uid="{2821EBAD-CFFD-4D56-80C9-51765B07175A}"/>
    <cellStyle name="Normal 10 2 2 2 4" xfId="460" xr:uid="{71A72072-8067-48E7-8D28-971724C1255E}"/>
    <cellStyle name="Normal 10 2 2 2 4 2" xfId="461" xr:uid="{4DAA5F05-074D-4192-AC3E-2F3C252F8F7E}"/>
    <cellStyle name="Normal 10 2 2 2 4 2 2" xfId="928" xr:uid="{E6E2BBBE-A661-4E04-89D9-F39BE5652A2E}"/>
    <cellStyle name="Normal 10 2 2 2 4 2 2 2" xfId="929" xr:uid="{5A58412B-B30D-4F05-B919-030FECE2D71A}"/>
    <cellStyle name="Normal 10 2 2 2 4 2 3" xfId="930" xr:uid="{C5B4F457-D967-4F9F-A299-4B13D46E33BC}"/>
    <cellStyle name="Normal 10 2 2 2 4 3" xfId="931" xr:uid="{0B35773D-8988-4D6B-9BC2-F1171C061506}"/>
    <cellStyle name="Normal 10 2 2 2 4 3 2" xfId="932" xr:uid="{834AB5D6-249F-412B-8830-E4FF3157AEBB}"/>
    <cellStyle name="Normal 10 2 2 2 4 4" xfId="933" xr:uid="{38B5213C-B17D-4077-9C57-1FCC7871C7F8}"/>
    <cellStyle name="Normal 10 2 2 2 5" xfId="462" xr:uid="{B543AE0D-3CCF-402F-B644-67E75707634E}"/>
    <cellStyle name="Normal 10 2 2 2 5 2" xfId="934" xr:uid="{DB020C67-5F6D-4518-9DFF-217AB9B30013}"/>
    <cellStyle name="Normal 10 2 2 2 5 2 2" xfId="935" xr:uid="{514F589D-2C43-449A-B6EB-112696553303}"/>
    <cellStyle name="Normal 10 2 2 2 5 3" xfId="936" xr:uid="{91A5546D-D2CB-4D27-973F-2813276FDEBF}"/>
    <cellStyle name="Normal 10 2 2 2 5 4" xfId="2524" xr:uid="{31DED6BD-969E-4F0C-B85E-EBD79CE6EE59}"/>
    <cellStyle name="Normal 10 2 2 2 6" xfId="937" xr:uid="{B1E6DE7F-6002-4C98-B9DD-403E24739FD8}"/>
    <cellStyle name="Normal 10 2 2 2 6 2" xfId="938" xr:uid="{E7551C24-6218-487E-9421-DBBFB2D4DB20}"/>
    <cellStyle name="Normal 10 2 2 2 7" xfId="939" xr:uid="{0FB735CF-3EB3-4E91-B3E2-5E4D8332C5A4}"/>
    <cellStyle name="Normal 10 2 2 2 8" xfId="2525" xr:uid="{4D3CBED0-E000-40E1-8774-8246EFD81236}"/>
    <cellStyle name="Normal 10 2 2 3" xfId="240" xr:uid="{61CDFFC2-94F7-48BA-83CE-790C98EDFAA0}"/>
    <cellStyle name="Normal 10 2 2 3 2" xfId="463" xr:uid="{F4F66D23-1774-4FC4-B312-3F6B845F6B4B}"/>
    <cellStyle name="Normal 10 2 2 3 2 2" xfId="464" xr:uid="{DD5C9755-1777-4172-B872-09AB1CE680D5}"/>
    <cellStyle name="Normal 10 2 2 3 2 2 2" xfId="940" xr:uid="{3D25B372-2B78-44E0-9D22-4732D10E08ED}"/>
    <cellStyle name="Normal 10 2 2 3 2 2 2 2" xfId="941" xr:uid="{74937CA9-04F5-4D30-A7B6-7922ADE1D375}"/>
    <cellStyle name="Normal 10 2 2 3 2 2 3" xfId="942" xr:uid="{EF9AB73D-DDC0-4AC0-A161-3B8B7F2ACC54}"/>
    <cellStyle name="Normal 10 2 2 3 2 3" xfId="943" xr:uid="{C7CAB0C7-9485-4976-9936-D4E0C11742CC}"/>
    <cellStyle name="Normal 10 2 2 3 2 3 2" xfId="944" xr:uid="{7C8605D9-2D82-423E-866E-942616933CEA}"/>
    <cellStyle name="Normal 10 2 2 3 2 4" xfId="945" xr:uid="{FE789DB8-C872-4246-8FF9-5B73A32432A4}"/>
    <cellStyle name="Normal 10 2 2 3 3" xfId="465" xr:uid="{F78FB794-AD05-4BF3-AB39-EF53D7C2EE74}"/>
    <cellStyle name="Normal 10 2 2 3 3 2" xfId="946" xr:uid="{BD750F26-EEC1-494A-9B46-9FA8537949D5}"/>
    <cellStyle name="Normal 10 2 2 3 3 2 2" xfId="947" xr:uid="{26FFBCE2-D0AE-4703-BF47-19A36B92863F}"/>
    <cellStyle name="Normal 10 2 2 3 3 3" xfId="948" xr:uid="{DF58C3E0-F9DF-405B-9019-A5952AE5BDB6}"/>
    <cellStyle name="Normal 10 2 2 3 3 4" xfId="2526" xr:uid="{1A3D45A6-2CD0-4C25-87C1-D0F2D44432C9}"/>
    <cellStyle name="Normal 10 2 2 3 4" xfId="949" xr:uid="{BF5587A2-634C-4670-908F-8F8F0508A0E5}"/>
    <cellStyle name="Normal 10 2 2 3 4 2" xfId="950" xr:uid="{1B98EEF1-F14D-4F82-9640-CE825B0E6B99}"/>
    <cellStyle name="Normal 10 2 2 3 5" xfId="951" xr:uid="{B498BF2E-C483-4F8E-B861-53CB9EA271ED}"/>
    <cellStyle name="Normal 10 2 2 3 6" xfId="2527" xr:uid="{25694BCD-90D9-4D26-BA92-43BE120B1913}"/>
    <cellStyle name="Normal 10 2 2 4" xfId="241" xr:uid="{7FE82ED1-9E1D-4DAF-B146-CBA32695A02B}"/>
    <cellStyle name="Normal 10 2 2 4 2" xfId="466" xr:uid="{3542F782-D61C-4151-9B49-9EF8385E4E34}"/>
    <cellStyle name="Normal 10 2 2 4 2 2" xfId="467" xr:uid="{206F7050-D31D-4B5F-9A9D-50562E330F6B}"/>
    <cellStyle name="Normal 10 2 2 4 2 2 2" xfId="952" xr:uid="{6D64D8E9-48A5-41AF-800B-BF52B7B4F86C}"/>
    <cellStyle name="Normal 10 2 2 4 2 2 2 2" xfId="953" xr:uid="{67463155-1737-4143-A2F1-B415F4AEEDBA}"/>
    <cellStyle name="Normal 10 2 2 4 2 2 3" xfId="954" xr:uid="{2EC6A5EB-E6F2-4BAE-9727-F0DDCE5844E7}"/>
    <cellStyle name="Normal 10 2 2 4 2 3" xfId="955" xr:uid="{3624B3E2-E4C8-44E3-A176-F4D60D5C8B99}"/>
    <cellStyle name="Normal 10 2 2 4 2 3 2" xfId="956" xr:uid="{E8913339-BFD4-4371-9D9A-D6C35AE903E9}"/>
    <cellStyle name="Normal 10 2 2 4 2 4" xfId="957" xr:uid="{002C4A48-E67D-4966-8E7B-09A0746F4B5C}"/>
    <cellStyle name="Normal 10 2 2 4 3" xfId="468" xr:uid="{41C221BD-441F-471E-ACD4-1C8B014ACC4A}"/>
    <cellStyle name="Normal 10 2 2 4 3 2" xfId="958" xr:uid="{DB17B11F-FF63-45AE-B462-24062E1CC109}"/>
    <cellStyle name="Normal 10 2 2 4 3 2 2" xfId="959" xr:uid="{EB923495-5D1A-4D1D-8911-CA6F4B4F83F3}"/>
    <cellStyle name="Normal 10 2 2 4 3 3" xfId="960" xr:uid="{5EEC18F1-A965-4425-9485-9CE63BAFC19C}"/>
    <cellStyle name="Normal 10 2 2 4 4" xfId="961" xr:uid="{38B0DD14-BA5E-4CA0-AD45-F4101362C4DF}"/>
    <cellStyle name="Normal 10 2 2 4 4 2" xfId="962" xr:uid="{46C3FE0D-C9F9-4B82-A564-7939BDE58C55}"/>
    <cellStyle name="Normal 10 2 2 4 5" xfId="963" xr:uid="{8B93FD3E-4620-46DE-B36E-D2D0290BD426}"/>
    <cellStyle name="Normal 10 2 2 5" xfId="242" xr:uid="{1E09EDBA-C4BB-4E9A-8496-6FAD594B78CC}"/>
    <cellStyle name="Normal 10 2 2 5 2" xfId="469" xr:uid="{7C2A7602-F3EF-45F0-AF72-907406F829F0}"/>
    <cellStyle name="Normal 10 2 2 5 2 2" xfId="964" xr:uid="{D2B189ED-FE30-428E-A6B3-1C63F11FAD78}"/>
    <cellStyle name="Normal 10 2 2 5 2 2 2" xfId="965" xr:uid="{E9B2C859-34DC-4C22-AF45-63E05DC6DF9A}"/>
    <cellStyle name="Normal 10 2 2 5 2 3" xfId="966" xr:uid="{9BA4ACB8-845C-46DB-9DB4-4E3CE90B823B}"/>
    <cellStyle name="Normal 10 2 2 5 3" xfId="967" xr:uid="{2A4C902C-F279-497C-9D7A-226666E62534}"/>
    <cellStyle name="Normal 10 2 2 5 3 2" xfId="968" xr:uid="{013D96BF-6190-498C-9087-1699529811E2}"/>
    <cellStyle name="Normal 10 2 2 5 4" xfId="969" xr:uid="{35ED356D-3F09-4CD1-89CD-576AFE0C7152}"/>
    <cellStyle name="Normal 10 2 2 6" xfId="470" xr:uid="{D65DAA7F-BE43-41B3-8F64-7E19E0EB9908}"/>
    <cellStyle name="Normal 10 2 2 6 2" xfId="970" xr:uid="{2C13C35D-3821-4A03-80BF-FBE7E0E34479}"/>
    <cellStyle name="Normal 10 2 2 6 2 2" xfId="971" xr:uid="{652335CB-8BDC-4DC0-A6EF-F7D7B3923A4C}"/>
    <cellStyle name="Normal 10 2 2 6 2 3" xfId="4333" xr:uid="{17461FA1-98E3-42FB-B904-89B37200AC4F}"/>
    <cellStyle name="Normal 10 2 2 6 3" xfId="972" xr:uid="{2B69D7AE-49C1-4770-A02A-54CD9EC448F8}"/>
    <cellStyle name="Normal 10 2 2 6 4" xfId="2528" xr:uid="{D53D66FE-7265-46E3-B030-EA95E155562E}"/>
    <cellStyle name="Normal 10 2 2 6 4 2" xfId="4564" xr:uid="{8093ACF2-4C4C-49A4-86A1-E346CF6539B6}"/>
    <cellStyle name="Normal 10 2 2 6 4 3" xfId="4676" xr:uid="{B7734474-49C4-4A13-BA52-2077F6938C0C}"/>
    <cellStyle name="Normal 10 2 2 6 4 4" xfId="4602" xr:uid="{4B041CAB-CD9B-4176-9019-C202AEF8E52E}"/>
    <cellStyle name="Normal 10 2 2 7" xfId="973" xr:uid="{1EF168D1-6E64-4A71-B493-91A68883D4A9}"/>
    <cellStyle name="Normal 10 2 2 7 2" xfId="974" xr:uid="{8C459120-4678-468B-A5FB-14CDC352CCE7}"/>
    <cellStyle name="Normal 10 2 2 8" xfId="975" xr:uid="{9EE805FD-6EEE-4DA8-B3B2-AF8A3DB9986E}"/>
    <cellStyle name="Normal 10 2 2 9" xfId="2529" xr:uid="{7D01EAA1-8349-415D-8E75-1A0AEB1AB989}"/>
    <cellStyle name="Normal 10 2 3" xfId="47" xr:uid="{65D84EB2-D00F-4620-AD25-8A14E8417E83}"/>
    <cellStyle name="Normal 10 2 3 2" xfId="48" xr:uid="{E1EF9CE9-9A3D-4768-AA97-387D614B8E93}"/>
    <cellStyle name="Normal 10 2 3 2 2" xfId="471" xr:uid="{89C7965F-CD14-40F5-95B6-2A3B0B573217}"/>
    <cellStyle name="Normal 10 2 3 2 2 2" xfId="472" xr:uid="{9C248662-975D-4EB0-BB9B-D0E9C89FE27C}"/>
    <cellStyle name="Normal 10 2 3 2 2 2 2" xfId="976" xr:uid="{7E4CD165-7A68-4297-81BC-64E80BEC8222}"/>
    <cellStyle name="Normal 10 2 3 2 2 2 2 2" xfId="977" xr:uid="{36E53FEC-7B50-484D-84B6-D896BE5DF54A}"/>
    <cellStyle name="Normal 10 2 3 2 2 2 3" xfId="978" xr:uid="{DB502A50-53F4-4696-B7AF-9E34623240F6}"/>
    <cellStyle name="Normal 10 2 3 2 2 3" xfId="979" xr:uid="{4C34E0D0-397C-4EED-AFB7-620A4439F5EE}"/>
    <cellStyle name="Normal 10 2 3 2 2 3 2" xfId="980" xr:uid="{6B3901A7-DDAF-4077-A8FF-EE16D99F578A}"/>
    <cellStyle name="Normal 10 2 3 2 2 4" xfId="981" xr:uid="{042B37B1-2E56-4EBF-84B8-1425D9CCFBF5}"/>
    <cellStyle name="Normal 10 2 3 2 3" xfId="473" xr:uid="{2481B867-8641-4E62-B699-B668E0FB9AB9}"/>
    <cellStyle name="Normal 10 2 3 2 3 2" xfId="982" xr:uid="{F4D93EF8-A12E-4617-9F04-C2AB117F8CAB}"/>
    <cellStyle name="Normal 10 2 3 2 3 2 2" xfId="983" xr:uid="{C9E1741C-5A89-44A7-AC22-0A0A58490FF1}"/>
    <cellStyle name="Normal 10 2 3 2 3 3" xfId="984" xr:uid="{D62D66F3-3926-4E03-BBC5-CFBBA86BA69E}"/>
    <cellStyle name="Normal 10 2 3 2 3 4" xfId="2530" xr:uid="{D4357183-4D1E-4364-B26F-D3A3691296C1}"/>
    <cellStyle name="Normal 10 2 3 2 4" xfId="985" xr:uid="{E96F8072-BD60-41EE-B52A-B47E8EB7079E}"/>
    <cellStyle name="Normal 10 2 3 2 4 2" xfId="986" xr:uid="{9BD30B52-161D-46EE-A0C3-AAC446BFA97F}"/>
    <cellStyle name="Normal 10 2 3 2 5" xfId="987" xr:uid="{F7A77663-AC6B-4B73-BE34-AFD38052AE4F}"/>
    <cellStyle name="Normal 10 2 3 2 6" xfId="2531" xr:uid="{BA417436-D37C-4CFB-8ADB-95703CDCEB69}"/>
    <cellStyle name="Normal 10 2 3 3" xfId="243" xr:uid="{C4CE3FF3-B77B-43FF-8741-E4676B7D2A26}"/>
    <cellStyle name="Normal 10 2 3 3 2" xfId="474" xr:uid="{D0DBA286-AF9A-431D-9336-7E4E65EC51DA}"/>
    <cellStyle name="Normal 10 2 3 3 2 2" xfId="475" xr:uid="{7DD064AB-699F-41A7-B5CE-D1B64D1A7BEC}"/>
    <cellStyle name="Normal 10 2 3 3 2 2 2" xfId="988" xr:uid="{B171FDBE-723B-4041-B8B9-0DE7DB81BAE2}"/>
    <cellStyle name="Normal 10 2 3 3 2 2 2 2" xfId="989" xr:uid="{A38F50DC-9829-43DD-A8B7-319E13884A2F}"/>
    <cellStyle name="Normal 10 2 3 3 2 2 3" xfId="990" xr:uid="{B8740757-3EEA-4264-B764-407C6BBA50A7}"/>
    <cellStyle name="Normal 10 2 3 3 2 3" xfId="991" xr:uid="{8A2CDFBC-884C-417B-BBF9-74A8723F3177}"/>
    <cellStyle name="Normal 10 2 3 3 2 3 2" xfId="992" xr:uid="{43B422AD-97A3-40B6-B9D6-E1392EBAE474}"/>
    <cellStyle name="Normal 10 2 3 3 2 4" xfId="993" xr:uid="{DE46B3D9-2E7A-4136-BFD3-00E46EE89387}"/>
    <cellStyle name="Normal 10 2 3 3 3" xfId="476" xr:uid="{D6A8EF40-ED8A-447A-8158-1D67C00A6D54}"/>
    <cellStyle name="Normal 10 2 3 3 3 2" xfId="994" xr:uid="{7A470C70-C4EE-4B96-8700-5F28D47FE5AB}"/>
    <cellStyle name="Normal 10 2 3 3 3 2 2" xfId="995" xr:uid="{6AC6C530-36E2-4436-872E-C571E3EFB30C}"/>
    <cellStyle name="Normal 10 2 3 3 3 3" xfId="996" xr:uid="{887DC174-6B81-43E5-AE95-C8AF2E86894D}"/>
    <cellStyle name="Normal 10 2 3 3 4" xfId="997" xr:uid="{A8C81E1E-2FAD-4F7B-8A1E-F225C98D94C5}"/>
    <cellStyle name="Normal 10 2 3 3 4 2" xfId="998" xr:uid="{D954565B-FB46-491E-A99F-6C3811A33B69}"/>
    <cellStyle name="Normal 10 2 3 3 5" xfId="999" xr:uid="{67011E4B-39DC-43FE-8DAB-3B74604B1E9B}"/>
    <cellStyle name="Normal 10 2 3 4" xfId="244" xr:uid="{25714F2B-8165-40F5-BA6D-09C333272A9C}"/>
    <cellStyle name="Normal 10 2 3 4 2" xfId="477" xr:uid="{96ADFC0F-8A6E-437E-A022-C5AFD9D5FCD4}"/>
    <cellStyle name="Normal 10 2 3 4 2 2" xfId="1000" xr:uid="{2F95633E-90DB-42AD-8974-AA7D247F5CFC}"/>
    <cellStyle name="Normal 10 2 3 4 2 2 2" xfId="1001" xr:uid="{CE4916D4-4CFB-44C6-A527-B35C3859F606}"/>
    <cellStyle name="Normal 10 2 3 4 2 3" xfId="1002" xr:uid="{2494101C-1854-400F-A695-1D5B156DD4E0}"/>
    <cellStyle name="Normal 10 2 3 4 3" xfId="1003" xr:uid="{67C5FD98-28ED-4CAF-A103-470904AFB92E}"/>
    <cellStyle name="Normal 10 2 3 4 3 2" xfId="1004" xr:uid="{30CF3B4A-D9CA-47F9-BFCF-308449070195}"/>
    <cellStyle name="Normal 10 2 3 4 4" xfId="1005" xr:uid="{4A571FCA-57D1-4973-BD8D-7B8E348DA6A5}"/>
    <cellStyle name="Normal 10 2 3 5" xfId="478" xr:uid="{E936DC2D-84C8-490C-A048-6D8E062E6889}"/>
    <cellStyle name="Normal 10 2 3 5 2" xfId="1006" xr:uid="{82B8E0F3-6BEB-4193-BB10-EF55EC68DBDA}"/>
    <cellStyle name="Normal 10 2 3 5 2 2" xfId="1007" xr:uid="{38D7A94C-342A-4BE1-988D-6C1B89E35BAA}"/>
    <cellStyle name="Normal 10 2 3 5 2 3" xfId="4334" xr:uid="{90B2A557-F080-4D3F-89BF-5E97D5E5ABC3}"/>
    <cellStyle name="Normal 10 2 3 5 3" xfId="1008" xr:uid="{1EDC1BE0-A8EE-4EEB-8A15-461C8E5E8076}"/>
    <cellStyle name="Normal 10 2 3 5 4" xfId="2532" xr:uid="{B6BCB7CE-7DE5-4226-9B80-BD53B3B3D2F2}"/>
    <cellStyle name="Normal 10 2 3 5 4 2" xfId="4565" xr:uid="{276B90D1-CEC2-4493-BC0C-360346E48882}"/>
    <cellStyle name="Normal 10 2 3 5 4 3" xfId="4677" xr:uid="{965C94E9-222C-47A8-8210-01E043960519}"/>
    <cellStyle name="Normal 10 2 3 5 4 4" xfId="4603" xr:uid="{C6DE4553-1F4A-4492-BA3C-92E43B17A854}"/>
    <cellStyle name="Normal 10 2 3 6" xfId="1009" xr:uid="{4B79813F-5767-4883-B5B9-C16D097F287D}"/>
    <cellStyle name="Normal 10 2 3 6 2" xfId="1010" xr:uid="{34FC2A54-1F7E-47A9-A6C0-8E401F348813}"/>
    <cellStyle name="Normal 10 2 3 7" xfId="1011" xr:uid="{7A1152E2-8653-49E7-BCEF-33EE780B7285}"/>
    <cellStyle name="Normal 10 2 3 8" xfId="2533" xr:uid="{11E15065-4915-4A1B-AA6D-5900217F280C}"/>
    <cellStyle name="Normal 10 2 4" xfId="49" xr:uid="{E8BEB329-D2B4-4FC8-B7FD-F72A257EE176}"/>
    <cellStyle name="Normal 10 2 4 2" xfId="429" xr:uid="{0B4F6BD1-8F4A-4782-B485-FC392F0966EE}"/>
    <cellStyle name="Normal 10 2 4 2 2" xfId="479" xr:uid="{D3EE79EC-D8FB-44F9-8D33-C5E4225E8D7E}"/>
    <cellStyle name="Normal 10 2 4 2 2 2" xfId="1012" xr:uid="{FAB29AFC-5482-4445-A140-8EFBC7C4C45C}"/>
    <cellStyle name="Normal 10 2 4 2 2 2 2" xfId="1013" xr:uid="{4BF611A6-AFDE-4FF3-AC3B-F74FE02069CE}"/>
    <cellStyle name="Normal 10 2 4 2 2 3" xfId="1014" xr:uid="{3E8DF100-D121-4D5F-8768-F4D2A3344B39}"/>
    <cellStyle name="Normal 10 2 4 2 2 4" xfId="2534" xr:uid="{3E474E47-C64D-42AA-A96B-89C2B00D3DD7}"/>
    <cellStyle name="Normal 10 2 4 2 3" xfId="1015" xr:uid="{FCF53D04-4242-4541-AF6D-DE50B029059A}"/>
    <cellStyle name="Normal 10 2 4 2 3 2" xfId="1016" xr:uid="{B7F84973-B42A-4881-B09C-C311695F6BCA}"/>
    <cellStyle name="Normal 10 2 4 2 4" xfId="1017" xr:uid="{472B0FD8-77AF-4994-9EA1-C699EB1B0774}"/>
    <cellStyle name="Normal 10 2 4 2 5" xfId="2535" xr:uid="{8636EE97-52CA-40D2-B527-EEC7D14E48BF}"/>
    <cellStyle name="Normal 10 2 4 3" xfId="480" xr:uid="{95439526-E321-4722-AE35-E0DBB7053BB3}"/>
    <cellStyle name="Normal 10 2 4 3 2" xfId="1018" xr:uid="{92A4837C-7768-4687-B836-D2883570816E}"/>
    <cellStyle name="Normal 10 2 4 3 2 2" xfId="1019" xr:uid="{0DD6E39D-7C82-4333-B6FF-69DFE1F03A4C}"/>
    <cellStyle name="Normal 10 2 4 3 3" xfId="1020" xr:uid="{173DA66C-1B9F-49FD-9683-C3C65A9FE268}"/>
    <cellStyle name="Normal 10 2 4 3 4" xfId="2536" xr:uid="{7FD2CDB3-82D2-43EB-B895-6248189DE5FC}"/>
    <cellStyle name="Normal 10 2 4 4" xfId="1021" xr:uid="{5F3912E7-EBB5-431B-A5ED-1CCD629C25AC}"/>
    <cellStyle name="Normal 10 2 4 4 2" xfId="1022" xr:uid="{0171F98E-3ADD-4E65-86CC-09BD9644133F}"/>
    <cellStyle name="Normal 10 2 4 4 3" xfId="2537" xr:uid="{9833F6A8-52AC-4C5B-A65B-00CB099994A3}"/>
    <cellStyle name="Normal 10 2 4 4 4" xfId="2538" xr:uid="{49A12740-2368-48B5-A0B4-22981222992E}"/>
    <cellStyle name="Normal 10 2 4 5" xfId="1023" xr:uid="{C961B01E-F0D9-4C91-B5CB-434FCF62E26F}"/>
    <cellStyle name="Normal 10 2 4 6" xfId="2539" xr:uid="{0EA3712E-BF96-416F-9EC5-10C34F5E1EFA}"/>
    <cellStyle name="Normal 10 2 4 7" xfId="2540" xr:uid="{C960CB0F-227C-428D-9D95-D2AE64D6F4E5}"/>
    <cellStyle name="Normal 10 2 5" xfId="245" xr:uid="{9D82E93D-04FE-42F4-BC2A-1462A37C07F4}"/>
    <cellStyle name="Normal 10 2 5 2" xfId="481" xr:uid="{02A4111A-ED9D-47FD-8D2C-59CB86487888}"/>
    <cellStyle name="Normal 10 2 5 2 2" xfId="482" xr:uid="{BEB52095-CC12-4F26-867C-4CA096DE39FE}"/>
    <cellStyle name="Normal 10 2 5 2 2 2" xfId="1024" xr:uid="{F04DED66-A05E-4D50-9133-7EF5315A7135}"/>
    <cellStyle name="Normal 10 2 5 2 2 2 2" xfId="1025" xr:uid="{160FEDAA-432B-414A-B9F0-7B542ADB4874}"/>
    <cellStyle name="Normal 10 2 5 2 2 3" xfId="1026" xr:uid="{AE29422C-2D74-411D-BA85-B764F66B4928}"/>
    <cellStyle name="Normal 10 2 5 2 3" xfId="1027" xr:uid="{3F921F79-E8AF-47A8-A29C-55D36EF115CE}"/>
    <cellStyle name="Normal 10 2 5 2 3 2" xfId="1028" xr:uid="{11DD391B-65EA-41BA-9F4B-044DB7643BEE}"/>
    <cellStyle name="Normal 10 2 5 2 4" xfId="1029" xr:uid="{349F7D5B-D403-4680-8F76-06400BFD5A96}"/>
    <cellStyle name="Normal 10 2 5 3" xfId="483" xr:uid="{E930920F-8F6C-40F3-BAB4-ADD8B41DE4D6}"/>
    <cellStyle name="Normal 10 2 5 3 2" xfId="1030" xr:uid="{A14C2EC6-7A95-4BB3-8E3E-6B9599B0B272}"/>
    <cellStyle name="Normal 10 2 5 3 2 2" xfId="1031" xr:uid="{308D71E7-2202-4819-88A8-A1C161F8F108}"/>
    <cellStyle name="Normal 10 2 5 3 3" xfId="1032" xr:uid="{DEFF6AEC-94F0-40A9-8543-F755E0FC03AD}"/>
    <cellStyle name="Normal 10 2 5 3 4" xfId="2541" xr:uid="{1A964209-FA6F-4D8D-9D2F-C8FCBD85D070}"/>
    <cellStyle name="Normal 10 2 5 4" xfId="1033" xr:uid="{0D177234-BD7A-45DD-84EF-4CC011B55FED}"/>
    <cellStyle name="Normal 10 2 5 4 2" xfId="1034" xr:uid="{5F4EEEE2-3DEC-4559-87D7-11D5FC36F79B}"/>
    <cellStyle name="Normal 10 2 5 5" xfId="1035" xr:uid="{528B7228-8719-4AE2-90D5-09C131CA3DE3}"/>
    <cellStyle name="Normal 10 2 5 6" xfId="2542" xr:uid="{5E0847FD-18D1-47C5-8C3D-6F1F48577B81}"/>
    <cellStyle name="Normal 10 2 6" xfId="246" xr:uid="{7A8B8E18-F1AE-466C-8E93-BE7B79FD1BDC}"/>
    <cellStyle name="Normal 10 2 6 2" xfId="484" xr:uid="{D14A423C-DC36-419E-9FA9-819200B0739C}"/>
    <cellStyle name="Normal 10 2 6 2 2" xfId="1036" xr:uid="{4AC50225-ADC5-48B1-A544-81A0CC6DBF44}"/>
    <cellStyle name="Normal 10 2 6 2 2 2" xfId="1037" xr:uid="{C648265B-46D7-40F2-8298-27F714587885}"/>
    <cellStyle name="Normal 10 2 6 2 3" xfId="1038" xr:uid="{8E267ECB-F153-47D9-B767-388040E2039C}"/>
    <cellStyle name="Normal 10 2 6 2 4" xfId="2543" xr:uid="{DF67E96D-8A8F-4BBC-9CF2-003D9216CA4F}"/>
    <cellStyle name="Normal 10 2 6 3" xfId="1039" xr:uid="{42871DCA-5DEB-4424-9915-3A346F72738B}"/>
    <cellStyle name="Normal 10 2 6 3 2" xfId="1040" xr:uid="{BBF3B2B0-B983-44F4-BAB2-F87C78C0688F}"/>
    <cellStyle name="Normal 10 2 6 4" xfId="1041" xr:uid="{D6D5E15F-7E0C-4B45-957F-31FB330040EB}"/>
    <cellStyle name="Normal 10 2 6 5" xfId="2544" xr:uid="{86280050-9BE7-4286-A277-BA88E21A090F}"/>
    <cellStyle name="Normal 10 2 7" xfId="485" xr:uid="{3D857747-A40C-45DC-89D4-E0527D852D93}"/>
    <cellStyle name="Normal 10 2 7 2" xfId="1042" xr:uid="{E5F13885-6367-48D9-8AB0-338D92C0CF70}"/>
    <cellStyle name="Normal 10 2 7 2 2" xfId="1043" xr:uid="{ED1D44FE-A9CC-45A4-8B22-36E98142E411}"/>
    <cellStyle name="Normal 10 2 7 2 3" xfId="4332" xr:uid="{9292B3A7-4450-495F-8129-D9CAEA5008FF}"/>
    <cellStyle name="Normal 10 2 7 3" xfId="1044" xr:uid="{9206859A-3805-4C01-A71C-6922AFB5A688}"/>
    <cellStyle name="Normal 10 2 7 4" xfId="2545" xr:uid="{01257612-C074-4F38-A3BC-DB6B4893DD45}"/>
    <cellStyle name="Normal 10 2 7 4 2" xfId="4563" xr:uid="{0D12D190-FA12-43FA-A50E-7816C7B9E105}"/>
    <cellStyle name="Normal 10 2 7 4 3" xfId="4678" xr:uid="{69B7A97F-85F7-438B-A387-46B89A568773}"/>
    <cellStyle name="Normal 10 2 7 4 4" xfId="4601" xr:uid="{E4B335AA-6AB4-4007-AE4E-487D342DFF75}"/>
    <cellStyle name="Normal 10 2 8" xfId="1045" xr:uid="{444E2C16-314E-41A2-8E16-4F662F603902}"/>
    <cellStyle name="Normal 10 2 8 2" xfId="1046" xr:uid="{3D67C5D8-1E0D-48F2-94FA-DA55A1D9629F}"/>
    <cellStyle name="Normal 10 2 8 3" xfId="2546" xr:uid="{0D9300F5-5C37-4013-93F6-6121A9DEA7F1}"/>
    <cellStyle name="Normal 10 2 8 4" xfId="2547" xr:uid="{3C881D28-C8C8-42E3-AA5E-A7EC17236601}"/>
    <cellStyle name="Normal 10 2 9" xfId="1047" xr:uid="{3E21D6CD-457C-43BD-B43C-E4554443CCEB}"/>
    <cellStyle name="Normal 10 3" xfId="50" xr:uid="{A8BC7802-0DC6-4A2E-8961-0026431CC401}"/>
    <cellStyle name="Normal 10 3 10" xfId="2548" xr:uid="{0D411B14-0785-4E43-B32C-737EADDCA510}"/>
    <cellStyle name="Normal 10 3 11" xfId="2549" xr:uid="{12DA8881-E63E-4AF7-AF49-6332B57F64DC}"/>
    <cellStyle name="Normal 10 3 2" xfId="51" xr:uid="{7DD654C6-9CFC-4A1B-9DB0-211EED409BED}"/>
    <cellStyle name="Normal 10 3 2 2" xfId="52" xr:uid="{071DE5C2-7D12-4810-A983-E16DCC999E6E}"/>
    <cellStyle name="Normal 10 3 2 2 2" xfId="247" xr:uid="{D8A616A4-14D6-4401-9770-783D171C1404}"/>
    <cellStyle name="Normal 10 3 2 2 2 2" xfId="486" xr:uid="{28F746AE-F02A-42E2-80A1-3AFFC5194829}"/>
    <cellStyle name="Normal 10 3 2 2 2 2 2" xfId="1048" xr:uid="{4AD7D837-96B4-4337-9B35-9D6589E9FC44}"/>
    <cellStyle name="Normal 10 3 2 2 2 2 2 2" xfId="1049" xr:uid="{10D067D8-4E82-4911-B806-94A1F78A2928}"/>
    <cellStyle name="Normal 10 3 2 2 2 2 3" xfId="1050" xr:uid="{2F5827A0-4B33-4198-B5E9-77D34763A908}"/>
    <cellStyle name="Normal 10 3 2 2 2 2 4" xfId="2550" xr:uid="{FD4295F0-7812-4F35-957C-9A2894AF8634}"/>
    <cellStyle name="Normal 10 3 2 2 2 3" xfId="1051" xr:uid="{987AB3E3-52AB-4927-9601-0EDDF5EE6508}"/>
    <cellStyle name="Normal 10 3 2 2 2 3 2" xfId="1052" xr:uid="{FB2EE569-8338-400B-AE25-9D3C5DBBE384}"/>
    <cellStyle name="Normal 10 3 2 2 2 3 3" xfId="2551" xr:uid="{69F234B6-C511-40BE-B70E-23EB00AAB3A4}"/>
    <cellStyle name="Normal 10 3 2 2 2 3 4" xfId="2552" xr:uid="{4D39390B-9679-4B73-8994-BE250DE10EE3}"/>
    <cellStyle name="Normal 10 3 2 2 2 4" xfId="1053" xr:uid="{F4F414F1-B7C5-4E84-BC63-50A265BA90A3}"/>
    <cellStyle name="Normal 10 3 2 2 2 5" xfId="2553" xr:uid="{ED77769C-191E-44A7-BE63-51F64EC84215}"/>
    <cellStyle name="Normal 10 3 2 2 2 6" xfId="2554" xr:uid="{59437112-C357-47F0-81CA-A0B1F108056C}"/>
    <cellStyle name="Normal 10 3 2 2 3" xfId="487" xr:uid="{90A3DCC1-B340-45CF-B36D-83B67F5FFE0E}"/>
    <cellStyle name="Normal 10 3 2 2 3 2" xfId="1054" xr:uid="{F4DD6FDE-E93E-4E3D-BC5D-7BF7DBE4E34A}"/>
    <cellStyle name="Normal 10 3 2 2 3 2 2" xfId="1055" xr:uid="{AE5017EC-5BE0-4613-8E86-46E34B824690}"/>
    <cellStyle name="Normal 10 3 2 2 3 2 3" xfId="2555" xr:uid="{BAB46F32-4FCE-4391-8E42-11AF468BB5C3}"/>
    <cellStyle name="Normal 10 3 2 2 3 2 4" xfId="2556" xr:uid="{062834B6-A0CA-4D9A-8E2D-BB3BDE06D659}"/>
    <cellStyle name="Normal 10 3 2 2 3 3" xfId="1056" xr:uid="{CDA6CBB5-0476-45DF-8712-512711812F89}"/>
    <cellStyle name="Normal 10 3 2 2 3 4" xfId="2557" xr:uid="{B6E547BA-E1E4-4620-977B-09FD0ACFA326}"/>
    <cellStyle name="Normal 10 3 2 2 3 5" xfId="2558" xr:uid="{FEEA594D-34A5-46B4-B635-8BF5D34D5CF6}"/>
    <cellStyle name="Normal 10 3 2 2 4" xfId="1057" xr:uid="{5319BBE4-2518-4BF6-97D9-6EC0830AF97F}"/>
    <cellStyle name="Normal 10 3 2 2 4 2" xfId="1058" xr:uid="{9B9E17CB-5D7F-4B9C-BC36-10A29E77D3FC}"/>
    <cellStyle name="Normal 10 3 2 2 4 3" xfId="2559" xr:uid="{F72254CA-A721-4449-BC88-679983AE14E4}"/>
    <cellStyle name="Normal 10 3 2 2 4 4" xfId="2560" xr:uid="{B1BE0CD9-D6B6-49D9-8343-D36688E1E48D}"/>
    <cellStyle name="Normal 10 3 2 2 5" xfId="1059" xr:uid="{7172471A-066D-4139-B922-B93FEB80AF84}"/>
    <cellStyle name="Normal 10 3 2 2 5 2" xfId="2561" xr:uid="{83741238-DEBE-4E7F-A271-82DA8A280E41}"/>
    <cellStyle name="Normal 10 3 2 2 5 3" xfId="2562" xr:uid="{53809C33-615C-4BA4-BC90-CE5D4B43EE38}"/>
    <cellStyle name="Normal 10 3 2 2 5 4" xfId="2563" xr:uid="{07169BC9-D50C-45A3-8E2C-F765F82908B5}"/>
    <cellStyle name="Normal 10 3 2 2 6" xfId="2564" xr:uid="{880CA1E5-684E-470B-90EA-A73C319A7E97}"/>
    <cellStyle name="Normal 10 3 2 2 7" xfId="2565" xr:uid="{5F5E76FC-88F7-4B52-90D8-8C22EF6999E9}"/>
    <cellStyle name="Normal 10 3 2 2 8" xfId="2566" xr:uid="{DCC82398-F08F-417B-98E1-CB6037EA6420}"/>
    <cellStyle name="Normal 10 3 2 3" xfId="248" xr:uid="{665CE3CD-5DD5-4BF9-A428-B202A990FDF2}"/>
    <cellStyle name="Normal 10 3 2 3 2" xfId="488" xr:uid="{73AB0A3E-3356-4185-8A3E-FC7817D2A4E6}"/>
    <cellStyle name="Normal 10 3 2 3 2 2" xfId="489" xr:uid="{1F7A03AE-9BE6-4386-AF4E-2397A677B3B0}"/>
    <cellStyle name="Normal 10 3 2 3 2 2 2" xfId="1060" xr:uid="{8F2AED3D-8239-4562-B0E9-1DAE8D0C3A58}"/>
    <cellStyle name="Normal 10 3 2 3 2 2 2 2" xfId="1061" xr:uid="{43E2C3E3-F652-4E5E-93B7-BBE34AC6FDCA}"/>
    <cellStyle name="Normal 10 3 2 3 2 2 3" xfId="1062" xr:uid="{CDCE427C-A242-4D29-BDC2-E8F14139F133}"/>
    <cellStyle name="Normal 10 3 2 3 2 3" xfId="1063" xr:uid="{7593EB29-E3D4-4602-82B4-7120E9C4813E}"/>
    <cellStyle name="Normal 10 3 2 3 2 3 2" xfId="1064" xr:uid="{7C0A819D-0FEA-4ADC-84A2-CCF0ED59BF30}"/>
    <cellStyle name="Normal 10 3 2 3 2 4" xfId="1065" xr:uid="{395C7397-71A0-4DB1-A2E7-D17B4644CF39}"/>
    <cellStyle name="Normal 10 3 2 3 3" xfId="490" xr:uid="{BF12FAE5-FA91-4843-8521-2B7821A4D162}"/>
    <cellStyle name="Normal 10 3 2 3 3 2" xfId="1066" xr:uid="{F1CEA46B-953E-404A-BEC1-DC88F7671831}"/>
    <cellStyle name="Normal 10 3 2 3 3 2 2" xfId="1067" xr:uid="{B777C511-4615-4FC1-A2E6-DF46CBB749A3}"/>
    <cellStyle name="Normal 10 3 2 3 3 3" xfId="1068" xr:uid="{1F134252-788D-4772-A9B5-52A2D44A0338}"/>
    <cellStyle name="Normal 10 3 2 3 3 4" xfId="2567" xr:uid="{E3545683-8FBB-4F36-B232-BB7C442BB248}"/>
    <cellStyle name="Normal 10 3 2 3 4" xfId="1069" xr:uid="{38D4C943-2F20-4D7D-A68A-D73402F9F209}"/>
    <cellStyle name="Normal 10 3 2 3 4 2" xfId="1070" xr:uid="{02386AE3-A998-47B5-BD7A-779FFD19AA0C}"/>
    <cellStyle name="Normal 10 3 2 3 5" xfId="1071" xr:uid="{2483A7E5-78FD-4410-990A-5843BEDC3646}"/>
    <cellStyle name="Normal 10 3 2 3 6" xfId="2568" xr:uid="{440B723F-DBCE-4F7D-B1FE-D24178157917}"/>
    <cellStyle name="Normal 10 3 2 4" xfId="249" xr:uid="{DE93BDC6-2D9A-47E1-9817-E5C20B62982C}"/>
    <cellStyle name="Normal 10 3 2 4 2" xfId="491" xr:uid="{8844AEA8-0533-49AA-BED6-C734971506B5}"/>
    <cellStyle name="Normal 10 3 2 4 2 2" xfId="1072" xr:uid="{8B22674D-05CA-4B77-A4BF-AB0988CE9DC7}"/>
    <cellStyle name="Normal 10 3 2 4 2 2 2" xfId="1073" xr:uid="{63DD2E9A-61EA-401E-A365-062280C649EE}"/>
    <cellStyle name="Normal 10 3 2 4 2 3" xfId="1074" xr:uid="{61BE235E-8B66-4A61-8947-D1A1B9A11BDF}"/>
    <cellStyle name="Normal 10 3 2 4 2 4" xfId="2569" xr:uid="{A3483C2F-FF1F-43F8-8C07-7BCB1030A9D6}"/>
    <cellStyle name="Normal 10 3 2 4 3" xfId="1075" xr:uid="{08D8781E-520D-4227-B72E-B5066FAB560D}"/>
    <cellStyle name="Normal 10 3 2 4 3 2" xfId="1076" xr:uid="{9077B8EA-19C9-4817-8098-CAD1C1BA43C8}"/>
    <cellStyle name="Normal 10 3 2 4 4" xfId="1077" xr:uid="{97E29813-E595-4275-B5AA-32F5C5953604}"/>
    <cellStyle name="Normal 10 3 2 4 5" xfId="2570" xr:uid="{D1BCB893-465E-438A-9C65-BE49224CD187}"/>
    <cellStyle name="Normal 10 3 2 5" xfId="251" xr:uid="{1A55BA6B-1203-454A-966A-F00090A04B59}"/>
    <cellStyle name="Normal 10 3 2 5 2" xfId="1078" xr:uid="{75E61FF1-72AC-4375-9FA7-26932FDCD7A5}"/>
    <cellStyle name="Normal 10 3 2 5 2 2" xfId="1079" xr:uid="{880AB74C-2796-446A-AA36-517E38D8A583}"/>
    <cellStyle name="Normal 10 3 2 5 3" xfId="1080" xr:uid="{29E87878-5233-4598-8C3D-1F7C310A4118}"/>
    <cellStyle name="Normal 10 3 2 5 4" xfId="2571" xr:uid="{57C9ADA6-33E2-499E-9DAB-E2B028B27FB2}"/>
    <cellStyle name="Normal 10 3 2 6" xfId="1081" xr:uid="{D2F979EA-EC4C-458B-8207-625839C288A6}"/>
    <cellStyle name="Normal 10 3 2 6 2" xfId="1082" xr:uid="{A3C671B6-6D60-4750-A7AE-5670209311A6}"/>
    <cellStyle name="Normal 10 3 2 6 3" xfId="2572" xr:uid="{75C19AF4-4A3D-41A7-87E4-3C398E0BD18C}"/>
    <cellStyle name="Normal 10 3 2 6 4" xfId="2573" xr:uid="{7F81323F-D641-49BC-9C44-71889BFB3798}"/>
    <cellStyle name="Normal 10 3 2 7" xfId="1083" xr:uid="{15EF1A08-1882-4DB4-BA14-4AC43FCAAB75}"/>
    <cellStyle name="Normal 10 3 2 8" xfId="2574" xr:uid="{EC6FFA39-815A-48A2-A6AD-0B2D45D3BF11}"/>
    <cellStyle name="Normal 10 3 2 9" xfId="2575" xr:uid="{A8D6E906-3BAA-45BC-9C59-DF09F6A7B935}"/>
    <cellStyle name="Normal 10 3 3" xfId="53" xr:uid="{CC44ADA2-E102-46DD-A945-17DE155D00DB}"/>
    <cellStyle name="Normal 10 3 3 2" xfId="54" xr:uid="{FDF5B1A5-7209-4835-9744-D93A36E332CB}"/>
    <cellStyle name="Normal 10 3 3 2 2" xfId="492" xr:uid="{51F620AF-88D4-486C-BD9C-38A55575F7E5}"/>
    <cellStyle name="Normal 10 3 3 2 2 2" xfId="1084" xr:uid="{D0DDC5CE-6854-4EB4-B2E1-DB3A3E77AD15}"/>
    <cellStyle name="Normal 10 3 3 2 2 2 2" xfId="1085" xr:uid="{78384DEE-ACAD-4DE4-BEFE-A2A1CF1E3DF8}"/>
    <cellStyle name="Normal 10 3 3 2 2 2 2 2" xfId="4445" xr:uid="{B1221959-51D3-4ABD-96E8-96A757E0589E}"/>
    <cellStyle name="Normal 10 3 3 2 2 2 3" xfId="4446" xr:uid="{47B2F7E2-9096-48FA-942D-D9AB64B25ACA}"/>
    <cellStyle name="Normal 10 3 3 2 2 3" xfId="1086" xr:uid="{32BC2357-CA3F-409C-A049-536674CE9A00}"/>
    <cellStyle name="Normal 10 3 3 2 2 3 2" xfId="4447" xr:uid="{DAC36FA5-9B4E-45D2-BDF4-D58AA28084EF}"/>
    <cellStyle name="Normal 10 3 3 2 2 4" xfId="2576" xr:uid="{9328DFB6-0BA6-4229-8AD3-FE1D401DE550}"/>
    <cellStyle name="Normal 10 3 3 2 3" xfId="1087" xr:uid="{FB188EA5-6875-4B00-8262-213304010A03}"/>
    <cellStyle name="Normal 10 3 3 2 3 2" xfId="1088" xr:uid="{9677A3D0-5D96-4D0C-BC7F-B8D7A123ACE5}"/>
    <cellStyle name="Normal 10 3 3 2 3 2 2" xfId="4448" xr:uid="{C4BDBCF2-5DF5-447C-ADD6-2A440F4C8FB9}"/>
    <cellStyle name="Normal 10 3 3 2 3 3" xfId="2577" xr:uid="{1DAB1D60-EDB5-4A4A-ABF2-3341C2C6CD14}"/>
    <cellStyle name="Normal 10 3 3 2 3 4" xfId="2578" xr:uid="{E57A8770-3D2B-4A0D-B0A1-9A5BA623B0E3}"/>
    <cellStyle name="Normal 10 3 3 2 4" xfId="1089" xr:uid="{39FD1DC5-6AD0-474B-9108-05FCB820E112}"/>
    <cellStyle name="Normal 10 3 3 2 4 2" xfId="4449" xr:uid="{4C6E9653-8736-470E-8779-53BABF8ED55C}"/>
    <cellStyle name="Normal 10 3 3 2 5" xfId="2579" xr:uid="{062E691B-1B3C-4576-84C7-C1869FCFD6E1}"/>
    <cellStyle name="Normal 10 3 3 2 6" xfId="2580" xr:uid="{4F8DBFC7-17B7-4B38-9812-993DA5C989DC}"/>
    <cellStyle name="Normal 10 3 3 3" xfId="252" xr:uid="{08D55F05-E606-4014-AE0B-C8E7174FD4D7}"/>
    <cellStyle name="Normal 10 3 3 3 2" xfId="1090" xr:uid="{8571F45D-B3F6-4A1B-B149-8459FB7AA6A4}"/>
    <cellStyle name="Normal 10 3 3 3 2 2" xfId="1091" xr:uid="{5D80E520-19B1-474F-9161-FE7B64097F94}"/>
    <cellStyle name="Normal 10 3 3 3 2 2 2" xfId="4450" xr:uid="{15C7A4C9-F894-4707-B0DB-6319A76C90D0}"/>
    <cellStyle name="Normal 10 3 3 3 2 3" xfId="2581" xr:uid="{69070B13-CB93-4955-8745-DE8AD07C79E3}"/>
    <cellStyle name="Normal 10 3 3 3 2 4" xfId="2582" xr:uid="{74F08E93-CBBD-4559-A883-60234C72E026}"/>
    <cellStyle name="Normal 10 3 3 3 3" xfId="1092" xr:uid="{DAD0759F-F6A9-4B48-9AC7-8757E18C002A}"/>
    <cellStyle name="Normal 10 3 3 3 3 2" xfId="4451" xr:uid="{345D17B5-0F22-4048-A74D-82E3AEBAE50F}"/>
    <cellStyle name="Normal 10 3 3 3 4" xfId="2583" xr:uid="{77C253B7-1218-46C7-9B94-3F0EA0C37DEA}"/>
    <cellStyle name="Normal 10 3 3 3 5" xfId="2584" xr:uid="{9D68AFD6-FFB2-42C8-95E9-93B23E666EBD}"/>
    <cellStyle name="Normal 10 3 3 4" xfId="1093" xr:uid="{99D50CB7-FAB7-4806-9121-64B3EA5D3B17}"/>
    <cellStyle name="Normal 10 3 3 4 2" xfId="1094" xr:uid="{3AC9290D-5A80-48EA-A99F-E53AF2917F5A}"/>
    <cellStyle name="Normal 10 3 3 4 2 2" xfId="4452" xr:uid="{357FB4A4-A505-4534-A039-A9C03C33A00B}"/>
    <cellStyle name="Normal 10 3 3 4 3" xfId="2585" xr:uid="{D4BDE73E-BDF8-4BDB-8333-5889924B42E1}"/>
    <cellStyle name="Normal 10 3 3 4 4" xfId="2586" xr:uid="{F398BB15-EDC5-4B66-83A1-60294268CAD0}"/>
    <cellStyle name="Normal 10 3 3 5" xfId="1095" xr:uid="{7BF0E24B-0C31-4177-8044-BB3234858F4E}"/>
    <cellStyle name="Normal 10 3 3 5 2" xfId="2587" xr:uid="{8254618F-3CD6-424C-8FE3-D0A6E46661EE}"/>
    <cellStyle name="Normal 10 3 3 5 3" xfId="2588" xr:uid="{5B393056-542C-48DD-A946-E3EC861FBF3B}"/>
    <cellStyle name="Normal 10 3 3 5 4" xfId="2589" xr:uid="{466FE4DF-C338-4102-92BB-57723B194E50}"/>
    <cellStyle name="Normal 10 3 3 6" xfId="2590" xr:uid="{3C811D30-BC5C-458C-90F8-B6209D9A3B67}"/>
    <cellStyle name="Normal 10 3 3 7" xfId="2591" xr:uid="{08D1962F-A67B-47AA-A7F0-698A11F2F022}"/>
    <cellStyle name="Normal 10 3 3 8" xfId="2592" xr:uid="{5CF5C2DE-A769-4E8A-B663-A802AACB346A}"/>
    <cellStyle name="Normal 10 3 4" xfId="55" xr:uid="{AC6BA6C7-AD44-43C2-A7BA-B5676C41363C}"/>
    <cellStyle name="Normal 10 3 4 2" xfId="493" xr:uid="{08FD18AB-2FE8-48CF-BEB8-A69A3ADD9AB2}"/>
    <cellStyle name="Normal 10 3 4 2 2" xfId="494" xr:uid="{0483F535-FA34-49EE-B5F0-A118A522AC4E}"/>
    <cellStyle name="Normal 10 3 4 2 2 2" xfId="1096" xr:uid="{36D4174F-BF01-4C2E-BA23-745E886D7DAE}"/>
    <cellStyle name="Normal 10 3 4 2 2 2 2" xfId="1097" xr:uid="{023C6607-0776-4DAA-95E1-DEC6A25E0E15}"/>
    <cellStyle name="Normal 10 3 4 2 2 3" xfId="1098" xr:uid="{AF1364E4-3A16-4B47-A3B2-069A8117D27D}"/>
    <cellStyle name="Normal 10 3 4 2 2 4" xfId="2593" xr:uid="{4D5969B8-474B-4BBA-A679-2895F1576840}"/>
    <cellStyle name="Normal 10 3 4 2 3" xfId="1099" xr:uid="{DACDD361-F028-4FAF-8184-91121F32C829}"/>
    <cellStyle name="Normal 10 3 4 2 3 2" xfId="1100" xr:uid="{895FB5FB-F9CC-4B1F-8C01-4DFAE28C57BE}"/>
    <cellStyle name="Normal 10 3 4 2 4" xfId="1101" xr:uid="{4BAC31DB-D08E-4062-8D6C-57B8D9A84AA0}"/>
    <cellStyle name="Normal 10 3 4 2 5" xfId="2594" xr:uid="{1056F8DD-890F-473D-90FB-CB615D7CA012}"/>
    <cellStyle name="Normal 10 3 4 3" xfId="495" xr:uid="{489D9B10-1681-44B3-8175-9D09FCA93579}"/>
    <cellStyle name="Normal 10 3 4 3 2" xfId="1102" xr:uid="{FFFF7C7C-F91A-4E36-8CFA-DC4E6B66D7A1}"/>
    <cellStyle name="Normal 10 3 4 3 2 2" xfId="1103" xr:uid="{02D7314B-B605-41DF-816C-CE5D579790BB}"/>
    <cellStyle name="Normal 10 3 4 3 3" xfId="1104" xr:uid="{FC18CFE1-5C8F-4815-BD23-14825767D665}"/>
    <cellStyle name="Normal 10 3 4 3 4" xfId="2595" xr:uid="{4A306608-B891-4CD3-A3B6-7ADE08358823}"/>
    <cellStyle name="Normal 10 3 4 4" xfId="1105" xr:uid="{0072382A-3357-415D-ACF1-887F4E8C1C0A}"/>
    <cellStyle name="Normal 10 3 4 4 2" xfId="1106" xr:uid="{FF868009-0BE5-4057-82AC-14B04315C966}"/>
    <cellStyle name="Normal 10 3 4 4 3" xfId="2596" xr:uid="{6791AF71-4714-4043-AC47-094A751F2B43}"/>
    <cellStyle name="Normal 10 3 4 4 4" xfId="2597" xr:uid="{AD5C32FE-1E35-4B03-B6A3-7454D81222A8}"/>
    <cellStyle name="Normal 10 3 4 5" xfId="1107" xr:uid="{3F1906D3-1EC0-47C5-BB87-853D6DECE0DA}"/>
    <cellStyle name="Normal 10 3 4 6" xfId="2598" xr:uid="{A8EB8E0C-AA1C-41BA-97FB-3E8A8EF1CFB3}"/>
    <cellStyle name="Normal 10 3 4 7" xfId="2599" xr:uid="{62B9BD78-C56D-4F8F-8A30-8B8E93489189}"/>
    <cellStyle name="Normal 10 3 5" xfId="253" xr:uid="{A1CA9606-5EB8-44C4-8D1C-A2CE10BE2C50}"/>
    <cellStyle name="Normal 10 3 5 2" xfId="496" xr:uid="{F819E846-3E5A-40C8-8B40-B15E97C543C5}"/>
    <cellStyle name="Normal 10 3 5 2 2" xfId="1108" xr:uid="{2ADC6CDF-8FB3-4A84-B047-4B915963DCED}"/>
    <cellStyle name="Normal 10 3 5 2 2 2" xfId="1109" xr:uid="{BEE84388-942D-4B73-BE91-5E2CA2F4621D}"/>
    <cellStyle name="Normal 10 3 5 2 3" xfId="1110" xr:uid="{5D86E19C-D3D8-4F32-AF17-1EB0314BDFC6}"/>
    <cellStyle name="Normal 10 3 5 2 4" xfId="2600" xr:uid="{006423E7-C6D6-41D3-B38F-A3FD49EDD547}"/>
    <cellStyle name="Normal 10 3 5 3" xfId="1111" xr:uid="{DDE6F4DB-8F6F-4703-BC9F-2EF51919DB11}"/>
    <cellStyle name="Normal 10 3 5 3 2" xfId="1112" xr:uid="{21C9D378-9B99-4769-8564-C91143D5E23B}"/>
    <cellStyle name="Normal 10 3 5 3 3" xfId="2601" xr:uid="{49577267-DB44-4D94-A8B2-B2ED9788443A}"/>
    <cellStyle name="Normal 10 3 5 3 4" xfId="2602" xr:uid="{89951ED7-14BA-4F0F-A966-61034BC3F9D8}"/>
    <cellStyle name="Normal 10 3 5 4" xfId="1113" xr:uid="{353834A7-49CA-41ED-B007-68A291892A66}"/>
    <cellStyle name="Normal 10 3 5 5" xfId="2603" xr:uid="{36A10732-6A3C-4331-A5F0-7876DA29B2F7}"/>
    <cellStyle name="Normal 10 3 5 6" xfId="2604" xr:uid="{B5BCFC48-B831-45A8-B677-F645DFD6A57C}"/>
    <cellStyle name="Normal 10 3 6" xfId="254" xr:uid="{7003171B-7298-4C1C-A712-AD3D86E5BED3}"/>
    <cellStyle name="Normal 10 3 6 2" xfId="1114" xr:uid="{F5D38711-33E4-427A-86EB-8A08CD9E0BD8}"/>
    <cellStyle name="Normal 10 3 6 2 2" xfId="1115" xr:uid="{CCA21330-65E5-4E1E-B3C0-08D393E9FBDC}"/>
    <cellStyle name="Normal 10 3 6 2 3" xfId="2605" xr:uid="{AAD7D55E-55A2-402C-A73C-31777A44D1E6}"/>
    <cellStyle name="Normal 10 3 6 2 4" xfId="2606" xr:uid="{A903798E-2C9F-48DF-93DD-CFAFFE4B215F}"/>
    <cellStyle name="Normal 10 3 6 3" xfId="1116" xr:uid="{C85E2D6B-E24B-4339-8465-1264CB2786C5}"/>
    <cellStyle name="Normal 10 3 6 4" xfId="2607" xr:uid="{E2F79CA1-C5FB-491B-9ED4-7356D908B5A0}"/>
    <cellStyle name="Normal 10 3 6 5" xfId="2608" xr:uid="{5BDAC4C6-CB2E-4827-8372-19873F1FFF67}"/>
    <cellStyle name="Normal 10 3 7" xfId="1117" xr:uid="{FDA4B266-DF07-4BD2-953E-C1339050F712}"/>
    <cellStyle name="Normal 10 3 7 2" xfId="1118" xr:uid="{23DE7E2F-C65E-4F9B-8AE0-EDEDD9BE6740}"/>
    <cellStyle name="Normal 10 3 7 3" xfId="2609" xr:uid="{A4D87723-AA2B-412A-A138-ABACDFEE27A3}"/>
    <cellStyle name="Normal 10 3 7 4" xfId="2610" xr:uid="{CC6D7BD5-5BF6-4EC9-81B0-43335A9BDD07}"/>
    <cellStyle name="Normal 10 3 8" xfId="1119" xr:uid="{1C0B3E71-39F7-4FA3-A65C-03AB9F5D0097}"/>
    <cellStyle name="Normal 10 3 8 2" xfId="2611" xr:uid="{D748737C-5421-40A2-BCC2-867CA9F1B6F9}"/>
    <cellStyle name="Normal 10 3 8 3" xfId="2612" xr:uid="{377E116A-94E0-4EE1-B108-D5AAD09ABA47}"/>
    <cellStyle name="Normal 10 3 8 4" xfId="2613" xr:uid="{75172FEC-C768-4FB3-9D8B-85AFD3C415AE}"/>
    <cellStyle name="Normal 10 3 9" xfId="2614" xr:uid="{0965B432-6579-4F50-A183-38853CECB6F9}"/>
    <cellStyle name="Normal 10 4" xfId="56" xr:uid="{0B0A50CA-7344-41C2-8BD1-15818AB37E67}"/>
    <cellStyle name="Normal 10 4 10" xfId="2615" xr:uid="{477C6781-ED3A-4789-AEBE-F18E6D396BF5}"/>
    <cellStyle name="Normal 10 4 11" xfId="2616" xr:uid="{47F01B07-F890-46B1-8D85-5EC126D8BDA4}"/>
    <cellStyle name="Normal 10 4 2" xfId="57" xr:uid="{64193B88-3A69-4AE2-981A-4F42A5F5B25B}"/>
    <cellStyle name="Normal 10 4 2 2" xfId="255" xr:uid="{3A73090C-675B-47B0-947A-A1F9393F3F2F}"/>
    <cellStyle name="Normal 10 4 2 2 2" xfId="497" xr:uid="{C7B212C0-FBAF-4893-A9DB-4ED22F585A8B}"/>
    <cellStyle name="Normal 10 4 2 2 2 2" xfId="498" xr:uid="{DC9F0263-9E1A-4A97-9AA3-DA42399B02FD}"/>
    <cellStyle name="Normal 10 4 2 2 2 2 2" xfId="1120" xr:uid="{83ABC4A5-93FC-4A40-940A-4E3EBB7038C6}"/>
    <cellStyle name="Normal 10 4 2 2 2 2 3" xfId="2617" xr:uid="{95DBDEBF-1AF6-4577-B6D1-730496612D53}"/>
    <cellStyle name="Normal 10 4 2 2 2 2 4" xfId="2618" xr:uid="{E190F423-49C7-444A-B550-18EA53DCEF3D}"/>
    <cellStyle name="Normal 10 4 2 2 2 3" xfId="1121" xr:uid="{FED707A1-A652-4EF6-BF2F-FD03F15FE354}"/>
    <cellStyle name="Normal 10 4 2 2 2 3 2" xfId="2619" xr:uid="{92015D8A-EE3A-4BC6-A935-F0CF2DE832E1}"/>
    <cellStyle name="Normal 10 4 2 2 2 3 3" xfId="2620" xr:uid="{4E01821A-FC90-4CE9-9D1E-8E02B7A248E2}"/>
    <cellStyle name="Normal 10 4 2 2 2 3 4" xfId="2621" xr:uid="{5B88C675-2CE0-4E66-9E7B-C3568C816F90}"/>
    <cellStyle name="Normal 10 4 2 2 2 4" xfId="2622" xr:uid="{A2F22B47-2BA4-4D1F-A1C9-23189148ED30}"/>
    <cellStyle name="Normal 10 4 2 2 2 5" xfId="2623" xr:uid="{F8414FDE-0A7B-485C-AEED-C7640AC080B9}"/>
    <cellStyle name="Normal 10 4 2 2 2 6" xfId="2624" xr:uid="{CAABC6B1-3032-4FE3-A59F-7DE8D53B69AB}"/>
    <cellStyle name="Normal 10 4 2 2 3" xfId="499" xr:uid="{7713FEF6-92D3-42B4-9EEC-3F6E87B36821}"/>
    <cellStyle name="Normal 10 4 2 2 3 2" xfId="1122" xr:uid="{55CC58E8-B873-4515-95AD-B2DFFC0E13AE}"/>
    <cellStyle name="Normal 10 4 2 2 3 2 2" xfId="2625" xr:uid="{11D686DD-F392-4880-A0F4-562D0B457769}"/>
    <cellStyle name="Normal 10 4 2 2 3 2 3" xfId="2626" xr:uid="{67B422FD-56FD-42D1-82A8-75EAD7A22B15}"/>
    <cellStyle name="Normal 10 4 2 2 3 2 4" xfId="2627" xr:uid="{E02B4AEE-E3EF-4D63-B34A-051C92752BFA}"/>
    <cellStyle name="Normal 10 4 2 2 3 3" xfId="2628" xr:uid="{1D0992BE-4874-4513-81BD-CDC9E670FD8D}"/>
    <cellStyle name="Normal 10 4 2 2 3 4" xfId="2629" xr:uid="{02FFC5C6-9339-4998-9387-FD705194A5BA}"/>
    <cellStyle name="Normal 10 4 2 2 3 5" xfId="2630" xr:uid="{19DA0BAC-34F5-4999-BC2C-D36B4BBBE658}"/>
    <cellStyle name="Normal 10 4 2 2 4" xfId="1123" xr:uid="{962C90C6-94F9-45F7-A85E-7E3582386723}"/>
    <cellStyle name="Normal 10 4 2 2 4 2" xfId="2631" xr:uid="{A4A2F644-00E5-4C65-9C5A-807EFFC07774}"/>
    <cellStyle name="Normal 10 4 2 2 4 3" xfId="2632" xr:uid="{03E6A275-897E-4C09-A451-ECB809FF9102}"/>
    <cellStyle name="Normal 10 4 2 2 4 4" xfId="2633" xr:uid="{07DDDB57-1534-49AD-B37B-5E029FEE3508}"/>
    <cellStyle name="Normal 10 4 2 2 5" xfId="2634" xr:uid="{081D89E5-0A13-40DE-BFF4-8B5269F0AB59}"/>
    <cellStyle name="Normal 10 4 2 2 5 2" xfId="2635" xr:uid="{CC1DE0CD-C964-4445-9D20-BA064BD40435}"/>
    <cellStyle name="Normal 10 4 2 2 5 3" xfId="2636" xr:uid="{DA46D41C-C5A0-4DB5-BC56-CD62EA6D338A}"/>
    <cellStyle name="Normal 10 4 2 2 5 4" xfId="2637" xr:uid="{7DF4903C-8122-45AE-8BBC-7B69A50425BE}"/>
    <cellStyle name="Normal 10 4 2 2 6" xfId="2638" xr:uid="{64B19047-5B73-4A20-90F3-A6902691C3EE}"/>
    <cellStyle name="Normal 10 4 2 2 7" xfId="2639" xr:uid="{65C12DF6-0DA2-4F8B-9FB0-14A8BD61EEC6}"/>
    <cellStyle name="Normal 10 4 2 2 8" xfId="2640" xr:uid="{C5CFDF4F-4990-42AC-9FB8-4B07983E9CC6}"/>
    <cellStyle name="Normal 10 4 2 3" xfId="500" xr:uid="{72C753BC-B3ED-4EDE-9F35-D9B0114FF436}"/>
    <cellStyle name="Normal 10 4 2 3 2" xfId="501" xr:uid="{44E10F49-896D-446B-8998-4447033007A7}"/>
    <cellStyle name="Normal 10 4 2 3 2 2" xfId="502" xr:uid="{9F4CD3AB-5C2F-4934-8773-273624334284}"/>
    <cellStyle name="Normal 10 4 2 3 2 3" xfId="2641" xr:uid="{B862B4B4-4211-4347-827D-29A699EAE739}"/>
    <cellStyle name="Normal 10 4 2 3 2 4" xfId="2642" xr:uid="{935780F4-6827-438F-97F9-8E9380DA252E}"/>
    <cellStyle name="Normal 10 4 2 3 3" xfId="503" xr:uid="{B5EEC062-96A5-424D-98DA-AF949FE93F9D}"/>
    <cellStyle name="Normal 10 4 2 3 3 2" xfId="2643" xr:uid="{7BC164BA-70FE-4153-B21A-0E229779AB9E}"/>
    <cellStyle name="Normal 10 4 2 3 3 3" xfId="2644" xr:uid="{7B7BA891-BF75-40B7-B8BF-34653DC2247C}"/>
    <cellStyle name="Normal 10 4 2 3 3 4" xfId="2645" xr:uid="{EA549F2D-EC6C-4565-B7A6-5F471C7E6940}"/>
    <cellStyle name="Normal 10 4 2 3 4" xfId="2646" xr:uid="{7843EC48-29F4-4852-8371-EA896F6E3A56}"/>
    <cellStyle name="Normal 10 4 2 3 5" xfId="2647" xr:uid="{435685AA-5130-4016-A8D4-C211FFD18AF8}"/>
    <cellStyle name="Normal 10 4 2 3 6" xfId="2648" xr:uid="{7DAEE40A-7AC3-4D5B-AAA9-4F40F6253805}"/>
    <cellStyle name="Normal 10 4 2 4" xfId="504" xr:uid="{B7A7AE8C-C55D-4A28-AE95-D53048A52CEE}"/>
    <cellStyle name="Normal 10 4 2 4 2" xfId="505" xr:uid="{847BF778-FBBA-4EC1-88C1-FB0D1DAAFAEA}"/>
    <cellStyle name="Normal 10 4 2 4 2 2" xfId="2649" xr:uid="{686893C6-E6AC-4D97-82CE-76A6BBF3F214}"/>
    <cellStyle name="Normal 10 4 2 4 2 3" xfId="2650" xr:uid="{95663710-4AA0-492D-8266-ED9FE5890AAA}"/>
    <cellStyle name="Normal 10 4 2 4 2 4" xfId="2651" xr:uid="{E7387E96-628B-46F2-9D27-BEBD1BF26961}"/>
    <cellStyle name="Normal 10 4 2 4 3" xfId="2652" xr:uid="{9072B683-FB11-4B48-92E7-298F27BE4A23}"/>
    <cellStyle name="Normal 10 4 2 4 4" xfId="2653" xr:uid="{49FCDBC6-D64B-4FE8-BA2B-41BC72FFD6A2}"/>
    <cellStyle name="Normal 10 4 2 4 5" xfId="2654" xr:uid="{10794935-A622-465F-8D23-E1E1B6699B34}"/>
    <cellStyle name="Normal 10 4 2 5" xfId="506" xr:uid="{E4A7A715-C0AD-4DA5-A48E-A49F64B52141}"/>
    <cellStyle name="Normal 10 4 2 5 2" xfId="2655" xr:uid="{69B9B437-F0D1-4266-8FF0-CB9F64B5E800}"/>
    <cellStyle name="Normal 10 4 2 5 3" xfId="2656" xr:uid="{62AA8E37-72EE-4775-84F9-2BB988414B47}"/>
    <cellStyle name="Normal 10 4 2 5 4" xfId="2657" xr:uid="{44C0899F-6031-4E63-8913-87CCCAE58607}"/>
    <cellStyle name="Normal 10 4 2 6" xfId="2658" xr:uid="{F4EADB0A-0535-4FC0-9F20-87FCEFD6A11E}"/>
    <cellStyle name="Normal 10 4 2 6 2" xfId="2659" xr:uid="{C0EDACEB-6B0C-4AD8-BD70-FE5F141E4D34}"/>
    <cellStyle name="Normal 10 4 2 6 3" xfId="2660" xr:uid="{5B036CE3-F40A-4D88-8701-BEC13BC89B1A}"/>
    <cellStyle name="Normal 10 4 2 6 4" xfId="2661" xr:uid="{5D330CB7-A740-49A4-A1C2-503C41C33E0E}"/>
    <cellStyle name="Normal 10 4 2 7" xfId="2662" xr:uid="{26261CB4-B37D-4B95-9AD5-818556F56B02}"/>
    <cellStyle name="Normal 10 4 2 8" xfId="2663" xr:uid="{AE3971DA-256E-457B-BFDA-EBA87F0246F4}"/>
    <cellStyle name="Normal 10 4 2 9" xfId="2664" xr:uid="{063353A0-C1EE-4956-979A-31BEEB907092}"/>
    <cellStyle name="Normal 10 4 3" xfId="256" xr:uid="{51EB9590-F370-4F2F-AAF3-F77910CA6C1C}"/>
    <cellStyle name="Normal 10 4 3 2" xfId="507" xr:uid="{7B6EBAF1-A7A8-43EC-9998-83352C31D05F}"/>
    <cellStyle name="Normal 10 4 3 2 2" xfId="508" xr:uid="{E2A94424-A78D-4412-9F10-C17AE19911B6}"/>
    <cellStyle name="Normal 10 4 3 2 2 2" xfId="1124" xr:uid="{26FBFF11-D48D-494F-A433-36F7D3351221}"/>
    <cellStyle name="Normal 10 4 3 2 2 2 2" xfId="1125" xr:uid="{DCF05C6F-D3A9-45A3-A26A-898100190056}"/>
    <cellStyle name="Normal 10 4 3 2 2 3" xfId="1126" xr:uid="{A561C931-39E8-4092-A97D-337ED1CB58FB}"/>
    <cellStyle name="Normal 10 4 3 2 2 4" xfId="2665" xr:uid="{6932F53C-F8D3-4314-A7B2-E7CF6C5DA3E4}"/>
    <cellStyle name="Normal 10 4 3 2 3" xfId="1127" xr:uid="{84D6FB4C-02C6-44CA-AD45-9D43FD32420E}"/>
    <cellStyle name="Normal 10 4 3 2 3 2" xfId="1128" xr:uid="{EFBE090E-F40B-42A3-A6BA-22044D2BD50D}"/>
    <cellStyle name="Normal 10 4 3 2 3 3" xfId="2666" xr:uid="{E4A348C4-690A-427A-A864-DCF7E6805AFB}"/>
    <cellStyle name="Normal 10 4 3 2 3 4" xfId="2667" xr:uid="{23CBADBC-177F-4359-91B2-F2C2C7E70CF1}"/>
    <cellStyle name="Normal 10 4 3 2 4" xfId="1129" xr:uid="{995544EB-1143-4459-B102-418FA71F8632}"/>
    <cellStyle name="Normal 10 4 3 2 5" xfId="2668" xr:uid="{92CCEBC5-FB8B-4F7B-AAD8-E405D5665191}"/>
    <cellStyle name="Normal 10 4 3 2 6" xfId="2669" xr:uid="{98F41F6F-0795-4C7E-A81A-7A60E97785B2}"/>
    <cellStyle name="Normal 10 4 3 3" xfId="509" xr:uid="{C0CC934E-2FCC-4D46-B3E9-8C96C3015AA9}"/>
    <cellStyle name="Normal 10 4 3 3 2" xfId="1130" xr:uid="{209F9C64-C620-4920-8C65-6E7A705C2F74}"/>
    <cellStyle name="Normal 10 4 3 3 2 2" xfId="1131" xr:uid="{0CBD7DF5-78D0-4424-A40F-0470A9D8F73F}"/>
    <cellStyle name="Normal 10 4 3 3 2 3" xfId="2670" xr:uid="{D3B6E94C-4A15-4B62-ADD7-3F2D445C884B}"/>
    <cellStyle name="Normal 10 4 3 3 2 4" xfId="2671" xr:uid="{C4D4B156-88C0-4743-B3E6-54FADD4C4D2A}"/>
    <cellStyle name="Normal 10 4 3 3 3" xfId="1132" xr:uid="{2E109B6B-EC76-43B4-B7CC-53B8B56EA6DC}"/>
    <cellStyle name="Normal 10 4 3 3 4" xfId="2672" xr:uid="{6A7D7FFC-201E-4BDD-82B4-542A8063AB87}"/>
    <cellStyle name="Normal 10 4 3 3 5" xfId="2673" xr:uid="{1D965B34-2DD8-405B-B5E1-50174B3AD73E}"/>
    <cellStyle name="Normal 10 4 3 4" xfId="1133" xr:uid="{DAD1EF71-927F-49D3-BCA1-5BF39A49923B}"/>
    <cellStyle name="Normal 10 4 3 4 2" xfId="1134" xr:uid="{B6E9D43D-D1FF-460E-9FE9-D2A4D0E8B96C}"/>
    <cellStyle name="Normal 10 4 3 4 3" xfId="2674" xr:uid="{4106E3D9-4B1D-48E4-9A21-8527FC8F23A6}"/>
    <cellStyle name="Normal 10 4 3 4 4" xfId="2675" xr:uid="{FC20B3B5-FD72-46E2-9969-E47D2BD1D300}"/>
    <cellStyle name="Normal 10 4 3 5" xfId="1135" xr:uid="{F29B29C2-B7B7-494D-AF86-D35AD3287888}"/>
    <cellStyle name="Normal 10 4 3 5 2" xfId="2676" xr:uid="{B784D115-71C5-44F9-B650-A47D071FA9F0}"/>
    <cellStyle name="Normal 10 4 3 5 3" xfId="2677" xr:uid="{A22AC556-A822-48DB-8B3E-F92652DD4408}"/>
    <cellStyle name="Normal 10 4 3 5 4" xfId="2678" xr:uid="{AA4211BA-C168-4000-8A87-A5EB6F5D664B}"/>
    <cellStyle name="Normal 10 4 3 6" xfId="2679" xr:uid="{DA49F45B-B47B-4C75-95A1-0527C7B7B9E4}"/>
    <cellStyle name="Normal 10 4 3 7" xfId="2680" xr:uid="{00141FFD-273C-41D2-BEBC-8CFC433FEE5F}"/>
    <cellStyle name="Normal 10 4 3 8" xfId="2681" xr:uid="{D38A57AB-6FD4-4FCE-84E2-4E8EECFBEE02}"/>
    <cellStyle name="Normal 10 4 4" xfId="257" xr:uid="{83629E73-CDFF-4A09-9CD3-02A1068FE5A0}"/>
    <cellStyle name="Normal 10 4 4 2" xfId="510" xr:uid="{A0245917-722C-4500-98C5-DE618D516847}"/>
    <cellStyle name="Normal 10 4 4 2 2" xfId="511" xr:uid="{DD560E69-0275-4FD6-8BC1-B1CF032B5F5B}"/>
    <cellStyle name="Normal 10 4 4 2 2 2" xfId="1136" xr:uid="{AF17A9E6-E3AE-496A-B2AC-F18C556333D2}"/>
    <cellStyle name="Normal 10 4 4 2 2 3" xfId="2682" xr:uid="{E640F47E-0008-4071-9570-25C507B3C3B9}"/>
    <cellStyle name="Normal 10 4 4 2 2 4" xfId="2683" xr:uid="{DD0E73CD-890B-4A73-946F-489CC15C857E}"/>
    <cellStyle name="Normal 10 4 4 2 3" xfId="1137" xr:uid="{860908FE-71D1-486C-B755-1F75047CF032}"/>
    <cellStyle name="Normal 10 4 4 2 4" xfId="2684" xr:uid="{FB8A6DC0-7EC9-4BD5-BAFA-1A610B056757}"/>
    <cellStyle name="Normal 10 4 4 2 5" xfId="2685" xr:uid="{737F9848-E2C7-41FC-8AAF-6560F24BE693}"/>
    <cellStyle name="Normal 10 4 4 3" xfId="512" xr:uid="{D799F098-3503-4922-B2E5-4BDC49986607}"/>
    <cellStyle name="Normal 10 4 4 3 2" xfId="1138" xr:uid="{D3A03286-7D73-4D21-8F08-FEF742E84375}"/>
    <cellStyle name="Normal 10 4 4 3 3" xfId="2686" xr:uid="{5F7A7D3A-17A7-4479-AECA-1472281EA855}"/>
    <cellStyle name="Normal 10 4 4 3 4" xfId="2687" xr:uid="{7D3DBA49-364F-4C36-A3A8-F4B8DBE7D4D0}"/>
    <cellStyle name="Normal 10 4 4 4" xfId="1139" xr:uid="{0D4AE5DA-36CE-46A5-984F-D493E43AE863}"/>
    <cellStyle name="Normal 10 4 4 4 2" xfId="2688" xr:uid="{F5B3389B-226D-4041-8659-F826E661796B}"/>
    <cellStyle name="Normal 10 4 4 4 3" xfId="2689" xr:uid="{3E8FB049-F957-4B91-816D-D6F08F2E2EB8}"/>
    <cellStyle name="Normal 10 4 4 4 4" xfId="2690" xr:uid="{4C153EF7-0D96-4218-88C5-A16BF5EB6ADB}"/>
    <cellStyle name="Normal 10 4 4 5" xfId="2691" xr:uid="{29AFCE69-23E1-4BD4-AE5A-9D00DF8E942B}"/>
    <cellStyle name="Normal 10 4 4 6" xfId="2692" xr:uid="{981F47C9-BE4F-4726-9817-D15ED7E17C0E}"/>
    <cellStyle name="Normal 10 4 4 7" xfId="2693" xr:uid="{B65B1055-7D38-4B84-9918-D52677E4DEF3}"/>
    <cellStyle name="Normal 10 4 5" xfId="258" xr:uid="{8A5B6E8D-C939-43E1-9F3E-530E855B7DFD}"/>
    <cellStyle name="Normal 10 4 5 2" xfId="513" xr:uid="{23F0ED72-55B4-4013-B9AE-637973BDA8EA}"/>
    <cellStyle name="Normal 10 4 5 2 2" xfId="1140" xr:uid="{2DFDB41B-75A7-402A-A251-A0B1B6BC9B7C}"/>
    <cellStyle name="Normal 10 4 5 2 3" xfId="2694" xr:uid="{66345C2F-98F8-41BA-A30F-716B181D9F76}"/>
    <cellStyle name="Normal 10 4 5 2 4" xfId="2695" xr:uid="{500AC7A7-AE9E-4174-81A1-9B31321B81CC}"/>
    <cellStyle name="Normal 10 4 5 3" xfId="1141" xr:uid="{B6E76B05-144B-44A0-B359-C076F86CA329}"/>
    <cellStyle name="Normal 10 4 5 3 2" xfId="2696" xr:uid="{36140AB5-016E-4B7B-BC80-020D45C58215}"/>
    <cellStyle name="Normal 10 4 5 3 3" xfId="2697" xr:uid="{7B5ECBF0-56AA-4084-BF3E-F467E3132F6E}"/>
    <cellStyle name="Normal 10 4 5 3 4" xfId="2698" xr:uid="{881565A0-7A31-4225-B517-5314F7FAE736}"/>
    <cellStyle name="Normal 10 4 5 4" xfId="2699" xr:uid="{B3C58775-FAA2-4903-B6BB-B772A0CC6870}"/>
    <cellStyle name="Normal 10 4 5 5" xfId="2700" xr:uid="{BDC4BB21-5A7D-4D2F-9E7D-AACEF60D78BB}"/>
    <cellStyle name="Normal 10 4 5 6" xfId="2701" xr:uid="{A6E88F96-6AC7-407F-A751-C38B4026CB65}"/>
    <cellStyle name="Normal 10 4 6" xfId="514" xr:uid="{50F34D80-9AF3-4CD3-8E7A-36AAF1871C29}"/>
    <cellStyle name="Normal 10 4 6 2" xfId="1142" xr:uid="{DC553E0A-B138-44DE-9C2B-D46C79F69D2B}"/>
    <cellStyle name="Normal 10 4 6 2 2" xfId="2702" xr:uid="{44DF621B-9FB0-4E64-BC9A-466A3D0B74DA}"/>
    <cellStyle name="Normal 10 4 6 2 3" xfId="2703" xr:uid="{D61A2A8D-5298-4BF8-8AAC-D9F777BBC50D}"/>
    <cellStyle name="Normal 10 4 6 2 4" xfId="2704" xr:uid="{9D0A586A-5332-4FEF-A93F-EB1147487F97}"/>
    <cellStyle name="Normal 10 4 6 3" xfId="2705" xr:uid="{BD5CF864-FB93-4D7D-99AF-5FC886EA2B0A}"/>
    <cellStyle name="Normal 10 4 6 4" xfId="2706" xr:uid="{D0052F6B-DDD3-4EFE-8933-1BB1A620CE96}"/>
    <cellStyle name="Normal 10 4 6 5" xfId="2707" xr:uid="{152E1577-0AA2-4B38-94A2-8A3D987B12F0}"/>
    <cellStyle name="Normal 10 4 7" xfId="1143" xr:uid="{DBEEA76D-D14E-42B6-88CB-20927775141E}"/>
    <cellStyle name="Normal 10 4 7 2" xfId="2708" xr:uid="{EA9A45F4-93B7-4590-BA42-947CB127A39C}"/>
    <cellStyle name="Normal 10 4 7 3" xfId="2709" xr:uid="{9E186062-025E-42DF-9983-941146AD453C}"/>
    <cellStyle name="Normal 10 4 7 4" xfId="2710" xr:uid="{4F21548D-6417-4C44-AECD-915CE3942594}"/>
    <cellStyle name="Normal 10 4 8" xfId="2711" xr:uid="{15EDCC8D-84F1-4CDB-8F23-B6D5903417E4}"/>
    <cellStyle name="Normal 10 4 8 2" xfId="2712" xr:uid="{D461008D-1560-40DC-8D87-3E7C15E67C4E}"/>
    <cellStyle name="Normal 10 4 8 3" xfId="2713" xr:uid="{87F2AE25-6ABF-4709-A0E0-560572A1D298}"/>
    <cellStyle name="Normal 10 4 8 4" xfId="2714" xr:uid="{217D1B7A-5806-47A8-811D-D97394009F70}"/>
    <cellStyle name="Normal 10 4 9" xfId="2715" xr:uid="{EDD759C3-767E-4467-A23C-882F248B9699}"/>
    <cellStyle name="Normal 10 5" xfId="58" xr:uid="{BCBBC9F5-0807-423F-AD24-0A2E6143AF0E}"/>
    <cellStyle name="Normal 10 5 2" xfId="59" xr:uid="{660A1B2C-CA25-4F63-881B-D8F545762D94}"/>
    <cellStyle name="Normal 10 5 2 2" xfId="259" xr:uid="{8E3A4981-BFF5-4263-9E9C-D6C5AE7F56DB}"/>
    <cellStyle name="Normal 10 5 2 2 2" xfId="515" xr:uid="{3A68DFA2-E161-4AA5-9CE2-9C09B1126839}"/>
    <cellStyle name="Normal 10 5 2 2 2 2" xfId="1144" xr:uid="{21E3280B-E41C-41BF-AB6C-3D8F85C4DAA1}"/>
    <cellStyle name="Normal 10 5 2 2 2 3" xfId="2716" xr:uid="{CF5D615A-4782-40D3-B510-5A67700771DA}"/>
    <cellStyle name="Normal 10 5 2 2 2 4" xfId="2717" xr:uid="{53861674-AB03-425C-8079-392A9C9A6466}"/>
    <cellStyle name="Normal 10 5 2 2 3" xfId="1145" xr:uid="{07FD40C1-5EA0-43EA-9084-76598F027E08}"/>
    <cellStyle name="Normal 10 5 2 2 3 2" xfId="2718" xr:uid="{37316711-8877-46D0-A908-928D75AA1F70}"/>
    <cellStyle name="Normal 10 5 2 2 3 3" xfId="2719" xr:uid="{1FB29059-D769-4ADC-8AA0-74A2D752115B}"/>
    <cellStyle name="Normal 10 5 2 2 3 4" xfId="2720" xr:uid="{5819CCF8-B220-4DB9-98D9-9E8DAFF3BBB6}"/>
    <cellStyle name="Normal 10 5 2 2 4" xfId="2721" xr:uid="{EADC9480-F7B4-4543-B379-541C4C3F74E2}"/>
    <cellStyle name="Normal 10 5 2 2 5" xfId="2722" xr:uid="{7D8F61EC-85E9-409A-8106-595962A981A3}"/>
    <cellStyle name="Normal 10 5 2 2 6" xfId="2723" xr:uid="{4EFB65F1-4E31-44EC-995F-1F5EA06F5D68}"/>
    <cellStyle name="Normal 10 5 2 3" xfId="516" xr:uid="{5B6A1ED8-91A8-4B8A-9E29-3736BE910D31}"/>
    <cellStyle name="Normal 10 5 2 3 2" xfId="1146" xr:uid="{7E2B4A69-A9F4-48A6-9B0B-F7C231A51744}"/>
    <cellStyle name="Normal 10 5 2 3 2 2" xfId="2724" xr:uid="{75C47DDE-C12A-45EB-8F28-55D37F3ACF01}"/>
    <cellStyle name="Normal 10 5 2 3 2 3" xfId="2725" xr:uid="{4FCAEE15-C9FA-446D-9FB7-174FFB514C35}"/>
    <cellStyle name="Normal 10 5 2 3 2 4" xfId="2726" xr:uid="{7CE6E023-3D9E-49DA-9E6C-5B372BC9D439}"/>
    <cellStyle name="Normal 10 5 2 3 3" xfId="2727" xr:uid="{3461331F-DD51-479B-94BE-45514DB2F8F3}"/>
    <cellStyle name="Normal 10 5 2 3 4" xfId="2728" xr:uid="{6932106E-9B32-44D8-AB88-BC68D415745A}"/>
    <cellStyle name="Normal 10 5 2 3 5" xfId="2729" xr:uid="{F8C2FCED-191C-40B3-9214-0C261BF92091}"/>
    <cellStyle name="Normal 10 5 2 4" xfId="1147" xr:uid="{6027E4BD-B551-42FF-A139-2CE19DEDD3DC}"/>
    <cellStyle name="Normal 10 5 2 4 2" xfId="2730" xr:uid="{28600544-208F-4C2E-81B7-BEB9207531EF}"/>
    <cellStyle name="Normal 10 5 2 4 3" xfId="2731" xr:uid="{CBF4F960-9FE3-4280-8049-D3C4FBE36CC1}"/>
    <cellStyle name="Normal 10 5 2 4 4" xfId="2732" xr:uid="{D2B5A1FC-3942-4A69-A9FE-DAE283447070}"/>
    <cellStyle name="Normal 10 5 2 5" xfId="2733" xr:uid="{249AB4DF-63EE-4B09-A351-20162F4B4685}"/>
    <cellStyle name="Normal 10 5 2 5 2" xfId="2734" xr:uid="{90ACAF06-36A4-44A3-9ADD-A8420316C64C}"/>
    <cellStyle name="Normal 10 5 2 5 3" xfId="2735" xr:uid="{2C8E7C0E-CFA9-43DB-A074-BDB91D87F983}"/>
    <cellStyle name="Normal 10 5 2 5 4" xfId="2736" xr:uid="{8B9710BF-AA15-4934-9F49-207BEAD5FAF3}"/>
    <cellStyle name="Normal 10 5 2 6" xfId="2737" xr:uid="{5DBF8D64-AA80-4F0F-8B55-475CB79EF199}"/>
    <cellStyle name="Normal 10 5 2 7" xfId="2738" xr:uid="{552E8207-73D3-4781-B9AB-89E226111102}"/>
    <cellStyle name="Normal 10 5 2 8" xfId="2739" xr:uid="{00312245-FFC1-48DF-8D2D-7A2E02A21621}"/>
    <cellStyle name="Normal 10 5 3" xfId="260" xr:uid="{7DFA4D7D-C5C2-49A4-9414-2022FE2EAA06}"/>
    <cellStyle name="Normal 10 5 3 2" xfId="517" xr:uid="{7CA74025-9CF5-401A-963B-2B307D8D59E0}"/>
    <cellStyle name="Normal 10 5 3 2 2" xfId="518" xr:uid="{797B6901-F449-430E-83D9-E58E7C4BCB35}"/>
    <cellStyle name="Normal 10 5 3 2 3" xfId="2740" xr:uid="{4EA7FFE8-D06C-47FC-9F96-C292061B729A}"/>
    <cellStyle name="Normal 10 5 3 2 4" xfId="2741" xr:uid="{67D321A5-E3C5-4095-815C-3CE8C6DBD97C}"/>
    <cellStyle name="Normal 10 5 3 3" xfId="519" xr:uid="{34B21EEC-5F87-4DBC-9B7B-8E1DEBE8185B}"/>
    <cellStyle name="Normal 10 5 3 3 2" xfId="2742" xr:uid="{6C04C40F-2718-4FA8-BC9C-8C493B4BFA8C}"/>
    <cellStyle name="Normal 10 5 3 3 3" xfId="2743" xr:uid="{514F73FA-43DC-47F8-97CC-54AC37FD2A38}"/>
    <cellStyle name="Normal 10 5 3 3 4" xfId="2744" xr:uid="{666FD373-D36D-4B6D-94FF-C997B4AF6A51}"/>
    <cellStyle name="Normal 10 5 3 4" xfId="2745" xr:uid="{F013B755-19C1-4158-A3DF-3817085C8FBA}"/>
    <cellStyle name="Normal 10 5 3 5" xfId="2746" xr:uid="{265B7F28-B612-4696-9E3E-44816E06D194}"/>
    <cellStyle name="Normal 10 5 3 6" xfId="2747" xr:uid="{A628AD65-D27D-4090-8444-F65DF8E03C46}"/>
    <cellStyle name="Normal 10 5 4" xfId="261" xr:uid="{0EE360D6-4D81-43C0-847B-E27A43D58C3D}"/>
    <cellStyle name="Normal 10 5 4 2" xfId="520" xr:uid="{431F7092-3ADD-4759-A3DC-3AC69B009D92}"/>
    <cellStyle name="Normal 10 5 4 2 2" xfId="2748" xr:uid="{7D82075E-3CC5-45E7-AB51-52E101CE1D96}"/>
    <cellStyle name="Normal 10 5 4 2 3" xfId="2749" xr:uid="{42145491-8576-4404-80AF-B19515478278}"/>
    <cellStyle name="Normal 10 5 4 2 4" xfId="2750" xr:uid="{F2CDFC82-E28C-491F-A857-0EDB4248CEC5}"/>
    <cellStyle name="Normal 10 5 4 3" xfId="2751" xr:uid="{3E2FA3E9-70AB-4C31-A272-3AB574603222}"/>
    <cellStyle name="Normal 10 5 4 4" xfId="2752" xr:uid="{CC58A2F3-C37C-455B-B0B4-0FCEF37CB917}"/>
    <cellStyle name="Normal 10 5 4 5" xfId="2753" xr:uid="{0BD6C8F5-3108-4AA9-A777-575004AB3BC1}"/>
    <cellStyle name="Normal 10 5 5" xfId="521" xr:uid="{E86014C9-61B3-47F7-92B9-F592E5DDB177}"/>
    <cellStyle name="Normal 10 5 5 2" xfId="2754" xr:uid="{AE2DDA26-B67D-4F03-896C-70BCB4B41780}"/>
    <cellStyle name="Normal 10 5 5 3" xfId="2755" xr:uid="{53B1AF42-6042-4C86-A2E6-6B86DE684E4E}"/>
    <cellStyle name="Normal 10 5 5 4" xfId="2756" xr:uid="{37A93C51-F363-407A-81F3-615980F8C399}"/>
    <cellStyle name="Normal 10 5 6" xfId="2757" xr:uid="{C0232EB3-9F94-47CA-9300-4A7569DA6014}"/>
    <cellStyle name="Normal 10 5 6 2" xfId="2758" xr:uid="{E486666B-128E-41C2-9FE9-7EFB60CEA4CA}"/>
    <cellStyle name="Normal 10 5 6 3" xfId="2759" xr:uid="{88599435-1A37-4706-A0E6-FB4ABDF4A0BC}"/>
    <cellStyle name="Normal 10 5 6 4" xfId="2760" xr:uid="{FB655994-D3DC-4857-999B-EE74F08062A5}"/>
    <cellStyle name="Normal 10 5 7" xfId="2761" xr:uid="{FF57A9DD-93E4-4CBB-AE93-FC381F98F78E}"/>
    <cellStyle name="Normal 10 5 8" xfId="2762" xr:uid="{A7D7EE4F-3BE9-42CD-9526-BD0B9169DA77}"/>
    <cellStyle name="Normal 10 5 9" xfId="2763" xr:uid="{BCC77301-F587-437A-BD35-F4B5E2A03806}"/>
    <cellStyle name="Normal 10 6" xfId="60" xr:uid="{7BD24E92-F671-49E0-AE67-8D2286D99F81}"/>
    <cellStyle name="Normal 10 6 2" xfId="262" xr:uid="{D45E25B0-6BEF-424F-BEAC-DF1BFF4F906C}"/>
    <cellStyle name="Normal 10 6 2 2" xfId="522" xr:uid="{ECDF5B29-029E-4402-ACD3-33C41BCEFE4D}"/>
    <cellStyle name="Normal 10 6 2 2 2" xfId="1148" xr:uid="{26E5F921-FDD7-48F9-8576-BE08DC84A8C3}"/>
    <cellStyle name="Normal 10 6 2 2 2 2" xfId="1149" xr:uid="{7EB0EB11-6FFF-41AB-9598-6496C60F57AA}"/>
    <cellStyle name="Normal 10 6 2 2 3" xfId="1150" xr:uid="{589B31D7-98E5-4079-B94C-662624741834}"/>
    <cellStyle name="Normal 10 6 2 2 4" xfId="2764" xr:uid="{6013A70A-5E43-4907-9573-F191C524731F}"/>
    <cellStyle name="Normal 10 6 2 3" xfId="1151" xr:uid="{5564C210-94A4-4A35-9DEA-E688BD706973}"/>
    <cellStyle name="Normal 10 6 2 3 2" xfId="1152" xr:uid="{BAA9B619-84DB-4C72-B653-337E3A2D6D45}"/>
    <cellStyle name="Normal 10 6 2 3 3" xfId="2765" xr:uid="{07A67827-EDAD-4DDF-84EB-DE4356372EF1}"/>
    <cellStyle name="Normal 10 6 2 3 4" xfId="2766" xr:uid="{5227B907-0FED-4DF9-A204-9C5E5992AF14}"/>
    <cellStyle name="Normal 10 6 2 4" xfId="1153" xr:uid="{B93C15E6-2A4F-41A9-A3E5-B33D0B056F07}"/>
    <cellStyle name="Normal 10 6 2 5" xfId="2767" xr:uid="{306BAC56-F00B-4025-BF58-FF297F2984BE}"/>
    <cellStyle name="Normal 10 6 2 6" xfId="2768" xr:uid="{EF9EA46F-5A53-4D47-A144-6F3DE90E403F}"/>
    <cellStyle name="Normal 10 6 3" xfId="523" xr:uid="{AE8CD884-5E66-4947-880C-E27EBA5B0FC7}"/>
    <cellStyle name="Normal 10 6 3 2" xfId="1154" xr:uid="{F767D40C-F4FE-40A2-A6CB-9668CEAC0B2C}"/>
    <cellStyle name="Normal 10 6 3 2 2" xfId="1155" xr:uid="{35717C14-549E-4DEB-A0FC-C3B5836D6465}"/>
    <cellStyle name="Normal 10 6 3 2 3" xfId="2769" xr:uid="{5F632ABD-3481-4B7E-83FA-9DFDE06C22A9}"/>
    <cellStyle name="Normal 10 6 3 2 4" xfId="2770" xr:uid="{7BC99D69-6A93-43A3-8BFF-D909AB721ED2}"/>
    <cellStyle name="Normal 10 6 3 3" xfId="1156" xr:uid="{A90D0BB0-A38D-4AF8-B45C-BDECA6873215}"/>
    <cellStyle name="Normal 10 6 3 4" xfId="2771" xr:uid="{9F0E6D41-C26B-469A-A92C-D5F99849FB06}"/>
    <cellStyle name="Normal 10 6 3 5" xfId="2772" xr:uid="{34297688-CB17-4029-9EDB-87CF1F049A03}"/>
    <cellStyle name="Normal 10 6 4" xfId="1157" xr:uid="{38138380-41EF-4E40-A367-F2D8CE9B5549}"/>
    <cellStyle name="Normal 10 6 4 2" xfId="1158" xr:uid="{CB9369FB-9292-4A0F-A680-8ED831239AED}"/>
    <cellStyle name="Normal 10 6 4 3" xfId="2773" xr:uid="{0C14624D-B286-4578-B6A8-D44E61E011C8}"/>
    <cellStyle name="Normal 10 6 4 4" xfId="2774" xr:uid="{B9F97E09-1BC8-4864-8119-7679A997D97C}"/>
    <cellStyle name="Normal 10 6 5" xfId="1159" xr:uid="{C077C78B-3333-49A0-838F-6C53599CB276}"/>
    <cellStyle name="Normal 10 6 5 2" xfId="2775" xr:uid="{37F50776-34B8-4213-9581-2E73B81DF118}"/>
    <cellStyle name="Normal 10 6 5 3" xfId="2776" xr:uid="{2BA68943-015B-40E2-83F3-1E14A5127A74}"/>
    <cellStyle name="Normal 10 6 5 4" xfId="2777" xr:uid="{1E7F27A2-1217-4D56-BC81-8D1763CF5A6B}"/>
    <cellStyle name="Normal 10 6 6" xfId="2778" xr:uid="{8D48425D-5F4E-43E4-858D-B9FC48EC5EB9}"/>
    <cellStyle name="Normal 10 6 7" xfId="2779" xr:uid="{73D3B7F5-E857-40EB-B46B-8356DB8D9160}"/>
    <cellStyle name="Normal 10 6 8" xfId="2780" xr:uid="{4018EC73-20D9-4CC5-B014-E1A261A4093E}"/>
    <cellStyle name="Normal 10 7" xfId="263" xr:uid="{2D57111A-A17A-43D7-92F0-430D0D1BBBE7}"/>
    <cellStyle name="Normal 10 7 2" xfId="524" xr:uid="{86FC5C0D-1C4A-409B-9D07-53DB556B4072}"/>
    <cellStyle name="Normal 10 7 2 2" xfId="525" xr:uid="{222D1194-2AD1-407A-845D-177D869C03B4}"/>
    <cellStyle name="Normal 10 7 2 2 2" xfId="1160" xr:uid="{C59E3BAA-DB3F-4432-92F0-951D96D653B6}"/>
    <cellStyle name="Normal 10 7 2 2 3" xfId="2781" xr:uid="{04A80D2A-02CF-4B58-9A6F-3625AFB43FAB}"/>
    <cellStyle name="Normal 10 7 2 2 4" xfId="2782" xr:uid="{A7A4EEBB-FE3A-400A-A27C-FE8D71C93F8D}"/>
    <cellStyle name="Normal 10 7 2 3" xfId="1161" xr:uid="{01013ADC-14CE-4EA2-9BC0-75B9BBE362EE}"/>
    <cellStyle name="Normal 10 7 2 4" xfId="2783" xr:uid="{FF7439C8-1CD1-4596-B43E-CCB08EDDEB48}"/>
    <cellStyle name="Normal 10 7 2 5" xfId="2784" xr:uid="{0C3B906C-519A-4C52-84F1-8657D1A3BB93}"/>
    <cellStyle name="Normal 10 7 3" xfId="526" xr:uid="{77819199-06A5-4F9E-9F7B-DCFBEB51C877}"/>
    <cellStyle name="Normal 10 7 3 2" xfId="1162" xr:uid="{DFF7FB3D-4A95-4D67-AF97-813FD3E5A7E6}"/>
    <cellStyle name="Normal 10 7 3 3" xfId="2785" xr:uid="{D80434C5-DA6B-404D-95BD-961BFED0AAE6}"/>
    <cellStyle name="Normal 10 7 3 4" xfId="2786" xr:uid="{1D06ABAC-6F5C-43FB-892B-76C27DCDEB5E}"/>
    <cellStyle name="Normal 10 7 4" xfId="1163" xr:uid="{7F266B77-38FC-4318-B405-798FEFE109F1}"/>
    <cellStyle name="Normal 10 7 4 2" xfId="2787" xr:uid="{7CFE4496-B320-461F-BD2B-AAC223F05588}"/>
    <cellStyle name="Normal 10 7 4 3" xfId="2788" xr:uid="{47D8F63A-5655-4AA3-BD93-FCF150F5D9FE}"/>
    <cellStyle name="Normal 10 7 4 4" xfId="2789" xr:uid="{90E22BEC-595E-4BF7-BBD9-B013C2B4B58D}"/>
    <cellStyle name="Normal 10 7 5" xfId="2790" xr:uid="{86955A2F-29BE-4080-A251-6CFD152A4524}"/>
    <cellStyle name="Normal 10 7 6" xfId="2791" xr:uid="{31776134-B6BF-40A7-9857-C8DB73649A8A}"/>
    <cellStyle name="Normal 10 7 7" xfId="2792" xr:uid="{E718B8F7-002E-4A5A-B6D2-4BBC1D786CDB}"/>
    <cellStyle name="Normal 10 8" xfId="264" xr:uid="{315717D9-4323-412E-8786-0C76EEE74953}"/>
    <cellStyle name="Normal 10 8 2" xfId="527" xr:uid="{68059F12-63A4-4254-9F3F-9665C0D83B06}"/>
    <cellStyle name="Normal 10 8 2 2" xfId="1164" xr:uid="{3F5AF164-C90F-4F91-9229-57BE1B51918F}"/>
    <cellStyle name="Normal 10 8 2 3" xfId="2793" xr:uid="{9B5E63BE-A80C-4664-8757-378B4ABE3FE6}"/>
    <cellStyle name="Normal 10 8 2 4" xfId="2794" xr:uid="{4069C1C6-F48F-4E40-B4AF-778A5238BA66}"/>
    <cellStyle name="Normal 10 8 3" xfId="1165" xr:uid="{D306BD48-6210-41DA-96D2-DCE3E13C1593}"/>
    <cellStyle name="Normal 10 8 3 2" xfId="2795" xr:uid="{1E42AEA0-D480-4A5A-952F-5D61E1EA493F}"/>
    <cellStyle name="Normal 10 8 3 3" xfId="2796" xr:uid="{16F7431A-F6E8-413C-B8D4-0D2FC7830FC6}"/>
    <cellStyle name="Normal 10 8 3 4" xfId="2797" xr:uid="{7CA6EDEC-1382-4D3D-82D6-AA7152322751}"/>
    <cellStyle name="Normal 10 8 4" xfId="2798" xr:uid="{7E4F82BA-1FAB-4695-9B76-0F630F5326DB}"/>
    <cellStyle name="Normal 10 8 5" xfId="2799" xr:uid="{3183B5EB-DE60-424C-B07C-0F191CBDAFF9}"/>
    <cellStyle name="Normal 10 8 6" xfId="2800" xr:uid="{4862960F-1658-40FB-8509-9AB1CF1BE389}"/>
    <cellStyle name="Normal 10 9" xfId="265" xr:uid="{E846C002-FDFE-4530-8ECE-86C42CE24619}"/>
    <cellStyle name="Normal 10 9 2" xfId="1166" xr:uid="{BBC7800A-B340-4FE5-915B-CC7F99F7F288}"/>
    <cellStyle name="Normal 10 9 2 2" xfId="2801" xr:uid="{30DD8F1E-88F5-4576-9CB2-FDCAC2FC9B65}"/>
    <cellStyle name="Normal 10 9 2 2 2" xfId="4330" xr:uid="{7C18DDC3-ECCA-42E4-ACC3-60DA5B6041CE}"/>
    <cellStyle name="Normal 10 9 2 2 3" xfId="4679" xr:uid="{61B3E9B6-5EDF-4887-9E28-B277F0F8D1F8}"/>
    <cellStyle name="Normal 10 9 2 3" xfId="2802" xr:uid="{EB3E2FEB-D148-4CFE-AF84-41612A471F49}"/>
    <cellStyle name="Normal 10 9 2 4" xfId="2803" xr:uid="{91613C88-17F2-43CE-9269-78CBD364F88C}"/>
    <cellStyle name="Normal 10 9 3" xfId="2804" xr:uid="{DFEADF98-E4AE-4AFF-8D63-05B7414A0E90}"/>
    <cellStyle name="Normal 10 9 3 2" xfId="5339" xr:uid="{70FC179F-710C-4DD9-8ACB-22A06221B887}"/>
    <cellStyle name="Normal 10 9 4" xfId="2805" xr:uid="{FA439A4D-EC60-48AE-9578-FABEFF7C8FC6}"/>
    <cellStyle name="Normal 10 9 4 2" xfId="4562" xr:uid="{C3CC5A59-0909-4B42-988F-AEA52D68EA78}"/>
    <cellStyle name="Normal 10 9 4 3" xfId="4680" xr:uid="{A9420C86-67C1-417D-9C96-15E2701A4D09}"/>
    <cellStyle name="Normal 10 9 4 4" xfId="4600" xr:uid="{E7E77064-33B6-4AA6-8A5A-E0F8F572E996}"/>
    <cellStyle name="Normal 10 9 5" xfId="2806" xr:uid="{D3864DEF-B225-48CF-B01E-82EFFED978EC}"/>
    <cellStyle name="Normal 11" xfId="61" xr:uid="{C27EE9D4-5C55-44E2-8006-A73FC7699E52}"/>
    <cellStyle name="Normal 11 2" xfId="266" xr:uid="{8E3B4D56-EAB3-4D28-BC6E-981F49ECD59C}"/>
    <cellStyle name="Normal 11 2 2" xfId="4647" xr:uid="{7C7209D6-081E-422E-AB2B-8E86B3C3BD15}"/>
    <cellStyle name="Normal 11 3" xfId="4335" xr:uid="{FCA806F3-D18F-4CC3-82D0-F69ACEAD6DC0}"/>
    <cellStyle name="Normal 11 3 2" xfId="4541" xr:uid="{1840E2EE-F973-4EE1-B1FE-503F85D90F56}"/>
    <cellStyle name="Normal 11 3 3" xfId="4724" xr:uid="{26AD5E80-3677-4C68-A111-EC64D46E3591}"/>
    <cellStyle name="Normal 11 3 4" xfId="4701" xr:uid="{C564720E-FA26-4D99-A0EE-638068AC898B}"/>
    <cellStyle name="Normal 12" xfId="62" xr:uid="{D3B3C3FD-2B70-453B-90EF-2D688C33FC1A}"/>
    <cellStyle name="Normal 12 2" xfId="267" xr:uid="{DBE8061D-4EF7-4E4C-99FF-6960F678FD9E}"/>
    <cellStyle name="Normal 12 2 2" xfId="4648" xr:uid="{1054EBDE-140A-4B74-8FE5-DF0F1FFDF163}"/>
    <cellStyle name="Normal 12 3" xfId="4542" xr:uid="{EF799556-C77A-4AD9-92E1-3C47FBE0C84E}"/>
    <cellStyle name="Normal 13" xfId="63" xr:uid="{B83011E1-E901-482D-B529-9C80766EF37B}"/>
    <cellStyle name="Normal 13 2" xfId="64" xr:uid="{435009CF-9AF4-4D95-B75A-1A4A752EA2DD}"/>
    <cellStyle name="Normal 13 2 2" xfId="268" xr:uid="{EC7F4EC3-2333-452D-A624-6AC4054AD98D}"/>
    <cellStyle name="Normal 13 2 2 2" xfId="4649" xr:uid="{94E0BEA1-F035-456A-9F6D-B485C462321C}"/>
    <cellStyle name="Normal 13 2 3" xfId="4337" xr:uid="{18A455D9-5CDE-4CD2-98DD-03D7B5CDBF5F}"/>
    <cellStyle name="Normal 13 2 3 2" xfId="4543" xr:uid="{9BFD2C85-C45D-416C-8D04-C369B09FBE5D}"/>
    <cellStyle name="Normal 13 2 3 3" xfId="4725" xr:uid="{F34D6D94-1C36-41E6-9D86-8BD4A14FC2C9}"/>
    <cellStyle name="Normal 13 2 3 4" xfId="4702" xr:uid="{879F2018-4A50-4502-9E51-36AEA50DA203}"/>
    <cellStyle name="Normal 13 3" xfId="269" xr:uid="{9C898CD9-6B2E-44F6-8C5D-2DE319734336}"/>
    <cellStyle name="Normal 13 3 2" xfId="4421" xr:uid="{3E404AC0-BA4B-49D4-860A-4048FE5C9E38}"/>
    <cellStyle name="Normal 13 3 3" xfId="4338" xr:uid="{BBE999FD-8499-4C61-AD7B-2ACEE74ADF10}"/>
    <cellStyle name="Normal 13 3 4" xfId="4566" xr:uid="{CD107CB4-9A13-45E5-9A85-6A8BB6D2F33C}"/>
    <cellStyle name="Normal 13 3 5" xfId="4726" xr:uid="{5B7C9007-DF5B-49C8-B598-F6EBC1F70284}"/>
    <cellStyle name="Normal 13 4" xfId="4339" xr:uid="{0583DD67-66D1-4AA9-8229-A06086FFC4B3}"/>
    <cellStyle name="Normal 13 5" xfId="4336" xr:uid="{D925A683-6583-4F0B-BCBE-8DFA31933F63}"/>
    <cellStyle name="Normal 14" xfId="65" xr:uid="{25973657-DC5B-42FC-A0B3-91544665E26F}"/>
    <cellStyle name="Normal 14 18" xfId="4341" xr:uid="{66C6AB01-765B-4F57-9767-6F6BFF196721}"/>
    <cellStyle name="Normal 14 2" xfId="270" xr:uid="{82EB6447-E90C-4F4B-A4C7-8D5C930817D2}"/>
    <cellStyle name="Normal 14 2 2" xfId="430" xr:uid="{74CA06BA-7722-4346-B191-0568AF5ACC2B}"/>
    <cellStyle name="Normal 14 2 2 2" xfId="431" xr:uid="{784ADA43-9AB4-44B3-945F-558F91332CA6}"/>
    <cellStyle name="Normal 14 2 3" xfId="432" xr:uid="{DA637B31-0BD8-48CC-87A6-98954490B9E7}"/>
    <cellStyle name="Normal 14 3" xfId="433" xr:uid="{5365D71F-5442-4915-AB9E-5C9F9E3BD5DC}"/>
    <cellStyle name="Normal 14 3 2" xfId="4650" xr:uid="{EA8BCB74-6E61-4F31-BB4A-9B06F32B54ED}"/>
    <cellStyle name="Normal 14 4" xfId="4340" xr:uid="{F94B70C9-6EC1-4DEB-9AF5-EC3930D284FE}"/>
    <cellStyle name="Normal 14 4 2" xfId="4544" xr:uid="{1645B26D-A20D-4AF8-8369-FA1EEFDE9B8F}"/>
    <cellStyle name="Normal 14 4 3" xfId="4727" xr:uid="{A22440D1-D4CF-42F6-980C-6C1E6D13A987}"/>
    <cellStyle name="Normal 14 4 4" xfId="4703" xr:uid="{EEF78C18-57F0-4425-BA35-189DEF9AB5F3}"/>
    <cellStyle name="Normal 15" xfId="66" xr:uid="{4E3B6738-4460-43A0-883D-33590D1529B0}"/>
    <cellStyle name="Normal 15 2" xfId="67" xr:uid="{9921209B-28CD-4BDC-85AD-821B9D927425}"/>
    <cellStyle name="Normal 15 2 2" xfId="271" xr:uid="{E37750CC-8189-4A17-A6B0-9286FFECCA0C}"/>
    <cellStyle name="Normal 15 2 2 2" xfId="4453" xr:uid="{17B97EA8-C6D7-4F88-8B8F-F24FC5813676}"/>
    <cellStyle name="Normal 15 2 3" xfId="4546" xr:uid="{6E18D429-D501-4B31-AB4F-0FEC6B5E4A22}"/>
    <cellStyle name="Normal 15 3" xfId="272" xr:uid="{78C46664-22A8-4DCE-9E7B-FE5789D30898}"/>
    <cellStyle name="Normal 15 3 2" xfId="4422" xr:uid="{DA6F8859-3771-4FDF-BD1F-B5581C9A42E8}"/>
    <cellStyle name="Normal 15 3 3" xfId="4343" xr:uid="{58A78711-FE82-49AB-8751-D3C8A8E031BD}"/>
    <cellStyle name="Normal 15 3 4" xfId="4567" xr:uid="{46F577AB-C1F4-4C19-8789-4642BBA77306}"/>
    <cellStyle name="Normal 15 3 5" xfId="4729" xr:uid="{D2BFC297-F838-4DE5-AC62-E7960C96F575}"/>
    <cellStyle name="Normal 15 4" xfId="4342" xr:uid="{2BFFDA83-84AD-4554-ABD4-C273FE8F0A43}"/>
    <cellStyle name="Normal 15 4 2" xfId="4545" xr:uid="{B5515482-D437-467C-85E5-89F211521C1D}"/>
    <cellStyle name="Normal 15 4 3" xfId="4728" xr:uid="{EEEF7339-0BF9-4ED2-AFE0-6C6DA844C359}"/>
    <cellStyle name="Normal 15 4 4" xfId="4704" xr:uid="{4355A287-08F8-4A39-AA7C-9088D0B5AF20}"/>
    <cellStyle name="Normal 16" xfId="68" xr:uid="{70525941-F288-432B-A6E3-220FB228BFB4}"/>
    <cellStyle name="Normal 16 2" xfId="273" xr:uid="{5006BC56-9487-4B65-80B1-1DFEB8811767}"/>
    <cellStyle name="Normal 16 2 2" xfId="4423" xr:uid="{5CBCAFB5-2E6D-4C69-8EDD-8C348CD33821}"/>
    <cellStyle name="Normal 16 2 3" xfId="4344" xr:uid="{47B9F455-02B5-4D9B-BB71-2C91128A4777}"/>
    <cellStyle name="Normal 16 2 4" xfId="4568" xr:uid="{02B22AF1-5FEA-409A-BD5A-E4397387620C}"/>
    <cellStyle name="Normal 16 2 5" xfId="4730" xr:uid="{54B16D82-FF97-45EB-8456-45975EFB3B70}"/>
    <cellStyle name="Normal 16 3" xfId="274" xr:uid="{18FFF2BD-4D5E-4A8E-A69F-ADC004FC5BE9}"/>
    <cellStyle name="Normal 17" xfId="69" xr:uid="{2A551BD1-5812-413F-9713-5547129D48B0}"/>
    <cellStyle name="Normal 17 2" xfId="275" xr:uid="{FF1860E9-DD61-421D-AF61-724BDCC9A761}"/>
    <cellStyle name="Normal 17 2 2" xfId="4424" xr:uid="{A6652BDE-6967-4129-A2B7-8D9155DCAFF3}"/>
    <cellStyle name="Normal 17 2 3" xfId="4346" xr:uid="{750D0E09-F901-4A74-8768-CDCCE03D65A9}"/>
    <cellStyle name="Normal 17 2 4" xfId="4569" xr:uid="{603F2817-4A40-4D00-A841-D08AF0E7930F}"/>
    <cellStyle name="Normal 17 2 5" xfId="4731" xr:uid="{BD453649-13D8-4DAD-B994-38D3B5EAFAF4}"/>
    <cellStyle name="Normal 17 3" xfId="4347" xr:uid="{E6376B50-7A01-4F2E-9641-AEBF1FDDD5A5}"/>
    <cellStyle name="Normal 17 4" xfId="4345" xr:uid="{3128E0E2-9B98-497E-ABB8-11144FBA6656}"/>
    <cellStyle name="Normal 18" xfId="70" xr:uid="{F7582A21-34A2-4FFA-AF5D-9426677284F8}"/>
    <cellStyle name="Normal 18 2" xfId="276" xr:uid="{FA122357-A72C-422F-9E2A-E832A3FC464E}"/>
    <cellStyle name="Normal 18 2 2" xfId="4454" xr:uid="{A3166279-4955-4188-A664-925C1F3437DB}"/>
    <cellStyle name="Normal 18 3" xfId="4348" xr:uid="{146B93EC-85AC-47F3-816D-E075282A4C20}"/>
    <cellStyle name="Normal 18 3 2" xfId="4547" xr:uid="{B20BAC82-0AA7-4439-B4D3-1D3993D02E5A}"/>
    <cellStyle name="Normal 18 3 3" xfId="4732" xr:uid="{6C6D9578-C9EB-4E98-AA19-F122B1B5BE03}"/>
    <cellStyle name="Normal 18 3 4" xfId="4705" xr:uid="{5ADE5A7B-82EE-48EE-8FD4-063F9ADBC172}"/>
    <cellStyle name="Normal 19" xfId="71" xr:uid="{3017C33D-BACD-4C5B-8EF1-07AC090BF31B}"/>
    <cellStyle name="Normal 19 2" xfId="72" xr:uid="{996F0C25-33CD-4971-B61B-5CB1877300F1}"/>
    <cellStyle name="Normal 19 2 2" xfId="277" xr:uid="{F3F72956-F464-4595-B704-CBBD172C8BAE}"/>
    <cellStyle name="Normal 19 2 2 2" xfId="4651" xr:uid="{FB0572B9-F80F-4B4B-9B71-256C8CAD9F89}"/>
    <cellStyle name="Normal 19 2 3" xfId="4549" xr:uid="{45FB4D99-525C-41C6-82BF-735EC639D91D}"/>
    <cellStyle name="Normal 19 3" xfId="278" xr:uid="{E670ED53-ABE1-429E-9526-B75FFF513C74}"/>
    <cellStyle name="Normal 19 3 2" xfId="4652" xr:uid="{F6A16073-5BEF-465C-8366-D63A4C661B34}"/>
    <cellStyle name="Normal 19 4" xfId="4548" xr:uid="{D2597DB3-7069-46C0-8F4D-1AD7354FF79A}"/>
    <cellStyle name="Normal 2" xfId="3" xr:uid="{0035700C-F3A5-4A6F-B63A-5CE25669DEE2}"/>
    <cellStyle name="Normal 2 2" xfId="73" xr:uid="{A287E675-7277-47EC-949C-742B4A95AE7C}"/>
    <cellStyle name="Normal 2 2 2" xfId="74" xr:uid="{3DD35389-E8F7-458D-882E-7F9BC81FB6E2}"/>
    <cellStyle name="Normal 2 2 2 2" xfId="279" xr:uid="{B2C16EED-0B02-4949-80ED-EADB94DB699E}"/>
    <cellStyle name="Normal 2 2 2 2 2" xfId="4655" xr:uid="{1E28CAC8-72E9-4195-A05C-6CE5FEE9C73A}"/>
    <cellStyle name="Normal 2 2 2 3" xfId="4551" xr:uid="{D66576A6-A8BA-40D8-996B-D7707C8DBF6B}"/>
    <cellStyle name="Normal 2 2 3" xfId="280" xr:uid="{AD271E83-78E0-4CEB-8089-C00A0209BF51}"/>
    <cellStyle name="Normal 2 2 3 2" xfId="4455" xr:uid="{493BAC2B-D7C3-4FE6-ACFB-B077634664C9}"/>
    <cellStyle name="Normal 2 2 3 2 2" xfId="4585" xr:uid="{D106F936-2A1F-4A36-973E-796CD79EAD0D}"/>
    <cellStyle name="Normal 2 2 3 2 2 2" xfId="4656" xr:uid="{BDF57A73-DC84-4A91-9F53-65A7191CDB69}"/>
    <cellStyle name="Normal 2 2 3 2 2 3" xfId="5354" xr:uid="{6F37C294-FAAE-4BEC-B79F-46F5D60F3901}"/>
    <cellStyle name="Normal 2 2 3 2 2 4" xfId="5368" xr:uid="{EF83619E-EF16-454A-8651-A11A690F8ED8}"/>
    <cellStyle name="Normal 2 2 3 2 3" xfId="4750" xr:uid="{BE7FB08D-1DED-41ED-A635-7D70D016EA50}"/>
    <cellStyle name="Normal 2 2 3 2 4" xfId="5305" xr:uid="{4AE7DF2D-3124-42C6-AF5E-DB270EAFAFDF}"/>
    <cellStyle name="Normal 2 2 3 3" xfId="4435" xr:uid="{EC917B21-0E9A-4F4C-AD4D-6FFC4119E519}"/>
    <cellStyle name="Normal 2 2 3 4" xfId="4706" xr:uid="{8FC5173A-E68B-465E-881F-D00D28B0DE8B}"/>
    <cellStyle name="Normal 2 2 3 5" xfId="4695" xr:uid="{1CEA0045-0786-4E33-BFC7-082DB04EC3E6}"/>
    <cellStyle name="Normal 2 2 4" xfId="4349" xr:uid="{336EDD84-C8C6-48FF-9E73-C65F15E7557E}"/>
    <cellStyle name="Normal 2 2 4 2" xfId="4550" xr:uid="{A6EB0E4B-DBAC-4CAB-A06F-1C0F4EE592B4}"/>
    <cellStyle name="Normal 2 2 4 3" xfId="4733" xr:uid="{2E0FD024-7897-4A83-A532-61734A3DA5DF}"/>
    <cellStyle name="Normal 2 2 4 4" xfId="4707" xr:uid="{B1A9BC0D-7E4C-4691-861E-F55538E573FD}"/>
    <cellStyle name="Normal 2 2 5" xfId="4654" xr:uid="{BAF47EE8-62F1-4437-AC2A-E2B7F1FC5E4C}"/>
    <cellStyle name="Normal 2 2 6" xfId="4753" xr:uid="{1BCC31C2-5B28-4E53-82C4-D6188FD6E0D8}"/>
    <cellStyle name="Normal 2 3" xfId="75" xr:uid="{7051C465-AD47-4E9A-985A-97EA1F805EB2}"/>
    <cellStyle name="Normal 2 3 2" xfId="76" xr:uid="{D8304DD1-6CAA-4623-A57D-7BE7F0CCF2BF}"/>
    <cellStyle name="Normal 2 3 2 2" xfId="281" xr:uid="{57A3F3CB-B127-49A6-9A93-583475F09C0F}"/>
    <cellStyle name="Normal 2 3 2 2 2" xfId="4657" xr:uid="{8D643A24-C0FB-44FA-B711-6FFE408BE0E0}"/>
    <cellStyle name="Normal 2 3 2 3" xfId="4351" xr:uid="{7E7499FB-AA9C-469F-A755-6B8215C1B0F0}"/>
    <cellStyle name="Normal 2 3 2 3 2" xfId="4553" xr:uid="{1C2EFEC0-22C9-4D65-BF98-A3B70E2090DC}"/>
    <cellStyle name="Normal 2 3 2 3 3" xfId="4735" xr:uid="{A3757899-698D-4F15-895E-6B935C77F844}"/>
    <cellStyle name="Normal 2 3 2 3 4" xfId="4708" xr:uid="{3A7A1A30-5B57-4247-B90D-EFE90FC811A7}"/>
    <cellStyle name="Normal 2 3 3" xfId="77" xr:uid="{E2D8FDCC-38EB-40C2-94AF-1C5B2DF2806B}"/>
    <cellStyle name="Normal 2 3 4" xfId="78" xr:uid="{2BB0E208-38A4-41A7-9591-6F62C5B296A7}"/>
    <cellStyle name="Normal 2 3 5" xfId="185" xr:uid="{B77EC2C5-7BBF-4114-9245-2A134FCB3E52}"/>
    <cellStyle name="Normal 2 3 5 2" xfId="4658" xr:uid="{9CD2E834-81EE-4AB4-80F4-271E489753CA}"/>
    <cellStyle name="Normal 2 3 6" xfId="4350" xr:uid="{A4AADEF7-D14C-4427-84B3-ECFC351253EC}"/>
    <cellStyle name="Normal 2 3 6 2" xfId="4552" xr:uid="{FF472880-FA65-4C9E-ADC4-10FB9D09556B}"/>
    <cellStyle name="Normal 2 3 6 3" xfId="4734" xr:uid="{907DF2CD-306A-4A3F-A604-32610AE85F94}"/>
    <cellStyle name="Normal 2 3 6 4" xfId="4709" xr:uid="{05729E9F-2964-4CCF-8335-455042F2890E}"/>
    <cellStyle name="Normal 2 3 7" xfId="5318" xr:uid="{650181EB-EF71-4560-9ED4-24221AD395B4}"/>
    <cellStyle name="Normal 2 4" xfId="79" xr:uid="{EF58A142-F611-4BE4-89A7-C9997CA25597}"/>
    <cellStyle name="Normal 2 4 2" xfId="80" xr:uid="{4C560510-36CA-414F-A62B-4EA62D1E13CC}"/>
    <cellStyle name="Normal 2 4 3" xfId="282" xr:uid="{09095CBA-36BD-4440-BFA0-D73CBD650EB9}"/>
    <cellStyle name="Normal 2 4 3 2" xfId="4659" xr:uid="{D0556387-DAE7-472D-B83B-92A17D81DD47}"/>
    <cellStyle name="Normal 2 4 3 3" xfId="4673" xr:uid="{92641233-CEA8-4AAF-8453-67C4CDFFC44F}"/>
    <cellStyle name="Normal 2 4 4" xfId="4554" xr:uid="{5BD5B5E3-EED6-4144-AFEF-9011F7A7EC1D}"/>
    <cellStyle name="Normal 2 4 5" xfId="4754" xr:uid="{4231922C-F7A1-4138-ACDA-2A71B368915F}"/>
    <cellStyle name="Normal 2 4 6" xfId="4752" xr:uid="{D0BD3BD3-AD2A-427A-8DE5-EA2C88F0CCC8}"/>
    <cellStyle name="Normal 2 5" xfId="184" xr:uid="{2CCAB7AB-2626-456E-8409-8EDBC1CB5EA9}"/>
    <cellStyle name="Normal 2 5 2" xfId="284" xr:uid="{4DC32C74-0648-4570-99C2-A9CD2EBB8330}"/>
    <cellStyle name="Normal 2 5 2 2" xfId="2505" xr:uid="{38DD8FD7-FF2B-4F27-B4E9-818CD23F7510}"/>
    <cellStyle name="Normal 2 5 3" xfId="283" xr:uid="{99B896F8-C19F-4546-8DF6-AB453F858ED4}"/>
    <cellStyle name="Normal 2 5 3 2" xfId="4586" xr:uid="{6E7D285A-4C4F-42ED-8CDC-E3EA2B39ADA1}"/>
    <cellStyle name="Normal 2 5 3 3" xfId="4746" xr:uid="{0D48473F-0682-4B39-B334-A959D82CB350}"/>
    <cellStyle name="Normal 2 5 3 4" xfId="5302" xr:uid="{59402D7F-A99D-4F8A-ACD3-6F5CF9F59214}"/>
    <cellStyle name="Normal 2 5 3 4 2" xfId="5348" xr:uid="{FCF2CBDA-3D46-40DF-8152-56F4C8C38041}"/>
    <cellStyle name="Normal 2 5 4" xfId="4660" xr:uid="{BDC237CA-F620-4CBE-8830-BF995B6246FA}"/>
    <cellStyle name="Normal 2 5 5" xfId="4615" xr:uid="{15B4489C-FCFF-4B39-8ECE-22B8F73DF056}"/>
    <cellStyle name="Normal 2 5 6" xfId="4614" xr:uid="{4E4EEB7C-25DC-4500-9AF8-8F49841F1269}"/>
    <cellStyle name="Normal 2 5 7" xfId="4749" xr:uid="{0217DD16-4D64-44AB-A642-65398CDD5BC0}"/>
    <cellStyle name="Normal 2 5 8" xfId="4719" xr:uid="{9C63AF9F-319B-44AC-955D-2A5F19ACD978}"/>
    <cellStyle name="Normal 2 6" xfId="285" xr:uid="{166BDECB-42CB-4E50-AB91-DBCDB4D0080F}"/>
    <cellStyle name="Normal 2 6 2" xfId="286" xr:uid="{1F9FCF0C-10E0-4BFB-A4EA-2A17788AC022}"/>
    <cellStyle name="Normal 2 6 3" xfId="452" xr:uid="{15AD5975-C3BE-4705-8007-63902F67CC83}"/>
    <cellStyle name="Normal 2 6 3 2" xfId="5335" xr:uid="{363FA0C9-0E35-4240-AE5E-90E00D273537}"/>
    <cellStyle name="Normal 2 6 4" xfId="4661" xr:uid="{0DB0F4FE-DECB-4FD3-BB66-CF5C77775A68}"/>
    <cellStyle name="Normal 2 6 5" xfId="4612" xr:uid="{3BCB7492-6C8F-4BBE-953B-A2A8D609D425}"/>
    <cellStyle name="Normal 2 6 5 2" xfId="4710" xr:uid="{95303E0C-5DA1-41BE-84F7-C79345D2AA7C}"/>
    <cellStyle name="Normal 2 6 6" xfId="4598" xr:uid="{DCF145F7-AE27-48BD-9BF7-1A9B798031E0}"/>
    <cellStyle name="Normal 2 6 7" xfId="5322" xr:uid="{3E7ABFD5-AB25-4D8B-B334-405BCCCEBA27}"/>
    <cellStyle name="Normal 2 6 8" xfId="5331" xr:uid="{D2555D5B-84E4-44AC-955E-6C94443EA270}"/>
    <cellStyle name="Normal 2 7" xfId="287" xr:uid="{24DDB57A-ED37-4F81-8910-578FC95BB7C4}"/>
    <cellStyle name="Normal 2 7 2" xfId="4456" xr:uid="{259041F5-887F-44FC-AA34-B4E76378DE47}"/>
    <cellStyle name="Normal 2 7 3" xfId="4662" xr:uid="{456C2B37-EEB1-4EA6-8C18-8445A15B5C5F}"/>
    <cellStyle name="Normal 2 7 4" xfId="5303" xr:uid="{4F58AC4A-408F-417D-AC3C-7E6CAAC70B49}"/>
    <cellStyle name="Normal 2 8" xfId="4508" xr:uid="{EFB1E22D-A48B-4108-9CFC-FFF3F7380079}"/>
    <cellStyle name="Normal 2 9" xfId="4653" xr:uid="{56622CA1-87DB-4F62-905E-D71948857E06}"/>
    <cellStyle name="Normal 20" xfId="434" xr:uid="{F4965289-D3B1-4179-9197-753CE5E91010}"/>
    <cellStyle name="Normal 20 2" xfId="435" xr:uid="{952C4A62-EF4D-460B-9E7A-275A1ACA6DC5}"/>
    <cellStyle name="Normal 20 2 2" xfId="436" xr:uid="{578387AC-2521-4C94-BB59-F9A02D82F4E9}"/>
    <cellStyle name="Normal 20 2 2 2" xfId="4425" xr:uid="{83152C7A-C4F8-45AF-B528-3E7600A60F44}"/>
    <cellStyle name="Normal 20 2 2 3" xfId="4417" xr:uid="{F3E299C0-EC66-4A8B-8E84-665FCCEDC5CC}"/>
    <cellStyle name="Normal 20 2 2 4" xfId="4582" xr:uid="{98D8E34D-B428-4082-B087-0D7C030D240A}"/>
    <cellStyle name="Normal 20 2 2 5" xfId="4744" xr:uid="{79027DB3-278A-4EA7-8A00-020BA7096029}"/>
    <cellStyle name="Normal 20 2 3" xfId="4420" xr:uid="{D6BC5F24-16B5-47BF-AAAB-01A17639A9ED}"/>
    <cellStyle name="Normal 20 2 4" xfId="4416" xr:uid="{343AEFB9-AD79-4CFA-B509-1539F93BB67B}"/>
    <cellStyle name="Normal 20 2 5" xfId="4581" xr:uid="{8AB2A5EF-C670-4CE2-93EB-F058CC9CB137}"/>
    <cellStyle name="Normal 20 2 6" xfId="4743" xr:uid="{E90914B3-882D-4E73-BE6A-E115FA22D4DE}"/>
    <cellStyle name="Normal 20 3" xfId="1167" xr:uid="{3090C7B3-7C9E-4355-A170-2BECB1913C6C}"/>
    <cellStyle name="Normal 20 3 2" xfId="4457" xr:uid="{82765A96-A75D-4D09-A0D9-FE4DA527C31B}"/>
    <cellStyle name="Normal 20 4" xfId="4352" xr:uid="{49B4AC75-7C54-4F4F-89CC-7804AA2F0442}"/>
    <cellStyle name="Normal 20 4 2" xfId="4555" xr:uid="{4E1C16A0-0802-4A54-9D3E-535D77CE30C3}"/>
    <cellStyle name="Normal 20 4 3" xfId="4736" xr:uid="{91B6AAB4-DE4C-48F6-A977-7928FE6C3B22}"/>
    <cellStyle name="Normal 20 4 4" xfId="4711" xr:uid="{5E7802CC-016D-4E24-9C60-FE87FEE77CFF}"/>
    <cellStyle name="Normal 20 5" xfId="4433" xr:uid="{9DE1652B-C8C9-4EE0-9766-F4241701AE43}"/>
    <cellStyle name="Normal 20 5 2" xfId="5328" xr:uid="{AF0B2B6E-1113-4719-8611-C8A38B5DEF92}"/>
    <cellStyle name="Normal 20 6" xfId="4587" xr:uid="{722CFBE4-8FDA-4A5F-9B68-E91CE9D4933D}"/>
    <cellStyle name="Normal 20 7" xfId="4696" xr:uid="{1F925811-72B1-41ED-9197-2EB8256F0C02}"/>
    <cellStyle name="Normal 20 8" xfId="4717" xr:uid="{DFF18015-3864-4D8C-88F6-5F9B34AF2F53}"/>
    <cellStyle name="Normal 20 9" xfId="4716" xr:uid="{27270CB8-31A2-4DD4-A142-E3834069B280}"/>
    <cellStyle name="Normal 21" xfId="437" xr:uid="{8428B26E-E648-494F-98CA-462474BBB276}"/>
    <cellStyle name="Normal 21 2" xfId="438" xr:uid="{A9C6AD2F-7D2D-4630-B199-44EFD4F24D30}"/>
    <cellStyle name="Normal 21 2 2" xfId="439" xr:uid="{BC7C3950-F905-4015-A718-CF7AAEE223C6}"/>
    <cellStyle name="Normal 21 3" xfId="4353" xr:uid="{7F1FE350-F867-4D76-8910-F41A41A471EB}"/>
    <cellStyle name="Normal 21 3 2" xfId="4459" xr:uid="{0D1F1FB7-F94D-4C69-AAD0-015066E9BEB6}"/>
    <cellStyle name="Normal 21 3 2 2" xfId="5359" xr:uid="{2F0C5C51-065D-4736-8A29-3DCC9407F75D}"/>
    <cellStyle name="Normal 21 3 3" xfId="4458" xr:uid="{C58F7EA4-595E-44BF-912B-19D3020ADDFA}"/>
    <cellStyle name="Normal 21 4" xfId="4570" xr:uid="{9F32338A-96D1-4D50-80DE-93385E2A1AE6}"/>
    <cellStyle name="Normal 21 4 2" xfId="5360" xr:uid="{449AABCB-90CA-4F80-9712-66AE5613AADC}"/>
    <cellStyle name="Normal 21 5" xfId="4737" xr:uid="{120098F0-C3C1-4CC4-AE9A-671D2C54799D}"/>
    <cellStyle name="Normal 22" xfId="440" xr:uid="{A9091543-7568-4DFE-9D15-007CD606E7AA}"/>
    <cellStyle name="Normal 22 2" xfId="441" xr:uid="{044F1659-357E-4067-83E8-7583B798680F}"/>
    <cellStyle name="Normal 22 3" xfId="4310" xr:uid="{EBB549DA-3921-42C1-9899-E7A07C53C681}"/>
    <cellStyle name="Normal 22 3 2" xfId="4354" xr:uid="{001441B8-7A36-4BBF-A3DF-C7C7A8BAF0E3}"/>
    <cellStyle name="Normal 22 3 2 2" xfId="4461" xr:uid="{793E4E68-022E-4166-986F-13E264F57C2D}"/>
    <cellStyle name="Normal 22 3 3" xfId="4460" xr:uid="{FA5DA093-D3C7-4093-ACD7-2F84F9974909}"/>
    <cellStyle name="Normal 22 3 4" xfId="4691" xr:uid="{8D36A39A-9B75-46D1-AA73-ADB48A513EB5}"/>
    <cellStyle name="Normal 22 4" xfId="4313" xr:uid="{D4E1BECF-4A08-4303-A7D7-81E76F0CC4FF}"/>
    <cellStyle name="Normal 22 4 10" xfId="5357" xr:uid="{82149D10-AFAC-48B3-A922-F6CBF41C46A3}"/>
    <cellStyle name="Normal 22 4 2" xfId="4431" xr:uid="{A8B16DF4-F392-4FE7-9E05-3F6269C84C9B}"/>
    <cellStyle name="Normal 22 4 3" xfId="4571" xr:uid="{E3E893A6-2327-46A5-AEF8-E83E1FA0B471}"/>
    <cellStyle name="Normal 22 4 3 2" xfId="4590" xr:uid="{116DB720-20E4-4D05-B8EF-B553BD10F31D}"/>
    <cellStyle name="Normal 22 4 3 3" xfId="4748" xr:uid="{06ED7BD8-7ADF-4432-93DF-A1E16D3AC87F}"/>
    <cellStyle name="Normal 22 4 3 4" xfId="5338" xr:uid="{E7B8E31F-3373-47F9-90CF-CEA42DAC7985}"/>
    <cellStyle name="Normal 22 4 3 5" xfId="5334" xr:uid="{F603ED04-E35B-4342-85AD-854F57F89266}"/>
    <cellStyle name="Normal 22 4 4" xfId="4692" xr:uid="{791108F6-115A-441C-896A-01690C754F27}"/>
    <cellStyle name="Normal 22 4 5" xfId="4604" xr:uid="{B1C983B1-764E-464A-A876-89908D0E0659}"/>
    <cellStyle name="Normal 22 4 6" xfId="4595" xr:uid="{5E7F9BDF-5EFB-4C15-864B-EA3ED3AD5FD2}"/>
    <cellStyle name="Normal 22 4 7" xfId="4594" xr:uid="{93E66A20-AB39-43B5-97E2-8F6D620EFA2A}"/>
    <cellStyle name="Normal 22 4 8" xfId="4593" xr:uid="{D450CAC9-EE6B-480C-9568-4600869A1A34}"/>
    <cellStyle name="Normal 22 4 9" xfId="4592" xr:uid="{AF3BA045-4802-4A85-B79A-47E2FD77F932}"/>
    <cellStyle name="Normal 22 5" xfId="4738" xr:uid="{38BF104D-2E03-46B9-8643-EB481F38E27D}"/>
    <cellStyle name="Normal 23" xfId="442" xr:uid="{6B96E556-3A19-4C47-B723-B052B49C0DE6}"/>
    <cellStyle name="Normal 23 2" xfId="2500" xr:uid="{0AA785AD-CF9D-484A-9EF1-1BCE4E2A8EE7}"/>
    <cellStyle name="Normal 23 2 2" xfId="4356" xr:uid="{D9361D9D-B0E9-400A-BF5D-03EFA6BD18C2}"/>
    <cellStyle name="Normal 23 2 2 2" xfId="4751" xr:uid="{4B8DAB54-617A-45FD-86DA-DB894EFE19A9}"/>
    <cellStyle name="Normal 23 2 2 3" xfId="4693" xr:uid="{5FFFAD01-D422-4DF8-9DCF-4ACF81046858}"/>
    <cellStyle name="Normal 23 2 2 4" xfId="4663" xr:uid="{CE203B93-97AD-4622-9A9A-5CA1E832AAC6}"/>
    <cellStyle name="Normal 23 2 3" xfId="4605" xr:uid="{DD64FE3B-63E7-4EAB-80EE-6C2B4CFF1287}"/>
    <cellStyle name="Normal 23 2 4" xfId="4712" xr:uid="{6BFDA393-61BF-4665-B334-58C2E89B23AB}"/>
    <cellStyle name="Normal 23 3" xfId="4426" xr:uid="{D127D212-77C1-4DE4-88D8-8B7C9A6C0EAC}"/>
    <cellStyle name="Normal 23 4" xfId="4355" xr:uid="{4094E902-5B81-4701-B273-C97DA5B93697}"/>
    <cellStyle name="Normal 23 5" xfId="4572" xr:uid="{B80F2B1D-5009-431C-8883-B4C51A233593}"/>
    <cellStyle name="Normal 23 6" xfId="4739" xr:uid="{C454C1F5-9637-4495-87B4-1076E76D57C8}"/>
    <cellStyle name="Normal 24" xfId="443" xr:uid="{F85F9160-2F03-40DB-A07F-77CC12F7D4F0}"/>
    <cellStyle name="Normal 24 2" xfId="444" xr:uid="{F8971EC7-F53A-4BBC-A3A0-F66435595B23}"/>
    <cellStyle name="Normal 24 2 2" xfId="4428" xr:uid="{7480772C-B183-4797-A24C-3294D818B8AC}"/>
    <cellStyle name="Normal 24 2 3" xfId="4358" xr:uid="{9ABE1194-F7E3-41CE-B82C-7662550A9343}"/>
    <cellStyle name="Normal 24 2 4" xfId="4574" xr:uid="{7F1AB8DD-BCF5-475D-8232-85437109668C}"/>
    <cellStyle name="Normal 24 2 5" xfId="4741" xr:uid="{8A3867AD-4CFB-442A-AFFE-475E9932FD03}"/>
    <cellStyle name="Normal 24 3" xfId="4427" xr:uid="{9F22D6F8-5323-4DE7-A823-FA69127851D7}"/>
    <cellStyle name="Normal 24 4" xfId="4357" xr:uid="{354A6764-CACD-47DF-A614-E70B384DB0A3}"/>
    <cellStyle name="Normal 24 5" xfId="4573" xr:uid="{2B5DCE1D-F8CC-4E97-A664-70B69DB10E75}"/>
    <cellStyle name="Normal 24 6" xfId="4740" xr:uid="{86AE71BB-41B4-4527-BC12-38A823A01DBA}"/>
    <cellStyle name="Normal 25" xfId="451" xr:uid="{6C262634-3AD9-4F6C-86BD-365257748C08}"/>
    <cellStyle name="Normal 25 2" xfId="4360" xr:uid="{D7C41E24-6ACE-4648-AE35-7344A935C158}"/>
    <cellStyle name="Normal 25 2 2" xfId="5337" xr:uid="{BBA42EC0-3F54-45CB-BEB9-BA7380E431BA}"/>
    <cellStyle name="Normal 25 3" xfId="4429" xr:uid="{28E9B0D3-EC94-4426-A58B-977578563B7B}"/>
    <cellStyle name="Normal 25 4" xfId="4359" xr:uid="{F515FDE0-238A-4E7E-B40C-76856594D9FE}"/>
    <cellStyle name="Normal 25 5" xfId="4575" xr:uid="{8A7E193F-11D9-4DCB-ADC2-113901FD820C}"/>
    <cellStyle name="Normal 26" xfId="2498" xr:uid="{F106EC1D-BC78-4559-896D-0D8452853595}"/>
    <cellStyle name="Normal 26 2" xfId="2499" xr:uid="{5CCCAAEF-F5F8-4AB6-94C9-A008416B2148}"/>
    <cellStyle name="Normal 26 2 2" xfId="4362" xr:uid="{F3D868A4-D620-48B8-A4DC-03992B5380DA}"/>
    <cellStyle name="Normal 26 3" xfId="4361" xr:uid="{D40AC8AD-4914-4FD1-B0B9-477DD8C866E4}"/>
    <cellStyle name="Normal 26 3 2" xfId="4436" xr:uid="{1433304B-5F69-4382-81C5-32FF61C50E0C}"/>
    <cellStyle name="Normal 27" xfId="2507" xr:uid="{97D123BE-4BA5-41C3-8B3C-5770D3A9D658}"/>
    <cellStyle name="Normal 27 2" xfId="4364" xr:uid="{35739529-6935-46D5-AF43-FAC33A961894}"/>
    <cellStyle name="Normal 27 3" xfId="4363" xr:uid="{58B31747-D94D-4BFE-800D-C0746AB54A93}"/>
    <cellStyle name="Normal 27 4" xfId="4599" xr:uid="{5B432542-B339-4A5F-A1E3-CE0DF056598E}"/>
    <cellStyle name="Normal 27 5" xfId="5320" xr:uid="{EA6CCE44-5054-4480-8484-2D9FA48F403B}"/>
    <cellStyle name="Normal 27 6" xfId="4589" xr:uid="{22147F28-445A-470A-BFA4-529F503FCF57}"/>
    <cellStyle name="Normal 27 7" xfId="5332" xr:uid="{FF69C889-E7A4-452A-AE97-0D8F32A9CA00}"/>
    <cellStyle name="Normal 28" xfId="4365" xr:uid="{AF4BBBBC-F2E6-4E30-BA50-E4CEB81E5E83}"/>
    <cellStyle name="Normal 28 2" xfId="4366" xr:uid="{EFF61072-FCDC-43EF-A9CE-58F9B1118B33}"/>
    <cellStyle name="Normal 28 3" xfId="4367" xr:uid="{B5196480-A7EA-4F02-AED0-27A21536C1A6}"/>
    <cellStyle name="Normal 29" xfId="4368" xr:uid="{8F64C436-01A8-483A-B959-F2F71164F0D5}"/>
    <cellStyle name="Normal 29 2" xfId="4369" xr:uid="{AE2A56BC-3A97-4525-9FB7-26EC9CC39D92}"/>
    <cellStyle name="Normal 3" xfId="2" xr:uid="{665067A7-73F8-4B7E-BFD2-7BB3B9468366}"/>
    <cellStyle name="Normal 3 2" xfId="81" xr:uid="{4E717276-112C-461B-A2C7-14B9F37B96B3}"/>
    <cellStyle name="Normal 3 2 2" xfId="82" xr:uid="{E2CCE51D-C154-4E21-B1DC-0A78EDEEFF8A}"/>
    <cellStyle name="Normal 3 2 2 2" xfId="288" xr:uid="{BE7FA0B7-47DE-4F5F-B5B3-3C47B8818889}"/>
    <cellStyle name="Normal 3 2 2 2 2" xfId="4665" xr:uid="{C58AC118-2BCF-4248-9286-3ED2BC0D2F9B}"/>
    <cellStyle name="Normal 3 2 2 3" xfId="4556" xr:uid="{A2B7959F-53CC-4C7E-8AF7-9277C5C8CE51}"/>
    <cellStyle name="Normal 3 2 3" xfId="83" xr:uid="{F54637C4-E570-4C17-AC74-E9F0C9E2AD3B}"/>
    <cellStyle name="Normal 3 2 4" xfId="289" xr:uid="{F550D0F5-6735-492A-9143-F1B20086CEB6}"/>
    <cellStyle name="Normal 3 2 4 2" xfId="4666" xr:uid="{C2936921-7F71-4D19-BBB2-3FD4CEFE14F3}"/>
    <cellStyle name="Normal 3 2 5" xfId="2506" xr:uid="{D7914FD0-FF71-4F30-9B3D-0A9FDAB9C1C2}"/>
    <cellStyle name="Normal 3 2 5 2" xfId="4509" xr:uid="{611D3E78-D405-41EE-8C79-28CBC9A44502}"/>
    <cellStyle name="Normal 3 2 5 3" xfId="5304" xr:uid="{053DDA35-9766-43E9-9572-8988BDAFB302}"/>
    <cellStyle name="Normal 3 3" xfId="84" xr:uid="{D5F045C2-96F0-4F2E-BC39-6A8834E0CB5D}"/>
    <cellStyle name="Normal 3 3 2" xfId="290" xr:uid="{4A76A3BF-8C67-45FF-AB08-F82C71FDF02D}"/>
    <cellStyle name="Normal 3 3 2 2" xfId="4667" xr:uid="{1EA7067C-5427-49FF-95B5-1F64FEF80FF9}"/>
    <cellStyle name="Normal 3 3 3" xfId="4557" xr:uid="{1B21D64E-9900-4BD4-AD5B-0C4E9DB64ADC}"/>
    <cellStyle name="Normal 3 4" xfId="85" xr:uid="{DC66E13F-5EBF-42E1-A135-30F7BBF5CA4E}"/>
    <cellStyle name="Normal 3 4 2" xfId="2502" xr:uid="{C5FD5B47-4811-4E60-9CF4-83CB33484546}"/>
    <cellStyle name="Normal 3 4 2 2" xfId="4668" xr:uid="{4BB72406-C4C9-4242-981B-7E8928871B6B}"/>
    <cellStyle name="Normal 3 4 3" xfId="5341" xr:uid="{5D6BE217-0C36-4A82-8684-D5816ABBE246}"/>
    <cellStyle name="Normal 3 5" xfId="2501" xr:uid="{0EB23DD0-A314-4322-996B-BBE35AE354A5}"/>
    <cellStyle name="Normal 3 5 2" xfId="4669" xr:uid="{06B3EA9F-1D16-46F0-B260-D02BDCF05597}"/>
    <cellStyle name="Normal 3 5 3" xfId="4745" xr:uid="{C7B21A0F-2F17-411D-8DA0-97FA4C029933}"/>
    <cellStyle name="Normal 3 5 4" xfId="4713" xr:uid="{65AD01BB-CFBE-4884-9FD0-E847E2EEE9EE}"/>
    <cellStyle name="Normal 3 6" xfId="4664" xr:uid="{6E789C04-2555-4EC0-A067-94ACD79B76A0}"/>
    <cellStyle name="Normal 3 6 2" xfId="5336" xr:uid="{626F5181-B08A-4654-9DB0-8DC3ECF5893B}"/>
    <cellStyle name="Normal 3 6 2 2" xfId="5333" xr:uid="{70317B78-DFE3-4E08-A458-AD2DF74CB484}"/>
    <cellStyle name="Normal 3 6 2 3" xfId="5369" xr:uid="{1E86E128-FF84-475F-9E47-79BEE999679E}"/>
    <cellStyle name="Normal 3 6 3" xfId="5344" xr:uid="{31DCD9B8-1E8F-4129-B105-AFAEBDC61A7A}"/>
    <cellStyle name="Normal 3 6 3 2" xfId="5370" xr:uid="{405BBD62-E931-43DA-81FE-84B359BF9F31}"/>
    <cellStyle name="Normal 3 6 3 3" xfId="5365" xr:uid="{8D6DC200-655E-4830-AAD9-BC29D7484140}"/>
    <cellStyle name="Normal 30" xfId="4370" xr:uid="{223402AA-DE38-4CF9-A677-8CA829493E86}"/>
    <cellStyle name="Normal 30 2" xfId="4371" xr:uid="{6A00BD51-59F9-42E9-9193-BAF714A56750}"/>
    <cellStyle name="Normal 31" xfId="4372" xr:uid="{F51FA1B2-EFE8-42C1-87D5-F12E89E12BF1}"/>
    <cellStyle name="Normal 31 2" xfId="4373" xr:uid="{C52DEE87-E9FC-47CD-A543-B344AB6BBD5B}"/>
    <cellStyle name="Normal 32" xfId="4374" xr:uid="{269CA63F-CEEF-4CA8-A8B7-075FBA22058D}"/>
    <cellStyle name="Normal 33" xfId="4375" xr:uid="{3A606240-3495-4D5F-A7EC-180526179212}"/>
    <cellStyle name="Normal 33 2" xfId="4376" xr:uid="{F7C25EF2-3D63-4235-B373-782A0710CF19}"/>
    <cellStyle name="Normal 34" xfId="4377" xr:uid="{ABF34C33-4853-44DA-8A5A-33DB31A741E2}"/>
    <cellStyle name="Normal 34 2" xfId="4378" xr:uid="{7479A20C-F4D9-4D91-A7A4-F2F9160D71AB}"/>
    <cellStyle name="Normal 35" xfId="4379" xr:uid="{9D97B580-D5CE-4059-8CF4-C2A5452C5D52}"/>
    <cellStyle name="Normal 35 2" xfId="4380" xr:uid="{37611DDA-E73A-4DB2-B3EE-6D6886D79EC0}"/>
    <cellStyle name="Normal 36" xfId="4381" xr:uid="{231D9A6F-4DB8-469C-892A-951933A9B84B}"/>
    <cellStyle name="Normal 36 2" xfId="4382" xr:uid="{BCEE6A11-D581-4375-8A0E-01EB8033BC65}"/>
    <cellStyle name="Normal 37" xfId="4383" xr:uid="{D9904D89-7368-48F4-86AE-08D11B345EAE}"/>
    <cellStyle name="Normal 37 2" xfId="4384" xr:uid="{2CCDFE0B-480E-4A17-B353-9CC877B3B82C}"/>
    <cellStyle name="Normal 38" xfId="4385" xr:uid="{AE69950A-F8AD-4BBE-AF2E-39F7FEE0DB5C}"/>
    <cellStyle name="Normal 38 2" xfId="4386" xr:uid="{EA1806E0-DF3D-4369-B3F4-78CF5CD0FD00}"/>
    <cellStyle name="Normal 39" xfId="4387" xr:uid="{94B97B67-D255-4807-8C93-D00AA218FD6E}"/>
    <cellStyle name="Normal 39 2" xfId="4388" xr:uid="{9093CFF5-3221-4DAF-9478-A36A31AF75B1}"/>
    <cellStyle name="Normal 39 2 2" xfId="4389" xr:uid="{3020FF44-3957-4A98-99F0-CCFD56DEF6CA}"/>
    <cellStyle name="Normal 39 3" xfId="4390" xr:uid="{9F348B3B-92CD-4F67-B24D-0D4FB0952ECA}"/>
    <cellStyle name="Normal 4" xfId="86" xr:uid="{2B319B09-D56C-4D7B-90CF-4DF39090F5B1}"/>
    <cellStyle name="Normal 4 2" xfId="87" xr:uid="{F16E63AE-3769-4441-BA34-4701D8E62C5D}"/>
    <cellStyle name="Normal 4 2 2" xfId="88" xr:uid="{F329D484-F48E-4444-A5DD-787C59214E81}"/>
    <cellStyle name="Normal 4 2 2 2" xfId="445" xr:uid="{43912070-2384-48FB-A3E2-D9A21BA56604}"/>
    <cellStyle name="Normal 4 2 2 3" xfId="2807" xr:uid="{89D58CA8-5E89-44C2-90EB-A5B28C306F7A}"/>
    <cellStyle name="Normal 4 2 2 4" xfId="2808" xr:uid="{6B9EF1B4-908B-45F4-A9EF-A82B17E938AC}"/>
    <cellStyle name="Normal 4 2 2 4 2" xfId="2809" xr:uid="{3AE2BABE-9A1F-448D-BC5E-AB983F35F596}"/>
    <cellStyle name="Normal 4 2 2 4 3" xfId="2810" xr:uid="{28C3F07E-54D9-49C8-98D9-000FEB2EF985}"/>
    <cellStyle name="Normal 4 2 2 4 3 2" xfId="2811" xr:uid="{59459E19-16D4-4DBF-A7DB-8E15EE96C284}"/>
    <cellStyle name="Normal 4 2 2 4 3 3" xfId="4312" xr:uid="{6A01D2A3-B1D4-43CD-909A-8FE58D818E03}"/>
    <cellStyle name="Normal 4 2 3" xfId="2493" xr:uid="{7A4DE13F-3224-45FD-851C-FA7B3A62D390}"/>
    <cellStyle name="Normal 4 2 3 2" xfId="2504" xr:uid="{368EA017-BCF5-4192-AD6D-4225DCCD2BCF}"/>
    <cellStyle name="Normal 4 2 3 2 2" xfId="4462" xr:uid="{99347A70-3E64-4085-A3A6-72DB3C218F1E}"/>
    <cellStyle name="Normal 4 2 3 2 3" xfId="5347" xr:uid="{CF086A42-A7E5-4EC2-A9E9-5C942DA6889D}"/>
    <cellStyle name="Normal 4 2 3 3" xfId="4463" xr:uid="{57D62440-2B8A-4277-9393-25C1EDD308E8}"/>
    <cellStyle name="Normal 4 2 3 3 2" xfId="4464" xr:uid="{1EBEBBBF-13B9-4951-8FBA-B3A8977AE079}"/>
    <cellStyle name="Normal 4 2 3 4" xfId="4465" xr:uid="{4B5311AA-9EEA-49CD-8E97-5A836ACD3846}"/>
    <cellStyle name="Normal 4 2 3 5" xfId="4466" xr:uid="{E046FE17-8232-4400-82CE-736BFB618DCC}"/>
    <cellStyle name="Normal 4 2 4" xfId="2494" xr:uid="{5C708216-6B9F-4BDC-B385-44488C30994B}"/>
    <cellStyle name="Normal 4 2 4 2" xfId="4392" xr:uid="{6A9FEFB3-F3DE-496B-8010-483794677094}"/>
    <cellStyle name="Normal 4 2 4 2 2" xfId="4467" xr:uid="{56C10754-4038-42F5-90AE-6DC647055F95}"/>
    <cellStyle name="Normal 4 2 4 2 3" xfId="4694" xr:uid="{9A1A43F9-95D1-4EAB-92ED-A84C71334B94}"/>
    <cellStyle name="Normal 4 2 4 2 4" xfId="4613" xr:uid="{BE21E815-7B6F-4A5A-9CDC-0303CD2E0285}"/>
    <cellStyle name="Normal 4 2 4 3" xfId="4576" xr:uid="{9A09B2B8-D527-42B6-8D9E-8EE6EFCA6C11}"/>
    <cellStyle name="Normal 4 2 4 4" xfId="4714" xr:uid="{190A97CD-E245-4C41-A034-E5FA0D9AE413}"/>
    <cellStyle name="Normal 4 2 5" xfId="1168" xr:uid="{A533FA21-178C-4067-9787-267DA0DCD58A}"/>
    <cellStyle name="Normal 4 2 6" xfId="4558" xr:uid="{97373646-2845-40DE-99B5-9B6F9710B3EE}"/>
    <cellStyle name="Normal 4 2 7" xfId="5351" xr:uid="{95778B6F-32C6-4B59-8DCF-3E152C9C7B41}"/>
    <cellStyle name="Normal 4 3" xfId="528" xr:uid="{50C3081A-A35A-4B16-9ED7-EB35225C5B43}"/>
    <cellStyle name="Normal 4 3 2" xfId="1170" xr:uid="{1AB93E23-7117-48FC-AA8C-A89E5E14C2B0}"/>
    <cellStyle name="Normal 4 3 2 2" xfId="1171" xr:uid="{E5296DC1-0CFF-455E-BF93-FDC5689FA462}"/>
    <cellStyle name="Normal 4 3 2 3" xfId="1172" xr:uid="{4586B7A1-C8FC-4E66-B116-045F14ED5957}"/>
    <cellStyle name="Normal 4 3 3" xfId="1169" xr:uid="{A38F930E-BC41-4520-9071-BE1A9B2FDD2E}"/>
    <cellStyle name="Normal 4 3 3 2" xfId="4434" xr:uid="{DDB84DD6-AB23-491E-82E1-BDB042855D01}"/>
    <cellStyle name="Normal 4 3 4" xfId="2812" xr:uid="{6D8E0C60-AD87-4732-AB97-273F263731BF}"/>
    <cellStyle name="Normal 4 3 4 2" xfId="5363" xr:uid="{7F22E14A-FBB4-4CE9-96FA-C30283F0B6DF}"/>
    <cellStyle name="Normal 4 3 5" xfId="2813" xr:uid="{AE4E8960-D4DC-49B2-89ED-C7882C663674}"/>
    <cellStyle name="Normal 4 3 5 2" xfId="2814" xr:uid="{7CF2180C-9500-4228-8F68-7E961283EA14}"/>
    <cellStyle name="Normal 4 3 5 3" xfId="2815" xr:uid="{0E344EB7-0A14-4D7F-8292-5B364E3E69E4}"/>
    <cellStyle name="Normal 4 3 5 3 2" xfId="2816" xr:uid="{1BF6133D-C448-4291-AFC4-091CAB5C2E1A}"/>
    <cellStyle name="Normal 4 3 5 3 3" xfId="4311" xr:uid="{FF2B3604-7C13-451C-BC5F-8844CD6BE3E0}"/>
    <cellStyle name="Normal 4 3 6" xfId="4314" xr:uid="{E6F4AC1A-6056-40A7-BFCD-EC5D2C7FD591}"/>
    <cellStyle name="Normal 4 3 7" xfId="5346" xr:uid="{A95C44D6-F5BD-42CA-9E7E-DCFE6AEFFA95}"/>
    <cellStyle name="Normal 4 4" xfId="453" xr:uid="{BE5FEEA9-24B8-4FFC-8685-83F98EED010C}"/>
    <cellStyle name="Normal 4 4 2" xfId="2495" xr:uid="{95F8B44F-E7C9-43B0-882E-5640A434055D}"/>
    <cellStyle name="Normal 4 4 2 2" xfId="5355" xr:uid="{F753E3FD-7A47-49A8-83DA-DCD4CB6877F0}"/>
    <cellStyle name="Normal 4 4 3" xfId="2503" xr:uid="{C2B3CFA1-DC27-4B4E-847C-9A504A17C685}"/>
    <cellStyle name="Normal 4 4 3 2" xfId="4317" xr:uid="{96C2FAD5-9D13-4C5F-AD87-FA749B476BA0}"/>
    <cellStyle name="Normal 4 4 3 3" xfId="4316" xr:uid="{428E5A07-CB3C-4DB2-ACB3-E518BC723B03}"/>
    <cellStyle name="Normal 4 4 4" xfId="4747" xr:uid="{BC74360D-A474-4792-8018-28AC59FC62F6}"/>
    <cellStyle name="Normal 4 4 4 2" xfId="5364" xr:uid="{2CA5B4D4-68F9-4737-8307-5472516DD092}"/>
    <cellStyle name="Normal 4 4 5" xfId="5345" xr:uid="{10A45939-97FD-446F-B456-FD8CA66416D2}"/>
    <cellStyle name="Normal 4 5" xfId="2496" xr:uid="{0F4722E9-8C37-469C-ACD9-E2240E78D905}"/>
    <cellStyle name="Normal 4 5 2" xfId="4391" xr:uid="{53588A5F-FCDC-4F7D-9AA4-931BF656F595}"/>
    <cellStyle name="Normal 4 6" xfId="2497" xr:uid="{579ABA80-BA81-420A-AA9C-CEE6CB1EB304}"/>
    <cellStyle name="Normal 4 7" xfId="900" xr:uid="{1BCF0FE5-CB98-4CA5-946A-A98F445A7091}"/>
    <cellStyle name="Normal 4 8" xfId="5350" xr:uid="{E65055D9-BCA4-4E26-9840-463364B390CA}"/>
    <cellStyle name="Normal 40" xfId="4393" xr:uid="{DC46DF02-22DB-4E73-8F80-D40380B2E780}"/>
    <cellStyle name="Normal 40 2" xfId="4394" xr:uid="{669AFBD5-2106-4FEC-A0A0-3C3648FDF1C1}"/>
    <cellStyle name="Normal 40 2 2" xfId="4395" xr:uid="{AD3CF9AC-5853-4E01-8279-C76F58CD38F0}"/>
    <cellStyle name="Normal 40 3" xfId="4396" xr:uid="{583B3476-0C17-41FC-A7E3-A1A65F1E0620}"/>
    <cellStyle name="Normal 41" xfId="4397" xr:uid="{9D30D31E-9EF0-4011-9A6C-0FDBD0ED3B09}"/>
    <cellStyle name="Normal 41 2" xfId="4398" xr:uid="{4BAB027D-5163-446D-83EA-BA7CDD04FD36}"/>
    <cellStyle name="Normal 42" xfId="4399" xr:uid="{4CC5DE66-D431-4869-8DB2-DC9056E30667}"/>
    <cellStyle name="Normal 42 2" xfId="4400" xr:uid="{886F6F3B-465C-4B6E-91CB-68E989E008E6}"/>
    <cellStyle name="Normal 43" xfId="4401" xr:uid="{D0CCD2DB-91F6-4945-A0E0-5CAF87E7E30A}"/>
    <cellStyle name="Normal 43 2" xfId="4402" xr:uid="{DFB7B003-D0F2-4F3C-A2E5-235C7B374A4F}"/>
    <cellStyle name="Normal 44" xfId="4412" xr:uid="{BF5D776C-3CD9-4943-BF8E-E5AF94894358}"/>
    <cellStyle name="Normal 44 2" xfId="4413" xr:uid="{CE2ABD83-1D1A-43F2-A158-9941C3379556}"/>
    <cellStyle name="Normal 45" xfId="4674" xr:uid="{CAFDA2DF-EA2C-4C19-8EC2-3F31CE46DFD5}"/>
    <cellStyle name="Normal 45 2" xfId="5324" xr:uid="{F135F257-2946-43E2-AD6A-409652CBDA06}"/>
    <cellStyle name="Normal 45 3" xfId="5323" xr:uid="{46DC4751-57D2-48AC-9E2B-9E81BCE0E109}"/>
    <cellStyle name="Normal 5" xfId="89" xr:uid="{DA08AF37-79FF-4659-959E-2718EB5E0D0B}"/>
    <cellStyle name="Normal 5 10" xfId="291" xr:uid="{150FAD7B-3689-4550-BA13-DB5FE2E9F322}"/>
    <cellStyle name="Normal 5 10 2" xfId="529" xr:uid="{3FC12A20-3346-433D-944E-BD8A41958A15}"/>
    <cellStyle name="Normal 5 10 2 2" xfId="1173" xr:uid="{89FA3BE9-3732-4DBC-9757-9C8A1179E089}"/>
    <cellStyle name="Normal 5 10 2 3" xfId="2817" xr:uid="{2742A147-DC30-47BE-B0B7-5767A9572749}"/>
    <cellStyle name="Normal 5 10 2 4" xfId="2818" xr:uid="{F89F7B1D-735D-4FB0-8519-CD6378F66FF7}"/>
    <cellStyle name="Normal 5 10 3" xfId="1174" xr:uid="{150E0EE0-3084-492F-B93E-1E6F1B368698}"/>
    <cellStyle name="Normal 5 10 3 2" xfId="2819" xr:uid="{8DB6F5FE-6877-44E0-BB26-33EE3A9135CD}"/>
    <cellStyle name="Normal 5 10 3 3" xfId="2820" xr:uid="{A5012A59-908E-4F27-A61B-BC123A727231}"/>
    <cellStyle name="Normal 5 10 3 4" xfId="2821" xr:uid="{4F9165F3-0F2E-447A-8002-71387A54F8C4}"/>
    <cellStyle name="Normal 5 10 4" xfId="2822" xr:uid="{53CECA70-3364-4054-BB58-06BF72ED8FB1}"/>
    <cellStyle name="Normal 5 10 5" xfId="2823" xr:uid="{4556C981-D4B5-4553-A952-D0F092A85EAA}"/>
    <cellStyle name="Normal 5 10 6" xfId="2824" xr:uid="{98A808D2-C385-4CCA-80D0-0C064453A5C4}"/>
    <cellStyle name="Normal 5 11" xfId="292" xr:uid="{DA05A7AF-33C1-4168-BF19-B4C888559DBA}"/>
    <cellStyle name="Normal 5 11 2" xfId="1175" xr:uid="{5065BE29-C26F-4D60-AD37-D30504B5A8D8}"/>
    <cellStyle name="Normal 5 11 2 2" xfId="2825" xr:uid="{B3509722-9977-4A39-8621-30BA2C3B685D}"/>
    <cellStyle name="Normal 5 11 2 2 2" xfId="4403" xr:uid="{00ABC414-5C75-428A-8EDB-8C095460C382}"/>
    <cellStyle name="Normal 5 11 2 2 3" xfId="4681" xr:uid="{602BC295-0D58-44DB-83C6-D012054DA019}"/>
    <cellStyle name="Normal 5 11 2 3" xfId="2826" xr:uid="{04F4B07E-DD2B-4381-B6F7-3C0657496C03}"/>
    <cellStyle name="Normal 5 11 2 4" xfId="2827" xr:uid="{E294222D-DAA8-473C-8924-E77FF7002D23}"/>
    <cellStyle name="Normal 5 11 3" xfId="2828" xr:uid="{B64650DD-A85C-4382-8843-7A8D734AEA96}"/>
    <cellStyle name="Normal 5 11 3 2" xfId="5340" xr:uid="{F2117970-7178-4B4D-8087-9E5D719A0B32}"/>
    <cellStyle name="Normal 5 11 4" xfId="2829" xr:uid="{C0D163F3-C2D1-4C16-B20D-B7E84EAB23B1}"/>
    <cellStyle name="Normal 5 11 4 2" xfId="4577" xr:uid="{64716E51-F05A-4834-8EE2-99B059443E15}"/>
    <cellStyle name="Normal 5 11 4 3" xfId="4682" xr:uid="{A249F536-5DCE-497C-AE4F-8CE17DE2AB71}"/>
    <cellStyle name="Normal 5 11 4 4" xfId="4606" xr:uid="{48CF94C1-21F9-4A93-AEAB-C384E463B052}"/>
    <cellStyle name="Normal 5 11 5" xfId="2830" xr:uid="{84E1FE3F-2D88-44E3-8F69-344EA1D70988}"/>
    <cellStyle name="Normal 5 12" xfId="1176" xr:uid="{67593B07-C348-4538-B769-FDA5AB4198D7}"/>
    <cellStyle name="Normal 5 12 2" xfId="2831" xr:uid="{39799AC3-A9E4-420D-9B42-FEDCB3D11C71}"/>
    <cellStyle name="Normal 5 12 3" xfId="2832" xr:uid="{5F600D5F-7B81-4140-B4BB-87F1F253722F}"/>
    <cellStyle name="Normal 5 12 4" xfId="2833" xr:uid="{7687CFEC-608D-47CD-8019-20DEFDC469EF}"/>
    <cellStyle name="Normal 5 13" xfId="901" xr:uid="{889F2CF4-9C03-49EC-9E16-E676C37A15A3}"/>
    <cellStyle name="Normal 5 13 2" xfId="2834" xr:uid="{EA5CB5AA-8131-4016-B284-32976246CF22}"/>
    <cellStyle name="Normal 5 13 3" xfId="2835" xr:uid="{0B72E273-2095-48AB-B1F8-6611C77A960D}"/>
    <cellStyle name="Normal 5 13 4" xfId="2836" xr:uid="{845F9F7A-5BE3-41B8-A9C8-AD5D20B05021}"/>
    <cellStyle name="Normal 5 14" xfId="2837" xr:uid="{C7D38A09-6AE9-48FE-9010-24E4600CF98A}"/>
    <cellStyle name="Normal 5 14 2" xfId="2838" xr:uid="{13559F1D-862E-41EC-A12F-DE482CC90723}"/>
    <cellStyle name="Normal 5 15" xfId="2839" xr:uid="{89F46632-2440-46F0-9ADB-6AFEFF248457}"/>
    <cellStyle name="Normal 5 16" xfId="2840" xr:uid="{58C2AF69-11BB-4C0E-8DBC-1B4FA87C4844}"/>
    <cellStyle name="Normal 5 17" xfId="2841" xr:uid="{A7A01E69-3C1B-4BF7-8F25-F924B019C506}"/>
    <cellStyle name="Normal 5 18" xfId="5361" xr:uid="{DEFE8724-5811-4F62-B7F0-5774802E4203}"/>
    <cellStyle name="Normal 5 2" xfId="90" xr:uid="{CDFE392B-D502-40AD-B5D5-5A7345A30A66}"/>
    <cellStyle name="Normal 5 2 2" xfId="187" xr:uid="{3CCF60A9-9C45-4F52-AB53-FFA80A855767}"/>
    <cellStyle name="Normal 5 2 2 2" xfId="188" xr:uid="{FA6A340E-B19C-46FD-932C-D2DB6BB56EC3}"/>
    <cellStyle name="Normal 5 2 2 2 2" xfId="189" xr:uid="{926B8216-A73E-4865-8E9A-165907861447}"/>
    <cellStyle name="Normal 5 2 2 2 2 2" xfId="190" xr:uid="{7542156B-4008-42F5-9260-F960C5C7528F}"/>
    <cellStyle name="Normal 5 2 2 2 3" xfId="191" xr:uid="{968009A8-5CB3-4C3C-A7A3-262784C49DB0}"/>
    <cellStyle name="Normal 5 2 2 2 4" xfId="4670" xr:uid="{246EEC5C-3EC0-406E-AD6D-593A28BD4A78}"/>
    <cellStyle name="Normal 5 2 2 2 5" xfId="5300" xr:uid="{51BFED03-A2A2-4C1D-8D01-9711FAAEA856}"/>
    <cellStyle name="Normal 5 2 2 3" xfId="192" xr:uid="{605A8D4A-0F16-44CF-8034-6C1EF9CAE733}"/>
    <cellStyle name="Normal 5 2 2 3 2" xfId="193" xr:uid="{A653B23A-F2C3-406C-A061-CC593107F7C0}"/>
    <cellStyle name="Normal 5 2 2 4" xfId="194" xr:uid="{3CC9938A-B8C9-43D5-BE9C-1347C5F81BCA}"/>
    <cellStyle name="Normal 5 2 2 5" xfId="293" xr:uid="{5E4A68F8-E7B3-43C0-8229-78665336C5D8}"/>
    <cellStyle name="Normal 5 2 2 6" xfId="4596" xr:uid="{204A6F3F-EB44-47B0-9140-0416119CEA96}"/>
    <cellStyle name="Normal 5 2 2 7" xfId="5329" xr:uid="{5C1D1AE9-F9B8-46F4-83C1-D306425497CD}"/>
    <cellStyle name="Normal 5 2 3" xfId="195" xr:uid="{1936BCD4-18C5-4121-AC3D-6713A1BF1BC9}"/>
    <cellStyle name="Normal 5 2 3 2" xfId="196" xr:uid="{22019FD9-901E-4898-B920-58F34DB13A1B}"/>
    <cellStyle name="Normal 5 2 3 2 2" xfId="197" xr:uid="{ED1D04B6-4706-44B0-8BA6-63633DB55203}"/>
    <cellStyle name="Normal 5 2 3 2 3" xfId="4559" xr:uid="{480C3701-9EB8-4AE0-9C22-D8EAC873FB0A}"/>
    <cellStyle name="Normal 5 2 3 2 4" xfId="5301" xr:uid="{45E72EB1-A7B0-4EAF-9652-FB763321FCDD}"/>
    <cellStyle name="Normal 5 2 3 3" xfId="198" xr:uid="{CF4652BF-0C02-4E26-9F2A-6D60AD20E072}"/>
    <cellStyle name="Normal 5 2 3 3 2" xfId="4742" xr:uid="{D15737F6-0953-4BC7-BF93-90A7E62F73AC}"/>
    <cellStyle name="Normal 5 2 3 4" xfId="4404" xr:uid="{2F0AB96B-40F6-48EC-87FF-5925F4915B42}"/>
    <cellStyle name="Normal 5 2 3 4 2" xfId="4715" xr:uid="{78362FCC-90F3-45CB-A55B-173F83DD2CBD}"/>
    <cellStyle name="Normal 5 2 3 5" xfId="4597" xr:uid="{F963F8A7-C1C3-4A31-B973-4A233AFCD112}"/>
    <cellStyle name="Normal 5 2 3 6" xfId="5321" xr:uid="{2E8D0C7B-3225-4B0E-93BA-64E2FD392494}"/>
    <cellStyle name="Normal 5 2 3 7" xfId="5330" xr:uid="{480FEF73-82CF-4B13-ADA5-023DC3EEEE4C}"/>
    <cellStyle name="Normal 5 2 4" xfId="199" xr:uid="{467BA257-2AEE-4A44-8828-45F7EB9504D4}"/>
    <cellStyle name="Normal 5 2 4 2" xfId="200" xr:uid="{8700E22A-BE3F-4C6E-B6B8-A7F7CFC460C3}"/>
    <cellStyle name="Normal 5 2 5" xfId="201" xr:uid="{A94A1401-52C0-4BE4-AA84-4099388D19E8}"/>
    <cellStyle name="Normal 5 2 6" xfId="186" xr:uid="{D024F22E-D75F-43DE-9E52-5DECB5110844}"/>
    <cellStyle name="Normal 5 3" xfId="91" xr:uid="{72BBCCB0-F445-4CC2-B37C-5C74028C54F8}"/>
    <cellStyle name="Normal 5 3 2" xfId="4406" xr:uid="{3B83440E-01A5-4F17-880E-1A6B1D130685}"/>
    <cellStyle name="Normal 5 3 3" xfId="4405" xr:uid="{D5E9DCB2-7FF2-44F7-9041-A2A387FA4130}"/>
    <cellStyle name="Normal 5 4" xfId="92" xr:uid="{0CFE18BD-9C8C-42D1-9D89-10941B0C13F3}"/>
    <cellStyle name="Normal 5 4 10" xfId="2842" xr:uid="{1E2A61D0-A18D-4B29-A2A2-3A9C6198B07D}"/>
    <cellStyle name="Normal 5 4 11" xfId="2843" xr:uid="{0933CF09-BE27-493F-BF29-1D926E8637A6}"/>
    <cellStyle name="Normal 5 4 2" xfId="93" xr:uid="{19F072F9-AEAF-49AC-BCEC-7CFFA464A834}"/>
    <cellStyle name="Normal 5 4 2 2" xfId="94" xr:uid="{C3B4B492-1775-4DCD-A92E-2C59EEFF188E}"/>
    <cellStyle name="Normal 5 4 2 2 2" xfId="294" xr:uid="{0FB1F1EB-16E4-41A1-BA4D-336746FD17F6}"/>
    <cellStyle name="Normal 5 4 2 2 2 2" xfId="530" xr:uid="{39BEEF7F-01F9-4833-868B-D0E04ED9510A}"/>
    <cellStyle name="Normal 5 4 2 2 2 2 2" xfId="531" xr:uid="{36932E4C-04E6-4058-A5F9-69A52C2F7045}"/>
    <cellStyle name="Normal 5 4 2 2 2 2 2 2" xfId="1177" xr:uid="{84CC40F7-1031-4B9A-AACE-E7758645DEDB}"/>
    <cellStyle name="Normal 5 4 2 2 2 2 2 2 2" xfId="1178" xr:uid="{15BF60F2-278D-485A-AB7A-CBEDA32E8FAC}"/>
    <cellStyle name="Normal 5 4 2 2 2 2 2 3" xfId="1179" xr:uid="{F594E723-3B09-4925-A5E5-BD99B34341D8}"/>
    <cellStyle name="Normal 5 4 2 2 2 2 3" xfId="1180" xr:uid="{63DB1EBF-5E39-4F5C-A78E-39C448EB7848}"/>
    <cellStyle name="Normal 5 4 2 2 2 2 3 2" xfId="1181" xr:uid="{304557C3-17E1-4EE2-8B51-3281CB78D548}"/>
    <cellStyle name="Normal 5 4 2 2 2 2 4" xfId="1182" xr:uid="{AB68AF35-58B7-4C08-BAA9-DDC9C8003ECB}"/>
    <cellStyle name="Normal 5 4 2 2 2 3" xfId="532" xr:uid="{2B805378-82BD-4678-9F7A-36D59934C1CA}"/>
    <cellStyle name="Normal 5 4 2 2 2 3 2" xfId="1183" xr:uid="{8740AA1D-E272-454E-85D8-21ED5632C281}"/>
    <cellStyle name="Normal 5 4 2 2 2 3 2 2" xfId="1184" xr:uid="{00564631-7CBC-48A3-B9E6-644E0CB0325B}"/>
    <cellStyle name="Normal 5 4 2 2 2 3 3" xfId="1185" xr:uid="{751ACAF8-8C2C-4860-B17C-B85C3EEFE268}"/>
    <cellStyle name="Normal 5 4 2 2 2 3 4" xfId="2844" xr:uid="{3C41155C-5756-4687-ABB5-4F1FEC2379E5}"/>
    <cellStyle name="Normal 5 4 2 2 2 4" xfId="1186" xr:uid="{53975B67-9705-44EC-A3C4-66285D8C6D60}"/>
    <cellStyle name="Normal 5 4 2 2 2 4 2" xfId="1187" xr:uid="{D9B74C1E-7817-4375-9FD9-B0960295D73F}"/>
    <cellStyle name="Normal 5 4 2 2 2 5" xfId="1188" xr:uid="{F82A9017-FF29-48CE-8237-22B1E05193DD}"/>
    <cellStyle name="Normal 5 4 2 2 2 6" xfId="2845" xr:uid="{54DD4A28-977D-4859-A1E7-8190B11C5C00}"/>
    <cellStyle name="Normal 5 4 2 2 3" xfId="295" xr:uid="{AAED0400-0310-487E-9142-61C93366FE87}"/>
    <cellStyle name="Normal 5 4 2 2 3 2" xfId="533" xr:uid="{A10A7D39-5CC0-4627-8E34-D54DB2C086D4}"/>
    <cellStyle name="Normal 5 4 2 2 3 2 2" xfId="534" xr:uid="{CF492D39-9D88-4BA7-BF78-79A7E3D5CF85}"/>
    <cellStyle name="Normal 5 4 2 2 3 2 2 2" xfId="1189" xr:uid="{025FD9FA-5E1A-4D3D-88AF-2047E637852A}"/>
    <cellStyle name="Normal 5 4 2 2 3 2 2 2 2" xfId="1190" xr:uid="{9BEC4653-CC8E-422A-A414-6DD1387A8237}"/>
    <cellStyle name="Normal 5 4 2 2 3 2 2 3" xfId="1191" xr:uid="{77454ACF-7253-4A27-8E4E-68BFB508F6C4}"/>
    <cellStyle name="Normal 5 4 2 2 3 2 3" xfId="1192" xr:uid="{45D0243B-1411-417C-AC46-B7183FEEEF9D}"/>
    <cellStyle name="Normal 5 4 2 2 3 2 3 2" xfId="1193" xr:uid="{7A753D9D-44F1-4397-B661-B6BCCB6FC439}"/>
    <cellStyle name="Normal 5 4 2 2 3 2 4" xfId="1194" xr:uid="{7F0CFBD8-6604-417E-AA02-FA2371A508BC}"/>
    <cellStyle name="Normal 5 4 2 2 3 3" xfId="535" xr:uid="{F94DDB91-A7D9-4C50-AF24-E0CD843A89FE}"/>
    <cellStyle name="Normal 5 4 2 2 3 3 2" xfId="1195" xr:uid="{B09CB97B-78A7-4606-8A7A-34FCB345770A}"/>
    <cellStyle name="Normal 5 4 2 2 3 3 2 2" xfId="1196" xr:uid="{A53C3522-C25E-417E-B46D-86EB00F13DD1}"/>
    <cellStyle name="Normal 5 4 2 2 3 3 3" xfId="1197" xr:uid="{3E98C6D0-2BE1-4D0E-A4D4-E02349E3F64E}"/>
    <cellStyle name="Normal 5 4 2 2 3 4" xfId="1198" xr:uid="{6CB1EDB4-247A-447F-82B6-ADCA808E2AC5}"/>
    <cellStyle name="Normal 5 4 2 2 3 4 2" xfId="1199" xr:uid="{9FA978C9-896F-48A2-9124-EFC2883071AE}"/>
    <cellStyle name="Normal 5 4 2 2 3 5" xfId="1200" xr:uid="{A66A0123-FED6-4785-A30D-6376DE79B365}"/>
    <cellStyle name="Normal 5 4 2 2 4" xfId="536" xr:uid="{DA91D67C-6AC8-4C7E-B08E-0FA2843658B6}"/>
    <cellStyle name="Normal 5 4 2 2 4 2" xfId="537" xr:uid="{568CDA02-2F89-4E02-B839-10E3C1263D97}"/>
    <cellStyle name="Normal 5 4 2 2 4 2 2" xfId="1201" xr:uid="{5E2104CC-9C25-4A9D-BFCA-3542D2402F15}"/>
    <cellStyle name="Normal 5 4 2 2 4 2 2 2" xfId="1202" xr:uid="{1E9DE017-2837-43DB-86B9-198169D96A55}"/>
    <cellStyle name="Normal 5 4 2 2 4 2 3" xfId="1203" xr:uid="{ECCCD74E-3944-4B8E-9894-5954F5A7F1B5}"/>
    <cellStyle name="Normal 5 4 2 2 4 3" xfId="1204" xr:uid="{D8093A83-9A2C-41D2-B59A-6732DF8E0929}"/>
    <cellStyle name="Normal 5 4 2 2 4 3 2" xfId="1205" xr:uid="{8370EC15-C337-48C2-B041-0360CACB6DB5}"/>
    <cellStyle name="Normal 5 4 2 2 4 4" xfId="1206" xr:uid="{A9A58476-43D6-424F-9726-BA42159EEA8B}"/>
    <cellStyle name="Normal 5 4 2 2 5" xfId="538" xr:uid="{01D5ED45-4077-4F5D-AE59-C58959A8B47D}"/>
    <cellStyle name="Normal 5 4 2 2 5 2" xfId="1207" xr:uid="{BCFB2202-9D5C-4B57-93A0-3751788EA873}"/>
    <cellStyle name="Normal 5 4 2 2 5 2 2" xfId="1208" xr:uid="{8C1FEB43-A576-4CD2-B57E-46797BD0CE7E}"/>
    <cellStyle name="Normal 5 4 2 2 5 3" xfId="1209" xr:uid="{E4F152AC-4BAF-478E-9C85-19B9F844ABDA}"/>
    <cellStyle name="Normal 5 4 2 2 5 4" xfId="2846" xr:uid="{A7D7ECCB-09F3-4C40-AE42-CC54ED51A9EB}"/>
    <cellStyle name="Normal 5 4 2 2 6" xfId="1210" xr:uid="{4B4419D5-2B17-41F9-BA0D-9E7218D2838E}"/>
    <cellStyle name="Normal 5 4 2 2 6 2" xfId="1211" xr:uid="{3C218D03-B883-496A-A412-A3043086C0D3}"/>
    <cellStyle name="Normal 5 4 2 2 7" xfId="1212" xr:uid="{70210785-82A2-4209-83C6-57FC926EE0A2}"/>
    <cellStyle name="Normal 5 4 2 2 8" xfId="2847" xr:uid="{AC543E94-F82C-4E84-A476-9E0B79F44710}"/>
    <cellStyle name="Normal 5 4 2 3" xfId="296" xr:uid="{EF06D8CA-9E8B-4C86-8E55-0BBD9AE83C20}"/>
    <cellStyle name="Normal 5 4 2 3 2" xfId="539" xr:uid="{CE7319AE-58CA-42BE-892E-C7C355CA8EE3}"/>
    <cellStyle name="Normal 5 4 2 3 2 2" xfId="540" xr:uid="{510C5C6E-7E34-41A8-8E95-175006A68710}"/>
    <cellStyle name="Normal 5 4 2 3 2 2 2" xfId="1213" xr:uid="{5EBA25E8-44F2-4739-80D2-E9C66FC6B391}"/>
    <cellStyle name="Normal 5 4 2 3 2 2 2 2" xfId="1214" xr:uid="{4EC2B88F-E6D7-4989-B3BA-33E719E7D0E3}"/>
    <cellStyle name="Normal 5 4 2 3 2 2 3" xfId="1215" xr:uid="{1FBC976D-748B-420A-8311-45803DF47891}"/>
    <cellStyle name="Normal 5 4 2 3 2 3" xfId="1216" xr:uid="{AC3E8A9B-8245-4C6E-8A63-B875AC4449EE}"/>
    <cellStyle name="Normal 5 4 2 3 2 3 2" xfId="1217" xr:uid="{4C681B80-38D7-4B87-8CCA-73BF6E1144C7}"/>
    <cellStyle name="Normal 5 4 2 3 2 4" xfId="1218" xr:uid="{437E6AD4-F3DC-4F66-8B0B-145F06C840A8}"/>
    <cellStyle name="Normal 5 4 2 3 3" xfId="541" xr:uid="{6D2A48E7-8A03-451B-978A-783F0A5B2A83}"/>
    <cellStyle name="Normal 5 4 2 3 3 2" xfId="1219" xr:uid="{C5252F91-E620-4C19-821A-8BBF673CAB24}"/>
    <cellStyle name="Normal 5 4 2 3 3 2 2" xfId="1220" xr:uid="{86633B57-6C1C-4929-A99B-A8D5608B0613}"/>
    <cellStyle name="Normal 5 4 2 3 3 3" xfId="1221" xr:uid="{95C7F5B7-8BEE-427C-AA8C-3C73AC25F332}"/>
    <cellStyle name="Normal 5 4 2 3 3 4" xfId="2848" xr:uid="{FAB41BDB-B4FA-484D-95EF-CA970C693258}"/>
    <cellStyle name="Normal 5 4 2 3 4" xfId="1222" xr:uid="{237F7279-81C8-4C13-8BE0-5C4529EFB362}"/>
    <cellStyle name="Normal 5 4 2 3 4 2" xfId="1223" xr:uid="{ABF78DE2-2C7E-432E-9412-5C8F62196828}"/>
    <cellStyle name="Normal 5 4 2 3 5" xfId="1224" xr:uid="{3FA296D5-7B59-49BE-9CB0-A8B5244DB0B5}"/>
    <cellStyle name="Normal 5 4 2 3 6" xfId="2849" xr:uid="{646D592F-C333-4334-BDD1-B02BF543A77F}"/>
    <cellStyle name="Normal 5 4 2 4" xfId="297" xr:uid="{0A940BEA-B828-4663-9EB5-05EBA8D11D6C}"/>
    <cellStyle name="Normal 5 4 2 4 2" xfId="542" xr:uid="{973E317A-C748-475B-B059-F3B668CA8C16}"/>
    <cellStyle name="Normal 5 4 2 4 2 2" xfId="543" xr:uid="{584C926B-8130-44B0-9560-E66155F3B1AE}"/>
    <cellStyle name="Normal 5 4 2 4 2 2 2" xfId="1225" xr:uid="{A58812CB-AD21-48AF-B2A5-BF0382FAEE5D}"/>
    <cellStyle name="Normal 5 4 2 4 2 2 2 2" xfId="1226" xr:uid="{939D68B9-D5D0-430D-A8B2-DB3413ABA4BC}"/>
    <cellStyle name="Normal 5 4 2 4 2 2 3" xfId="1227" xr:uid="{D6204C63-18F4-40FB-A87C-54B0904F0F6D}"/>
    <cellStyle name="Normal 5 4 2 4 2 3" xfId="1228" xr:uid="{1AE997CC-24D1-451F-910B-5B2B98338D31}"/>
    <cellStyle name="Normal 5 4 2 4 2 3 2" xfId="1229" xr:uid="{B941DBB8-919F-4530-B393-5A4A3488AEB4}"/>
    <cellStyle name="Normal 5 4 2 4 2 4" xfId="1230" xr:uid="{C5F3DBA1-E542-4327-B7EC-C598853B0D1E}"/>
    <cellStyle name="Normal 5 4 2 4 3" xfId="544" xr:uid="{F007FAEB-9AB3-424E-956A-3D725AB4164A}"/>
    <cellStyle name="Normal 5 4 2 4 3 2" xfId="1231" xr:uid="{231F4810-FB00-44AE-B249-A572C2F65AFC}"/>
    <cellStyle name="Normal 5 4 2 4 3 2 2" xfId="1232" xr:uid="{8493E3DF-27A6-43CC-8355-CA5F4E988A0A}"/>
    <cellStyle name="Normal 5 4 2 4 3 3" xfId="1233" xr:uid="{52554E39-E90C-4FE4-B647-1989481DFC8F}"/>
    <cellStyle name="Normal 5 4 2 4 4" xfId="1234" xr:uid="{8E8628EF-C79E-49B8-9522-DF53F5151C65}"/>
    <cellStyle name="Normal 5 4 2 4 4 2" xfId="1235" xr:uid="{98DE9388-86F9-4D3C-B60A-EC169C3BED66}"/>
    <cellStyle name="Normal 5 4 2 4 5" xfId="1236" xr:uid="{C13428A0-1E86-4974-9E7F-4659B4ED1B29}"/>
    <cellStyle name="Normal 5 4 2 5" xfId="298" xr:uid="{E5898C39-D442-4674-87CC-6095443C2496}"/>
    <cellStyle name="Normal 5 4 2 5 2" xfId="545" xr:uid="{1BF935ED-A218-486B-8ACE-005120CBE110}"/>
    <cellStyle name="Normal 5 4 2 5 2 2" xfId="1237" xr:uid="{B052772E-1E40-4081-A774-332CE9B1532B}"/>
    <cellStyle name="Normal 5 4 2 5 2 2 2" xfId="1238" xr:uid="{8590D00F-4ED9-413A-B6EB-E34B12A4DDC4}"/>
    <cellStyle name="Normal 5 4 2 5 2 3" xfId="1239" xr:uid="{7B15DFAE-7C46-4FC4-BED5-0A8FBF074999}"/>
    <cellStyle name="Normal 5 4 2 5 3" xfId="1240" xr:uid="{4C063EBC-8978-415D-AB5C-384D567CF6AD}"/>
    <cellStyle name="Normal 5 4 2 5 3 2" xfId="1241" xr:uid="{DE20DE94-D89C-4B95-8922-2C4223FC4812}"/>
    <cellStyle name="Normal 5 4 2 5 4" xfId="1242" xr:uid="{74637818-55CE-4047-A3F5-86FAB66D084D}"/>
    <cellStyle name="Normal 5 4 2 6" xfId="546" xr:uid="{FC4D85C3-AB9A-43F9-992B-748EC0C5F194}"/>
    <cellStyle name="Normal 5 4 2 6 2" xfId="1243" xr:uid="{94292E1C-FFC0-48D2-A442-F8F2BB34E3C2}"/>
    <cellStyle name="Normal 5 4 2 6 2 2" xfId="1244" xr:uid="{648F029A-0B55-4CBF-AF64-B906AD2F2A61}"/>
    <cellStyle name="Normal 5 4 2 6 2 3" xfId="4419" xr:uid="{FA14E9EA-17A0-4A6F-B66B-ECF5261F1548}"/>
    <cellStyle name="Normal 5 4 2 6 3" xfId="1245" xr:uid="{716D82BA-FDF9-4838-B6EB-AC384476AD36}"/>
    <cellStyle name="Normal 5 4 2 6 4" xfId="2850" xr:uid="{08D6A80E-68D6-4391-816F-24D011A051F6}"/>
    <cellStyle name="Normal 5 4 2 6 4 2" xfId="4584" xr:uid="{64CA0A40-96BA-463F-9621-9B902F467E62}"/>
    <cellStyle name="Normal 5 4 2 6 4 3" xfId="4683" xr:uid="{BDD9C67D-AA8C-4D3F-83EA-91C1CA29A059}"/>
    <cellStyle name="Normal 5 4 2 6 4 4" xfId="4611" xr:uid="{DFA25F02-9749-4CD9-8732-12D7BCA53B19}"/>
    <cellStyle name="Normal 5 4 2 7" xfId="1246" xr:uid="{A2BBD5F4-0DEB-4C5B-96BD-A4C95E3DD823}"/>
    <cellStyle name="Normal 5 4 2 7 2" xfId="1247" xr:uid="{15505E67-F943-475B-B5BF-6ABB42E0C8D2}"/>
    <cellStyle name="Normal 5 4 2 8" xfId="1248" xr:uid="{C75E679F-2BC4-4CCA-BF2A-E0B768FB8530}"/>
    <cellStyle name="Normal 5 4 2 9" xfId="2851" xr:uid="{50DAAB52-26A8-42D8-9D0D-EEBE713BC6AD}"/>
    <cellStyle name="Normal 5 4 3" xfId="95" xr:uid="{3AA07D90-8F50-4604-A487-372757B663DE}"/>
    <cellStyle name="Normal 5 4 3 2" xfId="96" xr:uid="{10CB6D7C-0A68-4384-92CE-F85629CC0979}"/>
    <cellStyle name="Normal 5 4 3 2 2" xfId="547" xr:uid="{53AFB24B-AD24-43C9-9EE0-229EA670E8AE}"/>
    <cellStyle name="Normal 5 4 3 2 2 2" xfId="548" xr:uid="{AB63CBDC-850D-4BC2-B228-40D0C8206574}"/>
    <cellStyle name="Normal 5 4 3 2 2 2 2" xfId="1249" xr:uid="{1E273AE8-D77C-46A1-9422-DA6B4223695E}"/>
    <cellStyle name="Normal 5 4 3 2 2 2 2 2" xfId="1250" xr:uid="{30A4DA89-FBE4-4CDB-A913-D7CAE01CE319}"/>
    <cellStyle name="Normal 5 4 3 2 2 2 3" xfId="1251" xr:uid="{B48CB142-249F-4C4D-B367-ED4ECD440D65}"/>
    <cellStyle name="Normal 5 4 3 2 2 3" xfId="1252" xr:uid="{C2EC6B3B-5866-44AE-831A-697EC316EBD3}"/>
    <cellStyle name="Normal 5 4 3 2 2 3 2" xfId="1253" xr:uid="{4B81109E-9A76-4383-A26A-A0736CB255C3}"/>
    <cellStyle name="Normal 5 4 3 2 2 4" xfId="1254" xr:uid="{BD6A5BC7-F5B6-4AA6-988E-3E0E70C097FE}"/>
    <cellStyle name="Normal 5 4 3 2 3" xfId="549" xr:uid="{647734E3-7585-4241-BCB8-D16EF69BC4B2}"/>
    <cellStyle name="Normal 5 4 3 2 3 2" xfId="1255" xr:uid="{C4618067-C998-4DDE-9B23-F07F017349FC}"/>
    <cellStyle name="Normal 5 4 3 2 3 2 2" xfId="1256" xr:uid="{DE6D90AF-B5FD-404D-840C-1E6D5DC11F16}"/>
    <cellStyle name="Normal 5 4 3 2 3 3" xfId="1257" xr:uid="{AAF2D0C9-BCB9-47CD-8320-BEC07F7B737A}"/>
    <cellStyle name="Normal 5 4 3 2 3 4" xfId="2852" xr:uid="{F6EA0F84-43AD-4692-9C8F-ECBCA101313B}"/>
    <cellStyle name="Normal 5 4 3 2 4" xfId="1258" xr:uid="{A020581A-EBA3-4214-92CE-0A465E1939E0}"/>
    <cellStyle name="Normal 5 4 3 2 4 2" xfId="1259" xr:uid="{EBCE4F65-A5E2-4940-8A42-68B8F47E5DF2}"/>
    <cellStyle name="Normal 5 4 3 2 5" xfId="1260" xr:uid="{1CDD2655-78A9-4B8E-97DE-82F645B94CB4}"/>
    <cellStyle name="Normal 5 4 3 2 6" xfId="2853" xr:uid="{9549A0C1-EE5B-4278-BE12-9D622805A521}"/>
    <cellStyle name="Normal 5 4 3 3" xfId="299" xr:uid="{B6B9CE63-0505-4A0B-8850-593C6E2F0F80}"/>
    <cellStyle name="Normal 5 4 3 3 2" xfId="550" xr:uid="{CBB6A742-D0AB-4518-B5C3-842C54E72EE2}"/>
    <cellStyle name="Normal 5 4 3 3 2 2" xfId="551" xr:uid="{AE8E87AA-8070-4470-9DCA-328970BD38D7}"/>
    <cellStyle name="Normal 5 4 3 3 2 2 2" xfId="1261" xr:uid="{1608254A-F589-498D-99DC-7AA8B4C6E586}"/>
    <cellStyle name="Normal 5 4 3 3 2 2 2 2" xfId="1262" xr:uid="{2F44D785-3392-463E-AB2D-E7C97A24186E}"/>
    <cellStyle name="Normal 5 4 3 3 2 2 3" xfId="1263" xr:uid="{40FE2F3C-8470-4C58-A797-46FFD972F60B}"/>
    <cellStyle name="Normal 5 4 3 3 2 3" xfId="1264" xr:uid="{F1498A21-0CDC-44EE-BEF4-BE95C8A50C8C}"/>
    <cellStyle name="Normal 5 4 3 3 2 3 2" xfId="1265" xr:uid="{33A9B487-4A4F-4B92-914A-96BBF1C8E370}"/>
    <cellStyle name="Normal 5 4 3 3 2 4" xfId="1266" xr:uid="{864A6857-008F-4CC0-8F0A-08D1C6F8F229}"/>
    <cellStyle name="Normal 5 4 3 3 3" xfId="552" xr:uid="{165B20B5-7782-456C-BEAF-B16E20E32C3C}"/>
    <cellStyle name="Normal 5 4 3 3 3 2" xfId="1267" xr:uid="{B7C93E6E-A875-40E2-92C1-DEA81EC73A5F}"/>
    <cellStyle name="Normal 5 4 3 3 3 2 2" xfId="1268" xr:uid="{ABDBC09C-0743-439C-9512-E1927F6C93D5}"/>
    <cellStyle name="Normal 5 4 3 3 3 3" xfId="1269" xr:uid="{156AAE23-4193-477D-8895-823FC239CADE}"/>
    <cellStyle name="Normal 5 4 3 3 4" xfId="1270" xr:uid="{CDE4341A-D1D9-4C7A-A5CB-C2F8A64C6952}"/>
    <cellStyle name="Normal 5 4 3 3 4 2" xfId="1271" xr:uid="{F8CC8896-FAD4-452C-97C5-196D69BFF462}"/>
    <cellStyle name="Normal 5 4 3 3 5" xfId="1272" xr:uid="{2252624E-0FD5-4F12-B696-E1ABCF6FBE00}"/>
    <cellStyle name="Normal 5 4 3 4" xfId="300" xr:uid="{78FE42D1-2044-4036-AB40-A7D8F7FFA50A}"/>
    <cellStyle name="Normal 5 4 3 4 2" xfId="553" xr:uid="{8F41C22D-A62C-4201-98FF-7FB9D0E3CEF0}"/>
    <cellStyle name="Normal 5 4 3 4 2 2" xfId="1273" xr:uid="{BC775A6D-4980-4B64-813B-C2D13F293D6B}"/>
    <cellStyle name="Normal 5 4 3 4 2 2 2" xfId="1274" xr:uid="{89837CEA-AD3D-44C8-8970-528774C76B03}"/>
    <cellStyle name="Normal 5 4 3 4 2 3" xfId="1275" xr:uid="{FA9FBAE5-63A4-4756-8755-EB4E2A95D4EF}"/>
    <cellStyle name="Normal 5 4 3 4 3" xfId="1276" xr:uid="{1FC4B948-313A-4299-97C6-33E18F601B7C}"/>
    <cellStyle name="Normal 5 4 3 4 3 2" xfId="1277" xr:uid="{F4A6394E-D1E1-4538-8E75-735872156AD9}"/>
    <cellStyle name="Normal 5 4 3 4 4" xfId="1278" xr:uid="{A2E5C7CC-E9D1-4699-B1BE-83F73E16D343}"/>
    <cellStyle name="Normal 5 4 3 5" xfId="554" xr:uid="{16D64E44-81E8-48EC-9249-808294690BA2}"/>
    <cellStyle name="Normal 5 4 3 5 2" xfId="1279" xr:uid="{97198C74-5FF6-41A0-9B80-9E2DAE9ECE7F}"/>
    <cellStyle name="Normal 5 4 3 5 2 2" xfId="1280" xr:uid="{0988136C-5D4B-43DD-A1CC-AC6C202053FA}"/>
    <cellStyle name="Normal 5 4 3 5 3" xfId="1281" xr:uid="{A57A8948-36D6-4FB8-AB16-D5AC08C0FE59}"/>
    <cellStyle name="Normal 5 4 3 5 4" xfId="2854" xr:uid="{74F6EBE4-66C6-4B7F-83D7-B1027A31892F}"/>
    <cellStyle name="Normal 5 4 3 6" xfId="1282" xr:uid="{A1F13C5A-38EA-4877-BD88-BBCE2837E29F}"/>
    <cellStyle name="Normal 5 4 3 6 2" xfId="1283" xr:uid="{3F52A4FD-4AC2-4EA7-931A-219E40E59F8E}"/>
    <cellStyle name="Normal 5 4 3 7" xfId="1284" xr:uid="{B3BD2EFE-BDC0-4F03-84A1-FA148DFF0C07}"/>
    <cellStyle name="Normal 5 4 3 8" xfId="2855" xr:uid="{FD358E76-F274-47D3-8D24-65926AE404A1}"/>
    <cellStyle name="Normal 5 4 4" xfId="97" xr:uid="{5A0172A1-52CD-4791-A751-D74C07374D43}"/>
    <cellStyle name="Normal 5 4 4 2" xfId="446" xr:uid="{A63FC52E-68E2-4411-A03D-C6F98A03B8A4}"/>
    <cellStyle name="Normal 5 4 4 2 2" xfId="555" xr:uid="{45429014-7BD6-402D-97C0-60B69E9DDB6D}"/>
    <cellStyle name="Normal 5 4 4 2 2 2" xfId="1285" xr:uid="{CA64FD47-ECFE-496A-A149-D75F12DD5A4E}"/>
    <cellStyle name="Normal 5 4 4 2 2 2 2" xfId="1286" xr:uid="{D7FC8412-969E-4C03-9C81-67FDA01AFB00}"/>
    <cellStyle name="Normal 5 4 4 2 2 3" xfId="1287" xr:uid="{F1B34F87-3379-43A2-AA0E-EA69A8452F66}"/>
    <cellStyle name="Normal 5 4 4 2 2 4" xfId="2856" xr:uid="{A7847B77-AADC-4E59-B4C7-8FCF0EF714DD}"/>
    <cellStyle name="Normal 5 4 4 2 3" xfId="1288" xr:uid="{44875BC8-C563-4BA2-815A-230DE3BFDF3C}"/>
    <cellStyle name="Normal 5 4 4 2 3 2" xfId="1289" xr:uid="{6CD0DF4A-CEAC-419F-9B1A-9ECF12EAF51B}"/>
    <cellStyle name="Normal 5 4 4 2 4" xfId="1290" xr:uid="{27C8499B-2C14-41CC-A578-4BA7C23EE01F}"/>
    <cellStyle name="Normal 5 4 4 2 5" xfId="2857" xr:uid="{7E22DACF-4C77-4CBC-9381-4453F71699AB}"/>
    <cellStyle name="Normal 5 4 4 3" xfId="556" xr:uid="{FF548345-925F-4816-BC3F-6557679C2FA9}"/>
    <cellStyle name="Normal 5 4 4 3 2" xfId="1291" xr:uid="{D709F2A1-AC84-4EFA-92B4-D45DB8FA3307}"/>
    <cellStyle name="Normal 5 4 4 3 2 2" xfId="1292" xr:uid="{99253ABE-969A-496A-BD75-850287EFE7E4}"/>
    <cellStyle name="Normal 5 4 4 3 3" xfId="1293" xr:uid="{FAD20995-4387-4799-A6C3-AD4971291B40}"/>
    <cellStyle name="Normal 5 4 4 3 4" xfId="2858" xr:uid="{8CEBF5D7-2175-4654-AF91-55CB10897C61}"/>
    <cellStyle name="Normal 5 4 4 4" xfId="1294" xr:uid="{D05FEBA0-F440-4715-93F9-A7BCDC56BDEA}"/>
    <cellStyle name="Normal 5 4 4 4 2" xfId="1295" xr:uid="{FF9E3FF9-317F-43EA-8DEB-D7B75FEBCD8E}"/>
    <cellStyle name="Normal 5 4 4 4 3" xfId="2859" xr:uid="{AC083F92-7A9E-4A95-80A1-079FB5A14089}"/>
    <cellStyle name="Normal 5 4 4 4 4" xfId="2860" xr:uid="{D3B4FFC8-7B4F-4FD7-971D-35A596E7B4C0}"/>
    <cellStyle name="Normal 5 4 4 5" xfId="1296" xr:uid="{DA063343-3AD2-4A5B-860F-F6C299385CBA}"/>
    <cellStyle name="Normal 5 4 4 6" xfId="2861" xr:uid="{59839F6D-353B-4B51-8933-907CAB75600C}"/>
    <cellStyle name="Normal 5 4 4 7" xfId="2862" xr:uid="{D1A4B4C8-A19C-4860-9CC1-F2EF5E16851B}"/>
    <cellStyle name="Normal 5 4 5" xfId="301" xr:uid="{E1DD3ABB-69CC-47FC-92EA-29F702EEEA99}"/>
    <cellStyle name="Normal 5 4 5 2" xfId="557" xr:uid="{33166860-8A00-4A9C-9D24-0D4FD392B8DA}"/>
    <cellStyle name="Normal 5 4 5 2 2" xfId="558" xr:uid="{C2DB4194-B8DA-45DE-9310-880F4E038D76}"/>
    <cellStyle name="Normal 5 4 5 2 2 2" xfId="1297" xr:uid="{7AE06534-6ED6-4886-9708-80E467F3EAFC}"/>
    <cellStyle name="Normal 5 4 5 2 2 2 2" xfId="1298" xr:uid="{B5D34EF9-FCE9-442D-8ED9-1BB90FECD0DB}"/>
    <cellStyle name="Normal 5 4 5 2 2 3" xfId="1299" xr:uid="{22082E41-7936-43F3-85E6-CE2D257FB3DE}"/>
    <cellStyle name="Normal 5 4 5 2 3" xfId="1300" xr:uid="{87C08499-280A-497E-884B-8B62F7DAB50C}"/>
    <cellStyle name="Normal 5 4 5 2 3 2" xfId="1301" xr:uid="{2805FFF4-D29C-407C-B847-427D33174B56}"/>
    <cellStyle name="Normal 5 4 5 2 4" xfId="1302" xr:uid="{15ED5C8C-6C97-4741-B9A3-4BF6C2F6050F}"/>
    <cellStyle name="Normal 5 4 5 3" xfId="559" xr:uid="{B7AB595A-0C2D-4945-948E-FB74A0F79978}"/>
    <cellStyle name="Normal 5 4 5 3 2" xfId="1303" xr:uid="{222A31B9-E341-4A6E-B789-158F18C4C660}"/>
    <cellStyle name="Normal 5 4 5 3 2 2" xfId="1304" xr:uid="{CDB34F4C-48F3-438D-A82E-2C483E9E5530}"/>
    <cellStyle name="Normal 5 4 5 3 3" xfId="1305" xr:uid="{56D617A7-2432-4E98-85DC-0260485263FA}"/>
    <cellStyle name="Normal 5 4 5 3 4" xfId="2863" xr:uid="{A42ADD38-6288-4246-9996-1B1C93DD1AF0}"/>
    <cellStyle name="Normal 5 4 5 4" xfId="1306" xr:uid="{23455C47-6D01-4B47-A7B0-4CCD114BC89A}"/>
    <cellStyle name="Normal 5 4 5 4 2" xfId="1307" xr:uid="{F688E711-CC65-4C25-8705-6D0612736D20}"/>
    <cellStyle name="Normal 5 4 5 5" xfId="1308" xr:uid="{6D9D7559-EEA0-4F42-AC02-73FB50D0ADA6}"/>
    <cellStyle name="Normal 5 4 5 6" xfId="2864" xr:uid="{067AD10D-11A2-4A3F-B887-755976E7FE3B}"/>
    <cellStyle name="Normal 5 4 6" xfId="302" xr:uid="{542C2A86-A13B-4E9B-867F-CCF9B74263EE}"/>
    <cellStyle name="Normal 5 4 6 2" xfId="560" xr:uid="{BF2110FF-AF25-4F3B-8C00-1C12228DFEC1}"/>
    <cellStyle name="Normal 5 4 6 2 2" xfId="1309" xr:uid="{0B5221C7-8FDD-4E9B-8A4D-95D8077B098C}"/>
    <cellStyle name="Normal 5 4 6 2 2 2" xfId="1310" xr:uid="{66FD428D-22A8-426E-9A6E-A7B0B38ABEC9}"/>
    <cellStyle name="Normal 5 4 6 2 3" xfId="1311" xr:uid="{D79917A7-FE28-4577-9F72-68F5F7C51159}"/>
    <cellStyle name="Normal 5 4 6 2 4" xfId="2865" xr:uid="{2A8320F8-6C9E-468A-80C0-80F13EAB175D}"/>
    <cellStyle name="Normal 5 4 6 3" xfId="1312" xr:uid="{42E07750-0330-44B8-9877-9E9FEE23B133}"/>
    <cellStyle name="Normal 5 4 6 3 2" xfId="1313" xr:uid="{E01E9DF5-7239-4B91-98DC-A2E2930EAE62}"/>
    <cellStyle name="Normal 5 4 6 4" xfId="1314" xr:uid="{B5BDE0B9-DF28-42FC-8549-B1D4325936F8}"/>
    <cellStyle name="Normal 5 4 6 5" xfId="2866" xr:uid="{FC7EAFD5-31A8-4464-B3BF-F360DE19EED8}"/>
    <cellStyle name="Normal 5 4 7" xfId="561" xr:uid="{B7C27767-4165-48D6-9FEB-0D20C4695489}"/>
    <cellStyle name="Normal 5 4 7 2" xfId="1315" xr:uid="{663A5D92-65B3-4F95-A6B7-38EC195DBB94}"/>
    <cellStyle name="Normal 5 4 7 2 2" xfId="1316" xr:uid="{6E4F115E-D318-413D-87B2-E460E0478EAA}"/>
    <cellStyle name="Normal 5 4 7 2 3" xfId="4418" xr:uid="{24F2CB55-6341-48C5-B2DA-801A1C643A2A}"/>
    <cellStyle name="Normal 5 4 7 3" xfId="1317" xr:uid="{A5D44833-AF17-4105-8E7C-32E7692D475C}"/>
    <cellStyle name="Normal 5 4 7 4" xfId="2867" xr:uid="{1BC3E7A9-194F-4AFD-9A4C-12413C907D72}"/>
    <cellStyle name="Normal 5 4 7 4 2" xfId="4583" xr:uid="{41D6AD34-6218-4746-B341-27CD0F18E2C2}"/>
    <cellStyle name="Normal 5 4 7 4 3" xfId="4684" xr:uid="{C58A1C4F-9363-4F46-86CB-B38CDBC8FEDD}"/>
    <cellStyle name="Normal 5 4 7 4 4" xfId="4610" xr:uid="{ED0E3087-7006-45B5-A7DC-6AD9D2F703C4}"/>
    <cellStyle name="Normal 5 4 8" xfId="1318" xr:uid="{D1A3C1D3-7B70-4687-B0D4-502C2DB234AB}"/>
    <cellStyle name="Normal 5 4 8 2" xfId="1319" xr:uid="{4FEFCCAC-0A0D-4B75-8DA6-35086EB2BCE7}"/>
    <cellStyle name="Normal 5 4 8 3" xfId="2868" xr:uid="{52172D90-206B-4202-9180-4B7FF86C8174}"/>
    <cellStyle name="Normal 5 4 8 4" xfId="2869" xr:uid="{2AFAD953-E191-434B-9EDC-E56B3B5338BF}"/>
    <cellStyle name="Normal 5 4 9" xfId="1320" xr:uid="{5E325D3B-2A67-4743-9D0C-1AFFFD2FDF30}"/>
    <cellStyle name="Normal 5 5" xfId="98" xr:uid="{AEB9D0AA-D7F4-4F69-B2C6-CC03132D7EA6}"/>
    <cellStyle name="Normal 5 5 10" xfId="2870" xr:uid="{561CEACF-114D-4FDE-87FB-70C73DA8B67A}"/>
    <cellStyle name="Normal 5 5 11" xfId="2871" xr:uid="{385CDFF8-F9DD-47F4-92D0-7456D446C761}"/>
    <cellStyle name="Normal 5 5 2" xfId="99" xr:uid="{8D2D21D7-22E0-4EE2-A4F2-0B61360D906C}"/>
    <cellStyle name="Normal 5 5 2 2" xfId="100" xr:uid="{B7F3FEDF-0F29-4165-BC78-3180C1F7BC96}"/>
    <cellStyle name="Normal 5 5 2 2 2" xfId="303" xr:uid="{F8A5A065-3E41-4279-B054-1D95DAE3BF35}"/>
    <cellStyle name="Normal 5 5 2 2 2 2" xfId="562" xr:uid="{BA77E303-4FBF-4CD3-9AB3-87D041A852F5}"/>
    <cellStyle name="Normal 5 5 2 2 2 2 2" xfId="1321" xr:uid="{F1F547D8-98B0-4C9B-BA1E-7224EFBBDC1A}"/>
    <cellStyle name="Normal 5 5 2 2 2 2 2 2" xfId="1322" xr:uid="{700C93E1-B9E8-49B9-A9F9-A51EE1039B51}"/>
    <cellStyle name="Normal 5 5 2 2 2 2 3" xfId="1323" xr:uid="{045F5EEF-12F2-4D6F-B0F8-8F4378AF0253}"/>
    <cellStyle name="Normal 5 5 2 2 2 2 4" xfId="2872" xr:uid="{DD8938D1-EFBC-47E6-9C16-4F244F1DA0BE}"/>
    <cellStyle name="Normal 5 5 2 2 2 3" xfId="1324" xr:uid="{C227499B-219B-4EE0-8547-1147B7323CA7}"/>
    <cellStyle name="Normal 5 5 2 2 2 3 2" xfId="1325" xr:uid="{BB0981A1-2D9E-4664-A157-81FE3BB3A063}"/>
    <cellStyle name="Normal 5 5 2 2 2 3 3" xfId="2873" xr:uid="{2F631AD4-3F63-4229-B8B5-1F5AA46110DC}"/>
    <cellStyle name="Normal 5 5 2 2 2 3 4" xfId="2874" xr:uid="{5C7E72EE-E066-48D3-8EE3-412D9B05FEE9}"/>
    <cellStyle name="Normal 5 5 2 2 2 4" xfId="1326" xr:uid="{68A8D56D-921A-43EE-9397-D3FFF26823AA}"/>
    <cellStyle name="Normal 5 5 2 2 2 5" xfId="2875" xr:uid="{9D91BCF4-9805-446C-89E0-E8140AAD29C4}"/>
    <cellStyle name="Normal 5 5 2 2 2 6" xfId="2876" xr:uid="{400743DD-F4B9-4AAE-B4A0-424FE8702BD2}"/>
    <cellStyle name="Normal 5 5 2 2 3" xfId="563" xr:uid="{E2F9A5AB-F587-481A-B94A-90EDD624958A}"/>
    <cellStyle name="Normal 5 5 2 2 3 2" xfId="1327" xr:uid="{40266D89-CB95-4A26-AA5F-86E4F73F1A17}"/>
    <cellStyle name="Normal 5 5 2 2 3 2 2" xfId="1328" xr:uid="{019DA686-64B9-473F-8061-03B788822F83}"/>
    <cellStyle name="Normal 5 5 2 2 3 2 3" xfId="2877" xr:uid="{52B2FEB0-DDEE-4BC5-80A6-75C13E3C908B}"/>
    <cellStyle name="Normal 5 5 2 2 3 2 4" xfId="2878" xr:uid="{E47E29EA-31B2-4FFC-B438-946CEF6312F8}"/>
    <cellStyle name="Normal 5 5 2 2 3 3" xfId="1329" xr:uid="{EF70E115-B3A2-4140-8A8F-0EC3773B5041}"/>
    <cellStyle name="Normal 5 5 2 2 3 4" xfId="2879" xr:uid="{BE62B6CA-27E4-4C40-A4EF-8A8826D184C3}"/>
    <cellStyle name="Normal 5 5 2 2 3 5" xfId="2880" xr:uid="{1F48C01A-7A6F-45DF-97A9-D46A984BB074}"/>
    <cellStyle name="Normal 5 5 2 2 4" xfId="1330" xr:uid="{89998554-8686-4A14-AEFE-B774E63A1F83}"/>
    <cellStyle name="Normal 5 5 2 2 4 2" xfId="1331" xr:uid="{469DF24C-EE48-49E7-B07E-EAE7A8C8CAD2}"/>
    <cellStyle name="Normal 5 5 2 2 4 3" xfId="2881" xr:uid="{E0B75F01-AAB8-4D37-A1CC-681CF5B7E19A}"/>
    <cellStyle name="Normal 5 5 2 2 4 4" xfId="2882" xr:uid="{7A716549-6F14-496C-B893-1ACA6AB96166}"/>
    <cellStyle name="Normal 5 5 2 2 5" xfId="1332" xr:uid="{1561D8BF-1030-4D53-ADE6-82E49B1AA6E6}"/>
    <cellStyle name="Normal 5 5 2 2 5 2" xfId="2883" xr:uid="{16868217-B885-4ECE-8908-551865A5313C}"/>
    <cellStyle name="Normal 5 5 2 2 5 3" xfId="2884" xr:uid="{DE6C9B50-9F61-4527-84E7-8EF7FDEDF07A}"/>
    <cellStyle name="Normal 5 5 2 2 5 4" xfId="2885" xr:uid="{CF83D7D1-4C91-437A-BEED-032887B866D5}"/>
    <cellStyle name="Normal 5 5 2 2 6" xfId="2886" xr:uid="{189E66A8-7A77-4A3A-BF9A-8BF9B3546419}"/>
    <cellStyle name="Normal 5 5 2 2 7" xfId="2887" xr:uid="{F1A15E0C-520C-49AD-A3A4-F776108095A4}"/>
    <cellStyle name="Normal 5 5 2 2 8" xfId="2888" xr:uid="{FAFFD656-33BD-4079-BE59-DD1510144B31}"/>
    <cellStyle name="Normal 5 5 2 3" xfId="304" xr:uid="{2AD9D474-92A3-44AB-B2C0-153D4309AC6D}"/>
    <cellStyle name="Normal 5 5 2 3 2" xfId="564" xr:uid="{DBF42C62-F850-419B-99BA-17CC464B40FF}"/>
    <cellStyle name="Normal 5 5 2 3 2 2" xfId="565" xr:uid="{45E2C892-FEE9-442D-9EB2-AB81928F7A81}"/>
    <cellStyle name="Normal 5 5 2 3 2 2 2" xfId="1333" xr:uid="{962C8FB3-128A-4AAA-A68C-F58E4673DFCC}"/>
    <cellStyle name="Normal 5 5 2 3 2 2 2 2" xfId="1334" xr:uid="{1825E660-1437-454E-9432-8D87A5C838AF}"/>
    <cellStyle name="Normal 5 5 2 3 2 2 3" xfId="1335" xr:uid="{E2DFA1D2-DFDC-4428-988C-55B6B6E60832}"/>
    <cellStyle name="Normal 5 5 2 3 2 3" xfId="1336" xr:uid="{B0C52581-476E-43F4-AA00-F27CAC4F0779}"/>
    <cellStyle name="Normal 5 5 2 3 2 3 2" xfId="1337" xr:uid="{A65B7589-EFDE-493E-BA88-33C8159B255D}"/>
    <cellStyle name="Normal 5 5 2 3 2 4" xfId="1338" xr:uid="{3B0601D3-C664-4ACE-A144-F4F9E6D2EC19}"/>
    <cellStyle name="Normal 5 5 2 3 3" xfId="566" xr:uid="{2A8C8DF6-A074-47B1-8FAC-92EF227C0E7C}"/>
    <cellStyle name="Normal 5 5 2 3 3 2" xfId="1339" xr:uid="{B1A173F4-8B11-4BC9-BF34-D91AEF5D90A2}"/>
    <cellStyle name="Normal 5 5 2 3 3 2 2" xfId="1340" xr:uid="{BE507ABB-5C00-41A5-96AE-BB2B8D3E034A}"/>
    <cellStyle name="Normal 5 5 2 3 3 3" xfId="1341" xr:uid="{225074EF-E3A3-44BA-9E1B-3D3FA7DA8038}"/>
    <cellStyle name="Normal 5 5 2 3 3 4" xfId="2889" xr:uid="{2B42CE2F-2BAD-4727-8AB5-96FCE28C68ED}"/>
    <cellStyle name="Normal 5 5 2 3 4" xfId="1342" xr:uid="{6AB4476C-EF89-4245-99AD-0D578868C18C}"/>
    <cellStyle name="Normal 5 5 2 3 4 2" xfId="1343" xr:uid="{CE8559CC-748B-4E16-B2E5-E53D239F4C46}"/>
    <cellStyle name="Normal 5 5 2 3 5" xfId="1344" xr:uid="{392CE797-702E-48F3-AA14-707A2862B847}"/>
    <cellStyle name="Normal 5 5 2 3 6" xfId="2890" xr:uid="{EA99C303-2C38-4153-8B32-D9EC71B264E2}"/>
    <cellStyle name="Normal 5 5 2 4" xfId="305" xr:uid="{337219E3-6557-4962-9337-69C8315D8224}"/>
    <cellStyle name="Normal 5 5 2 4 2" xfId="567" xr:uid="{CC8094E9-DD3F-4BF4-92C3-97AE51C6714A}"/>
    <cellStyle name="Normal 5 5 2 4 2 2" xfId="1345" xr:uid="{6E863284-055F-49B5-B4F5-59D7225984BD}"/>
    <cellStyle name="Normal 5 5 2 4 2 2 2" xfId="1346" xr:uid="{EEFC1397-E077-43A8-8FE0-805B1C54F25C}"/>
    <cellStyle name="Normal 5 5 2 4 2 3" xfId="1347" xr:uid="{FCFCC6B4-6B50-44E7-9AFA-861452CCCB60}"/>
    <cellStyle name="Normal 5 5 2 4 2 4" xfId="2891" xr:uid="{47CC5BC5-4F8C-4011-A4F2-DC052A089BC9}"/>
    <cellStyle name="Normal 5 5 2 4 3" xfId="1348" xr:uid="{62A0C0EF-66D3-4DC4-A8BE-5577FBD3A4C9}"/>
    <cellStyle name="Normal 5 5 2 4 3 2" xfId="1349" xr:uid="{CAFC588C-11D3-4052-B72D-8E9EF732A56D}"/>
    <cellStyle name="Normal 5 5 2 4 4" xfId="1350" xr:uid="{39734B8B-B795-4BD1-B901-43F896362949}"/>
    <cellStyle name="Normal 5 5 2 4 5" xfId="2892" xr:uid="{73449DDE-24F7-4FE6-9344-B0C0D1F757EA}"/>
    <cellStyle name="Normal 5 5 2 5" xfId="306" xr:uid="{9314C584-3498-4827-85D3-F6494961A884}"/>
    <cellStyle name="Normal 5 5 2 5 2" xfId="1351" xr:uid="{ED6B1EB1-2A47-4ECF-8D93-88AB5CBCE83B}"/>
    <cellStyle name="Normal 5 5 2 5 2 2" xfId="1352" xr:uid="{82716BCB-5EC3-40FA-9965-4ED405FDD383}"/>
    <cellStyle name="Normal 5 5 2 5 3" xfId="1353" xr:uid="{E56AC39A-4360-4E7B-946F-2675A653B1E2}"/>
    <cellStyle name="Normal 5 5 2 5 4" xfId="2893" xr:uid="{B533AB74-23B5-4989-BD28-0417F52D743B}"/>
    <cellStyle name="Normal 5 5 2 6" xfId="1354" xr:uid="{954DCE18-C80C-4730-B71F-C90AAB9D9422}"/>
    <cellStyle name="Normal 5 5 2 6 2" xfId="1355" xr:uid="{86B06F0A-1038-4B6C-9FD4-DE1FDC84843A}"/>
    <cellStyle name="Normal 5 5 2 6 3" xfId="2894" xr:uid="{EB556F5E-C717-4D01-AC71-05EFC99D8375}"/>
    <cellStyle name="Normal 5 5 2 6 4" xfId="2895" xr:uid="{E0BAD42D-F2EF-48ED-9996-730C5FBD9738}"/>
    <cellStyle name="Normal 5 5 2 7" xfId="1356" xr:uid="{62A4C084-ED6C-4288-85F6-2B2D5FA13155}"/>
    <cellStyle name="Normal 5 5 2 8" xfId="2896" xr:uid="{D5085000-42FC-4041-87A1-E252B7E3E743}"/>
    <cellStyle name="Normal 5 5 2 9" xfId="2897" xr:uid="{7D559E57-FE14-4810-943A-A40488B67ED4}"/>
    <cellStyle name="Normal 5 5 3" xfId="101" xr:uid="{646C13EC-14E3-4E13-B1B7-5AE28DDEF98C}"/>
    <cellStyle name="Normal 5 5 3 2" xfId="102" xr:uid="{94E307B8-FC8B-4892-87EE-F0BA353C3072}"/>
    <cellStyle name="Normal 5 5 3 2 2" xfId="568" xr:uid="{650EE6C9-21E3-42AE-A110-6EA62F21C3A4}"/>
    <cellStyle name="Normal 5 5 3 2 2 2" xfId="1357" xr:uid="{E7D15B9E-19AA-4237-A032-DEA27EE739C0}"/>
    <cellStyle name="Normal 5 5 3 2 2 2 2" xfId="1358" xr:uid="{E3D20D82-C947-480F-BD96-1237CF39B5A7}"/>
    <cellStyle name="Normal 5 5 3 2 2 2 2 2" xfId="4468" xr:uid="{0FB7E244-EBCF-492C-97B4-A78EF018F0E9}"/>
    <cellStyle name="Normal 5 5 3 2 2 2 3" xfId="4469" xr:uid="{CAD53375-B22D-4675-800D-8FA8CAC77C03}"/>
    <cellStyle name="Normal 5 5 3 2 2 3" xfId="1359" xr:uid="{912A4229-D372-46B3-8BEA-5A219D9A85BD}"/>
    <cellStyle name="Normal 5 5 3 2 2 3 2" xfId="4470" xr:uid="{92D37113-C598-4A80-890F-EDC94DF5AB9E}"/>
    <cellStyle name="Normal 5 5 3 2 2 4" xfId="2898" xr:uid="{8FFC87C9-1DF1-4A53-989E-FC9FEE90BBF4}"/>
    <cellStyle name="Normal 5 5 3 2 3" xfId="1360" xr:uid="{48455FE5-5FFF-4F11-9399-0FBBF060FCB6}"/>
    <cellStyle name="Normal 5 5 3 2 3 2" xfId="1361" xr:uid="{FCF1EFC1-DD35-42E8-8590-ABBF467422B9}"/>
    <cellStyle name="Normal 5 5 3 2 3 2 2" xfId="4471" xr:uid="{E5A6898C-2F90-4043-B1F4-3C9BD86ECA79}"/>
    <cellStyle name="Normal 5 5 3 2 3 3" xfId="2899" xr:uid="{1DD41B29-A5E2-4272-BD73-BC37CA6F0152}"/>
    <cellStyle name="Normal 5 5 3 2 3 4" xfId="2900" xr:uid="{F8C4967C-C690-4690-8D17-E6B25B91CAF1}"/>
    <cellStyle name="Normal 5 5 3 2 4" xfId="1362" xr:uid="{7F6B33B9-F03E-48DC-864F-4C17CF12FEEC}"/>
    <cellStyle name="Normal 5 5 3 2 4 2" xfId="4472" xr:uid="{C17B5598-93B7-4128-8B56-23E734D64FB8}"/>
    <cellStyle name="Normal 5 5 3 2 5" xfId="2901" xr:uid="{BE856801-911E-4603-91D7-F66A6D6700D2}"/>
    <cellStyle name="Normal 5 5 3 2 6" xfId="2902" xr:uid="{FE142EDA-FBBE-4760-BA89-47D1CA7025EE}"/>
    <cellStyle name="Normal 5 5 3 3" xfId="307" xr:uid="{7577657A-1118-40DA-8F8B-D16E6CA3F106}"/>
    <cellStyle name="Normal 5 5 3 3 2" xfId="1363" xr:uid="{5CBC9FA3-13C0-45F9-BF9A-4D47EEE7F947}"/>
    <cellStyle name="Normal 5 5 3 3 2 2" xfId="1364" xr:uid="{1488D688-D30F-47C0-8AEB-F86936E95D09}"/>
    <cellStyle name="Normal 5 5 3 3 2 2 2" xfId="4473" xr:uid="{E9437D31-5BA9-45C5-8346-9D5E6ED259A3}"/>
    <cellStyle name="Normal 5 5 3 3 2 3" xfId="2903" xr:uid="{79365FA9-0020-49A9-92AB-F8919FCFA5D2}"/>
    <cellStyle name="Normal 5 5 3 3 2 4" xfId="2904" xr:uid="{78BF4C6B-78AE-4E40-8893-383B1EAB49E0}"/>
    <cellStyle name="Normal 5 5 3 3 3" xfId="1365" xr:uid="{35925031-9088-47EB-A82A-F65F53AAF5B6}"/>
    <cellStyle name="Normal 5 5 3 3 3 2" xfId="4474" xr:uid="{4335D85C-13CE-4C70-847D-17439AECA02D}"/>
    <cellStyle name="Normal 5 5 3 3 4" xfId="2905" xr:uid="{B89F2656-ED6D-45E9-BB00-6666514BF15C}"/>
    <cellStyle name="Normal 5 5 3 3 5" xfId="2906" xr:uid="{A1099531-5FA4-48B8-A10D-7BF713FCA1B2}"/>
    <cellStyle name="Normal 5 5 3 4" xfId="1366" xr:uid="{4D3889D2-6988-4C6B-8AFE-D2AF409B69A7}"/>
    <cellStyle name="Normal 5 5 3 4 2" xfId="1367" xr:uid="{9F1C9A0C-DD1E-407A-BD61-A9581BF8485D}"/>
    <cellStyle name="Normal 5 5 3 4 2 2" xfId="4475" xr:uid="{148E7B12-49BF-4136-8D56-A47FC4030B46}"/>
    <cellStyle name="Normal 5 5 3 4 3" xfId="2907" xr:uid="{80782821-AB9E-444E-9EE8-3CFDC719A3AF}"/>
    <cellStyle name="Normal 5 5 3 4 4" xfId="2908" xr:uid="{BC5C8892-E372-44FC-B9CF-41D4D5C3A81D}"/>
    <cellStyle name="Normal 5 5 3 5" xfId="1368" xr:uid="{699AAD20-506A-4246-8636-3D4D03059922}"/>
    <cellStyle name="Normal 5 5 3 5 2" xfId="2909" xr:uid="{C745F835-B508-4A1B-9039-B1AB3CBF682A}"/>
    <cellStyle name="Normal 5 5 3 5 3" xfId="2910" xr:uid="{D03E18BE-4131-4679-9118-AC9081572444}"/>
    <cellStyle name="Normal 5 5 3 5 4" xfId="2911" xr:uid="{47FA4057-A4C5-4651-8D22-C40B945DBBFA}"/>
    <cellStyle name="Normal 5 5 3 6" xfId="2912" xr:uid="{B9E8289F-3778-49B2-9EF3-C72ED3C87BDB}"/>
    <cellStyle name="Normal 5 5 3 7" xfId="2913" xr:uid="{B9B94A39-0A47-4422-BFC2-39024CB837AE}"/>
    <cellStyle name="Normal 5 5 3 8" xfId="2914" xr:uid="{8C7AFABD-1DA3-4FAA-9991-FC3D1AF9A1CB}"/>
    <cellStyle name="Normal 5 5 4" xfId="103" xr:uid="{C7CBCBF2-BFEE-44E8-9437-FC3069487F26}"/>
    <cellStyle name="Normal 5 5 4 2" xfId="569" xr:uid="{FB564DC4-692F-4D7A-8269-42C9BDF3C453}"/>
    <cellStyle name="Normal 5 5 4 2 2" xfId="570" xr:uid="{4DBC23A3-C337-4921-AEA6-54A82A8C3405}"/>
    <cellStyle name="Normal 5 5 4 2 2 2" xfId="1369" xr:uid="{34EFE9F3-F660-412D-B911-258533F14DE3}"/>
    <cellStyle name="Normal 5 5 4 2 2 2 2" xfId="1370" xr:uid="{2471D0B3-516F-45E5-8A11-D96B1212CB86}"/>
    <cellStyle name="Normal 5 5 4 2 2 3" xfId="1371" xr:uid="{72D9A119-2F08-47D7-AE05-A72C84270510}"/>
    <cellStyle name="Normal 5 5 4 2 2 4" xfId="2915" xr:uid="{4DF50809-C87C-4743-BCE9-56FBAED34991}"/>
    <cellStyle name="Normal 5 5 4 2 3" xfId="1372" xr:uid="{C34FA225-80AD-4DFA-9DA7-76BBF0612F60}"/>
    <cellStyle name="Normal 5 5 4 2 3 2" xfId="1373" xr:uid="{BC6457AE-913E-485A-89D1-F0A3F9B3DF05}"/>
    <cellStyle name="Normal 5 5 4 2 4" xfId="1374" xr:uid="{11EDBBAD-0D0E-458A-B29E-F9B39197A343}"/>
    <cellStyle name="Normal 5 5 4 2 5" xfId="2916" xr:uid="{3DC29F55-D896-4F91-9218-1CAE88BAA807}"/>
    <cellStyle name="Normal 5 5 4 3" xfId="571" xr:uid="{2B45A347-D47B-4ED3-A97F-3EBFCD8F25A9}"/>
    <cellStyle name="Normal 5 5 4 3 2" xfId="1375" xr:uid="{0FF6F478-2C8B-4173-B63B-CCC58127D39D}"/>
    <cellStyle name="Normal 5 5 4 3 2 2" xfId="1376" xr:uid="{9C978098-A5BA-4086-BA8D-6AAA4E0D3BB4}"/>
    <cellStyle name="Normal 5 5 4 3 3" xfId="1377" xr:uid="{4EFFD9CD-B886-4BB4-B108-9E336244EE34}"/>
    <cellStyle name="Normal 5 5 4 3 4" xfId="2917" xr:uid="{071E6F0B-E183-497B-8A62-0A8EF86BD9C9}"/>
    <cellStyle name="Normal 5 5 4 4" xfId="1378" xr:uid="{C688C89B-2923-4519-8FFF-6E1D3D5DAC1F}"/>
    <cellStyle name="Normal 5 5 4 4 2" xfId="1379" xr:uid="{FFEC5355-A9E7-4358-952B-27181672E692}"/>
    <cellStyle name="Normal 5 5 4 4 3" xfId="2918" xr:uid="{93C98ED7-FED4-45AF-82AD-28BAFD9977D3}"/>
    <cellStyle name="Normal 5 5 4 4 4" xfId="2919" xr:uid="{CBC4F7B0-589C-4BE0-B94A-4DA2F0E38F24}"/>
    <cellStyle name="Normal 5 5 4 5" xfId="1380" xr:uid="{9CFF4DA0-E0CA-4F47-B843-AD8490FEF190}"/>
    <cellStyle name="Normal 5 5 4 6" xfId="2920" xr:uid="{E107D5AC-D3E2-45E5-B0A5-3AA9CF67F317}"/>
    <cellStyle name="Normal 5 5 4 7" xfId="2921" xr:uid="{7921139A-DA5C-417D-81A1-484999540287}"/>
    <cellStyle name="Normal 5 5 5" xfId="308" xr:uid="{609BEB29-AA85-4409-8188-99AD541F45B0}"/>
    <cellStyle name="Normal 5 5 5 2" xfId="572" xr:uid="{6B67EF0B-817A-450A-AA4A-CF3DEA59956D}"/>
    <cellStyle name="Normal 5 5 5 2 2" xfId="1381" xr:uid="{D7751C25-2AE4-438E-A48C-E83243187D96}"/>
    <cellStyle name="Normal 5 5 5 2 2 2" xfId="1382" xr:uid="{4A8F9B9C-B2BC-4843-9CAD-FAC9D92025B5}"/>
    <cellStyle name="Normal 5 5 5 2 3" xfId="1383" xr:uid="{6431C7F8-0E9F-4F9C-A096-1FB2D5069EA2}"/>
    <cellStyle name="Normal 5 5 5 2 4" xfId="2922" xr:uid="{559E1593-0383-41E9-B651-9686C42EB8D3}"/>
    <cellStyle name="Normal 5 5 5 3" xfId="1384" xr:uid="{AA27C50B-5F51-4EDB-BBFD-54F80EB30496}"/>
    <cellStyle name="Normal 5 5 5 3 2" xfId="1385" xr:uid="{18EA4F60-4191-46BF-BB2A-A7417334601E}"/>
    <cellStyle name="Normal 5 5 5 3 3" xfId="2923" xr:uid="{8152D44A-E261-4B22-A417-FB48653C6EAD}"/>
    <cellStyle name="Normal 5 5 5 3 4" xfId="2924" xr:uid="{3E4B04C8-488B-45CD-942F-9C701DE97BD5}"/>
    <cellStyle name="Normal 5 5 5 4" xfId="1386" xr:uid="{BA740363-D28A-49E0-93DB-952FCEA07DDF}"/>
    <cellStyle name="Normal 5 5 5 5" xfId="2925" xr:uid="{1DBC922F-053F-4116-B31B-88CC993908BC}"/>
    <cellStyle name="Normal 5 5 5 6" xfId="2926" xr:uid="{B4315849-4034-42A3-B628-4FBE9F4631C4}"/>
    <cellStyle name="Normal 5 5 6" xfId="309" xr:uid="{D42B55D1-E279-4CE8-B508-EA793569F14B}"/>
    <cellStyle name="Normal 5 5 6 2" xfId="1387" xr:uid="{178ABC69-E3AB-4CF4-BA20-D358008CF286}"/>
    <cellStyle name="Normal 5 5 6 2 2" xfId="1388" xr:uid="{0C90191F-7E41-4948-955E-C46A9849FFC1}"/>
    <cellStyle name="Normal 5 5 6 2 3" xfId="2927" xr:uid="{BECB1179-664C-4685-9B93-29B0F686963D}"/>
    <cellStyle name="Normal 5 5 6 2 4" xfId="2928" xr:uid="{68AFD665-FD94-4C15-920B-47E920319B95}"/>
    <cellStyle name="Normal 5 5 6 3" xfId="1389" xr:uid="{545B8FB5-AC13-4CC6-9070-F9CA52A74368}"/>
    <cellStyle name="Normal 5 5 6 4" xfId="2929" xr:uid="{D4C05E9A-7AC3-4A62-AB13-F5A482BBE72B}"/>
    <cellStyle name="Normal 5 5 6 5" xfId="2930" xr:uid="{7CAD8EE2-9954-4683-9B22-11328478B048}"/>
    <cellStyle name="Normal 5 5 7" xfId="1390" xr:uid="{D5F8E0D8-BC67-47F5-81FA-2C7C29B233A9}"/>
    <cellStyle name="Normal 5 5 7 2" xfId="1391" xr:uid="{51E054FE-C61E-4F14-BF46-ECFF7930F249}"/>
    <cellStyle name="Normal 5 5 7 3" xfId="2931" xr:uid="{3A42743D-911F-4E3F-A94F-27EB23E92385}"/>
    <cellStyle name="Normal 5 5 7 4" xfId="2932" xr:uid="{A2E03140-DCB7-415B-A7A0-355DD43C0A80}"/>
    <cellStyle name="Normal 5 5 8" xfId="1392" xr:uid="{EA8255B5-2821-42FA-9604-A0601FC5FD02}"/>
    <cellStyle name="Normal 5 5 8 2" xfId="2933" xr:uid="{0B45C3F6-9567-4B3A-9455-C40C1324C2D8}"/>
    <cellStyle name="Normal 5 5 8 3" xfId="2934" xr:uid="{A7E49AD9-8A5A-487F-8C53-B6121FCE95C9}"/>
    <cellStyle name="Normal 5 5 8 4" xfId="2935" xr:uid="{78B081BA-9763-4121-8B34-B0F777EF6AE3}"/>
    <cellStyle name="Normal 5 5 9" xfId="2936" xr:uid="{BA50DE9A-D5EE-41B6-A081-F88BD740D34D}"/>
    <cellStyle name="Normal 5 6" xfId="104" xr:uid="{ED0841CE-101E-494F-AD15-3C041D0C133B}"/>
    <cellStyle name="Normal 5 6 10" xfId="2937" xr:uid="{7496AE0C-FA37-4AB1-946E-478F448E2A84}"/>
    <cellStyle name="Normal 5 6 11" xfId="2938" xr:uid="{698C998F-D6C7-4F94-B42B-34E2EB9EAA5E}"/>
    <cellStyle name="Normal 5 6 2" xfId="105" xr:uid="{F4AD6DB3-4540-4D52-AC47-609E324AA8DE}"/>
    <cellStyle name="Normal 5 6 2 2" xfId="310" xr:uid="{70D031CD-ACAF-4459-8275-C8BAE175C867}"/>
    <cellStyle name="Normal 5 6 2 2 2" xfId="573" xr:uid="{FEBE678C-2325-466D-858A-6EDA7C8460DB}"/>
    <cellStyle name="Normal 5 6 2 2 2 2" xfId="574" xr:uid="{F5B4113F-1AE4-4B97-AB7E-F679BC675C04}"/>
    <cellStyle name="Normal 5 6 2 2 2 2 2" xfId="1393" xr:uid="{6C1626FB-CC83-473C-9ECD-69F9A04A5A3D}"/>
    <cellStyle name="Normal 5 6 2 2 2 2 3" xfId="2939" xr:uid="{F7B4531C-D79F-418F-AB77-D2B5E221E14F}"/>
    <cellStyle name="Normal 5 6 2 2 2 2 4" xfId="2940" xr:uid="{BDE6DFDD-14AC-4AF7-9455-5984EB5C2AD1}"/>
    <cellStyle name="Normal 5 6 2 2 2 3" xfId="1394" xr:uid="{0ADF402F-E34A-4545-9B83-A097D8B07F88}"/>
    <cellStyle name="Normal 5 6 2 2 2 3 2" xfId="2941" xr:uid="{FA6EFE4F-00D0-4636-B972-896CD486644C}"/>
    <cellStyle name="Normal 5 6 2 2 2 3 3" xfId="2942" xr:uid="{85C39A78-3AA4-41A1-9FA5-9AB050868196}"/>
    <cellStyle name="Normal 5 6 2 2 2 3 4" xfId="2943" xr:uid="{54B9DB6B-DFE3-4D8A-9102-3D56F05B5FED}"/>
    <cellStyle name="Normal 5 6 2 2 2 4" xfId="2944" xr:uid="{E6F58E35-7612-471A-A723-02C495010BAF}"/>
    <cellStyle name="Normal 5 6 2 2 2 5" xfId="2945" xr:uid="{8C391D86-7B99-44C0-9305-0660D7DE8300}"/>
    <cellStyle name="Normal 5 6 2 2 2 6" xfId="2946" xr:uid="{1CBBEEF1-3A9C-4212-A727-9D1D2B7CCE53}"/>
    <cellStyle name="Normal 5 6 2 2 3" xfId="575" xr:uid="{26130B8D-18A0-454B-B8AE-235581FD9C9B}"/>
    <cellStyle name="Normal 5 6 2 2 3 2" xfId="1395" xr:uid="{8C697C99-8462-4807-A349-A44CAC4226D5}"/>
    <cellStyle name="Normal 5 6 2 2 3 2 2" xfId="2947" xr:uid="{AFDA01F9-3052-4701-A6D8-EDEC2FB0E93F}"/>
    <cellStyle name="Normal 5 6 2 2 3 2 3" xfId="2948" xr:uid="{90714707-6D4B-4F13-A326-463C599D0135}"/>
    <cellStyle name="Normal 5 6 2 2 3 2 4" xfId="2949" xr:uid="{5C1A8BE8-2541-479C-99DF-B41331885B8B}"/>
    <cellStyle name="Normal 5 6 2 2 3 3" xfId="2950" xr:uid="{E885B59F-7210-43DE-A628-66B353F84BEE}"/>
    <cellStyle name="Normal 5 6 2 2 3 4" xfId="2951" xr:uid="{CE66E093-93AE-46C8-BAD8-75BFA856EC2B}"/>
    <cellStyle name="Normal 5 6 2 2 3 5" xfId="2952" xr:uid="{C814AEBE-116C-47B2-A5C9-F5B01E9AF57B}"/>
    <cellStyle name="Normal 5 6 2 2 4" xfId="1396" xr:uid="{0D07ADE6-E4B0-4AA7-869A-4BFFFE51FFB0}"/>
    <cellStyle name="Normal 5 6 2 2 4 2" xfId="2953" xr:uid="{75821DD4-A7DC-4C0F-A7E5-A0E7D9FD2548}"/>
    <cellStyle name="Normal 5 6 2 2 4 3" xfId="2954" xr:uid="{8955D9D9-7723-401B-9E01-7608A5E1A471}"/>
    <cellStyle name="Normal 5 6 2 2 4 4" xfId="2955" xr:uid="{ED477452-1FC6-4E19-A8DF-A009371BB76D}"/>
    <cellStyle name="Normal 5 6 2 2 5" xfId="2956" xr:uid="{D6DFB18F-6BA8-4FC0-A38F-E94742A80F31}"/>
    <cellStyle name="Normal 5 6 2 2 5 2" xfId="2957" xr:uid="{C622E4CA-9314-43BE-9056-9B7502672C62}"/>
    <cellStyle name="Normal 5 6 2 2 5 3" xfId="2958" xr:uid="{3901246F-65BC-4987-B816-F8E58928DD11}"/>
    <cellStyle name="Normal 5 6 2 2 5 4" xfId="2959" xr:uid="{5F299920-A323-46DD-8485-6AFE2CFBDC6E}"/>
    <cellStyle name="Normal 5 6 2 2 6" xfId="2960" xr:uid="{5ADC7EE5-4C5E-41C7-AF81-BEA8C347EDEA}"/>
    <cellStyle name="Normal 5 6 2 2 7" xfId="2961" xr:uid="{B859EE1B-CE7A-44C7-92B5-71E7B4F8C920}"/>
    <cellStyle name="Normal 5 6 2 2 8" xfId="2962" xr:uid="{3901414D-8125-40BC-A20A-C69756988ADD}"/>
    <cellStyle name="Normal 5 6 2 3" xfId="576" xr:uid="{EDDBA3F9-7DEF-4674-9A1F-E87D2C26A1CC}"/>
    <cellStyle name="Normal 5 6 2 3 2" xfId="577" xr:uid="{4E7797F3-3D71-4451-A4DE-98C9D020DECB}"/>
    <cellStyle name="Normal 5 6 2 3 2 2" xfId="578" xr:uid="{0A414E8D-A4E1-4B61-BC79-415137467EA2}"/>
    <cellStyle name="Normal 5 6 2 3 2 3" xfId="2963" xr:uid="{33A82762-A1CF-4337-BC06-BAA04D5AA5E4}"/>
    <cellStyle name="Normal 5 6 2 3 2 4" xfId="2964" xr:uid="{89F3B632-F222-496E-8730-5D909F970149}"/>
    <cellStyle name="Normal 5 6 2 3 3" xfId="579" xr:uid="{0423AE23-1BBF-45EB-8FA0-F67DEE04056F}"/>
    <cellStyle name="Normal 5 6 2 3 3 2" xfId="2965" xr:uid="{5F8F39AD-417E-4687-A6B5-38FE57029598}"/>
    <cellStyle name="Normal 5 6 2 3 3 3" xfId="2966" xr:uid="{BC2EEE0A-355C-45D2-930E-DD603684FCF2}"/>
    <cellStyle name="Normal 5 6 2 3 3 4" xfId="2967" xr:uid="{EC31D071-24A9-4188-9E34-28E33EDA84CB}"/>
    <cellStyle name="Normal 5 6 2 3 4" xfId="2968" xr:uid="{9BE2EB68-3798-4747-BF67-8D1C135C483F}"/>
    <cellStyle name="Normal 5 6 2 3 5" xfId="2969" xr:uid="{6B8E96E7-A274-4E05-99A3-4D796F474C9A}"/>
    <cellStyle name="Normal 5 6 2 3 6" xfId="2970" xr:uid="{BE897B50-B153-4C4B-B70A-216F351B564A}"/>
    <cellStyle name="Normal 5 6 2 4" xfId="580" xr:uid="{832C6E84-193C-42F0-93AE-B4E1A24165EE}"/>
    <cellStyle name="Normal 5 6 2 4 2" xfId="581" xr:uid="{9B303CEF-69AB-461B-8105-0BAB7F067142}"/>
    <cellStyle name="Normal 5 6 2 4 2 2" xfId="2971" xr:uid="{BF5A710E-A5CD-459C-A8CB-8FA80F77730F}"/>
    <cellStyle name="Normal 5 6 2 4 2 3" xfId="2972" xr:uid="{2D26EAC8-0A1E-45FE-8327-CC65A43FFD99}"/>
    <cellStyle name="Normal 5 6 2 4 2 4" xfId="2973" xr:uid="{129B6793-5A41-4AFE-B099-54EEB58D613F}"/>
    <cellStyle name="Normal 5 6 2 4 3" xfId="2974" xr:uid="{81502EE7-8B8C-452C-9662-82EBB1DEF68D}"/>
    <cellStyle name="Normal 5 6 2 4 4" xfId="2975" xr:uid="{19BE4F72-987D-4529-8BCE-C09AEF548DDE}"/>
    <cellStyle name="Normal 5 6 2 4 5" xfId="2976" xr:uid="{41C3E33F-31B5-46D7-811B-1C51F8FA3DE2}"/>
    <cellStyle name="Normal 5 6 2 5" xfId="582" xr:uid="{CA306A55-4E4C-4DE1-8C59-920A9886FDDB}"/>
    <cellStyle name="Normal 5 6 2 5 2" xfId="2977" xr:uid="{DBB09F0E-E606-455C-A312-2306B75ACCF9}"/>
    <cellStyle name="Normal 5 6 2 5 3" xfId="2978" xr:uid="{01CB4079-1894-4F6A-824E-E7B6D505C3D7}"/>
    <cellStyle name="Normal 5 6 2 5 4" xfId="2979" xr:uid="{4C57C297-E1A7-4A1E-BFD0-9824973821E2}"/>
    <cellStyle name="Normal 5 6 2 6" xfId="2980" xr:uid="{06B17A93-B16E-4173-8C4E-C2C9B022AB95}"/>
    <cellStyle name="Normal 5 6 2 6 2" xfId="2981" xr:uid="{618B1D04-950E-4DFF-8501-652350C11716}"/>
    <cellStyle name="Normal 5 6 2 6 3" xfId="2982" xr:uid="{ADE48D17-21B2-4785-A8F3-3291717F2E96}"/>
    <cellStyle name="Normal 5 6 2 6 4" xfId="2983" xr:uid="{777FDEC0-C785-4C36-BE62-62D1268BAAAF}"/>
    <cellStyle name="Normal 5 6 2 7" xfId="2984" xr:uid="{B308ECCB-4E61-47DF-B7B2-4C3E81AABB72}"/>
    <cellStyle name="Normal 5 6 2 8" xfId="2985" xr:uid="{DD62AA91-AD83-4F09-A8F7-036AB653DD75}"/>
    <cellStyle name="Normal 5 6 2 9" xfId="2986" xr:uid="{9826F7D2-4893-4FF0-AAEE-9DAD62A50E92}"/>
    <cellStyle name="Normal 5 6 3" xfId="311" xr:uid="{D4F6F775-EAE5-4EE5-B86F-8CE4B1E75E49}"/>
    <cellStyle name="Normal 5 6 3 2" xfId="583" xr:uid="{51F23B11-D352-4A61-A338-5CBE62625AE4}"/>
    <cellStyle name="Normal 5 6 3 2 2" xfId="584" xr:uid="{285F79B7-D10D-4269-9910-572E13FE9A7C}"/>
    <cellStyle name="Normal 5 6 3 2 2 2" xfId="1397" xr:uid="{D600AE24-4CDA-4351-842A-16EC1041BDB5}"/>
    <cellStyle name="Normal 5 6 3 2 2 2 2" xfId="1398" xr:uid="{4A912B45-5ECB-4B48-A80A-596411714DA2}"/>
    <cellStyle name="Normal 5 6 3 2 2 3" xfId="1399" xr:uid="{4851DFCC-344F-44FF-9975-09F34462AF51}"/>
    <cellStyle name="Normal 5 6 3 2 2 4" xfId="2987" xr:uid="{E84B5146-8F79-4AF3-B05B-30A4655F25CE}"/>
    <cellStyle name="Normal 5 6 3 2 3" xfId="1400" xr:uid="{2E7A1E01-592A-4CAE-8029-EBDF7DE34686}"/>
    <cellStyle name="Normal 5 6 3 2 3 2" xfId="1401" xr:uid="{CE58A632-0F00-471C-AAB9-EBD4097D9193}"/>
    <cellStyle name="Normal 5 6 3 2 3 3" xfId="2988" xr:uid="{B32CCDC2-B2CD-4A77-A3C2-F8E546324A69}"/>
    <cellStyle name="Normal 5 6 3 2 3 4" xfId="2989" xr:uid="{493458DC-148A-480B-9719-8AF718E7AA69}"/>
    <cellStyle name="Normal 5 6 3 2 4" xfId="1402" xr:uid="{7C3D9241-2996-414D-8E32-D17432A9B52B}"/>
    <cellStyle name="Normal 5 6 3 2 5" xfId="2990" xr:uid="{CDD50B9F-F9D8-4E69-9CDD-A57A151E20FD}"/>
    <cellStyle name="Normal 5 6 3 2 6" xfId="2991" xr:uid="{8747D755-A75F-4DD5-9F39-7C1AFA4775E1}"/>
    <cellStyle name="Normal 5 6 3 3" xfId="585" xr:uid="{738EB1B1-8EF9-46A5-AD9C-D992CB153754}"/>
    <cellStyle name="Normal 5 6 3 3 2" xfId="1403" xr:uid="{DF968EE8-C091-4A06-8D0F-BD01311E1B57}"/>
    <cellStyle name="Normal 5 6 3 3 2 2" xfId="1404" xr:uid="{0CFD1601-5759-4A98-9793-5A35D53B2484}"/>
    <cellStyle name="Normal 5 6 3 3 2 3" xfId="2992" xr:uid="{1BC70FBF-1395-446E-B0C3-D1F8CCC082EF}"/>
    <cellStyle name="Normal 5 6 3 3 2 4" xfId="2993" xr:uid="{52E305BB-C8D0-4666-B1D5-F9299E3AA674}"/>
    <cellStyle name="Normal 5 6 3 3 3" xfId="1405" xr:uid="{8195F187-B66E-4932-AC28-A0B54586A50E}"/>
    <cellStyle name="Normal 5 6 3 3 4" xfId="2994" xr:uid="{9C3780FD-CADA-49D7-8EE3-1751E1898F02}"/>
    <cellStyle name="Normal 5 6 3 3 5" xfId="2995" xr:uid="{E440BC91-F3BB-40D0-ADD2-0952E3F3A49C}"/>
    <cellStyle name="Normal 5 6 3 4" xfId="1406" xr:uid="{70EA3F0E-8371-4DAC-B7B3-E683C09E5DDB}"/>
    <cellStyle name="Normal 5 6 3 4 2" xfId="1407" xr:uid="{A94D6C86-8D90-456A-B5E4-E93B2E2BC96C}"/>
    <cellStyle name="Normal 5 6 3 4 3" xfId="2996" xr:uid="{233CE4AA-B6B3-462E-BA70-A57B0ADED2B3}"/>
    <cellStyle name="Normal 5 6 3 4 4" xfId="2997" xr:uid="{F6C44984-4AA7-4BF6-8B0E-C41697CE9913}"/>
    <cellStyle name="Normal 5 6 3 5" xfId="1408" xr:uid="{FCDFB7CB-5866-4BEE-AAC4-F327466D6013}"/>
    <cellStyle name="Normal 5 6 3 5 2" xfId="2998" xr:uid="{86E569D5-343B-4A44-B316-715FF3E504E8}"/>
    <cellStyle name="Normal 5 6 3 5 3" xfId="2999" xr:uid="{F1F2ED97-A8DE-42CE-8C19-23BBE4A65B4D}"/>
    <cellStyle name="Normal 5 6 3 5 4" xfId="3000" xr:uid="{756092F0-F717-4E9F-8138-95D68F8DAC35}"/>
    <cellStyle name="Normal 5 6 3 6" xfId="3001" xr:uid="{0730344E-1C67-44F9-A724-76BEF4C57B93}"/>
    <cellStyle name="Normal 5 6 3 7" xfId="3002" xr:uid="{D41C868D-4F4D-4A32-AFC4-F6D23D3F713A}"/>
    <cellStyle name="Normal 5 6 3 8" xfId="3003" xr:uid="{FAC39067-9097-4022-B385-27B0FFD0372A}"/>
    <cellStyle name="Normal 5 6 4" xfId="312" xr:uid="{6D5CD2F4-AC1A-4474-8310-CE5AF08B148B}"/>
    <cellStyle name="Normal 5 6 4 2" xfId="586" xr:uid="{AF4A8341-C10F-43B3-B78E-1C8AB794A813}"/>
    <cellStyle name="Normal 5 6 4 2 2" xfId="587" xr:uid="{77779163-9AE5-4BB6-BFB6-59A012EDC297}"/>
    <cellStyle name="Normal 5 6 4 2 2 2" xfId="1409" xr:uid="{4C4EB3C7-FF2A-45F2-B066-7FDE7A387F1A}"/>
    <cellStyle name="Normal 5 6 4 2 2 3" xfId="3004" xr:uid="{368678C4-8172-4C6F-9151-1281A2F4AC57}"/>
    <cellStyle name="Normal 5 6 4 2 2 4" xfId="3005" xr:uid="{9A4AF6F0-88CB-487B-B68F-116ECC156833}"/>
    <cellStyle name="Normal 5 6 4 2 3" xfId="1410" xr:uid="{E444EB06-484A-462C-AA52-13BD90B9BEFE}"/>
    <cellStyle name="Normal 5 6 4 2 4" xfId="3006" xr:uid="{FAC8E6DA-2C5E-4BE1-B9E8-03DBD5BDE6D1}"/>
    <cellStyle name="Normal 5 6 4 2 5" xfId="3007" xr:uid="{8052EA58-0069-42E9-B5F2-12D68197EC92}"/>
    <cellStyle name="Normal 5 6 4 3" xfId="588" xr:uid="{4A5533DC-3A8C-45FC-B2D5-63ED42983306}"/>
    <cellStyle name="Normal 5 6 4 3 2" xfId="1411" xr:uid="{97052731-D8CE-4186-AA1E-FB4A75745550}"/>
    <cellStyle name="Normal 5 6 4 3 3" xfId="3008" xr:uid="{8C61DE2E-18F4-4EAD-A8EC-C8165FA52026}"/>
    <cellStyle name="Normal 5 6 4 3 4" xfId="3009" xr:uid="{FFADAD93-D905-4763-98DB-D345D441184C}"/>
    <cellStyle name="Normal 5 6 4 4" xfId="1412" xr:uid="{EE4E4319-8FDB-4761-A2AC-BF449D44B95A}"/>
    <cellStyle name="Normal 5 6 4 4 2" xfId="3010" xr:uid="{210E2083-EA45-4C29-AB6A-69896BBAD293}"/>
    <cellStyle name="Normal 5 6 4 4 3" xfId="3011" xr:uid="{CB0308C4-EF69-415F-9671-ECFA8965AAE6}"/>
    <cellStyle name="Normal 5 6 4 4 4" xfId="3012" xr:uid="{1775C111-F88A-4215-A86F-F05AFB67F13B}"/>
    <cellStyle name="Normal 5 6 4 5" xfId="3013" xr:uid="{1C4668E7-B071-4C5C-8369-E646F67A52B8}"/>
    <cellStyle name="Normal 5 6 4 6" xfId="3014" xr:uid="{3F3F9BE7-3D19-440D-9A48-15FD99B09E87}"/>
    <cellStyle name="Normal 5 6 4 7" xfId="3015" xr:uid="{BCA9E4A5-E0B9-488D-B069-AEDB73E9CB4D}"/>
    <cellStyle name="Normal 5 6 5" xfId="313" xr:uid="{188F400F-65A7-48FF-A0B3-6E07FE75C4E4}"/>
    <cellStyle name="Normal 5 6 5 2" xfId="589" xr:uid="{DC263301-B38F-4AAE-A457-EB933663F0ED}"/>
    <cellStyle name="Normal 5 6 5 2 2" xfId="1413" xr:uid="{C2A37E71-1035-430E-AAC4-FD1E6E692969}"/>
    <cellStyle name="Normal 5 6 5 2 3" xfId="3016" xr:uid="{ABD1CD4F-7D93-47A9-A6F9-8FA89D9446FE}"/>
    <cellStyle name="Normal 5 6 5 2 4" xfId="3017" xr:uid="{594C2D98-040F-4A29-8B00-B5ABC1B756EE}"/>
    <cellStyle name="Normal 5 6 5 3" xfId="1414" xr:uid="{0F1B3BF4-13B9-451D-973C-C0B0C55BB39D}"/>
    <cellStyle name="Normal 5 6 5 3 2" xfId="3018" xr:uid="{106F0B1F-27EF-450F-9D4C-DD2FC4216498}"/>
    <cellStyle name="Normal 5 6 5 3 3" xfId="3019" xr:uid="{58831F7D-6954-43C3-B683-655F4AB45E7F}"/>
    <cellStyle name="Normal 5 6 5 3 4" xfId="3020" xr:uid="{027E301B-CBC9-4379-A155-BF81FBEFB9E5}"/>
    <cellStyle name="Normal 5 6 5 4" xfId="3021" xr:uid="{15C21591-7E83-4329-B861-63B2DB061020}"/>
    <cellStyle name="Normal 5 6 5 5" xfId="3022" xr:uid="{102EE962-2A60-4210-BF0C-BCDAEADB462B}"/>
    <cellStyle name="Normal 5 6 5 6" xfId="3023" xr:uid="{16F9D41B-0EC4-48AB-AE60-B384DF68B9D9}"/>
    <cellStyle name="Normal 5 6 6" xfId="590" xr:uid="{AF19EF00-8A58-420C-A303-CFF214D4060E}"/>
    <cellStyle name="Normal 5 6 6 2" xfId="1415" xr:uid="{A269AB61-026D-46C8-9E3A-85DDE8A9A8F7}"/>
    <cellStyle name="Normal 5 6 6 2 2" xfId="3024" xr:uid="{2502AA66-BB78-4CCF-8B23-F52139F019A8}"/>
    <cellStyle name="Normal 5 6 6 2 3" xfId="3025" xr:uid="{BABB8B85-D09B-4A7E-A462-4ECC1464975B}"/>
    <cellStyle name="Normal 5 6 6 2 4" xfId="3026" xr:uid="{05CA7647-A3BA-427B-852A-952984FED7B8}"/>
    <cellStyle name="Normal 5 6 6 3" xfId="3027" xr:uid="{3685C40A-F5EB-4B13-886D-F03F8ACB3D73}"/>
    <cellStyle name="Normal 5 6 6 4" xfId="3028" xr:uid="{4D79D55D-E4BE-4489-88CD-5480A595C453}"/>
    <cellStyle name="Normal 5 6 6 5" xfId="3029" xr:uid="{95E9BF82-7049-4149-A8F2-C797013FE9A4}"/>
    <cellStyle name="Normal 5 6 7" xfId="1416" xr:uid="{74784B6C-2E7E-4276-9241-3BE389242C3D}"/>
    <cellStyle name="Normal 5 6 7 2" xfId="3030" xr:uid="{FE27EE87-2CBD-47B4-A028-485B9DC3171A}"/>
    <cellStyle name="Normal 5 6 7 3" xfId="3031" xr:uid="{440A3E83-3C1D-4CF9-8C8C-4F8F2201254F}"/>
    <cellStyle name="Normal 5 6 7 4" xfId="3032" xr:uid="{D7144421-7E4A-43FF-BDA6-42A4DC3D8B6A}"/>
    <cellStyle name="Normal 5 6 8" xfId="3033" xr:uid="{E4551A61-FDCB-438E-8C1F-08F7014DFA0C}"/>
    <cellStyle name="Normal 5 6 8 2" xfId="3034" xr:uid="{AF2484A3-C4B9-4B59-A763-E45ED14B4596}"/>
    <cellStyle name="Normal 5 6 8 3" xfId="3035" xr:uid="{D9CA0DC2-3D77-4E6E-AC8E-166AAA126E98}"/>
    <cellStyle name="Normal 5 6 8 4" xfId="3036" xr:uid="{2573A52A-32F8-4591-85B3-7E10507AF71B}"/>
    <cellStyle name="Normal 5 6 9" xfId="3037" xr:uid="{94A8F339-945F-4A64-AA2B-6D1AE9CFE051}"/>
    <cellStyle name="Normal 5 7" xfId="106" xr:uid="{89EC7F64-CBD2-42CD-969A-EE9FE065B741}"/>
    <cellStyle name="Normal 5 7 2" xfId="107" xr:uid="{4DEEAA41-2F78-4598-9755-F38ED2945719}"/>
    <cellStyle name="Normal 5 7 2 2" xfId="314" xr:uid="{DE1CF271-857B-409D-9F65-AE4C99409979}"/>
    <cellStyle name="Normal 5 7 2 2 2" xfId="591" xr:uid="{CD87A769-8165-4FF3-80F7-7F57394C9C92}"/>
    <cellStyle name="Normal 5 7 2 2 2 2" xfId="1417" xr:uid="{22D73AC7-A294-49B5-9C57-2FB58D32C67F}"/>
    <cellStyle name="Normal 5 7 2 2 2 3" xfId="3038" xr:uid="{C4ECB290-9444-46DE-A9D0-777E3FC44858}"/>
    <cellStyle name="Normal 5 7 2 2 2 4" xfId="3039" xr:uid="{38B73274-09A5-47E1-9C99-3F76CF14C16D}"/>
    <cellStyle name="Normal 5 7 2 2 3" xfId="1418" xr:uid="{B8B2B0D6-7AE3-483D-BAFD-0CF7C90D3CFF}"/>
    <cellStyle name="Normal 5 7 2 2 3 2" xfId="3040" xr:uid="{D561A236-1EBF-4ACE-88AF-02AA026092B5}"/>
    <cellStyle name="Normal 5 7 2 2 3 3" xfId="3041" xr:uid="{9B125FE7-E164-4956-B8FB-D71E684836CC}"/>
    <cellStyle name="Normal 5 7 2 2 3 4" xfId="3042" xr:uid="{31FDA549-0BA2-42E7-8A73-9DAE827259B5}"/>
    <cellStyle name="Normal 5 7 2 2 4" xfId="3043" xr:uid="{70C7EF29-80C0-43D7-BE54-D3AB03073F53}"/>
    <cellStyle name="Normal 5 7 2 2 5" xfId="3044" xr:uid="{F2E97EA4-CAB0-44E0-AE0B-4D549EF499C5}"/>
    <cellStyle name="Normal 5 7 2 2 6" xfId="3045" xr:uid="{39957199-5F14-451C-B2C6-0CDC6D8376E4}"/>
    <cellStyle name="Normal 5 7 2 3" xfId="592" xr:uid="{BF657C53-73F1-4DA9-86DE-A9ABE024E9CF}"/>
    <cellStyle name="Normal 5 7 2 3 2" xfId="1419" xr:uid="{5AA508B7-6C50-4AAA-90E7-3566F3874654}"/>
    <cellStyle name="Normal 5 7 2 3 2 2" xfId="3046" xr:uid="{FE606E9E-7406-46EC-B342-89DAAA240DCE}"/>
    <cellStyle name="Normal 5 7 2 3 2 3" xfId="3047" xr:uid="{6E390038-3B47-4E60-B6F7-C22BEE2A5B35}"/>
    <cellStyle name="Normal 5 7 2 3 2 4" xfId="3048" xr:uid="{0B4673AF-86E7-40D4-9AE0-F4E645B7DCE1}"/>
    <cellStyle name="Normal 5 7 2 3 3" xfId="3049" xr:uid="{CF386956-D2ED-4429-9939-BA857CB5E1C0}"/>
    <cellStyle name="Normal 5 7 2 3 4" xfId="3050" xr:uid="{01F7C554-93DA-4660-B8C1-F253C442AFED}"/>
    <cellStyle name="Normal 5 7 2 3 5" xfId="3051" xr:uid="{C3DFBD51-F46B-4A23-B17A-50FD573ECB62}"/>
    <cellStyle name="Normal 5 7 2 4" xfId="1420" xr:uid="{9ABA3441-20CF-418E-82A7-C5885F59D49F}"/>
    <cellStyle name="Normal 5 7 2 4 2" xfId="3052" xr:uid="{A2257880-BC6A-4848-8EB7-5AD69E384F71}"/>
    <cellStyle name="Normal 5 7 2 4 3" xfId="3053" xr:uid="{CD53E835-B79E-4BD4-A984-BC56CD31E7D7}"/>
    <cellStyle name="Normal 5 7 2 4 4" xfId="3054" xr:uid="{FA301A2B-1B80-4A75-AC71-E08A5AA9675B}"/>
    <cellStyle name="Normal 5 7 2 5" xfId="3055" xr:uid="{C2F4E72D-0984-494A-B446-CB2F6B627C5C}"/>
    <cellStyle name="Normal 5 7 2 5 2" xfId="3056" xr:uid="{F90872CB-DCDC-4740-8296-D30B0F483C9E}"/>
    <cellStyle name="Normal 5 7 2 5 3" xfId="3057" xr:uid="{CD03D5D5-93DF-4A0E-AB4C-105AEEAD50A5}"/>
    <cellStyle name="Normal 5 7 2 5 4" xfId="3058" xr:uid="{309F7E32-5C1A-468E-8A61-71C7218718A5}"/>
    <cellStyle name="Normal 5 7 2 6" xfId="3059" xr:uid="{F870962A-4394-4E28-8F27-FFD7322AA43E}"/>
    <cellStyle name="Normal 5 7 2 7" xfId="3060" xr:uid="{25AAEE6A-9709-41EC-A35C-E5175073A065}"/>
    <cellStyle name="Normal 5 7 2 8" xfId="3061" xr:uid="{83436658-1B12-4F32-975D-38F7E34D03C5}"/>
    <cellStyle name="Normal 5 7 3" xfId="315" xr:uid="{8CED8682-8B50-4EF7-A6ED-90D45ABC65B6}"/>
    <cellStyle name="Normal 5 7 3 2" xfId="593" xr:uid="{D3505AFD-D5FA-4E62-8D75-343154D03115}"/>
    <cellStyle name="Normal 5 7 3 2 2" xfId="594" xr:uid="{6A5D89A9-2D27-4137-8592-B12AFA567294}"/>
    <cellStyle name="Normal 5 7 3 2 3" xfId="3062" xr:uid="{988C718E-36D9-4B7D-89DF-CB8BE669F346}"/>
    <cellStyle name="Normal 5 7 3 2 4" xfId="3063" xr:uid="{E9949925-46E7-44B9-B076-8316A37157CB}"/>
    <cellStyle name="Normal 5 7 3 3" xfId="595" xr:uid="{C99C388C-81E4-4F5E-8B63-CCCDDE73A769}"/>
    <cellStyle name="Normal 5 7 3 3 2" xfId="3064" xr:uid="{A1F89990-CA9F-4368-B1D4-A4A3D1C07C2B}"/>
    <cellStyle name="Normal 5 7 3 3 3" xfId="3065" xr:uid="{671C458B-E650-497E-B808-CC684AD4C5A7}"/>
    <cellStyle name="Normal 5 7 3 3 4" xfId="3066" xr:uid="{8CCF737E-68F1-4F27-B483-6D232D34EF85}"/>
    <cellStyle name="Normal 5 7 3 4" xfId="3067" xr:uid="{D1CCF1C9-093C-4B68-AA4E-6F109F3F75CB}"/>
    <cellStyle name="Normal 5 7 3 5" xfId="3068" xr:uid="{BD53324E-047E-42AA-AA55-15351775D8B5}"/>
    <cellStyle name="Normal 5 7 3 6" xfId="3069" xr:uid="{BDC4A298-137C-46C3-BC89-694A22355F04}"/>
    <cellStyle name="Normal 5 7 4" xfId="316" xr:uid="{FBFB021E-A5C7-4ACF-A407-B40C73E8FDCB}"/>
    <cellStyle name="Normal 5 7 4 2" xfId="596" xr:uid="{AF697B5E-CF86-4B19-AD32-C30CC349B12B}"/>
    <cellStyle name="Normal 5 7 4 2 2" xfId="3070" xr:uid="{EE08FC66-DB68-4128-899C-A580BCD93221}"/>
    <cellStyle name="Normal 5 7 4 2 3" xfId="3071" xr:uid="{58CA9CB1-1CFC-44C9-AAA2-7870ADAA9D9A}"/>
    <cellStyle name="Normal 5 7 4 2 4" xfId="3072" xr:uid="{8236C974-E610-4341-AA60-7F56E99975C3}"/>
    <cellStyle name="Normal 5 7 4 3" xfId="3073" xr:uid="{27A670D1-EF4E-47F0-8EC9-88BA767A2E1F}"/>
    <cellStyle name="Normal 5 7 4 4" xfId="3074" xr:uid="{1E3201E5-EE49-4D64-B9A7-25E7F11F44D9}"/>
    <cellStyle name="Normal 5 7 4 5" xfId="3075" xr:uid="{D35C96EE-FDA3-474E-93E0-BE5D5C10CC11}"/>
    <cellStyle name="Normal 5 7 5" xfId="597" xr:uid="{9D425520-D0A8-4E71-BC2F-D98FF731B398}"/>
    <cellStyle name="Normal 5 7 5 2" xfId="3076" xr:uid="{FD1F7701-DA89-4552-ACE3-A4DF9EC82045}"/>
    <cellStyle name="Normal 5 7 5 3" xfId="3077" xr:uid="{27A76EC3-B23B-4BAF-9A52-7CA119788A21}"/>
    <cellStyle name="Normal 5 7 5 4" xfId="3078" xr:uid="{BD7390F8-8A3E-4A54-A03C-BE420AB0AE8A}"/>
    <cellStyle name="Normal 5 7 6" xfId="3079" xr:uid="{48D9507E-33AD-4057-AE6F-2C65B54AB48F}"/>
    <cellStyle name="Normal 5 7 6 2" xfId="3080" xr:uid="{E6A86CC6-C636-4C69-B620-6C4975DF7276}"/>
    <cellStyle name="Normal 5 7 6 3" xfId="3081" xr:uid="{EDFD97EC-A3AE-428B-A287-0DA5B5939E5B}"/>
    <cellStyle name="Normal 5 7 6 4" xfId="3082" xr:uid="{D0301B80-91E4-4A86-8D45-99E9C620717B}"/>
    <cellStyle name="Normal 5 7 7" xfId="3083" xr:uid="{C04CC25A-3F91-442F-9B3A-3F909018D550}"/>
    <cellStyle name="Normal 5 7 8" xfId="3084" xr:uid="{824750CC-9242-4ACC-8401-AEC1DC14BDAA}"/>
    <cellStyle name="Normal 5 7 9" xfId="3085" xr:uid="{F381E49C-BF14-4179-BB37-4FC54876779D}"/>
    <cellStyle name="Normal 5 8" xfId="108" xr:uid="{02D9FE39-579E-4E74-B244-0E486B1E131E}"/>
    <cellStyle name="Normal 5 8 2" xfId="317" xr:uid="{954F2D96-CB4E-455E-9953-923FF2A25E30}"/>
    <cellStyle name="Normal 5 8 2 2" xfId="598" xr:uid="{2C2C82C9-2861-44A7-AC3B-59BE6A73F666}"/>
    <cellStyle name="Normal 5 8 2 2 2" xfId="1421" xr:uid="{5AA01D7B-C67C-4FD5-A929-5E9A6E4AA29E}"/>
    <cellStyle name="Normal 5 8 2 2 2 2" xfId="1422" xr:uid="{C900A044-D8BB-48DB-90B6-C6E2A570C9B4}"/>
    <cellStyle name="Normal 5 8 2 2 3" xfId="1423" xr:uid="{5E77F61D-2272-4A7F-9EE5-E9F2EBA5EF7D}"/>
    <cellStyle name="Normal 5 8 2 2 4" xfId="3086" xr:uid="{05E2F723-BFD9-4DDC-91C0-C6570D87DD56}"/>
    <cellStyle name="Normal 5 8 2 3" xfId="1424" xr:uid="{65EE7126-462F-4167-8331-3DBE5445158F}"/>
    <cellStyle name="Normal 5 8 2 3 2" xfId="1425" xr:uid="{6B66E052-987B-4B9F-8F9D-8820EC21CC4B}"/>
    <cellStyle name="Normal 5 8 2 3 3" xfId="3087" xr:uid="{0C6F42BB-C037-4B06-855B-DA5E970EA73B}"/>
    <cellStyle name="Normal 5 8 2 3 4" xfId="3088" xr:uid="{761A485C-99CB-463F-973C-17B69048FD42}"/>
    <cellStyle name="Normal 5 8 2 4" xfId="1426" xr:uid="{0A98AD5F-087A-452A-A7F3-91152297A459}"/>
    <cellStyle name="Normal 5 8 2 5" xfId="3089" xr:uid="{0A2CBEA2-2EE3-4B26-8E0A-C98972F2502A}"/>
    <cellStyle name="Normal 5 8 2 6" xfId="3090" xr:uid="{2959BE8A-96E5-46CC-9EC4-A09ACE24DB8A}"/>
    <cellStyle name="Normal 5 8 3" xfId="599" xr:uid="{A9A2FE39-8D95-4169-AF9E-EC81B22C5C5B}"/>
    <cellStyle name="Normal 5 8 3 2" xfId="1427" xr:uid="{37FC46B9-50FA-4132-9A67-4A216F27D7BB}"/>
    <cellStyle name="Normal 5 8 3 2 2" xfId="1428" xr:uid="{66AA2D39-B8EC-4F37-858B-26CD631E96A9}"/>
    <cellStyle name="Normal 5 8 3 2 3" xfId="3091" xr:uid="{CF95E352-290B-4844-A617-8BAB3F0A3788}"/>
    <cellStyle name="Normal 5 8 3 2 4" xfId="3092" xr:uid="{E5249213-4AA1-4B80-A666-424A6149D593}"/>
    <cellStyle name="Normal 5 8 3 3" xfId="1429" xr:uid="{59F4E049-1178-43FF-8DCC-870D67FC4D93}"/>
    <cellStyle name="Normal 5 8 3 4" xfId="3093" xr:uid="{93A965D6-CC01-4AE6-A783-D4EF22A5FDD4}"/>
    <cellStyle name="Normal 5 8 3 5" xfId="3094" xr:uid="{70ED9C93-01F4-4DE6-8F0C-13D65B7EAF2F}"/>
    <cellStyle name="Normal 5 8 4" xfId="1430" xr:uid="{5C047CDA-FE00-42BF-9D50-618F07F9C93D}"/>
    <cellStyle name="Normal 5 8 4 2" xfId="1431" xr:uid="{3954957F-04C9-4D1E-8045-99C5C9AC1454}"/>
    <cellStyle name="Normal 5 8 4 3" xfId="3095" xr:uid="{1D74A60A-ED4A-466D-9043-E4CDCECD67FF}"/>
    <cellStyle name="Normal 5 8 4 4" xfId="3096" xr:uid="{4E356AA7-E687-4E42-9A38-F6FC6410E780}"/>
    <cellStyle name="Normal 5 8 5" xfId="1432" xr:uid="{1EEB1C24-7BD3-4F75-AECF-F7C2DAF01F75}"/>
    <cellStyle name="Normal 5 8 5 2" xfId="3097" xr:uid="{B8C02741-95A1-4C56-B97E-4D3348D260E9}"/>
    <cellStyle name="Normal 5 8 5 3" xfId="3098" xr:uid="{0D5EB919-2BE7-43BC-AF3D-259D68000A64}"/>
    <cellStyle name="Normal 5 8 5 4" xfId="3099" xr:uid="{7514DB62-C9D5-40A4-802F-169F9BCF0956}"/>
    <cellStyle name="Normal 5 8 6" xfId="3100" xr:uid="{483E0ED6-1B88-4400-AC7A-2FDD60884483}"/>
    <cellStyle name="Normal 5 8 7" xfId="3101" xr:uid="{B2D9EB91-B572-4B47-9F9C-967CE5DB533C}"/>
    <cellStyle name="Normal 5 8 8" xfId="3102" xr:uid="{16B73E02-CC13-4574-90AE-198C3A91E278}"/>
    <cellStyle name="Normal 5 9" xfId="318" xr:uid="{7F369075-47DB-4D8F-8C81-6B2D006D95FC}"/>
    <cellStyle name="Normal 5 9 2" xfId="600" xr:uid="{DAC6F4F9-34E8-44B2-85C2-84903DB55CFD}"/>
    <cellStyle name="Normal 5 9 2 2" xfId="601" xr:uid="{33A2288E-A7A4-4BB7-A6CA-5239C34D9D23}"/>
    <cellStyle name="Normal 5 9 2 2 2" xfId="1433" xr:uid="{8AE48DC4-8826-4D5D-892E-CAC1B3FA4945}"/>
    <cellStyle name="Normal 5 9 2 2 3" xfId="3103" xr:uid="{3D26A4C8-3DF9-4C1D-B18C-440DAEAD55C3}"/>
    <cellStyle name="Normal 5 9 2 2 4" xfId="3104" xr:uid="{1A4653F9-5C62-4113-BC61-3C22BCC2B0ED}"/>
    <cellStyle name="Normal 5 9 2 3" xfId="1434" xr:uid="{3D6EEEE0-A63B-451B-A464-91FDE17608E3}"/>
    <cellStyle name="Normal 5 9 2 4" xfId="3105" xr:uid="{861431B9-901E-4809-8CB4-8D9C799B6280}"/>
    <cellStyle name="Normal 5 9 2 5" xfId="3106" xr:uid="{CFA0E731-6DC2-493F-9BE3-5905AB12589C}"/>
    <cellStyle name="Normal 5 9 3" xfId="602" xr:uid="{88381D84-4606-43BF-BA8A-08636C7A08F7}"/>
    <cellStyle name="Normal 5 9 3 2" xfId="1435" xr:uid="{F458B298-2662-4C89-80D0-18F44FF3D588}"/>
    <cellStyle name="Normal 5 9 3 3" xfId="3107" xr:uid="{D0C0A579-297B-466A-A578-CF20F982A226}"/>
    <cellStyle name="Normal 5 9 3 4" xfId="3108" xr:uid="{0F983863-557B-46BD-B764-E83071A19950}"/>
    <cellStyle name="Normal 5 9 4" xfId="1436" xr:uid="{1955BC12-A32D-41C8-9A5B-2B14AC7E68EE}"/>
    <cellStyle name="Normal 5 9 4 2" xfId="3109" xr:uid="{7E9711CE-C8D4-4EB0-946B-725EEE5E50ED}"/>
    <cellStyle name="Normal 5 9 4 3" xfId="3110" xr:uid="{84BBE3B1-6D8B-4828-9DFB-1B3739976BBC}"/>
    <cellStyle name="Normal 5 9 4 4" xfId="3111" xr:uid="{530AA33B-E6C7-4921-B126-D2B82CAF6A33}"/>
    <cellStyle name="Normal 5 9 5" xfId="3112" xr:uid="{A4DEFEB6-A635-4C30-B520-41B9E3589E3C}"/>
    <cellStyle name="Normal 5 9 6" xfId="3113" xr:uid="{34ACDB64-4215-435D-86E7-FE28D2AD2A9F}"/>
    <cellStyle name="Normal 5 9 7" xfId="3114" xr:uid="{9C91E034-DD6D-465C-8666-F143F0D87E7E}"/>
    <cellStyle name="Normal 6" xfId="109" xr:uid="{4709E485-1379-46A1-AE64-7E8A20BBD2F0}"/>
    <cellStyle name="Normal 6 10" xfId="319" xr:uid="{61F177C5-E89D-4F23-874F-C2632A7ACC8B}"/>
    <cellStyle name="Normal 6 10 2" xfId="1437" xr:uid="{10F8CE2A-3087-426B-AC63-2352C235B710}"/>
    <cellStyle name="Normal 6 10 2 2" xfId="3115" xr:uid="{4B657EEE-83D4-4EBD-9687-0CFE946ECF95}"/>
    <cellStyle name="Normal 6 10 2 2 2" xfId="4588" xr:uid="{383C2330-B7FB-40C2-A9E1-4BA6D7526084}"/>
    <cellStyle name="Normal 6 10 2 3" xfId="3116" xr:uid="{58E23754-0454-4A04-9405-5E649CC84BD7}"/>
    <cellStyle name="Normal 6 10 2 4" xfId="3117" xr:uid="{61E7A83A-0121-411B-9E58-32E329A4C28B}"/>
    <cellStyle name="Normal 6 10 2 5" xfId="5349" xr:uid="{005CD694-33B3-4B89-9621-F74101C42C94}"/>
    <cellStyle name="Normal 6 10 3" xfId="3118" xr:uid="{8F8643BF-70AD-458C-9BD5-1EF8D43038B9}"/>
    <cellStyle name="Normal 6 10 4" xfId="3119" xr:uid="{5DC6B7AF-AEF3-41CD-A209-1B2D52315A93}"/>
    <cellStyle name="Normal 6 10 5" xfId="3120" xr:uid="{28E37E55-C542-4743-9498-24D952F602E5}"/>
    <cellStyle name="Normal 6 11" xfId="1438" xr:uid="{8DA57961-9139-41A2-AA2E-088A6E3A0CEC}"/>
    <cellStyle name="Normal 6 11 2" xfId="3121" xr:uid="{38F3001D-4043-46BE-AAE0-2DDE6DA84F0A}"/>
    <cellStyle name="Normal 6 11 3" xfId="3122" xr:uid="{FC060849-F907-42CA-B6BE-B35115C7112F}"/>
    <cellStyle name="Normal 6 11 4" xfId="3123" xr:uid="{B22E4773-65E3-42DF-B2DC-4941AA5B2EF9}"/>
    <cellStyle name="Normal 6 12" xfId="902" xr:uid="{ADCEE6C9-27AE-4E48-A046-726F5BD3B437}"/>
    <cellStyle name="Normal 6 12 2" xfId="3124" xr:uid="{16E98B25-284F-43AB-B7B0-4C5328786244}"/>
    <cellStyle name="Normal 6 12 3" xfId="3125" xr:uid="{B0CA046F-C59B-46E9-A3AC-986CEDEDBA56}"/>
    <cellStyle name="Normal 6 12 4" xfId="3126" xr:uid="{51B15B95-ED72-4964-927C-AC7C63BBB319}"/>
    <cellStyle name="Normal 6 13" xfId="899" xr:uid="{3C16EE9A-9CD9-4313-B956-15EA91F36006}"/>
    <cellStyle name="Normal 6 13 2" xfId="3128" xr:uid="{50444D62-7BB3-4E7E-814F-84D911B9EAE9}"/>
    <cellStyle name="Normal 6 13 3" xfId="4315" xr:uid="{65A18BD6-B37A-45E8-8C81-2134BE0FC847}"/>
    <cellStyle name="Normal 6 13 4" xfId="3127" xr:uid="{D9432013-7298-48CD-8B06-905232BA6A6E}"/>
    <cellStyle name="Normal 6 13 5" xfId="5319" xr:uid="{73DC3939-EF0F-44AB-B026-629BE7EB9B38}"/>
    <cellStyle name="Normal 6 14" xfId="3129" xr:uid="{048EB28D-510F-496E-A796-28285A7A137A}"/>
    <cellStyle name="Normal 6 15" xfId="3130" xr:uid="{6EBEE59B-C1CA-4747-9357-414BCDBA2F2E}"/>
    <cellStyle name="Normal 6 16" xfId="3131" xr:uid="{062A582E-6C98-41D8-BDAD-273FE2A9271B}"/>
    <cellStyle name="Normal 6 2" xfId="110" xr:uid="{46694035-9DCE-4921-978D-3C07FD9C17E3}"/>
    <cellStyle name="Normal 6 2 2" xfId="320" xr:uid="{9E73E77F-1BF7-41CA-8676-9AB8AAECC8B4}"/>
    <cellStyle name="Normal 6 2 2 2" xfId="4671" xr:uid="{F267B934-6088-4C69-A9BD-54F5714706A2}"/>
    <cellStyle name="Normal 6 2 3" xfId="4560" xr:uid="{56746071-4BC6-4365-8781-F0F2D0EDA012}"/>
    <cellStyle name="Normal 6 3" xfId="111" xr:uid="{AE40E278-5914-420C-9981-9B1DADE5E5A7}"/>
    <cellStyle name="Normal 6 3 10" xfId="3132" xr:uid="{DB2EE9D4-6AD4-411A-8DA1-B19E048808D5}"/>
    <cellStyle name="Normal 6 3 11" xfId="3133" xr:uid="{FB64E684-7EA4-4E55-A58A-422F44073FBC}"/>
    <cellStyle name="Normal 6 3 2" xfId="112" xr:uid="{3C7780E7-5424-450C-8702-E33A571CCF96}"/>
    <cellStyle name="Normal 6 3 2 2" xfId="113" xr:uid="{CE124B37-8953-4EE9-8A64-4FFB34033E38}"/>
    <cellStyle name="Normal 6 3 2 2 2" xfId="321" xr:uid="{76E0AEBD-25BB-4195-BC52-E05FEF83F0E0}"/>
    <cellStyle name="Normal 6 3 2 2 2 2" xfId="603" xr:uid="{A07C97EC-40D7-4B62-B988-BF15A2344648}"/>
    <cellStyle name="Normal 6 3 2 2 2 2 2" xfId="604" xr:uid="{90864E7B-2B43-4881-ADC1-45CD47E3663B}"/>
    <cellStyle name="Normal 6 3 2 2 2 2 2 2" xfId="1439" xr:uid="{64BBE9E8-C65F-424B-9589-A7AF4227FCD3}"/>
    <cellStyle name="Normal 6 3 2 2 2 2 2 2 2" xfId="1440" xr:uid="{5A11BEAD-7542-4079-878A-7BA46FC66A26}"/>
    <cellStyle name="Normal 6 3 2 2 2 2 2 3" xfId="1441" xr:uid="{240790DC-98C2-4979-942C-CBE4D547045B}"/>
    <cellStyle name="Normal 6 3 2 2 2 2 3" xfId="1442" xr:uid="{38AEB71B-B088-4941-A5F5-FB269180BDEF}"/>
    <cellStyle name="Normal 6 3 2 2 2 2 3 2" xfId="1443" xr:uid="{D389CFFE-CDED-48B1-BFFE-751D0ABF6154}"/>
    <cellStyle name="Normal 6 3 2 2 2 2 4" xfId="1444" xr:uid="{0FD431BB-5B89-4F53-BB51-C231DCF4B83C}"/>
    <cellStyle name="Normal 6 3 2 2 2 3" xfId="605" xr:uid="{8FE06FC6-E018-4F6C-8A03-F3216AE700F0}"/>
    <cellStyle name="Normal 6 3 2 2 2 3 2" xfId="1445" xr:uid="{0938002C-5C20-44F0-BCB6-85F2D60FF6D9}"/>
    <cellStyle name="Normal 6 3 2 2 2 3 2 2" xfId="1446" xr:uid="{C9801B5A-29BA-4673-A459-4289EEC6089D}"/>
    <cellStyle name="Normal 6 3 2 2 2 3 3" xfId="1447" xr:uid="{41123FEC-491D-4003-B1E6-D24BCEE47ACB}"/>
    <cellStyle name="Normal 6 3 2 2 2 3 4" xfId="3134" xr:uid="{954F9FCA-0D0A-4B1F-AF60-6B6C501065B9}"/>
    <cellStyle name="Normal 6 3 2 2 2 4" xfId="1448" xr:uid="{13B63246-9904-4D32-8652-7A9840AC9DCF}"/>
    <cellStyle name="Normal 6 3 2 2 2 4 2" xfId="1449" xr:uid="{054BEEEE-1872-419E-BD30-4AB85BBDB581}"/>
    <cellStyle name="Normal 6 3 2 2 2 5" xfId="1450" xr:uid="{5CF4439B-23FC-4E4F-A2DD-D0E7AD171EDB}"/>
    <cellStyle name="Normal 6 3 2 2 2 6" xfId="3135" xr:uid="{2A367DFC-C3D3-4923-8047-9E9420C6E4A2}"/>
    <cellStyle name="Normal 6 3 2 2 3" xfId="322" xr:uid="{FFB185FE-CD51-4B10-8A75-DEEDBA2652DF}"/>
    <cellStyle name="Normal 6 3 2 2 3 2" xfId="606" xr:uid="{3D38A2DD-DA78-438A-AFCB-CAAE8AC0D992}"/>
    <cellStyle name="Normal 6 3 2 2 3 2 2" xfId="607" xr:uid="{65161168-FA9E-4BB7-A59B-D41B0FD3805F}"/>
    <cellStyle name="Normal 6 3 2 2 3 2 2 2" xfId="1451" xr:uid="{9E4E6EC7-D3F3-4791-A21C-8AF8D1D55E6E}"/>
    <cellStyle name="Normal 6 3 2 2 3 2 2 2 2" xfId="1452" xr:uid="{47AFA5CF-AA80-4D29-A417-C5D81B3325B8}"/>
    <cellStyle name="Normal 6 3 2 2 3 2 2 3" xfId="1453" xr:uid="{315648B0-1D72-4983-BECD-7325092A8D3D}"/>
    <cellStyle name="Normal 6 3 2 2 3 2 3" xfId="1454" xr:uid="{0FD050AB-F5B3-4575-844B-09D457FC4D4E}"/>
    <cellStyle name="Normal 6 3 2 2 3 2 3 2" xfId="1455" xr:uid="{2E6725CE-F60D-4925-BCFF-682FD04ACF3A}"/>
    <cellStyle name="Normal 6 3 2 2 3 2 4" xfId="1456" xr:uid="{D4D69BCE-78E1-4ABC-86C4-10BF91284CFD}"/>
    <cellStyle name="Normal 6 3 2 2 3 3" xfId="608" xr:uid="{AD0EA7E3-39CD-4B12-A69D-C4E2B2A75AD3}"/>
    <cellStyle name="Normal 6 3 2 2 3 3 2" xfId="1457" xr:uid="{C528407F-F718-4D4D-8EE2-D207591E45D5}"/>
    <cellStyle name="Normal 6 3 2 2 3 3 2 2" xfId="1458" xr:uid="{CB481C53-DADB-4FC6-9B31-B2973ECAEA19}"/>
    <cellStyle name="Normal 6 3 2 2 3 3 3" xfId="1459" xr:uid="{C6E843E6-4A6B-43A2-BA07-FC20B8E2EBA7}"/>
    <cellStyle name="Normal 6 3 2 2 3 4" xfId="1460" xr:uid="{A644C3B3-A51A-46CE-AFB6-B6F971C2F7B0}"/>
    <cellStyle name="Normal 6 3 2 2 3 4 2" xfId="1461" xr:uid="{D2DE3394-8BC5-4EEB-93EF-F60D529FA583}"/>
    <cellStyle name="Normal 6 3 2 2 3 5" xfId="1462" xr:uid="{A2CABE97-8831-496E-8926-6BDF27C32037}"/>
    <cellStyle name="Normal 6 3 2 2 4" xfId="609" xr:uid="{1CE8E393-08EB-4FA8-98A8-1BE6ED027796}"/>
    <cellStyle name="Normal 6 3 2 2 4 2" xfId="610" xr:uid="{831D2D73-E205-44C0-BD78-1509A252F92A}"/>
    <cellStyle name="Normal 6 3 2 2 4 2 2" xfId="1463" xr:uid="{30CA731B-DE2B-4B5D-AE1D-9A12B785C725}"/>
    <cellStyle name="Normal 6 3 2 2 4 2 2 2" xfId="1464" xr:uid="{F2EF5FA5-6745-4D2F-B99E-6B7542FCC1EB}"/>
    <cellStyle name="Normal 6 3 2 2 4 2 3" xfId="1465" xr:uid="{DC3CE26C-F0DF-4A4A-8F01-1986C1522A8D}"/>
    <cellStyle name="Normal 6 3 2 2 4 3" xfId="1466" xr:uid="{00B0E9DD-EF44-4BF2-99B1-71E5AB6A05EE}"/>
    <cellStyle name="Normal 6 3 2 2 4 3 2" xfId="1467" xr:uid="{D4E6C2C6-75A9-4940-94E8-E48232DE965F}"/>
    <cellStyle name="Normal 6 3 2 2 4 4" xfId="1468" xr:uid="{D9C166AE-AAC2-45AB-BF3A-B64072E1A88B}"/>
    <cellStyle name="Normal 6 3 2 2 5" xfId="611" xr:uid="{BBD050EA-0AAE-470C-A8B0-03F29B820481}"/>
    <cellStyle name="Normal 6 3 2 2 5 2" xfId="1469" xr:uid="{FE201D55-DB9F-4257-8AE8-68BAC0E5F184}"/>
    <cellStyle name="Normal 6 3 2 2 5 2 2" xfId="1470" xr:uid="{CBE491BB-FA15-4F0E-A86D-F924A0826283}"/>
    <cellStyle name="Normal 6 3 2 2 5 3" xfId="1471" xr:uid="{42C5A69C-BE76-42C3-A6F4-D23201423B09}"/>
    <cellStyle name="Normal 6 3 2 2 5 4" xfId="3136" xr:uid="{AF64E38A-5E31-4A0C-8499-DF6C48F38A7A}"/>
    <cellStyle name="Normal 6 3 2 2 6" xfId="1472" xr:uid="{7DD55D5C-D925-45E2-86D1-3F89520C242A}"/>
    <cellStyle name="Normal 6 3 2 2 6 2" xfId="1473" xr:uid="{0B214155-FC06-4FD4-ADFF-86D4FE9ED36D}"/>
    <cellStyle name="Normal 6 3 2 2 7" xfId="1474" xr:uid="{81A632FD-6715-4EC5-A669-0CE23A3E2952}"/>
    <cellStyle name="Normal 6 3 2 2 8" xfId="3137" xr:uid="{AC3C2BFF-43C7-4F6A-8421-4F49D2713DB1}"/>
    <cellStyle name="Normal 6 3 2 3" xfId="323" xr:uid="{E6BCB331-B1EF-49F3-874C-EEE5B74EEB25}"/>
    <cellStyle name="Normal 6 3 2 3 2" xfId="612" xr:uid="{14CBFA8F-E560-492C-A0BB-353536E8B5FB}"/>
    <cellStyle name="Normal 6 3 2 3 2 2" xfId="613" xr:uid="{D1138A5A-2940-4867-91EC-7C963D0F6227}"/>
    <cellStyle name="Normal 6 3 2 3 2 2 2" xfId="1475" xr:uid="{9C6FE5CD-F64D-408C-8A5E-A50C74ECCCD9}"/>
    <cellStyle name="Normal 6 3 2 3 2 2 2 2" xfId="1476" xr:uid="{B661875B-36DD-4B45-8CB9-337A3410E2A7}"/>
    <cellStyle name="Normal 6 3 2 3 2 2 3" xfId="1477" xr:uid="{7AAD813B-2767-4B87-A03E-1038972BFD2F}"/>
    <cellStyle name="Normal 6 3 2 3 2 3" xfId="1478" xr:uid="{B0300066-74BF-4FD4-9815-F942BBC8C37D}"/>
    <cellStyle name="Normal 6 3 2 3 2 3 2" xfId="1479" xr:uid="{A870B25E-D6CB-4AC8-845E-D3A204DC968E}"/>
    <cellStyle name="Normal 6 3 2 3 2 4" xfId="1480" xr:uid="{87F12480-48C4-4901-9AFF-A8B73778932E}"/>
    <cellStyle name="Normal 6 3 2 3 3" xfId="614" xr:uid="{97D09F71-F162-42FB-BA72-CB58902C17D7}"/>
    <cellStyle name="Normal 6 3 2 3 3 2" xfId="1481" xr:uid="{B2A4A5FF-C9D2-446D-8BA8-04F039BBC53A}"/>
    <cellStyle name="Normal 6 3 2 3 3 2 2" xfId="1482" xr:uid="{23E2B733-3EEB-43AA-8B77-412649B98E98}"/>
    <cellStyle name="Normal 6 3 2 3 3 3" xfId="1483" xr:uid="{E5346431-8DD1-469C-9E16-74C460BC8910}"/>
    <cellStyle name="Normal 6 3 2 3 3 4" xfId="3138" xr:uid="{9A8CA289-2C67-47F6-BDC2-8C9E8727083C}"/>
    <cellStyle name="Normal 6 3 2 3 4" xfId="1484" xr:uid="{9C5B3A9D-BB12-4A30-A49D-7BCB36A5E30F}"/>
    <cellStyle name="Normal 6 3 2 3 4 2" xfId="1485" xr:uid="{D16ADFC6-D73E-43E6-A302-7C853A3D1C6B}"/>
    <cellStyle name="Normal 6 3 2 3 5" xfId="1486" xr:uid="{29D4EBB5-0563-4CB3-B15B-E20BE2DBDB78}"/>
    <cellStyle name="Normal 6 3 2 3 6" xfId="3139" xr:uid="{7DA74010-D808-4C58-8C5B-CB66FDB04F13}"/>
    <cellStyle name="Normal 6 3 2 4" xfId="324" xr:uid="{1A0C5CE0-E6FA-4CEF-B018-687926AA802E}"/>
    <cellStyle name="Normal 6 3 2 4 2" xfId="615" xr:uid="{6D9DFBD7-0A55-4800-999C-E29EE344C6B6}"/>
    <cellStyle name="Normal 6 3 2 4 2 2" xfId="616" xr:uid="{D8291049-A2DC-498F-A4E1-B490DF5DB60D}"/>
    <cellStyle name="Normal 6 3 2 4 2 2 2" xfId="1487" xr:uid="{B0940DE1-D05C-4791-B210-B1A953A11BCB}"/>
    <cellStyle name="Normal 6 3 2 4 2 2 2 2" xfId="1488" xr:uid="{2B3D8148-FD1D-458E-99E7-71BC1CA5D9EC}"/>
    <cellStyle name="Normal 6 3 2 4 2 2 3" xfId="1489" xr:uid="{2DA2FCEA-707D-44CC-ADF2-2A7E121F825A}"/>
    <cellStyle name="Normal 6 3 2 4 2 3" xfId="1490" xr:uid="{38FFF167-A648-446B-A670-3C7B3DC8E8A8}"/>
    <cellStyle name="Normal 6 3 2 4 2 3 2" xfId="1491" xr:uid="{A63E0527-D39F-4044-8FC3-7E3D91F3BE57}"/>
    <cellStyle name="Normal 6 3 2 4 2 4" xfId="1492" xr:uid="{6F800DBE-1028-4861-BD17-1F020BFFA73B}"/>
    <cellStyle name="Normal 6 3 2 4 3" xfId="617" xr:uid="{E3E50F4D-F95E-4A64-B3FF-FB8FDD337EF1}"/>
    <cellStyle name="Normal 6 3 2 4 3 2" xfId="1493" xr:uid="{18C59624-6AB0-4A05-8B92-D4AD39CAB722}"/>
    <cellStyle name="Normal 6 3 2 4 3 2 2" xfId="1494" xr:uid="{52CE6BF2-2A31-4A4D-9C28-5D67E1E149FB}"/>
    <cellStyle name="Normal 6 3 2 4 3 3" xfId="1495" xr:uid="{AA4E1620-0F13-4D44-B31B-E11C49556B46}"/>
    <cellStyle name="Normal 6 3 2 4 4" xfId="1496" xr:uid="{EDEDAB04-209B-47B0-812F-B694D40AD38F}"/>
    <cellStyle name="Normal 6 3 2 4 4 2" xfId="1497" xr:uid="{F61F867D-70C2-487B-AE68-62C20B2C7B88}"/>
    <cellStyle name="Normal 6 3 2 4 5" xfId="1498" xr:uid="{C3A593D5-0F1B-4660-80BA-25A4318E814C}"/>
    <cellStyle name="Normal 6 3 2 5" xfId="325" xr:uid="{2E92C992-D97D-4C9D-B097-1BE095622BA7}"/>
    <cellStyle name="Normal 6 3 2 5 2" xfId="618" xr:uid="{1B322CDE-9101-450D-8738-0388D284A2F3}"/>
    <cellStyle name="Normal 6 3 2 5 2 2" xfId="1499" xr:uid="{877D23AA-59A7-4C60-953F-32E71F5C7720}"/>
    <cellStyle name="Normal 6 3 2 5 2 2 2" xfId="1500" xr:uid="{D263EAB7-B436-4235-AAB8-0A1F650905A9}"/>
    <cellStyle name="Normal 6 3 2 5 2 3" xfId="1501" xr:uid="{ACB3DB01-58E4-4DB0-80A1-E73C2F688116}"/>
    <cellStyle name="Normal 6 3 2 5 3" xfId="1502" xr:uid="{E02291E8-E1B5-4F03-A433-C5FF4CD52D86}"/>
    <cellStyle name="Normal 6 3 2 5 3 2" xfId="1503" xr:uid="{2E0CBD9E-2AF2-4B97-AF0D-7F359EFCBC0B}"/>
    <cellStyle name="Normal 6 3 2 5 4" xfId="1504" xr:uid="{C1BBF932-0996-48A8-9967-C1FB1C8B5031}"/>
    <cellStyle name="Normal 6 3 2 6" xfId="619" xr:uid="{628FD57C-6D62-4807-AB3B-AC206029D668}"/>
    <cellStyle name="Normal 6 3 2 6 2" xfId="1505" xr:uid="{0CD3ED13-3223-4DAB-A831-C7A9D369DA07}"/>
    <cellStyle name="Normal 6 3 2 6 2 2" xfId="1506" xr:uid="{13730E10-9E68-4806-9020-4ECE144DCE7D}"/>
    <cellStyle name="Normal 6 3 2 6 3" xfId="1507" xr:uid="{E79A9ADC-D1C2-43D4-A517-254DE761FA19}"/>
    <cellStyle name="Normal 6 3 2 6 4" xfId="3140" xr:uid="{C5DD25AC-9FC0-4B4D-917A-FC030364799C}"/>
    <cellStyle name="Normal 6 3 2 7" xfId="1508" xr:uid="{689E43C4-CEA4-467D-A6E8-25A04C4C8D34}"/>
    <cellStyle name="Normal 6 3 2 7 2" xfId="1509" xr:uid="{5E544E38-A9EB-464A-A742-4F3D76D691ED}"/>
    <cellStyle name="Normal 6 3 2 8" xfId="1510" xr:uid="{A0FC3D28-EDEC-4171-8662-AE8577833E03}"/>
    <cellStyle name="Normal 6 3 2 9" xfId="3141" xr:uid="{582E0FF7-D638-4E86-9243-BA22682F6099}"/>
    <cellStyle name="Normal 6 3 3" xfId="114" xr:uid="{28BBDB1F-DECC-4083-8038-745607454A88}"/>
    <cellStyle name="Normal 6 3 3 2" xfId="115" xr:uid="{6AA5FC0F-F521-456B-BCE8-68F54DCBE0F5}"/>
    <cellStyle name="Normal 6 3 3 2 2" xfId="620" xr:uid="{7BCD6387-BB2E-4097-8D4A-0701C6982ADA}"/>
    <cellStyle name="Normal 6 3 3 2 2 2" xfId="621" xr:uid="{18DC4933-FDD9-4ED3-B913-44DADBB7D0AF}"/>
    <cellStyle name="Normal 6 3 3 2 2 2 2" xfId="1511" xr:uid="{23588616-3139-484F-9E73-0748EE719C28}"/>
    <cellStyle name="Normal 6 3 3 2 2 2 2 2" xfId="1512" xr:uid="{0C7D5D68-1FFF-461D-8A4A-2D466428C150}"/>
    <cellStyle name="Normal 6 3 3 2 2 2 3" xfId="1513" xr:uid="{81241B0B-9998-4D36-89FD-D6B463037005}"/>
    <cellStyle name="Normal 6 3 3 2 2 3" xfId="1514" xr:uid="{8E1FAA26-D00A-4AC1-9343-D6B2FAD28BF7}"/>
    <cellStyle name="Normal 6 3 3 2 2 3 2" xfId="1515" xr:uid="{D22B1455-3EB1-452C-8783-09BFE620AF14}"/>
    <cellStyle name="Normal 6 3 3 2 2 4" xfId="1516" xr:uid="{15A05A23-77B6-4213-B1C8-F8E002DE8254}"/>
    <cellStyle name="Normal 6 3 3 2 3" xfId="622" xr:uid="{247EC1B3-A38B-41CE-B9D0-BEBC26A8D65F}"/>
    <cellStyle name="Normal 6 3 3 2 3 2" xfId="1517" xr:uid="{6D4A18DE-AAF7-4115-A247-F96E575ACFF2}"/>
    <cellStyle name="Normal 6 3 3 2 3 2 2" xfId="1518" xr:uid="{8EF9DB33-6165-4118-A45C-8B9E0345E0A7}"/>
    <cellStyle name="Normal 6 3 3 2 3 3" xfId="1519" xr:uid="{7A38AD81-AC1E-4EA5-8364-4FF62C7A04CF}"/>
    <cellStyle name="Normal 6 3 3 2 3 4" xfId="3142" xr:uid="{A9373CEA-C658-4A71-A4BC-024F9DC93081}"/>
    <cellStyle name="Normal 6 3 3 2 4" xfId="1520" xr:uid="{9C4F0FD9-70F0-4000-B6DF-608475280CE9}"/>
    <cellStyle name="Normal 6 3 3 2 4 2" xfId="1521" xr:uid="{DCCE4F4A-4602-451D-B522-1F32E725B109}"/>
    <cellStyle name="Normal 6 3 3 2 5" xfId="1522" xr:uid="{13077F1C-66A2-47EE-A413-0690E3465850}"/>
    <cellStyle name="Normal 6 3 3 2 6" xfId="3143" xr:uid="{8AB79E7B-E372-4AC5-AF99-22806E287F2B}"/>
    <cellStyle name="Normal 6 3 3 3" xfId="326" xr:uid="{9A8086BB-6D7B-48CE-8F6C-5B703A0CF728}"/>
    <cellStyle name="Normal 6 3 3 3 2" xfId="623" xr:uid="{3B1C9410-B5BD-481F-B111-9B3F26BC55DE}"/>
    <cellStyle name="Normal 6 3 3 3 2 2" xfId="624" xr:uid="{7D401D33-99A6-4FE3-9BC8-9002A54200A1}"/>
    <cellStyle name="Normal 6 3 3 3 2 2 2" xfId="1523" xr:uid="{8CD6875C-3159-4DDC-990B-6F1A4857ABFD}"/>
    <cellStyle name="Normal 6 3 3 3 2 2 2 2" xfId="1524" xr:uid="{49AF6B7F-633A-4B57-961F-FFC16BC906AE}"/>
    <cellStyle name="Normal 6 3 3 3 2 2 3" xfId="1525" xr:uid="{0495C6DD-DA46-408F-A928-F155EC6EB8E3}"/>
    <cellStyle name="Normal 6 3 3 3 2 3" xfId="1526" xr:uid="{A1FD1E19-C202-4BFD-BEC6-0A3E8A2DA5CE}"/>
    <cellStyle name="Normal 6 3 3 3 2 3 2" xfId="1527" xr:uid="{0A061D07-BB27-4EDA-8A65-E39EF0B92DA6}"/>
    <cellStyle name="Normal 6 3 3 3 2 4" xfId="1528" xr:uid="{EC78C959-3CFA-4CF3-A8DD-240EFCCE1C58}"/>
    <cellStyle name="Normal 6 3 3 3 3" xfId="625" xr:uid="{5329040B-6A53-4E69-AD19-6E1EA6C5968F}"/>
    <cellStyle name="Normal 6 3 3 3 3 2" xfId="1529" xr:uid="{E8AAB656-82CB-4016-A750-A7F7D0F93B24}"/>
    <cellStyle name="Normal 6 3 3 3 3 2 2" xfId="1530" xr:uid="{1AFC3371-11CE-4457-98B3-4C72C222E5FD}"/>
    <cellStyle name="Normal 6 3 3 3 3 3" xfId="1531" xr:uid="{750BFFF8-04CC-4FF8-8E2B-F64AE134EF7A}"/>
    <cellStyle name="Normal 6 3 3 3 4" xfId="1532" xr:uid="{511D5066-06F6-41FB-A6D8-D2126C837E7D}"/>
    <cellStyle name="Normal 6 3 3 3 4 2" xfId="1533" xr:uid="{B582BC0C-9507-41E4-B357-532515FC5075}"/>
    <cellStyle name="Normal 6 3 3 3 5" xfId="1534" xr:uid="{683238DD-EEC1-45C1-9872-291C1D97D4FE}"/>
    <cellStyle name="Normal 6 3 3 4" xfId="327" xr:uid="{5FB10A49-594B-4F8D-B333-8FA1C7C6B3C8}"/>
    <cellStyle name="Normal 6 3 3 4 2" xfId="626" xr:uid="{F0DB099F-15CB-454C-93AD-6D854B17583E}"/>
    <cellStyle name="Normal 6 3 3 4 2 2" xfId="1535" xr:uid="{42A4AA18-C07E-4A6B-A0B7-7B5DC577C0B8}"/>
    <cellStyle name="Normal 6 3 3 4 2 2 2" xfId="1536" xr:uid="{F475D8D5-F854-425C-B399-E73410FF64A9}"/>
    <cellStyle name="Normal 6 3 3 4 2 3" xfId="1537" xr:uid="{56EC0316-1A42-4922-B5EF-498759122531}"/>
    <cellStyle name="Normal 6 3 3 4 3" xfId="1538" xr:uid="{E2548C16-FF00-4A60-B2CE-B78A410076FD}"/>
    <cellStyle name="Normal 6 3 3 4 3 2" xfId="1539" xr:uid="{B38D6479-D1E1-4CDF-AA03-854C358984DC}"/>
    <cellStyle name="Normal 6 3 3 4 4" xfId="1540" xr:uid="{D285E188-6546-4E2E-BBE1-E66493FC23CA}"/>
    <cellStyle name="Normal 6 3 3 5" xfId="627" xr:uid="{6389F106-A3C4-4E0D-A6EC-C022E7571349}"/>
    <cellStyle name="Normal 6 3 3 5 2" xfId="1541" xr:uid="{4939326C-0C5D-495C-99FA-DDA7398F51A6}"/>
    <cellStyle name="Normal 6 3 3 5 2 2" xfId="1542" xr:uid="{6413FC43-B5D0-4A83-93E0-E79205659446}"/>
    <cellStyle name="Normal 6 3 3 5 3" xfId="1543" xr:uid="{1FB4DA76-9D18-4D3D-8A13-75883DD1ECBB}"/>
    <cellStyle name="Normal 6 3 3 5 4" xfId="3144" xr:uid="{0304FD7B-CF85-494A-99E0-7EC56093BC3C}"/>
    <cellStyle name="Normal 6 3 3 6" xfId="1544" xr:uid="{9E5CC7F3-C1D7-47DA-803C-8DFCE57DEEDF}"/>
    <cellStyle name="Normal 6 3 3 6 2" xfId="1545" xr:uid="{79C03A41-8B9B-4ABD-9A85-E2489B33F545}"/>
    <cellStyle name="Normal 6 3 3 7" xfId="1546" xr:uid="{32CE44F0-F1CC-4B57-8C6D-6605839E25A4}"/>
    <cellStyle name="Normal 6 3 3 8" xfId="3145" xr:uid="{51A98A72-4061-48AE-B4C4-518AAEE6497D}"/>
    <cellStyle name="Normal 6 3 4" xfId="116" xr:uid="{AD1A2364-1AD7-4608-8205-7D9B35E2122F}"/>
    <cellStyle name="Normal 6 3 4 2" xfId="447" xr:uid="{D0AD8EC8-423E-48D3-8F6B-8CFBB030B6B3}"/>
    <cellStyle name="Normal 6 3 4 2 2" xfId="628" xr:uid="{011EB260-CD76-4B67-80BB-CFC3DBD41852}"/>
    <cellStyle name="Normal 6 3 4 2 2 2" xfId="1547" xr:uid="{6059C435-8138-4990-B8D4-911BA049B007}"/>
    <cellStyle name="Normal 6 3 4 2 2 2 2" xfId="1548" xr:uid="{3CB42EC1-1D8A-4985-A5A2-90B4DDC8BDE9}"/>
    <cellStyle name="Normal 6 3 4 2 2 3" xfId="1549" xr:uid="{2D0E43E1-0237-459B-A57A-8156CD6A216F}"/>
    <cellStyle name="Normal 6 3 4 2 2 4" xfId="3146" xr:uid="{41C7C1B8-9AB0-4A7C-A3CD-1E18FAAF4B68}"/>
    <cellStyle name="Normal 6 3 4 2 3" xfId="1550" xr:uid="{8044ED49-05AC-42BE-B360-E4989523CE90}"/>
    <cellStyle name="Normal 6 3 4 2 3 2" xfId="1551" xr:uid="{A5842CDA-EE9E-40E9-A90C-D44DB6A38582}"/>
    <cellStyle name="Normal 6 3 4 2 4" xfId="1552" xr:uid="{193FA744-26F2-406B-95E3-8629DA0198A8}"/>
    <cellStyle name="Normal 6 3 4 2 5" xfId="3147" xr:uid="{ADF973F1-7312-43CE-8D53-25C20E356C48}"/>
    <cellStyle name="Normal 6 3 4 3" xfId="629" xr:uid="{7639CB9C-B56B-40A5-BE8F-F25AFEC6B923}"/>
    <cellStyle name="Normal 6 3 4 3 2" xfId="1553" xr:uid="{B498DBB8-F18F-46C3-A3AF-E9D0E6862062}"/>
    <cellStyle name="Normal 6 3 4 3 2 2" xfId="1554" xr:uid="{EA2C1473-4EDF-436B-AE02-4624D5C4D963}"/>
    <cellStyle name="Normal 6 3 4 3 3" xfId="1555" xr:uid="{EF4F48E2-CA23-4A6A-AF2F-ACA26EF02B64}"/>
    <cellStyle name="Normal 6 3 4 3 4" xfId="3148" xr:uid="{B54BA1B1-41DF-417C-8BB7-FCE22D22CE8D}"/>
    <cellStyle name="Normal 6 3 4 4" xfId="1556" xr:uid="{8A9D877F-3BE6-4D0A-954C-90D45914AD50}"/>
    <cellStyle name="Normal 6 3 4 4 2" xfId="1557" xr:uid="{39028BEB-725E-45BF-B279-8BEA3B1E12BE}"/>
    <cellStyle name="Normal 6 3 4 4 3" xfId="3149" xr:uid="{2ECED6D3-1290-426A-BA79-B39730F54A04}"/>
    <cellStyle name="Normal 6 3 4 4 4" xfId="3150" xr:uid="{D43F01CD-F495-4FB5-91D5-0F1D65A22449}"/>
    <cellStyle name="Normal 6 3 4 5" xfId="1558" xr:uid="{86FA3FF5-1AD3-4DD5-9619-85CC0EB636D0}"/>
    <cellStyle name="Normal 6 3 4 6" xfId="3151" xr:uid="{18D0932E-7EFB-45CD-B559-A25D1715C452}"/>
    <cellStyle name="Normal 6 3 4 7" xfId="3152" xr:uid="{B9333FFB-966F-4652-A0C8-870BFB0F9BCA}"/>
    <cellStyle name="Normal 6 3 5" xfId="328" xr:uid="{09B1CBE3-9109-4AFC-96FC-EDA474C7E1E8}"/>
    <cellStyle name="Normal 6 3 5 2" xfId="630" xr:uid="{4830B787-5F01-4730-9052-304885FC27CA}"/>
    <cellStyle name="Normal 6 3 5 2 2" xfId="631" xr:uid="{0DB042B6-2AEC-45FA-A447-A142790158C9}"/>
    <cellStyle name="Normal 6 3 5 2 2 2" xfId="1559" xr:uid="{5C9FF519-B6FF-4C0F-86FA-6C19C548D364}"/>
    <cellStyle name="Normal 6 3 5 2 2 2 2" xfId="1560" xr:uid="{8622922A-42A1-40E9-9DF4-E2D9A91ADAFA}"/>
    <cellStyle name="Normal 6 3 5 2 2 3" xfId="1561" xr:uid="{5373CACA-5E5D-482D-9CC5-0BBEDD7400A6}"/>
    <cellStyle name="Normal 6 3 5 2 3" xfId="1562" xr:uid="{31E2BF29-46AF-4BC1-8CE5-016C55A78E01}"/>
    <cellStyle name="Normal 6 3 5 2 3 2" xfId="1563" xr:uid="{132697AD-CBC3-45D9-BC0E-4FB89FD8185C}"/>
    <cellStyle name="Normal 6 3 5 2 4" xfId="1564" xr:uid="{38211579-1A45-4A3C-9B32-8726FDCE2E56}"/>
    <cellStyle name="Normal 6 3 5 3" xfId="632" xr:uid="{C0BD9AC6-D175-49E1-AAD1-BE5613E6D80C}"/>
    <cellStyle name="Normal 6 3 5 3 2" xfId="1565" xr:uid="{912131AD-DCAA-49B2-8DF0-9D10DDA3C920}"/>
    <cellStyle name="Normal 6 3 5 3 2 2" xfId="1566" xr:uid="{3AFD170A-E476-44C8-A0A8-5166A52B85E8}"/>
    <cellStyle name="Normal 6 3 5 3 3" xfId="1567" xr:uid="{DF998BE0-D044-4999-9E03-6F11978B8655}"/>
    <cellStyle name="Normal 6 3 5 3 4" xfId="3153" xr:uid="{12EBF40C-B66B-4F7F-B052-C486B37ABBE3}"/>
    <cellStyle name="Normal 6 3 5 4" xfId="1568" xr:uid="{30F7C4C0-87C8-4EA0-A403-D4A4E42E7234}"/>
    <cellStyle name="Normal 6 3 5 4 2" xfId="1569" xr:uid="{4A6E0094-0CBB-4339-9B4C-FA99EE6172D7}"/>
    <cellStyle name="Normal 6 3 5 5" xfId="1570" xr:uid="{EF40966F-E405-4C32-938B-E19177817397}"/>
    <cellStyle name="Normal 6 3 5 6" xfId="3154" xr:uid="{066D367A-E852-444A-876F-3E233E6E821A}"/>
    <cellStyle name="Normal 6 3 6" xfId="329" xr:uid="{56FBB6B6-7C53-4882-9958-0153B3EB01DD}"/>
    <cellStyle name="Normal 6 3 6 2" xfId="633" xr:uid="{F2CBDA96-85C7-448F-88C9-89F71A0C11E6}"/>
    <cellStyle name="Normal 6 3 6 2 2" xfId="1571" xr:uid="{44921522-67A6-4865-9DB7-9C8AE4E07E32}"/>
    <cellStyle name="Normal 6 3 6 2 2 2" xfId="1572" xr:uid="{88C86253-346A-4021-BF98-58D0F01F1860}"/>
    <cellStyle name="Normal 6 3 6 2 3" xfId="1573" xr:uid="{A4AB6D8C-66FD-4AE9-916D-7EAD52CDD2DA}"/>
    <cellStyle name="Normal 6 3 6 2 4" xfId="3155" xr:uid="{699838A7-46B9-46EE-92FD-6914871F4168}"/>
    <cellStyle name="Normal 6 3 6 3" xfId="1574" xr:uid="{4DFFD37E-0ADD-4474-9C9A-907DD7252C48}"/>
    <cellStyle name="Normal 6 3 6 3 2" xfId="1575" xr:uid="{2BDB3A7C-3CF7-41DC-9915-B76DD686270B}"/>
    <cellStyle name="Normal 6 3 6 4" xfId="1576" xr:uid="{2E6377F2-2735-4F7E-AADE-0BC5AA834A4F}"/>
    <cellStyle name="Normal 6 3 6 5" xfId="3156" xr:uid="{0BCF4C79-C9B2-4A24-BF1F-92C5D741F109}"/>
    <cellStyle name="Normal 6 3 7" xfId="634" xr:uid="{72401D2E-86F5-4324-A714-2C2426B0D69F}"/>
    <cellStyle name="Normal 6 3 7 2" xfId="1577" xr:uid="{7E69AD74-2B98-4A7F-8FB0-9E6EE7E8661A}"/>
    <cellStyle name="Normal 6 3 7 2 2" xfId="1578" xr:uid="{0EB9C531-B4FA-48BE-BDD3-6736B92C847F}"/>
    <cellStyle name="Normal 6 3 7 3" xfId="1579" xr:uid="{44AD331E-CC6E-43AF-9D34-11EAC441DF29}"/>
    <cellStyle name="Normal 6 3 7 4" xfId="3157" xr:uid="{7F4950CD-27A2-436D-8CC9-C8242A780AE5}"/>
    <cellStyle name="Normal 6 3 8" xfId="1580" xr:uid="{69445053-0006-42F1-9A10-356FBBAF8E88}"/>
    <cellStyle name="Normal 6 3 8 2" xfId="1581" xr:uid="{1564E092-49BC-4E6D-975D-9167A9903A44}"/>
    <cellStyle name="Normal 6 3 8 3" xfId="3158" xr:uid="{CDCF64B9-76DB-4BD8-99F8-768DD422BEF5}"/>
    <cellStyle name="Normal 6 3 8 4" xfId="3159" xr:uid="{1C1D6C0C-A86B-432E-82C2-9A7D09CF0B28}"/>
    <cellStyle name="Normal 6 3 9" xfId="1582" xr:uid="{590DAA7A-4DEA-4B95-BB77-17F3F217AB03}"/>
    <cellStyle name="Normal 6 3 9 2" xfId="4718" xr:uid="{F927DFF9-D40E-47F7-99B0-9F095A7BEF25}"/>
    <cellStyle name="Normal 6 4" xfId="117" xr:uid="{53312D9F-B822-4CF4-AF47-1500D2834BF3}"/>
    <cellStyle name="Normal 6 4 10" xfId="3160" xr:uid="{21E1AFAF-6055-499E-84FC-8AD38AB0F347}"/>
    <cellStyle name="Normal 6 4 11" xfId="3161" xr:uid="{2F72E85D-75C9-422A-AF9D-848FB04C149E}"/>
    <cellStyle name="Normal 6 4 2" xfId="118" xr:uid="{FBCE12B5-14B8-49CE-A635-E390C27C7AE3}"/>
    <cellStyle name="Normal 6 4 2 2" xfId="119" xr:uid="{3C087257-1579-4297-8774-D805F5123337}"/>
    <cellStyle name="Normal 6 4 2 2 2" xfId="330" xr:uid="{DE5B2B18-39E3-4B4B-9275-6E563367C5C1}"/>
    <cellStyle name="Normal 6 4 2 2 2 2" xfId="635" xr:uid="{EA5B99AD-2074-4291-B8FD-7A92FCE03765}"/>
    <cellStyle name="Normal 6 4 2 2 2 2 2" xfId="1583" xr:uid="{C6FBF014-AEDE-4732-8368-871330CC1FE4}"/>
    <cellStyle name="Normal 6 4 2 2 2 2 2 2" xfId="1584" xr:uid="{9BCE73FD-82EA-4120-9D61-A856D1B633E7}"/>
    <cellStyle name="Normal 6 4 2 2 2 2 3" xfId="1585" xr:uid="{918DD3FF-26DE-43BC-8A4C-2E5C52DC6BC8}"/>
    <cellStyle name="Normal 6 4 2 2 2 2 4" xfId="3162" xr:uid="{6E95CD16-D442-49F5-AA34-0DDC23EB0384}"/>
    <cellStyle name="Normal 6 4 2 2 2 3" xfId="1586" xr:uid="{31AB86D2-8514-4D87-92DB-83F421C4EC54}"/>
    <cellStyle name="Normal 6 4 2 2 2 3 2" xfId="1587" xr:uid="{E8579667-CE26-44D5-927E-259313876E08}"/>
    <cellStyle name="Normal 6 4 2 2 2 3 3" xfId="3163" xr:uid="{F55E9E33-E386-4154-A961-081359D3973A}"/>
    <cellStyle name="Normal 6 4 2 2 2 3 4" xfId="3164" xr:uid="{40E1F4E5-A963-469D-A5E4-B857375E55BA}"/>
    <cellStyle name="Normal 6 4 2 2 2 4" xfId="1588" xr:uid="{863B3822-44EC-4BFC-93AE-BD0580A5D581}"/>
    <cellStyle name="Normal 6 4 2 2 2 5" xfId="3165" xr:uid="{C2615F0B-2CF0-44C1-BD1C-99368848F4D3}"/>
    <cellStyle name="Normal 6 4 2 2 2 6" xfId="3166" xr:uid="{A71F2556-C9B3-4F57-B530-FA6351F6E3EA}"/>
    <cellStyle name="Normal 6 4 2 2 3" xfId="636" xr:uid="{128D7572-845F-4D3E-A1A2-3FE3AE2FD71F}"/>
    <cellStyle name="Normal 6 4 2 2 3 2" xfId="1589" xr:uid="{EAC19BAB-8DCE-48E4-A7B7-F6D1A37BFCE8}"/>
    <cellStyle name="Normal 6 4 2 2 3 2 2" xfId="1590" xr:uid="{23D871EB-EF68-41D6-8F96-3EF2E0491BDE}"/>
    <cellStyle name="Normal 6 4 2 2 3 2 3" xfId="3167" xr:uid="{B403ECE5-B002-4706-9914-39A705942412}"/>
    <cellStyle name="Normal 6 4 2 2 3 2 4" xfId="3168" xr:uid="{E0042EB2-10C9-4D75-AB02-3B42E62A06D8}"/>
    <cellStyle name="Normal 6 4 2 2 3 3" xfId="1591" xr:uid="{A8895BE0-A37A-4983-9B0D-B2C00FC78438}"/>
    <cellStyle name="Normal 6 4 2 2 3 4" xfId="3169" xr:uid="{E7A07FB2-57C7-4CAD-8684-72D7FCCB4287}"/>
    <cellStyle name="Normal 6 4 2 2 3 5" xfId="3170" xr:uid="{9D17CEB8-40D9-40C4-9B48-5DF526558070}"/>
    <cellStyle name="Normal 6 4 2 2 4" xfId="1592" xr:uid="{D80761FF-44E9-4B4C-BE3D-5DABD7D47626}"/>
    <cellStyle name="Normal 6 4 2 2 4 2" xfId="1593" xr:uid="{0643396F-004D-461A-AC2B-038CE6AE0D1F}"/>
    <cellStyle name="Normal 6 4 2 2 4 3" xfId="3171" xr:uid="{EB08D5DA-19AB-468D-90E4-2DD685BB540D}"/>
    <cellStyle name="Normal 6 4 2 2 4 4" xfId="3172" xr:uid="{27D97504-9CF1-4DDB-B8C2-562A4ED385B1}"/>
    <cellStyle name="Normal 6 4 2 2 5" xfId="1594" xr:uid="{172F5821-F295-4C4A-89B8-BC1329AA6383}"/>
    <cellStyle name="Normal 6 4 2 2 5 2" xfId="3173" xr:uid="{97EEC095-189D-40F1-B4E8-06ECC4F0F346}"/>
    <cellStyle name="Normal 6 4 2 2 5 3" xfId="3174" xr:uid="{16753592-FAE8-4890-99BF-851EC3B47266}"/>
    <cellStyle name="Normal 6 4 2 2 5 4" xfId="3175" xr:uid="{9090652C-9507-463D-AA10-6A2D0B40ED49}"/>
    <cellStyle name="Normal 6 4 2 2 6" xfId="3176" xr:uid="{5BE23DD0-D671-489D-B4DA-CEA21C7F3A04}"/>
    <cellStyle name="Normal 6 4 2 2 7" xfId="3177" xr:uid="{12664D5D-4E2E-449E-A7F3-52D3C4C59624}"/>
    <cellStyle name="Normal 6 4 2 2 8" xfId="3178" xr:uid="{5AC5360C-9744-46D8-A23E-6ED085905581}"/>
    <cellStyle name="Normal 6 4 2 3" xfId="331" xr:uid="{BF8DCAA3-477C-4571-B53E-0134C6015D5C}"/>
    <cellStyle name="Normal 6 4 2 3 2" xfId="637" xr:uid="{4D3F5896-ED87-4E4B-B61F-0C402CA52051}"/>
    <cellStyle name="Normal 6 4 2 3 2 2" xfId="638" xr:uid="{0506371A-68C4-4CCA-8B00-1A7D7BB13D8C}"/>
    <cellStyle name="Normal 6 4 2 3 2 2 2" xfId="1595" xr:uid="{9D9F4765-DBF5-446B-BEAA-210B40BE5070}"/>
    <cellStyle name="Normal 6 4 2 3 2 2 2 2" xfId="1596" xr:uid="{773EC012-7D7B-48E2-B65F-F6E6E7E44C4D}"/>
    <cellStyle name="Normal 6 4 2 3 2 2 3" xfId="1597" xr:uid="{B0B15FA2-C1D6-4F1E-980A-742FD50FB16B}"/>
    <cellStyle name="Normal 6 4 2 3 2 3" xfId="1598" xr:uid="{AC4EC835-0F13-4D20-AAB7-97D972FB3EAC}"/>
    <cellStyle name="Normal 6 4 2 3 2 3 2" xfId="1599" xr:uid="{8E4B1BA8-EF32-4073-A10C-6A5790D862BE}"/>
    <cellStyle name="Normal 6 4 2 3 2 4" xfId="1600" xr:uid="{FD498CC8-CF1F-4F61-A20A-E1D5076B7EA7}"/>
    <cellStyle name="Normal 6 4 2 3 3" xfId="639" xr:uid="{1ED19F61-5A5A-4B90-88D2-1E1B62B1C560}"/>
    <cellStyle name="Normal 6 4 2 3 3 2" xfId="1601" xr:uid="{78A9FD19-E0A2-461C-8FB5-68D63F3C0479}"/>
    <cellStyle name="Normal 6 4 2 3 3 2 2" xfId="1602" xr:uid="{2999F1EB-8C20-4D93-A4A5-724B8A6DC6FE}"/>
    <cellStyle name="Normal 6 4 2 3 3 3" xfId="1603" xr:uid="{05C1B00E-B4F5-488E-AD1F-BBBA885DF59B}"/>
    <cellStyle name="Normal 6 4 2 3 3 4" xfId="3179" xr:uid="{2760FDC0-7EBC-45B3-B248-FBDD7FF4A35E}"/>
    <cellStyle name="Normal 6 4 2 3 4" xfId="1604" xr:uid="{F534EFB3-7A52-48A6-9F89-3CF8505F7219}"/>
    <cellStyle name="Normal 6 4 2 3 4 2" xfId="1605" xr:uid="{C75F25ED-9683-4EAE-9C9A-EA9B085F61D6}"/>
    <cellStyle name="Normal 6 4 2 3 5" xfId="1606" xr:uid="{7DC42EEE-83E3-4A7F-9C75-51B13AC52859}"/>
    <cellStyle name="Normal 6 4 2 3 6" xfId="3180" xr:uid="{5AC56E8E-CA1F-41D6-99A0-46A176DE9CB2}"/>
    <cellStyle name="Normal 6 4 2 4" xfId="332" xr:uid="{ECCB765B-2998-471C-BA9C-A78E2F22BA08}"/>
    <cellStyle name="Normal 6 4 2 4 2" xfId="640" xr:uid="{0A3E1E37-573D-4C94-8662-BB6367BC3733}"/>
    <cellStyle name="Normal 6 4 2 4 2 2" xfId="1607" xr:uid="{0B6FD378-07B9-44E0-AE3F-1ECCC4365831}"/>
    <cellStyle name="Normal 6 4 2 4 2 2 2" xfId="1608" xr:uid="{960B5DE8-F423-4C6F-83D6-D7F4C89D67C2}"/>
    <cellStyle name="Normal 6 4 2 4 2 3" xfId="1609" xr:uid="{824B431F-94A9-45C8-AA2B-C57A30F0B30A}"/>
    <cellStyle name="Normal 6 4 2 4 2 4" xfId="3181" xr:uid="{02C3702B-1948-43F5-AA46-58DEAD7992C6}"/>
    <cellStyle name="Normal 6 4 2 4 3" xfId="1610" xr:uid="{38297491-EE4F-49E3-AD70-4CA28CF1E534}"/>
    <cellStyle name="Normal 6 4 2 4 3 2" xfId="1611" xr:uid="{1B3A2ED3-1146-477D-9B74-63C04C85689A}"/>
    <cellStyle name="Normal 6 4 2 4 4" xfId="1612" xr:uid="{9EB7D311-FF5F-4F3C-9035-7A7502DC196B}"/>
    <cellStyle name="Normal 6 4 2 4 5" xfId="3182" xr:uid="{04B59711-71CF-4490-9ACC-E562FB31AC53}"/>
    <cellStyle name="Normal 6 4 2 5" xfId="333" xr:uid="{E1F7281D-3AB3-4E9D-A4EE-387AB656BED3}"/>
    <cellStyle name="Normal 6 4 2 5 2" xfId="1613" xr:uid="{5427D605-1CFD-4F00-95D4-AAE91F99059F}"/>
    <cellStyle name="Normal 6 4 2 5 2 2" xfId="1614" xr:uid="{B1B3EEAB-1625-4B72-8A37-DFEC2DD6DE21}"/>
    <cellStyle name="Normal 6 4 2 5 3" xfId="1615" xr:uid="{FB76C00F-A95A-4C43-89A1-4C355A9BC3EB}"/>
    <cellStyle name="Normal 6 4 2 5 4" xfId="3183" xr:uid="{02BCF4CD-4AA8-407C-A4A1-9C3EAB24F9F5}"/>
    <cellStyle name="Normal 6 4 2 6" xfId="1616" xr:uid="{5E212666-CDD2-4741-8109-6D0C81AC1E63}"/>
    <cellStyle name="Normal 6 4 2 6 2" xfId="1617" xr:uid="{99EA5C1A-9976-4890-AA08-B80A22A00F07}"/>
    <cellStyle name="Normal 6 4 2 6 3" xfId="3184" xr:uid="{DD8A897C-6DD3-443C-B359-38C890BFD22D}"/>
    <cellStyle name="Normal 6 4 2 6 4" xfId="3185" xr:uid="{2C1A67CF-1F3F-4863-AD26-3A26A218FAF6}"/>
    <cellStyle name="Normal 6 4 2 7" xfId="1618" xr:uid="{E275C294-5CE8-411D-9CC6-E8F869EECE7C}"/>
    <cellStyle name="Normal 6 4 2 8" xfId="3186" xr:uid="{C33B7895-11EF-4F03-B205-809630504E65}"/>
    <cellStyle name="Normal 6 4 2 9" xfId="3187" xr:uid="{6BC12A5B-460C-4EC0-8748-63E5643497F5}"/>
    <cellStyle name="Normal 6 4 3" xfId="120" xr:uid="{398B9D71-6529-44A9-AAFA-A5442942FDB4}"/>
    <cellStyle name="Normal 6 4 3 2" xfId="121" xr:uid="{5C41C9C3-5989-433B-9CA3-E33C43CD4654}"/>
    <cellStyle name="Normal 6 4 3 2 2" xfId="641" xr:uid="{030D8DF3-18B3-4BF9-8230-63B86770FD62}"/>
    <cellStyle name="Normal 6 4 3 2 2 2" xfId="1619" xr:uid="{7D02E0FD-255D-4B3A-8C5D-949A3CFDC2C9}"/>
    <cellStyle name="Normal 6 4 3 2 2 2 2" xfId="1620" xr:uid="{5F5BC832-5309-429C-B302-2B419BC4CD7C}"/>
    <cellStyle name="Normal 6 4 3 2 2 2 2 2" xfId="4476" xr:uid="{28D49241-DC8B-4CB8-9490-FFF2509390A6}"/>
    <cellStyle name="Normal 6 4 3 2 2 2 3" xfId="4477" xr:uid="{8E086922-5211-44D4-9A53-735188B36589}"/>
    <cellStyle name="Normal 6 4 3 2 2 3" xfId="1621" xr:uid="{93A21A78-764D-40A5-BF06-3442B88ED7BB}"/>
    <cellStyle name="Normal 6 4 3 2 2 3 2" xfId="4478" xr:uid="{D3045977-9578-45CE-82FA-90A5D9136937}"/>
    <cellStyle name="Normal 6 4 3 2 2 4" xfId="3188" xr:uid="{01BE79C9-7BDE-4AE5-BD9B-7DF57C24012C}"/>
    <cellStyle name="Normal 6 4 3 2 3" xfId="1622" xr:uid="{8A9D28FE-29E5-4AC7-B2A5-6A578E607986}"/>
    <cellStyle name="Normal 6 4 3 2 3 2" xfId="1623" xr:uid="{6BC45D3D-6215-436F-AB6F-F468F34E773C}"/>
    <cellStyle name="Normal 6 4 3 2 3 2 2" xfId="4479" xr:uid="{BC9E952D-10E8-4706-B0B9-3C562C194A52}"/>
    <cellStyle name="Normal 6 4 3 2 3 3" xfId="3189" xr:uid="{84BC9468-5265-4D58-A2F9-0CF9BFEFC46A}"/>
    <cellStyle name="Normal 6 4 3 2 3 4" xfId="3190" xr:uid="{6AE865E2-CF92-4A4E-BA3D-0286D4311B2D}"/>
    <cellStyle name="Normal 6 4 3 2 4" xfId="1624" xr:uid="{19FBF59D-777A-4C0E-BF40-8B978E5A5C80}"/>
    <cellStyle name="Normal 6 4 3 2 4 2" xfId="4480" xr:uid="{1D0281FE-90D0-4004-84E4-368A6D68A26D}"/>
    <cellStyle name="Normal 6 4 3 2 5" xfId="3191" xr:uid="{9BA69170-802D-4A02-BC6D-B8CB5EC23D79}"/>
    <cellStyle name="Normal 6 4 3 2 6" xfId="3192" xr:uid="{579986C8-786C-459C-8CD9-977A70A0969B}"/>
    <cellStyle name="Normal 6 4 3 3" xfId="334" xr:uid="{66375019-796A-4246-A863-B346CA7B1678}"/>
    <cellStyle name="Normal 6 4 3 3 2" xfId="1625" xr:uid="{B2AAFD89-C4B9-4E05-94EF-36F2F3807FA8}"/>
    <cellStyle name="Normal 6 4 3 3 2 2" xfId="1626" xr:uid="{D5AC7547-D627-492E-A284-36FE1324583F}"/>
    <cellStyle name="Normal 6 4 3 3 2 2 2" xfId="4481" xr:uid="{0AAF0B6C-DF46-4BDB-AD6C-3D60BD3B0CE1}"/>
    <cellStyle name="Normal 6 4 3 3 2 3" xfId="3193" xr:uid="{6DF81507-D768-47F6-BF41-D93A67D7D725}"/>
    <cellStyle name="Normal 6 4 3 3 2 4" xfId="3194" xr:uid="{D70B53ED-09D5-4278-8703-4C0CFFBB06A8}"/>
    <cellStyle name="Normal 6 4 3 3 3" xfId="1627" xr:uid="{074EB6C0-52BA-409E-BA5E-24A0523D3608}"/>
    <cellStyle name="Normal 6 4 3 3 3 2" xfId="4482" xr:uid="{BE12C472-0B2F-4C4D-8F14-74E2688C00D6}"/>
    <cellStyle name="Normal 6 4 3 3 4" xfId="3195" xr:uid="{EAF017F8-9391-47E4-A3F1-51C6F0EFEFE9}"/>
    <cellStyle name="Normal 6 4 3 3 5" xfId="3196" xr:uid="{E86ADB84-4572-4994-A400-B7D1EB014EF0}"/>
    <cellStyle name="Normal 6 4 3 4" xfId="1628" xr:uid="{99082C06-E450-471A-9E08-0FB52A5BC3A5}"/>
    <cellStyle name="Normal 6 4 3 4 2" xfId="1629" xr:uid="{A23B1750-2976-4ADE-8A80-A36069A301CE}"/>
    <cellStyle name="Normal 6 4 3 4 2 2" xfId="4483" xr:uid="{676A1390-84E7-4DA2-9ED0-ED5CBBDBE5E8}"/>
    <cellStyle name="Normal 6 4 3 4 3" xfId="3197" xr:uid="{CA737A6D-26BB-4B65-9ABA-16D6399D3A5D}"/>
    <cellStyle name="Normal 6 4 3 4 4" xfId="3198" xr:uid="{54CEB843-3391-49B0-A99C-C7F7E65391CD}"/>
    <cellStyle name="Normal 6 4 3 5" xfId="1630" xr:uid="{1EA10A14-F436-4FB1-87D5-DF6CF061536D}"/>
    <cellStyle name="Normal 6 4 3 5 2" xfId="3199" xr:uid="{370643DD-A947-489E-9DC1-AA454D877B15}"/>
    <cellStyle name="Normal 6 4 3 5 3" xfId="3200" xr:uid="{6A2DA5DB-AEDE-4A89-B785-01967F1BFB32}"/>
    <cellStyle name="Normal 6 4 3 5 4" xfId="3201" xr:uid="{98E51D74-936A-4AAE-80CA-823474F087D2}"/>
    <cellStyle name="Normal 6 4 3 6" xfId="3202" xr:uid="{8266E565-C12A-43F0-B125-21A4E806D64D}"/>
    <cellStyle name="Normal 6 4 3 7" xfId="3203" xr:uid="{1C39A472-E1D4-4961-9C36-A1FC769BF6BC}"/>
    <cellStyle name="Normal 6 4 3 8" xfId="3204" xr:uid="{4FB6311D-A698-41BD-BAD9-7C735C3D7E6D}"/>
    <cellStyle name="Normal 6 4 4" xfId="122" xr:uid="{F33219A4-B3EB-4A77-8D9F-A46D95FA453B}"/>
    <cellStyle name="Normal 6 4 4 2" xfId="642" xr:uid="{4A60DBE0-6598-4AFC-83F6-D48A9F1B21F9}"/>
    <cellStyle name="Normal 6 4 4 2 2" xfId="643" xr:uid="{D0C55805-3D91-41E9-AE62-3E02A2802BBF}"/>
    <cellStyle name="Normal 6 4 4 2 2 2" xfId="1631" xr:uid="{2A7069EF-ADA1-48DC-A367-B07627ABA4CA}"/>
    <cellStyle name="Normal 6 4 4 2 2 2 2" xfId="1632" xr:uid="{09267603-D93D-4A1E-8B22-A2878B557531}"/>
    <cellStyle name="Normal 6 4 4 2 2 3" xfId="1633" xr:uid="{F446FAE9-CF34-4069-A59A-A759CD402D1D}"/>
    <cellStyle name="Normal 6 4 4 2 2 4" xfId="3205" xr:uid="{3069E08D-F49C-47E0-A04A-2A8155733DD4}"/>
    <cellStyle name="Normal 6 4 4 2 3" xfId="1634" xr:uid="{39A25355-FD7C-48E6-890F-BFA9E980818C}"/>
    <cellStyle name="Normal 6 4 4 2 3 2" xfId="1635" xr:uid="{0BB0025F-7001-47EF-86AE-E021953E43EB}"/>
    <cellStyle name="Normal 6 4 4 2 4" xfId="1636" xr:uid="{1F1EDF1F-71DA-4AE2-BDEE-36B2E8617919}"/>
    <cellStyle name="Normal 6 4 4 2 5" xfId="3206" xr:uid="{C50F2F06-4FA1-4154-A877-407FC0E1FBB2}"/>
    <cellStyle name="Normal 6 4 4 3" xfId="644" xr:uid="{27965749-9006-40D0-A1A9-5DE7EF9C3D28}"/>
    <cellStyle name="Normal 6 4 4 3 2" xfId="1637" xr:uid="{40A01631-FC28-46E9-9160-E325FAC9B94E}"/>
    <cellStyle name="Normal 6 4 4 3 2 2" xfId="1638" xr:uid="{E289C89E-E947-45B3-9A51-5B5BCC6D7663}"/>
    <cellStyle name="Normal 6 4 4 3 3" xfId="1639" xr:uid="{34E90979-C5B4-4789-9FB8-DC5184CD2737}"/>
    <cellStyle name="Normal 6 4 4 3 4" xfId="3207" xr:uid="{CFF7960B-CE39-4836-9C28-2FB3B6BB11AA}"/>
    <cellStyle name="Normal 6 4 4 4" xfId="1640" xr:uid="{37C1356D-0D4C-4E54-A449-644D75CB4920}"/>
    <cellStyle name="Normal 6 4 4 4 2" xfId="1641" xr:uid="{B00B0F63-B80D-429E-B16E-01B66EC4877E}"/>
    <cellStyle name="Normal 6 4 4 4 3" xfId="3208" xr:uid="{6F1686C6-C551-403D-9E73-2FD5E93BD5F6}"/>
    <cellStyle name="Normal 6 4 4 4 4" xfId="3209" xr:uid="{5C46C584-1C43-4FFA-8F28-50E82E4FFB96}"/>
    <cellStyle name="Normal 6 4 4 5" xfId="1642" xr:uid="{DE7A479B-4E94-4764-8667-33C859D7E601}"/>
    <cellStyle name="Normal 6 4 4 6" xfId="3210" xr:uid="{FD4810BC-965B-4CE5-835F-8BCF6E57CC15}"/>
    <cellStyle name="Normal 6 4 4 7" xfId="3211" xr:uid="{EEB4E804-B973-49F4-A4D8-18BE77EB8535}"/>
    <cellStyle name="Normal 6 4 5" xfId="335" xr:uid="{B59C3BC7-7428-4BFA-92F8-F735AD0693CD}"/>
    <cellStyle name="Normal 6 4 5 2" xfId="645" xr:uid="{48298A1B-6BBF-4DB7-80E4-ADF132A3D70E}"/>
    <cellStyle name="Normal 6 4 5 2 2" xfId="1643" xr:uid="{177C3F3A-9518-4766-AB5D-C4E58272CD93}"/>
    <cellStyle name="Normal 6 4 5 2 2 2" xfId="1644" xr:uid="{8464A77B-52C2-4038-84B4-A90558005ACB}"/>
    <cellStyle name="Normal 6 4 5 2 3" xfId="1645" xr:uid="{3E9C2FAC-3B80-40AC-B2A2-9E6EE2EE8DE6}"/>
    <cellStyle name="Normal 6 4 5 2 4" xfId="3212" xr:uid="{BA39D4C3-44BD-43D9-806F-6C82239403C1}"/>
    <cellStyle name="Normal 6 4 5 3" xfId="1646" xr:uid="{3D281B7C-1F6C-4076-9C99-135120F70081}"/>
    <cellStyle name="Normal 6 4 5 3 2" xfId="1647" xr:uid="{08F8596C-9B35-4BC2-839E-008FA950767E}"/>
    <cellStyle name="Normal 6 4 5 3 3" xfId="3213" xr:uid="{49EB819E-DA13-4843-8AD7-206C6D747C4D}"/>
    <cellStyle name="Normal 6 4 5 3 4" xfId="3214" xr:uid="{D90A886C-0F7A-4873-818C-69E62F062F1E}"/>
    <cellStyle name="Normal 6 4 5 4" xfId="1648" xr:uid="{2D4C431A-72D7-44D0-A358-165A137DC4C7}"/>
    <cellStyle name="Normal 6 4 5 5" xfId="3215" xr:uid="{5A3664BF-9E9D-4989-8E8F-1E46039B5F56}"/>
    <cellStyle name="Normal 6 4 5 6" xfId="3216" xr:uid="{7A900CB2-CCE0-4B08-84C3-1FDD437B00B2}"/>
    <cellStyle name="Normal 6 4 6" xfId="336" xr:uid="{58B03316-C219-4671-9881-DA0A7BBF8861}"/>
    <cellStyle name="Normal 6 4 6 2" xfId="1649" xr:uid="{AA5AA36F-1983-4984-AAA0-0647EF2415D6}"/>
    <cellStyle name="Normal 6 4 6 2 2" xfId="1650" xr:uid="{7E80CC0F-B423-49AC-BE93-5A7E54697263}"/>
    <cellStyle name="Normal 6 4 6 2 3" xfId="3217" xr:uid="{C66B7EFA-C7AE-4177-AA63-7930E9064628}"/>
    <cellStyle name="Normal 6 4 6 2 4" xfId="3218" xr:uid="{4EAEED07-3062-41C0-BE07-D1610204ECC2}"/>
    <cellStyle name="Normal 6 4 6 3" xfId="1651" xr:uid="{E1F96E6B-1E88-4743-B28A-6F55D05B3226}"/>
    <cellStyle name="Normal 6 4 6 4" xfId="3219" xr:uid="{9ED8B166-0C7D-4685-9489-4603B504119C}"/>
    <cellStyle name="Normal 6 4 6 5" xfId="3220" xr:uid="{B5E68B58-42B5-4E7B-97D5-7BF81287EC95}"/>
    <cellStyle name="Normal 6 4 7" xfId="1652" xr:uid="{8AF5700D-61EE-47E2-B6CC-C1917EC113E4}"/>
    <cellStyle name="Normal 6 4 7 2" xfId="1653" xr:uid="{86C86232-731E-4732-A360-8C722D826FA4}"/>
    <cellStyle name="Normal 6 4 7 3" xfId="3221" xr:uid="{3C91AC07-3706-497A-94BD-154095A067C0}"/>
    <cellStyle name="Normal 6 4 7 3 2" xfId="4407" xr:uid="{13E81E70-E872-46E6-9904-151637C09BE7}"/>
    <cellStyle name="Normal 6 4 7 3 3" xfId="4685" xr:uid="{737AD0DE-B161-4197-9232-30BE44476BE3}"/>
    <cellStyle name="Normal 6 4 7 4" xfId="3222" xr:uid="{133C2DC4-A440-4A75-B62C-92029B7E8FB3}"/>
    <cellStyle name="Normal 6 4 8" xfId="1654" xr:uid="{8B1A27AD-5426-4F91-9E7F-7A6C13BAC0F4}"/>
    <cellStyle name="Normal 6 4 8 2" xfId="3223" xr:uid="{B08F7292-CBE9-4254-A0FA-941B5C9497CF}"/>
    <cellStyle name="Normal 6 4 8 3" xfId="3224" xr:uid="{5F1E369E-B3FA-47C3-BA3C-9E8349F84C1A}"/>
    <cellStyle name="Normal 6 4 8 4" xfId="3225" xr:uid="{B117D9DB-8491-4BC4-A2A2-961FFCFD45A9}"/>
    <cellStyle name="Normal 6 4 9" xfId="3226" xr:uid="{21322B67-E892-4C13-A93F-D5F8717367A8}"/>
    <cellStyle name="Normal 6 5" xfId="123" xr:uid="{B396C561-5712-4BF0-BAF4-586FC28DEF56}"/>
    <cellStyle name="Normal 6 5 10" xfId="3227" xr:uid="{E0C30BF1-1C01-4207-A6F0-4AE2A6376C71}"/>
    <cellStyle name="Normal 6 5 11" xfId="3228" xr:uid="{443B4FD8-EB83-4035-AA65-3532AE60FC6D}"/>
    <cellStyle name="Normal 6 5 2" xfId="124" xr:uid="{5F971801-6230-438E-938C-602A7752C01D}"/>
    <cellStyle name="Normal 6 5 2 2" xfId="337" xr:uid="{2281ACF2-5DC8-440C-AE42-269517BFEF9E}"/>
    <cellStyle name="Normal 6 5 2 2 2" xfId="646" xr:uid="{66F668BD-345E-4B3B-B277-D233D2A92828}"/>
    <cellStyle name="Normal 6 5 2 2 2 2" xfId="647" xr:uid="{8B11D517-844A-48B3-9C41-761351A42CAB}"/>
    <cellStyle name="Normal 6 5 2 2 2 2 2" xfId="1655" xr:uid="{EE3E0942-F37A-44F6-AE10-3AC3252306D9}"/>
    <cellStyle name="Normal 6 5 2 2 2 2 3" xfId="3229" xr:uid="{4F997AF9-3125-4652-AFA3-C9FD359A113A}"/>
    <cellStyle name="Normal 6 5 2 2 2 2 4" xfId="3230" xr:uid="{40A800BE-F9AA-45EE-9FB7-4BBE7CBBB81D}"/>
    <cellStyle name="Normal 6 5 2 2 2 3" xfId="1656" xr:uid="{4A65FAA8-E2A4-4338-A582-B4C13AADDECF}"/>
    <cellStyle name="Normal 6 5 2 2 2 3 2" xfId="3231" xr:uid="{68AB9769-EBF4-4C16-A21B-970E09A06A82}"/>
    <cellStyle name="Normal 6 5 2 2 2 3 3" xfId="3232" xr:uid="{A319F7DA-7268-4154-8DFD-D509E2DBF35E}"/>
    <cellStyle name="Normal 6 5 2 2 2 3 4" xfId="3233" xr:uid="{A06A7D71-A67C-4664-8C9E-322FEBB547A6}"/>
    <cellStyle name="Normal 6 5 2 2 2 4" xfId="3234" xr:uid="{C28BEE3E-2517-4284-80D1-715AFB56B0E2}"/>
    <cellStyle name="Normal 6 5 2 2 2 5" xfId="3235" xr:uid="{29D39DF4-9C0A-44FC-B56C-B847E229D824}"/>
    <cellStyle name="Normal 6 5 2 2 2 6" xfId="3236" xr:uid="{D2573751-9CE2-4336-B231-A2E0A3FCE3F5}"/>
    <cellStyle name="Normal 6 5 2 2 3" xfId="648" xr:uid="{2092505C-3813-43D9-8AE1-1DA010A704CE}"/>
    <cellStyle name="Normal 6 5 2 2 3 2" xfId="1657" xr:uid="{A6B019D1-9880-4B8E-BDC8-7848CC6526EC}"/>
    <cellStyle name="Normal 6 5 2 2 3 2 2" xfId="3237" xr:uid="{FCFE1ED1-A3E0-4849-944C-A3F6898AA86D}"/>
    <cellStyle name="Normal 6 5 2 2 3 2 3" xfId="3238" xr:uid="{9907C3A3-C701-4690-867F-D0F634DBB1F6}"/>
    <cellStyle name="Normal 6 5 2 2 3 2 4" xfId="3239" xr:uid="{6061B408-01F8-4C1A-80FB-098EAD644A1A}"/>
    <cellStyle name="Normal 6 5 2 2 3 3" xfId="3240" xr:uid="{514E3AED-D063-46E7-980E-B37344E69C09}"/>
    <cellStyle name="Normal 6 5 2 2 3 4" xfId="3241" xr:uid="{1AEBBA5F-DD67-4089-AAC0-1ECC3B88B164}"/>
    <cellStyle name="Normal 6 5 2 2 3 5" xfId="3242" xr:uid="{4DBAAC69-C2E5-43F9-90D3-BCEF9C0F479D}"/>
    <cellStyle name="Normal 6 5 2 2 4" xfId="1658" xr:uid="{393ED297-78F9-4AAE-AC56-1950538EC932}"/>
    <cellStyle name="Normal 6 5 2 2 4 2" xfId="3243" xr:uid="{E814D3CD-6187-437A-A997-9AB41ED4BF94}"/>
    <cellStyle name="Normal 6 5 2 2 4 3" xfId="3244" xr:uid="{DFA3A9CF-902C-4C61-9356-9336A882B8C9}"/>
    <cellStyle name="Normal 6 5 2 2 4 4" xfId="3245" xr:uid="{A0B83DFD-0571-4609-BB4E-FD0E81DB56B2}"/>
    <cellStyle name="Normal 6 5 2 2 5" xfId="3246" xr:uid="{3915C78F-0157-4700-ACBE-620DC250ABA8}"/>
    <cellStyle name="Normal 6 5 2 2 5 2" xfId="3247" xr:uid="{E248A888-4AEE-4B40-BEE8-50D47B248C2A}"/>
    <cellStyle name="Normal 6 5 2 2 5 3" xfId="3248" xr:uid="{C5D909B1-C345-4A8A-84A0-848EBD9FB75A}"/>
    <cellStyle name="Normal 6 5 2 2 5 4" xfId="3249" xr:uid="{55640324-F536-42A4-9FB3-69E420ECA878}"/>
    <cellStyle name="Normal 6 5 2 2 6" xfId="3250" xr:uid="{3C8F3481-0CB7-434B-A0F7-3DDB4E1AC9B0}"/>
    <cellStyle name="Normal 6 5 2 2 7" xfId="3251" xr:uid="{1A1CD9A5-0926-456F-86C4-F2B69127ACC3}"/>
    <cellStyle name="Normal 6 5 2 2 8" xfId="3252" xr:uid="{97C95F7D-4EBD-432C-924A-E238BC910088}"/>
    <cellStyle name="Normal 6 5 2 3" xfId="649" xr:uid="{A106BB19-2349-45D3-A9BF-5EED2629C5D9}"/>
    <cellStyle name="Normal 6 5 2 3 2" xfId="650" xr:uid="{7FBCF2E1-E3D7-456A-A28E-FF613155079C}"/>
    <cellStyle name="Normal 6 5 2 3 2 2" xfId="651" xr:uid="{1651C0D1-DE79-415B-9ECB-D175420631E3}"/>
    <cellStyle name="Normal 6 5 2 3 2 3" xfId="3253" xr:uid="{A51EEFA9-0A74-48CC-BEA9-337489436075}"/>
    <cellStyle name="Normal 6 5 2 3 2 4" xfId="3254" xr:uid="{080C3C11-9141-4B36-8E8E-5AFCDB73C0AA}"/>
    <cellStyle name="Normal 6 5 2 3 3" xfId="652" xr:uid="{249A91F3-FC60-46C4-8877-9EBB53F54B90}"/>
    <cellStyle name="Normal 6 5 2 3 3 2" xfId="3255" xr:uid="{0580438F-F3C4-4DD3-BACD-873D3662AFD8}"/>
    <cellStyle name="Normal 6 5 2 3 3 3" xfId="3256" xr:uid="{9611D53A-6126-4D31-99C9-E12C29EF0B60}"/>
    <cellStyle name="Normal 6 5 2 3 3 4" xfId="3257" xr:uid="{5955DFC3-82EB-41FF-8E4D-28ACCB241063}"/>
    <cellStyle name="Normal 6 5 2 3 4" xfId="3258" xr:uid="{238827E5-56AA-4445-A6B6-EED2AE1454D6}"/>
    <cellStyle name="Normal 6 5 2 3 5" xfId="3259" xr:uid="{B8AA81A4-4C2C-4295-A21A-3B3F5895842D}"/>
    <cellStyle name="Normal 6 5 2 3 6" xfId="3260" xr:uid="{D508036B-4258-4C53-BD11-8BA9C9B5EB85}"/>
    <cellStyle name="Normal 6 5 2 4" xfId="653" xr:uid="{A3B317B8-DD4B-4E7C-8F4A-F0850AB1A524}"/>
    <cellStyle name="Normal 6 5 2 4 2" xfId="654" xr:uid="{4A8A0566-4AFA-46A6-A634-ABC1158B3F5A}"/>
    <cellStyle name="Normal 6 5 2 4 2 2" xfId="3261" xr:uid="{667F8F05-81BE-45D2-8E63-762D2875C89C}"/>
    <cellStyle name="Normal 6 5 2 4 2 3" xfId="3262" xr:uid="{497BC12E-91AA-4FAF-81BA-D78601E39E08}"/>
    <cellStyle name="Normal 6 5 2 4 2 4" xfId="3263" xr:uid="{1912E67A-0F6C-44E9-94E1-630F1A684A94}"/>
    <cellStyle name="Normal 6 5 2 4 3" xfId="3264" xr:uid="{C4D3B0C1-97F5-49DA-9484-4D51C127F0C6}"/>
    <cellStyle name="Normal 6 5 2 4 4" xfId="3265" xr:uid="{86AC361C-C716-40A4-A6D7-8ECA96635D97}"/>
    <cellStyle name="Normal 6 5 2 4 5" xfId="3266" xr:uid="{B7649DC1-C505-43D2-BE26-BD785C970FBD}"/>
    <cellStyle name="Normal 6 5 2 5" xfId="655" xr:uid="{5F6A80BA-8AA8-4E25-8E09-FE0482EE253C}"/>
    <cellStyle name="Normal 6 5 2 5 2" xfId="3267" xr:uid="{D07BCBC5-09E8-4300-8DBF-1A2FDBDA6D87}"/>
    <cellStyle name="Normal 6 5 2 5 3" xfId="3268" xr:uid="{CA02154C-993B-4D51-A9E3-FFC2E6B8FA1E}"/>
    <cellStyle name="Normal 6 5 2 5 4" xfId="3269" xr:uid="{484ED289-86C3-49E7-A669-5D9C8CB2E558}"/>
    <cellStyle name="Normal 6 5 2 6" xfId="3270" xr:uid="{FFF380A8-F423-4551-99F5-7CCC0E581073}"/>
    <cellStyle name="Normal 6 5 2 6 2" xfId="3271" xr:uid="{1B1D7C96-DC86-4574-BA2D-E5D700C5645E}"/>
    <cellStyle name="Normal 6 5 2 6 3" xfId="3272" xr:uid="{4022EA1C-F349-41F9-8A15-4C8DA15C126B}"/>
    <cellStyle name="Normal 6 5 2 6 4" xfId="3273" xr:uid="{1A976AD6-6826-4064-849E-7F433D1B117D}"/>
    <cellStyle name="Normal 6 5 2 7" xfId="3274" xr:uid="{E00C782E-15A5-4BA4-8734-2195D0D577F8}"/>
    <cellStyle name="Normal 6 5 2 8" xfId="3275" xr:uid="{F5D5B0CC-69D6-44EB-92C7-95938B69D60B}"/>
    <cellStyle name="Normal 6 5 2 9" xfId="3276" xr:uid="{B4918B99-2C27-4056-BF4E-9CB2FFF5DD7C}"/>
    <cellStyle name="Normal 6 5 3" xfId="338" xr:uid="{7E02A08C-0D27-440B-AD00-00913E1F8258}"/>
    <cellStyle name="Normal 6 5 3 2" xfId="656" xr:uid="{410F5995-BAE3-44B0-882C-9C798FFE0D5F}"/>
    <cellStyle name="Normal 6 5 3 2 2" xfId="657" xr:uid="{B56C0432-B4EE-4D0A-95C2-3D2AB2808C80}"/>
    <cellStyle name="Normal 6 5 3 2 2 2" xfId="1659" xr:uid="{AC9999BE-405C-4538-8FC4-3382E68EA7A1}"/>
    <cellStyle name="Normal 6 5 3 2 2 2 2" xfId="1660" xr:uid="{58546EC2-2F9C-40C0-A849-9939B02BC39B}"/>
    <cellStyle name="Normal 6 5 3 2 2 3" xfId="1661" xr:uid="{493962E1-E4DE-478A-88D0-01DC965BE8BC}"/>
    <cellStyle name="Normal 6 5 3 2 2 4" xfId="3277" xr:uid="{7094D0C8-24D9-4603-842D-A0866307C441}"/>
    <cellStyle name="Normal 6 5 3 2 3" xfId="1662" xr:uid="{20A5FA87-28FC-4237-A64E-B9C3EA5C2618}"/>
    <cellStyle name="Normal 6 5 3 2 3 2" xfId="1663" xr:uid="{50C1C965-D451-45DA-B61E-4D25B13B7112}"/>
    <cellStyle name="Normal 6 5 3 2 3 3" xfId="3278" xr:uid="{DD1B607C-1350-406A-973C-1FCA72FDA030}"/>
    <cellStyle name="Normal 6 5 3 2 3 4" xfId="3279" xr:uid="{116AA37E-4E70-44AA-840A-5A9FEF302BFD}"/>
    <cellStyle name="Normal 6 5 3 2 4" xfId="1664" xr:uid="{8F2240C6-C939-4912-A73A-90FE73E4868F}"/>
    <cellStyle name="Normal 6 5 3 2 5" xfId="3280" xr:uid="{380C3D10-F91A-45AD-A38A-C473B432877C}"/>
    <cellStyle name="Normal 6 5 3 2 6" xfId="3281" xr:uid="{A0EE2EF4-1577-412E-947E-C884573C49C5}"/>
    <cellStyle name="Normal 6 5 3 3" xfId="658" xr:uid="{C81DE23A-4CB1-4D20-933E-EB43A43229F0}"/>
    <cellStyle name="Normal 6 5 3 3 2" xfId="1665" xr:uid="{DBE50AE3-5DE1-426D-8BC3-DC7C4B53DD49}"/>
    <cellStyle name="Normal 6 5 3 3 2 2" xfId="1666" xr:uid="{59D64DF3-EBA8-496E-B90A-60B320429D58}"/>
    <cellStyle name="Normal 6 5 3 3 2 3" xfId="3282" xr:uid="{1BC32EBB-F008-46A7-A101-64A1D552CC35}"/>
    <cellStyle name="Normal 6 5 3 3 2 4" xfId="3283" xr:uid="{63ABD81C-0FF9-4A17-9F0F-3614B2157B82}"/>
    <cellStyle name="Normal 6 5 3 3 3" xfId="1667" xr:uid="{A37FA59E-DCF8-46EC-89E7-144BBAD10950}"/>
    <cellStyle name="Normal 6 5 3 3 4" xfId="3284" xr:uid="{D0C5CA71-3DBC-48C1-AAFF-2C7C7C65E65C}"/>
    <cellStyle name="Normal 6 5 3 3 5" xfId="3285" xr:uid="{D5CBA620-DF21-4746-894D-1AA171C404E5}"/>
    <cellStyle name="Normal 6 5 3 4" xfId="1668" xr:uid="{790C24BC-B27E-46BD-B25E-D1CDEF16D2BC}"/>
    <cellStyle name="Normal 6 5 3 4 2" xfId="1669" xr:uid="{92BE550A-1C85-44FF-B638-2A0332D34D36}"/>
    <cellStyle name="Normal 6 5 3 4 3" xfId="3286" xr:uid="{B679966F-2BA2-44C1-92F5-792005744894}"/>
    <cellStyle name="Normal 6 5 3 4 4" xfId="3287" xr:uid="{B5542B97-DB75-4266-9A05-916ED53D7586}"/>
    <cellStyle name="Normal 6 5 3 5" xfId="1670" xr:uid="{F5A360C7-2699-4B41-8B92-DA4013BC8462}"/>
    <cellStyle name="Normal 6 5 3 5 2" xfId="3288" xr:uid="{C6F5B8B4-378D-421F-BC40-D4575BADBAD4}"/>
    <cellStyle name="Normal 6 5 3 5 3" xfId="3289" xr:uid="{5CF34F30-C42B-4C26-9F77-E40666567570}"/>
    <cellStyle name="Normal 6 5 3 5 4" xfId="3290" xr:uid="{922BF660-DB89-4BB5-BAF5-3FD3A1870C9D}"/>
    <cellStyle name="Normal 6 5 3 6" xfId="3291" xr:uid="{C633EAD3-7F5C-44C5-A893-6D3DFD05E7D5}"/>
    <cellStyle name="Normal 6 5 3 7" xfId="3292" xr:uid="{38A0D789-1A73-4D22-942F-9D1B6005A6A1}"/>
    <cellStyle name="Normal 6 5 3 8" xfId="3293" xr:uid="{F4FD532B-EB1B-430C-9D40-BA2C72DFD24F}"/>
    <cellStyle name="Normal 6 5 4" xfId="339" xr:uid="{5A8BF4AC-D01C-4A0F-BFFB-D2744C6A0693}"/>
    <cellStyle name="Normal 6 5 4 2" xfId="659" xr:uid="{67755015-C351-4C98-B06B-138E648C706D}"/>
    <cellStyle name="Normal 6 5 4 2 2" xfId="660" xr:uid="{E1B989B7-5DDE-4297-9FA6-B4CC698BF43D}"/>
    <cellStyle name="Normal 6 5 4 2 2 2" xfId="1671" xr:uid="{A2E52958-F625-4F12-972B-FCA458221F35}"/>
    <cellStyle name="Normal 6 5 4 2 2 3" xfId="3294" xr:uid="{5071FB1D-A23B-4C25-9D22-0A3D86CA35EE}"/>
    <cellStyle name="Normal 6 5 4 2 2 4" xfId="3295" xr:uid="{0B50F392-7E8C-40CD-BAEE-E0FABAA40F59}"/>
    <cellStyle name="Normal 6 5 4 2 3" xfId="1672" xr:uid="{DF697667-F8D6-4C94-A0B8-E660ED50EFA5}"/>
    <cellStyle name="Normal 6 5 4 2 4" xfId="3296" xr:uid="{0C02D5CA-0D96-42FF-B050-B1389E300B1A}"/>
    <cellStyle name="Normal 6 5 4 2 5" xfId="3297" xr:uid="{085C9312-DE1A-4AEF-BE6C-0E942CC261FD}"/>
    <cellStyle name="Normal 6 5 4 3" xfId="661" xr:uid="{A44C7FED-6C09-4A6B-8484-D50540CDC5CA}"/>
    <cellStyle name="Normal 6 5 4 3 2" xfId="1673" xr:uid="{282C6833-76D1-4472-9CD7-94F9D310247A}"/>
    <cellStyle name="Normal 6 5 4 3 3" xfId="3298" xr:uid="{39D99B96-3069-4BE0-8642-129C92D08206}"/>
    <cellStyle name="Normal 6 5 4 3 4" xfId="3299" xr:uid="{2BD6C6D2-A4BF-4C6A-BDCD-54F98EE63867}"/>
    <cellStyle name="Normal 6 5 4 4" xfId="1674" xr:uid="{4C684AE1-570B-4064-BF77-BCDCC0D8D308}"/>
    <cellStyle name="Normal 6 5 4 4 2" xfId="3300" xr:uid="{C4F6FA91-4F09-4054-9055-69D0FDD8115E}"/>
    <cellStyle name="Normal 6 5 4 4 3" xfId="3301" xr:uid="{674672CB-7498-46BB-8F70-ADDC586686B4}"/>
    <cellStyle name="Normal 6 5 4 4 4" xfId="3302" xr:uid="{F4F18653-959B-458D-901B-C57C8CC4B413}"/>
    <cellStyle name="Normal 6 5 4 5" xfId="3303" xr:uid="{A44B0C8B-3D72-4EE9-8848-D6A927FFCF0A}"/>
    <cellStyle name="Normal 6 5 4 6" xfId="3304" xr:uid="{5058554D-3A07-4E22-BF7C-6068C98C7B55}"/>
    <cellStyle name="Normal 6 5 4 7" xfId="3305" xr:uid="{3C8F09B9-69D2-4562-A195-41ECCC547799}"/>
    <cellStyle name="Normal 6 5 5" xfId="340" xr:uid="{3E419CB7-3259-4878-A681-2808C6BAD1B9}"/>
    <cellStyle name="Normal 6 5 5 2" xfId="662" xr:uid="{88FBBD72-44E7-46C7-A6AA-3E7E7ECE7B5F}"/>
    <cellStyle name="Normal 6 5 5 2 2" xfId="1675" xr:uid="{B7C52053-460F-44E3-9DD6-D0E538FDD8BF}"/>
    <cellStyle name="Normal 6 5 5 2 3" xfId="3306" xr:uid="{9B47BB61-E39A-4C92-89DF-5A0B65C53537}"/>
    <cellStyle name="Normal 6 5 5 2 4" xfId="3307" xr:uid="{53F0CA55-86FE-4848-899C-2B041B06DD4C}"/>
    <cellStyle name="Normal 6 5 5 3" xfId="1676" xr:uid="{52769755-E944-4264-8A70-96C9D2B125EF}"/>
    <cellStyle name="Normal 6 5 5 3 2" xfId="3308" xr:uid="{A92A1BC9-83CE-450B-B59E-4446048E0C0B}"/>
    <cellStyle name="Normal 6 5 5 3 3" xfId="3309" xr:uid="{C874F549-B03B-456A-AECA-EC43878F816A}"/>
    <cellStyle name="Normal 6 5 5 3 4" xfId="3310" xr:uid="{383B511E-9A91-4173-8BA1-F7CC3816429C}"/>
    <cellStyle name="Normal 6 5 5 4" xfId="3311" xr:uid="{78988C12-E0AA-4378-A9E9-59DEE88644FA}"/>
    <cellStyle name="Normal 6 5 5 5" xfId="3312" xr:uid="{03AF4AC1-B431-430F-B5A5-ECCF4EAF1F2D}"/>
    <cellStyle name="Normal 6 5 5 6" xfId="3313" xr:uid="{35AA25A2-2707-4047-9A4A-9E7C8CD3C402}"/>
    <cellStyle name="Normal 6 5 6" xfId="663" xr:uid="{1D35CDD4-250C-4935-A87D-C89F664D254B}"/>
    <cellStyle name="Normal 6 5 6 2" xfId="1677" xr:uid="{5225B931-C0F2-468D-84D2-515B632D5048}"/>
    <cellStyle name="Normal 6 5 6 2 2" xfId="3314" xr:uid="{5EFE4F84-6DCC-4A19-BCCB-F52DEDF815B7}"/>
    <cellStyle name="Normal 6 5 6 2 3" xfId="3315" xr:uid="{9F6C682A-6C0D-4D54-8226-548F6F777BDA}"/>
    <cellStyle name="Normal 6 5 6 2 4" xfId="3316" xr:uid="{85C316E0-36EE-4A54-85EE-94A4F4707AB1}"/>
    <cellStyle name="Normal 6 5 6 3" xfId="3317" xr:uid="{F646E012-6788-435C-9D31-B5C9D6C51763}"/>
    <cellStyle name="Normal 6 5 6 4" xfId="3318" xr:uid="{3719DA06-6737-49C4-8405-AE7FCFA59A55}"/>
    <cellStyle name="Normal 6 5 6 5" xfId="3319" xr:uid="{80301C62-5079-427E-B6E3-FE707DCA4CB6}"/>
    <cellStyle name="Normal 6 5 7" xfId="1678" xr:uid="{E1CDC5EE-966E-4308-B60C-6ED96DDB9554}"/>
    <cellStyle name="Normal 6 5 7 2" xfId="3320" xr:uid="{82A37339-A12F-47ED-A838-DAFD400CCDCC}"/>
    <cellStyle name="Normal 6 5 7 3" xfId="3321" xr:uid="{ADC50624-511A-487C-A761-1F364DADBDBE}"/>
    <cellStyle name="Normal 6 5 7 4" xfId="3322" xr:uid="{875A51D2-58F0-47E1-B8FF-62221334D5BC}"/>
    <cellStyle name="Normal 6 5 8" xfId="3323" xr:uid="{5EC34F46-566E-473B-AAC5-8FA38B894C9D}"/>
    <cellStyle name="Normal 6 5 8 2" xfId="3324" xr:uid="{A8ECEBCA-D379-480B-8324-CEC211A7CD32}"/>
    <cellStyle name="Normal 6 5 8 3" xfId="3325" xr:uid="{DEBA3341-DBA6-4EBD-A3CD-BE594BC91BAA}"/>
    <cellStyle name="Normal 6 5 8 4" xfId="3326" xr:uid="{710EAE27-B86F-4654-B672-11512D56F352}"/>
    <cellStyle name="Normal 6 5 9" xfId="3327" xr:uid="{DABD7F83-5F19-4FC7-8921-AB68145AD372}"/>
    <cellStyle name="Normal 6 6" xfId="125" xr:uid="{699626E5-9DBF-48F4-B2E1-D4CB17D0AA8B}"/>
    <cellStyle name="Normal 6 6 2" xfId="126" xr:uid="{9E3B9AE0-0B2E-4F44-B31A-F4CA3254B7CA}"/>
    <cellStyle name="Normal 6 6 2 2" xfId="341" xr:uid="{7008BAA4-8627-492C-B3D8-51552FD2EC9E}"/>
    <cellStyle name="Normal 6 6 2 2 2" xfId="664" xr:uid="{88070154-185F-42BF-AA95-BDFD0EE45365}"/>
    <cellStyle name="Normal 6 6 2 2 2 2" xfId="1679" xr:uid="{DF590DA7-7FE0-4F85-8068-57B60AEFA526}"/>
    <cellStyle name="Normal 6 6 2 2 2 3" xfId="3328" xr:uid="{61D1A91D-0462-453B-B14E-834BBF001F4F}"/>
    <cellStyle name="Normal 6 6 2 2 2 4" xfId="3329" xr:uid="{79649237-25CE-40D0-9B54-B621691C1CAE}"/>
    <cellStyle name="Normal 6 6 2 2 3" xfId="1680" xr:uid="{AECCDA12-E43F-498A-8EE4-9B6AF56CE936}"/>
    <cellStyle name="Normal 6 6 2 2 3 2" xfId="3330" xr:uid="{3A7461CD-1B83-4306-A161-4E228B416E1E}"/>
    <cellStyle name="Normal 6 6 2 2 3 3" xfId="3331" xr:uid="{E2B40BD0-C1F2-42C6-84B5-349A4C131034}"/>
    <cellStyle name="Normal 6 6 2 2 3 4" xfId="3332" xr:uid="{25B780D7-E049-45FA-828D-FC68CA89C412}"/>
    <cellStyle name="Normal 6 6 2 2 4" xfId="3333" xr:uid="{287C257E-C60A-47EF-8636-843B4847D068}"/>
    <cellStyle name="Normal 6 6 2 2 5" xfId="3334" xr:uid="{93FB190E-B5C7-4111-BF5B-4C1ABEF2024E}"/>
    <cellStyle name="Normal 6 6 2 2 6" xfId="3335" xr:uid="{F8BB6DA8-9621-4B6D-BC08-A07BB8208927}"/>
    <cellStyle name="Normal 6 6 2 3" xfId="665" xr:uid="{D1A1B25B-3A7D-4D03-8D3C-7BA7E8A0D446}"/>
    <cellStyle name="Normal 6 6 2 3 2" xfId="1681" xr:uid="{A7F17BB9-71E7-45B8-8BB6-A9DA9A870012}"/>
    <cellStyle name="Normal 6 6 2 3 2 2" xfId="3336" xr:uid="{0CA28231-47BC-4350-A6AF-2119EA29EBFE}"/>
    <cellStyle name="Normal 6 6 2 3 2 3" xfId="3337" xr:uid="{ED53346B-9093-4E41-84E2-19F89E05A2F6}"/>
    <cellStyle name="Normal 6 6 2 3 2 4" xfId="3338" xr:uid="{1464AD75-6C57-42C0-A4C9-75ED10CFD06E}"/>
    <cellStyle name="Normal 6 6 2 3 3" xfId="3339" xr:uid="{FC0FE17B-972F-4E24-99EF-2ABC8F865219}"/>
    <cellStyle name="Normal 6 6 2 3 4" xfId="3340" xr:uid="{BCC9F312-5D7C-4541-958C-EBD436B8EC57}"/>
    <cellStyle name="Normal 6 6 2 3 5" xfId="3341" xr:uid="{9DABFFBE-BA78-4EAB-8219-2BDB5600E14F}"/>
    <cellStyle name="Normal 6 6 2 4" xfId="1682" xr:uid="{6054DA0E-1CA2-4C3C-84C4-B5A78690389D}"/>
    <cellStyle name="Normal 6 6 2 4 2" xfId="3342" xr:uid="{F874ECA0-21FD-4165-907E-6D2ADC01AEAC}"/>
    <cellStyle name="Normal 6 6 2 4 3" xfId="3343" xr:uid="{CAB91637-7F60-4A95-BA03-20F8FE167263}"/>
    <cellStyle name="Normal 6 6 2 4 4" xfId="3344" xr:uid="{AB7FF1CD-3723-4686-8B2F-E0CBACDF289D}"/>
    <cellStyle name="Normal 6 6 2 5" xfId="3345" xr:uid="{10763112-280E-4C49-86F3-1157BAF68C83}"/>
    <cellStyle name="Normal 6 6 2 5 2" xfId="3346" xr:uid="{38B838EB-4841-4045-A237-27FED4FD959C}"/>
    <cellStyle name="Normal 6 6 2 5 3" xfId="3347" xr:uid="{686A7ADE-ADCB-4C44-A9D4-12DD7736AF43}"/>
    <cellStyle name="Normal 6 6 2 5 4" xfId="3348" xr:uid="{27D2CE5A-049E-4B80-BD2A-D981B7C476F6}"/>
    <cellStyle name="Normal 6 6 2 6" xfId="3349" xr:uid="{805FD882-7D47-4FB0-A5FF-A9387DCCBD87}"/>
    <cellStyle name="Normal 6 6 2 7" xfId="3350" xr:uid="{F0FE5E35-968D-45E0-8009-310F6243C815}"/>
    <cellStyle name="Normal 6 6 2 8" xfId="3351" xr:uid="{4B515C33-41A4-4F32-A666-BAE4A82B829B}"/>
    <cellStyle name="Normal 6 6 3" xfId="342" xr:uid="{69EB79AB-7EB0-4103-A35F-517F85B12849}"/>
    <cellStyle name="Normal 6 6 3 2" xfId="666" xr:uid="{4C329C58-2CE0-4406-89AD-AE25D59A1994}"/>
    <cellStyle name="Normal 6 6 3 2 2" xfId="667" xr:uid="{8A1A40C4-F432-4D56-A283-2B9AE8645EE0}"/>
    <cellStyle name="Normal 6 6 3 2 3" xfId="3352" xr:uid="{6BF3A713-5CDF-4072-9830-6AB48D07280F}"/>
    <cellStyle name="Normal 6 6 3 2 4" xfId="3353" xr:uid="{E7C9B560-F750-444E-B8C1-093F837BF415}"/>
    <cellStyle name="Normal 6 6 3 3" xfId="668" xr:uid="{D961B64A-D0D5-45FA-966A-C9388A8B0517}"/>
    <cellStyle name="Normal 6 6 3 3 2" xfId="3354" xr:uid="{7EA9336D-D3F4-4ED5-9674-C12A2F6C5722}"/>
    <cellStyle name="Normal 6 6 3 3 3" xfId="3355" xr:uid="{A27C5643-8944-4ACD-B017-1ADD92C1E793}"/>
    <cellStyle name="Normal 6 6 3 3 4" xfId="3356" xr:uid="{5F560290-F13E-48CC-B1CC-86496F77A195}"/>
    <cellStyle name="Normal 6 6 3 4" xfId="3357" xr:uid="{7CB84834-FE6A-4ECA-B667-466EBDA6AE70}"/>
    <cellStyle name="Normal 6 6 3 5" xfId="3358" xr:uid="{4DAEE615-C8EB-4D38-9D0D-0523767CCB9C}"/>
    <cellStyle name="Normal 6 6 3 6" xfId="3359" xr:uid="{DF7235C4-123D-46FA-9B16-8C101C4FBB5C}"/>
    <cellStyle name="Normal 6 6 4" xfId="343" xr:uid="{E05852C3-2E10-4E65-ADD6-9CEDD2892697}"/>
    <cellStyle name="Normal 6 6 4 2" xfId="669" xr:uid="{08A82D8F-2356-471E-8190-76CF42466C09}"/>
    <cellStyle name="Normal 6 6 4 2 2" xfId="3360" xr:uid="{E97DADFE-C282-4167-BFBF-3C320B065860}"/>
    <cellStyle name="Normal 6 6 4 2 3" xfId="3361" xr:uid="{44AFD34E-7E39-4A2A-83EB-DEE368596BB0}"/>
    <cellStyle name="Normal 6 6 4 2 4" xfId="3362" xr:uid="{8BF4D6FC-CFBE-4345-8922-2BAA8534D7E5}"/>
    <cellStyle name="Normal 6 6 4 3" xfId="3363" xr:uid="{145507A8-8CEE-4078-BAE2-A977D4647437}"/>
    <cellStyle name="Normal 6 6 4 4" xfId="3364" xr:uid="{9BCCD1D1-0AAF-4EE8-AFAC-DD66EC364726}"/>
    <cellStyle name="Normal 6 6 4 5" xfId="3365" xr:uid="{99293B4E-68C8-4E06-9EBE-698DC5EA12B3}"/>
    <cellStyle name="Normal 6 6 5" xfId="670" xr:uid="{95329904-8193-4FDD-8689-AB02784DAF33}"/>
    <cellStyle name="Normal 6 6 5 2" xfId="3366" xr:uid="{673A0E20-BAE5-4751-9A61-338809409742}"/>
    <cellStyle name="Normal 6 6 5 3" xfId="3367" xr:uid="{6D8137C4-BF91-4A22-B0A9-9BF149E03F36}"/>
    <cellStyle name="Normal 6 6 5 4" xfId="3368" xr:uid="{FE360C7C-E986-4748-824F-8B53CDE9D0E9}"/>
    <cellStyle name="Normal 6 6 6" xfId="3369" xr:uid="{9CA705EA-2C5C-42B7-9392-A9E03AC830DD}"/>
    <cellStyle name="Normal 6 6 6 2" xfId="3370" xr:uid="{B30352CC-A0DF-48E3-BC77-309CFC2526CF}"/>
    <cellStyle name="Normal 6 6 6 3" xfId="3371" xr:uid="{A53092F5-51E6-4589-A85D-970A3154E823}"/>
    <cellStyle name="Normal 6 6 6 4" xfId="3372" xr:uid="{DBF5D2EE-4057-419F-AC38-FBCA950EB8A0}"/>
    <cellStyle name="Normal 6 6 7" xfId="3373" xr:uid="{022310DD-FAC1-4C80-B5C1-0DDEAA6EBCCF}"/>
    <cellStyle name="Normal 6 6 8" xfId="3374" xr:uid="{C2E06E41-3C83-4758-8F67-61EE5EDDD0E0}"/>
    <cellStyle name="Normal 6 6 9" xfId="3375" xr:uid="{DFDEF028-18F2-46AE-93B7-EBEA984CAD38}"/>
    <cellStyle name="Normal 6 7" xfId="127" xr:uid="{3CF59691-2C43-4CA9-B444-3F85848B5EBE}"/>
    <cellStyle name="Normal 6 7 2" xfId="344" xr:uid="{66C30C77-FAD7-4311-95E8-39F21673A6F5}"/>
    <cellStyle name="Normal 6 7 2 2" xfId="671" xr:uid="{BFADB381-F23C-4021-9CAD-219F4AC35C1D}"/>
    <cellStyle name="Normal 6 7 2 2 2" xfId="1683" xr:uid="{21B1CEB4-E3AA-410D-91E3-D8F2992065C0}"/>
    <cellStyle name="Normal 6 7 2 2 2 2" xfId="1684" xr:uid="{9AD67E1E-ACED-427B-9209-53733C333CCE}"/>
    <cellStyle name="Normal 6 7 2 2 3" xfId="1685" xr:uid="{D3305FD1-96BF-4955-8C89-85C1BD0F36CB}"/>
    <cellStyle name="Normal 6 7 2 2 4" xfId="3376" xr:uid="{C3B2D983-C7C1-4C27-9F21-A0D15474247D}"/>
    <cellStyle name="Normal 6 7 2 3" xfId="1686" xr:uid="{0915FC87-6702-4DD1-86D9-CB158C22D47F}"/>
    <cellStyle name="Normal 6 7 2 3 2" xfId="1687" xr:uid="{574F7467-0B9E-404E-A2E6-2BA088D75FF8}"/>
    <cellStyle name="Normal 6 7 2 3 3" xfId="3377" xr:uid="{246209F7-3BAC-4E7C-9F51-F385B4B5592E}"/>
    <cellStyle name="Normal 6 7 2 3 4" xfId="3378" xr:uid="{85045228-CC6D-4141-8F2B-8CE35C17EA9A}"/>
    <cellStyle name="Normal 6 7 2 4" xfId="1688" xr:uid="{C4245560-0BDE-484B-B070-56E3BF580ABD}"/>
    <cellStyle name="Normal 6 7 2 5" xfId="3379" xr:uid="{718B2B22-FFC9-4E47-ADEB-94ACFD4DAF66}"/>
    <cellStyle name="Normal 6 7 2 6" xfId="3380" xr:uid="{2519EC67-08A7-40DF-951B-B62942B4ECA3}"/>
    <cellStyle name="Normal 6 7 3" xfId="672" xr:uid="{A2446D2C-B3DA-450A-9CC7-037EA9C5E498}"/>
    <cellStyle name="Normal 6 7 3 2" xfId="1689" xr:uid="{7C0F8BA8-4AD3-4905-846D-1AB2D688AA9A}"/>
    <cellStyle name="Normal 6 7 3 2 2" xfId="1690" xr:uid="{E22A5C2A-394F-4F18-9D9A-E89AF85AF94C}"/>
    <cellStyle name="Normal 6 7 3 2 3" xfId="3381" xr:uid="{AE3B9EFA-7262-418A-9149-717EA77572CE}"/>
    <cellStyle name="Normal 6 7 3 2 4" xfId="3382" xr:uid="{D2BCC3D7-CAE0-4BEF-A994-B6766789E8DA}"/>
    <cellStyle name="Normal 6 7 3 3" xfId="1691" xr:uid="{C78CDA20-535C-4A56-87CF-7ABCA11868CB}"/>
    <cellStyle name="Normal 6 7 3 4" xfId="3383" xr:uid="{B7223C22-BE1A-4EED-B18F-11E37B0A35E2}"/>
    <cellStyle name="Normal 6 7 3 5" xfId="3384" xr:uid="{43EF5C79-E428-4EAA-ACA7-54CB67AE80D8}"/>
    <cellStyle name="Normal 6 7 4" xfId="1692" xr:uid="{B0426F3B-1C29-4B69-BDA3-D7B66F82FC15}"/>
    <cellStyle name="Normal 6 7 4 2" xfId="1693" xr:uid="{22B00877-453D-4A56-B1A1-2D1F9091D2BB}"/>
    <cellStyle name="Normal 6 7 4 3" xfId="3385" xr:uid="{EF74BD20-7C5C-48AC-BB04-53AB4AEA925D}"/>
    <cellStyle name="Normal 6 7 4 4" xfId="3386" xr:uid="{07EB1F08-4C80-4780-9B3C-6FEF1B24D2C4}"/>
    <cellStyle name="Normal 6 7 5" xfId="1694" xr:uid="{B36D9C7A-8EDC-4179-BB89-FF1542774C59}"/>
    <cellStyle name="Normal 6 7 5 2" xfId="3387" xr:uid="{A640D858-A4DB-4BBC-B2C4-F9570A392D62}"/>
    <cellStyle name="Normal 6 7 5 3" xfId="3388" xr:uid="{F4A24084-89F5-41A5-9FDE-7E37995C3F30}"/>
    <cellStyle name="Normal 6 7 5 4" xfId="3389" xr:uid="{553385D4-FCFE-4CB8-BFB0-3F22A1D4FAB7}"/>
    <cellStyle name="Normal 6 7 6" xfId="3390" xr:uid="{680268CF-AC03-45CE-B110-9AD7F421BD99}"/>
    <cellStyle name="Normal 6 7 7" xfId="3391" xr:uid="{1A74A9E8-B3C1-4619-AC44-3D586BBA66D1}"/>
    <cellStyle name="Normal 6 7 8" xfId="3392" xr:uid="{BFEC4F99-9475-443C-8299-47E97CFBB1EF}"/>
    <cellStyle name="Normal 6 8" xfId="345" xr:uid="{7EA04EF1-A83D-4279-8BB5-A39AFA35D524}"/>
    <cellStyle name="Normal 6 8 2" xfId="673" xr:uid="{606F21B4-11BF-4784-AB48-2E053548E42F}"/>
    <cellStyle name="Normal 6 8 2 2" xfId="674" xr:uid="{406C3BD6-4A03-4167-9F9D-357D45D5230E}"/>
    <cellStyle name="Normal 6 8 2 2 2" xfId="1695" xr:uid="{1D87E76D-ED2D-469B-982F-FAA133147090}"/>
    <cellStyle name="Normal 6 8 2 2 3" xfId="3393" xr:uid="{59DF3BE3-EE99-4100-ADAC-6F55C81B811E}"/>
    <cellStyle name="Normal 6 8 2 2 4" xfId="3394" xr:uid="{C9054DEB-6343-413D-BFB6-4359FA4BE8CC}"/>
    <cellStyle name="Normal 6 8 2 3" xfId="1696" xr:uid="{7F5D6148-B605-48C6-BAB5-6F8A4711D04A}"/>
    <cellStyle name="Normal 6 8 2 4" xfId="3395" xr:uid="{C40E605B-B309-43BB-B7CF-220EA5E4C278}"/>
    <cellStyle name="Normal 6 8 2 5" xfId="3396" xr:uid="{E8DC2B7A-8667-4D96-A664-4328623E7DB4}"/>
    <cellStyle name="Normal 6 8 3" xfId="675" xr:uid="{A78CC8F2-903D-4B65-B48F-AF49A11B647B}"/>
    <cellStyle name="Normal 6 8 3 2" xfId="1697" xr:uid="{6B10DC09-F3A6-4350-B856-936BB280B368}"/>
    <cellStyle name="Normal 6 8 3 3" xfId="3397" xr:uid="{3462C6F9-0692-4E64-A451-1E2D09026DAF}"/>
    <cellStyle name="Normal 6 8 3 4" xfId="3398" xr:uid="{7F2B5BFA-B37A-48D4-9488-C6EDC7F41F12}"/>
    <cellStyle name="Normal 6 8 4" xfId="1698" xr:uid="{D7398491-5AA0-420E-9F91-E720FEFE2A46}"/>
    <cellStyle name="Normal 6 8 4 2" xfId="3399" xr:uid="{898B98A5-1417-476E-A51D-B321B2736D21}"/>
    <cellStyle name="Normal 6 8 4 3" xfId="3400" xr:uid="{71A4DEA2-2D9B-445D-9810-E2FA4150F992}"/>
    <cellStyle name="Normal 6 8 4 4" xfId="3401" xr:uid="{969B3919-58EC-4C26-B182-97C12E219F78}"/>
    <cellStyle name="Normal 6 8 5" xfId="3402" xr:uid="{9F23AD75-40E7-4A49-BEB6-4391D3A63182}"/>
    <cellStyle name="Normal 6 8 6" xfId="3403" xr:uid="{1529E27F-5026-48AA-9740-35DBC724D537}"/>
    <cellStyle name="Normal 6 8 7" xfId="3404" xr:uid="{1CAC2B94-1D43-48CA-829B-13031724D1B7}"/>
    <cellStyle name="Normal 6 9" xfId="346" xr:uid="{51AC0A7E-A228-4987-A0EA-E49A8EB5735F}"/>
    <cellStyle name="Normal 6 9 2" xfId="676" xr:uid="{C278B717-6592-4195-8378-C24FDDBF486A}"/>
    <cellStyle name="Normal 6 9 2 2" xfId="1699" xr:uid="{F44DAD2A-5C3E-4E37-A183-06938B4AF355}"/>
    <cellStyle name="Normal 6 9 2 3" xfId="3405" xr:uid="{75E16E62-B346-409D-BE8F-053547F2DEFF}"/>
    <cellStyle name="Normal 6 9 2 4" xfId="3406" xr:uid="{167FC036-9F1A-4E39-90DB-145483F90767}"/>
    <cellStyle name="Normal 6 9 3" xfId="1700" xr:uid="{FADA63B5-DF61-4330-9933-39DD5B70612F}"/>
    <cellStyle name="Normal 6 9 3 2" xfId="3407" xr:uid="{0DD15041-483D-4A64-A29D-DA6742CC4303}"/>
    <cellStyle name="Normal 6 9 3 3" xfId="3408" xr:uid="{4AB93A3F-7EC5-4717-BF1E-C08C6BBD3794}"/>
    <cellStyle name="Normal 6 9 3 4" xfId="3409" xr:uid="{7A69E0A3-6CD3-4596-AA48-3CB7AF923ABF}"/>
    <cellStyle name="Normal 6 9 4" xfId="3410" xr:uid="{E7DC1927-9CC2-4BFB-A23F-8F5897F4CAA0}"/>
    <cellStyle name="Normal 6 9 5" xfId="3411" xr:uid="{AB6B794D-D929-4FD1-8940-D7A7D0B664E2}"/>
    <cellStyle name="Normal 6 9 6" xfId="3412" xr:uid="{313BDEA9-DE10-4055-83B9-F743E8F714A8}"/>
    <cellStyle name="Normal 7" xfId="128" xr:uid="{64DF6B2C-1569-4C55-8853-0BDE1B323BBB}"/>
    <cellStyle name="Normal 7 10" xfId="1701" xr:uid="{04D05951-7246-4346-9C40-9CCC8E8570BF}"/>
    <cellStyle name="Normal 7 10 2" xfId="3413" xr:uid="{EA89EE4A-9136-43AE-990E-C76C80B4C83E}"/>
    <cellStyle name="Normal 7 10 3" xfId="3414" xr:uid="{3C491000-4D9C-407D-822A-1F2556DCE3BD}"/>
    <cellStyle name="Normal 7 10 4" xfId="3415" xr:uid="{1414A97E-6D98-4D74-BF54-F6CE0CA3635A}"/>
    <cellStyle name="Normal 7 11" xfId="3416" xr:uid="{69FFD017-F926-43D0-870B-5F9ADA23553A}"/>
    <cellStyle name="Normal 7 11 2" xfId="3417" xr:uid="{CC0EAEAD-7621-4519-84F6-414DB7307222}"/>
    <cellStyle name="Normal 7 11 3" xfId="3418" xr:uid="{FE2F4939-9089-4EAC-8216-23BB0775D2A8}"/>
    <cellStyle name="Normal 7 11 4" xfId="3419" xr:uid="{2D5A17EB-FAD0-4265-BC93-E87E80F62DBA}"/>
    <cellStyle name="Normal 7 12" xfId="3420" xr:uid="{249526C0-7943-4362-8528-0DB9AB551415}"/>
    <cellStyle name="Normal 7 12 2" xfId="3421" xr:uid="{A05B8EC4-0781-4EDA-B0EE-8C3CD4CA2966}"/>
    <cellStyle name="Normal 7 13" xfId="3422" xr:uid="{B48A3BD9-B16E-4F0A-88EF-BC0A1B958671}"/>
    <cellStyle name="Normal 7 14" xfId="3423" xr:uid="{419526DB-96FB-4F3F-8FC1-272099A039E0}"/>
    <cellStyle name="Normal 7 15" xfId="3424" xr:uid="{AF9BEDAF-971C-45AC-B303-56348019E1F9}"/>
    <cellStyle name="Normal 7 2" xfId="129" xr:uid="{E9D5E62C-FCAD-4704-94E5-5D64126F0D06}"/>
    <cellStyle name="Normal 7 2 10" xfId="3425" xr:uid="{FEB64675-4DAB-4D9E-AD8E-43340C6B49A2}"/>
    <cellStyle name="Normal 7 2 11" xfId="3426" xr:uid="{CED73DAE-5C28-4A24-A9D0-2063FB97A776}"/>
    <cellStyle name="Normal 7 2 2" xfId="130" xr:uid="{019C67DC-A5A8-4203-9390-6E70AA55B614}"/>
    <cellStyle name="Normal 7 2 2 2" xfId="131" xr:uid="{EB93E52C-CE0B-411C-9CE6-D72CC40785C7}"/>
    <cellStyle name="Normal 7 2 2 2 2" xfId="347" xr:uid="{665DEC0F-DA36-4311-885A-FB5723CDB378}"/>
    <cellStyle name="Normal 7 2 2 2 2 2" xfId="677" xr:uid="{40740153-5FBD-4C26-83BD-D642E432378A}"/>
    <cellStyle name="Normal 7 2 2 2 2 2 2" xfId="678" xr:uid="{C974E7AB-E22B-4BB3-87C9-91E3CA6F3867}"/>
    <cellStyle name="Normal 7 2 2 2 2 2 2 2" xfId="1702" xr:uid="{E3CFECC7-4ACC-42A0-90AD-C0B26D15FDAC}"/>
    <cellStyle name="Normal 7 2 2 2 2 2 2 2 2" xfId="1703" xr:uid="{B30B9018-50C5-4AE7-8FE5-C23644A6EDC5}"/>
    <cellStyle name="Normal 7 2 2 2 2 2 2 3" xfId="1704" xr:uid="{C2ADB8C4-D467-430C-91B4-517F910781B0}"/>
    <cellStyle name="Normal 7 2 2 2 2 2 3" xfId="1705" xr:uid="{AD82EDE1-AE57-49A2-A3E8-76B1E09CC332}"/>
    <cellStyle name="Normal 7 2 2 2 2 2 3 2" xfId="1706" xr:uid="{BD6F01EB-8B1B-4F54-9888-8DA76E067D59}"/>
    <cellStyle name="Normal 7 2 2 2 2 2 4" xfId="1707" xr:uid="{0A31FF7B-92EF-4EFF-B83B-FE72815347F1}"/>
    <cellStyle name="Normal 7 2 2 2 2 3" xfId="679" xr:uid="{684A5A53-2A55-447F-9037-64766E78005F}"/>
    <cellStyle name="Normal 7 2 2 2 2 3 2" xfId="1708" xr:uid="{59324F27-5495-4203-B0EC-34603BFA5B17}"/>
    <cellStyle name="Normal 7 2 2 2 2 3 2 2" xfId="1709" xr:uid="{DBA4241C-13A5-45DC-AE10-0297D0E8783B}"/>
    <cellStyle name="Normal 7 2 2 2 2 3 3" xfId="1710" xr:uid="{F0CCE9E2-35FA-4038-BFD6-BCAE8C662D13}"/>
    <cellStyle name="Normal 7 2 2 2 2 3 4" xfId="3427" xr:uid="{97CD444A-403C-4394-8942-3FE736BC9BFA}"/>
    <cellStyle name="Normal 7 2 2 2 2 4" xfId="1711" xr:uid="{2DAA1656-4F1A-4A70-9DA1-6F99FA408B98}"/>
    <cellStyle name="Normal 7 2 2 2 2 4 2" xfId="1712" xr:uid="{9D64384F-AAF5-4F69-A8E8-40372E94F85E}"/>
    <cellStyle name="Normal 7 2 2 2 2 5" xfId="1713" xr:uid="{18C984D2-D42A-434A-A21A-AEE11A2B1810}"/>
    <cellStyle name="Normal 7 2 2 2 2 6" xfId="3428" xr:uid="{B9C051A7-D322-4611-B8E5-6D4917EA2860}"/>
    <cellStyle name="Normal 7 2 2 2 3" xfId="348" xr:uid="{5534255C-2079-4359-AA98-43E1670E4AD0}"/>
    <cellStyle name="Normal 7 2 2 2 3 2" xfId="680" xr:uid="{90A89085-E3BE-4CFB-B3BB-11578FA4DA8A}"/>
    <cellStyle name="Normal 7 2 2 2 3 2 2" xfId="681" xr:uid="{15DFA98A-E7CF-4CEB-B5CA-B7FE668F57BD}"/>
    <cellStyle name="Normal 7 2 2 2 3 2 2 2" xfId="1714" xr:uid="{6FD025A7-111C-4989-A982-08FCB16521B9}"/>
    <cellStyle name="Normal 7 2 2 2 3 2 2 2 2" xfId="1715" xr:uid="{DBD515C5-6134-4BF9-A77A-70ADC98B074C}"/>
    <cellStyle name="Normal 7 2 2 2 3 2 2 3" xfId="1716" xr:uid="{2D988BED-9A75-4D2A-84E4-4F65B05DE04F}"/>
    <cellStyle name="Normal 7 2 2 2 3 2 3" xfId="1717" xr:uid="{31098FDE-6BE1-4E65-BAB4-E25E7EC4A68E}"/>
    <cellStyle name="Normal 7 2 2 2 3 2 3 2" xfId="1718" xr:uid="{54E001D0-1DAD-4793-B4AB-D04D99864FB9}"/>
    <cellStyle name="Normal 7 2 2 2 3 2 4" xfId="1719" xr:uid="{EDB0C6BC-AFE0-4890-8CB3-1BFAA50CCBB3}"/>
    <cellStyle name="Normal 7 2 2 2 3 3" xfId="682" xr:uid="{C2488B3A-91DA-4071-B632-703DE2CF87BD}"/>
    <cellStyle name="Normal 7 2 2 2 3 3 2" xfId="1720" xr:uid="{5DF98D0F-0237-4929-B580-F2DB13849A17}"/>
    <cellStyle name="Normal 7 2 2 2 3 3 2 2" xfId="1721" xr:uid="{19E53E87-8BE3-4BFA-888F-40A4999979E0}"/>
    <cellStyle name="Normal 7 2 2 2 3 3 3" xfId="1722" xr:uid="{312F3660-3284-4567-9521-9883F5E522B0}"/>
    <cellStyle name="Normal 7 2 2 2 3 4" xfId="1723" xr:uid="{BF1BCE14-CFA6-47CA-BA37-5CD49CF27705}"/>
    <cellStyle name="Normal 7 2 2 2 3 4 2" xfId="1724" xr:uid="{4D74B441-E10E-49F6-8247-612B03C762E0}"/>
    <cellStyle name="Normal 7 2 2 2 3 5" xfId="1725" xr:uid="{AED21D1B-5D79-4E8F-B0BD-8D55AD44F978}"/>
    <cellStyle name="Normal 7 2 2 2 4" xfId="683" xr:uid="{20981E87-FB19-4F38-8891-F9C18490118B}"/>
    <cellStyle name="Normal 7 2 2 2 4 2" xfId="684" xr:uid="{01AA9CB2-4C2A-4BEF-A6A0-14EAE295C623}"/>
    <cellStyle name="Normal 7 2 2 2 4 2 2" xfId="1726" xr:uid="{900799C3-B3A7-40D2-BAE3-C6FDA51AAF39}"/>
    <cellStyle name="Normal 7 2 2 2 4 2 2 2" xfId="1727" xr:uid="{674233AD-57D4-4D2D-8C7C-B54096B46203}"/>
    <cellStyle name="Normal 7 2 2 2 4 2 3" xfId="1728" xr:uid="{73E4D918-37C2-4D84-9423-25CF822D70B7}"/>
    <cellStyle name="Normal 7 2 2 2 4 3" xfId="1729" xr:uid="{A50722DA-1572-412E-9A69-2A9C3FDB09D0}"/>
    <cellStyle name="Normal 7 2 2 2 4 3 2" xfId="1730" xr:uid="{ED04D931-0A15-48D5-90A8-9BD5A9A996EB}"/>
    <cellStyle name="Normal 7 2 2 2 4 4" xfId="1731" xr:uid="{FCAB504D-AB46-46B6-9BBA-59925AA1133B}"/>
    <cellStyle name="Normal 7 2 2 2 5" xfId="685" xr:uid="{B8279EF4-2CE6-435B-80B6-FC7B30D97BFD}"/>
    <cellStyle name="Normal 7 2 2 2 5 2" xfId="1732" xr:uid="{D14F4EDD-E236-473C-AFD0-6E32FA55DFA0}"/>
    <cellStyle name="Normal 7 2 2 2 5 2 2" xfId="1733" xr:uid="{4698A83D-BC47-48B2-B9F9-1005A28037D6}"/>
    <cellStyle name="Normal 7 2 2 2 5 3" xfId="1734" xr:uid="{EE90EE74-BFEB-41C6-BFE0-432060B75D3E}"/>
    <cellStyle name="Normal 7 2 2 2 5 4" xfId="3429" xr:uid="{28C17CD4-F697-4BFA-AB31-FCE144EA1CA2}"/>
    <cellStyle name="Normal 7 2 2 2 6" xfId="1735" xr:uid="{730F31BB-F082-4E57-BE8E-5F4E12170A9A}"/>
    <cellStyle name="Normal 7 2 2 2 6 2" xfId="1736" xr:uid="{366532DC-796F-49C9-BC8D-0F38FD5CB26C}"/>
    <cellStyle name="Normal 7 2 2 2 7" xfId="1737" xr:uid="{1F22DD47-9EDC-4BF8-9F50-B3D514C6906F}"/>
    <cellStyle name="Normal 7 2 2 2 8" xfId="3430" xr:uid="{A16497D1-76BB-45A6-AF0F-850A3829557F}"/>
    <cellStyle name="Normal 7 2 2 3" xfId="349" xr:uid="{46DF7759-8298-41A8-99D2-DB964733A41E}"/>
    <cellStyle name="Normal 7 2 2 3 2" xfId="686" xr:uid="{5367ED88-FFE0-417B-B056-AB11269E3494}"/>
    <cellStyle name="Normal 7 2 2 3 2 2" xfId="687" xr:uid="{A3EECCD7-7385-43F7-90F1-92CDDA8A8EAF}"/>
    <cellStyle name="Normal 7 2 2 3 2 2 2" xfId="1738" xr:uid="{3514D408-0395-4880-8915-D84E665439F1}"/>
    <cellStyle name="Normal 7 2 2 3 2 2 2 2" xfId="1739" xr:uid="{004CD652-151F-4FF2-A18B-E70D8897B51E}"/>
    <cellStyle name="Normal 7 2 2 3 2 2 3" xfId="1740" xr:uid="{2AC1F047-09D8-46EF-AD55-7DEBED995EE4}"/>
    <cellStyle name="Normal 7 2 2 3 2 3" xfId="1741" xr:uid="{EEFFBB35-C2EA-4859-B72F-57CDA4EAFC9A}"/>
    <cellStyle name="Normal 7 2 2 3 2 3 2" xfId="1742" xr:uid="{AC20F852-1E36-4CA9-95DC-EB65C843ECB9}"/>
    <cellStyle name="Normal 7 2 2 3 2 4" xfId="1743" xr:uid="{A681A20C-7DD4-4E7A-B06D-C3AD5C0B35A7}"/>
    <cellStyle name="Normal 7 2 2 3 3" xfId="688" xr:uid="{9BCBE6C3-4CAE-474D-86F6-AF1E73ADCA9F}"/>
    <cellStyle name="Normal 7 2 2 3 3 2" xfId="1744" xr:uid="{F64B38E9-E915-442B-B981-8D31FCD207AE}"/>
    <cellStyle name="Normal 7 2 2 3 3 2 2" xfId="1745" xr:uid="{DE0F4D7C-F2A3-45A0-95FA-2174CE8F857C}"/>
    <cellStyle name="Normal 7 2 2 3 3 3" xfId="1746" xr:uid="{2F62D481-0AE7-486B-B847-D5B958911742}"/>
    <cellStyle name="Normal 7 2 2 3 3 4" xfId="3431" xr:uid="{B551968D-329F-4214-9AAF-F07859A2E8E9}"/>
    <cellStyle name="Normal 7 2 2 3 4" xfId="1747" xr:uid="{5D03CF8B-DB15-4DDB-A85D-BA1414A2E31D}"/>
    <cellStyle name="Normal 7 2 2 3 4 2" xfId="1748" xr:uid="{8322F7F5-BB4A-4AD1-9E19-7DEE7B29B82C}"/>
    <cellStyle name="Normal 7 2 2 3 5" xfId="1749" xr:uid="{012D40A3-1CD9-4515-9CBD-3753FB2A0F8F}"/>
    <cellStyle name="Normal 7 2 2 3 6" xfId="3432" xr:uid="{44F90F68-D06C-4A4C-BA6B-4D424DCF7630}"/>
    <cellStyle name="Normal 7 2 2 4" xfId="350" xr:uid="{008BB0CE-49AE-4565-AF64-0AF0738CADBC}"/>
    <cellStyle name="Normal 7 2 2 4 2" xfId="689" xr:uid="{F4A980E9-3407-41C0-BDE5-9B449C37F3EA}"/>
    <cellStyle name="Normal 7 2 2 4 2 2" xfId="690" xr:uid="{F9EDA8DE-EF85-4721-9FD8-C7AB37138349}"/>
    <cellStyle name="Normal 7 2 2 4 2 2 2" xfId="1750" xr:uid="{BFE2FDC7-DF9B-467B-83B6-48760A568A2C}"/>
    <cellStyle name="Normal 7 2 2 4 2 2 2 2" xfId="1751" xr:uid="{ABD3CE4C-E64A-44F7-A23C-C80E10E18C78}"/>
    <cellStyle name="Normal 7 2 2 4 2 2 3" xfId="1752" xr:uid="{12026280-E87E-4CF4-8070-9A640E31C041}"/>
    <cellStyle name="Normal 7 2 2 4 2 3" xfId="1753" xr:uid="{B4421F32-B371-4E37-B7B2-CD987D7BB252}"/>
    <cellStyle name="Normal 7 2 2 4 2 3 2" xfId="1754" xr:uid="{008A53D4-2553-4A93-B861-D618A74A9A34}"/>
    <cellStyle name="Normal 7 2 2 4 2 4" xfId="1755" xr:uid="{7FAE10E0-3D59-4B9D-AD3B-96A50340C667}"/>
    <cellStyle name="Normal 7 2 2 4 3" xfId="691" xr:uid="{5FAF4458-31B3-4C7B-8E0C-8FFB9FA1FEF4}"/>
    <cellStyle name="Normal 7 2 2 4 3 2" xfId="1756" xr:uid="{A1F71CBB-138F-4FB3-AA7E-86CFA29618A5}"/>
    <cellStyle name="Normal 7 2 2 4 3 2 2" xfId="1757" xr:uid="{E317496E-0DC3-4394-85DD-0004F0696889}"/>
    <cellStyle name="Normal 7 2 2 4 3 3" xfId="1758" xr:uid="{1B12E83C-6977-4577-9720-67F7E1A819C8}"/>
    <cellStyle name="Normal 7 2 2 4 4" xfId="1759" xr:uid="{DF58CE3C-65AD-4165-9A78-FC2DCEE8CA16}"/>
    <cellStyle name="Normal 7 2 2 4 4 2" xfId="1760" xr:uid="{015A2A74-DC07-4853-A462-F017E7CC2084}"/>
    <cellStyle name="Normal 7 2 2 4 5" xfId="1761" xr:uid="{3A861C92-EAF9-42A4-B276-E61E7ECCC238}"/>
    <cellStyle name="Normal 7 2 2 5" xfId="351" xr:uid="{5598F5F7-50DB-4A9B-812F-58D8BA79488D}"/>
    <cellStyle name="Normal 7 2 2 5 2" xfId="692" xr:uid="{CF975F8D-27F0-4FB2-81B7-75CB35835702}"/>
    <cellStyle name="Normal 7 2 2 5 2 2" xfId="1762" xr:uid="{F8F4E3CE-BA76-4716-B5EE-58633051DF2E}"/>
    <cellStyle name="Normal 7 2 2 5 2 2 2" xfId="1763" xr:uid="{0B429C39-0350-4A1F-9A2D-232877AB02E8}"/>
    <cellStyle name="Normal 7 2 2 5 2 3" xfId="1764" xr:uid="{8ABDFC23-5094-4AE1-A06B-6F1ABFF83151}"/>
    <cellStyle name="Normal 7 2 2 5 3" xfId="1765" xr:uid="{4AD8D6FB-A6D6-450E-9C97-52964C65A7C7}"/>
    <cellStyle name="Normal 7 2 2 5 3 2" xfId="1766" xr:uid="{0829D3D8-5F35-4D95-A168-CCEF836F5C47}"/>
    <cellStyle name="Normal 7 2 2 5 4" xfId="1767" xr:uid="{C7BFBD0D-F20E-42C2-BF3E-87BBB4E71BA7}"/>
    <cellStyle name="Normal 7 2 2 6" xfId="693" xr:uid="{39CF5C33-C230-425B-9EE4-B772C5CF5901}"/>
    <cellStyle name="Normal 7 2 2 6 2" xfId="1768" xr:uid="{FFFE76FA-80C9-4CE3-A444-8159EEA33DC1}"/>
    <cellStyle name="Normal 7 2 2 6 2 2" xfId="1769" xr:uid="{5AA72123-EA85-4515-A3FA-3550EB4D7EDE}"/>
    <cellStyle name="Normal 7 2 2 6 3" xfId="1770" xr:uid="{EC7D0BB3-68A7-40EF-BC9A-1AE5161045DE}"/>
    <cellStyle name="Normal 7 2 2 6 4" xfId="3433" xr:uid="{F662CE91-2A96-4C35-B3A5-19DBEEFD0536}"/>
    <cellStyle name="Normal 7 2 2 7" xfId="1771" xr:uid="{35BE11BF-E2C7-4ADE-B6AE-7176776059A6}"/>
    <cellStyle name="Normal 7 2 2 7 2" xfId="1772" xr:uid="{C813AD18-2BAF-43FE-AF6D-56F00A89DAD1}"/>
    <cellStyle name="Normal 7 2 2 8" xfId="1773" xr:uid="{7E5ED091-BB98-41DE-8C10-AC265D6038B9}"/>
    <cellStyle name="Normal 7 2 2 9" xfId="3434" xr:uid="{1A6BE5B6-0A52-43DD-B5EF-DBE5B2B6E742}"/>
    <cellStyle name="Normal 7 2 3" xfId="132" xr:uid="{6BB0AFC2-B22F-438B-9FDD-8799EB129467}"/>
    <cellStyle name="Normal 7 2 3 2" xfId="133" xr:uid="{0F3F55AB-F0A7-4B0F-BDAB-E9D717A920D7}"/>
    <cellStyle name="Normal 7 2 3 2 2" xfId="694" xr:uid="{591EE774-9691-4C65-A2A8-7819FBF9E9EE}"/>
    <cellStyle name="Normal 7 2 3 2 2 2" xfId="695" xr:uid="{BADE8170-D7A2-428E-A10F-08ED2797A440}"/>
    <cellStyle name="Normal 7 2 3 2 2 2 2" xfId="1774" xr:uid="{6A9AF392-5665-4CBB-80E4-65ABBA356ABB}"/>
    <cellStyle name="Normal 7 2 3 2 2 2 2 2" xfId="1775" xr:uid="{524D5906-A98A-40EC-8C15-1F8C5104245D}"/>
    <cellStyle name="Normal 7 2 3 2 2 2 3" xfId="1776" xr:uid="{6784F8BD-E150-41E2-89BD-24E4B03CF85B}"/>
    <cellStyle name="Normal 7 2 3 2 2 3" xfId="1777" xr:uid="{B9BBF8E5-95FE-48DE-91BE-0D9A646EF670}"/>
    <cellStyle name="Normal 7 2 3 2 2 3 2" xfId="1778" xr:uid="{B426D811-2F49-42E8-A3C7-59D3D52F49AA}"/>
    <cellStyle name="Normal 7 2 3 2 2 4" xfId="1779" xr:uid="{A08DB8A8-8D78-4B9E-A8FB-465DE8DE31C0}"/>
    <cellStyle name="Normal 7 2 3 2 3" xfId="696" xr:uid="{E7C1215E-1D53-4F65-8E82-6B824521C84D}"/>
    <cellStyle name="Normal 7 2 3 2 3 2" xfId="1780" xr:uid="{46B7A97F-3CEE-4F3C-ADCE-C296E9CD53B8}"/>
    <cellStyle name="Normal 7 2 3 2 3 2 2" xfId="1781" xr:uid="{3EC8A474-82A5-475E-AE3E-43DCD4A871F5}"/>
    <cellStyle name="Normal 7 2 3 2 3 3" xfId="1782" xr:uid="{8304D768-E129-411B-BFC2-ECD1EACD7049}"/>
    <cellStyle name="Normal 7 2 3 2 3 4" xfId="3435" xr:uid="{1A497737-B2E6-4A2F-BD03-1BDEB2E4B985}"/>
    <cellStyle name="Normal 7 2 3 2 4" xfId="1783" xr:uid="{4C618503-3FBB-451B-999A-6D95CB07356B}"/>
    <cellStyle name="Normal 7 2 3 2 4 2" xfId="1784" xr:uid="{D2093C85-B875-4009-A8D1-AD749951833B}"/>
    <cellStyle name="Normal 7 2 3 2 5" xfId="1785" xr:uid="{F7604399-A741-4299-AA06-F889C71B0535}"/>
    <cellStyle name="Normal 7 2 3 2 6" xfId="3436" xr:uid="{6116C48B-12A9-45DF-95A1-850A266922FC}"/>
    <cellStyle name="Normal 7 2 3 3" xfId="352" xr:uid="{CFB6D20A-E8D5-487A-BD49-E1C189BAF91A}"/>
    <cellStyle name="Normal 7 2 3 3 2" xfId="697" xr:uid="{799BD7EB-8D48-4E1D-9787-51E1BC15E921}"/>
    <cellStyle name="Normal 7 2 3 3 2 2" xfId="698" xr:uid="{FD478E7E-86F9-487E-8333-DAB3509E8C91}"/>
    <cellStyle name="Normal 7 2 3 3 2 2 2" xfId="1786" xr:uid="{74EAC147-86FA-41D6-A232-2BADF7D6984F}"/>
    <cellStyle name="Normal 7 2 3 3 2 2 2 2" xfId="1787" xr:uid="{303B6711-2124-4A19-B8BA-8D7384FEEBB1}"/>
    <cellStyle name="Normal 7 2 3 3 2 2 3" xfId="1788" xr:uid="{F5473473-AA4F-4639-B7BB-CFF8D25AE13E}"/>
    <cellStyle name="Normal 7 2 3 3 2 3" xfId="1789" xr:uid="{B802A7D7-0DB8-4233-B185-D22464C08473}"/>
    <cellStyle name="Normal 7 2 3 3 2 3 2" xfId="1790" xr:uid="{12C06338-FF0F-4B35-8AED-1F4097181000}"/>
    <cellStyle name="Normal 7 2 3 3 2 4" xfId="1791" xr:uid="{6615978E-88A7-41FD-B998-3DFB94868EE5}"/>
    <cellStyle name="Normal 7 2 3 3 3" xfId="699" xr:uid="{8175FB06-ACB1-4FAC-B3CC-BBCBA0E436F3}"/>
    <cellStyle name="Normal 7 2 3 3 3 2" xfId="1792" xr:uid="{4A835ED7-8521-4975-80EF-AAE23E5744C8}"/>
    <cellStyle name="Normal 7 2 3 3 3 2 2" xfId="1793" xr:uid="{5BD883F0-8E84-42FE-A3AD-90A27A736549}"/>
    <cellStyle name="Normal 7 2 3 3 3 3" xfId="1794" xr:uid="{DF78128C-FF5B-462C-AE5D-4CBF0E9A9870}"/>
    <cellStyle name="Normal 7 2 3 3 4" xfId="1795" xr:uid="{A6E47523-714A-4621-8490-764AFB1D6BC7}"/>
    <cellStyle name="Normal 7 2 3 3 4 2" xfId="1796" xr:uid="{EF846E08-B61A-4720-B16E-E4A9A129BD93}"/>
    <cellStyle name="Normal 7 2 3 3 5" xfId="1797" xr:uid="{85460638-2D2F-4751-9243-5A259D857698}"/>
    <cellStyle name="Normal 7 2 3 4" xfId="353" xr:uid="{7EA3DB05-3029-4F70-87ED-FBAB7C2E4299}"/>
    <cellStyle name="Normal 7 2 3 4 2" xfId="700" xr:uid="{43DE2D6B-B54C-4D90-A007-6FB895C083CF}"/>
    <cellStyle name="Normal 7 2 3 4 2 2" xfId="1798" xr:uid="{AF19A36A-37D5-4229-8622-1FB16965FC65}"/>
    <cellStyle name="Normal 7 2 3 4 2 2 2" xfId="1799" xr:uid="{821DB367-A115-4B64-A60F-2A6C49B9E674}"/>
    <cellStyle name="Normal 7 2 3 4 2 3" xfId="1800" xr:uid="{365A0798-D924-487D-9E19-0BF9FE2BBDF2}"/>
    <cellStyle name="Normal 7 2 3 4 3" xfId="1801" xr:uid="{35AC252C-1504-43A5-A995-D60A51138FE0}"/>
    <cellStyle name="Normal 7 2 3 4 3 2" xfId="1802" xr:uid="{AE3AC8E9-4984-4F74-810B-4B3A7E42FB26}"/>
    <cellStyle name="Normal 7 2 3 4 4" xfId="1803" xr:uid="{3E81B627-E3B3-4EC5-A03C-9B6A6003B4F5}"/>
    <cellStyle name="Normal 7 2 3 5" xfId="701" xr:uid="{A111A5BC-4B96-4B94-A0E6-502EE64FB2CD}"/>
    <cellStyle name="Normal 7 2 3 5 2" xfId="1804" xr:uid="{11358DC1-36F2-4ED5-9A1F-20A7AE2312C1}"/>
    <cellStyle name="Normal 7 2 3 5 2 2" xfId="1805" xr:uid="{C7ABEC53-802C-4CD0-A249-587FC1E37780}"/>
    <cellStyle name="Normal 7 2 3 5 3" xfId="1806" xr:uid="{18201B60-D24C-4DC0-A9F1-88A8E796B483}"/>
    <cellStyle name="Normal 7 2 3 5 4" xfId="3437" xr:uid="{8D23A7C9-7016-485E-92ED-0E5DE48C0324}"/>
    <cellStyle name="Normal 7 2 3 6" xfId="1807" xr:uid="{02FBD1DC-A5E1-4467-A33A-88A6B5B70B74}"/>
    <cellStyle name="Normal 7 2 3 6 2" xfId="1808" xr:uid="{DF7F9FE6-CC1B-4E40-92CF-90346B3415E4}"/>
    <cellStyle name="Normal 7 2 3 7" xfId="1809" xr:uid="{93470CE3-9FDB-4E73-ACBB-2ED21AC9A671}"/>
    <cellStyle name="Normal 7 2 3 8" xfId="3438" xr:uid="{CE76EF0B-1646-4E80-90B9-95E6F5A62DFB}"/>
    <cellStyle name="Normal 7 2 4" xfId="134" xr:uid="{12A2EDD2-FD4F-4762-A7D8-B112778E540F}"/>
    <cellStyle name="Normal 7 2 4 2" xfId="448" xr:uid="{FB765AA3-6207-4999-83B5-8691F2498DF3}"/>
    <cellStyle name="Normal 7 2 4 2 2" xfId="702" xr:uid="{4EDE4AEF-9174-425F-AF2D-B5A24B65BCCF}"/>
    <cellStyle name="Normal 7 2 4 2 2 2" xfId="1810" xr:uid="{F81E31FC-5059-4349-9879-E7768ADA82B3}"/>
    <cellStyle name="Normal 7 2 4 2 2 2 2" xfId="1811" xr:uid="{D360887A-0E50-4DF1-B4E3-CAB9D43C9242}"/>
    <cellStyle name="Normal 7 2 4 2 2 3" xfId="1812" xr:uid="{20798F1A-2BD6-49ED-9049-9C65FC8CE2F2}"/>
    <cellStyle name="Normal 7 2 4 2 2 4" xfId="3439" xr:uid="{CB3214C2-E593-46B3-94A2-F2DFA0E4CBEE}"/>
    <cellStyle name="Normal 7 2 4 2 3" xfId="1813" xr:uid="{2CF41418-413D-43F5-A3F6-E735CB2925A5}"/>
    <cellStyle name="Normal 7 2 4 2 3 2" xfId="1814" xr:uid="{CBEEDAB7-8C12-48F3-81E7-192E0D92B75C}"/>
    <cellStyle name="Normal 7 2 4 2 4" xfId="1815" xr:uid="{40C32C4E-52FB-4883-8893-ECCCAA1C924E}"/>
    <cellStyle name="Normal 7 2 4 2 5" xfId="3440" xr:uid="{2AD6DA2F-FCBA-429A-9FC8-3FD97DA08EA8}"/>
    <cellStyle name="Normal 7 2 4 3" xfId="703" xr:uid="{428B602F-76A6-4858-A4BC-B29407AC87CB}"/>
    <cellStyle name="Normal 7 2 4 3 2" xfId="1816" xr:uid="{63E7CEB8-5264-4D60-AA63-B40739604D05}"/>
    <cellStyle name="Normal 7 2 4 3 2 2" xfId="1817" xr:uid="{A8E14D8B-0527-4F2A-BD7B-362A2FDE7AD9}"/>
    <cellStyle name="Normal 7 2 4 3 3" xfId="1818" xr:uid="{D11BA00B-0F27-42BC-95F0-EB4CAA172FB7}"/>
    <cellStyle name="Normal 7 2 4 3 4" xfId="3441" xr:uid="{7D17426D-D939-4E11-830A-B0771DCDE27D}"/>
    <cellStyle name="Normal 7 2 4 4" xfId="1819" xr:uid="{277C939B-70C5-4834-8B5C-2B7C3E914D88}"/>
    <cellStyle name="Normal 7 2 4 4 2" xfId="1820" xr:uid="{D6689E9A-86C0-4A95-B9E7-8F9CF8A8C471}"/>
    <cellStyle name="Normal 7 2 4 4 3" xfId="3442" xr:uid="{320C52DD-B3AD-411D-8A84-DD7FC95D6B98}"/>
    <cellStyle name="Normal 7 2 4 4 4" xfId="3443" xr:uid="{96FC41DC-D573-47C4-8226-2A4792A74465}"/>
    <cellStyle name="Normal 7 2 4 5" xfId="1821" xr:uid="{7B3B8D0F-43D1-4F63-BBF3-EF27F95C00FC}"/>
    <cellStyle name="Normal 7 2 4 6" xfId="3444" xr:uid="{D3DBED57-B87F-41E6-8B19-801FF8288FDD}"/>
    <cellStyle name="Normal 7 2 4 7" xfId="3445" xr:uid="{A07A88E9-7FD9-4C50-BAE1-3943AD4F48DA}"/>
    <cellStyle name="Normal 7 2 5" xfId="354" xr:uid="{1E705A40-D823-42C9-BF57-0226AADDBD0D}"/>
    <cellStyle name="Normal 7 2 5 2" xfId="704" xr:uid="{74878622-3FB2-4461-BAAB-EA5A77D100D3}"/>
    <cellStyle name="Normal 7 2 5 2 2" xfId="705" xr:uid="{30FCC8B7-A0BD-4764-BA32-B41609D12F7E}"/>
    <cellStyle name="Normal 7 2 5 2 2 2" xfId="1822" xr:uid="{7D15AEC2-C1D8-46D1-847E-E9A287A11F23}"/>
    <cellStyle name="Normal 7 2 5 2 2 2 2" xfId="1823" xr:uid="{2F5860D6-236F-4B73-B95A-C1672D002F43}"/>
    <cellStyle name="Normal 7 2 5 2 2 3" xfId="1824" xr:uid="{A93E4149-74B5-47E4-8FC9-9370F14CF656}"/>
    <cellStyle name="Normal 7 2 5 2 3" xfId="1825" xr:uid="{C164F51C-EA48-433F-99E5-40BA53EF71F1}"/>
    <cellStyle name="Normal 7 2 5 2 3 2" xfId="1826" xr:uid="{37019491-8854-4A53-9818-AFF289282F31}"/>
    <cellStyle name="Normal 7 2 5 2 4" xfId="1827" xr:uid="{1D7E57C1-ADDD-4801-9C9B-331B2112FCA8}"/>
    <cellStyle name="Normal 7 2 5 3" xfId="706" xr:uid="{39C8A803-156A-42A6-B6AB-AA0C91198B0E}"/>
    <cellStyle name="Normal 7 2 5 3 2" xfId="1828" xr:uid="{F2830029-3DE2-4DAE-99E9-75830D75942C}"/>
    <cellStyle name="Normal 7 2 5 3 2 2" xfId="1829" xr:uid="{FFC88C39-5A38-4C4F-B4B4-961FA6BC013C}"/>
    <cellStyle name="Normal 7 2 5 3 3" xfId="1830" xr:uid="{E20C43C0-EA75-4DEF-8223-11A324E52772}"/>
    <cellStyle name="Normal 7 2 5 3 4" xfId="3446" xr:uid="{C1A62401-A212-4153-BEF7-296135FD3440}"/>
    <cellStyle name="Normal 7 2 5 4" xfId="1831" xr:uid="{0F187235-D3E2-414B-956F-8BA4A1A2839F}"/>
    <cellStyle name="Normal 7 2 5 4 2" xfId="1832" xr:uid="{F5F834DB-DF4A-46F0-B381-67BC50C41AF3}"/>
    <cellStyle name="Normal 7 2 5 5" xfId="1833" xr:uid="{CA9F2954-6705-468E-BA47-580908AE63B0}"/>
    <cellStyle name="Normal 7 2 5 6" xfId="3447" xr:uid="{7C0F53DE-6ED3-437D-B06B-F0668057B05C}"/>
    <cellStyle name="Normal 7 2 6" xfId="355" xr:uid="{55AAF9A8-D66C-4EC7-A45D-F5FD232922EB}"/>
    <cellStyle name="Normal 7 2 6 2" xfId="707" xr:uid="{86B290FA-F3A2-4B63-BDF2-B401307E4C29}"/>
    <cellStyle name="Normal 7 2 6 2 2" xfId="1834" xr:uid="{4F9E601A-0ABB-4E14-AE53-60ADD91A2657}"/>
    <cellStyle name="Normal 7 2 6 2 2 2" xfId="1835" xr:uid="{4A9A781E-1A55-47C5-863A-D658E6A4AA3E}"/>
    <cellStyle name="Normal 7 2 6 2 3" xfId="1836" xr:uid="{06E5CD5F-E2BF-4556-A0B8-264CBE96E15B}"/>
    <cellStyle name="Normal 7 2 6 2 4" xfId="3448" xr:uid="{9D785270-BBCA-43B5-8840-AF70A2F4121E}"/>
    <cellStyle name="Normal 7 2 6 3" xfId="1837" xr:uid="{6FB30B5F-59F3-4B7E-B459-40C39F1BD75A}"/>
    <cellStyle name="Normal 7 2 6 3 2" xfId="1838" xr:uid="{1646AC9D-8D15-4BC2-B662-BC0970E470D3}"/>
    <cellStyle name="Normal 7 2 6 4" xfId="1839" xr:uid="{0045147C-E1F2-4700-95CA-AFD33C66362D}"/>
    <cellStyle name="Normal 7 2 6 5" xfId="3449" xr:uid="{51B4A0FA-D57F-4863-9907-3EA6C8618CCD}"/>
    <cellStyle name="Normal 7 2 7" xfId="708" xr:uid="{61AB3A82-3F7D-412B-AE04-4D3CA60FAAF6}"/>
    <cellStyle name="Normal 7 2 7 2" xfId="1840" xr:uid="{B23B7471-995B-4A55-82BA-167C5549C9F3}"/>
    <cellStyle name="Normal 7 2 7 2 2" xfId="1841" xr:uid="{1560B897-7413-4CDD-A543-FD20AECFA657}"/>
    <cellStyle name="Normal 7 2 7 2 3" xfId="4409" xr:uid="{63A77D15-BC3C-4AC8-870F-BD897EA2F30A}"/>
    <cellStyle name="Normal 7 2 7 3" xfId="1842" xr:uid="{D91115A8-0AEF-4360-A902-8DF4CBF38BEB}"/>
    <cellStyle name="Normal 7 2 7 4" xfId="3450" xr:uid="{729685DA-E42D-4A64-A4CA-D5E6A22F0898}"/>
    <cellStyle name="Normal 7 2 7 4 2" xfId="4579" xr:uid="{78CA23C5-4E9D-4338-B3CC-1ADB3A99A991}"/>
    <cellStyle name="Normal 7 2 7 4 3" xfId="4686" xr:uid="{C4F6DB4F-96D5-4CBE-94F2-90B4C9071B7D}"/>
    <cellStyle name="Normal 7 2 7 4 4" xfId="4608" xr:uid="{1B8C16FB-7EFD-48CE-9115-A1D7D5575597}"/>
    <cellStyle name="Normal 7 2 8" xfId="1843" xr:uid="{02450CBC-4760-4F19-9DA7-99CF71501742}"/>
    <cellStyle name="Normal 7 2 8 2" xfId="1844" xr:uid="{F9578879-86FA-4409-91A8-9D0CFB4D9099}"/>
    <cellStyle name="Normal 7 2 8 3" xfId="3451" xr:uid="{7D21E369-2D18-4525-A58C-C43D77C65316}"/>
    <cellStyle name="Normal 7 2 8 4" xfId="3452" xr:uid="{741A17F4-6C4F-4CD5-B30C-9648F889DA4A}"/>
    <cellStyle name="Normal 7 2 9" xfId="1845" xr:uid="{CA23A3F0-8FF3-4EF4-8933-543C82570CB6}"/>
    <cellStyle name="Normal 7 3" xfId="135" xr:uid="{15AED01C-0A8D-4458-B338-78BBF685A01E}"/>
    <cellStyle name="Normal 7 3 10" xfId="3453" xr:uid="{0D849D83-6419-44E3-A40A-7EBF697A2488}"/>
    <cellStyle name="Normal 7 3 11" xfId="3454" xr:uid="{D448EB2E-7D75-4DBB-BE27-5DCE784C4FCF}"/>
    <cellStyle name="Normal 7 3 2" xfId="136" xr:uid="{20872901-F6E5-4C53-93A9-04E5762CD5F3}"/>
    <cellStyle name="Normal 7 3 2 2" xfId="137" xr:uid="{56B8664A-71C1-4CB7-B589-A56AD0CD6D44}"/>
    <cellStyle name="Normal 7 3 2 2 2" xfId="356" xr:uid="{67E63C6B-E44C-495E-850A-9CACC0F4599C}"/>
    <cellStyle name="Normal 7 3 2 2 2 2" xfId="709" xr:uid="{D78D0FFB-222C-4F4E-8C52-516B3A904743}"/>
    <cellStyle name="Normal 7 3 2 2 2 2 2" xfId="1846" xr:uid="{F9F5A07E-AA77-4D9F-917A-C62A4DA34A35}"/>
    <cellStyle name="Normal 7 3 2 2 2 2 2 2" xfId="1847" xr:uid="{EA9A3506-E1DA-4C4B-8EC2-D22B9886C16A}"/>
    <cellStyle name="Normal 7 3 2 2 2 2 3" xfId="1848" xr:uid="{A0705E06-EE0C-46AA-BCF5-CC84980D313A}"/>
    <cellStyle name="Normal 7 3 2 2 2 2 4" xfId="3455" xr:uid="{BDE5D630-24CA-481C-9F94-641364A33F00}"/>
    <cellStyle name="Normal 7 3 2 2 2 3" xfId="1849" xr:uid="{326279B3-E0BA-40EC-A21A-2DE71CE0AB6E}"/>
    <cellStyle name="Normal 7 3 2 2 2 3 2" xfId="1850" xr:uid="{0B3D5BF6-3A20-457E-818F-6000C315DAED}"/>
    <cellStyle name="Normal 7 3 2 2 2 3 3" xfId="3456" xr:uid="{7881871E-5D05-4637-9A81-B8E2124098CD}"/>
    <cellStyle name="Normal 7 3 2 2 2 3 4" xfId="3457" xr:uid="{D80F8AB2-AC36-4053-A375-7EFE47F5D7A5}"/>
    <cellStyle name="Normal 7 3 2 2 2 4" xfId="1851" xr:uid="{34EA3D62-ED46-44DD-B4F7-CA70621C05A7}"/>
    <cellStyle name="Normal 7 3 2 2 2 5" xfId="3458" xr:uid="{3A43B178-791B-49DB-B328-29FDA9CF35A6}"/>
    <cellStyle name="Normal 7 3 2 2 2 6" xfId="3459" xr:uid="{17EECF34-F50C-4FCB-A1A9-E7B4AB2177CD}"/>
    <cellStyle name="Normal 7 3 2 2 3" xfId="710" xr:uid="{6115E185-A521-4032-861F-6CA07E32BE88}"/>
    <cellStyle name="Normal 7 3 2 2 3 2" xfId="1852" xr:uid="{23BC02D3-6F7A-4018-B0C2-9DF90D51625E}"/>
    <cellStyle name="Normal 7 3 2 2 3 2 2" xfId="1853" xr:uid="{BC6F4F40-01B7-42AC-8267-82265BE03AD3}"/>
    <cellStyle name="Normal 7 3 2 2 3 2 3" xfId="3460" xr:uid="{79E5CC5F-3529-4A4A-ACA8-F18C55B098D3}"/>
    <cellStyle name="Normal 7 3 2 2 3 2 4" xfId="3461" xr:uid="{EA327143-D265-41EF-B720-D04A8BA19EC7}"/>
    <cellStyle name="Normal 7 3 2 2 3 3" xfId="1854" xr:uid="{ABAC1D7F-20F8-4E10-9571-5946726AD51E}"/>
    <cellStyle name="Normal 7 3 2 2 3 4" xfId="3462" xr:uid="{C304A806-E4C3-40F7-9FA5-3564F86D2BA1}"/>
    <cellStyle name="Normal 7 3 2 2 3 5" xfId="3463" xr:uid="{D6E90258-930C-451C-9F65-D62DC7C42BE6}"/>
    <cellStyle name="Normal 7 3 2 2 4" xfId="1855" xr:uid="{DAC91949-4AA4-484C-A6DB-8D8FDE6E98B6}"/>
    <cellStyle name="Normal 7 3 2 2 4 2" xfId="1856" xr:uid="{4C130D6D-D48E-4A2D-B8D2-1B22934E1304}"/>
    <cellStyle name="Normal 7 3 2 2 4 3" xfId="3464" xr:uid="{98589C5A-105E-4CCC-AE14-BF681863230F}"/>
    <cellStyle name="Normal 7 3 2 2 4 4" xfId="3465" xr:uid="{2BF2C10C-12CA-48AA-A7A7-D7025FAA2820}"/>
    <cellStyle name="Normal 7 3 2 2 5" xfId="1857" xr:uid="{641ABE1A-E906-4A20-8A38-A2178E9E4F23}"/>
    <cellStyle name="Normal 7 3 2 2 5 2" xfId="3466" xr:uid="{E81D5AB9-6F4B-4095-BDE7-9AE5E8CA04A8}"/>
    <cellStyle name="Normal 7 3 2 2 5 3" xfId="3467" xr:uid="{8F7824B4-80F9-44C0-92E4-4FF02AB5DFB3}"/>
    <cellStyle name="Normal 7 3 2 2 5 4" xfId="3468" xr:uid="{81D5F4DB-F8DE-4FCC-81F5-CDB7D485A25C}"/>
    <cellStyle name="Normal 7 3 2 2 6" xfId="3469" xr:uid="{0D421A11-D885-4E68-9A4E-040818BA88ED}"/>
    <cellStyle name="Normal 7 3 2 2 7" xfId="3470" xr:uid="{500B7DE9-9B75-47DF-A453-8D388B26DB49}"/>
    <cellStyle name="Normal 7 3 2 2 8" xfId="3471" xr:uid="{1D8EED89-B202-4E8D-B3F9-5DDBF88BA102}"/>
    <cellStyle name="Normal 7 3 2 3" xfId="357" xr:uid="{4D02EA7D-D19A-4FBF-AA22-6841E58A006A}"/>
    <cellStyle name="Normal 7 3 2 3 2" xfId="711" xr:uid="{BC798992-E4BD-4E73-8E2A-A1DB1720D0CE}"/>
    <cellStyle name="Normal 7 3 2 3 2 2" xfId="712" xr:uid="{B6D9D2B1-8030-4473-BAF0-A1678927B7FC}"/>
    <cellStyle name="Normal 7 3 2 3 2 2 2" xfId="1858" xr:uid="{9A11E599-92F7-499C-92D7-4F34C7A751D6}"/>
    <cellStyle name="Normal 7 3 2 3 2 2 2 2" xfId="1859" xr:uid="{6331F97F-582A-4FD8-A354-C7C2398C9828}"/>
    <cellStyle name="Normal 7 3 2 3 2 2 3" xfId="1860" xr:uid="{7A685843-660D-4634-B260-C25EC1D725AD}"/>
    <cellStyle name="Normal 7 3 2 3 2 3" xfId="1861" xr:uid="{C0AAD93C-F229-4A71-88AE-464D06233B53}"/>
    <cellStyle name="Normal 7 3 2 3 2 3 2" xfId="1862" xr:uid="{2E9D4C31-3CE4-467E-A260-FACD9E4E81FF}"/>
    <cellStyle name="Normal 7 3 2 3 2 4" xfId="1863" xr:uid="{6794D8D0-F325-4A27-A6F7-125FE05FCE0F}"/>
    <cellStyle name="Normal 7 3 2 3 3" xfId="713" xr:uid="{BAEB1095-5653-49FA-B50C-C08EC1BA20AF}"/>
    <cellStyle name="Normal 7 3 2 3 3 2" xfId="1864" xr:uid="{8070F388-AC36-4C83-A50F-764D2A5CD82B}"/>
    <cellStyle name="Normal 7 3 2 3 3 2 2" xfId="1865" xr:uid="{BD47FDA6-EDAD-4FD9-9119-0F34DEE4195A}"/>
    <cellStyle name="Normal 7 3 2 3 3 3" xfId="1866" xr:uid="{3F8C024C-1047-407B-8B4B-DE40E8681A6E}"/>
    <cellStyle name="Normal 7 3 2 3 3 4" xfId="3472" xr:uid="{3A9A2359-D3E9-4531-935A-8B949E342D49}"/>
    <cellStyle name="Normal 7 3 2 3 4" xfId="1867" xr:uid="{9B2058C2-FF51-4868-A4BA-B6CB726C67DF}"/>
    <cellStyle name="Normal 7 3 2 3 4 2" xfId="1868" xr:uid="{03A13C5E-5B5E-4D6D-96CC-1A5EE92A6261}"/>
    <cellStyle name="Normal 7 3 2 3 5" xfId="1869" xr:uid="{547B9632-A0B6-451C-8D7B-75429E87F87F}"/>
    <cellStyle name="Normal 7 3 2 3 6" xfId="3473" xr:uid="{31BFD572-9A71-4DE4-9E5E-149DAEFE12F8}"/>
    <cellStyle name="Normal 7 3 2 4" xfId="358" xr:uid="{85C14D89-9B44-4602-A293-D6E9259D4730}"/>
    <cellStyle name="Normal 7 3 2 4 2" xfId="714" xr:uid="{93781579-8F9B-45FA-A578-8E2C2A3A157A}"/>
    <cellStyle name="Normal 7 3 2 4 2 2" xfId="1870" xr:uid="{97753C83-C82F-45DB-BBBB-63592BAB583E}"/>
    <cellStyle name="Normal 7 3 2 4 2 2 2" xfId="1871" xr:uid="{00364CEC-9AE0-498A-B2F2-191152A89FBC}"/>
    <cellStyle name="Normal 7 3 2 4 2 3" xfId="1872" xr:uid="{E74A29BB-5695-44FD-9E99-039D6529A839}"/>
    <cellStyle name="Normal 7 3 2 4 2 4" xfId="3474" xr:uid="{BF242FF7-189D-4AA2-8866-C4A1F4EFF0FC}"/>
    <cellStyle name="Normal 7 3 2 4 3" xfId="1873" xr:uid="{AF784B97-9CCE-49AE-87DF-76498A8BAA07}"/>
    <cellStyle name="Normal 7 3 2 4 3 2" xfId="1874" xr:uid="{3AD20184-C259-46C6-9FEF-F74859C17D95}"/>
    <cellStyle name="Normal 7 3 2 4 4" xfId="1875" xr:uid="{06E21EA7-59D8-4D06-AB8B-0C0C5D5F5014}"/>
    <cellStyle name="Normal 7 3 2 4 5" xfId="3475" xr:uid="{B6374104-5C7D-49F2-B3E9-EE71939A6342}"/>
    <cellStyle name="Normal 7 3 2 5" xfId="359" xr:uid="{E864D0A0-69A9-4C25-AFF6-696F085038D8}"/>
    <cellStyle name="Normal 7 3 2 5 2" xfId="1876" xr:uid="{1E3AFB75-EA00-4DFC-A11C-BF89E9C4C971}"/>
    <cellStyle name="Normal 7 3 2 5 2 2" xfId="1877" xr:uid="{212375E5-80A9-43A8-B632-1F03A27A3A59}"/>
    <cellStyle name="Normal 7 3 2 5 3" xfId="1878" xr:uid="{29F1BF46-CD7C-48EF-8EF4-0426AB344994}"/>
    <cellStyle name="Normal 7 3 2 5 4" xfId="3476" xr:uid="{741F39AB-573F-44C0-B062-8D5939720BA7}"/>
    <cellStyle name="Normal 7 3 2 6" xfId="1879" xr:uid="{BDDED3FD-F4A7-4C05-AC84-B1476E8A0DE5}"/>
    <cellStyle name="Normal 7 3 2 6 2" xfId="1880" xr:uid="{B11C11E1-DC85-4AEE-8450-3A8DF003AA84}"/>
    <cellStyle name="Normal 7 3 2 6 3" xfId="3477" xr:uid="{BC2E8486-EA51-41DE-804A-9A719D73556A}"/>
    <cellStyle name="Normal 7 3 2 6 4" xfId="3478" xr:uid="{3D9C1168-B764-4967-B980-246398F0830C}"/>
    <cellStyle name="Normal 7 3 2 7" xfId="1881" xr:uid="{44085147-EFAE-4077-A561-993A95112B24}"/>
    <cellStyle name="Normal 7 3 2 8" xfId="3479" xr:uid="{D1FE3E0F-3ABB-4AB4-877A-943F883EB2F8}"/>
    <cellStyle name="Normal 7 3 2 9" xfId="3480" xr:uid="{BBA76EB7-9C0F-4D67-A79D-1FC79E126E72}"/>
    <cellStyle name="Normal 7 3 3" xfId="138" xr:uid="{130BEB4F-6EC4-4F7A-AF22-2B73B35F41A6}"/>
    <cellStyle name="Normal 7 3 3 2" xfId="139" xr:uid="{89086EA2-2575-48E7-A80F-15B024B6C047}"/>
    <cellStyle name="Normal 7 3 3 2 2" xfId="715" xr:uid="{4BFC9FD4-2B45-4DE5-A25B-F802A4F2C137}"/>
    <cellStyle name="Normal 7 3 3 2 2 2" xfId="1882" xr:uid="{5A91C227-431B-4B6C-97A9-FE5B7FF2F3D4}"/>
    <cellStyle name="Normal 7 3 3 2 2 2 2" xfId="1883" xr:uid="{374E9CC1-1E86-4791-AAFD-298C5E0E5684}"/>
    <cellStyle name="Normal 7 3 3 2 2 2 2 2" xfId="4484" xr:uid="{F73E3081-A4B4-4D39-9C95-60DBD1316C0B}"/>
    <cellStyle name="Normal 7 3 3 2 2 2 3" xfId="4485" xr:uid="{F331F572-CBBD-4934-89CB-26B495C4E426}"/>
    <cellStyle name="Normal 7 3 3 2 2 3" xfId="1884" xr:uid="{2842A042-C556-473F-88EF-C9167E46D11F}"/>
    <cellStyle name="Normal 7 3 3 2 2 3 2" xfId="4486" xr:uid="{2F28AFC1-CB8F-4AE8-98A5-A3D366A7778B}"/>
    <cellStyle name="Normal 7 3 3 2 2 4" xfId="3481" xr:uid="{998F1BF7-C6E0-4A23-B4FC-112056642C6F}"/>
    <cellStyle name="Normal 7 3 3 2 3" xfId="1885" xr:uid="{EAC3A77D-B58E-4CFC-A5BF-37ADFFADCC85}"/>
    <cellStyle name="Normal 7 3 3 2 3 2" xfId="1886" xr:uid="{F82FB479-2073-4798-983A-DE3260761289}"/>
    <cellStyle name="Normal 7 3 3 2 3 2 2" xfId="4487" xr:uid="{DD8DF75C-E0C7-4EB8-9D89-5EC197B52153}"/>
    <cellStyle name="Normal 7 3 3 2 3 3" xfId="3482" xr:uid="{2CF34C00-F4ED-4D81-A4D2-913AB6A4DDDE}"/>
    <cellStyle name="Normal 7 3 3 2 3 4" xfId="3483" xr:uid="{0E18D850-9FA8-433B-8B8B-7403C5B7A768}"/>
    <cellStyle name="Normal 7 3 3 2 4" xfId="1887" xr:uid="{F3BEEFBB-D51A-4D3D-BBC9-9F76DED0305B}"/>
    <cellStyle name="Normal 7 3 3 2 4 2" xfId="4488" xr:uid="{E7E0DF0A-563B-481E-9947-C52D43B1355B}"/>
    <cellStyle name="Normal 7 3 3 2 5" xfId="3484" xr:uid="{B6ECA3DC-8619-4366-B755-05F3CB6E4E00}"/>
    <cellStyle name="Normal 7 3 3 2 6" xfId="3485" xr:uid="{FC11244A-F385-4661-871A-9C3D101A2C5C}"/>
    <cellStyle name="Normal 7 3 3 3" xfId="360" xr:uid="{FAE4793F-0E2B-4E35-92AF-3030EE961ED0}"/>
    <cellStyle name="Normal 7 3 3 3 2" xfId="1888" xr:uid="{C09283DE-F241-412B-B2A1-DA2E6EEF6359}"/>
    <cellStyle name="Normal 7 3 3 3 2 2" xfId="1889" xr:uid="{32622E5E-6275-45F3-B396-19DD91C7FE0C}"/>
    <cellStyle name="Normal 7 3 3 3 2 2 2" xfId="4489" xr:uid="{665C8047-B8C1-4FA8-8F84-FE76BB3FB25C}"/>
    <cellStyle name="Normal 7 3 3 3 2 3" xfId="3486" xr:uid="{03BB6704-55A4-4BAB-9760-08841D6037A4}"/>
    <cellStyle name="Normal 7 3 3 3 2 4" xfId="3487" xr:uid="{7BF8CA7C-8145-4CA5-98AE-44A5C6AB2A16}"/>
    <cellStyle name="Normal 7 3 3 3 3" xfId="1890" xr:uid="{CF0C3092-16A2-4D09-BC5F-D24BB737756F}"/>
    <cellStyle name="Normal 7 3 3 3 3 2" xfId="4490" xr:uid="{9B67878B-842E-4CE8-B5B8-E7A11CA3D781}"/>
    <cellStyle name="Normal 7 3 3 3 4" xfId="3488" xr:uid="{56E9A83C-8F1C-40EA-B887-177A9600AFBE}"/>
    <cellStyle name="Normal 7 3 3 3 5" xfId="3489" xr:uid="{11E06620-832A-466F-94E3-EE0D67D191D5}"/>
    <cellStyle name="Normal 7 3 3 4" xfId="1891" xr:uid="{DDCA9745-611A-4555-A8FE-8716303E058C}"/>
    <cellStyle name="Normal 7 3 3 4 2" xfId="1892" xr:uid="{A6FEF403-5FD2-4814-8C34-C1F017A1869D}"/>
    <cellStyle name="Normal 7 3 3 4 2 2" xfId="4491" xr:uid="{C5FE657F-54BF-464F-A5C7-FC7C6E7FBBBE}"/>
    <cellStyle name="Normal 7 3 3 4 3" xfId="3490" xr:uid="{B82002DD-38C0-41FB-9598-0E199DAE8C7E}"/>
    <cellStyle name="Normal 7 3 3 4 4" xfId="3491" xr:uid="{645A41DF-D8A5-43AB-A7D2-FB3E16A0C8A3}"/>
    <cellStyle name="Normal 7 3 3 5" xfId="1893" xr:uid="{F072C696-4CB0-4600-A7A0-A303EF54EF83}"/>
    <cellStyle name="Normal 7 3 3 5 2" xfId="3492" xr:uid="{A4A0F43F-4229-4085-B381-9A8D34B8392F}"/>
    <cellStyle name="Normal 7 3 3 5 3" xfId="3493" xr:uid="{E9946119-3873-4130-8EE0-DAF64F7DED55}"/>
    <cellStyle name="Normal 7 3 3 5 4" xfId="3494" xr:uid="{FB57E155-7217-4355-9159-2F88AA1BD253}"/>
    <cellStyle name="Normal 7 3 3 6" xfId="3495" xr:uid="{8AE903A4-1C37-4301-9EDA-0BB83C5D19D7}"/>
    <cellStyle name="Normal 7 3 3 7" xfId="3496" xr:uid="{4E082656-A75F-4F2B-9AE2-4141C2B29DB0}"/>
    <cellStyle name="Normal 7 3 3 8" xfId="3497" xr:uid="{6BE44737-D79A-4F02-9928-75AC712F7852}"/>
    <cellStyle name="Normal 7 3 4" xfId="140" xr:uid="{98979D9A-752D-413F-BB04-62E209593D44}"/>
    <cellStyle name="Normal 7 3 4 2" xfId="716" xr:uid="{8BBC7DB5-6A28-4ED8-8FA3-0D81BAD82FE8}"/>
    <cellStyle name="Normal 7 3 4 2 2" xfId="717" xr:uid="{86A7A2F8-8864-4E8B-AC4B-9F7EC6E24782}"/>
    <cellStyle name="Normal 7 3 4 2 2 2" xfId="1894" xr:uid="{71BDD69E-99D7-4975-89C9-F3D9A8391AC6}"/>
    <cellStyle name="Normal 7 3 4 2 2 2 2" xfId="1895" xr:uid="{5C7E4D7F-FC97-4390-B2CD-6F79D20A5BD6}"/>
    <cellStyle name="Normal 7 3 4 2 2 3" xfId="1896" xr:uid="{A9ACF77F-FB33-49E4-8A5A-E95CAC31FEBB}"/>
    <cellStyle name="Normal 7 3 4 2 2 4" xfId="3498" xr:uid="{CFD2D240-1023-4F06-870A-33D7DF8CBAB3}"/>
    <cellStyle name="Normal 7 3 4 2 3" xfId="1897" xr:uid="{9BAD7FD6-2CAE-4F12-9120-F3A2D9EACBD8}"/>
    <cellStyle name="Normal 7 3 4 2 3 2" xfId="1898" xr:uid="{3CF82EB4-2CC7-4688-8734-60C9FCA8DADA}"/>
    <cellStyle name="Normal 7 3 4 2 4" xfId="1899" xr:uid="{B2D5EF63-4AF7-4510-9A51-B3EBC174867E}"/>
    <cellStyle name="Normal 7 3 4 2 5" xfId="3499" xr:uid="{911475E4-1B36-40AD-B699-60BF1830FC9D}"/>
    <cellStyle name="Normal 7 3 4 3" xfId="718" xr:uid="{C40DD3BE-5036-472D-9E2A-6C5F93914081}"/>
    <cellStyle name="Normal 7 3 4 3 2" xfId="1900" xr:uid="{A4009642-C0F6-45B0-8130-816621E1D6F2}"/>
    <cellStyle name="Normal 7 3 4 3 2 2" xfId="1901" xr:uid="{383C498D-5613-4224-8809-1DC1EA9F55FF}"/>
    <cellStyle name="Normal 7 3 4 3 3" xfId="1902" xr:uid="{C5DDB005-BE9E-4803-BBA0-DE4542849E4A}"/>
    <cellStyle name="Normal 7 3 4 3 4" xfId="3500" xr:uid="{ECC88C70-E7D7-4E7F-B20D-BF9767FAC68D}"/>
    <cellStyle name="Normal 7 3 4 4" xfId="1903" xr:uid="{BA2533B9-2EE4-4AFA-8391-CCF945528689}"/>
    <cellStyle name="Normal 7 3 4 4 2" xfId="1904" xr:uid="{7454A35C-CE36-4461-BD31-B3A11E49E8C1}"/>
    <cellStyle name="Normal 7 3 4 4 3" xfId="3501" xr:uid="{5E8DE637-929A-491A-B089-0229BAD13709}"/>
    <cellStyle name="Normal 7 3 4 4 4" xfId="3502" xr:uid="{8DD005B7-D86A-4862-9572-EBE024DDAD30}"/>
    <cellStyle name="Normal 7 3 4 5" xfId="1905" xr:uid="{7A1A8763-502F-467E-8A2D-3AE96E7DD845}"/>
    <cellStyle name="Normal 7 3 4 6" xfId="3503" xr:uid="{ACE9D8AB-8BDF-4428-A472-8FD0EE9497DC}"/>
    <cellStyle name="Normal 7 3 4 7" xfId="3504" xr:uid="{EC36F270-C999-4C9E-B283-08948654A971}"/>
    <cellStyle name="Normal 7 3 5" xfId="361" xr:uid="{713318AC-25B8-4294-9146-A4D123993B42}"/>
    <cellStyle name="Normal 7 3 5 2" xfId="719" xr:uid="{E81E6CEA-97EA-4386-8A8E-714D54AED9D4}"/>
    <cellStyle name="Normal 7 3 5 2 2" xfId="1906" xr:uid="{A62D0DA5-678E-4844-9313-EEDFD82F8022}"/>
    <cellStyle name="Normal 7 3 5 2 2 2" xfId="1907" xr:uid="{ACCB5811-50A3-482D-B689-DB2E4238FE84}"/>
    <cellStyle name="Normal 7 3 5 2 3" xfId="1908" xr:uid="{16030C2C-9DF2-4902-897C-B751B5B06839}"/>
    <cellStyle name="Normal 7 3 5 2 4" xfId="3505" xr:uid="{0F91D31E-B954-4D09-814F-888E1187F85F}"/>
    <cellStyle name="Normal 7 3 5 3" xfId="1909" xr:uid="{14FD8F2F-39F5-45E5-8F13-CB8CC156F4DC}"/>
    <cellStyle name="Normal 7 3 5 3 2" xfId="1910" xr:uid="{3B7A27CD-0A51-46BF-BD7F-51302FE55FD4}"/>
    <cellStyle name="Normal 7 3 5 3 3" xfId="3506" xr:uid="{5A1662FD-535B-421D-81E0-677007647F55}"/>
    <cellStyle name="Normal 7 3 5 3 4" xfId="3507" xr:uid="{835F5152-95DF-4479-91AA-2D9A37FC0072}"/>
    <cellStyle name="Normal 7 3 5 4" xfId="1911" xr:uid="{48160CF9-30F4-4B12-8803-80AE350C95C4}"/>
    <cellStyle name="Normal 7 3 5 5" xfId="3508" xr:uid="{6D4FBF97-3F62-4E67-B9C7-279C2523B617}"/>
    <cellStyle name="Normal 7 3 5 6" xfId="3509" xr:uid="{42D97D89-9880-4FC9-83AF-E4CFD9C59EC6}"/>
    <cellStyle name="Normal 7 3 6" xfId="362" xr:uid="{8D338AB1-3529-41E2-9A22-0219419072FA}"/>
    <cellStyle name="Normal 7 3 6 2" xfId="1912" xr:uid="{700FE461-05B0-4707-9925-63F91DE8AC09}"/>
    <cellStyle name="Normal 7 3 6 2 2" xfId="1913" xr:uid="{85A5ACCB-5519-4849-BC4F-6ED416B61309}"/>
    <cellStyle name="Normal 7 3 6 2 3" xfId="3510" xr:uid="{B651F0B4-AC7F-481B-BABC-AB2F0D4CA5B8}"/>
    <cellStyle name="Normal 7 3 6 2 4" xfId="3511" xr:uid="{5A8FB7DD-887D-4CAD-A0EC-7509D6D96295}"/>
    <cellStyle name="Normal 7 3 6 3" xfId="1914" xr:uid="{0E0A8A2F-60F8-4584-AFE8-6BA47F5CD69B}"/>
    <cellStyle name="Normal 7 3 6 4" xfId="3512" xr:uid="{4E5F9735-2382-4972-869F-69C9A55040C2}"/>
    <cellStyle name="Normal 7 3 6 5" xfId="3513" xr:uid="{33E7CD87-400E-4C61-8C9F-07C885457C1D}"/>
    <cellStyle name="Normal 7 3 7" xfId="1915" xr:uid="{DF58F892-B769-4DA1-B6BE-04F87E746FAB}"/>
    <cellStyle name="Normal 7 3 7 2" xfId="1916" xr:uid="{CE8E9FD4-569C-45D1-A9C0-69A5274E2F6E}"/>
    <cellStyle name="Normal 7 3 7 3" xfId="3514" xr:uid="{CAA16489-488C-44AB-B980-80F2BA7A406B}"/>
    <cellStyle name="Normal 7 3 7 4" xfId="3515" xr:uid="{062264A6-9D03-4DF3-9EFC-F7A51BE3DE44}"/>
    <cellStyle name="Normal 7 3 8" xfId="1917" xr:uid="{291D5415-C661-4DED-81C1-ECAE5AB5792B}"/>
    <cellStyle name="Normal 7 3 8 2" xfId="3516" xr:uid="{2FF94A5B-5D44-4104-A19C-B370B7E4029A}"/>
    <cellStyle name="Normal 7 3 8 3" xfId="3517" xr:uid="{D288CB41-FC4C-4636-8EC6-4CBD5CED6DBD}"/>
    <cellStyle name="Normal 7 3 8 4" xfId="3518" xr:uid="{AE2DA3CB-B348-4FCF-AF00-EF74EF01080D}"/>
    <cellStyle name="Normal 7 3 9" xfId="3519" xr:uid="{505A1155-B40E-4752-8A24-3A8C4819E668}"/>
    <cellStyle name="Normal 7 4" xfId="141" xr:uid="{88E16055-66C0-479B-85DE-72BCC6070A6A}"/>
    <cellStyle name="Normal 7 4 10" xfId="3520" xr:uid="{8C0CDDA2-BA0E-4D9E-89E8-0FA868DB98BD}"/>
    <cellStyle name="Normal 7 4 11" xfId="3521" xr:uid="{AE412D4C-36D1-46A4-947F-063053245541}"/>
    <cellStyle name="Normal 7 4 2" xfId="142" xr:uid="{8FCFB964-AD17-4874-9631-98214BCDBDC7}"/>
    <cellStyle name="Normal 7 4 2 2" xfId="363" xr:uid="{F139E152-8CF4-4762-B8F0-8C45E191AC43}"/>
    <cellStyle name="Normal 7 4 2 2 2" xfId="720" xr:uid="{7CBCE59C-702A-414F-83DB-EEAFFF8D1AE7}"/>
    <cellStyle name="Normal 7 4 2 2 2 2" xfId="721" xr:uid="{EABB5360-3294-40EC-A1CE-8E66A29CD5DD}"/>
    <cellStyle name="Normal 7 4 2 2 2 2 2" xfId="1918" xr:uid="{E819F14A-9A5A-4354-B2EE-9D6D988FA35C}"/>
    <cellStyle name="Normal 7 4 2 2 2 2 3" xfId="3522" xr:uid="{3CBB7D81-0372-4441-ABEA-79F78EC2B98D}"/>
    <cellStyle name="Normal 7 4 2 2 2 2 4" xfId="3523" xr:uid="{3B646E5F-ACAE-45D2-9A4A-D0C51EBA55DD}"/>
    <cellStyle name="Normal 7 4 2 2 2 3" xfId="1919" xr:uid="{A9137944-17BC-443D-BF62-61482B8CE5ED}"/>
    <cellStyle name="Normal 7 4 2 2 2 3 2" xfId="3524" xr:uid="{2EC3C219-4B2D-45E7-A1B9-C3799158E9C1}"/>
    <cellStyle name="Normal 7 4 2 2 2 3 3" xfId="3525" xr:uid="{D874F8A4-AC2B-425A-8FE0-402E0E87E2E5}"/>
    <cellStyle name="Normal 7 4 2 2 2 3 4" xfId="3526" xr:uid="{EE07EB09-F103-4603-90A3-0CC4567E9357}"/>
    <cellStyle name="Normal 7 4 2 2 2 4" xfId="3527" xr:uid="{B3736EDF-1F2E-4CA9-8AED-EAAF28451EB8}"/>
    <cellStyle name="Normal 7 4 2 2 2 5" xfId="3528" xr:uid="{CC42714E-9F9C-440A-909E-FC2FBEA9433C}"/>
    <cellStyle name="Normal 7 4 2 2 2 6" xfId="3529" xr:uid="{7046338B-1C12-4C61-853F-752854589743}"/>
    <cellStyle name="Normal 7 4 2 2 3" xfId="722" xr:uid="{72DBAB36-D31C-43A3-9D9D-A0A8D10736E6}"/>
    <cellStyle name="Normal 7 4 2 2 3 2" xfId="1920" xr:uid="{D3D84B29-6F19-417B-804C-A52AF0B6509F}"/>
    <cellStyle name="Normal 7 4 2 2 3 2 2" xfId="3530" xr:uid="{BC5C0948-24DF-4065-8886-75F601F1B5EE}"/>
    <cellStyle name="Normal 7 4 2 2 3 2 3" xfId="3531" xr:uid="{E00571DA-5B03-4402-BBED-FB179435220C}"/>
    <cellStyle name="Normal 7 4 2 2 3 2 4" xfId="3532" xr:uid="{528A6B0C-2943-4BD0-9294-D80F634E5711}"/>
    <cellStyle name="Normal 7 4 2 2 3 3" xfId="3533" xr:uid="{3243EF9C-BC7E-4F92-9F67-33E5568AA833}"/>
    <cellStyle name="Normal 7 4 2 2 3 4" xfId="3534" xr:uid="{6BE4251F-D639-4037-AA8E-ECC88E6E76F0}"/>
    <cellStyle name="Normal 7 4 2 2 3 5" xfId="3535" xr:uid="{846813A5-DD7A-485B-B2DE-82975CFF9B8A}"/>
    <cellStyle name="Normal 7 4 2 2 4" xfId="1921" xr:uid="{848BE06B-CA81-4671-A345-0777F8C13BF0}"/>
    <cellStyle name="Normal 7 4 2 2 4 2" xfId="3536" xr:uid="{7FDDBE94-A5E7-424B-8F7D-78E49CC06FA3}"/>
    <cellStyle name="Normal 7 4 2 2 4 3" xfId="3537" xr:uid="{651CEBF5-2B40-4B43-9A3B-36B1CE43E0B0}"/>
    <cellStyle name="Normal 7 4 2 2 4 4" xfId="3538" xr:uid="{07FC334E-6D00-4EA2-9FC3-24F421874CBA}"/>
    <cellStyle name="Normal 7 4 2 2 5" xfId="3539" xr:uid="{18BBE7DC-9F6E-44F7-9315-70F74AC00F1A}"/>
    <cellStyle name="Normal 7 4 2 2 5 2" xfId="3540" xr:uid="{660BB321-6764-484F-B16D-2E905C0EA5FC}"/>
    <cellStyle name="Normal 7 4 2 2 5 3" xfId="3541" xr:uid="{CE0585C1-7AC2-4F00-970C-725E170FF8A3}"/>
    <cellStyle name="Normal 7 4 2 2 5 4" xfId="3542" xr:uid="{7A525E05-0837-4B7E-9CFC-A09E78B246D9}"/>
    <cellStyle name="Normal 7 4 2 2 6" xfId="3543" xr:uid="{85AB634D-0FDB-4073-8F1C-7DA0DD1F771D}"/>
    <cellStyle name="Normal 7 4 2 2 7" xfId="3544" xr:uid="{4FA65598-F9E4-4858-8B64-3F46778FA8B2}"/>
    <cellStyle name="Normal 7 4 2 2 8" xfId="3545" xr:uid="{39A0E971-4353-4707-913A-CBD709C99560}"/>
    <cellStyle name="Normal 7 4 2 3" xfId="723" xr:uid="{DA6F1755-30F5-4FA9-8D90-CF983DA54482}"/>
    <cellStyle name="Normal 7 4 2 3 2" xfId="724" xr:uid="{0A90845A-FC76-4282-A23A-290D14FCB020}"/>
    <cellStyle name="Normal 7 4 2 3 2 2" xfId="725" xr:uid="{92A228BF-72C1-4234-A0FA-7E759F437965}"/>
    <cellStyle name="Normal 7 4 2 3 2 3" xfId="3546" xr:uid="{D5C8DED0-7A1B-44D2-BB7B-1BC7345A002F}"/>
    <cellStyle name="Normal 7 4 2 3 2 4" xfId="3547" xr:uid="{C7421DC1-5D30-4F5E-8F26-3EE997FCAFBC}"/>
    <cellStyle name="Normal 7 4 2 3 3" xfId="726" xr:uid="{77AEB160-C3C6-4D61-BE50-E40A23CABDE6}"/>
    <cellStyle name="Normal 7 4 2 3 3 2" xfId="3548" xr:uid="{FCA689E3-0BDE-4F32-B574-62E33ACA40FF}"/>
    <cellStyle name="Normal 7 4 2 3 3 3" xfId="3549" xr:uid="{C216D0C6-9AB5-4EAC-BAA6-8545E97394CE}"/>
    <cellStyle name="Normal 7 4 2 3 3 4" xfId="3550" xr:uid="{1084B0EE-D73E-4A54-BA97-F8C83BA9F578}"/>
    <cellStyle name="Normal 7 4 2 3 4" xfId="3551" xr:uid="{BD35F26E-DD8F-4E7B-9D5E-8549C7F81C8E}"/>
    <cellStyle name="Normal 7 4 2 3 5" xfId="3552" xr:uid="{063BB54A-E4DA-4A66-A788-FA7E226A2C86}"/>
    <cellStyle name="Normal 7 4 2 3 6" xfId="3553" xr:uid="{A491FB80-4156-4559-BD40-6FC9D9C8BADC}"/>
    <cellStyle name="Normal 7 4 2 4" xfId="727" xr:uid="{95A1B6B0-5A4B-43AE-ADB1-CE41227A125B}"/>
    <cellStyle name="Normal 7 4 2 4 2" xfId="728" xr:uid="{E7A4EFCF-FC29-4F09-9487-A645FC48C446}"/>
    <cellStyle name="Normal 7 4 2 4 2 2" xfId="3554" xr:uid="{68F868A1-8750-4FE8-AF49-BD6466217FB3}"/>
    <cellStyle name="Normal 7 4 2 4 2 3" xfId="3555" xr:uid="{98FCF511-042C-4C68-8094-4339B6A868B4}"/>
    <cellStyle name="Normal 7 4 2 4 2 4" xfId="3556" xr:uid="{3EEF9D26-3CB1-4D38-BDB2-D0D908D52657}"/>
    <cellStyle name="Normal 7 4 2 4 3" xfId="3557" xr:uid="{2670D30E-1EC9-4FFA-B3F6-92CFDEF21EAA}"/>
    <cellStyle name="Normal 7 4 2 4 4" xfId="3558" xr:uid="{3EF3466B-0EE9-4A3C-99DC-83DBA430277F}"/>
    <cellStyle name="Normal 7 4 2 4 5" xfId="3559" xr:uid="{AE0DDA87-1C22-4585-9F0A-A178CDDB002A}"/>
    <cellStyle name="Normal 7 4 2 5" xfId="729" xr:uid="{B6229246-C72D-449C-A61A-135C5B817737}"/>
    <cellStyle name="Normal 7 4 2 5 2" xfId="3560" xr:uid="{78251819-067B-4DBB-9078-9F6D95A0D978}"/>
    <cellStyle name="Normal 7 4 2 5 3" xfId="3561" xr:uid="{70603092-D551-4832-BD35-A22D05C3D13D}"/>
    <cellStyle name="Normal 7 4 2 5 4" xfId="3562" xr:uid="{A4476B2E-72CB-4EEB-8125-F076A43E445B}"/>
    <cellStyle name="Normal 7 4 2 6" xfId="3563" xr:uid="{8C5CBB7F-C032-4D96-A655-E2E84266A1D3}"/>
    <cellStyle name="Normal 7 4 2 6 2" xfId="3564" xr:uid="{4667BF4D-DB43-4F66-9D38-4C27A8B01D63}"/>
    <cellStyle name="Normal 7 4 2 6 3" xfId="3565" xr:uid="{A0E4E2FA-ACF2-4B23-91E5-012C6CAF8E58}"/>
    <cellStyle name="Normal 7 4 2 6 4" xfId="3566" xr:uid="{5F4731EB-818E-4803-BFC8-5859C595B957}"/>
    <cellStyle name="Normal 7 4 2 7" xfId="3567" xr:uid="{7C3467A3-EFCB-40E9-AC1E-732A2A5A743F}"/>
    <cellStyle name="Normal 7 4 2 8" xfId="3568" xr:uid="{2D9EEAD0-EE71-4F00-B8B9-EDC5E7BF44F7}"/>
    <cellStyle name="Normal 7 4 2 9" xfId="3569" xr:uid="{322B3E63-8DF2-4B3C-917C-E069F573EB06}"/>
    <cellStyle name="Normal 7 4 3" xfId="364" xr:uid="{04C0E9F4-FDFC-4625-B697-84295B3FAD90}"/>
    <cellStyle name="Normal 7 4 3 2" xfId="730" xr:uid="{0AAAB3DB-9FFD-49E8-AF70-4F18E5D0C53A}"/>
    <cellStyle name="Normal 7 4 3 2 2" xfId="731" xr:uid="{2A0E2AE7-A30D-4DF9-84A6-EE956445E69C}"/>
    <cellStyle name="Normal 7 4 3 2 2 2" xfId="1922" xr:uid="{EF6EDC61-ED25-465E-9E7A-971A16314565}"/>
    <cellStyle name="Normal 7 4 3 2 2 2 2" xfId="1923" xr:uid="{74184B78-101D-45E0-B067-7EBD432153E4}"/>
    <cellStyle name="Normal 7 4 3 2 2 3" xfId="1924" xr:uid="{60E6161E-43DD-4D6C-B505-53B3925D5FD1}"/>
    <cellStyle name="Normal 7 4 3 2 2 4" xfId="3570" xr:uid="{378E7B21-81E9-415B-82B1-9242D5A2D23A}"/>
    <cellStyle name="Normal 7 4 3 2 3" xfId="1925" xr:uid="{5AB3B6D8-7E03-4B41-8980-CB7000180657}"/>
    <cellStyle name="Normal 7 4 3 2 3 2" xfId="1926" xr:uid="{C2F736F4-E68F-42C1-8577-F129969D2938}"/>
    <cellStyle name="Normal 7 4 3 2 3 3" xfId="3571" xr:uid="{32AB02C7-3566-40FC-B1C2-529702EB2400}"/>
    <cellStyle name="Normal 7 4 3 2 3 4" xfId="3572" xr:uid="{E7A0D900-B533-4CA1-AF3B-1EF49F70BB91}"/>
    <cellStyle name="Normal 7 4 3 2 4" xfId="1927" xr:uid="{1E44517D-B4AB-4FE0-BB46-31FFCED76B2C}"/>
    <cellStyle name="Normal 7 4 3 2 5" xfId="3573" xr:uid="{DF10C440-D7D8-47EE-9508-13A9C6DA8FB9}"/>
    <cellStyle name="Normal 7 4 3 2 6" xfId="3574" xr:uid="{623A4595-FBA4-4333-A668-0A03FC5AD78F}"/>
    <cellStyle name="Normal 7 4 3 3" xfId="732" xr:uid="{2201008B-BC7C-48BD-AD9D-88B750374A99}"/>
    <cellStyle name="Normal 7 4 3 3 2" xfId="1928" xr:uid="{F2B8A75B-43F0-4269-AD1D-D344166956BA}"/>
    <cellStyle name="Normal 7 4 3 3 2 2" xfId="1929" xr:uid="{0728CD25-EA0E-46FA-81AE-87316EAE3D0C}"/>
    <cellStyle name="Normal 7 4 3 3 2 3" xfId="3575" xr:uid="{278DD511-36E0-4B3C-AC9D-A335D943EAE5}"/>
    <cellStyle name="Normal 7 4 3 3 2 4" xfId="3576" xr:uid="{AD38F635-1FE6-4A24-A0C7-E9203EFA683E}"/>
    <cellStyle name="Normal 7 4 3 3 3" xfId="1930" xr:uid="{10579D17-C2EA-47C8-860B-E8D2DCA21048}"/>
    <cellStyle name="Normal 7 4 3 3 4" xfId="3577" xr:uid="{DB239D3E-67ED-4C82-952D-8846C3E1B91D}"/>
    <cellStyle name="Normal 7 4 3 3 5" xfId="3578" xr:uid="{1B8F7831-C1CF-4299-846F-F1C5459379E7}"/>
    <cellStyle name="Normal 7 4 3 4" xfId="1931" xr:uid="{7132E5A4-9160-417F-96ED-E7297D46BB97}"/>
    <cellStyle name="Normal 7 4 3 4 2" xfId="1932" xr:uid="{3C7F4945-9C7A-41CF-B2AD-CF5C2DF28188}"/>
    <cellStyle name="Normal 7 4 3 4 3" xfId="3579" xr:uid="{D4C72A8F-5CC2-4E4D-9044-794E348D2CC1}"/>
    <cellStyle name="Normal 7 4 3 4 4" xfId="3580" xr:uid="{7C41BFE2-39F3-44E3-922F-C36F49088CC1}"/>
    <cellStyle name="Normal 7 4 3 5" xfId="1933" xr:uid="{FD273978-B287-40B4-BEEC-62D80E48A274}"/>
    <cellStyle name="Normal 7 4 3 5 2" xfId="3581" xr:uid="{B9A89227-38E0-42BC-8ED7-67111DD7F225}"/>
    <cellStyle name="Normal 7 4 3 5 3" xfId="3582" xr:uid="{08087997-62B1-47A8-BD23-32F04AB504BF}"/>
    <cellStyle name="Normal 7 4 3 5 4" xfId="3583" xr:uid="{00463209-176F-48A5-BB33-037909376C52}"/>
    <cellStyle name="Normal 7 4 3 6" xfId="3584" xr:uid="{D5DB9F53-758C-42CB-A72E-033A6F851D2A}"/>
    <cellStyle name="Normal 7 4 3 7" xfId="3585" xr:uid="{4EEB14C4-1767-4085-A2C4-90F1D271031B}"/>
    <cellStyle name="Normal 7 4 3 8" xfId="3586" xr:uid="{63359BB3-67F0-460C-9264-ED7CFD505E85}"/>
    <cellStyle name="Normal 7 4 4" xfId="365" xr:uid="{0E58707E-8632-4817-9DCD-29E3642016AB}"/>
    <cellStyle name="Normal 7 4 4 2" xfId="733" xr:uid="{F2662934-09CF-4A5C-95E3-344776CBEB12}"/>
    <cellStyle name="Normal 7 4 4 2 2" xfId="734" xr:uid="{54EAD394-59FF-4031-8E82-B631EC90A464}"/>
    <cellStyle name="Normal 7 4 4 2 2 2" xfId="1934" xr:uid="{F9DDA1CF-76B6-4DE5-B2A3-23305249323A}"/>
    <cellStyle name="Normal 7 4 4 2 2 3" xfId="3587" xr:uid="{ABC797DF-19EC-456D-9B6F-3FE9772141AF}"/>
    <cellStyle name="Normal 7 4 4 2 2 4" xfId="3588" xr:uid="{CBB0B502-6B80-4510-9455-C1B58E4BDE53}"/>
    <cellStyle name="Normal 7 4 4 2 3" xfId="1935" xr:uid="{28CABCE2-B9BA-4B39-9630-BECA83AB6E4D}"/>
    <cellStyle name="Normal 7 4 4 2 4" xfId="3589" xr:uid="{D5905FE1-5914-4B66-9F3F-1748EB33F6F8}"/>
    <cellStyle name="Normal 7 4 4 2 5" xfId="3590" xr:uid="{3B36466B-093E-4D40-9C9F-E54284CFC7FF}"/>
    <cellStyle name="Normal 7 4 4 3" xfId="735" xr:uid="{E09B2D66-A31B-4FC0-8308-69127EBD0F8E}"/>
    <cellStyle name="Normal 7 4 4 3 2" xfId="1936" xr:uid="{FC7CEC32-FA91-44B7-BE15-685A4A7896DC}"/>
    <cellStyle name="Normal 7 4 4 3 3" xfId="3591" xr:uid="{ED03EEE1-DFF7-4449-97F3-CE51904CA941}"/>
    <cellStyle name="Normal 7 4 4 3 4" xfId="3592" xr:uid="{3CBD5B68-10E3-4FBC-970B-F38179E7C078}"/>
    <cellStyle name="Normal 7 4 4 4" xfId="1937" xr:uid="{505B275D-FB5C-4D69-8B19-FDFCB11F6CDB}"/>
    <cellStyle name="Normal 7 4 4 4 2" xfId="3593" xr:uid="{DA966461-258D-4EAB-975F-80303E0B23C1}"/>
    <cellStyle name="Normal 7 4 4 4 3" xfId="3594" xr:uid="{EBEF8E49-34CF-4A6B-A431-427379C5F29B}"/>
    <cellStyle name="Normal 7 4 4 4 4" xfId="3595" xr:uid="{FC370DA7-25B3-4CAE-94DE-BA85A3C969E6}"/>
    <cellStyle name="Normal 7 4 4 5" xfId="3596" xr:uid="{A7403775-0E5B-40D0-970F-7307099F655D}"/>
    <cellStyle name="Normal 7 4 4 6" xfId="3597" xr:uid="{87334056-53E5-4D9D-A1C8-10EB1F9115AD}"/>
    <cellStyle name="Normal 7 4 4 7" xfId="3598" xr:uid="{F6D09FF7-E1B8-49C6-86E2-E41FBE656843}"/>
    <cellStyle name="Normal 7 4 5" xfId="366" xr:uid="{0762EAB4-8671-4CCD-B7AF-30CC9B30936E}"/>
    <cellStyle name="Normal 7 4 5 2" xfId="736" xr:uid="{CB70B21C-E907-4611-9524-C5629F84A5E5}"/>
    <cellStyle name="Normal 7 4 5 2 2" xfId="1938" xr:uid="{81EC21F5-9EE8-4A37-9C6B-A8D9CFEEB35A}"/>
    <cellStyle name="Normal 7 4 5 2 3" xfId="3599" xr:uid="{4C3A3CFD-ADC7-4502-831A-C8D5EF8F8A4F}"/>
    <cellStyle name="Normal 7 4 5 2 4" xfId="3600" xr:uid="{EC843588-D21A-42E8-9AE5-45F6220008F6}"/>
    <cellStyle name="Normal 7 4 5 3" xfId="1939" xr:uid="{69F9A839-3D56-47CA-84B2-557FE956421C}"/>
    <cellStyle name="Normal 7 4 5 3 2" xfId="3601" xr:uid="{59F673C2-BCDE-4807-8F8C-DE087047BA3F}"/>
    <cellStyle name="Normal 7 4 5 3 3" xfId="3602" xr:uid="{A71BB8B2-CC7A-4245-AC04-23F36F7F059E}"/>
    <cellStyle name="Normal 7 4 5 3 4" xfId="3603" xr:uid="{A41EEDC4-8EBA-412D-ACCF-B775F753B435}"/>
    <cellStyle name="Normal 7 4 5 4" xfId="3604" xr:uid="{DCB29149-48F4-4B94-AE25-DE4C86447141}"/>
    <cellStyle name="Normal 7 4 5 5" xfId="3605" xr:uid="{CDDB69D5-D099-4893-A544-1B8E3FF36466}"/>
    <cellStyle name="Normal 7 4 5 6" xfId="3606" xr:uid="{B5677048-8796-4E41-804E-08E0D20F6D34}"/>
    <cellStyle name="Normal 7 4 6" xfId="737" xr:uid="{B16F9CC7-EA8D-4A68-AB29-4640FD5DE795}"/>
    <cellStyle name="Normal 7 4 6 2" xfId="1940" xr:uid="{617B435A-ACA8-4DEF-B4B0-14BA24C91221}"/>
    <cellStyle name="Normal 7 4 6 2 2" xfId="3607" xr:uid="{3A02FA65-14E3-4423-8465-8A2CC6B6BC23}"/>
    <cellStyle name="Normal 7 4 6 2 3" xfId="3608" xr:uid="{F5570FAA-C643-40CE-A6E9-B4961DECBB42}"/>
    <cellStyle name="Normal 7 4 6 2 4" xfId="3609" xr:uid="{C15F5D01-E996-42D3-A1D5-7882105D56F9}"/>
    <cellStyle name="Normal 7 4 6 3" xfId="3610" xr:uid="{F9162EA0-2293-43A6-9843-0E9884B4F48B}"/>
    <cellStyle name="Normal 7 4 6 4" xfId="3611" xr:uid="{D0A00B72-60E5-4DE0-98DC-3F3BD7B10577}"/>
    <cellStyle name="Normal 7 4 6 5" xfId="3612" xr:uid="{319EFCFD-CD7D-4A0A-AC0F-1E170EB414EB}"/>
    <cellStyle name="Normal 7 4 7" xfId="1941" xr:uid="{EBA24D44-C97A-4EA6-B73F-AA49338215CD}"/>
    <cellStyle name="Normal 7 4 7 2" xfId="3613" xr:uid="{0671EFCC-E2BE-41EF-B702-7C837B01CB04}"/>
    <cellStyle name="Normal 7 4 7 3" xfId="3614" xr:uid="{96F4ADF7-E4E0-455E-8684-205825987F9A}"/>
    <cellStyle name="Normal 7 4 7 4" xfId="3615" xr:uid="{6A2EEFB7-1A2A-4E32-9C11-DD405EFD9764}"/>
    <cellStyle name="Normal 7 4 8" xfId="3616" xr:uid="{9D80B029-796D-43FA-9669-A2CCFAAC1736}"/>
    <cellStyle name="Normal 7 4 8 2" xfId="3617" xr:uid="{D71AF2C4-CE23-4C64-BCE5-3D7B2479BE2C}"/>
    <cellStyle name="Normal 7 4 8 3" xfId="3618" xr:uid="{670BD571-9587-4251-8AFF-B25419B7708D}"/>
    <cellStyle name="Normal 7 4 8 4" xfId="3619" xr:uid="{5BED8A13-AF36-41F6-B62B-F0887F7F205D}"/>
    <cellStyle name="Normal 7 4 9" xfId="3620" xr:uid="{EAB5C6D2-BD22-41D1-9088-30A4C6BDEB97}"/>
    <cellStyle name="Normal 7 5" xfId="143" xr:uid="{42ABCDE2-9B77-498C-8728-47B0274EAE7F}"/>
    <cellStyle name="Normal 7 5 2" xfId="144" xr:uid="{4F5A349A-6166-449D-B3F7-BBB25639BC86}"/>
    <cellStyle name="Normal 7 5 2 2" xfId="367" xr:uid="{51F1FF0A-5C74-428F-B082-8F1B5A1780FC}"/>
    <cellStyle name="Normal 7 5 2 2 2" xfId="738" xr:uid="{3824DD23-938A-42C7-BC9C-2823D995CF0A}"/>
    <cellStyle name="Normal 7 5 2 2 2 2" xfId="1942" xr:uid="{536BA0F9-8D79-40B9-A85B-307FA93A9F3F}"/>
    <cellStyle name="Normal 7 5 2 2 2 3" xfId="3621" xr:uid="{978AA902-4EF9-4E27-BE29-C1D0D735CFDA}"/>
    <cellStyle name="Normal 7 5 2 2 2 4" xfId="3622" xr:uid="{A4CD258A-C594-4E56-ADFD-162FA17A6372}"/>
    <cellStyle name="Normal 7 5 2 2 3" xfId="1943" xr:uid="{18C1AD84-FEF6-4D70-A815-7624DBF78D1A}"/>
    <cellStyle name="Normal 7 5 2 2 3 2" xfId="3623" xr:uid="{D986323E-CC7C-468D-9ADC-88DC677B652C}"/>
    <cellStyle name="Normal 7 5 2 2 3 3" xfId="3624" xr:uid="{B5678E95-A97C-46EA-B8D5-8862B2E4CD75}"/>
    <cellStyle name="Normal 7 5 2 2 3 4" xfId="3625" xr:uid="{BC1EEFB6-0587-4B67-B9D4-8FE0CCDEA956}"/>
    <cellStyle name="Normal 7 5 2 2 4" xfId="3626" xr:uid="{B2446FDD-1A83-4DDF-A46D-C31163F35CC6}"/>
    <cellStyle name="Normal 7 5 2 2 5" xfId="3627" xr:uid="{5BDE7BF6-99B0-4778-911F-D300DF5FFF2E}"/>
    <cellStyle name="Normal 7 5 2 2 6" xfId="3628" xr:uid="{37FC90BB-CC4D-4CD0-8986-DBAAEA033F65}"/>
    <cellStyle name="Normal 7 5 2 3" xfId="739" xr:uid="{06EFD1B7-839C-428C-8474-B4411D724322}"/>
    <cellStyle name="Normal 7 5 2 3 2" xfId="1944" xr:uid="{8961803E-7E6F-4A0C-B584-BF896397A161}"/>
    <cellStyle name="Normal 7 5 2 3 2 2" xfId="3629" xr:uid="{BD5C33C7-DEEE-440F-9538-F6577BAFC750}"/>
    <cellStyle name="Normal 7 5 2 3 2 3" xfId="3630" xr:uid="{40D066AA-3CDA-473D-97A0-0EA4763B5677}"/>
    <cellStyle name="Normal 7 5 2 3 2 4" xfId="3631" xr:uid="{DC2BE0AB-FA89-4D45-B576-2D4C62A02B52}"/>
    <cellStyle name="Normal 7 5 2 3 3" xfId="3632" xr:uid="{5FE144CE-87DC-4BD7-A6B7-180E063FA45B}"/>
    <cellStyle name="Normal 7 5 2 3 4" xfId="3633" xr:uid="{2D25ACC1-F534-462E-AF34-8BB73FE4BC88}"/>
    <cellStyle name="Normal 7 5 2 3 5" xfId="3634" xr:uid="{E173291D-C806-4F38-BB95-BF3BEE838A35}"/>
    <cellStyle name="Normal 7 5 2 4" xfId="1945" xr:uid="{2FB04CAA-69B9-4EA2-BC77-D4A69E758FF3}"/>
    <cellStyle name="Normal 7 5 2 4 2" xfId="3635" xr:uid="{0F92832F-7B40-46DF-B795-90EA155BD239}"/>
    <cellStyle name="Normal 7 5 2 4 3" xfId="3636" xr:uid="{DD29EA37-BC8A-4733-8830-1DB05EBF8F75}"/>
    <cellStyle name="Normal 7 5 2 4 4" xfId="3637" xr:uid="{3E7C6909-0DE8-4E9A-B3AA-56850917D15C}"/>
    <cellStyle name="Normal 7 5 2 5" xfId="3638" xr:uid="{B2092501-5148-4B0C-8768-D1B7EFF235CF}"/>
    <cellStyle name="Normal 7 5 2 5 2" xfId="3639" xr:uid="{2CFDCECD-37EF-44C5-8476-7F03804CB5D2}"/>
    <cellStyle name="Normal 7 5 2 5 3" xfId="3640" xr:uid="{E5B6DBF8-E3AD-446D-AF4D-40A2920F540B}"/>
    <cellStyle name="Normal 7 5 2 5 4" xfId="3641" xr:uid="{0E563BB9-2FA9-4F84-B27B-62ABEDD6F1B8}"/>
    <cellStyle name="Normal 7 5 2 6" xfId="3642" xr:uid="{0A15EEA3-FBD5-416B-AFBE-ECFE5E15B3D6}"/>
    <cellStyle name="Normal 7 5 2 7" xfId="3643" xr:uid="{AB624F79-C05E-48A7-B428-AD5818674A60}"/>
    <cellStyle name="Normal 7 5 2 8" xfId="3644" xr:uid="{173A43EC-14C5-4BE7-8F93-8837FDB77A6D}"/>
    <cellStyle name="Normal 7 5 3" xfId="368" xr:uid="{79EDFD62-61A7-4A08-A5F9-F9B490C1DF13}"/>
    <cellStyle name="Normal 7 5 3 2" xfId="740" xr:uid="{3354D44C-A7CE-4D67-BCF8-39A206055030}"/>
    <cellStyle name="Normal 7 5 3 2 2" xfId="741" xr:uid="{DDDCBE9A-2163-40B1-93B2-414BC78E725E}"/>
    <cellStyle name="Normal 7 5 3 2 3" xfId="3645" xr:uid="{5F7B4877-7D17-45CA-9C90-80C490AB2DF5}"/>
    <cellStyle name="Normal 7 5 3 2 4" xfId="3646" xr:uid="{794A4117-1BDB-4D21-B876-1B1BFBBA5BED}"/>
    <cellStyle name="Normal 7 5 3 3" xfId="742" xr:uid="{105524B8-4938-40CA-9E12-9FA2D9E328D1}"/>
    <cellStyle name="Normal 7 5 3 3 2" xfId="3647" xr:uid="{684747F4-1704-4CD8-9D1F-2376DB960968}"/>
    <cellStyle name="Normal 7 5 3 3 3" xfId="3648" xr:uid="{34D73B99-49A2-40BC-8829-A69A2E5D7CE6}"/>
    <cellStyle name="Normal 7 5 3 3 4" xfId="3649" xr:uid="{61AED23B-FD59-414B-84AA-FCFE98D83CF7}"/>
    <cellStyle name="Normal 7 5 3 4" xfId="3650" xr:uid="{C2987317-B52C-4D31-941C-FCA05481B9F6}"/>
    <cellStyle name="Normal 7 5 3 5" xfId="3651" xr:uid="{7629E969-08B2-49C5-A0A2-4CE7D14BE71D}"/>
    <cellStyle name="Normal 7 5 3 6" xfId="3652" xr:uid="{89994F95-B9CE-41A4-8017-071CAFFDABA6}"/>
    <cellStyle name="Normal 7 5 4" xfId="369" xr:uid="{F5CDCBCD-96F1-43BD-A591-10191B1ED8C5}"/>
    <cellStyle name="Normal 7 5 4 2" xfId="743" xr:uid="{2C65466E-9017-4C75-8A99-B720B8D05722}"/>
    <cellStyle name="Normal 7 5 4 2 2" xfId="3653" xr:uid="{FE091687-DED0-431E-BBCB-C3637BD7E992}"/>
    <cellStyle name="Normal 7 5 4 2 3" xfId="3654" xr:uid="{803364C2-546B-4BA4-9CD7-0DCCDB14A822}"/>
    <cellStyle name="Normal 7 5 4 2 4" xfId="3655" xr:uid="{3ED9913E-08A9-4C99-951A-92EDCAE1E975}"/>
    <cellStyle name="Normal 7 5 4 3" xfId="3656" xr:uid="{5ACBD464-D38B-46FD-9F6D-A549304382B5}"/>
    <cellStyle name="Normal 7 5 4 4" xfId="3657" xr:uid="{79ACFDE9-E072-4C32-974E-7BBDF1BAB5DA}"/>
    <cellStyle name="Normal 7 5 4 5" xfId="3658" xr:uid="{01778828-59AF-4FDA-B3E8-1712A5FB9964}"/>
    <cellStyle name="Normal 7 5 5" xfId="744" xr:uid="{E492EA00-900E-4D86-B861-B3C6F50731DE}"/>
    <cellStyle name="Normal 7 5 5 2" xfId="3659" xr:uid="{8EC28A52-063F-42AC-8DE4-C90987CA9D99}"/>
    <cellStyle name="Normal 7 5 5 3" xfId="3660" xr:uid="{9D04F223-8784-43B3-BF4D-3DF0B20FEC49}"/>
    <cellStyle name="Normal 7 5 5 4" xfId="3661" xr:uid="{4A9A90E8-4F99-43C7-BC53-A08A50890F21}"/>
    <cellStyle name="Normal 7 5 6" xfId="3662" xr:uid="{CECD4D22-BE63-4EB9-A719-2573CAB8490E}"/>
    <cellStyle name="Normal 7 5 6 2" xfId="3663" xr:uid="{8437007B-0A0A-4DA4-B99D-5EF768BB3637}"/>
    <cellStyle name="Normal 7 5 6 3" xfId="3664" xr:uid="{42FB77C4-F97F-46DA-B53F-BF252F62D416}"/>
    <cellStyle name="Normal 7 5 6 4" xfId="3665" xr:uid="{8227C2AA-0966-4CAF-A81D-70922D86A0DF}"/>
    <cellStyle name="Normal 7 5 7" xfId="3666" xr:uid="{5F6412F2-E231-4A2E-8073-35C9FA1DB46D}"/>
    <cellStyle name="Normal 7 5 8" xfId="3667" xr:uid="{30485ABA-DA9C-472E-9E21-79BB9D5253DE}"/>
    <cellStyle name="Normal 7 5 9" xfId="3668" xr:uid="{71EEF0B9-F12D-464E-AF9D-BCAA402CBF46}"/>
    <cellStyle name="Normal 7 6" xfId="145" xr:uid="{E28E0474-EE5A-4D92-8CDE-5969F5C7956C}"/>
    <cellStyle name="Normal 7 6 2" xfId="370" xr:uid="{B5FA8A1E-256E-4F71-80CA-DA6942A04B79}"/>
    <cellStyle name="Normal 7 6 2 2" xfId="745" xr:uid="{E958A0EE-9D73-4B4A-B6C7-1B303C0CB569}"/>
    <cellStyle name="Normal 7 6 2 2 2" xfId="1946" xr:uid="{85B8BB49-D597-407D-B75F-F32F41E7338F}"/>
    <cellStyle name="Normal 7 6 2 2 2 2" xfId="1947" xr:uid="{C779C074-1602-4B54-B343-DD60C80E4373}"/>
    <cellStyle name="Normal 7 6 2 2 3" xfId="1948" xr:uid="{BEF516E9-D04E-4FFD-A771-06D660510C29}"/>
    <cellStyle name="Normal 7 6 2 2 4" xfId="3669" xr:uid="{6B5AFFD4-0EFA-4EE0-A618-933F3AD7EE90}"/>
    <cellStyle name="Normal 7 6 2 3" xfId="1949" xr:uid="{554E13B4-9145-4BC0-874F-54DDA781A737}"/>
    <cellStyle name="Normal 7 6 2 3 2" xfId="1950" xr:uid="{5DDD2881-1777-46CB-8A4F-8A09DC8D5FAE}"/>
    <cellStyle name="Normal 7 6 2 3 3" xfId="3670" xr:uid="{1D9AF670-43BD-4690-ADAB-BE0899F01213}"/>
    <cellStyle name="Normal 7 6 2 3 4" xfId="3671" xr:uid="{5194F4A4-5113-49CE-8D00-9DA0F4A7F0B3}"/>
    <cellStyle name="Normal 7 6 2 4" xfId="1951" xr:uid="{0C8FB43D-C3CD-4316-AB95-57E0FE92CD23}"/>
    <cellStyle name="Normal 7 6 2 5" xfId="3672" xr:uid="{53817452-B338-484A-8A98-BCD3A0C855CB}"/>
    <cellStyle name="Normal 7 6 2 6" xfId="3673" xr:uid="{2AD56F4F-F2E1-4652-A674-B6E79519D645}"/>
    <cellStyle name="Normal 7 6 3" xfId="746" xr:uid="{D3248AEF-2461-45D4-B41D-36982E911AC7}"/>
    <cellStyle name="Normal 7 6 3 2" xfId="1952" xr:uid="{586B4A4E-3A6F-4D8B-8CB1-79E437E298F3}"/>
    <cellStyle name="Normal 7 6 3 2 2" xfId="1953" xr:uid="{807BF505-49C6-4044-8415-7499DDBCD6A4}"/>
    <cellStyle name="Normal 7 6 3 2 3" xfId="3674" xr:uid="{22A7BB59-7F12-44B1-A222-A4F19B7B7420}"/>
    <cellStyle name="Normal 7 6 3 2 4" xfId="3675" xr:uid="{7AD6DBD5-4805-4DFD-B372-AA1A30209868}"/>
    <cellStyle name="Normal 7 6 3 3" xfId="1954" xr:uid="{142FF3AD-A1DC-4345-AFEE-C99C8E9D6ED9}"/>
    <cellStyle name="Normal 7 6 3 4" xfId="3676" xr:uid="{D0FB16DC-392F-4FB8-8875-646835F73AFA}"/>
    <cellStyle name="Normal 7 6 3 5" xfId="3677" xr:uid="{E7419BD5-1786-45A9-A1D9-C783583D6038}"/>
    <cellStyle name="Normal 7 6 4" xfId="1955" xr:uid="{F0DFB1E2-E707-4315-AEFD-8AA9E3274625}"/>
    <cellStyle name="Normal 7 6 4 2" xfId="1956" xr:uid="{150036E0-E831-47E7-ADF4-A708F8E6CDDA}"/>
    <cellStyle name="Normal 7 6 4 3" xfId="3678" xr:uid="{A3BA60E7-2BE8-43B3-B381-C6B70A79BFA2}"/>
    <cellStyle name="Normal 7 6 4 4" xfId="3679" xr:uid="{D9CC4267-7058-4934-93FC-B093EFCA8510}"/>
    <cellStyle name="Normal 7 6 5" xfId="1957" xr:uid="{DE4A23CA-C5C0-4791-B459-11719F728222}"/>
    <cellStyle name="Normal 7 6 5 2" xfId="3680" xr:uid="{C6177F9E-3EB5-4CF1-A8B8-8E8892FC25BD}"/>
    <cellStyle name="Normal 7 6 5 3" xfId="3681" xr:uid="{4779F7C7-D32E-4DF3-8374-8AB69B5D49FA}"/>
    <cellStyle name="Normal 7 6 5 4" xfId="3682" xr:uid="{7E622EE2-0CFE-4FAC-A4C1-C9B8ADCA09DF}"/>
    <cellStyle name="Normal 7 6 6" xfId="3683" xr:uid="{640BC26C-51AB-474C-8A6B-E62EB0486D11}"/>
    <cellStyle name="Normal 7 6 7" xfId="3684" xr:uid="{0CC031A1-5DCC-4725-989E-321F5E309431}"/>
    <cellStyle name="Normal 7 6 8" xfId="3685" xr:uid="{A7BA438C-9224-460E-95A0-469ECB283468}"/>
    <cellStyle name="Normal 7 7" xfId="371" xr:uid="{DE7B54F6-857F-4DA8-9770-4215FDE192BF}"/>
    <cellStyle name="Normal 7 7 2" xfId="747" xr:uid="{DD2343EC-F813-4434-BF3E-DF09CD6E03EE}"/>
    <cellStyle name="Normal 7 7 2 2" xfId="748" xr:uid="{E3316343-A24A-4FBC-B053-6AA5AD376474}"/>
    <cellStyle name="Normal 7 7 2 2 2" xfId="1958" xr:uid="{2F56DA77-D4D4-4997-8A79-C43486DE3141}"/>
    <cellStyle name="Normal 7 7 2 2 3" xfId="3686" xr:uid="{F4EB66F0-47D1-4AEE-A360-5CD2A276E609}"/>
    <cellStyle name="Normal 7 7 2 2 4" xfId="3687" xr:uid="{2842082E-BDBA-4FA1-9456-1C1EBF148589}"/>
    <cellStyle name="Normal 7 7 2 3" xfId="1959" xr:uid="{CE73775B-5307-4CEE-8397-89A0F6445856}"/>
    <cellStyle name="Normal 7 7 2 4" xfId="3688" xr:uid="{CEFA409A-2CF6-4077-965C-7F59DB23C8E6}"/>
    <cellStyle name="Normal 7 7 2 5" xfId="3689" xr:uid="{1D48A3AB-F368-4CBF-9716-AE559576850F}"/>
    <cellStyle name="Normal 7 7 3" xfId="749" xr:uid="{919B0E64-2674-44E9-933C-C9E8B6967B30}"/>
    <cellStyle name="Normal 7 7 3 2" xfId="1960" xr:uid="{60BDACBF-90E8-47C4-A441-333BCAC3553F}"/>
    <cellStyle name="Normal 7 7 3 3" xfId="3690" xr:uid="{01FE0651-44A7-40A1-BF39-9ACB28266494}"/>
    <cellStyle name="Normal 7 7 3 4" xfId="3691" xr:uid="{619E88A0-BA00-4D6E-9FF5-7A70C3CC75F5}"/>
    <cellStyle name="Normal 7 7 4" xfId="1961" xr:uid="{14BC8867-1013-40AF-971D-20D905EBE071}"/>
    <cellStyle name="Normal 7 7 4 2" xfId="3692" xr:uid="{F2F45F97-B108-4839-9B58-968BCD6AFB21}"/>
    <cellStyle name="Normal 7 7 4 3" xfId="3693" xr:uid="{8076E487-E9CC-43AE-A120-B247821C5C1A}"/>
    <cellStyle name="Normal 7 7 4 4" xfId="3694" xr:uid="{E9CD3234-BC7E-4AEC-966B-94C32673E52F}"/>
    <cellStyle name="Normal 7 7 5" xfId="3695" xr:uid="{4415654E-8ADF-4152-9ADC-189C503784D2}"/>
    <cellStyle name="Normal 7 7 6" xfId="3696" xr:uid="{C1A3981F-8BD6-4E5A-B59C-E6A2931DE672}"/>
    <cellStyle name="Normal 7 7 7" xfId="3697" xr:uid="{67A29997-D9D3-45BC-85C5-62A777C34F41}"/>
    <cellStyle name="Normal 7 8" xfId="372" xr:uid="{E500724E-263F-43EC-93A1-0AA79399441B}"/>
    <cellStyle name="Normal 7 8 2" xfId="750" xr:uid="{F8778873-24A0-4130-B1BC-AFF038EE4D20}"/>
    <cellStyle name="Normal 7 8 2 2" xfId="1962" xr:uid="{97D4A819-0839-4AB5-AF6B-1A1DC0D701DD}"/>
    <cellStyle name="Normal 7 8 2 3" xfId="3698" xr:uid="{D6C23F98-A9AC-4F82-ACBD-B74A4A750EDB}"/>
    <cellStyle name="Normal 7 8 2 4" xfId="3699" xr:uid="{E6238C5D-463B-48BA-979C-ED6B4C55D87E}"/>
    <cellStyle name="Normal 7 8 3" xfId="1963" xr:uid="{D9C58DEE-ECC4-49B4-93B6-22E5AF8A7E5F}"/>
    <cellStyle name="Normal 7 8 3 2" xfId="3700" xr:uid="{E1193571-333D-4864-AD81-42EB5F3D5582}"/>
    <cellStyle name="Normal 7 8 3 3" xfId="3701" xr:uid="{AF7263FB-B144-4952-B4D0-EB0BE2C22B72}"/>
    <cellStyle name="Normal 7 8 3 4" xfId="3702" xr:uid="{629AD381-D8F6-4F8B-A74D-4CB1D1AD0B59}"/>
    <cellStyle name="Normal 7 8 4" xfId="3703" xr:uid="{25646BEC-55DC-4661-924C-A2D5D6274380}"/>
    <cellStyle name="Normal 7 8 5" xfId="3704" xr:uid="{307CFD02-4214-4AF6-8FE1-218C296F5DD6}"/>
    <cellStyle name="Normal 7 8 6" xfId="3705" xr:uid="{9D5AA66E-D46E-4AA3-8EC7-6197D0669A63}"/>
    <cellStyle name="Normal 7 9" xfId="373" xr:uid="{A60410F8-56B5-425F-8B2D-5CB9EBE5C0F8}"/>
    <cellStyle name="Normal 7 9 2" xfId="1964" xr:uid="{12ACE99C-E0E4-4BED-A238-30946D7DE636}"/>
    <cellStyle name="Normal 7 9 2 2" xfId="3706" xr:uid="{BA87D20C-27CE-405F-99B3-D657236D24E3}"/>
    <cellStyle name="Normal 7 9 2 2 2" xfId="4408" xr:uid="{A9CC0041-99B7-447D-A5CC-05B533790E3D}"/>
    <cellStyle name="Normal 7 9 2 2 3" xfId="4687" xr:uid="{27D1D558-C2F3-4B42-A91A-7D064EBFC5E5}"/>
    <cellStyle name="Normal 7 9 2 3" xfId="3707" xr:uid="{CBE994F6-E03A-4F89-8466-F1E601C82B59}"/>
    <cellStyle name="Normal 7 9 2 4" xfId="3708" xr:uid="{713E5067-FC9E-4169-BF1F-86963B6F73AE}"/>
    <cellStyle name="Normal 7 9 3" xfId="3709" xr:uid="{58126609-B0E1-4378-ABB1-476CAE01B5A5}"/>
    <cellStyle name="Normal 7 9 3 2" xfId="5342" xr:uid="{6CA6548C-C840-455E-A8DD-38A5C1A80881}"/>
    <cellStyle name="Normal 7 9 4" xfId="3710" xr:uid="{C7AE74E2-0AB3-4FE5-BF55-3536E049997D}"/>
    <cellStyle name="Normal 7 9 4 2" xfId="4578" xr:uid="{1947713E-DBF5-4B4D-B661-B52119891A86}"/>
    <cellStyle name="Normal 7 9 4 3" xfId="4688" xr:uid="{EFD2FDAB-17A8-4DE1-82A7-214A4D82E870}"/>
    <cellStyle name="Normal 7 9 4 4" xfId="4607" xr:uid="{78607270-DB96-4816-A7D9-A33E49AE5783}"/>
    <cellStyle name="Normal 7 9 5" xfId="3711" xr:uid="{8B52E552-F174-4F2E-9151-09CE27A63F72}"/>
    <cellStyle name="Normal 8" xfId="146" xr:uid="{D69A4A2F-A68B-446B-88C7-21A6C4825507}"/>
    <cellStyle name="Normal 8 10" xfId="1965" xr:uid="{418EA09C-68DF-4DC6-984B-D3BF6A35623F}"/>
    <cellStyle name="Normal 8 10 2" xfId="3712" xr:uid="{8AF9C4B5-79AA-41D2-894B-C8B1A0F7F5EE}"/>
    <cellStyle name="Normal 8 10 3" xfId="3713" xr:uid="{A1B28CA7-81D0-4F72-B156-40697362B605}"/>
    <cellStyle name="Normal 8 10 4" xfId="3714" xr:uid="{D4EB44FF-6EC0-47E5-B818-A82C2DE16F7F}"/>
    <cellStyle name="Normal 8 11" xfId="3715" xr:uid="{024194FD-00DC-47CE-B163-F7EB1E6AF777}"/>
    <cellStyle name="Normal 8 11 2" xfId="3716" xr:uid="{4DBC3D00-3C6C-437E-8BB5-6D53EE35A2B6}"/>
    <cellStyle name="Normal 8 11 3" xfId="3717" xr:uid="{9635D6DB-614B-445C-A306-6318407F385B}"/>
    <cellStyle name="Normal 8 11 4" xfId="3718" xr:uid="{A181F969-DD88-4660-B1E0-AADB14D5AD13}"/>
    <cellStyle name="Normal 8 12" xfId="3719" xr:uid="{523603EA-A952-4903-ABA8-24B3515981D1}"/>
    <cellStyle name="Normal 8 12 2" xfId="3720" xr:uid="{C5D1E3E1-A51B-43CA-9D32-5A5CAA2EB56E}"/>
    <cellStyle name="Normal 8 13" xfId="3721" xr:uid="{EF6075C6-2025-4D57-9810-3C17D581078C}"/>
    <cellStyle name="Normal 8 14" xfId="3722" xr:uid="{D751E473-2ABC-4C37-A534-A895B08749CF}"/>
    <cellStyle name="Normal 8 15" xfId="3723" xr:uid="{DB5E43F7-57D2-424C-B017-541021E73D28}"/>
    <cellStyle name="Normal 8 2" xfId="147" xr:uid="{9CF998A3-EF92-4E4B-A23A-D62B7F37666D}"/>
    <cellStyle name="Normal 8 2 10" xfId="3724" xr:uid="{4D5C3F19-DB79-49BF-823F-5F6B777BB62B}"/>
    <cellStyle name="Normal 8 2 11" xfId="3725" xr:uid="{E37F3998-E207-4534-B4DD-98EC3C2EF796}"/>
    <cellStyle name="Normal 8 2 2" xfId="148" xr:uid="{12D09C90-D557-4821-A0BC-9C27F5FA94E3}"/>
    <cellStyle name="Normal 8 2 2 2" xfId="149" xr:uid="{D90EA6B1-512A-42BF-8F06-DC26A2A5FDC6}"/>
    <cellStyle name="Normal 8 2 2 2 2" xfId="374" xr:uid="{5DCF9CAD-F108-4B84-B2CD-236517990864}"/>
    <cellStyle name="Normal 8 2 2 2 2 2" xfId="751" xr:uid="{862A079C-D545-4799-A396-A172D7E5910E}"/>
    <cellStyle name="Normal 8 2 2 2 2 2 2" xfId="752" xr:uid="{0094E87E-4AC2-4AD7-B588-C88C307163F4}"/>
    <cellStyle name="Normal 8 2 2 2 2 2 2 2" xfId="1966" xr:uid="{3D76DEE8-8B86-43E6-AF50-43F1745C4388}"/>
    <cellStyle name="Normal 8 2 2 2 2 2 2 2 2" xfId="1967" xr:uid="{7CE0828F-7DFD-40FE-AB1D-192342C58E12}"/>
    <cellStyle name="Normal 8 2 2 2 2 2 2 3" xfId="1968" xr:uid="{99E09249-C2CC-4902-AFF7-B0B2AA7CDA20}"/>
    <cellStyle name="Normal 8 2 2 2 2 2 3" xfId="1969" xr:uid="{9A04263E-F1C9-46C6-894A-D7EEF442B034}"/>
    <cellStyle name="Normal 8 2 2 2 2 2 3 2" xfId="1970" xr:uid="{17519E1E-3153-4C21-B951-D6C7C3802E13}"/>
    <cellStyle name="Normal 8 2 2 2 2 2 4" xfId="1971" xr:uid="{8AEC2B29-1B90-485F-80DA-2D99B9A4BD01}"/>
    <cellStyle name="Normal 8 2 2 2 2 3" xfId="753" xr:uid="{E4BA44AB-20F3-4BAA-AF27-EED71D3C97D4}"/>
    <cellStyle name="Normal 8 2 2 2 2 3 2" xfId="1972" xr:uid="{551B3BEA-D02F-49AC-9038-DE394712F7E2}"/>
    <cellStyle name="Normal 8 2 2 2 2 3 2 2" xfId="1973" xr:uid="{2BC6449A-098B-44FE-8A35-71DCAFF2468F}"/>
    <cellStyle name="Normal 8 2 2 2 2 3 3" xfId="1974" xr:uid="{4FB12099-9D9A-4D2C-A38E-9E5DFC8E4361}"/>
    <cellStyle name="Normal 8 2 2 2 2 3 4" xfId="3726" xr:uid="{02A67E43-8929-42D7-8408-EB93A29D858F}"/>
    <cellStyle name="Normal 8 2 2 2 2 4" xfId="1975" xr:uid="{69A09D8E-D19E-4E49-939D-0FBD23BCF567}"/>
    <cellStyle name="Normal 8 2 2 2 2 4 2" xfId="1976" xr:uid="{963C706D-AAE5-4435-862A-168F66D23EBC}"/>
    <cellStyle name="Normal 8 2 2 2 2 5" xfId="1977" xr:uid="{02FA7946-F8F8-4F88-81DA-6ED96B4F4224}"/>
    <cellStyle name="Normal 8 2 2 2 2 6" xfId="3727" xr:uid="{4DE423D1-6B8E-4E35-A669-821B0309A46C}"/>
    <cellStyle name="Normal 8 2 2 2 3" xfId="375" xr:uid="{1C509D9D-45B2-48EF-A0F1-512A0B56C5E0}"/>
    <cellStyle name="Normal 8 2 2 2 3 2" xfId="754" xr:uid="{9DDBE881-72D7-47C6-B4C5-CEDD9ACE2BE6}"/>
    <cellStyle name="Normal 8 2 2 2 3 2 2" xfId="755" xr:uid="{2855FE53-1C3E-4330-A62E-34D54EB05E97}"/>
    <cellStyle name="Normal 8 2 2 2 3 2 2 2" xfId="1978" xr:uid="{F053832B-1AC5-4B2D-B8A4-18E07C40364C}"/>
    <cellStyle name="Normal 8 2 2 2 3 2 2 2 2" xfId="1979" xr:uid="{7A17E38F-AEF2-4493-B4DF-0829FCC412AA}"/>
    <cellStyle name="Normal 8 2 2 2 3 2 2 3" xfId="1980" xr:uid="{4EA9CD28-A2DB-4645-8589-99212C5E1C46}"/>
    <cellStyle name="Normal 8 2 2 2 3 2 3" xfId="1981" xr:uid="{A6967F63-44D1-4290-9427-F4D351096934}"/>
    <cellStyle name="Normal 8 2 2 2 3 2 3 2" xfId="1982" xr:uid="{67D62359-BF35-4FF4-8FB7-3A9C77EFCEAB}"/>
    <cellStyle name="Normal 8 2 2 2 3 2 4" xfId="1983" xr:uid="{45EDBC3A-3F8D-473C-B385-B8293F5765D7}"/>
    <cellStyle name="Normal 8 2 2 2 3 3" xfId="756" xr:uid="{22F8CDB9-DC7E-4FBD-89F1-09CF9F400C77}"/>
    <cellStyle name="Normal 8 2 2 2 3 3 2" xfId="1984" xr:uid="{4732CAB6-00C4-40AA-AD27-A787588A9525}"/>
    <cellStyle name="Normal 8 2 2 2 3 3 2 2" xfId="1985" xr:uid="{C11532FB-1342-4C34-B49E-653B90F7AB3F}"/>
    <cellStyle name="Normal 8 2 2 2 3 3 3" xfId="1986" xr:uid="{F4C29BD2-A503-433D-89E8-D89726869F69}"/>
    <cellStyle name="Normal 8 2 2 2 3 4" xfId="1987" xr:uid="{44455A06-7998-418C-A6FE-7FFAA0D775C5}"/>
    <cellStyle name="Normal 8 2 2 2 3 4 2" xfId="1988" xr:uid="{81169038-7020-40A4-9E5D-D001623002B7}"/>
    <cellStyle name="Normal 8 2 2 2 3 5" xfId="1989" xr:uid="{337908BA-63E9-436B-AF25-4006C3A034AD}"/>
    <cellStyle name="Normal 8 2 2 2 4" xfId="757" xr:uid="{400EC6D2-5F78-4720-8821-27B7C20BDE11}"/>
    <cellStyle name="Normal 8 2 2 2 4 2" xfId="758" xr:uid="{AACF5097-81D6-4FC0-8948-9736033F4175}"/>
    <cellStyle name="Normal 8 2 2 2 4 2 2" xfId="1990" xr:uid="{07509F16-128D-45F2-84FB-5FE8ABF44D38}"/>
    <cellStyle name="Normal 8 2 2 2 4 2 2 2" xfId="1991" xr:uid="{7748E961-7B4B-4E44-929C-129B7B9654A8}"/>
    <cellStyle name="Normal 8 2 2 2 4 2 3" xfId="1992" xr:uid="{0C2BE0B6-F336-43DE-9B7E-76DF0415D872}"/>
    <cellStyle name="Normal 8 2 2 2 4 3" xfId="1993" xr:uid="{96D788EF-B9F9-43AB-8035-D003C668200F}"/>
    <cellStyle name="Normal 8 2 2 2 4 3 2" xfId="1994" xr:uid="{FC42E255-FEF3-4A90-8510-5D9230173B15}"/>
    <cellStyle name="Normal 8 2 2 2 4 4" xfId="1995" xr:uid="{AD59B55B-0494-4C76-8732-B1BB50918687}"/>
    <cellStyle name="Normal 8 2 2 2 5" xfId="759" xr:uid="{56D11FFC-52E0-4C51-A3D6-4EDF3AA4B23E}"/>
    <cellStyle name="Normal 8 2 2 2 5 2" xfId="1996" xr:uid="{C0BF0131-BAA0-4D2A-B5FF-8B1BA061A22C}"/>
    <cellStyle name="Normal 8 2 2 2 5 2 2" xfId="1997" xr:uid="{5E5AAF0F-C1D3-4CDD-B7D5-555E10812486}"/>
    <cellStyle name="Normal 8 2 2 2 5 3" xfId="1998" xr:uid="{98ADCC3B-9A46-47A5-9478-A74BEE2C92E3}"/>
    <cellStyle name="Normal 8 2 2 2 5 4" xfId="3728" xr:uid="{E968D6CE-AA5E-4E80-AC30-2604B1D88AEF}"/>
    <cellStyle name="Normal 8 2 2 2 6" xfId="1999" xr:uid="{FAB84E7D-A5BA-4C1E-853D-680EE3E11995}"/>
    <cellStyle name="Normal 8 2 2 2 6 2" xfId="2000" xr:uid="{38E5BDA6-ACA5-4913-ACF8-1561E7B63D94}"/>
    <cellStyle name="Normal 8 2 2 2 7" xfId="2001" xr:uid="{EACA5ADB-9F88-4BDF-8B71-EC93DB42D171}"/>
    <cellStyle name="Normal 8 2 2 2 8" xfId="3729" xr:uid="{1DB86500-543C-4E8F-974A-85D236677570}"/>
    <cellStyle name="Normal 8 2 2 3" xfId="376" xr:uid="{86117BB6-3C81-477C-8DA7-17FC437632CA}"/>
    <cellStyle name="Normal 8 2 2 3 2" xfId="760" xr:uid="{9683BF07-FCBA-4A5F-90B6-7C3EFC9BDEBF}"/>
    <cellStyle name="Normal 8 2 2 3 2 2" xfId="761" xr:uid="{FFFC0FB6-B67E-46FA-BF3A-7C49BE893672}"/>
    <cellStyle name="Normal 8 2 2 3 2 2 2" xfId="2002" xr:uid="{7DFF9232-0076-470D-A94A-4FF03B2B38CB}"/>
    <cellStyle name="Normal 8 2 2 3 2 2 2 2" xfId="2003" xr:uid="{4546DE99-B13C-4B31-B746-F8BD06567146}"/>
    <cellStyle name="Normal 8 2 2 3 2 2 3" xfId="2004" xr:uid="{C09AF389-9EA4-4E08-B5CF-F8DF61FBD495}"/>
    <cellStyle name="Normal 8 2 2 3 2 3" xfId="2005" xr:uid="{B198C5EF-4245-40BF-BD04-B74A2726E6EE}"/>
    <cellStyle name="Normal 8 2 2 3 2 3 2" xfId="2006" xr:uid="{7F084B9B-FD28-48E1-A9E5-5B8B9A322AB8}"/>
    <cellStyle name="Normal 8 2 2 3 2 4" xfId="2007" xr:uid="{57EBB086-4468-442F-838F-FA5BE90C4B80}"/>
    <cellStyle name="Normal 8 2 2 3 3" xfId="762" xr:uid="{0D5873BB-887D-4D8F-9A7C-CCD38D3885C6}"/>
    <cellStyle name="Normal 8 2 2 3 3 2" xfId="2008" xr:uid="{BAE3D4C6-D649-4CE0-8FF0-FBB4CD811970}"/>
    <cellStyle name="Normal 8 2 2 3 3 2 2" xfId="2009" xr:uid="{1545C5FC-03B3-4C87-89CC-286BCA12DC54}"/>
    <cellStyle name="Normal 8 2 2 3 3 3" xfId="2010" xr:uid="{A3BBFA28-8A00-499D-BB99-9A84DB004CCE}"/>
    <cellStyle name="Normal 8 2 2 3 3 4" xfId="3730" xr:uid="{A5EBCC8C-49F4-4C5A-A0C2-6133A804D84C}"/>
    <cellStyle name="Normal 8 2 2 3 4" xfId="2011" xr:uid="{FDC849B8-8E0D-4124-8375-613FC15113F1}"/>
    <cellStyle name="Normal 8 2 2 3 4 2" xfId="2012" xr:uid="{317C5418-98BC-4FB8-85F1-46FF42E41D00}"/>
    <cellStyle name="Normal 8 2 2 3 5" xfId="2013" xr:uid="{B113404A-D252-4554-9B86-F29622791550}"/>
    <cellStyle name="Normal 8 2 2 3 6" xfId="3731" xr:uid="{9B48B134-2325-45B9-8ABB-0F5E7B559F84}"/>
    <cellStyle name="Normal 8 2 2 4" xfId="377" xr:uid="{45616DA0-96B2-4FC1-89F5-53B76B5D0FAB}"/>
    <cellStyle name="Normal 8 2 2 4 2" xfId="763" xr:uid="{E7023D2D-E888-4104-B8DC-57D2363DD3CE}"/>
    <cellStyle name="Normal 8 2 2 4 2 2" xfId="764" xr:uid="{1A08ADAE-29B0-41BF-866D-F9ADDF613A11}"/>
    <cellStyle name="Normal 8 2 2 4 2 2 2" xfId="2014" xr:uid="{53D5C199-C3B9-43AF-9A2B-029075B1BAD4}"/>
    <cellStyle name="Normal 8 2 2 4 2 2 2 2" xfId="2015" xr:uid="{EEE0CD74-CDBD-43E8-A92B-61B5A9558891}"/>
    <cellStyle name="Normal 8 2 2 4 2 2 3" xfId="2016" xr:uid="{B42AF30D-DEDA-451D-A7BA-4E9328E54D6A}"/>
    <cellStyle name="Normal 8 2 2 4 2 3" xfId="2017" xr:uid="{C0781A62-F29A-48D3-9C14-AEA30FCE9BF5}"/>
    <cellStyle name="Normal 8 2 2 4 2 3 2" xfId="2018" xr:uid="{631FBBE3-A3E7-4233-A47F-AC0B165C427C}"/>
    <cellStyle name="Normal 8 2 2 4 2 4" xfId="2019" xr:uid="{2935DD68-D50F-4E62-A392-F8B39A8020B2}"/>
    <cellStyle name="Normal 8 2 2 4 3" xfId="765" xr:uid="{ACA25233-B0E9-47A1-85AB-8D14B310AC20}"/>
    <cellStyle name="Normal 8 2 2 4 3 2" xfId="2020" xr:uid="{62D0BDAC-04A0-455F-8C8B-8EDEB88D3E03}"/>
    <cellStyle name="Normal 8 2 2 4 3 2 2" xfId="2021" xr:uid="{AAF18D11-4007-4C74-B7F0-C5566637A279}"/>
    <cellStyle name="Normal 8 2 2 4 3 3" xfId="2022" xr:uid="{24F7562B-90E4-43C1-8B6E-D08436300541}"/>
    <cellStyle name="Normal 8 2 2 4 4" xfId="2023" xr:uid="{C0F88D81-EC86-4D0F-913A-368301AAE3FD}"/>
    <cellStyle name="Normal 8 2 2 4 4 2" xfId="2024" xr:uid="{059A238B-3C63-4394-BA17-83DA5DA945B1}"/>
    <cellStyle name="Normal 8 2 2 4 5" xfId="2025" xr:uid="{46C1E644-80B5-43D3-A754-E081FAFE350F}"/>
    <cellStyle name="Normal 8 2 2 5" xfId="378" xr:uid="{CB759397-7C6B-4210-B838-EC54A4D071E2}"/>
    <cellStyle name="Normal 8 2 2 5 2" xfId="766" xr:uid="{B8168AF2-990A-4B17-B9FD-D856B9FAB4AF}"/>
    <cellStyle name="Normal 8 2 2 5 2 2" xfId="2026" xr:uid="{25D1848A-8D3B-4E84-92A2-2759BA365002}"/>
    <cellStyle name="Normal 8 2 2 5 2 2 2" xfId="2027" xr:uid="{6BD9C278-8408-48E7-BC87-B1048EA386AC}"/>
    <cellStyle name="Normal 8 2 2 5 2 3" xfId="2028" xr:uid="{8A2649FD-EBD1-4F06-8E1D-F5750AFA8FA1}"/>
    <cellStyle name="Normal 8 2 2 5 3" xfId="2029" xr:uid="{DA7578FC-93B7-48C4-AAAE-2A626EBECCDE}"/>
    <cellStyle name="Normal 8 2 2 5 3 2" xfId="2030" xr:uid="{89EE295F-AADD-437F-9993-736F5D187C08}"/>
    <cellStyle name="Normal 8 2 2 5 4" xfId="2031" xr:uid="{507AE16E-3A7C-4903-ADA2-865EBFFE4F55}"/>
    <cellStyle name="Normal 8 2 2 6" xfId="767" xr:uid="{DB45F43B-3647-4E85-B2BE-4C694B01CE26}"/>
    <cellStyle name="Normal 8 2 2 6 2" xfId="2032" xr:uid="{C7E8C8D3-F45F-4BF6-8AD6-75FC6D247EF7}"/>
    <cellStyle name="Normal 8 2 2 6 2 2" xfId="2033" xr:uid="{ECA61B05-9369-43D7-950B-F2B79C1BCE79}"/>
    <cellStyle name="Normal 8 2 2 6 3" xfId="2034" xr:uid="{428D57B9-7AB0-4220-B3CE-3DFB15594E9F}"/>
    <cellStyle name="Normal 8 2 2 6 4" xfId="3732" xr:uid="{BD87913F-450B-474A-8071-2D78C8008CD9}"/>
    <cellStyle name="Normal 8 2 2 7" xfId="2035" xr:uid="{0CE3B1BF-8BC2-42BB-B81B-75D30B8FF0AD}"/>
    <cellStyle name="Normal 8 2 2 7 2" xfId="2036" xr:uid="{9FFA2163-670D-4833-B9CA-4F5212DC9475}"/>
    <cellStyle name="Normal 8 2 2 8" xfId="2037" xr:uid="{82B29A18-3183-46DB-9949-C3E88AE783B9}"/>
    <cellStyle name="Normal 8 2 2 9" xfId="3733" xr:uid="{AC37520C-9D16-42D2-A801-4C066335B41B}"/>
    <cellStyle name="Normal 8 2 3" xfId="150" xr:uid="{DF239C0F-E762-40F8-B8F4-406F3B7C2F0A}"/>
    <cellStyle name="Normal 8 2 3 2" xfId="151" xr:uid="{4EBEA56E-A2E7-4383-940D-42078FDC9DFF}"/>
    <cellStyle name="Normal 8 2 3 2 2" xfId="768" xr:uid="{0FCFA26B-D7DD-4143-99F6-4F1B815B65E8}"/>
    <cellStyle name="Normal 8 2 3 2 2 2" xfId="769" xr:uid="{5DB40CAB-ED34-4614-8EE1-FB7FC5E7B0B6}"/>
    <cellStyle name="Normal 8 2 3 2 2 2 2" xfId="2038" xr:uid="{ABD6887B-38DE-49A6-A8C0-47BB5F095B10}"/>
    <cellStyle name="Normal 8 2 3 2 2 2 2 2" xfId="2039" xr:uid="{3A005D67-6F99-4812-94CD-85A01C10847F}"/>
    <cellStyle name="Normal 8 2 3 2 2 2 3" xfId="2040" xr:uid="{767BB2E6-3904-477C-8CD4-15D2A9B8CC22}"/>
    <cellStyle name="Normal 8 2 3 2 2 3" xfId="2041" xr:uid="{6F801548-8C8B-4A96-B266-3F0545F74F0D}"/>
    <cellStyle name="Normal 8 2 3 2 2 3 2" xfId="2042" xr:uid="{5DC13D24-C902-4568-9DE4-D22C6967C959}"/>
    <cellStyle name="Normal 8 2 3 2 2 4" xfId="2043" xr:uid="{0225CD65-64AA-4B13-9DCC-0B64F0BDE883}"/>
    <cellStyle name="Normal 8 2 3 2 3" xfId="770" xr:uid="{99B39929-3B59-4697-B36C-D9AC047C8530}"/>
    <cellStyle name="Normal 8 2 3 2 3 2" xfId="2044" xr:uid="{08C28C85-9F62-4F31-9467-6DAE0CB9BFE9}"/>
    <cellStyle name="Normal 8 2 3 2 3 2 2" xfId="2045" xr:uid="{8C438B1C-22A8-40B7-BF3A-0EB19C5867AF}"/>
    <cellStyle name="Normal 8 2 3 2 3 3" xfId="2046" xr:uid="{E2AC536D-0CBB-4234-BF2E-50F5B605A26D}"/>
    <cellStyle name="Normal 8 2 3 2 3 4" xfId="3734" xr:uid="{C7C27088-4A0C-490A-A579-C992F4BB6550}"/>
    <cellStyle name="Normal 8 2 3 2 4" xfId="2047" xr:uid="{6A619C3D-1F57-467F-A8FC-37244647EB55}"/>
    <cellStyle name="Normal 8 2 3 2 4 2" xfId="2048" xr:uid="{1D974894-B58F-4B2A-8A2B-89456D15EDFB}"/>
    <cellStyle name="Normal 8 2 3 2 5" xfId="2049" xr:uid="{07255B43-59D5-45AF-A855-3254AB7A7E13}"/>
    <cellStyle name="Normal 8 2 3 2 6" xfId="3735" xr:uid="{E65715AD-7404-4464-AB80-F3FB43C52774}"/>
    <cellStyle name="Normal 8 2 3 3" xfId="379" xr:uid="{D96BB405-097E-45B0-8E7B-96E08050D726}"/>
    <cellStyle name="Normal 8 2 3 3 2" xfId="771" xr:uid="{F27A0921-A754-4C86-989D-F3A30E7CCD5D}"/>
    <cellStyle name="Normal 8 2 3 3 2 2" xfId="772" xr:uid="{B10D5C80-CE17-4AA5-952A-ACDA678B3133}"/>
    <cellStyle name="Normal 8 2 3 3 2 2 2" xfId="2050" xr:uid="{002EB260-E1C7-4584-AC7F-2B3440C36D3D}"/>
    <cellStyle name="Normal 8 2 3 3 2 2 2 2" xfId="2051" xr:uid="{FAB49D6C-F355-41FA-AE02-FC2D07628995}"/>
    <cellStyle name="Normal 8 2 3 3 2 2 3" xfId="2052" xr:uid="{31356FA4-70FD-4946-89A1-4242AEDDB5F2}"/>
    <cellStyle name="Normal 8 2 3 3 2 3" xfId="2053" xr:uid="{4F5D4507-86DC-4677-B3B3-FAC1CB42F91D}"/>
    <cellStyle name="Normal 8 2 3 3 2 3 2" xfId="2054" xr:uid="{CCB8470B-9B8B-4FC4-885A-A8816425FB08}"/>
    <cellStyle name="Normal 8 2 3 3 2 4" xfId="2055" xr:uid="{F8A9DE33-61DE-4382-86C1-640B6E525E33}"/>
    <cellStyle name="Normal 8 2 3 3 3" xfId="773" xr:uid="{DE8534DA-48DF-49D1-AE31-2DFAAC3A2347}"/>
    <cellStyle name="Normal 8 2 3 3 3 2" xfId="2056" xr:uid="{6D059111-E208-4518-9DF5-3C8AD6FACA8A}"/>
    <cellStyle name="Normal 8 2 3 3 3 2 2" xfId="2057" xr:uid="{721E3F8C-0F4F-4613-9C0A-763224FD3471}"/>
    <cellStyle name="Normal 8 2 3 3 3 3" xfId="2058" xr:uid="{FBFD86E7-82EA-422C-8E27-3D30E13CC598}"/>
    <cellStyle name="Normal 8 2 3 3 4" xfId="2059" xr:uid="{22A90E46-6FCC-4558-99BE-2DFC3147F572}"/>
    <cellStyle name="Normal 8 2 3 3 4 2" xfId="2060" xr:uid="{D03E1859-B2D3-4D15-9CEA-D6DF3F04413E}"/>
    <cellStyle name="Normal 8 2 3 3 5" xfId="2061" xr:uid="{71E7FDEB-6370-4A76-9F2B-2349CF7CB406}"/>
    <cellStyle name="Normal 8 2 3 4" xfId="380" xr:uid="{0E94817C-F5A9-43EF-8C27-EE8AA53DF89A}"/>
    <cellStyle name="Normal 8 2 3 4 2" xfId="774" xr:uid="{94138035-3C5F-45C6-9B87-DE1F9C131B38}"/>
    <cellStyle name="Normal 8 2 3 4 2 2" xfId="2062" xr:uid="{29E84745-6DEA-4320-BC70-F1E17ABC63D1}"/>
    <cellStyle name="Normal 8 2 3 4 2 2 2" xfId="2063" xr:uid="{E5CD78B6-26CD-445D-82DA-C3C17F80B307}"/>
    <cellStyle name="Normal 8 2 3 4 2 3" xfId="2064" xr:uid="{ADA7E4D8-9DDA-405F-9597-BDAEEDEF718F}"/>
    <cellStyle name="Normal 8 2 3 4 3" xfId="2065" xr:uid="{7072642B-5CD2-40F6-8D94-1F56AB8A1930}"/>
    <cellStyle name="Normal 8 2 3 4 3 2" xfId="2066" xr:uid="{D3709FF0-A038-4955-BAF2-F079EAA607D0}"/>
    <cellStyle name="Normal 8 2 3 4 4" xfId="2067" xr:uid="{85488243-EBE3-4CF0-97AB-B12F481986BE}"/>
    <cellStyle name="Normal 8 2 3 5" xfId="775" xr:uid="{178B5C72-B42A-4BC5-84E6-7735892AD533}"/>
    <cellStyle name="Normal 8 2 3 5 2" xfId="2068" xr:uid="{B52F4FBF-6D26-4804-96A9-296EC143897C}"/>
    <cellStyle name="Normal 8 2 3 5 2 2" xfId="2069" xr:uid="{314B7B40-F293-46C4-B5E9-FA1E4D2AF37A}"/>
    <cellStyle name="Normal 8 2 3 5 3" xfId="2070" xr:uid="{DB6B79CA-ABE4-4A00-AF8F-68C8EF5F370E}"/>
    <cellStyle name="Normal 8 2 3 5 4" xfId="3736" xr:uid="{FA68CEF7-0205-49ED-88F7-F96D872E0CFB}"/>
    <cellStyle name="Normal 8 2 3 6" xfId="2071" xr:uid="{7652FDBA-651E-4631-911C-3CE70690931B}"/>
    <cellStyle name="Normal 8 2 3 6 2" xfId="2072" xr:uid="{9FD9291E-39CE-43C2-A80E-061755BE481C}"/>
    <cellStyle name="Normal 8 2 3 7" xfId="2073" xr:uid="{BC37138C-B2ED-4B57-980B-DCC6021B9121}"/>
    <cellStyle name="Normal 8 2 3 8" xfId="3737" xr:uid="{35131C5B-A121-4C92-8E81-71A7DFF3C6E9}"/>
    <cellStyle name="Normal 8 2 4" xfId="152" xr:uid="{258BBD35-C748-4E15-883E-5F13B5EDC598}"/>
    <cellStyle name="Normal 8 2 4 2" xfId="449" xr:uid="{F281DF23-78DB-4EEA-A6B9-D998D1CB6602}"/>
    <cellStyle name="Normal 8 2 4 2 2" xfId="776" xr:uid="{E0280879-FA97-49A1-9B6F-F44BCF489CA1}"/>
    <cellStyle name="Normal 8 2 4 2 2 2" xfId="2074" xr:uid="{4D2720B8-5244-4751-8D70-C38C75B9C860}"/>
    <cellStyle name="Normal 8 2 4 2 2 2 2" xfId="2075" xr:uid="{2B06EF3A-A6E1-48E4-A761-19103B5B4FC9}"/>
    <cellStyle name="Normal 8 2 4 2 2 3" xfId="2076" xr:uid="{98F14E01-45AB-4CEA-AA9E-C4119CEA92EE}"/>
    <cellStyle name="Normal 8 2 4 2 2 4" xfId="3738" xr:uid="{E1946292-6EFB-404F-8AC5-FCF7A086E31C}"/>
    <cellStyle name="Normal 8 2 4 2 3" xfId="2077" xr:uid="{BC3A0536-18AD-4F1A-BF3F-4EC5019629D3}"/>
    <cellStyle name="Normal 8 2 4 2 3 2" xfId="2078" xr:uid="{6C22D61D-2D81-4165-92E8-E70C2195F902}"/>
    <cellStyle name="Normal 8 2 4 2 4" xfId="2079" xr:uid="{E65F2071-2693-4D36-83CE-3767AEE1346D}"/>
    <cellStyle name="Normal 8 2 4 2 5" xfId="3739" xr:uid="{E70A84FA-D18F-4B6D-92AC-E9466BE2E92F}"/>
    <cellStyle name="Normal 8 2 4 3" xfId="777" xr:uid="{CDDF5809-3EE8-4F9E-AD93-1A860AC54AFF}"/>
    <cellStyle name="Normal 8 2 4 3 2" xfId="2080" xr:uid="{89A31DA3-AF11-43EC-8B90-D569D9F234CB}"/>
    <cellStyle name="Normal 8 2 4 3 2 2" xfId="2081" xr:uid="{1CD2394B-072C-46EF-975A-CAB7FC828181}"/>
    <cellStyle name="Normal 8 2 4 3 3" xfId="2082" xr:uid="{B4746A6C-C57B-4A6B-9365-9DAFB182839B}"/>
    <cellStyle name="Normal 8 2 4 3 4" xfId="3740" xr:uid="{6D8B070A-FD9E-476A-AC02-6F3030ABC98B}"/>
    <cellStyle name="Normal 8 2 4 4" xfId="2083" xr:uid="{37A2CDB4-A825-487E-865F-D6C34D6B5F36}"/>
    <cellStyle name="Normal 8 2 4 4 2" xfId="2084" xr:uid="{55120BEC-4266-4885-A061-6728AA141BC6}"/>
    <cellStyle name="Normal 8 2 4 4 3" xfId="3741" xr:uid="{A3E0826A-CDFD-417E-A044-0CDFB2C9FEC7}"/>
    <cellStyle name="Normal 8 2 4 4 4" xfId="3742" xr:uid="{E26DAFE5-30E2-4E3A-8705-26A5C9AF524B}"/>
    <cellStyle name="Normal 8 2 4 5" xfId="2085" xr:uid="{E541599A-B829-4012-A85B-EFE6E77FB384}"/>
    <cellStyle name="Normal 8 2 4 6" xfId="3743" xr:uid="{9A78A4FD-8A12-43AD-8207-EA37EA686F63}"/>
    <cellStyle name="Normal 8 2 4 7" xfId="3744" xr:uid="{F6D41059-A56B-4E08-8B22-050ECE5D3C0E}"/>
    <cellStyle name="Normal 8 2 5" xfId="381" xr:uid="{3A985AC3-EC8A-44DD-8A78-1CA0C479054E}"/>
    <cellStyle name="Normal 8 2 5 2" xfId="778" xr:uid="{1AFA2675-887A-4EDC-BFBF-05EFD2B9EF06}"/>
    <cellStyle name="Normal 8 2 5 2 2" xfId="779" xr:uid="{CD2FCB46-C2DC-4780-A5D7-8CEF0658BBE4}"/>
    <cellStyle name="Normal 8 2 5 2 2 2" xfId="2086" xr:uid="{59C90517-780E-4503-9C93-89BE77757D9D}"/>
    <cellStyle name="Normal 8 2 5 2 2 2 2" xfId="2087" xr:uid="{461E356C-BE24-4FE4-B781-232AF258D09B}"/>
    <cellStyle name="Normal 8 2 5 2 2 3" xfId="2088" xr:uid="{B8CA0BD3-37EA-494E-8B2D-3F7E1F0386D2}"/>
    <cellStyle name="Normal 8 2 5 2 3" xfId="2089" xr:uid="{48908FC0-1C11-418A-BC19-2D88211D5C90}"/>
    <cellStyle name="Normal 8 2 5 2 3 2" xfId="2090" xr:uid="{B0A79670-F96C-4095-943E-FC0D66DFE7EC}"/>
    <cellStyle name="Normal 8 2 5 2 4" xfId="2091" xr:uid="{4FFBC16A-8679-47E0-83F8-44230E7C7C57}"/>
    <cellStyle name="Normal 8 2 5 3" xfId="780" xr:uid="{E6006535-6FB7-4BD5-91F6-24F7000F7B4A}"/>
    <cellStyle name="Normal 8 2 5 3 2" xfId="2092" xr:uid="{1EA9BBDA-1CD8-4649-A42E-BB11BB3CD082}"/>
    <cellStyle name="Normal 8 2 5 3 2 2" xfId="2093" xr:uid="{35FA4669-A7F2-4564-921A-5ED2158E5A5A}"/>
    <cellStyle name="Normal 8 2 5 3 3" xfId="2094" xr:uid="{FE96D3E9-9FE9-422E-A046-EB74635286DF}"/>
    <cellStyle name="Normal 8 2 5 3 4" xfId="3745" xr:uid="{EB8F3088-F7AF-4E1A-AFED-7C8F1476B1AC}"/>
    <cellStyle name="Normal 8 2 5 4" xfId="2095" xr:uid="{FA97472A-14D6-4897-AFD9-44F05BB75CA6}"/>
    <cellStyle name="Normal 8 2 5 4 2" xfId="2096" xr:uid="{8C3792B9-693D-4B5F-A753-E886D7F3861F}"/>
    <cellStyle name="Normal 8 2 5 5" xfId="2097" xr:uid="{87AA700E-B6C1-42CC-8581-FB61F2DCCE00}"/>
    <cellStyle name="Normal 8 2 5 6" xfId="3746" xr:uid="{362A22B4-FAD9-488B-AE40-64CC4540AF5C}"/>
    <cellStyle name="Normal 8 2 6" xfId="382" xr:uid="{81AC3C69-D943-47FC-8CD6-55723BD99731}"/>
    <cellStyle name="Normal 8 2 6 2" xfId="781" xr:uid="{6661F64B-EC37-4462-AF8C-1C6BECECFA59}"/>
    <cellStyle name="Normal 8 2 6 2 2" xfId="2098" xr:uid="{358E6CAB-ADB7-449E-AA6D-89F2996385F4}"/>
    <cellStyle name="Normal 8 2 6 2 2 2" xfId="2099" xr:uid="{B4034959-F60E-4BDE-87F5-26775B968CB3}"/>
    <cellStyle name="Normal 8 2 6 2 3" xfId="2100" xr:uid="{60CC9B36-3B16-4FE3-AAE9-AE5B11DA7219}"/>
    <cellStyle name="Normal 8 2 6 2 4" xfId="3747" xr:uid="{D93EFE6D-BC01-4469-9E9F-C52B417F0F7D}"/>
    <cellStyle name="Normal 8 2 6 3" xfId="2101" xr:uid="{EBAA0937-566F-4899-9371-910F80AEFE41}"/>
    <cellStyle name="Normal 8 2 6 3 2" xfId="2102" xr:uid="{63056887-0595-4615-AD5A-08E6D97F3EFF}"/>
    <cellStyle name="Normal 8 2 6 4" xfId="2103" xr:uid="{B5EED846-1F90-4C2C-A2B6-6E2F634A57D7}"/>
    <cellStyle name="Normal 8 2 6 5" xfId="3748" xr:uid="{FD7EC8F2-EADB-4460-B8C1-38D1CA4D9622}"/>
    <cellStyle name="Normal 8 2 7" xfId="782" xr:uid="{9327D4DD-4771-4E99-A663-EF73E9A4E8EE}"/>
    <cellStyle name="Normal 8 2 7 2" xfId="2104" xr:uid="{FF7EE9E0-0E1A-4690-AED0-CA57E151F106}"/>
    <cellStyle name="Normal 8 2 7 2 2" xfId="2105" xr:uid="{86A136B4-3CFA-431F-B5DE-3E00EB956059}"/>
    <cellStyle name="Normal 8 2 7 3" xfId="2106" xr:uid="{A3B02423-57C0-41C7-B032-B62A5CA3EADE}"/>
    <cellStyle name="Normal 8 2 7 4" xfId="3749" xr:uid="{5C3F5E8D-AFC9-406C-BF84-403DF1DAABF4}"/>
    <cellStyle name="Normal 8 2 8" xfId="2107" xr:uid="{F1529323-67D7-4BD2-8497-67A3C2A0D704}"/>
    <cellStyle name="Normal 8 2 8 2" xfId="2108" xr:uid="{F67BF473-1177-4561-B387-ED46F3F70FB2}"/>
    <cellStyle name="Normal 8 2 8 3" xfId="3750" xr:uid="{467C86D2-1B5F-4FF7-8918-D67A1664BA08}"/>
    <cellStyle name="Normal 8 2 8 4" xfId="3751" xr:uid="{0F9134FA-A6F2-4B38-B553-E1BCA111A194}"/>
    <cellStyle name="Normal 8 2 9" xfId="2109" xr:uid="{34B6F095-1FF4-410B-8B4F-2A1ED75FAA4D}"/>
    <cellStyle name="Normal 8 3" xfId="153" xr:uid="{1D1E6C94-C057-4964-93E1-7FCEBD878AF2}"/>
    <cellStyle name="Normal 8 3 10" xfId="3752" xr:uid="{1CE7A96E-B144-4650-B8EE-BF79D50825C5}"/>
    <cellStyle name="Normal 8 3 11" xfId="3753" xr:uid="{A1134584-E33B-411E-8559-79BBB888DA2F}"/>
    <cellStyle name="Normal 8 3 2" xfId="154" xr:uid="{D6741804-33C1-45D6-91B5-A2519D371B8D}"/>
    <cellStyle name="Normal 8 3 2 2" xfId="155" xr:uid="{561C019F-DB31-42DD-ACA6-60F1A76ACD4A}"/>
    <cellStyle name="Normal 8 3 2 2 2" xfId="383" xr:uid="{9E48ACB6-6BF2-4775-8E2B-5119D010EDA7}"/>
    <cellStyle name="Normal 8 3 2 2 2 2" xfId="783" xr:uid="{30A3A38D-77D0-4D7B-B6C7-A3DAB6655263}"/>
    <cellStyle name="Normal 8 3 2 2 2 2 2" xfId="2110" xr:uid="{241F1A61-C987-42B6-BA92-4190A27EC4D7}"/>
    <cellStyle name="Normal 8 3 2 2 2 2 2 2" xfId="2111" xr:uid="{2F88F9BE-F24A-4C8B-AFDB-636F6990EFCD}"/>
    <cellStyle name="Normal 8 3 2 2 2 2 3" xfId="2112" xr:uid="{7168F2C2-E51F-44E2-8757-8300D0159018}"/>
    <cellStyle name="Normal 8 3 2 2 2 2 4" xfId="3754" xr:uid="{E2433911-9D66-4320-946E-7F24C226154A}"/>
    <cellStyle name="Normal 8 3 2 2 2 3" xfId="2113" xr:uid="{35A04E66-CA4A-4504-A168-F577BDFB7157}"/>
    <cellStyle name="Normal 8 3 2 2 2 3 2" xfId="2114" xr:uid="{5B8CA3F0-840C-4CBE-A959-51C62F928401}"/>
    <cellStyle name="Normal 8 3 2 2 2 3 3" xfId="3755" xr:uid="{52E5441C-775A-4C6F-AD7D-033B3E855AF0}"/>
    <cellStyle name="Normal 8 3 2 2 2 3 4" xfId="3756" xr:uid="{4357B6CE-0960-4BE8-9618-636147BD4C23}"/>
    <cellStyle name="Normal 8 3 2 2 2 4" xfId="2115" xr:uid="{B2E4DA9A-A62C-45E4-B2A6-76BF621FA8B0}"/>
    <cellStyle name="Normal 8 3 2 2 2 5" xfId="3757" xr:uid="{BB518694-9C70-4949-A803-3EC2C02E991C}"/>
    <cellStyle name="Normal 8 3 2 2 2 6" xfId="3758" xr:uid="{9B5A8586-9FC7-41A8-8A2E-6536615C2A23}"/>
    <cellStyle name="Normal 8 3 2 2 3" xfId="784" xr:uid="{93E184EC-BC01-46FF-B131-4D58EBEC8A6A}"/>
    <cellStyle name="Normal 8 3 2 2 3 2" xfId="2116" xr:uid="{62290E03-1D53-4609-B543-36932179BAB3}"/>
    <cellStyle name="Normal 8 3 2 2 3 2 2" xfId="2117" xr:uid="{2BFEE768-319B-4B4E-B93E-21E36B8664CD}"/>
    <cellStyle name="Normal 8 3 2 2 3 2 3" xfId="3759" xr:uid="{4ABAD659-ECC9-4DAE-B396-2B746CB3C261}"/>
    <cellStyle name="Normal 8 3 2 2 3 2 4" xfId="3760" xr:uid="{922D238B-0975-4950-9FAF-4AB20D69786C}"/>
    <cellStyle name="Normal 8 3 2 2 3 3" xfId="2118" xr:uid="{D684316E-C5E2-4B84-928F-CED26378A164}"/>
    <cellStyle name="Normal 8 3 2 2 3 4" xfId="3761" xr:uid="{F56AAC66-2FC5-466C-8109-4AF400DC29FF}"/>
    <cellStyle name="Normal 8 3 2 2 3 5" xfId="3762" xr:uid="{9BC2B261-FBD8-48CC-B140-5E77A3CFC42D}"/>
    <cellStyle name="Normal 8 3 2 2 4" xfId="2119" xr:uid="{2E523ADC-4801-4BCE-8066-30A9F1A97C88}"/>
    <cellStyle name="Normal 8 3 2 2 4 2" xfId="2120" xr:uid="{F13B6F93-0BC6-4FA7-BF8C-DC465961DBA7}"/>
    <cellStyle name="Normal 8 3 2 2 4 3" xfId="3763" xr:uid="{A05A01B7-8A09-430C-9D72-E1A591C57E86}"/>
    <cellStyle name="Normal 8 3 2 2 4 4" xfId="3764" xr:uid="{181AE212-0899-49EF-AB64-D31993C5069C}"/>
    <cellStyle name="Normal 8 3 2 2 5" xfId="2121" xr:uid="{B9106255-4E27-4791-A694-D541E6D9F970}"/>
    <cellStyle name="Normal 8 3 2 2 5 2" xfId="3765" xr:uid="{F534DEE9-9144-4DCC-B5CB-BA3FF8CE3AE6}"/>
    <cellStyle name="Normal 8 3 2 2 5 3" xfId="3766" xr:uid="{7444F437-535A-4EF1-B8AC-E6DCEC1169D2}"/>
    <cellStyle name="Normal 8 3 2 2 5 4" xfId="3767" xr:uid="{20C5AF0B-8A36-4CE6-A194-370CDB22DE57}"/>
    <cellStyle name="Normal 8 3 2 2 6" xfId="3768" xr:uid="{60A1EB24-4BE4-441D-B4D1-55CD8E60EAFB}"/>
    <cellStyle name="Normal 8 3 2 2 7" xfId="3769" xr:uid="{434A97FB-E932-48C4-BFAB-43746E892A31}"/>
    <cellStyle name="Normal 8 3 2 2 8" xfId="3770" xr:uid="{BB1419AF-2570-4586-B635-9273F8DB3A93}"/>
    <cellStyle name="Normal 8 3 2 3" xfId="384" xr:uid="{252AFB2C-8121-4DDA-B026-F218569924B3}"/>
    <cellStyle name="Normal 8 3 2 3 2" xfId="785" xr:uid="{30DFB6AE-4970-4409-BDA6-0C009C48326D}"/>
    <cellStyle name="Normal 8 3 2 3 2 2" xfId="786" xr:uid="{5D1AC848-FCF8-4158-AC93-E8BA678C93BD}"/>
    <cellStyle name="Normal 8 3 2 3 2 2 2" xfId="2122" xr:uid="{EED625BF-0F65-4214-A47F-180B82560136}"/>
    <cellStyle name="Normal 8 3 2 3 2 2 2 2" xfId="2123" xr:uid="{B8F1D2A5-3FF3-4E31-BE6F-FA74ED49653A}"/>
    <cellStyle name="Normal 8 3 2 3 2 2 3" xfId="2124" xr:uid="{DA8FC4FA-3578-4E6B-8478-157A78BA96DB}"/>
    <cellStyle name="Normal 8 3 2 3 2 3" xfId="2125" xr:uid="{86F666E5-72B0-4FD5-9954-843126A8C11E}"/>
    <cellStyle name="Normal 8 3 2 3 2 3 2" xfId="2126" xr:uid="{0B02793D-81B9-4631-8BB5-E888AF8C3979}"/>
    <cellStyle name="Normal 8 3 2 3 2 4" xfId="2127" xr:uid="{3EB6C926-29B9-40BC-A8B8-D125E4D25825}"/>
    <cellStyle name="Normal 8 3 2 3 3" xfId="787" xr:uid="{6F70F6FF-0063-4FF1-99F1-171A98FA71CC}"/>
    <cellStyle name="Normal 8 3 2 3 3 2" xfId="2128" xr:uid="{9EBB8694-EB2D-4DA1-AE13-8398124BB107}"/>
    <cellStyle name="Normal 8 3 2 3 3 2 2" xfId="2129" xr:uid="{D1E5F7A8-AD4F-4E2C-8C83-99829387F9F1}"/>
    <cellStyle name="Normal 8 3 2 3 3 3" xfId="2130" xr:uid="{DE342AFD-1B03-4986-B433-D11EE7A2002E}"/>
    <cellStyle name="Normal 8 3 2 3 3 4" xfId="3771" xr:uid="{B4058B06-5CE0-45CB-87F4-93EA8D8F2598}"/>
    <cellStyle name="Normal 8 3 2 3 4" xfId="2131" xr:uid="{EB2AA7E4-65EB-4707-A99A-B0DC8F617A0C}"/>
    <cellStyle name="Normal 8 3 2 3 4 2" xfId="2132" xr:uid="{CC0519A4-BDCB-4353-AA86-889AC8DC1AC2}"/>
    <cellStyle name="Normal 8 3 2 3 5" xfId="2133" xr:uid="{759E39BA-F362-4557-A3D5-B68C0A92B96A}"/>
    <cellStyle name="Normal 8 3 2 3 6" xfId="3772" xr:uid="{A324C590-A536-40DA-AF34-3C7F68D87889}"/>
    <cellStyle name="Normal 8 3 2 4" xfId="385" xr:uid="{1B0C9435-1C94-44C2-AC9F-B49A9A93860F}"/>
    <cellStyle name="Normal 8 3 2 4 2" xfId="788" xr:uid="{6EE4310E-7A9C-4F20-82EC-AC34C8BE1F32}"/>
    <cellStyle name="Normal 8 3 2 4 2 2" xfId="2134" xr:uid="{85EE864C-3D47-4D59-B3A2-E580CB658307}"/>
    <cellStyle name="Normal 8 3 2 4 2 2 2" xfId="2135" xr:uid="{59DC67C3-13B7-403D-B5A3-162519720013}"/>
    <cellStyle name="Normal 8 3 2 4 2 3" xfId="2136" xr:uid="{EF0B47F5-C19A-46A4-BFCE-A168152F1609}"/>
    <cellStyle name="Normal 8 3 2 4 2 4" xfId="3773" xr:uid="{60D348E6-1C9E-46A1-A9E1-07F186E1923A}"/>
    <cellStyle name="Normal 8 3 2 4 3" xfId="2137" xr:uid="{21F6FF58-3ABD-4A37-AA10-ACF912FB09DA}"/>
    <cellStyle name="Normal 8 3 2 4 3 2" xfId="2138" xr:uid="{D574DC5C-638A-40AC-A8ED-9B8AA71419FF}"/>
    <cellStyle name="Normal 8 3 2 4 4" xfId="2139" xr:uid="{CA5335A4-519C-484F-BAB3-2AF2E4EDE8DE}"/>
    <cellStyle name="Normal 8 3 2 4 5" xfId="3774" xr:uid="{38A0C456-FF37-40C3-B2D6-8D53B76804CD}"/>
    <cellStyle name="Normal 8 3 2 5" xfId="386" xr:uid="{BCAE48AF-2D1C-481B-8F9C-D3F243B4F35F}"/>
    <cellStyle name="Normal 8 3 2 5 2" xfId="2140" xr:uid="{7249AA18-F4AF-4B57-AEB0-A765A3A308D8}"/>
    <cellStyle name="Normal 8 3 2 5 2 2" xfId="2141" xr:uid="{0DEB0EA4-ADD3-477A-A484-8A92C68D8CDE}"/>
    <cellStyle name="Normal 8 3 2 5 3" xfId="2142" xr:uid="{3DE03948-B0B9-4656-80E7-D5F84BCD8A79}"/>
    <cellStyle name="Normal 8 3 2 5 4" xfId="3775" xr:uid="{EDCBD4DE-C95C-4ABD-B35B-6311DDC9196C}"/>
    <cellStyle name="Normal 8 3 2 6" xfId="2143" xr:uid="{5240B23A-F935-44CF-B6EB-6D76A5796DA7}"/>
    <cellStyle name="Normal 8 3 2 6 2" xfId="2144" xr:uid="{CAD62D25-6643-4EC6-B635-17466392B897}"/>
    <cellStyle name="Normal 8 3 2 6 3" xfId="3776" xr:uid="{D6C6BDA8-E7DF-4BDE-9150-11ADBAFD661C}"/>
    <cellStyle name="Normal 8 3 2 6 4" xfId="3777" xr:uid="{E80CECEB-BD33-468A-9658-62AA189F6E30}"/>
    <cellStyle name="Normal 8 3 2 7" xfId="2145" xr:uid="{A73EE20B-40B7-4DBA-B465-82C47FBAFA20}"/>
    <cellStyle name="Normal 8 3 2 8" xfId="3778" xr:uid="{B8036729-357B-425E-B5F9-710313B5F902}"/>
    <cellStyle name="Normal 8 3 2 9" xfId="3779" xr:uid="{1FAB1916-B7D6-4FFF-BDA2-5C0575AE7150}"/>
    <cellStyle name="Normal 8 3 3" xfId="156" xr:uid="{0C126DF6-7E86-4F22-A12A-015C4D155A0B}"/>
    <cellStyle name="Normal 8 3 3 2" xfId="157" xr:uid="{C75698C6-62C0-463A-BFBE-311F800BA9D3}"/>
    <cellStyle name="Normal 8 3 3 2 2" xfId="789" xr:uid="{19843154-A20B-4502-88B5-362CEEC0F534}"/>
    <cellStyle name="Normal 8 3 3 2 2 2" xfId="2146" xr:uid="{050A52E3-B93B-4E9F-9845-F866F21853B7}"/>
    <cellStyle name="Normal 8 3 3 2 2 2 2" xfId="2147" xr:uid="{422A5AE4-1622-40DC-934E-147FBA822087}"/>
    <cellStyle name="Normal 8 3 3 2 2 2 2 2" xfId="4492" xr:uid="{7E64C017-96AA-49BF-A724-D66E801B6D96}"/>
    <cellStyle name="Normal 8 3 3 2 2 2 3" xfId="4493" xr:uid="{1BB79CDA-1215-4C85-B674-C3EC3F4B9AAC}"/>
    <cellStyle name="Normal 8 3 3 2 2 3" xfId="2148" xr:uid="{AA8097CC-1CD5-4321-AACA-07AC2867AE5B}"/>
    <cellStyle name="Normal 8 3 3 2 2 3 2" xfId="4494" xr:uid="{CC2EF059-2ABF-4367-BEF4-4DFF81585682}"/>
    <cellStyle name="Normal 8 3 3 2 2 4" xfId="3780" xr:uid="{24D41488-D295-49AA-9E61-F3E636A282F7}"/>
    <cellStyle name="Normal 8 3 3 2 3" xfId="2149" xr:uid="{29A26EC0-1BBC-4AF6-9AEC-BECD1785015E}"/>
    <cellStyle name="Normal 8 3 3 2 3 2" xfId="2150" xr:uid="{DE397FAF-5C58-4524-8D93-D694207F8CB6}"/>
    <cellStyle name="Normal 8 3 3 2 3 2 2" xfId="4495" xr:uid="{CE6F845F-C3FE-443F-9A22-C34855901C18}"/>
    <cellStyle name="Normal 8 3 3 2 3 3" xfId="3781" xr:uid="{025AF1B3-3C70-4A2C-9A00-C5114851690D}"/>
    <cellStyle name="Normal 8 3 3 2 3 4" xfId="3782" xr:uid="{AE04212F-7C00-4FDC-9624-B4E74FCD1AAD}"/>
    <cellStyle name="Normal 8 3 3 2 4" xfId="2151" xr:uid="{B1DBE135-8A28-433A-9AD9-A7546E783C39}"/>
    <cellStyle name="Normal 8 3 3 2 4 2" xfId="4496" xr:uid="{5A6E9D0E-D7D4-4975-80E1-FDB3D81854A1}"/>
    <cellStyle name="Normal 8 3 3 2 5" xfId="3783" xr:uid="{56E344E3-9BB4-46D9-B924-559E339B24F0}"/>
    <cellStyle name="Normal 8 3 3 2 6" xfId="3784" xr:uid="{1AF2A462-0C4B-47F6-98D7-0B47188C02FD}"/>
    <cellStyle name="Normal 8 3 3 3" xfId="387" xr:uid="{3F3613A9-313D-4683-BFA2-CCA31BC3E2B6}"/>
    <cellStyle name="Normal 8 3 3 3 2" xfId="2152" xr:uid="{8BE18BAB-E3B4-4DE6-9D42-910EE91E43F2}"/>
    <cellStyle name="Normal 8 3 3 3 2 2" xfId="2153" xr:uid="{F35E2A8F-75E5-4312-8D3A-2577FECF4C64}"/>
    <cellStyle name="Normal 8 3 3 3 2 2 2" xfId="4497" xr:uid="{52683BE6-05F8-45BB-8AF6-34988400BA56}"/>
    <cellStyle name="Normal 8 3 3 3 2 3" xfId="3785" xr:uid="{D37D5A90-C31B-4B98-9B09-2317D55F5B5A}"/>
    <cellStyle name="Normal 8 3 3 3 2 4" xfId="3786" xr:uid="{9B7F79F7-14F4-4A5F-AE21-5D2FE3FC3726}"/>
    <cellStyle name="Normal 8 3 3 3 3" xfId="2154" xr:uid="{04A48BA7-655D-4C02-AE40-BBBC6C2FBB25}"/>
    <cellStyle name="Normal 8 3 3 3 3 2" xfId="4498" xr:uid="{FF246E26-00EC-4470-9B31-B638B9255E89}"/>
    <cellStyle name="Normal 8 3 3 3 4" xfId="3787" xr:uid="{6B0969DD-9B34-4F27-8276-4D6113ED5323}"/>
    <cellStyle name="Normal 8 3 3 3 5" xfId="3788" xr:uid="{C36FB37C-B2C1-46D9-866F-1376AB14BDD3}"/>
    <cellStyle name="Normal 8 3 3 4" xfId="2155" xr:uid="{9237E4CB-35E3-4752-A0A6-54477F63073A}"/>
    <cellStyle name="Normal 8 3 3 4 2" xfId="2156" xr:uid="{B6305003-479A-4C69-B90A-7929B74BE81A}"/>
    <cellStyle name="Normal 8 3 3 4 2 2" xfId="4499" xr:uid="{8F6F4062-2309-4E8F-BA9B-6C8251DB896E}"/>
    <cellStyle name="Normal 8 3 3 4 3" xfId="3789" xr:uid="{8FF3E185-F493-4358-B192-662A00CC8270}"/>
    <cellStyle name="Normal 8 3 3 4 4" xfId="3790" xr:uid="{22381D86-CDAF-430F-8B70-322FED73750A}"/>
    <cellStyle name="Normal 8 3 3 5" xfId="2157" xr:uid="{BE779763-E905-460B-9598-B97F078A90F1}"/>
    <cellStyle name="Normal 8 3 3 5 2" xfId="3791" xr:uid="{142753F3-F394-4D36-A780-7A40544F01A0}"/>
    <cellStyle name="Normal 8 3 3 5 3" xfId="3792" xr:uid="{81607726-33B5-4E6B-A596-A64F4CEA67F7}"/>
    <cellStyle name="Normal 8 3 3 5 4" xfId="3793" xr:uid="{F1682C1F-A530-44E1-993F-EA68DA6AD57C}"/>
    <cellStyle name="Normal 8 3 3 6" xfId="3794" xr:uid="{2018D3E3-C463-471F-9783-073EF73EAA21}"/>
    <cellStyle name="Normal 8 3 3 7" xfId="3795" xr:uid="{41075A48-C832-4BBE-9DAB-B3D80FD3EAF6}"/>
    <cellStyle name="Normal 8 3 3 8" xfId="3796" xr:uid="{F8DE2E4F-0C83-4696-AD49-F94760798E2A}"/>
    <cellStyle name="Normal 8 3 4" xfId="158" xr:uid="{BF6D1060-E4A5-48D9-AAA3-56DA5689DDC6}"/>
    <cellStyle name="Normal 8 3 4 2" xfId="790" xr:uid="{E0567BC7-848F-43B9-8DC0-0C969D0E419F}"/>
    <cellStyle name="Normal 8 3 4 2 2" xfId="791" xr:uid="{CAD7E4C0-DF26-4DC2-A59F-6E7819FCE2BB}"/>
    <cellStyle name="Normal 8 3 4 2 2 2" xfId="2158" xr:uid="{C97BE1C5-CFB2-4783-A004-891FEF5B33EE}"/>
    <cellStyle name="Normal 8 3 4 2 2 2 2" xfId="2159" xr:uid="{F0CC120E-6B29-4E28-99A9-0C383911D09A}"/>
    <cellStyle name="Normal 8 3 4 2 2 3" xfId="2160" xr:uid="{4CF1B6B7-A13C-46AA-B9D7-4B80705FF150}"/>
    <cellStyle name="Normal 8 3 4 2 2 4" xfId="3797" xr:uid="{ABAA61EF-D276-4F09-B939-99ABB5ACCE58}"/>
    <cellStyle name="Normal 8 3 4 2 3" xfId="2161" xr:uid="{4DE0AB4B-A3D5-441D-8F76-AC136023955F}"/>
    <cellStyle name="Normal 8 3 4 2 3 2" xfId="2162" xr:uid="{CFC1B871-EEB5-45C8-88EE-A72B1F72DDC0}"/>
    <cellStyle name="Normal 8 3 4 2 4" xfId="2163" xr:uid="{457717CE-45DB-48FE-9121-2341992402A8}"/>
    <cellStyle name="Normal 8 3 4 2 5" xfId="3798" xr:uid="{DA0DCD3A-E715-411E-BB10-E5208F3EFECF}"/>
    <cellStyle name="Normal 8 3 4 3" xfId="792" xr:uid="{33395DB7-1B48-49EF-A157-4D4D5B0D2262}"/>
    <cellStyle name="Normal 8 3 4 3 2" xfId="2164" xr:uid="{F25A1E93-9251-4E5C-ACB8-DF3A1B748AE6}"/>
    <cellStyle name="Normal 8 3 4 3 2 2" xfId="2165" xr:uid="{500A2E1E-DC33-4348-8D67-3C8327EF8929}"/>
    <cellStyle name="Normal 8 3 4 3 3" xfId="2166" xr:uid="{1D302733-6446-42C9-9D6A-5B3E5E4FF295}"/>
    <cellStyle name="Normal 8 3 4 3 4" xfId="3799" xr:uid="{E43B8403-D5DB-4725-8853-3E7D900CE61C}"/>
    <cellStyle name="Normal 8 3 4 4" xfId="2167" xr:uid="{1E9CF43E-1CCB-45AE-A8F6-E6A89DF384F2}"/>
    <cellStyle name="Normal 8 3 4 4 2" xfId="2168" xr:uid="{68D111D7-9D3D-4F91-8067-FABD9CD8F4B5}"/>
    <cellStyle name="Normal 8 3 4 4 3" xfId="3800" xr:uid="{F6320C7D-D75B-4C01-8D3D-1166A7162F2F}"/>
    <cellStyle name="Normal 8 3 4 4 4" xfId="3801" xr:uid="{C4808F5C-7223-4A65-B152-9451AC5B4F67}"/>
    <cellStyle name="Normal 8 3 4 5" xfId="2169" xr:uid="{9BB03FF8-C33D-4FE4-9BC2-F58B051D9058}"/>
    <cellStyle name="Normal 8 3 4 6" xfId="3802" xr:uid="{E019A53B-E21F-4EE5-BA96-D726489535AD}"/>
    <cellStyle name="Normal 8 3 4 7" xfId="3803" xr:uid="{9054F0AE-85D1-4282-BFDB-E1483C21C0D7}"/>
    <cellStyle name="Normal 8 3 5" xfId="388" xr:uid="{F2689ED8-2502-4B59-8600-6E56F6336A3B}"/>
    <cellStyle name="Normal 8 3 5 2" xfId="793" xr:uid="{92A31330-935F-4798-B26A-43C9BF981966}"/>
    <cellStyle name="Normal 8 3 5 2 2" xfId="2170" xr:uid="{6FF237CB-0D12-48C8-9B08-FBEFF9E999E7}"/>
    <cellStyle name="Normal 8 3 5 2 2 2" xfId="2171" xr:uid="{440972F8-8237-450D-8B42-5AAC88E2E99B}"/>
    <cellStyle name="Normal 8 3 5 2 3" xfId="2172" xr:uid="{48AB5450-C178-465D-B2E6-4E2CA6CC5DB2}"/>
    <cellStyle name="Normal 8 3 5 2 4" xfId="3804" xr:uid="{AE976B21-B74E-4F63-A9C9-F0926DAF73F3}"/>
    <cellStyle name="Normal 8 3 5 3" xfId="2173" xr:uid="{1EAC4FED-2B14-4AB6-A0D5-5B5E080F1D23}"/>
    <cellStyle name="Normal 8 3 5 3 2" xfId="2174" xr:uid="{B2BFA9F3-EABA-42B0-8DAB-6F1B0156990C}"/>
    <cellStyle name="Normal 8 3 5 3 3" xfId="3805" xr:uid="{16227CC4-8ADF-47F5-8F04-DEA670743F53}"/>
    <cellStyle name="Normal 8 3 5 3 4" xfId="3806" xr:uid="{AAD93E1B-471E-4708-AF9C-9E3DCA02B340}"/>
    <cellStyle name="Normal 8 3 5 4" xfId="2175" xr:uid="{E0A12A39-7DA0-433B-AF53-C4CD0ECC510A}"/>
    <cellStyle name="Normal 8 3 5 5" xfId="3807" xr:uid="{6F04DC1F-6905-4BC2-B63D-6B9DBFEEF000}"/>
    <cellStyle name="Normal 8 3 5 6" xfId="3808" xr:uid="{3F7C0E25-FBDF-4ACC-BA50-42CB558C11C9}"/>
    <cellStyle name="Normal 8 3 6" xfId="389" xr:uid="{A6F7E2F5-DDEE-4F88-8522-E23958F3944F}"/>
    <cellStyle name="Normal 8 3 6 2" xfId="2176" xr:uid="{6060E365-504A-4D27-8FF7-8A6F31ADD39E}"/>
    <cellStyle name="Normal 8 3 6 2 2" xfId="2177" xr:uid="{E9C01367-238A-407C-BACE-85B6AA1C490C}"/>
    <cellStyle name="Normal 8 3 6 2 3" xfId="3809" xr:uid="{0642D844-DC7C-485D-BB41-A871FC0927C3}"/>
    <cellStyle name="Normal 8 3 6 2 4" xfId="3810" xr:uid="{11F52C9F-D89D-400B-9143-2345AE3DB2D6}"/>
    <cellStyle name="Normal 8 3 6 3" xfId="2178" xr:uid="{70BF9450-D638-483C-AF94-15898AAA631A}"/>
    <cellStyle name="Normal 8 3 6 4" xfId="3811" xr:uid="{6013AB77-158C-4A96-8E2B-078F9BB46DF7}"/>
    <cellStyle name="Normal 8 3 6 5" xfId="3812" xr:uid="{0C5F4C10-D6E7-4101-8FD2-F9CE7AF5E70C}"/>
    <cellStyle name="Normal 8 3 7" xfId="2179" xr:uid="{DB5B1424-3EEB-437B-B652-63D90275CF18}"/>
    <cellStyle name="Normal 8 3 7 2" xfId="2180" xr:uid="{8E8D8ED5-E915-4E8B-9B8F-A82FE145E79C}"/>
    <cellStyle name="Normal 8 3 7 3" xfId="3813" xr:uid="{CBF8F676-5212-4A4F-9C30-299D3E33BDD8}"/>
    <cellStyle name="Normal 8 3 7 4" xfId="3814" xr:uid="{A02ED3A0-EDF7-4B58-AD12-6A046C25E9ED}"/>
    <cellStyle name="Normal 8 3 8" xfId="2181" xr:uid="{C527D7B0-CCF9-4DFC-860B-660C65E4E1A3}"/>
    <cellStyle name="Normal 8 3 8 2" xfId="3815" xr:uid="{C85A9ECD-0F59-4305-9BCF-B97CC41A0616}"/>
    <cellStyle name="Normal 8 3 8 3" xfId="3816" xr:uid="{A936848B-6512-401A-ACCE-A4088B8F7F93}"/>
    <cellStyle name="Normal 8 3 8 4" xfId="3817" xr:uid="{C4692A0E-9782-4CA9-9197-2F794BB16B5B}"/>
    <cellStyle name="Normal 8 3 9" xfId="3818" xr:uid="{30151996-23D4-4952-B672-4A89E958AEDE}"/>
    <cellStyle name="Normal 8 4" xfId="159" xr:uid="{E47F8320-2BD2-4FD5-9C47-3E37A828F59A}"/>
    <cellStyle name="Normal 8 4 10" xfId="3819" xr:uid="{A7217BBA-9BFB-42E5-844E-4CE182EAFBFD}"/>
    <cellStyle name="Normal 8 4 11" xfId="3820" xr:uid="{9C844D86-945B-4619-84AD-8A044B35B7FD}"/>
    <cellStyle name="Normal 8 4 2" xfId="160" xr:uid="{6BCA8705-0A8E-4F13-9BEA-06D7A2995BEC}"/>
    <cellStyle name="Normal 8 4 2 2" xfId="390" xr:uid="{43BE28F7-DB75-4281-B4A5-2B3A8C629E9C}"/>
    <cellStyle name="Normal 8 4 2 2 2" xfId="794" xr:uid="{CB9D6278-1A1E-46CA-A90D-A66DA9CCF1AC}"/>
    <cellStyle name="Normal 8 4 2 2 2 2" xfId="795" xr:uid="{FD73A232-87FE-44AB-B94D-E34510FA6693}"/>
    <cellStyle name="Normal 8 4 2 2 2 2 2" xfId="2182" xr:uid="{28731332-D2B6-457D-B0CF-91B7FE2AE116}"/>
    <cellStyle name="Normal 8 4 2 2 2 2 3" xfId="3821" xr:uid="{5C892364-B59F-4269-81A8-FCFC00D28DA0}"/>
    <cellStyle name="Normal 8 4 2 2 2 2 4" xfId="3822" xr:uid="{DFC41E6D-3556-4653-AE5B-A584D4E864C1}"/>
    <cellStyle name="Normal 8 4 2 2 2 3" xfId="2183" xr:uid="{01956DBB-EC68-4E6C-9246-EC2B7E9E6134}"/>
    <cellStyle name="Normal 8 4 2 2 2 3 2" xfId="3823" xr:uid="{CBF9251A-16FC-4010-B7F1-BC3666A2A0FB}"/>
    <cellStyle name="Normal 8 4 2 2 2 3 3" xfId="3824" xr:uid="{35450718-FC81-46E4-A4E2-1F1F6E683B3B}"/>
    <cellStyle name="Normal 8 4 2 2 2 3 4" xfId="3825" xr:uid="{63D8C544-BFA7-4441-AF7D-8576F2EC93AB}"/>
    <cellStyle name="Normal 8 4 2 2 2 4" xfId="3826" xr:uid="{B05A234A-93A2-4D5E-B6D4-38A8A8CCE8AD}"/>
    <cellStyle name="Normal 8 4 2 2 2 5" xfId="3827" xr:uid="{D3835670-0E0D-4C6D-A90A-98387AC1ACD7}"/>
    <cellStyle name="Normal 8 4 2 2 2 6" xfId="3828" xr:uid="{270FFFAD-F2FC-4D0A-A54A-C9E7CFCB8C12}"/>
    <cellStyle name="Normal 8 4 2 2 3" xfId="796" xr:uid="{3ED11A5B-61F9-460B-93D4-D90CE77755EA}"/>
    <cellStyle name="Normal 8 4 2 2 3 2" xfId="2184" xr:uid="{73599FA8-F6C2-4B3B-A069-DBA6122577FA}"/>
    <cellStyle name="Normal 8 4 2 2 3 2 2" xfId="3829" xr:uid="{E0E38BF2-0C86-483C-8992-E08132C15B2C}"/>
    <cellStyle name="Normal 8 4 2 2 3 2 3" xfId="3830" xr:uid="{FBCFDC86-EF3B-4E83-8234-83FF1C917DFD}"/>
    <cellStyle name="Normal 8 4 2 2 3 2 4" xfId="3831" xr:uid="{D458FD73-54E1-4D09-94B8-2751FC9270B0}"/>
    <cellStyle name="Normal 8 4 2 2 3 3" xfId="3832" xr:uid="{9C0951B0-3E02-4738-8162-29A0F12CB044}"/>
    <cellStyle name="Normal 8 4 2 2 3 4" xfId="3833" xr:uid="{A7C29F7D-3132-4166-A1FE-DCD841AF8427}"/>
    <cellStyle name="Normal 8 4 2 2 3 5" xfId="3834" xr:uid="{0CB71E70-AD34-4D2E-87D0-8D13E715C66E}"/>
    <cellStyle name="Normal 8 4 2 2 4" xfId="2185" xr:uid="{FF397719-2FDB-4C59-8851-F44E7F05DDD9}"/>
    <cellStyle name="Normal 8 4 2 2 4 2" xfId="3835" xr:uid="{9B8E684E-2CF2-44B0-B413-5F6C16DD6046}"/>
    <cellStyle name="Normal 8 4 2 2 4 3" xfId="3836" xr:uid="{9BD3653C-A119-4755-B622-4BF6FFCC1A48}"/>
    <cellStyle name="Normal 8 4 2 2 4 4" xfId="3837" xr:uid="{F203ED52-614F-4115-82EE-44B119DA91C2}"/>
    <cellStyle name="Normal 8 4 2 2 5" xfId="3838" xr:uid="{C8A13144-1AF4-451F-9F1A-08B07B9A792B}"/>
    <cellStyle name="Normal 8 4 2 2 5 2" xfId="3839" xr:uid="{B2537FED-4158-47F6-8919-47B7EA90A18F}"/>
    <cellStyle name="Normal 8 4 2 2 5 3" xfId="3840" xr:uid="{CB18F291-19B9-44AF-A870-D72AC702D6CE}"/>
    <cellStyle name="Normal 8 4 2 2 5 4" xfId="3841" xr:uid="{6A4E7080-42FE-4684-8044-E5923584A94A}"/>
    <cellStyle name="Normal 8 4 2 2 6" xfId="3842" xr:uid="{140108F3-8E99-4B2D-8253-865DACEC283E}"/>
    <cellStyle name="Normal 8 4 2 2 7" xfId="3843" xr:uid="{F4AB8073-A4E5-456A-ABE8-B2DB159C6A31}"/>
    <cellStyle name="Normal 8 4 2 2 8" xfId="3844" xr:uid="{6882C016-392D-4E86-B765-9EE3A8639A0A}"/>
    <cellStyle name="Normal 8 4 2 3" xfId="797" xr:uid="{9C55D589-F051-4F73-992D-7061DEBF719A}"/>
    <cellStyle name="Normal 8 4 2 3 2" xfId="798" xr:uid="{6C43ECE7-D8A2-48A1-A490-904D83E43003}"/>
    <cellStyle name="Normal 8 4 2 3 2 2" xfId="799" xr:uid="{ED966107-58F9-42EA-9D61-22C1E3A92156}"/>
    <cellStyle name="Normal 8 4 2 3 2 3" xfId="3845" xr:uid="{A783F7BB-1941-45CF-8DA1-A1ABF022EA75}"/>
    <cellStyle name="Normal 8 4 2 3 2 4" xfId="3846" xr:uid="{8CE31C2A-1A14-41CD-B0E9-4ED6859D9D25}"/>
    <cellStyle name="Normal 8 4 2 3 3" xfId="800" xr:uid="{71695C72-AD85-41E9-A3DD-F98F5F5BCEA1}"/>
    <cellStyle name="Normal 8 4 2 3 3 2" xfId="3847" xr:uid="{B4978675-D3D6-401D-92DC-892DDC2482BC}"/>
    <cellStyle name="Normal 8 4 2 3 3 3" xfId="3848" xr:uid="{9B8372A7-5B99-433C-BE09-8C30128F3806}"/>
    <cellStyle name="Normal 8 4 2 3 3 4" xfId="3849" xr:uid="{5FF447CE-6534-4211-82D7-EA533168A903}"/>
    <cellStyle name="Normal 8 4 2 3 4" xfId="3850" xr:uid="{B8101F12-AC55-48FC-83C2-15CEAC449E09}"/>
    <cellStyle name="Normal 8 4 2 3 5" xfId="3851" xr:uid="{9A6C638C-8A8D-4620-B624-7041DBC4FF9A}"/>
    <cellStyle name="Normal 8 4 2 3 6" xfId="3852" xr:uid="{DA4D995F-12A2-4796-B613-73B960578679}"/>
    <cellStyle name="Normal 8 4 2 4" xfId="801" xr:uid="{C88095FF-E558-48E4-BBC4-4575934BE128}"/>
    <cellStyle name="Normal 8 4 2 4 2" xfId="802" xr:uid="{B2ECB5B2-212C-457C-9D1C-84E109ED6D2A}"/>
    <cellStyle name="Normal 8 4 2 4 2 2" xfId="3853" xr:uid="{788B8A20-F139-4199-B019-D07A3B682804}"/>
    <cellStyle name="Normal 8 4 2 4 2 3" xfId="3854" xr:uid="{8CFB69F7-5B0C-449A-B776-5A976FCF6A7A}"/>
    <cellStyle name="Normal 8 4 2 4 2 4" xfId="3855" xr:uid="{1BB3410F-4EF1-418F-B08F-90B374096D3B}"/>
    <cellStyle name="Normal 8 4 2 4 3" xfId="3856" xr:uid="{851A5318-BAC7-471C-A83A-B7D54EE3EAAF}"/>
    <cellStyle name="Normal 8 4 2 4 4" xfId="3857" xr:uid="{FC5336AB-7115-4DFA-85D0-9D7D73390033}"/>
    <cellStyle name="Normal 8 4 2 4 5" xfId="3858" xr:uid="{89781AC0-9093-4206-8ECE-13ADC5DB41DF}"/>
    <cellStyle name="Normal 8 4 2 5" xfId="803" xr:uid="{18AE883F-A9D6-443D-A99E-37E099450FB1}"/>
    <cellStyle name="Normal 8 4 2 5 2" xfId="3859" xr:uid="{7625EF3B-D071-435B-9E68-1C9405313E14}"/>
    <cellStyle name="Normal 8 4 2 5 3" xfId="3860" xr:uid="{DD401BB1-CD7B-4C49-9623-E7B9BC2BE64E}"/>
    <cellStyle name="Normal 8 4 2 5 4" xfId="3861" xr:uid="{2E19C618-620B-4127-BC94-25486C45CF29}"/>
    <cellStyle name="Normal 8 4 2 6" xfId="3862" xr:uid="{509E8F3D-5A89-47E2-87F3-C7C05D9DBF9E}"/>
    <cellStyle name="Normal 8 4 2 6 2" xfId="3863" xr:uid="{0B1C70B1-1286-465A-98A4-7359818AABCA}"/>
    <cellStyle name="Normal 8 4 2 6 3" xfId="3864" xr:uid="{ED46FA3F-8C9C-4B1E-AC73-65B3CE4B0DC8}"/>
    <cellStyle name="Normal 8 4 2 6 4" xfId="3865" xr:uid="{DFBDCB15-B422-47DA-B8BF-8CB702FB6E84}"/>
    <cellStyle name="Normal 8 4 2 7" xfId="3866" xr:uid="{CE2B016F-9796-4F1D-AE10-64F65CFAA0FC}"/>
    <cellStyle name="Normal 8 4 2 8" xfId="3867" xr:uid="{DD98F8B2-FD41-4E70-8114-29DD7F0BDAFA}"/>
    <cellStyle name="Normal 8 4 2 9" xfId="3868" xr:uid="{97479486-C1FB-4CBA-8B3F-85788E9E0202}"/>
    <cellStyle name="Normal 8 4 3" xfId="391" xr:uid="{7C10656B-BCEA-4322-B0CA-10918E656DFB}"/>
    <cellStyle name="Normal 8 4 3 2" xfId="804" xr:uid="{AA323316-5BFF-4338-8DF4-BACC28340545}"/>
    <cellStyle name="Normal 8 4 3 2 2" xfId="805" xr:uid="{A7F18D45-4AF5-48BC-8229-3A6FD96C6653}"/>
    <cellStyle name="Normal 8 4 3 2 2 2" xfId="2186" xr:uid="{DBCC0AA7-0FB5-478F-8B80-3DE912A71F78}"/>
    <cellStyle name="Normal 8 4 3 2 2 2 2" xfId="2187" xr:uid="{A569E631-FF00-46A3-ADFC-ED9FCF4E2513}"/>
    <cellStyle name="Normal 8 4 3 2 2 3" xfId="2188" xr:uid="{103AE4DB-BDA1-4D33-BF04-FB3807C100CD}"/>
    <cellStyle name="Normal 8 4 3 2 2 4" xfId="3869" xr:uid="{82BB3F0E-A662-4989-B621-30DDC15FCB81}"/>
    <cellStyle name="Normal 8 4 3 2 3" xfId="2189" xr:uid="{AEDFBAF6-D7A5-41B0-B489-11112E25E4CD}"/>
    <cellStyle name="Normal 8 4 3 2 3 2" xfId="2190" xr:uid="{0D413878-CDBB-4FE7-9D9E-F73E6846E79D}"/>
    <cellStyle name="Normal 8 4 3 2 3 3" xfId="3870" xr:uid="{B9EA832D-E41B-4E92-ACFC-51CA640792A5}"/>
    <cellStyle name="Normal 8 4 3 2 3 4" xfId="3871" xr:uid="{48A5A5FB-1D79-4370-A032-98EE9670BBC6}"/>
    <cellStyle name="Normal 8 4 3 2 4" xfId="2191" xr:uid="{51655F4E-71E7-4EBF-ACA0-7345EF00AF2C}"/>
    <cellStyle name="Normal 8 4 3 2 5" xfId="3872" xr:uid="{D4C3585B-D263-446F-B116-2F7DDA313481}"/>
    <cellStyle name="Normal 8 4 3 2 6" xfId="3873" xr:uid="{7C97C1E4-39A0-45EF-A7FE-5055228167E5}"/>
    <cellStyle name="Normal 8 4 3 3" xfId="806" xr:uid="{F0DC5DBA-D1F0-4CF7-B6FD-8F3F1A7F562A}"/>
    <cellStyle name="Normal 8 4 3 3 2" xfId="2192" xr:uid="{EFFD9EEA-4283-4F4F-920F-6560D438ADD7}"/>
    <cellStyle name="Normal 8 4 3 3 2 2" xfId="2193" xr:uid="{95033CDC-134D-4454-837A-70CE7B9E91EF}"/>
    <cellStyle name="Normal 8 4 3 3 2 3" xfId="3874" xr:uid="{166CC103-B249-4644-BA5C-15DE1FFE44E1}"/>
    <cellStyle name="Normal 8 4 3 3 2 4" xfId="3875" xr:uid="{0169F831-F409-47C9-B35C-575E02D2C754}"/>
    <cellStyle name="Normal 8 4 3 3 3" xfId="2194" xr:uid="{060C4E0C-BC3F-4BDC-BBD0-1042D350637D}"/>
    <cellStyle name="Normal 8 4 3 3 4" xfId="3876" xr:uid="{26A8B6B9-4A8A-4B2D-BFE1-C093809A1C56}"/>
    <cellStyle name="Normal 8 4 3 3 5" xfId="3877" xr:uid="{851416AB-721E-4027-97C2-D9607B1485E2}"/>
    <cellStyle name="Normal 8 4 3 4" xfId="2195" xr:uid="{AB0CFDCC-DB20-4268-84A3-AC88C44B0751}"/>
    <cellStyle name="Normal 8 4 3 4 2" xfId="2196" xr:uid="{C3E47EDA-21D8-4B57-82C8-A16A0785189A}"/>
    <cellStyle name="Normal 8 4 3 4 3" xfId="3878" xr:uid="{8EE77764-39F5-45E7-ADF9-897AE1A5B4EF}"/>
    <cellStyle name="Normal 8 4 3 4 4" xfId="3879" xr:uid="{7E7250B8-0767-407E-84D8-ACF553158B04}"/>
    <cellStyle name="Normal 8 4 3 5" xfId="2197" xr:uid="{21055DB5-4CC4-4581-BA82-D8842DC8BFC5}"/>
    <cellStyle name="Normal 8 4 3 5 2" xfId="3880" xr:uid="{BC8D9DF8-602E-43D4-A24E-94C738F98983}"/>
    <cellStyle name="Normal 8 4 3 5 3" xfId="3881" xr:uid="{BE755A1A-44C7-4B5E-A427-5FA703400EAB}"/>
    <cellStyle name="Normal 8 4 3 5 4" xfId="3882" xr:uid="{D144C3F3-C7A2-4A38-B3B8-AA77E0FF498E}"/>
    <cellStyle name="Normal 8 4 3 6" xfId="3883" xr:uid="{13348415-45C3-46BC-B923-876C32FC1CBC}"/>
    <cellStyle name="Normal 8 4 3 7" xfId="3884" xr:uid="{9A813D5F-3B8A-48D5-90CE-6E188707EEC6}"/>
    <cellStyle name="Normal 8 4 3 8" xfId="3885" xr:uid="{E40D2087-18C9-4E3B-8DDC-C6C4CD62BD51}"/>
    <cellStyle name="Normal 8 4 4" xfId="392" xr:uid="{BC0C4D92-1677-4121-A854-8535C822CECA}"/>
    <cellStyle name="Normal 8 4 4 2" xfId="807" xr:uid="{04EFC28C-1660-4AA8-8CC9-CBDC560E3F01}"/>
    <cellStyle name="Normal 8 4 4 2 2" xfId="808" xr:uid="{80530DD8-7AF2-4909-925D-2B0067421105}"/>
    <cellStyle name="Normal 8 4 4 2 2 2" xfId="2198" xr:uid="{85F0F428-886D-46C7-9205-6BC49A266D58}"/>
    <cellStyle name="Normal 8 4 4 2 2 3" xfId="3886" xr:uid="{E8753BF3-C638-4A5B-B24D-D0CCF6D084A5}"/>
    <cellStyle name="Normal 8 4 4 2 2 4" xfId="3887" xr:uid="{28D4AD36-0186-446C-AE19-FAEE0F7D13AD}"/>
    <cellStyle name="Normal 8 4 4 2 3" xfId="2199" xr:uid="{B66B9F63-8884-40FD-A78E-1D0C4215EAEB}"/>
    <cellStyle name="Normal 8 4 4 2 4" xfId="3888" xr:uid="{4D6FB67E-F503-4831-A61A-4D7895231075}"/>
    <cellStyle name="Normal 8 4 4 2 5" xfId="3889" xr:uid="{51D30F20-436A-46D5-89E1-7DC2383A55A8}"/>
    <cellStyle name="Normal 8 4 4 3" xfId="809" xr:uid="{9B7CAF42-E626-41FC-9845-BEF4F51BFEF9}"/>
    <cellStyle name="Normal 8 4 4 3 2" xfId="2200" xr:uid="{B97101E4-96E6-4CAC-9C2B-843B6446D3C1}"/>
    <cellStyle name="Normal 8 4 4 3 3" xfId="3890" xr:uid="{9ACBF92D-480C-4FE3-84C9-092DDEBD7D33}"/>
    <cellStyle name="Normal 8 4 4 3 4" xfId="3891" xr:uid="{F731F9A2-C2B9-4A3D-885A-96235C602695}"/>
    <cellStyle name="Normal 8 4 4 4" xfId="2201" xr:uid="{047128D6-E96C-4963-9D46-01E145586CD8}"/>
    <cellStyle name="Normal 8 4 4 4 2" xfId="3892" xr:uid="{15E5D66E-0459-4488-A917-5C0170D4141D}"/>
    <cellStyle name="Normal 8 4 4 4 3" xfId="3893" xr:uid="{492EC3F6-8258-468C-B5DA-E46C3183AD1A}"/>
    <cellStyle name="Normal 8 4 4 4 4" xfId="3894" xr:uid="{674A88C4-EF91-4C67-8291-69351198927F}"/>
    <cellStyle name="Normal 8 4 4 5" xfId="3895" xr:uid="{74FB5ECB-7923-4C0C-9AFE-A7971D9D51A9}"/>
    <cellStyle name="Normal 8 4 4 6" xfId="3896" xr:uid="{505C0102-ED91-4E55-9A1C-E3E88BD61AD9}"/>
    <cellStyle name="Normal 8 4 4 7" xfId="3897" xr:uid="{815A3CED-7575-4B35-A1EF-30C0D6B0E4DC}"/>
    <cellStyle name="Normal 8 4 5" xfId="393" xr:uid="{9932E4B9-F8A8-4D2E-BFFF-645783FB4EC6}"/>
    <cellStyle name="Normal 8 4 5 2" xfId="810" xr:uid="{25435D43-B469-475A-8C1F-C6845A74634E}"/>
    <cellStyle name="Normal 8 4 5 2 2" xfId="2202" xr:uid="{C90DE4AB-7A58-45D9-A145-2BAAE50C1757}"/>
    <cellStyle name="Normal 8 4 5 2 3" xfId="3898" xr:uid="{389CBE7A-1F09-4EB3-B8DE-A7E73E338123}"/>
    <cellStyle name="Normal 8 4 5 2 4" xfId="3899" xr:uid="{294EF190-1E62-4461-9A65-299A3E07BDBC}"/>
    <cellStyle name="Normal 8 4 5 3" xfId="2203" xr:uid="{CA34F2C5-D600-4987-BD71-0B34F18307CE}"/>
    <cellStyle name="Normal 8 4 5 3 2" xfId="3900" xr:uid="{A1BDD37F-D537-4149-AFB3-A1601EB1287B}"/>
    <cellStyle name="Normal 8 4 5 3 3" xfId="3901" xr:uid="{F4AF1CA1-50FF-4812-840E-DFDDD1528CC4}"/>
    <cellStyle name="Normal 8 4 5 3 4" xfId="3902" xr:uid="{F4E789FD-B578-4347-A55C-C34B9E838BD3}"/>
    <cellStyle name="Normal 8 4 5 4" xfId="3903" xr:uid="{99BD434E-C503-4F71-AB9C-8C387C149B14}"/>
    <cellStyle name="Normal 8 4 5 5" xfId="3904" xr:uid="{BA16F58A-34C0-4320-9F8A-1AC28CDE8B34}"/>
    <cellStyle name="Normal 8 4 5 6" xfId="3905" xr:uid="{C2AFE9C3-5A24-4C4B-94A1-126B67D402D1}"/>
    <cellStyle name="Normal 8 4 6" xfId="811" xr:uid="{FA82E672-734C-4DBE-AF62-BEC7B864FA69}"/>
    <cellStyle name="Normal 8 4 6 2" xfId="2204" xr:uid="{9BBEF2A0-29D8-4254-B954-EC7E59D82DB8}"/>
    <cellStyle name="Normal 8 4 6 2 2" xfId="3906" xr:uid="{5FB64093-0B5D-4ADD-8D13-6527B2D3DA46}"/>
    <cellStyle name="Normal 8 4 6 2 3" xfId="3907" xr:uid="{57806829-7094-4AD7-8631-50A62C25FBCA}"/>
    <cellStyle name="Normal 8 4 6 2 4" xfId="3908" xr:uid="{963C3EAB-DBB5-4865-9FB3-CBE9E3E5F9E2}"/>
    <cellStyle name="Normal 8 4 6 3" xfId="3909" xr:uid="{103CCEB6-A11D-4424-BD2C-C1497AC04280}"/>
    <cellStyle name="Normal 8 4 6 4" xfId="3910" xr:uid="{CA84E3E0-2C77-4CF5-B74E-594C48A228D8}"/>
    <cellStyle name="Normal 8 4 6 5" xfId="3911" xr:uid="{2BE7AEFC-B506-46D2-BF5A-6C97A9B6FF75}"/>
    <cellStyle name="Normal 8 4 7" xfId="2205" xr:uid="{4F14FCBD-1974-4751-A99F-734DEF499ECD}"/>
    <cellStyle name="Normal 8 4 7 2" xfId="3912" xr:uid="{5FB990D6-6680-4A1C-B151-EE08024B2A7C}"/>
    <cellStyle name="Normal 8 4 7 3" xfId="3913" xr:uid="{318BA76E-8750-40D1-9DF8-373224321351}"/>
    <cellStyle name="Normal 8 4 7 4" xfId="3914" xr:uid="{FB409BF0-29AD-498A-B356-9F9A24F563B7}"/>
    <cellStyle name="Normal 8 4 8" xfId="3915" xr:uid="{7C2E9670-8A30-4CD6-B3F2-A7742486BDFC}"/>
    <cellStyle name="Normal 8 4 8 2" xfId="3916" xr:uid="{E15D774F-05AE-4910-8628-FAB72E625D34}"/>
    <cellStyle name="Normal 8 4 8 3" xfId="3917" xr:uid="{A65469E6-6C34-4299-AA77-DA75DF493643}"/>
    <cellStyle name="Normal 8 4 8 4" xfId="3918" xr:uid="{B4A034E2-E167-4A11-A90B-17F7424BE3F2}"/>
    <cellStyle name="Normal 8 4 9" xfId="3919" xr:uid="{F9EF4149-9EEF-438A-93FB-6D127E9C0831}"/>
    <cellStyle name="Normal 8 5" xfId="161" xr:uid="{B7C158BD-314F-4F3C-A208-49AC300DD529}"/>
    <cellStyle name="Normal 8 5 2" xfId="162" xr:uid="{2DA5B414-7E05-4E2A-B809-BD3DFBBFD67D}"/>
    <cellStyle name="Normal 8 5 2 2" xfId="394" xr:uid="{4058D0BE-D721-4E0C-990A-FB2A7563BEAF}"/>
    <cellStyle name="Normal 8 5 2 2 2" xfId="812" xr:uid="{ACEA8E84-6887-4E4B-B884-D879BBD529BB}"/>
    <cellStyle name="Normal 8 5 2 2 2 2" xfId="2206" xr:uid="{CB5ADB35-AEF8-4232-81A1-5D88A7DB5287}"/>
    <cellStyle name="Normal 8 5 2 2 2 3" xfId="3920" xr:uid="{700206C8-BB6E-4BA4-9F5A-0E012CE230DE}"/>
    <cellStyle name="Normal 8 5 2 2 2 4" xfId="3921" xr:uid="{FEDCBC61-B692-47C9-A551-67D1B3514DDA}"/>
    <cellStyle name="Normal 8 5 2 2 3" xfId="2207" xr:uid="{1E35C87F-2F16-4724-A000-D14D38B65104}"/>
    <cellStyle name="Normal 8 5 2 2 3 2" xfId="3922" xr:uid="{896EEE8B-96E7-4C68-BF96-BE663FFA5C08}"/>
    <cellStyle name="Normal 8 5 2 2 3 3" xfId="3923" xr:uid="{6D416A43-E332-4C39-B032-8D693B50E21B}"/>
    <cellStyle name="Normal 8 5 2 2 3 4" xfId="3924" xr:uid="{38EFF963-43A7-491B-9F39-E01CF96008DA}"/>
    <cellStyle name="Normal 8 5 2 2 4" xfId="3925" xr:uid="{290F4F17-6A53-42F0-A4B5-0FF128B54323}"/>
    <cellStyle name="Normal 8 5 2 2 5" xfId="3926" xr:uid="{979CF0B7-1CEC-4C8F-B852-927F7E9E980E}"/>
    <cellStyle name="Normal 8 5 2 2 6" xfId="3927" xr:uid="{C54AAD3A-2B1C-45B8-9423-46B43ED6AF63}"/>
    <cellStyle name="Normal 8 5 2 3" xfId="813" xr:uid="{E0FFE578-59B9-4125-812E-A04F532B90A8}"/>
    <cellStyle name="Normal 8 5 2 3 2" xfId="2208" xr:uid="{08DC358B-3908-417D-A632-B92DCB764BC4}"/>
    <cellStyle name="Normal 8 5 2 3 2 2" xfId="3928" xr:uid="{682615BD-6F65-4974-A9D5-D74B5940662B}"/>
    <cellStyle name="Normal 8 5 2 3 2 3" xfId="3929" xr:uid="{C453CB27-9E1A-416D-853C-FA8650C964E7}"/>
    <cellStyle name="Normal 8 5 2 3 2 4" xfId="3930" xr:uid="{A729D756-0836-48E3-A462-1B29AC8E15BC}"/>
    <cellStyle name="Normal 8 5 2 3 3" xfId="3931" xr:uid="{12D5A690-9397-4BD3-B7A4-06227CEDC72D}"/>
    <cellStyle name="Normal 8 5 2 3 4" xfId="3932" xr:uid="{960B7566-3DDA-4008-8203-CEA747554092}"/>
    <cellStyle name="Normal 8 5 2 3 5" xfId="3933" xr:uid="{764F84F0-C5ED-486F-B01B-C738869F8BDF}"/>
    <cellStyle name="Normal 8 5 2 4" xfId="2209" xr:uid="{660C5B8A-7B40-4D60-8C99-8E22FC99EFDD}"/>
    <cellStyle name="Normal 8 5 2 4 2" xfId="3934" xr:uid="{9EF984D8-3975-4DC2-A221-78F91B2FAC32}"/>
    <cellStyle name="Normal 8 5 2 4 3" xfId="3935" xr:uid="{57DBCE14-1E33-4BA2-8858-9EF6D22E374A}"/>
    <cellStyle name="Normal 8 5 2 4 4" xfId="3936" xr:uid="{585C00C2-6654-47C9-B1E4-743A921C0D32}"/>
    <cellStyle name="Normal 8 5 2 5" xfId="3937" xr:uid="{402B2C61-886C-496A-8660-F6294AB449E2}"/>
    <cellStyle name="Normal 8 5 2 5 2" xfId="3938" xr:uid="{8E7F01D2-8F39-4FDC-B681-562B8B862C92}"/>
    <cellStyle name="Normal 8 5 2 5 3" xfId="3939" xr:uid="{40CFFCBA-ABE7-4A19-9DF6-45CA6938D5B1}"/>
    <cellStyle name="Normal 8 5 2 5 4" xfId="3940" xr:uid="{CF449461-E1E1-4C93-9219-E0B61D71C8E0}"/>
    <cellStyle name="Normal 8 5 2 6" xfId="3941" xr:uid="{968864B4-459C-4F60-A7C4-41E9DF7387D2}"/>
    <cellStyle name="Normal 8 5 2 7" xfId="3942" xr:uid="{55CB6C23-B961-480C-A9E8-BD6D869DF5EC}"/>
    <cellStyle name="Normal 8 5 2 8" xfId="3943" xr:uid="{43490721-1B37-4590-80F7-464E04ACD6C1}"/>
    <cellStyle name="Normal 8 5 3" xfId="395" xr:uid="{406FE247-8707-42F8-B5CA-AAA98560C7BF}"/>
    <cellStyle name="Normal 8 5 3 2" xfId="814" xr:uid="{2A86C712-6CE1-4ACE-A17D-819B4B6DEBFB}"/>
    <cellStyle name="Normal 8 5 3 2 2" xfId="815" xr:uid="{8FEBBB8B-2F9D-4C8B-A192-7C6315F28EB9}"/>
    <cellStyle name="Normal 8 5 3 2 3" xfId="3944" xr:uid="{A3D9DCB0-F893-41FE-A797-3851F9795829}"/>
    <cellStyle name="Normal 8 5 3 2 4" xfId="3945" xr:uid="{D55245DD-BA47-4475-AFFB-73B4D3645CCF}"/>
    <cellStyle name="Normal 8 5 3 3" xfId="816" xr:uid="{0FD5A222-8EE5-450D-BEDB-07539CDB4D3D}"/>
    <cellStyle name="Normal 8 5 3 3 2" xfId="3946" xr:uid="{6108B716-FF7C-4A46-A086-8D1003C4CBF9}"/>
    <cellStyle name="Normal 8 5 3 3 3" xfId="3947" xr:uid="{08B502C2-E76E-47FC-8D75-4C68B149152C}"/>
    <cellStyle name="Normal 8 5 3 3 4" xfId="3948" xr:uid="{47AE0075-F759-44C7-AD47-842C9A885F06}"/>
    <cellStyle name="Normal 8 5 3 4" xfId="3949" xr:uid="{0AA329AC-98ED-4A4F-8E0C-D52E5DDF219A}"/>
    <cellStyle name="Normal 8 5 3 5" xfId="3950" xr:uid="{CAA13568-C8D2-46C9-8C1B-E863F8DFAD75}"/>
    <cellStyle name="Normal 8 5 3 6" xfId="3951" xr:uid="{B9182FD5-7C3E-4B3B-B391-98D97FE0CBD6}"/>
    <cellStyle name="Normal 8 5 4" xfId="396" xr:uid="{3CD569D4-865B-4F31-A6AE-2AC1BE5838B5}"/>
    <cellStyle name="Normal 8 5 4 2" xfId="817" xr:uid="{752B0A13-B84E-46E2-9304-6FE57B29DB9D}"/>
    <cellStyle name="Normal 8 5 4 2 2" xfId="3952" xr:uid="{B7436128-AD28-4504-AADE-D889DA9DE242}"/>
    <cellStyle name="Normal 8 5 4 2 3" xfId="3953" xr:uid="{6E1E6FD0-20FE-482C-A009-3E68D8C0BEE1}"/>
    <cellStyle name="Normal 8 5 4 2 4" xfId="3954" xr:uid="{5C7AABF6-3E25-423D-B211-99518D7BEFD3}"/>
    <cellStyle name="Normal 8 5 4 3" xfId="3955" xr:uid="{57E5EFBA-05D7-46F5-AB6F-2A0355372026}"/>
    <cellStyle name="Normal 8 5 4 4" xfId="3956" xr:uid="{7AD591A0-0CEC-4A2B-8915-CCE729B75FDE}"/>
    <cellStyle name="Normal 8 5 4 5" xfId="3957" xr:uid="{51EF00ED-B36A-4B48-AE33-68C9E7521779}"/>
    <cellStyle name="Normal 8 5 5" xfId="818" xr:uid="{22F5D578-F587-4C14-988D-09264D908C72}"/>
    <cellStyle name="Normal 8 5 5 2" xfId="3958" xr:uid="{7CF56AAE-820E-4BE6-A4C4-1762E613C485}"/>
    <cellStyle name="Normal 8 5 5 3" xfId="3959" xr:uid="{4B95E4B6-7BCC-40C2-9AA7-6DDF172C3B3C}"/>
    <cellStyle name="Normal 8 5 5 4" xfId="3960" xr:uid="{A8EADABB-CCA9-449B-BB8A-79E20BFEA070}"/>
    <cellStyle name="Normal 8 5 6" xfId="3961" xr:uid="{7405A45E-8663-49EC-B70B-76025A59274D}"/>
    <cellStyle name="Normal 8 5 6 2" xfId="3962" xr:uid="{5FFD664E-5DC3-4DD3-B8A0-E1A6B8927366}"/>
    <cellStyle name="Normal 8 5 6 3" xfId="3963" xr:uid="{35257244-E864-4E72-B3F6-266E6801685F}"/>
    <cellStyle name="Normal 8 5 6 4" xfId="3964" xr:uid="{170B1805-1637-4FC1-88A4-E774DF91CD81}"/>
    <cellStyle name="Normal 8 5 7" xfId="3965" xr:uid="{F446AB09-0A99-4237-914E-3CF8CB8F7CA8}"/>
    <cellStyle name="Normal 8 5 8" xfId="3966" xr:uid="{42B5C289-BFFB-446C-979A-E86F9BF8C1D3}"/>
    <cellStyle name="Normal 8 5 9" xfId="3967" xr:uid="{14F82D39-C1E1-4DCA-B4B7-909A1E7EF85C}"/>
    <cellStyle name="Normal 8 6" xfId="163" xr:uid="{9DD7F75B-EA1D-46B1-A0C6-8D6F7EAEED72}"/>
    <cellStyle name="Normal 8 6 2" xfId="397" xr:uid="{29F2AB15-CA3F-4603-9965-5730BCDA7EC9}"/>
    <cellStyle name="Normal 8 6 2 2" xfId="819" xr:uid="{5B70BF91-B461-463B-A95C-08396F9C085D}"/>
    <cellStyle name="Normal 8 6 2 2 2" xfId="2210" xr:uid="{34168F7B-99EF-44FB-9A52-AECC849222BE}"/>
    <cellStyle name="Normal 8 6 2 2 2 2" xfId="2211" xr:uid="{EE5F12A8-8046-4D6A-BAC9-27403A782320}"/>
    <cellStyle name="Normal 8 6 2 2 3" xfId="2212" xr:uid="{FE7C79B1-B7D5-4E94-B2FC-60C24AAACA9A}"/>
    <cellStyle name="Normal 8 6 2 2 4" xfId="3968" xr:uid="{16D93B8E-43DA-4E4C-9D3F-EF417F9CA4A5}"/>
    <cellStyle name="Normal 8 6 2 3" xfId="2213" xr:uid="{C939D74E-3E3E-49BD-9F7A-2F64B68CA80C}"/>
    <cellStyle name="Normal 8 6 2 3 2" xfId="2214" xr:uid="{668BD297-3625-4F94-8271-3CEFCBA71A32}"/>
    <cellStyle name="Normal 8 6 2 3 3" xfId="3969" xr:uid="{F83A5CB5-8EA9-4A98-B22B-7E20E9B402BE}"/>
    <cellStyle name="Normal 8 6 2 3 4" xfId="3970" xr:uid="{E9FCC997-31FE-44B5-9AA7-ED70D5A7CB77}"/>
    <cellStyle name="Normal 8 6 2 4" xfId="2215" xr:uid="{FB45C7F1-E880-435E-865E-F06AF40A5B9B}"/>
    <cellStyle name="Normal 8 6 2 5" xfId="3971" xr:uid="{07F3B77A-7B0A-4560-A10F-69684C3F9CE1}"/>
    <cellStyle name="Normal 8 6 2 6" xfId="3972" xr:uid="{F9758B3E-0F24-49F1-9E98-574B163F7936}"/>
    <cellStyle name="Normal 8 6 3" xfId="820" xr:uid="{B7C8B475-7882-4262-86FC-75C8DD7ABE6E}"/>
    <cellStyle name="Normal 8 6 3 2" xfId="2216" xr:uid="{12F2F1DA-516B-42AA-9D31-A516597EC51B}"/>
    <cellStyle name="Normal 8 6 3 2 2" xfId="2217" xr:uid="{21991478-CE55-48CA-813E-C272291733D0}"/>
    <cellStyle name="Normal 8 6 3 2 3" xfId="3973" xr:uid="{1584B90D-BA24-4201-BEFF-2EFAFA4779C2}"/>
    <cellStyle name="Normal 8 6 3 2 4" xfId="3974" xr:uid="{93277FBF-C6F8-4B1B-9491-A390AA572322}"/>
    <cellStyle name="Normal 8 6 3 3" xfId="2218" xr:uid="{2C18BF7C-F665-4E0D-B103-EDDCAE47B710}"/>
    <cellStyle name="Normal 8 6 3 4" xfId="3975" xr:uid="{1D0772F0-E731-49A1-A024-0CBA2B7D63E2}"/>
    <cellStyle name="Normal 8 6 3 5" xfId="3976" xr:uid="{3CD6695A-8C21-438F-A53E-7534B675396E}"/>
    <cellStyle name="Normal 8 6 4" xfId="2219" xr:uid="{FC159179-EEF9-4E7E-A95A-06A9730D577E}"/>
    <cellStyle name="Normal 8 6 4 2" xfId="2220" xr:uid="{9B500631-6014-4655-9AC3-6464D392CBD9}"/>
    <cellStyle name="Normal 8 6 4 3" xfId="3977" xr:uid="{DAF5F924-6759-439C-B7EF-C32276D35AE8}"/>
    <cellStyle name="Normal 8 6 4 4" xfId="3978" xr:uid="{08B73B31-8826-4EA5-8AC0-E99B4DB84535}"/>
    <cellStyle name="Normal 8 6 5" xfId="2221" xr:uid="{FCDF82DB-8B08-448B-A78A-618ECF862BFD}"/>
    <cellStyle name="Normal 8 6 5 2" xfId="3979" xr:uid="{93C11257-7212-44E1-8C2E-D2E6CB9490D0}"/>
    <cellStyle name="Normal 8 6 5 3" xfId="3980" xr:uid="{100D1637-B40F-4C05-BE40-C0929233DDF3}"/>
    <cellStyle name="Normal 8 6 5 4" xfId="3981" xr:uid="{35A86BE6-1C75-4AED-8F11-2D8174466284}"/>
    <cellStyle name="Normal 8 6 6" xfId="3982" xr:uid="{AA53849B-7C28-4D84-869A-2D32212324A9}"/>
    <cellStyle name="Normal 8 6 7" xfId="3983" xr:uid="{DDA5EB29-1822-4EBA-9F14-926CA851E556}"/>
    <cellStyle name="Normal 8 6 8" xfId="3984" xr:uid="{32D4A41A-8FA6-4B1F-9C1C-EBA7139A933C}"/>
    <cellStyle name="Normal 8 7" xfId="398" xr:uid="{BD0A0E3B-8D6C-43A1-B0A0-F5A7508611AD}"/>
    <cellStyle name="Normal 8 7 2" xfId="821" xr:uid="{D16D9AF3-6722-46EF-9103-8062D097FA36}"/>
    <cellStyle name="Normal 8 7 2 2" xfId="822" xr:uid="{1F74973A-199A-4CD9-895D-7075FB7D7A77}"/>
    <cellStyle name="Normal 8 7 2 2 2" xfId="2222" xr:uid="{B4285EB5-79D7-4615-BCEC-BB5F10EAA790}"/>
    <cellStyle name="Normal 8 7 2 2 3" xfId="3985" xr:uid="{D63FF4FF-731A-48CD-99A7-83597108BB0E}"/>
    <cellStyle name="Normal 8 7 2 2 4" xfId="3986" xr:uid="{D5687C48-78C9-44C9-B801-82114E144D7C}"/>
    <cellStyle name="Normal 8 7 2 3" xfId="2223" xr:uid="{B82317E4-C932-4FE6-A66A-16E63FEB4FD7}"/>
    <cellStyle name="Normal 8 7 2 4" xfId="3987" xr:uid="{5A5052CD-71E9-4F7F-A6CF-1CFD02709DFF}"/>
    <cellStyle name="Normal 8 7 2 5" xfId="3988" xr:uid="{A3986F0A-41BA-4119-B844-D76697092B2D}"/>
    <cellStyle name="Normal 8 7 3" xfId="823" xr:uid="{52782A5F-E5DF-4C5C-9F95-AEA8EC34530F}"/>
    <cellStyle name="Normal 8 7 3 2" xfId="2224" xr:uid="{2744316F-60C1-4F17-87AC-6128882B4262}"/>
    <cellStyle name="Normal 8 7 3 3" xfId="3989" xr:uid="{0C02281D-AED0-4B81-8779-611295C3E4BD}"/>
    <cellStyle name="Normal 8 7 3 4" xfId="3990" xr:uid="{C6D8431B-47BC-45C1-81DE-E6E34902C18B}"/>
    <cellStyle name="Normal 8 7 4" xfId="2225" xr:uid="{C3F21816-17B0-4712-B23E-C7DA79C42429}"/>
    <cellStyle name="Normal 8 7 4 2" xfId="3991" xr:uid="{3D2B7B6D-2976-482C-880C-6A3B47E5F709}"/>
    <cellStyle name="Normal 8 7 4 3" xfId="3992" xr:uid="{35C15CCF-01BA-440D-B528-37FAC7EDF40F}"/>
    <cellStyle name="Normal 8 7 4 4" xfId="3993" xr:uid="{1921DB16-199A-4F87-BA64-8DC6C3B82943}"/>
    <cellStyle name="Normal 8 7 5" xfId="3994" xr:uid="{0B01804F-A4EB-423F-8F4D-CE49A10A2AD5}"/>
    <cellStyle name="Normal 8 7 6" xfId="3995" xr:uid="{0C544F6C-8615-45E0-A06F-4AD921F4E0CD}"/>
    <cellStyle name="Normal 8 7 7" xfId="3996" xr:uid="{0B716BF1-14BB-4BCE-8AE9-4B05135F4BEA}"/>
    <cellStyle name="Normal 8 8" xfId="399" xr:uid="{4223435D-942F-469C-8513-DB9E49ABB35D}"/>
    <cellStyle name="Normal 8 8 2" xfId="824" xr:uid="{8EA4A748-8DC9-4F5E-B6F3-DA0BC03DD262}"/>
    <cellStyle name="Normal 8 8 2 2" xfId="2226" xr:uid="{8902DA44-FF9D-4D1E-9732-EBCAEC9B8256}"/>
    <cellStyle name="Normal 8 8 2 3" xfId="3997" xr:uid="{2E901008-9AF2-4061-B80D-DA0C84D9CABD}"/>
    <cellStyle name="Normal 8 8 2 4" xfId="3998" xr:uid="{C6B41F5F-C5D8-468E-BB98-276164E3438A}"/>
    <cellStyle name="Normal 8 8 3" xfId="2227" xr:uid="{93269F5A-20E0-4880-976D-70870886C57A}"/>
    <cellStyle name="Normal 8 8 3 2" xfId="3999" xr:uid="{310C9869-9862-4279-8932-1F273B4B7C13}"/>
    <cellStyle name="Normal 8 8 3 3" xfId="4000" xr:uid="{05BA2543-FFE1-4B48-BF66-C29FC8E105B5}"/>
    <cellStyle name="Normal 8 8 3 4" xfId="4001" xr:uid="{9927835B-7A19-4816-92F2-DEEE6C3C94E1}"/>
    <cellStyle name="Normal 8 8 4" xfId="4002" xr:uid="{C5DDDC6C-90CD-437F-9A1E-65A21A337159}"/>
    <cellStyle name="Normal 8 8 5" xfId="4003" xr:uid="{FC1C7E64-08F4-4965-828B-FA4E75DEE489}"/>
    <cellStyle name="Normal 8 8 6" xfId="4004" xr:uid="{3F85A4EF-F29F-40CB-99AE-40F3BDE45A00}"/>
    <cellStyle name="Normal 8 9" xfId="400" xr:uid="{E3F25F7B-E727-4562-AF33-D95AA9332F4D}"/>
    <cellStyle name="Normal 8 9 2" xfId="2228" xr:uid="{06320705-CB8E-4860-AD2A-D91B3A45A500}"/>
    <cellStyle name="Normal 8 9 2 2" xfId="4005" xr:uid="{E7C3E114-01D0-4554-B614-6E8B7D509454}"/>
    <cellStyle name="Normal 8 9 2 2 2" xfId="4410" xr:uid="{3D0A76A1-8746-4C31-B815-A9B3D9C479F4}"/>
    <cellStyle name="Normal 8 9 2 2 3" xfId="4689" xr:uid="{D9A1E0FE-E117-4946-A017-6AAF81E49BAE}"/>
    <cellStyle name="Normal 8 9 2 3" xfId="4006" xr:uid="{43464772-F127-426F-BC8C-71924EC35451}"/>
    <cellStyle name="Normal 8 9 2 4" xfId="4007" xr:uid="{81CAD655-042A-428E-B438-27762B44E9D1}"/>
    <cellStyle name="Normal 8 9 3" xfId="4008" xr:uid="{8E14270B-7CDA-4915-BAAF-CBB481FDAB56}"/>
    <cellStyle name="Normal 8 9 3 2" xfId="5343" xr:uid="{9EF23026-3209-40DE-BF9E-BAA7B351B715}"/>
    <cellStyle name="Normal 8 9 4" xfId="4009" xr:uid="{64949B92-33A2-4076-8530-34AD692B91BE}"/>
    <cellStyle name="Normal 8 9 4 2" xfId="4580" xr:uid="{1039093D-9F29-4E2D-B372-2F661E263EE8}"/>
    <cellStyle name="Normal 8 9 4 3" xfId="4690" xr:uid="{4A4C8690-E90A-415D-ACCA-50FE34649AA4}"/>
    <cellStyle name="Normal 8 9 4 4" xfId="4609" xr:uid="{06A36DFD-00ED-4BB3-9B30-DBECC3386E7E}"/>
    <cellStyle name="Normal 8 9 5" xfId="4010" xr:uid="{A3194CB4-F80F-4436-8AA3-07BD19BB62C2}"/>
    <cellStyle name="Normal 9" xfId="164" xr:uid="{C4B71BEA-B6CD-4C0F-BFE9-3CB603E50C92}"/>
    <cellStyle name="Normal 9 10" xfId="401" xr:uid="{74273C3C-6222-4062-8C10-4830BEEB7D5C}"/>
    <cellStyle name="Normal 9 10 2" xfId="2229" xr:uid="{30B53BFA-07DB-4353-9D57-5738B72980A3}"/>
    <cellStyle name="Normal 9 10 2 2" xfId="4011" xr:uid="{4B317F79-5552-4583-9A94-9751BCADE15A}"/>
    <cellStyle name="Normal 9 10 2 3" xfId="4012" xr:uid="{520ED724-B855-44E5-9CEC-B7FEB98297F8}"/>
    <cellStyle name="Normal 9 10 2 4" xfId="4013" xr:uid="{77C39CAB-1AE3-49FA-ABD2-101D1690FFF8}"/>
    <cellStyle name="Normal 9 10 3" xfId="4014" xr:uid="{FEE338D0-79F4-405C-B5B4-D7301CF6971A}"/>
    <cellStyle name="Normal 9 10 4" xfId="4015" xr:uid="{C1F0D33E-42AC-441F-8547-3A072E8DC37E}"/>
    <cellStyle name="Normal 9 10 5" xfId="4016" xr:uid="{77096856-E07C-469F-A1D7-A35E82B23589}"/>
    <cellStyle name="Normal 9 11" xfId="2230" xr:uid="{71884410-D4B3-4CAB-8F3D-E0F601B52246}"/>
    <cellStyle name="Normal 9 11 2" xfId="4017" xr:uid="{BACBA6DA-AE9D-4F2D-B9AB-5B7C18AA6D39}"/>
    <cellStyle name="Normal 9 11 3" xfId="4018" xr:uid="{2BA521B7-B5CB-46D9-82FA-E349AEC26CB2}"/>
    <cellStyle name="Normal 9 11 4" xfId="4019" xr:uid="{D0FCFA06-68A2-4B4F-AC18-2CB66C5AFC42}"/>
    <cellStyle name="Normal 9 12" xfId="4020" xr:uid="{5861AE2A-E664-418C-8A9E-0566FE392E3F}"/>
    <cellStyle name="Normal 9 12 2" xfId="4021" xr:uid="{EA3E52B9-7508-4B9F-87B5-6C16194FE4BB}"/>
    <cellStyle name="Normal 9 12 3" xfId="4022" xr:uid="{34A51243-F753-4D62-AAD7-ADA492D52BED}"/>
    <cellStyle name="Normal 9 12 4" xfId="4023" xr:uid="{62C9B72C-35A2-4E9C-B04A-4145D07137E3}"/>
    <cellStyle name="Normal 9 13" xfId="4024" xr:uid="{930A2087-FCC2-4DF6-8B67-5FA926E2C1A2}"/>
    <cellStyle name="Normal 9 13 2" xfId="4025" xr:uid="{6BE18969-B6FA-49E2-B227-8A297CD5ACCD}"/>
    <cellStyle name="Normal 9 14" xfId="4026" xr:uid="{560B0595-F20E-4E81-90CE-707C1EB9EBE4}"/>
    <cellStyle name="Normal 9 15" xfId="4027" xr:uid="{4368E5A0-2F6C-4C85-9369-0111A99E4EE5}"/>
    <cellStyle name="Normal 9 16" xfId="4028" xr:uid="{CEDD6C93-897F-47E4-837D-89767B907FDD}"/>
    <cellStyle name="Normal 9 2" xfId="165" xr:uid="{B1549580-B10B-42A5-9E32-30DC0FB1BC8F}"/>
    <cellStyle name="Normal 9 2 2" xfId="402" xr:uid="{7E501F33-CBD7-4079-935B-07A783D8FE0A}"/>
    <cellStyle name="Normal 9 2 2 2" xfId="4672" xr:uid="{471A2DDE-60DA-4ED9-9E68-8635A35FB2C6}"/>
    <cellStyle name="Normal 9 2 3" xfId="4561" xr:uid="{1E7BBD4A-656B-43A5-958A-F7404EE188F4}"/>
    <cellStyle name="Normal 9 3" xfId="166" xr:uid="{A9C60A84-ACDA-42E4-ADAE-5DEDA019B47C}"/>
    <cellStyle name="Normal 9 3 10" xfId="4029" xr:uid="{683AE3B4-D034-4886-B4BA-ABC7D494B594}"/>
    <cellStyle name="Normal 9 3 11" xfId="4030" xr:uid="{39054D10-E71D-4C26-9DFF-FF5C4BD5063E}"/>
    <cellStyle name="Normal 9 3 2" xfId="167" xr:uid="{B96E54A0-9ADD-4838-AFF5-83BF483ADA4A}"/>
    <cellStyle name="Normal 9 3 2 2" xfId="168" xr:uid="{D5A9B36C-B9BB-47B5-B61E-F4712AD3913C}"/>
    <cellStyle name="Normal 9 3 2 2 2" xfId="403" xr:uid="{0C254483-9ED5-4299-8A7B-C0AB3885547D}"/>
    <cellStyle name="Normal 9 3 2 2 2 2" xfId="825" xr:uid="{C79FA937-FD70-42E3-887B-2B4DC17CED5F}"/>
    <cellStyle name="Normal 9 3 2 2 2 2 2" xfId="826" xr:uid="{2B283D81-9B9B-4A34-A79E-5F2C3F197AAE}"/>
    <cellStyle name="Normal 9 3 2 2 2 2 2 2" xfId="2231" xr:uid="{CFD21757-8B5A-4C4D-8B14-7E58BD215033}"/>
    <cellStyle name="Normal 9 3 2 2 2 2 2 2 2" xfId="2232" xr:uid="{6D607972-0E4B-4656-85F0-553DE30D5CFC}"/>
    <cellStyle name="Normal 9 3 2 2 2 2 2 3" xfId="2233" xr:uid="{009B9484-566A-41C1-954A-AE47F0AEE5CA}"/>
    <cellStyle name="Normal 9 3 2 2 2 2 3" xfId="2234" xr:uid="{8346D90C-43AF-43B8-A63C-D4111DA88C0A}"/>
    <cellStyle name="Normal 9 3 2 2 2 2 3 2" xfId="2235" xr:uid="{D07E3A2E-DF8C-4C6E-BFD8-C68D28EAAC52}"/>
    <cellStyle name="Normal 9 3 2 2 2 2 4" xfId="2236" xr:uid="{12221F30-2C90-4BB4-982D-DE484B71A22C}"/>
    <cellStyle name="Normal 9 3 2 2 2 3" xfId="827" xr:uid="{438CF103-B3AE-43B8-977D-DFA78F89BE85}"/>
    <cellStyle name="Normal 9 3 2 2 2 3 2" xfId="2237" xr:uid="{A3C1504C-E12A-4B3F-872C-BBD9C7BF39D1}"/>
    <cellStyle name="Normal 9 3 2 2 2 3 2 2" xfId="2238" xr:uid="{461F5ED0-5ED0-4143-BF99-8FB64F82B5D7}"/>
    <cellStyle name="Normal 9 3 2 2 2 3 3" xfId="2239" xr:uid="{E5ABFE91-EDE9-48C8-A14F-14F09DDC93E7}"/>
    <cellStyle name="Normal 9 3 2 2 2 3 4" xfId="4031" xr:uid="{576B2E79-97AD-492C-80E4-2251E92A55A1}"/>
    <cellStyle name="Normal 9 3 2 2 2 4" xfId="2240" xr:uid="{8CB3AD00-5FD1-4B7F-AAE8-29228010A2AC}"/>
    <cellStyle name="Normal 9 3 2 2 2 4 2" xfId="2241" xr:uid="{107D4A3D-1811-4BE3-A758-AD19EAD5D483}"/>
    <cellStyle name="Normal 9 3 2 2 2 5" xfId="2242" xr:uid="{BE99CC8A-52B0-458E-97F1-1D9EC1A36235}"/>
    <cellStyle name="Normal 9 3 2 2 2 6" xfId="4032" xr:uid="{4B135CBF-5260-4CCC-B41B-8695F463F0FA}"/>
    <cellStyle name="Normal 9 3 2 2 3" xfId="404" xr:uid="{BCDC7D73-A428-4006-AF15-8F5DA6EE1AF9}"/>
    <cellStyle name="Normal 9 3 2 2 3 2" xfId="828" xr:uid="{83FB282C-83ED-48BF-B4E0-7316DA86244C}"/>
    <cellStyle name="Normal 9 3 2 2 3 2 2" xfId="829" xr:uid="{6D4FAF38-99E6-45BD-8D77-357B49EFB2F0}"/>
    <cellStyle name="Normal 9 3 2 2 3 2 2 2" xfId="2243" xr:uid="{F30F0211-40A1-42BB-A030-5DC9585504F4}"/>
    <cellStyle name="Normal 9 3 2 2 3 2 2 2 2" xfId="2244" xr:uid="{4EF06C2D-FCC8-4D42-A1CB-B87ACCD9E73E}"/>
    <cellStyle name="Normal 9 3 2 2 3 2 2 3" xfId="2245" xr:uid="{076CF5A8-0A1E-4C39-9840-392F11349C5C}"/>
    <cellStyle name="Normal 9 3 2 2 3 2 3" xfId="2246" xr:uid="{FC94D6FA-3DA6-43C8-A08A-8F11AB705E8B}"/>
    <cellStyle name="Normal 9 3 2 2 3 2 3 2" xfId="2247" xr:uid="{9E490FC3-A05F-4FBE-9C59-88190BB81DE4}"/>
    <cellStyle name="Normal 9 3 2 2 3 2 4" xfId="2248" xr:uid="{C428D407-0C09-46F6-9EB9-92738E027E8F}"/>
    <cellStyle name="Normal 9 3 2 2 3 3" xfId="830" xr:uid="{BF31D223-500A-4F35-8A36-0AA0935ECCF3}"/>
    <cellStyle name="Normal 9 3 2 2 3 3 2" xfId="2249" xr:uid="{C0D8B395-4EED-4F06-BAE8-B83C6FE1C1BF}"/>
    <cellStyle name="Normal 9 3 2 2 3 3 2 2" xfId="2250" xr:uid="{F75235BF-1118-4C84-A192-BA5E1DBF6F15}"/>
    <cellStyle name="Normal 9 3 2 2 3 3 3" xfId="2251" xr:uid="{81D3D77D-092D-4C27-B4C3-841533A7048F}"/>
    <cellStyle name="Normal 9 3 2 2 3 4" xfId="2252" xr:uid="{0B14315D-67F4-4A4C-B065-7E8D373F0E1F}"/>
    <cellStyle name="Normal 9 3 2 2 3 4 2" xfId="2253" xr:uid="{5C2F3C1D-91A9-4D95-8E74-76A44F8B2110}"/>
    <cellStyle name="Normal 9 3 2 2 3 5" xfId="2254" xr:uid="{D8C62FD2-EDA2-409E-B75E-FAEEFBB08044}"/>
    <cellStyle name="Normal 9 3 2 2 4" xfId="831" xr:uid="{FB701446-9AC3-40C5-9320-9FBA13CC1135}"/>
    <cellStyle name="Normal 9 3 2 2 4 2" xfId="832" xr:uid="{0553747D-3DE2-4B51-BBEF-65B19E4C10D5}"/>
    <cellStyle name="Normal 9 3 2 2 4 2 2" xfId="2255" xr:uid="{8FBEF66C-A87C-4E16-AB2C-4E52A96605CC}"/>
    <cellStyle name="Normal 9 3 2 2 4 2 2 2" xfId="2256" xr:uid="{64219717-5468-43EF-BCDB-14655292CBC0}"/>
    <cellStyle name="Normal 9 3 2 2 4 2 3" xfId="2257" xr:uid="{6A5F2B1E-5BD6-4819-8402-61F010D592A5}"/>
    <cellStyle name="Normal 9 3 2 2 4 3" xfId="2258" xr:uid="{7054C500-9E4A-4DBE-92B2-C24CA068B290}"/>
    <cellStyle name="Normal 9 3 2 2 4 3 2" xfId="2259" xr:uid="{370ED27D-68E3-45A1-B13A-87EC76F9F329}"/>
    <cellStyle name="Normal 9 3 2 2 4 4" xfId="2260" xr:uid="{F9967DA8-CFB1-42E2-864C-81367A31D220}"/>
    <cellStyle name="Normal 9 3 2 2 5" xfId="833" xr:uid="{27530275-69AD-4DEB-9A7F-C0FE74F65DE5}"/>
    <cellStyle name="Normal 9 3 2 2 5 2" xfId="2261" xr:uid="{BE915456-4544-4DDB-A2BB-A487BDA7BC8F}"/>
    <cellStyle name="Normal 9 3 2 2 5 2 2" xfId="2262" xr:uid="{59155D1D-8FBB-4B45-A8D3-090E9E28D09C}"/>
    <cellStyle name="Normal 9 3 2 2 5 3" xfId="2263" xr:uid="{177C408C-E43E-44C9-9AC5-7653D6F2D138}"/>
    <cellStyle name="Normal 9 3 2 2 5 4" xfId="4033" xr:uid="{D5F06C1B-5077-443D-9F50-8B3050D8E5CF}"/>
    <cellStyle name="Normal 9 3 2 2 6" xfId="2264" xr:uid="{CAB25B7C-87C0-49D1-9495-898A56D91E64}"/>
    <cellStyle name="Normal 9 3 2 2 6 2" xfId="2265" xr:uid="{6F3BFF56-F491-4BD7-82CB-95AC503FC7C0}"/>
    <cellStyle name="Normal 9 3 2 2 7" xfId="2266" xr:uid="{FE244C11-31B0-4CAC-8940-450D0CF9BAEC}"/>
    <cellStyle name="Normal 9 3 2 2 8" xfId="4034" xr:uid="{5B85746B-B7FE-49BC-B6A7-7BBE7D9F2A19}"/>
    <cellStyle name="Normal 9 3 2 3" xfId="405" xr:uid="{D15813EA-8519-4F7A-BFA7-93B667E33588}"/>
    <cellStyle name="Normal 9 3 2 3 2" xfId="834" xr:uid="{14D364FF-5A89-45CF-B517-D0E321B7FF19}"/>
    <cellStyle name="Normal 9 3 2 3 2 2" xfId="835" xr:uid="{0E1BB1B8-3ECF-429D-A960-80BE9DFA34B1}"/>
    <cellStyle name="Normal 9 3 2 3 2 2 2" xfId="2267" xr:uid="{20D6DD82-ED58-41A8-A073-EC76092154A2}"/>
    <cellStyle name="Normal 9 3 2 3 2 2 2 2" xfId="2268" xr:uid="{FA0E2375-EFB6-4A79-9E6A-6C8F7995F172}"/>
    <cellStyle name="Normal 9 3 2 3 2 2 3" xfId="2269" xr:uid="{70725F02-A0A2-40CB-8246-9180329F8A33}"/>
    <cellStyle name="Normal 9 3 2 3 2 3" xfId="2270" xr:uid="{C0C187A7-C75E-4A84-91D2-6414E628349A}"/>
    <cellStyle name="Normal 9 3 2 3 2 3 2" xfId="2271" xr:uid="{1A18089F-FBD6-498E-92AF-06C490128D90}"/>
    <cellStyle name="Normal 9 3 2 3 2 4" xfId="2272" xr:uid="{03EAC7C1-F429-4541-A3DC-F6EC311CAFCF}"/>
    <cellStyle name="Normal 9 3 2 3 3" xfId="836" xr:uid="{4F8AC1E3-6CB9-4484-971A-878A3BDA60F6}"/>
    <cellStyle name="Normal 9 3 2 3 3 2" xfId="2273" xr:uid="{DF6DE3E5-03A9-4538-975F-3A1140CDDD6D}"/>
    <cellStyle name="Normal 9 3 2 3 3 2 2" xfId="2274" xr:uid="{325C4AC2-B8A0-45F5-B315-03B0DD63D57F}"/>
    <cellStyle name="Normal 9 3 2 3 3 3" xfId="2275" xr:uid="{3FC0BFF5-3281-423B-A526-22FA98AA3F52}"/>
    <cellStyle name="Normal 9 3 2 3 3 4" xfId="4035" xr:uid="{F0612BEB-9F24-49CB-9D4B-ED13B7D23F2B}"/>
    <cellStyle name="Normal 9 3 2 3 4" xfId="2276" xr:uid="{7B32872F-252F-4BAA-93D0-931CD6DB4837}"/>
    <cellStyle name="Normal 9 3 2 3 4 2" xfId="2277" xr:uid="{CEF68798-293D-4CF2-9AFA-9F75733E83B3}"/>
    <cellStyle name="Normal 9 3 2 3 5" xfId="2278" xr:uid="{46E004CC-A477-4F34-A3F1-BC2BDDAABF5D}"/>
    <cellStyle name="Normal 9 3 2 3 6" xfId="4036" xr:uid="{9F453A45-6100-4436-8A5E-F78CED97026F}"/>
    <cellStyle name="Normal 9 3 2 4" xfId="406" xr:uid="{284386E0-AFC4-4658-A9BC-4B5B5FCBC84D}"/>
    <cellStyle name="Normal 9 3 2 4 2" xfId="837" xr:uid="{DF7BB0D3-DA68-45B8-B139-FF53B8300323}"/>
    <cellStyle name="Normal 9 3 2 4 2 2" xfId="838" xr:uid="{8D353A27-B168-4042-97B8-58B883FE68AB}"/>
    <cellStyle name="Normal 9 3 2 4 2 2 2" xfId="2279" xr:uid="{8BC65346-9F15-4A1E-A9CA-E3E783883D42}"/>
    <cellStyle name="Normal 9 3 2 4 2 2 2 2" xfId="2280" xr:uid="{AB5AA2A1-F732-4910-9FF5-C9466E62EA23}"/>
    <cellStyle name="Normal 9 3 2 4 2 2 3" xfId="2281" xr:uid="{4D90A984-9434-47CA-839D-C1E6A9459D71}"/>
    <cellStyle name="Normal 9 3 2 4 2 3" xfId="2282" xr:uid="{B8FC20E6-121C-472D-B835-89DB0797947C}"/>
    <cellStyle name="Normal 9 3 2 4 2 3 2" xfId="2283" xr:uid="{DA53E3B1-7B28-4494-A0F8-E430C9D69EC1}"/>
    <cellStyle name="Normal 9 3 2 4 2 4" xfId="2284" xr:uid="{7072CAFB-33C5-4E39-9E25-848A2E2AF307}"/>
    <cellStyle name="Normal 9 3 2 4 3" xfId="839" xr:uid="{B1169409-FC38-41ED-87D0-04B1E3C9E6D3}"/>
    <cellStyle name="Normal 9 3 2 4 3 2" xfId="2285" xr:uid="{9A8B74C0-BFAB-44D5-9227-B9A6AF8F5945}"/>
    <cellStyle name="Normal 9 3 2 4 3 2 2" xfId="2286" xr:uid="{05B9BD73-DFB2-4CE7-9C16-BED2B47D53DD}"/>
    <cellStyle name="Normal 9 3 2 4 3 3" xfId="2287" xr:uid="{ED2D4D93-98D5-46E2-92FD-1E17873F2018}"/>
    <cellStyle name="Normal 9 3 2 4 4" xfId="2288" xr:uid="{8F28B1B9-9A2C-492A-8975-0073FCFB28D7}"/>
    <cellStyle name="Normal 9 3 2 4 4 2" xfId="2289" xr:uid="{5ACF2CD0-646B-49C6-B5BF-055F21FADE1A}"/>
    <cellStyle name="Normal 9 3 2 4 5" xfId="2290" xr:uid="{314D6445-499A-4D15-9DDD-78990FC42A7A}"/>
    <cellStyle name="Normal 9 3 2 5" xfId="407" xr:uid="{2D3D33BF-A709-4C74-A059-6180EC471C43}"/>
    <cellStyle name="Normal 9 3 2 5 2" xfId="840" xr:uid="{36773B13-5A3E-4645-9141-C19164974D36}"/>
    <cellStyle name="Normal 9 3 2 5 2 2" xfId="2291" xr:uid="{9E40F7AA-FD39-4E61-93E5-330A5CBBBD1F}"/>
    <cellStyle name="Normal 9 3 2 5 2 2 2" xfId="2292" xr:uid="{4D07C15B-3368-461D-85FA-36C9BC33B237}"/>
    <cellStyle name="Normal 9 3 2 5 2 3" xfId="2293" xr:uid="{8C20CB31-D800-4D04-951B-90160F08F1DB}"/>
    <cellStyle name="Normal 9 3 2 5 3" xfId="2294" xr:uid="{3E7FB2B1-3226-492A-BE94-3A4064FCAAE9}"/>
    <cellStyle name="Normal 9 3 2 5 3 2" xfId="2295" xr:uid="{B9057DA6-E5B5-4D07-8E39-2B3831C67CF3}"/>
    <cellStyle name="Normal 9 3 2 5 4" xfId="2296" xr:uid="{52EF6601-72FC-4321-BB0A-EE8798FBF803}"/>
    <cellStyle name="Normal 9 3 2 6" xfId="841" xr:uid="{6076BD24-F99A-4986-AE04-F4E2D81C4C0F}"/>
    <cellStyle name="Normal 9 3 2 6 2" xfId="2297" xr:uid="{D785BBD0-B414-4941-9816-6F4D3705DF75}"/>
    <cellStyle name="Normal 9 3 2 6 2 2" xfId="2298" xr:uid="{2A31A7C6-6F5A-4A8D-8D8A-650DCF550B1D}"/>
    <cellStyle name="Normal 9 3 2 6 3" xfId="2299" xr:uid="{8E1958DB-3974-448C-875B-C14115BF678D}"/>
    <cellStyle name="Normal 9 3 2 6 4" xfId="4037" xr:uid="{DE38F8D5-CB7B-473B-A0A0-E389AE16913F}"/>
    <cellStyle name="Normal 9 3 2 7" xfId="2300" xr:uid="{BF42F1F6-E84B-4038-914A-7D41389400DD}"/>
    <cellStyle name="Normal 9 3 2 7 2" xfId="2301" xr:uid="{F77E2708-8A74-4DF7-902A-2CDEE8769BCF}"/>
    <cellStyle name="Normal 9 3 2 8" xfId="2302" xr:uid="{CB68B858-31AC-4793-AA5E-F54E2F1D446E}"/>
    <cellStyle name="Normal 9 3 2 9" xfId="4038" xr:uid="{D4338C7E-25B5-47B5-844B-9DEAD2BEE1C6}"/>
    <cellStyle name="Normal 9 3 3" xfId="169" xr:uid="{FF70660E-19F0-4689-8C20-F16C57F544C0}"/>
    <cellStyle name="Normal 9 3 3 2" xfId="170" xr:uid="{AD2F5B54-3FA1-4E38-849B-1EA581CA0465}"/>
    <cellStyle name="Normal 9 3 3 2 2" xfId="842" xr:uid="{C54E3C7B-885F-41D2-8860-0A0F40562632}"/>
    <cellStyle name="Normal 9 3 3 2 2 2" xfId="843" xr:uid="{7E19EFC1-37BB-4736-9BA9-735FCC3E07CA}"/>
    <cellStyle name="Normal 9 3 3 2 2 2 2" xfId="2303" xr:uid="{C488F85D-DA23-4D66-9FED-26763DDCBFFA}"/>
    <cellStyle name="Normal 9 3 3 2 2 2 2 2" xfId="2304" xr:uid="{06F137FC-F69D-4C12-AF80-847FBA711AA5}"/>
    <cellStyle name="Normal 9 3 3 2 2 2 3" xfId="2305" xr:uid="{61BF4DBC-4473-41F0-A5A8-E0196A2E1FF8}"/>
    <cellStyle name="Normal 9 3 3 2 2 3" xfId="2306" xr:uid="{30069970-E24C-4B20-BC8E-2117AC99415F}"/>
    <cellStyle name="Normal 9 3 3 2 2 3 2" xfId="2307" xr:uid="{ECB815E5-C56B-4653-A2A6-0A762628CF65}"/>
    <cellStyle name="Normal 9 3 3 2 2 4" xfId="2308" xr:uid="{4250CF94-C4BE-4C3D-ABFB-4CFC424DC856}"/>
    <cellStyle name="Normal 9 3 3 2 3" xfId="844" xr:uid="{92354B0E-8D87-4594-9B85-3F0E89261120}"/>
    <cellStyle name="Normal 9 3 3 2 3 2" xfId="2309" xr:uid="{8074FB16-B26A-418D-9D55-969FD79FECE5}"/>
    <cellStyle name="Normal 9 3 3 2 3 2 2" xfId="2310" xr:uid="{849422DB-82D8-47BE-8E8C-E08580A85116}"/>
    <cellStyle name="Normal 9 3 3 2 3 3" xfId="2311" xr:uid="{4581803D-2A6E-48DB-B700-E66A8F86AFA9}"/>
    <cellStyle name="Normal 9 3 3 2 3 4" xfId="4039" xr:uid="{4228A82F-0D5D-465F-8F6D-95CD80D0A2CC}"/>
    <cellStyle name="Normal 9 3 3 2 4" xfId="2312" xr:uid="{9DC5D3FB-CA1E-4E92-B0A4-A1C6323EDA04}"/>
    <cellStyle name="Normal 9 3 3 2 4 2" xfId="2313" xr:uid="{8B66EBFE-2581-44CC-95F8-62C624089F9F}"/>
    <cellStyle name="Normal 9 3 3 2 5" xfId="2314" xr:uid="{EDB28CEF-8E26-4E3A-882E-47F1DFC96691}"/>
    <cellStyle name="Normal 9 3 3 2 6" xfId="4040" xr:uid="{FD96EC89-F96F-40F4-9FA6-643408DC8C0C}"/>
    <cellStyle name="Normal 9 3 3 3" xfId="408" xr:uid="{B6EB144A-983B-495A-A910-0D2DB897BE70}"/>
    <cellStyle name="Normal 9 3 3 3 2" xfId="845" xr:uid="{FFE73735-BE14-412A-B30E-721330810495}"/>
    <cellStyle name="Normal 9 3 3 3 2 2" xfId="846" xr:uid="{B93BA68B-730E-4AFD-B03C-2381011001B1}"/>
    <cellStyle name="Normal 9 3 3 3 2 2 2" xfId="2315" xr:uid="{4F868957-B70C-4CD1-8B0D-2A64BFA3E478}"/>
    <cellStyle name="Normal 9 3 3 3 2 2 2 2" xfId="2316" xr:uid="{D2B040C1-4136-4245-91BF-F91DDDDFDB31}"/>
    <cellStyle name="Normal 9 3 3 3 2 2 2 2 2" xfId="4765" xr:uid="{B667A9E6-FC6D-4CCD-BB15-2E0AC12F4309}"/>
    <cellStyle name="Normal 9 3 3 3 2 2 3" xfId="2317" xr:uid="{0121CC18-1CA4-4B7E-8D2E-6F96FEB0A00B}"/>
    <cellStyle name="Normal 9 3 3 3 2 2 3 2" xfId="4766" xr:uid="{5E40110D-4DF3-46E3-A602-E1F614B01D73}"/>
    <cellStyle name="Normal 9 3 3 3 2 3" xfId="2318" xr:uid="{0B6EFBE1-F3C3-42B7-AFD3-8FF5330E6BA5}"/>
    <cellStyle name="Normal 9 3 3 3 2 3 2" xfId="2319" xr:uid="{5F1606B9-8D47-41A3-B299-083976203FEA}"/>
    <cellStyle name="Normal 9 3 3 3 2 3 2 2" xfId="4768" xr:uid="{7837DE2E-6C8F-4698-83F4-C66A25CDFB45}"/>
    <cellStyle name="Normal 9 3 3 3 2 3 3" xfId="4767" xr:uid="{C45F91E4-2B0D-47E1-A3BB-BC10E46ADF84}"/>
    <cellStyle name="Normal 9 3 3 3 2 4" xfId="2320" xr:uid="{7875EA29-5381-4099-858C-99BF17EE2170}"/>
    <cellStyle name="Normal 9 3 3 3 2 4 2" xfId="4769" xr:uid="{9B3F488E-FC71-410B-B102-733B8DDA16FC}"/>
    <cellStyle name="Normal 9 3 3 3 3" xfId="847" xr:uid="{DDFBD4C6-30B6-487D-911B-54153CF27ABE}"/>
    <cellStyle name="Normal 9 3 3 3 3 2" xfId="2321" xr:uid="{D2EBCD72-83A7-45A8-BFD6-6CD40AF60389}"/>
    <cellStyle name="Normal 9 3 3 3 3 2 2" xfId="2322" xr:uid="{4E5046E5-989D-4844-A205-AAC4DA0E4F62}"/>
    <cellStyle name="Normal 9 3 3 3 3 2 2 2" xfId="4772" xr:uid="{29C23953-8EE0-4DF5-9CA2-F07057940330}"/>
    <cellStyle name="Normal 9 3 3 3 3 2 3" xfId="4771" xr:uid="{7DA1F8B6-9DC8-42C7-8889-D6EC460F09AE}"/>
    <cellStyle name="Normal 9 3 3 3 3 3" xfId="2323" xr:uid="{869FDC7C-57BD-46C2-BBAF-2AFBA4441A99}"/>
    <cellStyle name="Normal 9 3 3 3 3 3 2" xfId="4773" xr:uid="{DBC75084-3FCB-40AF-8CDD-F895E4FC2E93}"/>
    <cellStyle name="Normal 9 3 3 3 3 4" xfId="4770" xr:uid="{276CD75A-BAA1-4E49-A335-B76107810598}"/>
    <cellStyle name="Normal 9 3 3 3 4" xfId="2324" xr:uid="{7788D485-53EB-4900-A865-ADAB4BF91395}"/>
    <cellStyle name="Normal 9 3 3 3 4 2" xfId="2325" xr:uid="{4BD4D37C-EA96-40F4-87B3-3C58E3EBB4BB}"/>
    <cellStyle name="Normal 9 3 3 3 4 2 2" xfId="4775" xr:uid="{9720A46A-621F-4F2E-863B-25F1FFC94841}"/>
    <cellStyle name="Normal 9 3 3 3 4 3" xfId="4774" xr:uid="{E39C0094-90FA-40A6-B054-AC615E8755F0}"/>
    <cellStyle name="Normal 9 3 3 3 5" xfId="2326" xr:uid="{C4BA6056-7292-4C8B-A933-2891B1C63C29}"/>
    <cellStyle name="Normal 9 3 3 3 5 2" xfId="4776" xr:uid="{4A5763C7-BF1D-4F2E-9D6F-33B62016E10C}"/>
    <cellStyle name="Normal 9 3 3 4" xfId="409" xr:uid="{9528DA31-BCEA-41DD-A033-D62E5268E20B}"/>
    <cellStyle name="Normal 9 3 3 4 2" xfId="848" xr:uid="{39C9F438-50D0-45AF-92DA-533334E426EA}"/>
    <cellStyle name="Normal 9 3 3 4 2 2" xfId="2327" xr:uid="{A5B7AF2A-549B-4436-A386-A74C44B34AB7}"/>
    <cellStyle name="Normal 9 3 3 4 2 2 2" xfId="2328" xr:uid="{CA4598F3-5CC8-4E66-9971-A71FA76E2773}"/>
    <cellStyle name="Normal 9 3 3 4 2 2 2 2" xfId="4780" xr:uid="{1E619FFC-878A-4A07-A6CA-DC4871FBDEC7}"/>
    <cellStyle name="Normal 9 3 3 4 2 2 3" xfId="4779" xr:uid="{A3116EB6-469E-4AEB-8A0E-ACE5DEADE7F3}"/>
    <cellStyle name="Normal 9 3 3 4 2 3" xfId="2329" xr:uid="{EE5B3DED-914A-4AF7-9100-1A33D8CC17CE}"/>
    <cellStyle name="Normal 9 3 3 4 2 3 2" xfId="4781" xr:uid="{91F87346-F28A-456F-928A-F8CB724B2BC1}"/>
    <cellStyle name="Normal 9 3 3 4 2 4" xfId="4778" xr:uid="{3D0623FE-7881-4964-A7F3-181F5469D993}"/>
    <cellStyle name="Normal 9 3 3 4 3" xfId="2330" xr:uid="{A3A2E548-B121-4A90-8F8E-3881F07DDEA4}"/>
    <cellStyle name="Normal 9 3 3 4 3 2" xfId="2331" xr:uid="{262D3A6C-F43E-498F-BCB5-FC93D9E19A7B}"/>
    <cellStyle name="Normal 9 3 3 4 3 2 2" xfId="4783" xr:uid="{CDF94468-1664-4064-BA36-44A2DD48270B}"/>
    <cellStyle name="Normal 9 3 3 4 3 3" xfId="4782" xr:uid="{0E1E4466-8D95-4387-89D0-46037DF019ED}"/>
    <cellStyle name="Normal 9 3 3 4 4" xfId="2332" xr:uid="{4DF32732-0ACE-4AF7-B800-5DCDE48F91AF}"/>
    <cellStyle name="Normal 9 3 3 4 4 2" xfId="4784" xr:uid="{B9DA9FC2-CACF-4F57-8083-C99EEFE437A4}"/>
    <cellStyle name="Normal 9 3 3 4 5" xfId="4777" xr:uid="{ABAC03E6-E92E-497D-8E2A-E874D2D8B5D8}"/>
    <cellStyle name="Normal 9 3 3 5" xfId="849" xr:uid="{8D1B954F-64C5-4F2B-A005-C2BAAFD3D814}"/>
    <cellStyle name="Normal 9 3 3 5 2" xfId="2333" xr:uid="{A4DBE7E9-16A5-49C6-B4A5-BBB34EC16234}"/>
    <cellStyle name="Normal 9 3 3 5 2 2" xfId="2334" xr:uid="{1C2A3C35-BE69-428C-A2EE-05612554D10F}"/>
    <cellStyle name="Normal 9 3 3 5 2 2 2" xfId="4787" xr:uid="{F8E8FA01-882C-47A3-94D0-CB10B79BA277}"/>
    <cellStyle name="Normal 9 3 3 5 2 3" xfId="4786" xr:uid="{9ADC07B8-674D-4E12-8A16-465B78F741D5}"/>
    <cellStyle name="Normal 9 3 3 5 3" xfId="2335" xr:uid="{8E335F49-5450-4FF2-BB61-3A95D1E37BC3}"/>
    <cellStyle name="Normal 9 3 3 5 3 2" xfId="4788" xr:uid="{60B7A186-7855-4ADD-8FC5-E05736E544EF}"/>
    <cellStyle name="Normal 9 3 3 5 4" xfId="4041" xr:uid="{56C3279F-18E3-4915-BD77-D1F01D7A9D6F}"/>
    <cellStyle name="Normal 9 3 3 5 4 2" xfId="4789" xr:uid="{AA52E989-5B1E-4D87-B7B2-691717C7DAD8}"/>
    <cellStyle name="Normal 9 3 3 5 5" xfId="4785" xr:uid="{9D015B5F-D601-467D-A2DB-D8BAF84B2BBF}"/>
    <cellStyle name="Normal 9 3 3 6" xfId="2336" xr:uid="{A2DDAED0-3566-440C-8955-7963E6D99764}"/>
    <cellStyle name="Normal 9 3 3 6 2" xfId="2337" xr:uid="{5904800E-C2FA-43A7-A8BC-89F0E0E97C5C}"/>
    <cellStyle name="Normal 9 3 3 6 2 2" xfId="4791" xr:uid="{BF50FDF5-9EEF-40C6-AA31-598D983E9DF3}"/>
    <cellStyle name="Normal 9 3 3 6 3" xfId="4790" xr:uid="{A898DD50-6C89-4076-9895-2A0FA0C7675F}"/>
    <cellStyle name="Normal 9 3 3 7" xfId="2338" xr:uid="{0C38D61A-3620-4C9F-8B42-2B4E28349A2C}"/>
    <cellStyle name="Normal 9 3 3 7 2" xfId="4792" xr:uid="{BC2197E1-A87B-40EE-B9E5-3C20E65018EC}"/>
    <cellStyle name="Normal 9 3 3 8" xfId="4042" xr:uid="{E17C6828-20E8-462E-89D3-C0ED3C88BF8E}"/>
    <cellStyle name="Normal 9 3 3 8 2" xfId="4793" xr:uid="{E37EAF2D-6D3E-47F7-873B-6AD0732738FA}"/>
    <cellStyle name="Normal 9 3 4" xfId="171" xr:uid="{D810226B-2B61-4762-B887-E32C73D2E733}"/>
    <cellStyle name="Normal 9 3 4 2" xfId="450" xr:uid="{469DD6EF-E7F6-4D40-828E-DC0B3CB65B63}"/>
    <cellStyle name="Normal 9 3 4 2 2" xfId="850" xr:uid="{F028C726-AD0B-422B-844B-08BCADF7595B}"/>
    <cellStyle name="Normal 9 3 4 2 2 2" xfId="2339" xr:uid="{3E6FB594-2262-42A2-BBE0-F61BC45264E8}"/>
    <cellStyle name="Normal 9 3 4 2 2 2 2" xfId="2340" xr:uid="{B543F86F-F34C-4B1E-AD73-65ABBD535AA5}"/>
    <cellStyle name="Normal 9 3 4 2 2 2 2 2" xfId="4798" xr:uid="{F3C1517F-114A-421F-9CAC-377D7B9AD791}"/>
    <cellStyle name="Normal 9 3 4 2 2 2 3" xfId="4797" xr:uid="{7842E4B3-FC6D-48D1-9229-3E1F372C3EAC}"/>
    <cellStyle name="Normal 9 3 4 2 2 3" xfId="2341" xr:uid="{EF6C5070-F8CE-4A13-9545-386E5CDC6D69}"/>
    <cellStyle name="Normal 9 3 4 2 2 3 2" xfId="4799" xr:uid="{1F960827-4027-416F-9A7D-1920468FFAB6}"/>
    <cellStyle name="Normal 9 3 4 2 2 4" xfId="4043" xr:uid="{8D596AAE-DF71-4BE1-A06A-27CE3DFB43CF}"/>
    <cellStyle name="Normal 9 3 4 2 2 4 2" xfId="4800" xr:uid="{BD1E96B9-9C01-4B8F-B7B3-AE43DFA25C53}"/>
    <cellStyle name="Normal 9 3 4 2 2 5" xfId="4796" xr:uid="{7CA12591-798F-4936-9C5C-CED22DACE574}"/>
    <cellStyle name="Normal 9 3 4 2 3" xfId="2342" xr:uid="{E4A795C6-E997-45C0-A5CF-B000F59B6864}"/>
    <cellStyle name="Normal 9 3 4 2 3 2" xfId="2343" xr:uid="{A0686336-0FB6-4374-AD0C-E94156E0E304}"/>
    <cellStyle name="Normal 9 3 4 2 3 2 2" xfId="4802" xr:uid="{1D444AFD-3028-445A-BFC0-DC88C57DB0D1}"/>
    <cellStyle name="Normal 9 3 4 2 3 3" xfId="4801" xr:uid="{EF309BE6-1961-4EB8-8E4F-BE2DAAABE2C9}"/>
    <cellStyle name="Normal 9 3 4 2 4" xfId="2344" xr:uid="{E7C77B97-39F1-4981-857F-5D158128FF0B}"/>
    <cellStyle name="Normal 9 3 4 2 4 2" xfId="4803" xr:uid="{75434CE8-9E13-4DEE-9877-C9BD71E1F73E}"/>
    <cellStyle name="Normal 9 3 4 2 5" xfId="4044" xr:uid="{26039294-1196-4BF4-993C-8BCEC46C095D}"/>
    <cellStyle name="Normal 9 3 4 2 5 2" xfId="4804" xr:uid="{D1AAEC3F-688A-44F0-B5D3-4AE9AD4BA3EB}"/>
    <cellStyle name="Normal 9 3 4 2 6" xfId="4795" xr:uid="{0456BD0C-AAD3-486F-84A4-DD2442F10E4C}"/>
    <cellStyle name="Normal 9 3 4 3" xfId="851" xr:uid="{8B017835-A923-4234-971F-88EE991DB8E0}"/>
    <cellStyle name="Normal 9 3 4 3 2" xfId="2345" xr:uid="{16443303-AF31-47F5-9653-283460216B42}"/>
    <cellStyle name="Normal 9 3 4 3 2 2" xfId="2346" xr:uid="{04A72C1E-9548-4CB9-9DFC-CFA4A45F1B19}"/>
    <cellStyle name="Normal 9 3 4 3 2 2 2" xfId="4807" xr:uid="{3CB1CE01-0A2B-44E9-ABFA-0B5E7ADF02C8}"/>
    <cellStyle name="Normal 9 3 4 3 2 3" xfId="4806" xr:uid="{15F4B42F-F418-46DE-9B39-97706A0A50DE}"/>
    <cellStyle name="Normal 9 3 4 3 3" xfId="2347" xr:uid="{99574D78-D9F2-4076-9CF2-4C819EB2F422}"/>
    <cellStyle name="Normal 9 3 4 3 3 2" xfId="4808" xr:uid="{A13123BA-EC6F-4B65-AF92-932F3743FB79}"/>
    <cellStyle name="Normal 9 3 4 3 4" xfId="4045" xr:uid="{6CE9FA6E-977D-48F3-99D5-2917B5692BD9}"/>
    <cellStyle name="Normal 9 3 4 3 4 2" xfId="4809" xr:uid="{821DAAF2-3800-44D8-9690-E7AF866B34B9}"/>
    <cellStyle name="Normal 9 3 4 3 5" xfId="4805" xr:uid="{8FA29A6B-35CB-4BCA-A7FE-5849549D1355}"/>
    <cellStyle name="Normal 9 3 4 4" xfId="2348" xr:uid="{C1340192-1297-4550-A45E-A579AB403C71}"/>
    <cellStyle name="Normal 9 3 4 4 2" xfId="2349" xr:uid="{07C8F1C2-6F30-4408-BBE8-132DEDA15DBB}"/>
    <cellStyle name="Normal 9 3 4 4 2 2" xfId="4811" xr:uid="{82D53369-FADB-4F95-A209-591C9EAC5991}"/>
    <cellStyle name="Normal 9 3 4 4 3" xfId="4046" xr:uid="{38C02CDE-C84A-4A4C-AAA2-B6866CF1AAB0}"/>
    <cellStyle name="Normal 9 3 4 4 3 2" xfId="4812" xr:uid="{397D68B3-0BFA-4FA3-95C0-3930E3585240}"/>
    <cellStyle name="Normal 9 3 4 4 4" xfId="4047" xr:uid="{9ABFD64E-8D21-4B85-BDED-1BF67EC8AEB6}"/>
    <cellStyle name="Normal 9 3 4 4 4 2" xfId="4813" xr:uid="{0C3BF02C-B687-489C-99AA-96D2FF898C33}"/>
    <cellStyle name="Normal 9 3 4 4 5" xfId="4810" xr:uid="{D5B369AE-0E22-4DCF-8490-2AC6E4090B99}"/>
    <cellStyle name="Normal 9 3 4 5" xfId="2350" xr:uid="{DAC4592B-99D0-43FB-A36A-89D9082C7C42}"/>
    <cellStyle name="Normal 9 3 4 5 2" xfId="4814" xr:uid="{25264C1F-A0EC-43EE-8A66-FA1FB8852BE5}"/>
    <cellStyle name="Normal 9 3 4 6" xfId="4048" xr:uid="{7FCCC0E5-E219-40B8-B71D-290E9784734A}"/>
    <cellStyle name="Normal 9 3 4 6 2" xfId="4815" xr:uid="{D126A10C-19DB-4EF4-832B-1B3B342AE94A}"/>
    <cellStyle name="Normal 9 3 4 7" xfId="4049" xr:uid="{778513D1-5564-46F8-9812-D801C1D307E7}"/>
    <cellStyle name="Normal 9 3 4 7 2" xfId="4816" xr:uid="{3A3D4709-B2CF-4BE6-A857-71BDB62ACDF4}"/>
    <cellStyle name="Normal 9 3 4 8" xfId="4794" xr:uid="{F732B4AF-32BE-4515-BD05-157ED9AC28CE}"/>
    <cellStyle name="Normal 9 3 5" xfId="410" xr:uid="{91820C8C-67E9-4A12-8C73-24275B4EF7E7}"/>
    <cellStyle name="Normal 9 3 5 2" xfId="852" xr:uid="{6C64EB71-F256-48E0-B120-96014B499A81}"/>
    <cellStyle name="Normal 9 3 5 2 2" xfId="853" xr:uid="{6ED57093-4929-4CD5-8AF0-1DF136D7005F}"/>
    <cellStyle name="Normal 9 3 5 2 2 2" xfId="2351" xr:uid="{1221BC37-4CF6-49D1-BDB1-FB82CA252B4C}"/>
    <cellStyle name="Normal 9 3 5 2 2 2 2" xfId="2352" xr:uid="{6CB475DD-9526-4096-89E1-9ECEE2664028}"/>
    <cellStyle name="Normal 9 3 5 2 2 2 2 2" xfId="4821" xr:uid="{14AF1217-E1F8-44B5-ABDD-D9171A9600A1}"/>
    <cellStyle name="Normal 9 3 5 2 2 2 3" xfId="4820" xr:uid="{074FE1D7-DAB0-41D6-BE37-77847ECD5723}"/>
    <cellStyle name="Normal 9 3 5 2 2 3" xfId="2353" xr:uid="{E6C43273-E037-433B-9331-EA18B6496340}"/>
    <cellStyle name="Normal 9 3 5 2 2 3 2" xfId="4822" xr:uid="{2D01B1B0-9341-4F68-8EF7-FADC27955F53}"/>
    <cellStyle name="Normal 9 3 5 2 2 4" xfId="4819" xr:uid="{85A0A9D8-8DDC-405E-BF67-2E248F78DF8C}"/>
    <cellStyle name="Normal 9 3 5 2 3" xfId="2354" xr:uid="{C0349075-D913-424F-B0FB-C7ED69AF8A5D}"/>
    <cellStyle name="Normal 9 3 5 2 3 2" xfId="2355" xr:uid="{650781FF-5B65-472C-B984-BC8DCE6699ED}"/>
    <cellStyle name="Normal 9 3 5 2 3 2 2" xfId="4824" xr:uid="{CA55EDDA-8177-4504-83EB-8A89905ADB17}"/>
    <cellStyle name="Normal 9 3 5 2 3 3" xfId="4823" xr:uid="{C60D956A-9EF7-4B75-8B83-BFC36BB38844}"/>
    <cellStyle name="Normal 9 3 5 2 4" xfId="2356" xr:uid="{BD60DAFA-D7E1-4647-880E-E75474FDA8F7}"/>
    <cellStyle name="Normal 9 3 5 2 4 2" xfId="4825" xr:uid="{DD5DC03E-85A2-40DC-96BE-DE4E3A72752D}"/>
    <cellStyle name="Normal 9 3 5 2 5" xfId="4818" xr:uid="{1C1E9BD2-D80F-46C8-8898-670665AB5171}"/>
    <cellStyle name="Normal 9 3 5 3" xfId="854" xr:uid="{55B49631-DFA2-4409-9EF0-BC2E55C94B59}"/>
    <cellStyle name="Normal 9 3 5 3 2" xfId="2357" xr:uid="{501348E6-8C9B-4937-A30E-23CEE30DD122}"/>
    <cellStyle name="Normal 9 3 5 3 2 2" xfId="2358" xr:uid="{84A2F296-B8C4-4F5C-AEB6-309309D8422E}"/>
    <cellStyle name="Normal 9 3 5 3 2 2 2" xfId="4828" xr:uid="{DE93515D-F4CB-4A84-8895-75D8A7EFD808}"/>
    <cellStyle name="Normal 9 3 5 3 2 3" xfId="4827" xr:uid="{CE51F662-2349-4161-A4DF-98CC2FD63F64}"/>
    <cellStyle name="Normal 9 3 5 3 3" xfId="2359" xr:uid="{4315B251-29FA-4893-91E7-AC2B0C8EEB18}"/>
    <cellStyle name="Normal 9 3 5 3 3 2" xfId="4829" xr:uid="{2A3D6BB0-7CC9-4A2E-AB12-16F5342DAA35}"/>
    <cellStyle name="Normal 9 3 5 3 4" xfId="4050" xr:uid="{1257D287-CD74-4112-AEEE-21CD94E07530}"/>
    <cellStyle name="Normal 9 3 5 3 4 2" xfId="4830" xr:uid="{D307E19C-30BA-4A31-BD6C-E7E8295D5D52}"/>
    <cellStyle name="Normal 9 3 5 3 5" xfId="4826" xr:uid="{B5D53964-D7DD-4F60-9067-1CC22BC1564A}"/>
    <cellStyle name="Normal 9 3 5 4" xfId="2360" xr:uid="{52AB6A5A-4170-4F8D-9989-7AB9582AC54F}"/>
    <cellStyle name="Normal 9 3 5 4 2" xfId="2361" xr:uid="{2045EE23-5075-4326-9FBD-6F5DB7D66755}"/>
    <cellStyle name="Normal 9 3 5 4 2 2" xfId="4832" xr:uid="{E861CD4C-53C6-487B-8AE3-99093F40596E}"/>
    <cellStyle name="Normal 9 3 5 4 3" xfId="4831" xr:uid="{87A88367-F532-4F5E-BCB0-CAD0530B4319}"/>
    <cellStyle name="Normal 9 3 5 5" xfId="2362" xr:uid="{421B0A60-8AEC-446F-8019-254AED18AF91}"/>
    <cellStyle name="Normal 9 3 5 5 2" xfId="4833" xr:uid="{14707770-7A86-43F7-B01E-FC6BBF35F480}"/>
    <cellStyle name="Normal 9 3 5 6" xfId="4051" xr:uid="{362D969A-6309-4269-96EE-9F39FDDD5EC3}"/>
    <cellStyle name="Normal 9 3 5 6 2" xfId="4834" xr:uid="{372E484B-12BA-4180-80E8-46251D4203B5}"/>
    <cellStyle name="Normal 9 3 5 7" xfId="4817" xr:uid="{3F17E200-7BB6-401D-AC91-0D37BBCD1140}"/>
    <cellStyle name="Normal 9 3 6" xfId="411" xr:uid="{D09CBECC-A3FF-4032-A88E-84B1B30055D8}"/>
    <cellStyle name="Normal 9 3 6 2" xfId="855" xr:uid="{86968AB0-3424-4CC6-835F-E2A65AF10AB0}"/>
    <cellStyle name="Normal 9 3 6 2 2" xfId="2363" xr:uid="{A7FEAFD2-7442-4D0C-9CDA-D457D78EC53C}"/>
    <cellStyle name="Normal 9 3 6 2 2 2" xfId="2364" xr:uid="{B560E796-FAB2-4B5A-88F5-A3A6B7F384AA}"/>
    <cellStyle name="Normal 9 3 6 2 2 2 2" xfId="4838" xr:uid="{D8527866-D81A-4285-82CE-F5B8BFDB47C3}"/>
    <cellStyle name="Normal 9 3 6 2 2 3" xfId="4837" xr:uid="{A4A291AE-2B4B-4042-B8CB-D6154866BABD}"/>
    <cellStyle name="Normal 9 3 6 2 3" xfId="2365" xr:uid="{0F7E75B1-5F37-4094-B429-5A616EFF191C}"/>
    <cellStyle name="Normal 9 3 6 2 3 2" xfId="4839" xr:uid="{005F462A-E430-43E9-92F6-5EDC84225979}"/>
    <cellStyle name="Normal 9 3 6 2 4" xfId="4052" xr:uid="{4004C5D3-BE2D-4676-B42D-9C56BE320A58}"/>
    <cellStyle name="Normal 9 3 6 2 4 2" xfId="4840" xr:uid="{B3BB0487-C882-4CB8-8AD7-A5DE63BF38DB}"/>
    <cellStyle name="Normal 9 3 6 2 5" xfId="4836" xr:uid="{FF11860F-752A-420D-A74D-1659999D7684}"/>
    <cellStyle name="Normal 9 3 6 3" xfId="2366" xr:uid="{6FC75945-FCD7-4E02-B80A-97B413170997}"/>
    <cellStyle name="Normal 9 3 6 3 2" xfId="2367" xr:uid="{AD8C10ED-A11C-4DB9-9C70-EF9D8C8DDAB1}"/>
    <cellStyle name="Normal 9 3 6 3 2 2" xfId="4842" xr:uid="{9FE6BEF5-675A-484F-9154-76290AE3F3E9}"/>
    <cellStyle name="Normal 9 3 6 3 3" xfId="4841" xr:uid="{56CE3C77-81F5-4988-A902-142219C29BE9}"/>
    <cellStyle name="Normal 9 3 6 4" xfId="2368" xr:uid="{C76028B3-06F8-4E6D-83D6-2C676CBBC942}"/>
    <cellStyle name="Normal 9 3 6 4 2" xfId="4843" xr:uid="{0E22EDCF-6CFD-4D5D-A25A-DE69CE2D54F6}"/>
    <cellStyle name="Normal 9 3 6 5" xfId="4053" xr:uid="{917F52A0-E739-4EFB-AE03-C6B37B46B954}"/>
    <cellStyle name="Normal 9 3 6 5 2" xfId="4844" xr:uid="{DC5F1075-F74E-4B54-8658-F528139DF44A}"/>
    <cellStyle name="Normal 9 3 6 6" xfId="4835" xr:uid="{E0A30B83-8F06-4DD1-A96D-1AB5C1ADD767}"/>
    <cellStyle name="Normal 9 3 7" xfId="856" xr:uid="{27C9DC2B-C381-475B-98B0-07F3C74B3688}"/>
    <cellStyle name="Normal 9 3 7 2" xfId="2369" xr:uid="{A3828730-566F-4EDB-9860-6F69D83E0073}"/>
    <cellStyle name="Normal 9 3 7 2 2" xfId="2370" xr:uid="{94F3AD2F-AFBA-4CEB-BC2D-7F7540C098DA}"/>
    <cellStyle name="Normal 9 3 7 2 2 2" xfId="4847" xr:uid="{24E47C4C-68C6-4ED6-A771-50B2DC4541FD}"/>
    <cellStyle name="Normal 9 3 7 2 3" xfId="4846" xr:uid="{0C4AA096-1DD8-4229-A02C-34E237A44504}"/>
    <cellStyle name="Normal 9 3 7 3" xfId="2371" xr:uid="{3E55A218-0BDC-48D6-8984-4274B47011DB}"/>
    <cellStyle name="Normal 9 3 7 3 2" xfId="4848" xr:uid="{F6142A73-105D-49AE-BA57-9304C5939E32}"/>
    <cellStyle name="Normal 9 3 7 4" xfId="4054" xr:uid="{D9338CEF-4467-4652-ABB2-6E2D26A98813}"/>
    <cellStyle name="Normal 9 3 7 4 2" xfId="4849" xr:uid="{90D5973E-F57D-4E74-841E-0038B77C05BF}"/>
    <cellStyle name="Normal 9 3 7 5" xfId="4845" xr:uid="{C1AE5F1F-C30D-4D61-AE88-A769CC3F5B52}"/>
    <cellStyle name="Normal 9 3 8" xfId="2372" xr:uid="{C1C648DC-5720-4D14-8336-F17C8A9F34DE}"/>
    <cellStyle name="Normal 9 3 8 2" xfId="2373" xr:uid="{9089F0FE-9A84-482D-9BE0-18C98DD4BB6B}"/>
    <cellStyle name="Normal 9 3 8 2 2" xfId="4851" xr:uid="{37B8D125-C563-4D97-967F-14413BC4D75A}"/>
    <cellStyle name="Normal 9 3 8 3" xfId="4055" xr:uid="{00D55600-5DAC-49D3-AB9A-2D945C44EB32}"/>
    <cellStyle name="Normal 9 3 8 3 2" xfId="4852" xr:uid="{1A0D73A6-FFF1-4E12-AB66-DA976CA26C73}"/>
    <cellStyle name="Normal 9 3 8 4" xfId="4056" xr:uid="{BDF8B2CC-67CB-4FD9-BA2A-B352CA993706}"/>
    <cellStyle name="Normal 9 3 8 4 2" xfId="4853" xr:uid="{3D54816F-8A9D-4532-AFCD-03D5C11E5892}"/>
    <cellStyle name="Normal 9 3 8 5" xfId="4850" xr:uid="{D73A2282-F7BD-4539-A447-4D700493ED7A}"/>
    <cellStyle name="Normal 9 3 9" xfId="2374" xr:uid="{D18306D6-6AED-4B8C-9294-3727B23D0014}"/>
    <cellStyle name="Normal 9 3 9 2" xfId="4854" xr:uid="{CEA0D1AD-7290-47D0-B726-CEA1CC715F8E}"/>
    <cellStyle name="Normal 9 4" xfId="172" xr:uid="{C1589CE4-E75B-40F4-9911-A5AB519AA832}"/>
    <cellStyle name="Normal 9 4 10" xfId="4057" xr:uid="{5D946C15-596A-48F1-8F36-16152D276480}"/>
    <cellStyle name="Normal 9 4 10 2" xfId="4856" xr:uid="{BBCCD55F-FA63-470F-A21E-59C84482D8F6}"/>
    <cellStyle name="Normal 9 4 11" xfId="4058" xr:uid="{1B894966-35F0-438F-91B5-503717BA2C2C}"/>
    <cellStyle name="Normal 9 4 11 2" xfId="4857" xr:uid="{B70ACFC6-6E20-433D-AECC-06499CB0BF6F}"/>
    <cellStyle name="Normal 9 4 12" xfId="4855" xr:uid="{502F4DE7-3B9A-4012-9ECB-FABFBAF7E28D}"/>
    <cellStyle name="Normal 9 4 2" xfId="173" xr:uid="{812E42B1-09A5-4887-A7B4-B6FC10487716}"/>
    <cellStyle name="Normal 9 4 2 10" xfId="4858" xr:uid="{DDFCE19C-F125-4687-B337-5133B632E2AE}"/>
    <cellStyle name="Normal 9 4 2 2" xfId="174" xr:uid="{7245DFC6-9A23-4DE3-BFE1-E4F1774082BA}"/>
    <cellStyle name="Normal 9 4 2 2 2" xfId="412" xr:uid="{3E834529-2C65-410A-AFFE-4B66CB99835A}"/>
    <cellStyle name="Normal 9 4 2 2 2 2" xfId="857" xr:uid="{9B97DD93-9BC4-4751-A3F4-739ACB57A9F6}"/>
    <cellStyle name="Normal 9 4 2 2 2 2 2" xfId="2375" xr:uid="{1053D3E9-DFEA-46E1-AD30-685B6CFF8227}"/>
    <cellStyle name="Normal 9 4 2 2 2 2 2 2" xfId="2376" xr:uid="{D6BD88A6-17A3-4795-ABDF-72110CFE8B05}"/>
    <cellStyle name="Normal 9 4 2 2 2 2 2 2 2" xfId="4863" xr:uid="{B72799F5-6F7D-4FB9-A0A4-3D9B543E6B3F}"/>
    <cellStyle name="Normal 9 4 2 2 2 2 2 3" xfId="4862" xr:uid="{9A35D653-03A5-4610-80AE-A82BE531E303}"/>
    <cellStyle name="Normal 9 4 2 2 2 2 3" xfId="2377" xr:uid="{1E21CB47-5A0D-4B06-A625-B6F1296EDD51}"/>
    <cellStyle name="Normal 9 4 2 2 2 2 3 2" xfId="4864" xr:uid="{97CC74D0-6B08-4ADF-AAA6-68EAF507FA6D}"/>
    <cellStyle name="Normal 9 4 2 2 2 2 4" xfId="4059" xr:uid="{E25354A8-1D7F-40DE-B699-33A24CBA1A2F}"/>
    <cellStyle name="Normal 9 4 2 2 2 2 4 2" xfId="4865" xr:uid="{B23E031F-D3D8-4193-BBB6-A84A0B7FF9D1}"/>
    <cellStyle name="Normal 9 4 2 2 2 2 5" xfId="4861" xr:uid="{6D94EBB0-CA9C-42FF-94B7-1AFA665C9C84}"/>
    <cellStyle name="Normal 9 4 2 2 2 3" xfId="2378" xr:uid="{348F555F-A40E-4D48-BE08-42BF7C25C829}"/>
    <cellStyle name="Normal 9 4 2 2 2 3 2" xfId="2379" xr:uid="{F66630B3-4B0C-4DF1-8CD5-8FF0E17E3EE9}"/>
    <cellStyle name="Normal 9 4 2 2 2 3 2 2" xfId="4867" xr:uid="{7E54E306-94E4-4358-8807-0D865E1C07AE}"/>
    <cellStyle name="Normal 9 4 2 2 2 3 3" xfId="4060" xr:uid="{F8523BCB-70DE-4082-88F4-224DA9C6A2EE}"/>
    <cellStyle name="Normal 9 4 2 2 2 3 3 2" xfId="4868" xr:uid="{E8ECDADF-857F-4816-837C-8EC332863F37}"/>
    <cellStyle name="Normal 9 4 2 2 2 3 4" xfId="4061" xr:uid="{F7A8FAE1-55D9-4682-BE4E-2E1145BC1789}"/>
    <cellStyle name="Normal 9 4 2 2 2 3 4 2" xfId="4869" xr:uid="{45B3E74D-66D1-4B38-B8EE-23BA7976BD07}"/>
    <cellStyle name="Normal 9 4 2 2 2 3 5" xfId="4866" xr:uid="{8980B79E-E4FC-408A-A467-E9CA59CEF3B9}"/>
    <cellStyle name="Normal 9 4 2 2 2 4" xfId="2380" xr:uid="{3BE384CA-868F-46F0-AE95-D1371A355EE0}"/>
    <cellStyle name="Normal 9 4 2 2 2 4 2" xfId="4870" xr:uid="{0D7379F7-2AE3-4425-8BCD-40DF92424ED5}"/>
    <cellStyle name="Normal 9 4 2 2 2 5" xfId="4062" xr:uid="{79AB98E6-4A42-41C3-BF45-E55C27F9A098}"/>
    <cellStyle name="Normal 9 4 2 2 2 5 2" xfId="4871" xr:uid="{15CE626B-9938-409C-ABC5-78B2CEAACF5E}"/>
    <cellStyle name="Normal 9 4 2 2 2 6" xfId="4063" xr:uid="{4C0D8E59-01E7-41ED-B52E-59E07998A857}"/>
    <cellStyle name="Normal 9 4 2 2 2 6 2" xfId="4872" xr:uid="{57E40766-E879-4CBD-9ED9-2819AD841FA1}"/>
    <cellStyle name="Normal 9 4 2 2 2 7" xfId="4860" xr:uid="{6EBB02B4-410C-4F01-A1F4-409D278C213C}"/>
    <cellStyle name="Normal 9 4 2 2 3" xfId="858" xr:uid="{92A74C81-FC83-468B-ACA5-5DB2F810C5BC}"/>
    <cellStyle name="Normal 9 4 2 2 3 2" xfId="2381" xr:uid="{51872AF9-42F6-484A-B4CF-AFC9042F801E}"/>
    <cellStyle name="Normal 9 4 2 2 3 2 2" xfId="2382" xr:uid="{744FF930-3335-4343-A3EF-5922D44B0E0A}"/>
    <cellStyle name="Normal 9 4 2 2 3 2 2 2" xfId="4875" xr:uid="{258AF24E-2970-40F3-9EE2-A2D4F50F7217}"/>
    <cellStyle name="Normal 9 4 2 2 3 2 3" xfId="4064" xr:uid="{17C4AD64-37EA-4765-BD2C-D40DB3D6B137}"/>
    <cellStyle name="Normal 9 4 2 2 3 2 3 2" xfId="4876" xr:uid="{E3217E59-920A-4891-B1BF-85F05310DBD3}"/>
    <cellStyle name="Normal 9 4 2 2 3 2 4" xfId="4065" xr:uid="{856B1474-6AD2-44EE-B575-442499E8D412}"/>
    <cellStyle name="Normal 9 4 2 2 3 2 4 2" xfId="4877" xr:uid="{25414982-2741-44B0-A14B-F82F81F0EE00}"/>
    <cellStyle name="Normal 9 4 2 2 3 2 5" xfId="4874" xr:uid="{A0ED72D0-0183-43D3-AABE-B6EABC9DDA33}"/>
    <cellStyle name="Normal 9 4 2 2 3 3" xfId="2383" xr:uid="{C660CFBF-60F3-4509-B27B-F00A46D793F4}"/>
    <cellStyle name="Normal 9 4 2 2 3 3 2" xfId="4878" xr:uid="{00EDE061-CE58-45CA-9257-59F1B74CD679}"/>
    <cellStyle name="Normal 9 4 2 2 3 4" xfId="4066" xr:uid="{7238569B-4D03-4D77-8C73-3367D9D2ACAD}"/>
    <cellStyle name="Normal 9 4 2 2 3 4 2" xfId="4879" xr:uid="{A02B8DD9-E202-4631-A539-0795324FEA7F}"/>
    <cellStyle name="Normal 9 4 2 2 3 5" xfId="4067" xr:uid="{7FFE9927-0CA7-443F-8DBD-9D00ABC690EB}"/>
    <cellStyle name="Normal 9 4 2 2 3 5 2" xfId="4880" xr:uid="{7A815427-C237-4544-AEEA-87573CE79EFA}"/>
    <cellStyle name="Normal 9 4 2 2 3 6" xfId="4873" xr:uid="{A0BAA45F-13B9-4500-8104-6D1CDDCBA4A4}"/>
    <cellStyle name="Normal 9 4 2 2 4" xfId="2384" xr:uid="{21435AE6-001B-4287-AB41-B8886A3A08FD}"/>
    <cellStyle name="Normal 9 4 2 2 4 2" xfId="2385" xr:uid="{4093C389-E589-42FD-ABC6-775B058489D4}"/>
    <cellStyle name="Normal 9 4 2 2 4 2 2" xfId="4882" xr:uid="{B127D069-F785-44CF-AF93-A8C6003518F5}"/>
    <cellStyle name="Normal 9 4 2 2 4 3" xfId="4068" xr:uid="{3DD0D948-983D-422F-90F9-CC88A1361A32}"/>
    <cellStyle name="Normal 9 4 2 2 4 3 2" xfId="4883" xr:uid="{83E8EAF9-C2D5-4F4D-91CA-2BB3F76CFC07}"/>
    <cellStyle name="Normal 9 4 2 2 4 4" xfId="4069" xr:uid="{DD9CF6F9-3193-4E76-AA6B-2011FE25785B}"/>
    <cellStyle name="Normal 9 4 2 2 4 4 2" xfId="4884" xr:uid="{E642801E-FBBF-40FA-B257-5B1A6BB16106}"/>
    <cellStyle name="Normal 9 4 2 2 4 5" xfId="4881" xr:uid="{00E060A8-AA5A-4FC8-96E7-7FED3469DFE0}"/>
    <cellStyle name="Normal 9 4 2 2 5" xfId="2386" xr:uid="{47CEACD0-715B-4540-94AA-C2055B779D7C}"/>
    <cellStyle name="Normal 9 4 2 2 5 2" xfId="4070" xr:uid="{374D16A4-A927-4493-A41A-FAC6FB41EECD}"/>
    <cellStyle name="Normal 9 4 2 2 5 2 2" xfId="4886" xr:uid="{BF29E41B-49AB-4549-B7FE-E2FE040B1438}"/>
    <cellStyle name="Normal 9 4 2 2 5 3" xfId="4071" xr:uid="{EA736D99-E43F-44F3-BAFB-C7609C2268B5}"/>
    <cellStyle name="Normal 9 4 2 2 5 3 2" xfId="4887" xr:uid="{FF92C7F4-02E8-405F-B445-C66735498DAB}"/>
    <cellStyle name="Normal 9 4 2 2 5 4" xfId="4072" xr:uid="{888FCFFD-CFCB-4FAA-BE3D-B5B67E61A00F}"/>
    <cellStyle name="Normal 9 4 2 2 5 4 2" xfId="4888" xr:uid="{A1E6F383-24E4-430D-9A91-3963DB34A5BF}"/>
    <cellStyle name="Normal 9 4 2 2 5 5" xfId="4885" xr:uid="{A8F21800-3E52-4B47-86DD-941EA10463F2}"/>
    <cellStyle name="Normal 9 4 2 2 6" xfId="4073" xr:uid="{31644965-533A-404F-8CC6-36E742889DD6}"/>
    <cellStyle name="Normal 9 4 2 2 6 2" xfId="4889" xr:uid="{3093F0F7-F340-4617-A8D4-770413D13656}"/>
    <cellStyle name="Normal 9 4 2 2 7" xfId="4074" xr:uid="{6E7A431D-217D-4FD1-B44C-1ED33D1392FC}"/>
    <cellStyle name="Normal 9 4 2 2 7 2" xfId="4890" xr:uid="{63AAE897-6B02-4746-BA85-6AE9BBA8090C}"/>
    <cellStyle name="Normal 9 4 2 2 8" xfId="4075" xr:uid="{495B1095-6B31-4F02-AC55-EE740B76814C}"/>
    <cellStyle name="Normal 9 4 2 2 8 2" xfId="4891" xr:uid="{68AE1427-942C-40D2-BE60-FF02A5F3BC63}"/>
    <cellStyle name="Normal 9 4 2 2 9" xfId="4859" xr:uid="{25710BEF-3BC4-4879-841F-0AF9ABBBA170}"/>
    <cellStyle name="Normal 9 4 2 3" xfId="413" xr:uid="{F6B33297-A4F2-4B15-9A3F-F6690E813998}"/>
    <cellStyle name="Normal 9 4 2 3 2" xfId="859" xr:uid="{B62CFDDC-AEA2-4192-8F03-5BFCC27E4919}"/>
    <cellStyle name="Normal 9 4 2 3 2 2" xfId="860" xr:uid="{C475D3EA-3C09-486D-B776-4BE7338FB912}"/>
    <cellStyle name="Normal 9 4 2 3 2 2 2" xfId="2387" xr:uid="{36DDA271-C077-455A-B7C2-7AFA5856393B}"/>
    <cellStyle name="Normal 9 4 2 3 2 2 2 2" xfId="2388" xr:uid="{FB0BB2CB-AF3B-497F-AB6C-C6E4CBCA1948}"/>
    <cellStyle name="Normal 9 4 2 3 2 2 2 2 2" xfId="4896" xr:uid="{D79DE1DB-7010-48B6-AA07-316680A11369}"/>
    <cellStyle name="Normal 9 4 2 3 2 2 2 3" xfId="4895" xr:uid="{4000A829-A1C8-4D6F-9950-EC2E21B1880E}"/>
    <cellStyle name="Normal 9 4 2 3 2 2 3" xfId="2389" xr:uid="{57D860A6-130A-4A7B-A5D9-EA33B9614B36}"/>
    <cellStyle name="Normal 9 4 2 3 2 2 3 2" xfId="4897" xr:uid="{5CA8700C-E257-4CB5-BF24-4AB6847E522C}"/>
    <cellStyle name="Normal 9 4 2 3 2 2 4" xfId="4894" xr:uid="{BFFE3EEF-B4B1-41E5-931B-8992449FC2B6}"/>
    <cellStyle name="Normal 9 4 2 3 2 3" xfId="2390" xr:uid="{9BF27ECE-0FA0-4BEE-98F0-82AFDA2BBAC6}"/>
    <cellStyle name="Normal 9 4 2 3 2 3 2" xfId="2391" xr:uid="{AF2775BC-32FA-4715-999C-2A2021CD4359}"/>
    <cellStyle name="Normal 9 4 2 3 2 3 2 2" xfId="4899" xr:uid="{480B8D32-8D58-4323-B140-FF851C21D185}"/>
    <cellStyle name="Normal 9 4 2 3 2 3 3" xfId="4898" xr:uid="{B9F97B85-04CC-43C9-B04E-10480E52A04E}"/>
    <cellStyle name="Normal 9 4 2 3 2 4" xfId="2392" xr:uid="{4CCFBAB0-A5C1-42EB-A9EF-FBF53260C93F}"/>
    <cellStyle name="Normal 9 4 2 3 2 4 2" xfId="4900" xr:uid="{4E5657B6-0527-45AF-818B-FE0DAB16E11F}"/>
    <cellStyle name="Normal 9 4 2 3 2 5" xfId="4893" xr:uid="{C8596816-6EE3-4A60-9634-CEAAE8265DC3}"/>
    <cellStyle name="Normal 9 4 2 3 3" xfId="861" xr:uid="{066D850D-03E5-43C0-9862-4C5B9E26D2AF}"/>
    <cellStyle name="Normal 9 4 2 3 3 2" xfId="2393" xr:uid="{41C9CC6B-9E4D-470E-A8DF-99EF4A061599}"/>
    <cellStyle name="Normal 9 4 2 3 3 2 2" xfId="2394" xr:uid="{B7BDA41C-BBAB-409F-AC5D-2D3CA88381CB}"/>
    <cellStyle name="Normal 9 4 2 3 3 2 2 2" xfId="4903" xr:uid="{B420D6FB-6C8F-4C1A-B653-AD15EDD62576}"/>
    <cellStyle name="Normal 9 4 2 3 3 2 3" xfId="4902" xr:uid="{9D711B21-BEE1-4F5F-A1A9-B676FA7FE587}"/>
    <cellStyle name="Normal 9 4 2 3 3 3" xfId="2395" xr:uid="{A67542E5-0785-4B87-A61C-76E2D4E2DFDC}"/>
    <cellStyle name="Normal 9 4 2 3 3 3 2" xfId="4904" xr:uid="{C25ED0EC-30FA-436B-BA40-72C67DE46D24}"/>
    <cellStyle name="Normal 9 4 2 3 3 4" xfId="4076" xr:uid="{BDF95277-D85A-426B-82CE-0B9184BCCEBC}"/>
    <cellStyle name="Normal 9 4 2 3 3 4 2" xfId="4905" xr:uid="{5EBABFB3-2985-48F5-A9A8-638CA0E340DE}"/>
    <cellStyle name="Normal 9 4 2 3 3 5" xfId="4901" xr:uid="{0F9EC7B1-8F92-4F51-A4AF-A14B277870B6}"/>
    <cellStyle name="Normal 9 4 2 3 4" xfId="2396" xr:uid="{AAD6CC7C-8F01-4569-A926-8B129924D1AA}"/>
    <cellStyle name="Normal 9 4 2 3 4 2" xfId="2397" xr:uid="{7E2E0BE6-FC06-4FC4-B895-DDADBFAD1885}"/>
    <cellStyle name="Normal 9 4 2 3 4 2 2" xfId="4907" xr:uid="{E44EB17E-00D3-4FD6-890A-A5052FFA5BB5}"/>
    <cellStyle name="Normal 9 4 2 3 4 3" xfId="4906" xr:uid="{D61E10C3-7382-41E2-A9B0-E6B2D6058D45}"/>
    <cellStyle name="Normal 9 4 2 3 5" xfId="2398" xr:uid="{DF99931C-441F-4266-8560-AF8C6719F677}"/>
    <cellStyle name="Normal 9 4 2 3 5 2" xfId="4908" xr:uid="{4793753A-D302-44BC-BB3F-F8A4E6EF78D5}"/>
    <cellStyle name="Normal 9 4 2 3 6" xfId="4077" xr:uid="{FDB18299-42C6-4829-9BD9-DF075D107845}"/>
    <cellStyle name="Normal 9 4 2 3 6 2" xfId="4909" xr:uid="{17C32978-9B73-4605-8850-4F6163582B42}"/>
    <cellStyle name="Normal 9 4 2 3 7" xfId="4892" xr:uid="{43453975-F897-4AD9-B3B3-61FAA3ACDDCF}"/>
    <cellStyle name="Normal 9 4 2 4" xfId="414" xr:uid="{8EF6F79C-DE90-4446-8C41-8B32FE50E106}"/>
    <cellStyle name="Normal 9 4 2 4 2" xfId="862" xr:uid="{C358CFEA-E1A8-4E8C-BCBE-F596DC5DB071}"/>
    <cellStyle name="Normal 9 4 2 4 2 2" xfId="2399" xr:uid="{562DD74E-7916-4C78-8E9E-AAE8910D10B4}"/>
    <cellStyle name="Normal 9 4 2 4 2 2 2" xfId="2400" xr:uid="{5DC4A646-F3DC-468E-9CDA-AF1AAD3B792E}"/>
    <cellStyle name="Normal 9 4 2 4 2 2 2 2" xfId="4913" xr:uid="{1EE69C96-BD15-48DA-9AB2-AC85C1906842}"/>
    <cellStyle name="Normal 9 4 2 4 2 2 3" xfId="4912" xr:uid="{E2E4706D-444E-4548-B565-68FCC2EB7853}"/>
    <cellStyle name="Normal 9 4 2 4 2 3" xfId="2401" xr:uid="{3383E7E8-BC34-4F26-BDE6-A8B35ABEE7EB}"/>
    <cellStyle name="Normal 9 4 2 4 2 3 2" xfId="4914" xr:uid="{D275F7DA-C116-4FD3-981C-2B5A51854137}"/>
    <cellStyle name="Normal 9 4 2 4 2 4" xfId="4078" xr:uid="{86EC474D-ECA6-40B3-9878-5A48107036A3}"/>
    <cellStyle name="Normal 9 4 2 4 2 4 2" xfId="4915" xr:uid="{259E44E4-2556-4B24-9713-32129CCD58AC}"/>
    <cellStyle name="Normal 9 4 2 4 2 5" xfId="4911" xr:uid="{13C3BEC1-9596-4083-8840-D2F5749B0804}"/>
    <cellStyle name="Normal 9 4 2 4 3" xfId="2402" xr:uid="{D8704449-9DE9-46BE-8743-44858043DD56}"/>
    <cellStyle name="Normal 9 4 2 4 3 2" xfId="2403" xr:uid="{B2353FA5-97DF-47BB-8821-F87DB656C29B}"/>
    <cellStyle name="Normal 9 4 2 4 3 2 2" xfId="4917" xr:uid="{3234DC64-60D0-4005-A011-7B529ABA3D24}"/>
    <cellStyle name="Normal 9 4 2 4 3 3" xfId="4916" xr:uid="{2AFC6D9E-823B-4B3D-8FBF-E3BBF532B776}"/>
    <cellStyle name="Normal 9 4 2 4 4" xfId="2404" xr:uid="{487E58C0-4CFC-45E4-A4E9-0CCDA86341EA}"/>
    <cellStyle name="Normal 9 4 2 4 4 2" xfId="4918" xr:uid="{08E78FEC-13E7-484A-AFE9-4FBD9B274D35}"/>
    <cellStyle name="Normal 9 4 2 4 5" xfId="4079" xr:uid="{3B9803AC-14CB-45BD-9076-9D7A3F5121F9}"/>
    <cellStyle name="Normal 9 4 2 4 5 2" xfId="4919" xr:uid="{E7D2A92A-ECA5-4D08-9AD3-36A6BB5E12C9}"/>
    <cellStyle name="Normal 9 4 2 4 6" xfId="4910" xr:uid="{4BE15656-3190-4139-BE9B-44C9077B6E0F}"/>
    <cellStyle name="Normal 9 4 2 5" xfId="415" xr:uid="{0C324CAF-EA16-4476-83C9-C8C4AE7AD064}"/>
    <cellStyle name="Normal 9 4 2 5 2" xfId="2405" xr:uid="{28F9014D-D511-4ACE-AC66-7C20F8BEE8BE}"/>
    <cellStyle name="Normal 9 4 2 5 2 2" xfId="2406" xr:uid="{B52C1ED5-2DAD-4426-8428-EB28B80F8E9B}"/>
    <cellStyle name="Normal 9 4 2 5 2 2 2" xfId="4922" xr:uid="{499FFA60-6F95-47DA-98B6-9BE6C8371AB7}"/>
    <cellStyle name="Normal 9 4 2 5 2 3" xfId="4921" xr:uid="{6F62852E-E538-49E1-A0EC-DA108F56E7C1}"/>
    <cellStyle name="Normal 9 4 2 5 3" xfId="2407" xr:uid="{3816B6B8-5557-435D-8584-2592ED21DACE}"/>
    <cellStyle name="Normal 9 4 2 5 3 2" xfId="4923" xr:uid="{A8C11FE6-515E-44CC-84A6-043CEDEA0659}"/>
    <cellStyle name="Normal 9 4 2 5 4" xfId="4080" xr:uid="{F6838149-8E89-47AD-A4A7-7F0426C9AD42}"/>
    <cellStyle name="Normal 9 4 2 5 4 2" xfId="4924" xr:uid="{8E77177A-E0A3-43EB-8DE7-C4AFCA55466F}"/>
    <cellStyle name="Normal 9 4 2 5 5" xfId="4920" xr:uid="{85DBC611-665B-4079-A06B-2949CA7EAFE7}"/>
    <cellStyle name="Normal 9 4 2 6" xfId="2408" xr:uid="{30C55171-2480-4CCC-835A-84034CB97AA3}"/>
    <cellStyle name="Normal 9 4 2 6 2" xfId="2409" xr:uid="{637F2F0C-5ABD-460D-A516-769ED59184B7}"/>
    <cellStyle name="Normal 9 4 2 6 2 2" xfId="4926" xr:uid="{B41556DB-1096-4640-8762-5C0FDBFC26D9}"/>
    <cellStyle name="Normal 9 4 2 6 3" xfId="4081" xr:uid="{4C7989D9-E832-4A51-81A1-974EB4746B22}"/>
    <cellStyle name="Normal 9 4 2 6 3 2" xfId="4927" xr:uid="{7C7C51B8-BF2F-492A-9669-8C7D10BC4A8D}"/>
    <cellStyle name="Normal 9 4 2 6 4" xfId="4082" xr:uid="{1FAD6BA8-DF05-4341-A607-827A083335C6}"/>
    <cellStyle name="Normal 9 4 2 6 4 2" xfId="4928" xr:uid="{21427303-7C46-45BD-880B-4B97593277F4}"/>
    <cellStyle name="Normal 9 4 2 6 5" xfId="4925" xr:uid="{2949D268-E80D-4002-AC6A-7C9C79B51584}"/>
    <cellStyle name="Normal 9 4 2 7" xfId="2410" xr:uid="{A11ED02F-DF6B-4895-8188-2B6FE5D40C10}"/>
    <cellStyle name="Normal 9 4 2 7 2" xfId="4929" xr:uid="{9D911ED8-2C42-4A09-96FE-A19044618F23}"/>
    <cellStyle name="Normal 9 4 2 8" xfId="4083" xr:uid="{BC02CE56-5824-4851-A6CD-2B6C2EADCDE2}"/>
    <cellStyle name="Normal 9 4 2 8 2" xfId="4930" xr:uid="{6278F09D-B760-429E-BAEB-4F1C928BDE75}"/>
    <cellStyle name="Normal 9 4 2 9" xfId="4084" xr:uid="{C3A9E274-A047-4254-BF4F-53AC80F180FA}"/>
    <cellStyle name="Normal 9 4 2 9 2" xfId="4931" xr:uid="{A8E1B4AF-DEFB-4E00-BB94-766DF7EAEB6A}"/>
    <cellStyle name="Normal 9 4 3" xfId="175" xr:uid="{5579D92D-1219-4576-8FB1-4D33F131B624}"/>
    <cellStyle name="Normal 9 4 3 2" xfId="176" xr:uid="{60E6E0BC-21DE-4DAE-BC7D-822F8E8BB89C}"/>
    <cellStyle name="Normal 9 4 3 2 2" xfId="863" xr:uid="{6549193A-E9D9-4452-942E-F65B2FBCA2C3}"/>
    <cellStyle name="Normal 9 4 3 2 2 2" xfId="2411" xr:uid="{12A3A829-FB37-4120-B2E8-38D6F1858FCE}"/>
    <cellStyle name="Normal 9 4 3 2 2 2 2" xfId="2412" xr:uid="{7AB2CF32-418C-4FA3-AD0E-4D9F32588BDE}"/>
    <cellStyle name="Normal 9 4 3 2 2 2 2 2" xfId="4500" xr:uid="{CB02946C-969D-437F-BA80-2CC52ABCE22F}"/>
    <cellStyle name="Normal 9 4 3 2 2 2 2 2 2" xfId="5307" xr:uid="{99043E41-E6BF-4E7A-A781-B7649EE93CCF}"/>
    <cellStyle name="Normal 9 4 3 2 2 2 2 2 3" xfId="4936" xr:uid="{5FAAB756-0763-4E00-A03A-942BD3151718}"/>
    <cellStyle name="Normal 9 4 3 2 2 2 3" xfId="4501" xr:uid="{FDD874EF-0A41-45DC-BD93-B001B66A9745}"/>
    <cellStyle name="Normal 9 4 3 2 2 2 3 2" xfId="5308" xr:uid="{B96B8DEA-914B-4349-925A-8C84AE9EBF12}"/>
    <cellStyle name="Normal 9 4 3 2 2 2 3 3" xfId="4935" xr:uid="{A9EE0B5F-D3BC-4032-806B-1CF0B1B4A102}"/>
    <cellStyle name="Normal 9 4 3 2 2 3" xfId="2413" xr:uid="{E4FCDD18-D3D9-4304-97D9-3EEB6CA5E4A1}"/>
    <cellStyle name="Normal 9 4 3 2 2 3 2" xfId="4502" xr:uid="{17937F4E-1551-4F23-B8AC-F6A5A42A6F8A}"/>
    <cellStyle name="Normal 9 4 3 2 2 3 2 2" xfId="5309" xr:uid="{422E6894-187F-48E1-B578-C23B4222EA24}"/>
    <cellStyle name="Normal 9 4 3 2 2 3 2 3" xfId="4937" xr:uid="{26B2B097-453F-4C8D-826F-029105CA3BC3}"/>
    <cellStyle name="Normal 9 4 3 2 2 4" xfId="4085" xr:uid="{792BC116-0EFB-49D3-BF99-1E0A30390AB9}"/>
    <cellStyle name="Normal 9 4 3 2 2 4 2" xfId="4938" xr:uid="{66C2A9AB-F0B4-4034-8637-71F6BF3D2149}"/>
    <cellStyle name="Normal 9 4 3 2 2 5" xfId="4934" xr:uid="{CC485C2A-933C-41D9-A2E0-4FC88B13A3ED}"/>
    <cellStyle name="Normal 9 4 3 2 3" xfId="2414" xr:uid="{31BA5F07-4C74-4407-9420-BF82B35233F5}"/>
    <cellStyle name="Normal 9 4 3 2 3 2" xfId="2415" xr:uid="{CED4E660-0A59-43B4-9F42-237F7E697624}"/>
    <cellStyle name="Normal 9 4 3 2 3 2 2" xfId="4503" xr:uid="{5FFF48F9-8BB7-4675-8508-8CAE6D67ACC0}"/>
    <cellStyle name="Normal 9 4 3 2 3 2 2 2" xfId="5310" xr:uid="{D3A3C0C4-FD37-41CD-B988-9250429886BE}"/>
    <cellStyle name="Normal 9 4 3 2 3 2 2 3" xfId="4940" xr:uid="{4FED724F-416E-416E-BEEF-B6015CB18A8E}"/>
    <cellStyle name="Normal 9 4 3 2 3 3" xfId="4086" xr:uid="{6C789373-2301-4E69-9FB3-ADCC1680ECE5}"/>
    <cellStyle name="Normal 9 4 3 2 3 3 2" xfId="4941" xr:uid="{1D34FB97-2B55-4475-B419-241CE7C5CB09}"/>
    <cellStyle name="Normal 9 4 3 2 3 4" xfId="4087" xr:uid="{E8E98794-D388-4D72-91FA-11731C46262F}"/>
    <cellStyle name="Normal 9 4 3 2 3 4 2" xfId="4942" xr:uid="{ED08A5D4-855A-4364-8D5D-159453FBA297}"/>
    <cellStyle name="Normal 9 4 3 2 3 5" xfId="4939" xr:uid="{9783B3DF-C688-4368-9CC0-E8AEA9A362ED}"/>
    <cellStyle name="Normal 9 4 3 2 4" xfId="2416" xr:uid="{B0C8A17C-768F-4CDE-BFFF-05381F0938CF}"/>
    <cellStyle name="Normal 9 4 3 2 4 2" xfId="4504" xr:uid="{832D1286-9CCE-4A44-81CF-D72F7C70BA88}"/>
    <cellStyle name="Normal 9 4 3 2 4 2 2" xfId="5311" xr:uid="{C9E800CF-818E-40BE-A2E5-720B4678D64F}"/>
    <cellStyle name="Normal 9 4 3 2 4 2 3" xfId="4943" xr:uid="{83DF1192-9065-4F49-AB02-C03E5669B6B6}"/>
    <cellStyle name="Normal 9 4 3 2 5" xfId="4088" xr:uid="{67E48BDD-9FE5-4130-B68B-90EE6B395A69}"/>
    <cellStyle name="Normal 9 4 3 2 5 2" xfId="4944" xr:uid="{64EF69E0-63DE-4A16-B842-51ABD7B6406E}"/>
    <cellStyle name="Normal 9 4 3 2 6" xfId="4089" xr:uid="{15A33878-7B50-49AB-84EF-23B142EFE860}"/>
    <cellStyle name="Normal 9 4 3 2 6 2" xfId="4945" xr:uid="{1A8AF9D7-F4BB-4A88-873D-137170EDAA2C}"/>
    <cellStyle name="Normal 9 4 3 2 7" xfId="4933" xr:uid="{0441A5A1-F1C9-4A03-945B-50B2A835A9FF}"/>
    <cellStyle name="Normal 9 4 3 3" xfId="416" xr:uid="{C81A927D-D138-4AD0-8217-8D0AFF7F1245}"/>
    <cellStyle name="Normal 9 4 3 3 2" xfId="2417" xr:uid="{0AE9F731-6BAA-4EE3-907C-2835B58B07FF}"/>
    <cellStyle name="Normal 9 4 3 3 2 2" xfId="2418" xr:uid="{2F3AD2C5-D42B-46B6-8AA7-5DC408B2EA84}"/>
    <cellStyle name="Normal 9 4 3 3 2 2 2" xfId="4505" xr:uid="{67BB254D-C3EB-46B3-8585-FE993B4CC0FD}"/>
    <cellStyle name="Normal 9 4 3 3 2 2 2 2" xfId="5312" xr:uid="{685AD988-0D9B-4E19-B51C-BD61F2F4D306}"/>
    <cellStyle name="Normal 9 4 3 3 2 2 2 3" xfId="4948" xr:uid="{A61B29A1-1631-4418-A6C4-F6ED46951B20}"/>
    <cellStyle name="Normal 9 4 3 3 2 3" xfId="4090" xr:uid="{0CF2B5FF-0623-4336-9F8D-6D90B2E18774}"/>
    <cellStyle name="Normal 9 4 3 3 2 3 2" xfId="4949" xr:uid="{7B3BD309-D370-418A-95C6-71DA2FFF34F5}"/>
    <cellStyle name="Normal 9 4 3 3 2 4" xfId="4091" xr:uid="{A3649CB9-5146-4348-A1BE-F866AC512FE6}"/>
    <cellStyle name="Normal 9 4 3 3 2 4 2" xfId="4950" xr:uid="{50A53AD1-8EE7-4E61-A00A-A4BDF9B98BFB}"/>
    <cellStyle name="Normal 9 4 3 3 2 5" xfId="4947" xr:uid="{2B0362B1-F87B-4DE9-A820-9BD987D1F38E}"/>
    <cellStyle name="Normal 9 4 3 3 3" xfId="2419" xr:uid="{AB7BF235-5F43-4182-86A3-FE952B5D2F7F}"/>
    <cellStyle name="Normal 9 4 3 3 3 2" xfId="4506" xr:uid="{427939FE-2A82-4D5A-9AEA-565FB7475B71}"/>
    <cellStyle name="Normal 9 4 3 3 3 2 2" xfId="5313" xr:uid="{42D93D8A-B850-41FA-8BEC-D2055AD31451}"/>
    <cellStyle name="Normal 9 4 3 3 3 2 3" xfId="4951" xr:uid="{FB264310-8796-41E0-9E3F-17E7D19372EF}"/>
    <cellStyle name="Normal 9 4 3 3 4" xfId="4092" xr:uid="{542313C8-CBD6-4075-95A8-6405984E3D67}"/>
    <cellStyle name="Normal 9 4 3 3 4 2" xfId="4952" xr:uid="{974FC059-D4EE-4C17-BC3E-6BF7F6D91BAC}"/>
    <cellStyle name="Normal 9 4 3 3 5" xfId="4093" xr:uid="{673732E6-0329-45DF-A368-1E799291B470}"/>
    <cellStyle name="Normal 9 4 3 3 5 2" xfId="4953" xr:uid="{2A18464F-D0F8-4C13-B47B-408789168235}"/>
    <cellStyle name="Normal 9 4 3 3 6" xfId="4946" xr:uid="{0DD6D86D-BCE8-4BBF-87FF-8DCBBB085E90}"/>
    <cellStyle name="Normal 9 4 3 4" xfId="2420" xr:uid="{BBAB2760-06FE-45FB-8EC7-7B7D216BDA04}"/>
    <cellStyle name="Normal 9 4 3 4 2" xfId="2421" xr:uid="{6023FA73-6545-493D-A285-3CC53E3858AD}"/>
    <cellStyle name="Normal 9 4 3 4 2 2" xfId="4507" xr:uid="{42EDD669-480F-47CE-B8D2-481382F15316}"/>
    <cellStyle name="Normal 9 4 3 4 2 2 2" xfId="5314" xr:uid="{63329252-FB55-45BF-97DC-C9D882F765CA}"/>
    <cellStyle name="Normal 9 4 3 4 2 2 3" xfId="4955" xr:uid="{6B974C70-004B-46D3-81AF-2A6815880851}"/>
    <cellStyle name="Normal 9 4 3 4 3" xfId="4094" xr:uid="{A5E74A8F-2B04-4533-8BF4-7691918D5F3A}"/>
    <cellStyle name="Normal 9 4 3 4 3 2" xfId="4956" xr:uid="{3DEAC6C1-DDC0-4805-9F86-335A47B3B91F}"/>
    <cellStyle name="Normal 9 4 3 4 4" xfId="4095" xr:uid="{FB446AC6-5926-4D67-8892-341F7F7242D5}"/>
    <cellStyle name="Normal 9 4 3 4 4 2" xfId="4957" xr:uid="{ABDDF0C7-189D-46AE-917A-BB63D2462B2D}"/>
    <cellStyle name="Normal 9 4 3 4 5" xfId="4954" xr:uid="{13EA1C3D-4F28-422F-97B9-78F444920816}"/>
    <cellStyle name="Normal 9 4 3 5" xfId="2422" xr:uid="{F7EA5311-9629-469B-8CFD-8FF223E73B37}"/>
    <cellStyle name="Normal 9 4 3 5 2" xfId="4096" xr:uid="{7285C6FD-4D1E-496A-BD03-19052661491D}"/>
    <cellStyle name="Normal 9 4 3 5 2 2" xfId="4959" xr:uid="{2AFADE86-49D7-42EF-815D-E02C77BAE91D}"/>
    <cellStyle name="Normal 9 4 3 5 3" xfId="4097" xr:uid="{4BEF90E1-9CEA-41F7-80D1-4EFF6F8038CE}"/>
    <cellStyle name="Normal 9 4 3 5 3 2" xfId="4960" xr:uid="{14A79AD4-5C35-435A-8AE0-95C2427190A8}"/>
    <cellStyle name="Normal 9 4 3 5 4" xfId="4098" xr:uid="{C1AA9EAC-6EF1-47C2-8181-B0E259D0FA4B}"/>
    <cellStyle name="Normal 9 4 3 5 4 2" xfId="4961" xr:uid="{6BD6F4BF-AFED-4D0A-97E4-61ABFAB80BED}"/>
    <cellStyle name="Normal 9 4 3 5 5" xfId="4958" xr:uid="{0EE28AD3-AD6A-4C6E-84EF-3BE722217BF0}"/>
    <cellStyle name="Normal 9 4 3 6" xfId="4099" xr:uid="{92C83A46-98CE-41A3-813C-B29C9420E7D5}"/>
    <cellStyle name="Normal 9 4 3 6 2" xfId="4962" xr:uid="{C1E8350B-D601-402D-BA86-3275C9249D6F}"/>
    <cellStyle name="Normal 9 4 3 7" xfId="4100" xr:uid="{0606E036-1939-4F2A-97A5-EB230881F084}"/>
    <cellStyle name="Normal 9 4 3 7 2" xfId="4963" xr:uid="{4974785A-0B46-48D4-83BB-B1D4C47EF559}"/>
    <cellStyle name="Normal 9 4 3 8" xfId="4101" xr:uid="{7E358493-C31A-414E-A97B-3E46FECCDD08}"/>
    <cellStyle name="Normal 9 4 3 8 2" xfId="4964" xr:uid="{14E53AF3-1BD4-4F1F-8F5F-C9CE4D65135C}"/>
    <cellStyle name="Normal 9 4 3 9" xfId="4932" xr:uid="{E3F33E7C-AC5E-44FC-8EF3-30DD4B57EADA}"/>
    <cellStyle name="Normal 9 4 4" xfId="177" xr:uid="{9452BE94-230C-4228-8060-B1821977ED87}"/>
    <cellStyle name="Normal 9 4 4 2" xfId="864" xr:uid="{28655116-5F85-451C-9367-9598CAF429F9}"/>
    <cellStyle name="Normal 9 4 4 2 2" xfId="865" xr:uid="{32B8F50B-6BF7-4272-9C87-5672552FD324}"/>
    <cellStyle name="Normal 9 4 4 2 2 2" xfId="2423" xr:uid="{241C75E1-B258-485B-B2F1-34DE19ABEF84}"/>
    <cellStyle name="Normal 9 4 4 2 2 2 2" xfId="2424" xr:uid="{2962D787-7571-4B7B-96B3-8DEDC8384514}"/>
    <cellStyle name="Normal 9 4 4 2 2 2 2 2" xfId="4969" xr:uid="{69ACDB71-F41F-4AF5-B7D7-9DE5001C21E4}"/>
    <cellStyle name="Normal 9 4 4 2 2 2 3" xfId="4968" xr:uid="{FE2ACFC8-0CE7-46D5-A66D-42C8398CB6A9}"/>
    <cellStyle name="Normal 9 4 4 2 2 3" xfId="2425" xr:uid="{C141E1AE-9F60-45FA-80F9-82096E4F012E}"/>
    <cellStyle name="Normal 9 4 4 2 2 3 2" xfId="4970" xr:uid="{B7CDDB8B-A83B-44B8-8E67-35A2663178CE}"/>
    <cellStyle name="Normal 9 4 4 2 2 4" xfId="4102" xr:uid="{46DFD632-95EB-4C73-B533-7ECEB76E914A}"/>
    <cellStyle name="Normal 9 4 4 2 2 4 2" xfId="4971" xr:uid="{6F892EC9-CA20-47EB-9230-D982899EE6D1}"/>
    <cellStyle name="Normal 9 4 4 2 2 5" xfId="4967" xr:uid="{8B6CFB6D-CBDA-460E-A8E4-9F27D1837D82}"/>
    <cellStyle name="Normal 9 4 4 2 3" xfId="2426" xr:uid="{68A42064-04A4-4B8E-A510-FC9618E5AE8D}"/>
    <cellStyle name="Normal 9 4 4 2 3 2" xfId="2427" xr:uid="{30291381-1774-46AD-B4C3-9CDE8AB36BD8}"/>
    <cellStyle name="Normal 9 4 4 2 3 2 2" xfId="4973" xr:uid="{7E7CCD7B-71C5-494B-A90E-4F997D9CFA81}"/>
    <cellStyle name="Normal 9 4 4 2 3 3" xfId="4972" xr:uid="{5D80F1D1-3168-40CA-8DE7-C4C3F56E93AF}"/>
    <cellStyle name="Normal 9 4 4 2 4" xfId="2428" xr:uid="{5B09F30A-BBAB-4150-92F5-4CFEB83A7E8B}"/>
    <cellStyle name="Normal 9 4 4 2 4 2" xfId="4974" xr:uid="{D010696C-F480-42A5-94FE-AA5A9D2AEFBE}"/>
    <cellStyle name="Normal 9 4 4 2 5" xfId="4103" xr:uid="{0C4AB827-1FCB-43D0-88D0-DF5EFECC408B}"/>
    <cellStyle name="Normal 9 4 4 2 5 2" xfId="4975" xr:uid="{A1E39E4B-7CBE-4CDC-8A1E-ACF1EEA282FE}"/>
    <cellStyle name="Normal 9 4 4 2 6" xfId="4966" xr:uid="{DD6F6804-454D-4F31-9540-25952E35AC22}"/>
    <cellStyle name="Normal 9 4 4 3" xfId="866" xr:uid="{EF675DA8-8106-4739-B991-0B48EDA74C4B}"/>
    <cellStyle name="Normal 9 4 4 3 2" xfId="2429" xr:uid="{7ECEAE71-AFC6-428C-B745-BA676417E831}"/>
    <cellStyle name="Normal 9 4 4 3 2 2" xfId="2430" xr:uid="{7F3DBD26-129B-4BFC-9A21-0CFD4DA9CE6D}"/>
    <cellStyle name="Normal 9 4 4 3 2 2 2" xfId="4978" xr:uid="{4C789824-3716-4ECD-947D-395C85F4DAFC}"/>
    <cellStyle name="Normal 9 4 4 3 2 3" xfId="4977" xr:uid="{357A597A-D40D-416F-82F2-F86527231E3D}"/>
    <cellStyle name="Normal 9 4 4 3 3" xfId="2431" xr:uid="{4CDB2A75-C247-4DAD-8001-004079733107}"/>
    <cellStyle name="Normal 9 4 4 3 3 2" xfId="4979" xr:uid="{7771CE45-8C59-4784-866B-1954A567FDB4}"/>
    <cellStyle name="Normal 9 4 4 3 4" xfId="4104" xr:uid="{DFA7170C-5D88-4293-85F9-3C3A048EFAB7}"/>
    <cellStyle name="Normal 9 4 4 3 4 2" xfId="4980" xr:uid="{59D1FF5E-B1AD-441B-8F8B-C8F9B9F75A40}"/>
    <cellStyle name="Normal 9 4 4 3 5" xfId="4976" xr:uid="{7D3070FC-A9A6-42F8-920A-9A39D9A949F0}"/>
    <cellStyle name="Normal 9 4 4 4" xfId="2432" xr:uid="{6406D552-7371-4203-9A42-4E9D5DFAA025}"/>
    <cellStyle name="Normal 9 4 4 4 2" xfId="2433" xr:uid="{5AB51FCB-189A-4BBD-8563-5CE60F922EB2}"/>
    <cellStyle name="Normal 9 4 4 4 2 2" xfId="4982" xr:uid="{460EC2AE-C8E2-4ED9-8C9D-DBA8BAD9F3B4}"/>
    <cellStyle name="Normal 9 4 4 4 3" xfId="4105" xr:uid="{5C5453FB-F0A9-4A24-8856-608D49D392B6}"/>
    <cellStyle name="Normal 9 4 4 4 3 2" xfId="4983" xr:uid="{D9871704-97CB-4F64-A5A7-61932A865B92}"/>
    <cellStyle name="Normal 9 4 4 4 4" xfId="4106" xr:uid="{05E2609E-59C8-4B04-B43F-44FD6AE1A0EB}"/>
    <cellStyle name="Normal 9 4 4 4 4 2" xfId="4984" xr:uid="{9BCDB682-3B51-4984-B65F-A56AF2CAF6DD}"/>
    <cellStyle name="Normal 9 4 4 4 5" xfId="4981" xr:uid="{5B7FC824-ADC9-4AA6-9F9A-BBF30AFD517D}"/>
    <cellStyle name="Normal 9 4 4 5" xfId="2434" xr:uid="{DD5C2961-FFCB-45F9-A984-276D083805AA}"/>
    <cellStyle name="Normal 9 4 4 5 2" xfId="4985" xr:uid="{82215219-7138-4DBC-A868-68588C2E793D}"/>
    <cellStyle name="Normal 9 4 4 6" xfId="4107" xr:uid="{2F1C8E3F-607A-48B9-975D-F7CCE6019D59}"/>
    <cellStyle name="Normal 9 4 4 6 2" xfId="4986" xr:uid="{B928BCA2-929B-4253-9A2E-2A970881F226}"/>
    <cellStyle name="Normal 9 4 4 7" xfId="4108" xr:uid="{1535C658-625F-44CE-B278-82C7DBDC7ED7}"/>
    <cellStyle name="Normal 9 4 4 7 2" xfId="4987" xr:uid="{87B30783-86DC-4D27-B8B3-B20B3A32D82B}"/>
    <cellStyle name="Normal 9 4 4 8" xfId="4965" xr:uid="{72270607-DA6F-4424-A9E9-B42ECB02E562}"/>
    <cellStyle name="Normal 9 4 5" xfId="417" xr:uid="{DC46516D-EACB-44D3-93D4-0631703229D8}"/>
    <cellStyle name="Normal 9 4 5 2" xfId="867" xr:uid="{0C16ADF4-B8C8-428E-BCF3-2DEFA2FE2492}"/>
    <cellStyle name="Normal 9 4 5 2 2" xfId="2435" xr:uid="{2BBB0B2A-4CED-4F2B-A7E4-69CE376AA7E2}"/>
    <cellStyle name="Normal 9 4 5 2 2 2" xfId="2436" xr:uid="{36100124-6AD9-4EDF-83EB-26D3E8495BFC}"/>
    <cellStyle name="Normal 9 4 5 2 2 2 2" xfId="4991" xr:uid="{EED4ECB3-E974-499B-A924-A1EA7E6BFB49}"/>
    <cellStyle name="Normal 9 4 5 2 2 3" xfId="4990" xr:uid="{E030A7D6-C6C9-4BF7-B9FA-C04C46604D30}"/>
    <cellStyle name="Normal 9 4 5 2 3" xfId="2437" xr:uid="{0DFBB793-4F76-444C-B960-32B2F78EF084}"/>
    <cellStyle name="Normal 9 4 5 2 3 2" xfId="4992" xr:uid="{5F7B4121-2A2B-473F-B95E-AAB85B86C5ED}"/>
    <cellStyle name="Normal 9 4 5 2 4" xfId="4109" xr:uid="{F5D6F9B4-3CAF-436B-9431-6C7851F89A5E}"/>
    <cellStyle name="Normal 9 4 5 2 4 2" xfId="4993" xr:uid="{7D5A7117-BB4F-4494-9936-C6D3ADED0A3D}"/>
    <cellStyle name="Normal 9 4 5 2 5" xfId="4989" xr:uid="{69986747-9B08-4E22-8F0C-911D1E58E997}"/>
    <cellStyle name="Normal 9 4 5 3" xfId="2438" xr:uid="{51AE0256-C3DF-41C8-B17E-AF2E7D9B091D}"/>
    <cellStyle name="Normal 9 4 5 3 2" xfId="2439" xr:uid="{885DD995-8481-4935-B787-01D61142CCE6}"/>
    <cellStyle name="Normal 9 4 5 3 2 2" xfId="4995" xr:uid="{C8379BF3-0347-4159-887B-116ADDF602E9}"/>
    <cellStyle name="Normal 9 4 5 3 3" xfId="4110" xr:uid="{85759EFF-0BE3-4D32-B32D-EAE5A8AA81BD}"/>
    <cellStyle name="Normal 9 4 5 3 3 2" xfId="4996" xr:uid="{A3B43FDA-4A03-4356-8EC5-67C7A66F0F67}"/>
    <cellStyle name="Normal 9 4 5 3 4" xfId="4111" xr:uid="{984CFF1C-97F0-404B-B33D-393FC8CAD47A}"/>
    <cellStyle name="Normal 9 4 5 3 4 2" xfId="4997" xr:uid="{EA85B9E7-DB03-4BAC-8AC7-AF6EB1310716}"/>
    <cellStyle name="Normal 9 4 5 3 5" xfId="4994" xr:uid="{145B129C-69E8-4BAB-A35C-16F9AF617065}"/>
    <cellStyle name="Normal 9 4 5 4" xfId="2440" xr:uid="{7DA29A3A-0FD7-49FD-B40D-7FAAA427C618}"/>
    <cellStyle name="Normal 9 4 5 4 2" xfId="4998" xr:uid="{BBFFF743-3A6A-48FC-B6A6-D03FA4972CAF}"/>
    <cellStyle name="Normal 9 4 5 5" xfId="4112" xr:uid="{32BBABCC-7E23-49BB-A2BB-2442F3544B5A}"/>
    <cellStyle name="Normal 9 4 5 5 2" xfId="4999" xr:uid="{2C3B4D92-AB18-4897-9E3C-B0F319B1D8FA}"/>
    <cellStyle name="Normal 9 4 5 6" xfId="4113" xr:uid="{63D83C75-C33F-4506-BBBE-08A4CA5F047F}"/>
    <cellStyle name="Normal 9 4 5 6 2" xfId="5000" xr:uid="{97245FDF-BD38-4B26-9479-276463C8E4A8}"/>
    <cellStyle name="Normal 9 4 5 7" xfId="4988" xr:uid="{83CAC6EE-5296-4ECA-9D1B-1888C46C1A22}"/>
    <cellStyle name="Normal 9 4 6" xfId="418" xr:uid="{6CE340F5-36F0-4017-A093-4F1D30DF5BAE}"/>
    <cellStyle name="Normal 9 4 6 2" xfId="2441" xr:uid="{ACEB503B-305E-4722-8A13-C29D97156C20}"/>
    <cellStyle name="Normal 9 4 6 2 2" xfId="2442" xr:uid="{212C12BB-EABD-411C-916C-B9D8D3FCC431}"/>
    <cellStyle name="Normal 9 4 6 2 2 2" xfId="5003" xr:uid="{D908FFAC-B4CF-42E8-A24A-DB9314CC674C}"/>
    <cellStyle name="Normal 9 4 6 2 3" xfId="4114" xr:uid="{4489DF0A-346E-4BC0-B781-A191973F063A}"/>
    <cellStyle name="Normal 9 4 6 2 3 2" xfId="5004" xr:uid="{FDD5FE09-D739-4AAA-93ED-0C5280665705}"/>
    <cellStyle name="Normal 9 4 6 2 4" xfId="4115" xr:uid="{E1A54488-6237-4D51-96E6-476467F42EB5}"/>
    <cellStyle name="Normal 9 4 6 2 4 2" xfId="5005" xr:uid="{1C3475F7-3A18-4EA8-8EAF-39219082A745}"/>
    <cellStyle name="Normal 9 4 6 2 5" xfId="5002" xr:uid="{C4A5D2EB-917D-4271-8356-CBCCD7BF0043}"/>
    <cellStyle name="Normal 9 4 6 3" xfId="2443" xr:uid="{8C6670CD-A58F-4640-981C-EB6036B993CB}"/>
    <cellStyle name="Normal 9 4 6 3 2" xfId="5006" xr:uid="{622A3082-E1F8-4176-824D-2701ECB3573B}"/>
    <cellStyle name="Normal 9 4 6 4" xfId="4116" xr:uid="{A3E6B0C3-1150-4B47-A672-E1D0896322E2}"/>
    <cellStyle name="Normal 9 4 6 4 2" xfId="5007" xr:uid="{DD20C495-164B-4F53-8C59-D91F01AD4DE4}"/>
    <cellStyle name="Normal 9 4 6 5" xfId="4117" xr:uid="{AA0B50AD-C266-41A1-A36A-8F808EBF5B30}"/>
    <cellStyle name="Normal 9 4 6 5 2" xfId="5008" xr:uid="{2092F1F0-3601-4441-AAB9-153BAD1043AA}"/>
    <cellStyle name="Normal 9 4 6 6" xfId="5001" xr:uid="{AD4408BD-4373-4CAD-8FBF-E28D969F34B9}"/>
    <cellStyle name="Normal 9 4 7" xfId="2444" xr:uid="{1A9948CC-9FE0-4568-B12F-330B88C8E7FA}"/>
    <cellStyle name="Normal 9 4 7 2" xfId="2445" xr:uid="{720DF1DE-95D0-4CF4-AC12-9187F3A9675F}"/>
    <cellStyle name="Normal 9 4 7 2 2" xfId="5010" xr:uid="{37F3169F-14E8-49CA-A861-BEB06B2EE8E6}"/>
    <cellStyle name="Normal 9 4 7 3" xfId="4118" xr:uid="{D79F0131-9965-487B-A30D-9A7706AB5301}"/>
    <cellStyle name="Normal 9 4 7 3 2" xfId="5011" xr:uid="{BC748FBE-3AC8-43BB-8B75-CCBF08703092}"/>
    <cellStyle name="Normal 9 4 7 4" xfId="4119" xr:uid="{EA8FBD21-2D70-4016-A628-C092FD127772}"/>
    <cellStyle name="Normal 9 4 7 4 2" xfId="5012" xr:uid="{148CA337-826E-4A62-B4E2-B324C71F9712}"/>
    <cellStyle name="Normal 9 4 7 5" xfId="5009" xr:uid="{29C723B1-326B-4F0C-A67B-52BE8D339933}"/>
    <cellStyle name="Normal 9 4 8" xfId="2446" xr:uid="{92F0F402-C6F9-408B-8230-23D8A5AFEAC9}"/>
    <cellStyle name="Normal 9 4 8 2" xfId="4120" xr:uid="{2FA8F3A0-8FD5-40A9-8DFC-877794D50F52}"/>
    <cellStyle name="Normal 9 4 8 2 2" xfId="5014" xr:uid="{15846B93-2E64-417D-9EF3-0C61042E4C57}"/>
    <cellStyle name="Normal 9 4 8 3" xfId="4121" xr:uid="{66BF1D02-2363-4F8E-8071-0F4B530C3581}"/>
    <cellStyle name="Normal 9 4 8 3 2" xfId="5015" xr:uid="{8E5F2F39-98C1-4D68-ABD4-3045A004D283}"/>
    <cellStyle name="Normal 9 4 8 4" xfId="4122" xr:uid="{99A5060C-C4F6-4CF4-AECD-6B57A43303D2}"/>
    <cellStyle name="Normal 9 4 8 4 2" xfId="5016" xr:uid="{4386C534-CD63-4657-9B07-0D34F8AAFD9C}"/>
    <cellStyle name="Normal 9 4 8 5" xfId="5013" xr:uid="{3FE1AF17-4019-4B16-AD6A-9F3C4A20F329}"/>
    <cellStyle name="Normal 9 4 9" xfId="4123" xr:uid="{4295073C-0F78-433D-BFE1-3E3C0294A158}"/>
    <cellStyle name="Normal 9 4 9 2" xfId="5017" xr:uid="{D37E5762-1859-451A-9B6B-90DD43A47473}"/>
    <cellStyle name="Normal 9 5" xfId="178" xr:uid="{F9F5D099-A132-4FAE-8AEB-40A989191922}"/>
    <cellStyle name="Normal 9 5 10" xfId="4124" xr:uid="{32933D8C-6B80-4CD7-A6AD-7B236612A12E}"/>
    <cellStyle name="Normal 9 5 10 2" xfId="5019" xr:uid="{3BB7F57F-9E85-43D0-B456-1C933BDFD232}"/>
    <cellStyle name="Normal 9 5 11" xfId="4125" xr:uid="{7EDDE8E3-B3ED-4B67-9D10-F3E770D59BE5}"/>
    <cellStyle name="Normal 9 5 11 2" xfId="5020" xr:uid="{BE3A651C-B475-43A4-9635-58D3EEFC9028}"/>
    <cellStyle name="Normal 9 5 12" xfId="5018" xr:uid="{6F4633DA-E4F8-43C0-9A65-17F09B0CCED4}"/>
    <cellStyle name="Normal 9 5 2" xfId="179" xr:uid="{D3A6C9B5-E759-470B-AD02-513FEAC8B726}"/>
    <cellStyle name="Normal 9 5 2 10" xfId="5021" xr:uid="{2536FE82-E727-4BAB-8061-EC2AE510BAC8}"/>
    <cellStyle name="Normal 9 5 2 2" xfId="419" xr:uid="{70962E3B-F716-447F-BC1E-C5BCB355BCE0}"/>
    <cellStyle name="Normal 9 5 2 2 2" xfId="868" xr:uid="{E8553C5A-01B0-4C1A-9B46-7FBD39046907}"/>
    <cellStyle name="Normal 9 5 2 2 2 2" xfId="869" xr:uid="{A6CA7051-E206-4F1D-A79D-559B9383F30D}"/>
    <cellStyle name="Normal 9 5 2 2 2 2 2" xfId="2447" xr:uid="{1F003373-AA57-49FB-A065-E01491C29232}"/>
    <cellStyle name="Normal 9 5 2 2 2 2 2 2" xfId="5025" xr:uid="{9D49CBC1-BC6A-4A98-86EB-F2F7495BA298}"/>
    <cellStyle name="Normal 9 5 2 2 2 2 3" xfId="4126" xr:uid="{9472A248-8BAA-461F-A81B-8A14DA4C0AA3}"/>
    <cellStyle name="Normal 9 5 2 2 2 2 3 2" xfId="5026" xr:uid="{8063340C-5619-46AD-B214-3ED19F1D4E95}"/>
    <cellStyle name="Normal 9 5 2 2 2 2 4" xfId="4127" xr:uid="{C8AE4B0C-55DE-4992-9E91-C43C1D91C916}"/>
    <cellStyle name="Normal 9 5 2 2 2 2 4 2" xfId="5027" xr:uid="{E972EC5D-E779-4520-A6A5-1B04A5030ED2}"/>
    <cellStyle name="Normal 9 5 2 2 2 2 5" xfId="5024" xr:uid="{1FBBC2D2-CB6E-457D-8B67-D9440F1AC08F}"/>
    <cellStyle name="Normal 9 5 2 2 2 3" xfId="2448" xr:uid="{B6DE0CB8-C4F7-468B-9337-F6F46A3BE5E5}"/>
    <cellStyle name="Normal 9 5 2 2 2 3 2" xfId="4128" xr:uid="{3736BC52-BC3D-4E95-8DC6-6ACE0CE10C1D}"/>
    <cellStyle name="Normal 9 5 2 2 2 3 2 2" xfId="5029" xr:uid="{9B1966E6-3393-4310-BBE7-33AB0BC7671F}"/>
    <cellStyle name="Normal 9 5 2 2 2 3 3" xfId="4129" xr:uid="{AFCB76F7-3057-4D54-8B2A-C7318DFFA6C5}"/>
    <cellStyle name="Normal 9 5 2 2 2 3 3 2" xfId="5030" xr:uid="{49A65C41-F8AC-43C7-9C5F-F63E30698E3E}"/>
    <cellStyle name="Normal 9 5 2 2 2 3 4" xfId="4130" xr:uid="{38CEDDC6-AE44-40AB-AF9C-0957790F89F3}"/>
    <cellStyle name="Normal 9 5 2 2 2 3 4 2" xfId="5031" xr:uid="{55578276-0D1C-4077-91BA-C67CBEC655CC}"/>
    <cellStyle name="Normal 9 5 2 2 2 3 5" xfId="5028" xr:uid="{4105B400-5C4B-4F48-8209-666C6CD4CFD8}"/>
    <cellStyle name="Normal 9 5 2 2 2 4" xfId="4131" xr:uid="{0C42C718-7F12-4B7B-A16B-6A975A5AB5AC}"/>
    <cellStyle name="Normal 9 5 2 2 2 4 2" xfId="5032" xr:uid="{0BC9B364-BB71-408D-9C31-D283CA95F7A0}"/>
    <cellStyle name="Normal 9 5 2 2 2 5" xfId="4132" xr:uid="{F5E87330-5B1C-469F-A891-C36FB3E5094B}"/>
    <cellStyle name="Normal 9 5 2 2 2 5 2" xfId="5033" xr:uid="{05C31524-6C41-41B3-BD45-319CD5CC4009}"/>
    <cellStyle name="Normal 9 5 2 2 2 6" xfId="4133" xr:uid="{48AB266D-0AD2-4411-B093-59F66ECAD38D}"/>
    <cellStyle name="Normal 9 5 2 2 2 6 2" xfId="5034" xr:uid="{544D2BF0-3A99-4AF6-B994-FDCFAC43AB0F}"/>
    <cellStyle name="Normal 9 5 2 2 2 7" xfId="5023" xr:uid="{D1F6AC14-A4D0-456A-B2B4-7C4E4C01D23C}"/>
    <cellStyle name="Normal 9 5 2 2 3" xfId="870" xr:uid="{2C2916A3-B644-4135-83EE-5E0D850DE2CD}"/>
    <cellStyle name="Normal 9 5 2 2 3 2" xfId="2449" xr:uid="{E9872496-5692-4D3B-AEDC-C0BA8A9B8528}"/>
    <cellStyle name="Normal 9 5 2 2 3 2 2" xfId="4134" xr:uid="{E53A363F-3D5F-4264-8B19-9F2F22F92362}"/>
    <cellStyle name="Normal 9 5 2 2 3 2 2 2" xfId="5037" xr:uid="{70422C80-978B-49EF-9FD4-7E831C0CEC37}"/>
    <cellStyle name="Normal 9 5 2 2 3 2 3" xfId="4135" xr:uid="{408C4010-D9D5-4088-B190-6D958FBCE552}"/>
    <cellStyle name="Normal 9 5 2 2 3 2 3 2" xfId="5038" xr:uid="{EAC78F8C-A7A7-4E6F-A9A3-D166380648E9}"/>
    <cellStyle name="Normal 9 5 2 2 3 2 4" xfId="4136" xr:uid="{AB0F6789-333C-4F8C-946A-AC5754539841}"/>
    <cellStyle name="Normal 9 5 2 2 3 2 4 2" xfId="5039" xr:uid="{D0EB287C-6E16-4543-A86D-FA704B76DB41}"/>
    <cellStyle name="Normal 9 5 2 2 3 2 5" xfId="5036" xr:uid="{C25BDCF3-4AAA-42A2-B1EE-610FFB126F60}"/>
    <cellStyle name="Normal 9 5 2 2 3 3" xfId="4137" xr:uid="{84F5B9F5-85AC-4C2D-A29B-BB921E047C3D}"/>
    <cellStyle name="Normal 9 5 2 2 3 3 2" xfId="5040" xr:uid="{C0B2CBAF-4CD6-4836-B262-C7C6F64F03F0}"/>
    <cellStyle name="Normal 9 5 2 2 3 4" xfId="4138" xr:uid="{1838EEBE-D9C1-4B5C-822C-BDF446852F05}"/>
    <cellStyle name="Normal 9 5 2 2 3 4 2" xfId="5041" xr:uid="{5F5EB581-3219-4F69-BFDA-B4CEA559594E}"/>
    <cellStyle name="Normal 9 5 2 2 3 5" xfId="4139" xr:uid="{BA84E7BB-E80C-45CC-ABDD-986D8DFF5652}"/>
    <cellStyle name="Normal 9 5 2 2 3 5 2" xfId="5042" xr:uid="{69D84FA8-058E-4D40-AD29-57C761B14B1C}"/>
    <cellStyle name="Normal 9 5 2 2 3 6" xfId="5035" xr:uid="{B503B359-E929-49D1-81C2-E614F824ECB2}"/>
    <cellStyle name="Normal 9 5 2 2 4" xfId="2450" xr:uid="{32AD4A60-1E19-49CF-A613-048BD5888D0D}"/>
    <cellStyle name="Normal 9 5 2 2 4 2" xfId="4140" xr:uid="{AD0C6E89-8BC2-4916-B7A5-91BA0F400728}"/>
    <cellStyle name="Normal 9 5 2 2 4 2 2" xfId="5044" xr:uid="{4FD74816-E53D-4996-AD98-3791E5D6CD76}"/>
    <cellStyle name="Normal 9 5 2 2 4 3" xfId="4141" xr:uid="{B7A8F0A0-0A0B-4B19-AA10-46323486EA88}"/>
    <cellStyle name="Normal 9 5 2 2 4 3 2" xfId="5045" xr:uid="{E287FF2A-5A4C-43BE-9C14-FDA5D283DCC0}"/>
    <cellStyle name="Normal 9 5 2 2 4 4" xfId="4142" xr:uid="{8386F60C-2700-41CC-9555-ACC3CC5521B7}"/>
    <cellStyle name="Normal 9 5 2 2 4 4 2" xfId="5046" xr:uid="{C4B00EFE-03DB-489B-ACA6-B1130CBD1E9F}"/>
    <cellStyle name="Normal 9 5 2 2 4 5" xfId="5043" xr:uid="{2E739376-F87F-4498-AD0E-C0D2AF9CD6E0}"/>
    <cellStyle name="Normal 9 5 2 2 5" xfId="4143" xr:uid="{F8A3F01E-A186-40C4-A4F9-6D4609269D29}"/>
    <cellStyle name="Normal 9 5 2 2 5 2" xfId="4144" xr:uid="{1EA1AE46-9D7E-4BD6-8D87-084CCB103924}"/>
    <cellStyle name="Normal 9 5 2 2 5 2 2" xfId="5048" xr:uid="{7D4BD8BA-5B83-4473-96B5-32EC70078D4A}"/>
    <cellStyle name="Normal 9 5 2 2 5 3" xfId="4145" xr:uid="{30AAEBAC-DAF0-47EB-8AF9-AF8B76E279FA}"/>
    <cellStyle name="Normal 9 5 2 2 5 3 2" xfId="5049" xr:uid="{6C5E2BA9-415C-4BDB-A9C2-B6478E7E81E7}"/>
    <cellStyle name="Normal 9 5 2 2 5 4" xfId="4146" xr:uid="{5E63285C-CCFB-47C9-936A-8DF03BA947AE}"/>
    <cellStyle name="Normal 9 5 2 2 5 4 2" xfId="5050" xr:uid="{9BFE34EF-DEE4-48A7-AE61-A0C8B32F4968}"/>
    <cellStyle name="Normal 9 5 2 2 5 5" xfId="5047" xr:uid="{60EB84B6-33A2-444A-BD87-545D27838BD5}"/>
    <cellStyle name="Normal 9 5 2 2 6" xfId="4147" xr:uid="{EC7212BB-7F6D-497E-88EF-7B191746FACD}"/>
    <cellStyle name="Normal 9 5 2 2 6 2" xfId="5051" xr:uid="{40BA5785-86D9-4E80-AB1A-127DF06D1D46}"/>
    <cellStyle name="Normal 9 5 2 2 7" xfId="4148" xr:uid="{63DE67C6-106A-4194-AA07-D0F4509C2685}"/>
    <cellStyle name="Normal 9 5 2 2 7 2" xfId="5052" xr:uid="{2CF77092-B741-4CC0-ACF2-111AAB94BE00}"/>
    <cellStyle name="Normal 9 5 2 2 8" xfId="4149" xr:uid="{5096887D-4CCF-417A-852B-B1B2171D8915}"/>
    <cellStyle name="Normal 9 5 2 2 8 2" xfId="5053" xr:uid="{9CCEAC57-0F4A-4EF4-BF75-02CA1761B34A}"/>
    <cellStyle name="Normal 9 5 2 2 9" xfId="5022" xr:uid="{324F0786-53C5-4A98-BB7D-86D2D8BF24A3}"/>
    <cellStyle name="Normal 9 5 2 3" xfId="871" xr:uid="{566FD610-C998-4DFD-88B0-4F2059B6F679}"/>
    <cellStyle name="Normal 9 5 2 3 2" xfId="872" xr:uid="{269173B7-889B-49D8-9C8A-C6960E40959A}"/>
    <cellStyle name="Normal 9 5 2 3 2 2" xfId="873" xr:uid="{53541C80-AAE9-44DE-8F55-44E01041C8E5}"/>
    <cellStyle name="Normal 9 5 2 3 2 2 2" xfId="5056" xr:uid="{EB157DCD-B640-447A-9F62-1976232833B2}"/>
    <cellStyle name="Normal 9 5 2 3 2 3" xfId="4150" xr:uid="{4C8FF6E2-9151-4794-9F35-61FB2D7C3D53}"/>
    <cellStyle name="Normal 9 5 2 3 2 3 2" xfId="5057" xr:uid="{3A12FD3D-A74A-4E18-93F3-86DC1B11E666}"/>
    <cellStyle name="Normal 9 5 2 3 2 4" xfId="4151" xr:uid="{73ECA62D-3BC6-4F2B-B449-7D741F0D75EB}"/>
    <cellStyle name="Normal 9 5 2 3 2 4 2" xfId="5058" xr:uid="{99F7B64B-9F15-4A8E-84FD-EDD879055ACC}"/>
    <cellStyle name="Normal 9 5 2 3 2 5" xfId="5055" xr:uid="{75F90126-9DD4-4EFF-927A-1A7FD1596FFC}"/>
    <cellStyle name="Normal 9 5 2 3 3" xfId="874" xr:uid="{98718EE3-76AB-42A8-98A5-0D00D4FBA9C8}"/>
    <cellStyle name="Normal 9 5 2 3 3 2" xfId="4152" xr:uid="{0FD6D1CE-A257-4705-95EE-A5B40E7E44A7}"/>
    <cellStyle name="Normal 9 5 2 3 3 2 2" xfId="5060" xr:uid="{B3417D14-E0D3-4CD2-A553-A313906B668E}"/>
    <cellStyle name="Normal 9 5 2 3 3 3" xfId="4153" xr:uid="{E87B2CB0-6BE6-4066-B035-72D1FF308746}"/>
    <cellStyle name="Normal 9 5 2 3 3 3 2" xfId="5061" xr:uid="{932AEC5B-9699-4ACD-AE7F-91144C86530C}"/>
    <cellStyle name="Normal 9 5 2 3 3 4" xfId="4154" xr:uid="{DE8DCC3E-1370-48DA-8808-49BAF2A384C3}"/>
    <cellStyle name="Normal 9 5 2 3 3 4 2" xfId="5062" xr:uid="{04B04A76-CAD6-4B5E-8BB6-AF0E81FDBA07}"/>
    <cellStyle name="Normal 9 5 2 3 3 5" xfId="5059" xr:uid="{551A6835-B4A1-4801-8EFD-1EC804E46FFC}"/>
    <cellStyle name="Normal 9 5 2 3 4" xfId="4155" xr:uid="{45A5432D-20DE-4B89-A76F-DD67ACC49E75}"/>
    <cellStyle name="Normal 9 5 2 3 4 2" xfId="5063" xr:uid="{6E4BFCE9-543F-4A36-A134-B980DE5B29E3}"/>
    <cellStyle name="Normal 9 5 2 3 5" xfId="4156" xr:uid="{4DE45EE0-0B7E-45F8-9221-52816AC5794D}"/>
    <cellStyle name="Normal 9 5 2 3 5 2" xfId="5064" xr:uid="{2DBE0093-5099-4DF9-B947-3FEAD267A93A}"/>
    <cellStyle name="Normal 9 5 2 3 6" xfId="4157" xr:uid="{BC3F4131-90BD-4EE7-886F-FF9AC199D40A}"/>
    <cellStyle name="Normal 9 5 2 3 6 2" xfId="5065" xr:uid="{91A983F4-5960-4CE5-AFDC-07EC2781FC5F}"/>
    <cellStyle name="Normal 9 5 2 3 7" xfId="5054" xr:uid="{AA403F1D-B3C0-43FA-9437-0C26CA73DAF4}"/>
    <cellStyle name="Normal 9 5 2 4" xfId="875" xr:uid="{DE96FFE6-0689-43AD-B2AB-CEA8B6F3F78E}"/>
    <cellStyle name="Normal 9 5 2 4 2" xfId="876" xr:uid="{0E97194C-2A2F-4AA9-87A7-AEF8BF205161}"/>
    <cellStyle name="Normal 9 5 2 4 2 2" xfId="4158" xr:uid="{CA861181-FD02-4DF5-ADEC-0CA2246F5F1E}"/>
    <cellStyle name="Normal 9 5 2 4 2 2 2" xfId="5068" xr:uid="{A636906F-3F10-4E14-BF94-E25714BF55C5}"/>
    <cellStyle name="Normal 9 5 2 4 2 3" xfId="4159" xr:uid="{4C380896-3124-480E-A2A8-6F96CD84D1A9}"/>
    <cellStyle name="Normal 9 5 2 4 2 3 2" xfId="5069" xr:uid="{86DCF95A-22A4-4A24-96BC-F47016B70636}"/>
    <cellStyle name="Normal 9 5 2 4 2 4" xfId="4160" xr:uid="{3A0F8A66-9F58-4E31-9018-BFDB7AB29BC3}"/>
    <cellStyle name="Normal 9 5 2 4 2 4 2" xfId="5070" xr:uid="{DCC57E6C-6A99-43A1-A91F-8D4EB1EC5CBB}"/>
    <cellStyle name="Normal 9 5 2 4 2 5" xfId="5067" xr:uid="{33D9B227-EEB6-4626-9DD2-3C0D1EE8ADA3}"/>
    <cellStyle name="Normal 9 5 2 4 3" xfId="4161" xr:uid="{4F488346-606A-46B7-AE2A-FD35DBE353A4}"/>
    <cellStyle name="Normal 9 5 2 4 3 2" xfId="5071" xr:uid="{643D1C76-9371-40D4-85CB-BE5A848F8791}"/>
    <cellStyle name="Normal 9 5 2 4 4" xfId="4162" xr:uid="{91A15BD5-F3FC-4582-9BED-BDBC1019694C}"/>
    <cellStyle name="Normal 9 5 2 4 4 2" xfId="5072" xr:uid="{4177B348-C419-41AE-AE52-84A537D9BF01}"/>
    <cellStyle name="Normal 9 5 2 4 5" xfId="4163" xr:uid="{8A6E7F5D-EF11-4771-9C30-889CEA632FF2}"/>
    <cellStyle name="Normal 9 5 2 4 5 2" xfId="5073" xr:uid="{358D4936-FD73-408F-AF08-8BA4346C41F8}"/>
    <cellStyle name="Normal 9 5 2 4 6" xfId="5066" xr:uid="{E571E0FA-655E-4349-9D79-D3EC2D1DDF42}"/>
    <cellStyle name="Normal 9 5 2 5" xfId="877" xr:uid="{E24BE34F-08D7-4FE0-9B50-CBE0CD5ADAB4}"/>
    <cellStyle name="Normal 9 5 2 5 2" xfId="4164" xr:uid="{535D52D2-68E9-4213-A28C-7164DFDAB3D3}"/>
    <cellStyle name="Normal 9 5 2 5 2 2" xfId="5075" xr:uid="{8AC7035C-8A6F-46FC-9971-CB68418C7E42}"/>
    <cellStyle name="Normal 9 5 2 5 3" xfId="4165" xr:uid="{6F447103-6D84-47DF-BB59-550C6E8A37F2}"/>
    <cellStyle name="Normal 9 5 2 5 3 2" xfId="5076" xr:uid="{CC4B7966-A54F-4173-BF85-D1F88BBB88C9}"/>
    <cellStyle name="Normal 9 5 2 5 4" xfId="4166" xr:uid="{E23FFADF-3954-4EAA-9272-B1633E982FD8}"/>
    <cellStyle name="Normal 9 5 2 5 4 2" xfId="5077" xr:uid="{CA655184-83C5-445B-A518-1255D90093CB}"/>
    <cellStyle name="Normal 9 5 2 5 5" xfId="5074" xr:uid="{E960774C-F7A0-4017-82DD-7FE41BD963E7}"/>
    <cellStyle name="Normal 9 5 2 6" xfId="4167" xr:uid="{A05C4062-3F6D-4EF6-ACD2-00AE0208EDFB}"/>
    <cellStyle name="Normal 9 5 2 6 2" xfId="4168" xr:uid="{C62B4AEC-C464-4A1B-BF39-8E2CA7DF0A9D}"/>
    <cellStyle name="Normal 9 5 2 6 2 2" xfId="5079" xr:uid="{397F6E7B-0F49-404E-9CE6-1CA864497BA5}"/>
    <cellStyle name="Normal 9 5 2 6 3" xfId="4169" xr:uid="{5D925E09-8FC2-4E59-AC4E-DB9373BC428E}"/>
    <cellStyle name="Normal 9 5 2 6 3 2" xfId="5080" xr:uid="{AF5D1023-C014-4C9F-8998-47E109CBD50C}"/>
    <cellStyle name="Normal 9 5 2 6 4" xfId="4170" xr:uid="{1F8161D3-43FD-49FE-84D1-85735674E2D3}"/>
    <cellStyle name="Normal 9 5 2 6 4 2" xfId="5081" xr:uid="{01884991-15E2-4A52-9004-36BF24F972D1}"/>
    <cellStyle name="Normal 9 5 2 6 5" xfId="5078" xr:uid="{34C3AAA3-BE84-48F2-9CFE-E2F068D36456}"/>
    <cellStyle name="Normal 9 5 2 7" xfId="4171" xr:uid="{8E03E8A2-33C4-4884-AA60-3B07E7FE1FE2}"/>
    <cellStyle name="Normal 9 5 2 7 2" xfId="5082" xr:uid="{33830839-069E-4190-BAC1-3D6912814278}"/>
    <cellStyle name="Normal 9 5 2 8" xfId="4172" xr:uid="{C9465FF5-364C-4A23-9C9A-1796F2B7E8BC}"/>
    <cellStyle name="Normal 9 5 2 8 2" xfId="5083" xr:uid="{6C95817C-9FF2-4B60-BAEA-A774B81E8448}"/>
    <cellStyle name="Normal 9 5 2 9" xfId="4173" xr:uid="{36E30FB9-21BB-4028-97B6-A3B9A74BE03A}"/>
    <cellStyle name="Normal 9 5 2 9 2" xfId="5084" xr:uid="{A296239E-8518-452F-84C8-27A28ABD1E64}"/>
    <cellStyle name="Normal 9 5 3" xfId="420" xr:uid="{99491DB9-394D-49D6-A211-6338AF62F10C}"/>
    <cellStyle name="Normal 9 5 3 2" xfId="878" xr:uid="{260B8ED3-9C34-492F-8F24-E7644A5E1445}"/>
    <cellStyle name="Normal 9 5 3 2 2" xfId="879" xr:uid="{061D759F-B458-483B-A920-6E7CD00BDC12}"/>
    <cellStyle name="Normal 9 5 3 2 2 2" xfId="2451" xr:uid="{0AD2D98B-C52C-40F7-8428-8E0CE8404170}"/>
    <cellStyle name="Normal 9 5 3 2 2 2 2" xfId="2452" xr:uid="{7FA4DF07-7B58-476B-8D68-F046BFB1A65F}"/>
    <cellStyle name="Normal 9 5 3 2 2 2 2 2" xfId="5089" xr:uid="{3B8FB59C-EBA6-45A6-8E8D-76C940A6FACD}"/>
    <cellStyle name="Normal 9 5 3 2 2 2 3" xfId="5088" xr:uid="{E075950B-6768-4A6F-A6E6-2FFE5846B89C}"/>
    <cellStyle name="Normal 9 5 3 2 2 3" xfId="2453" xr:uid="{40D6A25D-FFE8-4777-BEA1-2C568070C1CF}"/>
    <cellStyle name="Normal 9 5 3 2 2 3 2" xfId="5090" xr:uid="{34E7D037-0DFF-4F9A-86D9-6AD40DF9BFD5}"/>
    <cellStyle name="Normal 9 5 3 2 2 4" xfId="4174" xr:uid="{413EF533-7A2C-4F55-954C-46632F3A8A33}"/>
    <cellStyle name="Normal 9 5 3 2 2 4 2" xfId="5091" xr:uid="{9C17D4AA-788D-4AC9-8057-A569CA6B9D0E}"/>
    <cellStyle name="Normal 9 5 3 2 2 5" xfId="5087" xr:uid="{2722FCF4-18EA-493F-AA70-4F2D7DCAA888}"/>
    <cellStyle name="Normal 9 5 3 2 3" xfId="2454" xr:uid="{B7E25AEF-8303-406C-8CBA-A36C7FB94369}"/>
    <cellStyle name="Normal 9 5 3 2 3 2" xfId="2455" xr:uid="{0CF288BE-C8CB-4EBA-81B0-E2FCF8D0E372}"/>
    <cellStyle name="Normal 9 5 3 2 3 2 2" xfId="5093" xr:uid="{513AFD7D-7454-44BB-97D8-0194DD2B2531}"/>
    <cellStyle name="Normal 9 5 3 2 3 3" xfId="4175" xr:uid="{3FACC3A3-4BE9-44FA-8743-721F9EBE0654}"/>
    <cellStyle name="Normal 9 5 3 2 3 3 2" xfId="5094" xr:uid="{0FAF6F51-BA1D-4965-9E3F-D5CC5A5B897C}"/>
    <cellStyle name="Normal 9 5 3 2 3 4" xfId="4176" xr:uid="{B1D8B25B-E0EA-402C-A956-EE4D873F69E9}"/>
    <cellStyle name="Normal 9 5 3 2 3 4 2" xfId="5095" xr:uid="{EF5F9A9A-EA08-41CF-AD25-B596A98257B4}"/>
    <cellStyle name="Normal 9 5 3 2 3 5" xfId="5092" xr:uid="{9254554C-8E11-4FDA-8419-B0079BAAA270}"/>
    <cellStyle name="Normal 9 5 3 2 4" xfId="2456" xr:uid="{E2F87D4C-A409-4DF3-9509-B14C653992F1}"/>
    <cellStyle name="Normal 9 5 3 2 4 2" xfId="5096" xr:uid="{06F874D8-88DF-4388-B0C0-DA56B9114050}"/>
    <cellStyle name="Normal 9 5 3 2 5" xfId="4177" xr:uid="{56043DE7-552E-4E73-A4FF-B27DB0A58B7F}"/>
    <cellStyle name="Normal 9 5 3 2 5 2" xfId="5097" xr:uid="{12178BDD-8C26-4085-BA31-3BE4643C3434}"/>
    <cellStyle name="Normal 9 5 3 2 6" xfId="4178" xr:uid="{0757DF66-21DB-4564-8DE0-C828688868C1}"/>
    <cellStyle name="Normal 9 5 3 2 6 2" xfId="5098" xr:uid="{9338C77C-BFB9-47CD-848B-000C0D69A85C}"/>
    <cellStyle name="Normal 9 5 3 2 7" xfId="5086" xr:uid="{188A7987-36FF-4328-8708-A2886D920491}"/>
    <cellStyle name="Normal 9 5 3 3" xfId="880" xr:uid="{CF969492-8F26-4BA0-9FD8-87580D6666AC}"/>
    <cellStyle name="Normal 9 5 3 3 2" xfId="2457" xr:uid="{E58318F9-D584-45A9-9405-DE29DAE488BB}"/>
    <cellStyle name="Normal 9 5 3 3 2 2" xfId="2458" xr:uid="{F268BF9F-12BE-4AB9-9465-715A818E3748}"/>
    <cellStyle name="Normal 9 5 3 3 2 2 2" xfId="5101" xr:uid="{4B2C355E-1A6C-4DBF-A3EF-B58B52BEFA3B}"/>
    <cellStyle name="Normal 9 5 3 3 2 3" xfId="4179" xr:uid="{AB795093-F172-4C99-B57E-40E6CA6C4582}"/>
    <cellStyle name="Normal 9 5 3 3 2 3 2" xfId="5102" xr:uid="{9BA2574B-916B-4E73-AB38-F6EDD27FEF44}"/>
    <cellStyle name="Normal 9 5 3 3 2 4" xfId="4180" xr:uid="{2C4B6256-D4B3-4970-837B-952AB978DDDE}"/>
    <cellStyle name="Normal 9 5 3 3 2 4 2" xfId="5103" xr:uid="{9400B72F-0EBE-48BB-B6F3-B759D0375632}"/>
    <cellStyle name="Normal 9 5 3 3 2 5" xfId="5100" xr:uid="{0A959ABA-597A-4287-80C2-14849BCBE75E}"/>
    <cellStyle name="Normal 9 5 3 3 3" xfId="2459" xr:uid="{51827023-4D24-459A-98C7-A822980F3C46}"/>
    <cellStyle name="Normal 9 5 3 3 3 2" xfId="5104" xr:uid="{154C0ED5-39C3-4FAE-A4EE-A2B3DE64C68F}"/>
    <cellStyle name="Normal 9 5 3 3 4" xfId="4181" xr:uid="{678E0C87-F354-4F67-9041-E28868D73E7F}"/>
    <cellStyle name="Normal 9 5 3 3 4 2" xfId="5105" xr:uid="{80072945-CBAA-4A7E-A510-F64EB20A9297}"/>
    <cellStyle name="Normal 9 5 3 3 5" xfId="4182" xr:uid="{8578D6B7-7374-4301-A6E2-5EC9EDBEB3A4}"/>
    <cellStyle name="Normal 9 5 3 3 5 2" xfId="5106" xr:uid="{A8183F15-3783-417E-85D3-535AF963777A}"/>
    <cellStyle name="Normal 9 5 3 3 6" xfId="5099" xr:uid="{C2EE9FB1-CF93-4586-A0AF-3C8EF3409292}"/>
    <cellStyle name="Normal 9 5 3 4" xfId="2460" xr:uid="{7518FFAD-2D22-4098-8E8B-8F6C92E5C19A}"/>
    <cellStyle name="Normal 9 5 3 4 2" xfId="2461" xr:uid="{96131F5E-20C2-47F6-924F-8E24DB495F1E}"/>
    <cellStyle name="Normal 9 5 3 4 2 2" xfId="5108" xr:uid="{30D09DCA-8C58-4FE7-A02F-584F65D9535F}"/>
    <cellStyle name="Normal 9 5 3 4 3" xfId="4183" xr:uid="{69FD2457-5015-488D-B47E-845BD9FF6AB8}"/>
    <cellStyle name="Normal 9 5 3 4 3 2" xfId="5109" xr:uid="{289662A3-14A0-4484-8198-5728C9EDA0BF}"/>
    <cellStyle name="Normal 9 5 3 4 4" xfId="4184" xr:uid="{3614CE4B-CC2B-4EC7-9681-201FB23108BE}"/>
    <cellStyle name="Normal 9 5 3 4 4 2" xfId="5110" xr:uid="{11E2CDFD-83BA-4762-AB54-9CDDE8FA4598}"/>
    <cellStyle name="Normal 9 5 3 4 5" xfId="5107" xr:uid="{C339110C-CF07-4FB5-B4FD-30D6955F3060}"/>
    <cellStyle name="Normal 9 5 3 5" xfId="2462" xr:uid="{54A4E4A9-D805-4F6E-AD0C-23E153CA1F73}"/>
    <cellStyle name="Normal 9 5 3 5 2" xfId="4185" xr:uid="{6EBA4F55-C97D-4F91-BB0F-6B655FE7C45A}"/>
    <cellStyle name="Normal 9 5 3 5 2 2" xfId="5112" xr:uid="{4244A4CB-CFDE-47A4-B6BD-E0AE5ABC4A6B}"/>
    <cellStyle name="Normal 9 5 3 5 3" xfId="4186" xr:uid="{1CDC30B9-3743-4326-8F92-9C81417BCED1}"/>
    <cellStyle name="Normal 9 5 3 5 3 2" xfId="5113" xr:uid="{42BD4144-7600-4723-BB1B-00EDE7472763}"/>
    <cellStyle name="Normal 9 5 3 5 4" xfId="4187" xr:uid="{E5C7C799-6362-4E52-BB91-ACAC1D0833AF}"/>
    <cellStyle name="Normal 9 5 3 5 4 2" xfId="5114" xr:uid="{9C7980A5-B609-48D2-97AE-773E26954ED5}"/>
    <cellStyle name="Normal 9 5 3 5 5" xfId="5111" xr:uid="{0BFA6017-B998-48A5-84A4-2B709A5F7329}"/>
    <cellStyle name="Normal 9 5 3 6" xfId="4188" xr:uid="{2A4F66AD-89FB-4291-9C07-C0C20ECC9CFA}"/>
    <cellStyle name="Normal 9 5 3 6 2" xfId="5115" xr:uid="{3BAC1946-70A4-48F7-B733-CB88827AA507}"/>
    <cellStyle name="Normal 9 5 3 7" xfId="4189" xr:uid="{2E778F14-A806-403B-B243-6F4ECFC36185}"/>
    <cellStyle name="Normal 9 5 3 7 2" xfId="5116" xr:uid="{FC39E501-60C0-4F47-A2CE-C2C0CD9E53CC}"/>
    <cellStyle name="Normal 9 5 3 8" xfId="4190" xr:uid="{F3D478A5-4DB2-4F30-9E4E-6EAFDECAA5A9}"/>
    <cellStyle name="Normal 9 5 3 8 2" xfId="5117" xr:uid="{3FB66301-06ED-45F3-BF29-A68FC69A6CC6}"/>
    <cellStyle name="Normal 9 5 3 9" xfId="5085" xr:uid="{EDE6770D-1F91-4734-AE7B-7F020BE2B821}"/>
    <cellStyle name="Normal 9 5 4" xfId="421" xr:uid="{011DB57E-C2AC-4B3E-865C-35B9C5B86E90}"/>
    <cellStyle name="Normal 9 5 4 2" xfId="881" xr:uid="{AE801157-C1C5-41BF-8448-EDE1B9D7F1EF}"/>
    <cellStyle name="Normal 9 5 4 2 2" xfId="882" xr:uid="{946AE3E1-87B2-42FD-8C1D-A1709B8420BD}"/>
    <cellStyle name="Normal 9 5 4 2 2 2" xfId="2463" xr:uid="{BCEA2FF2-25D8-4E95-BFF2-49CCB6738639}"/>
    <cellStyle name="Normal 9 5 4 2 2 2 2" xfId="5121" xr:uid="{CBDACE1A-CF3B-4CB6-8658-2B6C80645BCA}"/>
    <cellStyle name="Normal 9 5 4 2 2 3" xfId="4191" xr:uid="{A4F740A0-B0DD-435D-813B-946C689F7426}"/>
    <cellStyle name="Normal 9 5 4 2 2 3 2" xfId="5122" xr:uid="{ED6A037B-6F83-4BDB-8136-F89A0461B0BA}"/>
    <cellStyle name="Normal 9 5 4 2 2 4" xfId="4192" xr:uid="{419A8B77-386E-4164-978D-CE56A01F1089}"/>
    <cellStyle name="Normal 9 5 4 2 2 4 2" xfId="5123" xr:uid="{50DFE71A-E08C-49CF-9301-9DF81D801F84}"/>
    <cellStyle name="Normal 9 5 4 2 2 5" xfId="5120" xr:uid="{13A79F2C-5554-41CE-BB5A-BA0B71E5FC92}"/>
    <cellStyle name="Normal 9 5 4 2 3" xfId="2464" xr:uid="{5D62CD16-2568-4857-B4D5-74EA6ABDF1EB}"/>
    <cellStyle name="Normal 9 5 4 2 3 2" xfId="5124" xr:uid="{024A2094-8A0F-4C44-94FF-3F240AD43636}"/>
    <cellStyle name="Normal 9 5 4 2 4" xfId="4193" xr:uid="{E1265A63-15FD-4226-A0AB-F51019E541D7}"/>
    <cellStyle name="Normal 9 5 4 2 4 2" xfId="5125" xr:uid="{BA02DBB6-0F8E-44BF-A0B0-DCFBDC094C03}"/>
    <cellStyle name="Normal 9 5 4 2 5" xfId="4194" xr:uid="{B8CDBD2B-E25C-4478-A04F-2E7B49C71800}"/>
    <cellStyle name="Normal 9 5 4 2 5 2" xfId="5126" xr:uid="{39BD282F-E49B-4D84-A98C-77412982D7F7}"/>
    <cellStyle name="Normal 9 5 4 2 6" xfId="5119" xr:uid="{32A0C3EA-6C1D-49AE-B777-1DF7B40711CD}"/>
    <cellStyle name="Normal 9 5 4 3" xfId="883" xr:uid="{2C21E9AA-A30C-44A2-BDFD-BEFAAC969367}"/>
    <cellStyle name="Normal 9 5 4 3 2" xfId="2465" xr:uid="{05D2402A-AD16-4EFB-9F71-08293E2848C1}"/>
    <cellStyle name="Normal 9 5 4 3 2 2" xfId="5128" xr:uid="{BD1012C0-AADF-4AFF-8E69-7D671618A0F8}"/>
    <cellStyle name="Normal 9 5 4 3 3" xfId="4195" xr:uid="{1A08F334-11F3-43C6-AEF2-ADD567E32E72}"/>
    <cellStyle name="Normal 9 5 4 3 3 2" xfId="5129" xr:uid="{1164583F-895C-4706-8065-555C5E5265DC}"/>
    <cellStyle name="Normal 9 5 4 3 4" xfId="4196" xr:uid="{055EADEB-3E6C-41C5-B628-0C2F1FECBFC5}"/>
    <cellStyle name="Normal 9 5 4 3 4 2" xfId="5130" xr:uid="{EE6ACC98-C625-403E-A924-78FDEEA00DFF}"/>
    <cellStyle name="Normal 9 5 4 3 5" xfId="5127" xr:uid="{7F1F858D-C335-4CCE-BFEE-0E9B850ADDD4}"/>
    <cellStyle name="Normal 9 5 4 4" xfId="2466" xr:uid="{4EB07E88-C635-4D05-B62A-1FDEB3A35652}"/>
    <cellStyle name="Normal 9 5 4 4 2" xfId="4197" xr:uid="{FF069E63-D32F-47E0-819B-13F558475F0F}"/>
    <cellStyle name="Normal 9 5 4 4 2 2" xfId="5132" xr:uid="{C6A33122-8AB2-4D83-87B0-413A8774C8CE}"/>
    <cellStyle name="Normal 9 5 4 4 3" xfId="4198" xr:uid="{45AC441E-AED3-46E4-B517-BAAA2F71B623}"/>
    <cellStyle name="Normal 9 5 4 4 3 2" xfId="5133" xr:uid="{F34F23C2-4D49-4672-B934-8D533FB3DA74}"/>
    <cellStyle name="Normal 9 5 4 4 4" xfId="4199" xr:uid="{E6AFDAB4-B582-4DBB-8FCC-41C2B231B02B}"/>
    <cellStyle name="Normal 9 5 4 4 4 2" xfId="5134" xr:uid="{0A0D64E0-3355-44E1-8900-8E7689F8BFC9}"/>
    <cellStyle name="Normal 9 5 4 4 5" xfId="5131" xr:uid="{E7C6235E-1DA5-4013-B73F-7B9A44ED5F31}"/>
    <cellStyle name="Normal 9 5 4 5" xfId="4200" xr:uid="{1E10150E-60DC-40E5-AC81-A413FF9B455A}"/>
    <cellStyle name="Normal 9 5 4 5 2" xfId="5135" xr:uid="{2C0A87D3-CE21-46AB-9274-5FDC9A215AB7}"/>
    <cellStyle name="Normal 9 5 4 6" xfId="4201" xr:uid="{E9F0D4E7-7AD7-4A76-A0A0-D0620EC4CFCE}"/>
    <cellStyle name="Normal 9 5 4 6 2" xfId="5136" xr:uid="{9AEC05E3-50C4-42E8-8CC0-18E74258FA00}"/>
    <cellStyle name="Normal 9 5 4 7" xfId="4202" xr:uid="{21D1647A-08A6-4A50-8FA9-5BF30B2F3D50}"/>
    <cellStyle name="Normal 9 5 4 7 2" xfId="5137" xr:uid="{20BFDFFC-8F87-4584-8846-50E64C9FEC70}"/>
    <cellStyle name="Normal 9 5 4 8" xfId="5118" xr:uid="{5E7C3603-7439-46CE-9238-D3562BAC20B5}"/>
    <cellStyle name="Normal 9 5 5" xfId="422" xr:uid="{32823757-2254-4504-A864-BE27C9E39AF4}"/>
    <cellStyle name="Normal 9 5 5 2" xfId="884" xr:uid="{3EA74DF6-2B02-4F65-99C7-5A18BC8B2954}"/>
    <cellStyle name="Normal 9 5 5 2 2" xfId="2467" xr:uid="{1A4858F8-C27E-4E7C-A89C-C6611B485349}"/>
    <cellStyle name="Normal 9 5 5 2 2 2" xfId="5140" xr:uid="{A7DC4E2B-9797-4F60-BB6C-B609F58E1B45}"/>
    <cellStyle name="Normal 9 5 5 2 3" xfId="4203" xr:uid="{C3513233-BC52-4F30-B5C9-96F4D0A1B154}"/>
    <cellStyle name="Normal 9 5 5 2 3 2" xfId="5141" xr:uid="{F67F5988-4FFB-4F64-8FC2-3B0E42280CFD}"/>
    <cellStyle name="Normal 9 5 5 2 4" xfId="4204" xr:uid="{1CF0714D-BAFD-4C88-9F38-10318F07DD26}"/>
    <cellStyle name="Normal 9 5 5 2 4 2" xfId="5142" xr:uid="{F15876F7-E672-4E5E-81D8-83C9631FC142}"/>
    <cellStyle name="Normal 9 5 5 2 5" xfId="5139" xr:uid="{3D07B030-3D02-44AD-A12A-E371FAA441D2}"/>
    <cellStyle name="Normal 9 5 5 3" xfId="2468" xr:uid="{4A3B9CD0-3D51-44B9-8503-EA4D8F83E3DD}"/>
    <cellStyle name="Normal 9 5 5 3 2" xfId="4205" xr:uid="{C45BEDE9-3E24-441A-8F6C-7A96D3225DB8}"/>
    <cellStyle name="Normal 9 5 5 3 2 2" xfId="5144" xr:uid="{3870DDA6-0EF0-4EB3-B4B0-9C8B466378A9}"/>
    <cellStyle name="Normal 9 5 5 3 3" xfId="4206" xr:uid="{5BA1AC38-01A9-43EF-B9A4-CC2B42075BA7}"/>
    <cellStyle name="Normal 9 5 5 3 3 2" xfId="5145" xr:uid="{056E91B7-C03B-4B10-BF03-A628A8367A3E}"/>
    <cellStyle name="Normal 9 5 5 3 4" xfId="4207" xr:uid="{9AD48847-E36E-48AC-AE45-102F28FF14D3}"/>
    <cellStyle name="Normal 9 5 5 3 4 2" xfId="5146" xr:uid="{8898D579-C2F0-4A0C-9EE7-D265FA1AA5E4}"/>
    <cellStyle name="Normal 9 5 5 3 5" xfId="5143" xr:uid="{F6919BCE-DFBE-479D-806B-70C7C5ADCA76}"/>
    <cellStyle name="Normal 9 5 5 4" xfId="4208" xr:uid="{20BA644A-77B2-48FD-A5F9-B5BEF0D322EF}"/>
    <cellStyle name="Normal 9 5 5 4 2" xfId="5147" xr:uid="{4012348A-943D-4F30-BAF9-2A1C9805A489}"/>
    <cellStyle name="Normal 9 5 5 5" xfId="4209" xr:uid="{6D62205E-4053-4303-8DAC-7474216094E5}"/>
    <cellStyle name="Normal 9 5 5 5 2" xfId="5148" xr:uid="{B0DE14AA-ED14-45EF-92F0-068EDCEC4589}"/>
    <cellStyle name="Normal 9 5 5 6" xfId="4210" xr:uid="{152D0C82-9BE9-4709-A114-803D3BCB3175}"/>
    <cellStyle name="Normal 9 5 5 6 2" xfId="5149" xr:uid="{47753496-D33D-4440-A9A8-463D6753420D}"/>
    <cellStyle name="Normal 9 5 5 7" xfId="5138" xr:uid="{B1945766-68F4-4CCB-804B-6E4576D450A5}"/>
    <cellStyle name="Normal 9 5 6" xfId="885" xr:uid="{32E5D486-23E4-4625-B271-71EB9233DC59}"/>
    <cellStyle name="Normal 9 5 6 2" xfId="2469" xr:uid="{BB55A978-12F3-4DA7-B887-A34F10ABE717}"/>
    <cellStyle name="Normal 9 5 6 2 2" xfId="4211" xr:uid="{DADAB1A9-D4A0-46B1-B24F-18EC41204342}"/>
    <cellStyle name="Normal 9 5 6 2 2 2" xfId="5152" xr:uid="{B7543824-9C86-4B3C-9435-B20DBE37962E}"/>
    <cellStyle name="Normal 9 5 6 2 3" xfId="4212" xr:uid="{37725494-283C-4E41-BF7B-2207410DFB2D}"/>
    <cellStyle name="Normal 9 5 6 2 3 2" xfId="5153" xr:uid="{146FCC5F-832E-4980-9845-FA029571343D}"/>
    <cellStyle name="Normal 9 5 6 2 4" xfId="4213" xr:uid="{418C60AC-1B61-488E-822E-29B0F4CDAC3D}"/>
    <cellStyle name="Normal 9 5 6 2 4 2" xfId="5154" xr:uid="{6600D049-DB54-493B-A21A-329461B82943}"/>
    <cellStyle name="Normal 9 5 6 2 5" xfId="5151" xr:uid="{C9D31B27-BD6F-4344-B6A2-F682CC5B805A}"/>
    <cellStyle name="Normal 9 5 6 3" xfId="4214" xr:uid="{C4D45D74-9089-4D03-B09F-C805E2EA4776}"/>
    <cellStyle name="Normal 9 5 6 3 2" xfId="5155" xr:uid="{51EA1CE2-7DB1-48B8-A46C-73FC30B65CE5}"/>
    <cellStyle name="Normal 9 5 6 4" xfId="4215" xr:uid="{FB3BE5FB-0D17-45FB-8559-8F86701B0630}"/>
    <cellStyle name="Normal 9 5 6 4 2" xfId="5156" xr:uid="{46A4BF28-03D7-43AF-A3C1-96C995B0E55B}"/>
    <cellStyle name="Normal 9 5 6 5" xfId="4216" xr:uid="{AD03F355-0C6B-4DE4-8C1C-9A5FED06FA2B}"/>
    <cellStyle name="Normal 9 5 6 5 2" xfId="5157" xr:uid="{BC867CFB-8483-455E-91AB-FA4589BA1D86}"/>
    <cellStyle name="Normal 9 5 6 6" xfId="5150" xr:uid="{F1199C75-D5DD-4DFC-8F25-A0D677F58798}"/>
    <cellStyle name="Normal 9 5 7" xfId="2470" xr:uid="{0744991D-3589-4F55-8638-A2D5B8EA4AE1}"/>
    <cellStyle name="Normal 9 5 7 2" xfId="4217" xr:uid="{4571092A-7C00-46DD-A498-B42D17A8EAE6}"/>
    <cellStyle name="Normal 9 5 7 2 2" xfId="5159" xr:uid="{076CADB0-CDCA-4A5C-B200-1C4D161A13C4}"/>
    <cellStyle name="Normal 9 5 7 3" xfId="4218" xr:uid="{E72562BC-1BF7-4DBB-B4FF-E2632247356B}"/>
    <cellStyle name="Normal 9 5 7 3 2" xfId="5160" xr:uid="{52196050-324E-4287-B2BE-9AC7520309CF}"/>
    <cellStyle name="Normal 9 5 7 4" xfId="4219" xr:uid="{90499BF1-F059-484C-B572-DA2F54767DAB}"/>
    <cellStyle name="Normal 9 5 7 4 2" xfId="5161" xr:uid="{0F4E1701-5EA0-4DA2-AB0D-1CE43F52F680}"/>
    <cellStyle name="Normal 9 5 7 5" xfId="5158" xr:uid="{3243E7BB-8446-4E0F-B7A4-B4BACD419483}"/>
    <cellStyle name="Normal 9 5 8" xfId="4220" xr:uid="{DAE4DEAB-A7A4-495B-ACFE-06B3B13C728E}"/>
    <cellStyle name="Normal 9 5 8 2" xfId="4221" xr:uid="{CA3C0A10-1B7A-4BB1-9377-DA1B4AE99D84}"/>
    <cellStyle name="Normal 9 5 8 2 2" xfId="5163" xr:uid="{1B59FFBC-AD7C-4CB9-94C7-CF2665F53534}"/>
    <cellStyle name="Normal 9 5 8 3" xfId="4222" xr:uid="{D068C6EE-672B-4F94-86FB-A6C49963C7E5}"/>
    <cellStyle name="Normal 9 5 8 3 2" xfId="5164" xr:uid="{023E37D7-554E-4801-86E0-68BA15F1922E}"/>
    <cellStyle name="Normal 9 5 8 4" xfId="4223" xr:uid="{F4E73F28-53B0-472E-A560-A1EDE83565C9}"/>
    <cellStyle name="Normal 9 5 8 4 2" xfId="5165" xr:uid="{2FB6BD3A-2D84-4E86-A3A6-55A7F0E342E9}"/>
    <cellStyle name="Normal 9 5 8 5" xfId="5162" xr:uid="{9A05217D-0E93-4BC5-9C08-518100A164D8}"/>
    <cellStyle name="Normal 9 5 9" xfId="4224" xr:uid="{47C9C33F-9314-4407-AE1D-5120AA16C6EF}"/>
    <cellStyle name="Normal 9 5 9 2" xfId="5166" xr:uid="{1D167CB9-BC08-4126-B759-046BEDAE2A5A}"/>
    <cellStyle name="Normal 9 6" xfId="180" xr:uid="{08133E9D-1353-4422-9161-D360EDB1089A}"/>
    <cellStyle name="Normal 9 6 10" xfId="5167" xr:uid="{AD4BD3BF-8E2C-4152-B729-11E63A98D1A8}"/>
    <cellStyle name="Normal 9 6 2" xfId="181" xr:uid="{B3711BAE-F6C7-481B-9F21-75474C35FC57}"/>
    <cellStyle name="Normal 9 6 2 2" xfId="423" xr:uid="{E2758E3D-2F48-4248-91C7-A1FC6B31F4AF}"/>
    <cellStyle name="Normal 9 6 2 2 2" xfId="886" xr:uid="{D9D6D073-046C-47EC-AFDA-CEFBD67E5A40}"/>
    <cellStyle name="Normal 9 6 2 2 2 2" xfId="2471" xr:uid="{F0D86D15-562F-4D37-95E2-398D1D5769CA}"/>
    <cellStyle name="Normal 9 6 2 2 2 2 2" xfId="5171" xr:uid="{23F3B099-308C-4654-97B1-1B30B8C675A0}"/>
    <cellStyle name="Normal 9 6 2 2 2 3" xfId="4225" xr:uid="{ABB855F8-19D5-47E7-BBFE-1C203BC2B21F}"/>
    <cellStyle name="Normal 9 6 2 2 2 3 2" xfId="5172" xr:uid="{03C6C530-7BE1-42CB-BDEF-57F4BF74ADA6}"/>
    <cellStyle name="Normal 9 6 2 2 2 4" xfId="4226" xr:uid="{E7133222-D2C4-400B-A7CA-16A97DACBCE9}"/>
    <cellStyle name="Normal 9 6 2 2 2 4 2" xfId="5173" xr:uid="{B2A7B1A0-6917-4D73-B6B3-5A7E78722D52}"/>
    <cellStyle name="Normal 9 6 2 2 2 5" xfId="5170" xr:uid="{C838E209-BDC4-4703-9F48-9A4F21AF2A29}"/>
    <cellStyle name="Normal 9 6 2 2 3" xfId="2472" xr:uid="{B427758B-EB44-475A-8D23-7CC7A0FE7298}"/>
    <cellStyle name="Normal 9 6 2 2 3 2" xfId="4227" xr:uid="{E33CAF17-6BD0-480C-87DE-CF8F0CBF1306}"/>
    <cellStyle name="Normal 9 6 2 2 3 2 2" xfId="5175" xr:uid="{DD307088-7239-40EC-9D9A-0113228C6D5A}"/>
    <cellStyle name="Normal 9 6 2 2 3 3" xfId="4228" xr:uid="{A2CC6BB3-92D9-4961-B1EA-D7799E8ADCBD}"/>
    <cellStyle name="Normal 9 6 2 2 3 3 2" xfId="5176" xr:uid="{1ADD7C67-7E67-4507-80AA-832ABBF3DEC7}"/>
    <cellStyle name="Normal 9 6 2 2 3 4" xfId="4229" xr:uid="{B2C608BF-07CD-46E7-8785-BF66EDC8294A}"/>
    <cellStyle name="Normal 9 6 2 2 3 4 2" xfId="5177" xr:uid="{68EA5020-B616-4306-ADA9-15DDA679ED3C}"/>
    <cellStyle name="Normal 9 6 2 2 3 5" xfId="5174" xr:uid="{DC7DFDD2-1A38-4652-91E6-9396EBE09B13}"/>
    <cellStyle name="Normal 9 6 2 2 4" xfId="4230" xr:uid="{A718E401-F172-4BCE-BD45-767944451204}"/>
    <cellStyle name="Normal 9 6 2 2 4 2" xfId="5178" xr:uid="{99FBAE14-A676-4CB8-8D49-B03EEC60B8CF}"/>
    <cellStyle name="Normal 9 6 2 2 5" xfId="4231" xr:uid="{E90A1983-342B-4235-9746-F4BB02BDE738}"/>
    <cellStyle name="Normal 9 6 2 2 5 2" xfId="5179" xr:uid="{5AD9C7F5-E0FF-4EBF-A68E-3E346250D5FD}"/>
    <cellStyle name="Normal 9 6 2 2 6" xfId="4232" xr:uid="{D25D90DB-AC0B-43FD-8B09-75E5D38BC4E1}"/>
    <cellStyle name="Normal 9 6 2 2 6 2" xfId="5180" xr:uid="{545326D1-C3EA-4905-BBEC-11122B92AC6E}"/>
    <cellStyle name="Normal 9 6 2 2 7" xfId="5169" xr:uid="{717DFD82-88B1-43F2-B46C-A53F4E7BAE8A}"/>
    <cellStyle name="Normal 9 6 2 3" xfId="887" xr:uid="{6E9EA153-3DFD-4F39-8884-B6238D2BED5D}"/>
    <cellStyle name="Normal 9 6 2 3 2" xfId="2473" xr:uid="{B7A5FBB9-F8D0-419C-A51F-000D6CBEC398}"/>
    <cellStyle name="Normal 9 6 2 3 2 2" xfId="4233" xr:uid="{49B91C23-5010-4B07-82D8-8220C0A31B84}"/>
    <cellStyle name="Normal 9 6 2 3 2 2 2" xfId="5183" xr:uid="{5F3A2A41-628C-427C-B1A9-8FAA78179120}"/>
    <cellStyle name="Normal 9 6 2 3 2 3" xfId="4234" xr:uid="{E2F0BB0E-C459-4414-AAF9-CB72764630EA}"/>
    <cellStyle name="Normal 9 6 2 3 2 3 2" xfId="5184" xr:uid="{C28EB445-166D-4497-A7ED-F5A31FA8AC39}"/>
    <cellStyle name="Normal 9 6 2 3 2 4" xfId="4235" xr:uid="{28108F79-629D-474A-803B-385BD5AC08CB}"/>
    <cellStyle name="Normal 9 6 2 3 2 4 2" xfId="5185" xr:uid="{F9C79720-A071-498D-87F0-5670E4D0B093}"/>
    <cellStyle name="Normal 9 6 2 3 2 5" xfId="5182" xr:uid="{74DA88C7-84CA-4A27-B850-1954F96A4DB3}"/>
    <cellStyle name="Normal 9 6 2 3 3" xfId="4236" xr:uid="{7ABA2222-FFC9-4CDE-A408-7F2F7ACAAD3A}"/>
    <cellStyle name="Normal 9 6 2 3 3 2" xfId="5186" xr:uid="{E43A2806-5379-4691-84FA-07831EBE2A9F}"/>
    <cellStyle name="Normal 9 6 2 3 4" xfId="4237" xr:uid="{B8A66C48-7C88-41C0-82B9-6C43D2934EBD}"/>
    <cellStyle name="Normal 9 6 2 3 4 2" xfId="5187" xr:uid="{A5F09937-2BF6-4DD7-9570-3F899435D6C7}"/>
    <cellStyle name="Normal 9 6 2 3 5" xfId="4238" xr:uid="{180EEEF9-62B0-427C-B198-5BB402E35CD6}"/>
    <cellStyle name="Normal 9 6 2 3 5 2" xfId="5188" xr:uid="{D04BA372-00B1-4958-A38F-E5BFC0F93476}"/>
    <cellStyle name="Normal 9 6 2 3 6" xfId="5181" xr:uid="{FE57D0A9-3E10-4991-A2D6-4E784A8EECC9}"/>
    <cellStyle name="Normal 9 6 2 4" xfId="2474" xr:uid="{923EF47A-1BBE-4419-9CB5-856CBA27A2BF}"/>
    <cellStyle name="Normal 9 6 2 4 2" xfId="4239" xr:uid="{4CE630D9-DB4C-4432-A307-A45F445FF4AE}"/>
    <cellStyle name="Normal 9 6 2 4 2 2" xfId="5190" xr:uid="{F4772BE4-EA5A-402A-90CF-7C7431264285}"/>
    <cellStyle name="Normal 9 6 2 4 3" xfId="4240" xr:uid="{AB06E662-7DF6-45B1-8D94-512BC4767037}"/>
    <cellStyle name="Normal 9 6 2 4 3 2" xfId="5191" xr:uid="{8F056AAD-E544-454F-B5D5-4F949191F24F}"/>
    <cellStyle name="Normal 9 6 2 4 4" xfId="4241" xr:uid="{237299EF-A183-4945-91FD-E3087C2C00BA}"/>
    <cellStyle name="Normal 9 6 2 4 4 2" xfId="5192" xr:uid="{54BE2642-390E-4DD5-AA58-6F82C0287E9A}"/>
    <cellStyle name="Normal 9 6 2 4 5" xfId="5189" xr:uid="{6C8B4C6B-695A-4A1B-B609-5F7B670A7CEF}"/>
    <cellStyle name="Normal 9 6 2 5" xfId="4242" xr:uid="{7049B74A-0B03-4D2E-88CB-586691ACBF57}"/>
    <cellStyle name="Normal 9 6 2 5 2" xfId="4243" xr:uid="{F7F84F04-9A72-4779-94ED-2D8B883DE65A}"/>
    <cellStyle name="Normal 9 6 2 5 2 2" xfId="5194" xr:uid="{313551F9-6B1E-47FA-9B22-DFF882EA3739}"/>
    <cellStyle name="Normal 9 6 2 5 3" xfId="4244" xr:uid="{D6FFCBA9-0209-4580-83BD-AF0AA2E4444E}"/>
    <cellStyle name="Normal 9 6 2 5 3 2" xfId="5195" xr:uid="{838D6A01-2FB4-4177-93B8-FA8DF333EF75}"/>
    <cellStyle name="Normal 9 6 2 5 4" xfId="4245" xr:uid="{57ED891E-A4B9-46D0-A65B-945BC1DCE398}"/>
    <cellStyle name="Normal 9 6 2 5 4 2" xfId="5196" xr:uid="{84F41632-8007-4ED7-8365-4200766B4785}"/>
    <cellStyle name="Normal 9 6 2 5 5" xfId="5193" xr:uid="{BC556396-E607-4A7A-8EF2-519C724506C7}"/>
    <cellStyle name="Normal 9 6 2 6" xfId="4246" xr:uid="{8B038D57-4326-458C-9FD8-309AB65FDE69}"/>
    <cellStyle name="Normal 9 6 2 6 2" xfId="5197" xr:uid="{E53EF379-CFEA-427E-B6DF-EC71A1A46EFB}"/>
    <cellStyle name="Normal 9 6 2 7" xfId="4247" xr:uid="{4DCC85CA-7FD5-424B-ADA5-E106DD1574CE}"/>
    <cellStyle name="Normal 9 6 2 7 2" xfId="5198" xr:uid="{D28074FF-A4EA-4861-9DF9-D01E074C52A7}"/>
    <cellStyle name="Normal 9 6 2 8" xfId="4248" xr:uid="{E60B0ED3-D7F4-441F-9CE0-351788F1F19A}"/>
    <cellStyle name="Normal 9 6 2 8 2" xfId="5199" xr:uid="{2F8BFAC4-74C9-4F65-9516-DF1B18DD0CA1}"/>
    <cellStyle name="Normal 9 6 2 9" xfId="5168" xr:uid="{21914BBF-67B4-4A11-82BD-835E54FE2960}"/>
    <cellStyle name="Normal 9 6 3" xfId="424" xr:uid="{010D31EA-429F-4D26-9F07-56F338BB0AAC}"/>
    <cellStyle name="Normal 9 6 3 2" xfId="888" xr:uid="{C2B5E850-78F0-4F48-8149-A27F2FD7A510}"/>
    <cellStyle name="Normal 9 6 3 2 2" xfId="889" xr:uid="{BCC3BDFA-DD2D-41B1-A1FE-EC713AD87DB1}"/>
    <cellStyle name="Normal 9 6 3 2 2 2" xfId="5202" xr:uid="{62A5EBFC-AAEA-415C-B5AF-C89DA1234F12}"/>
    <cellStyle name="Normal 9 6 3 2 3" xfId="4249" xr:uid="{38ED2A1D-2027-427F-9178-136EDABB7C58}"/>
    <cellStyle name="Normal 9 6 3 2 3 2" xfId="5203" xr:uid="{306B4C7D-68C9-41D0-B34E-562C85D204C4}"/>
    <cellStyle name="Normal 9 6 3 2 4" xfId="4250" xr:uid="{5B1B3042-51D5-414D-81B7-B5288C980CA3}"/>
    <cellStyle name="Normal 9 6 3 2 4 2" xfId="5204" xr:uid="{6B0895DB-F523-4AAA-8A6C-71EC0A72A001}"/>
    <cellStyle name="Normal 9 6 3 2 5" xfId="5201" xr:uid="{4ABEEB8E-7828-4242-A3AD-80D2FD0EDAFF}"/>
    <cellStyle name="Normal 9 6 3 3" xfId="890" xr:uid="{7BAD4CF0-838C-4AD5-A324-475ADA3BDEAA}"/>
    <cellStyle name="Normal 9 6 3 3 2" xfId="4251" xr:uid="{17FA4651-AC66-4FC1-8A1B-EF4C3E64374B}"/>
    <cellStyle name="Normal 9 6 3 3 2 2" xfId="5206" xr:uid="{A9911175-102B-47D8-B0B0-1018C0D78051}"/>
    <cellStyle name="Normal 9 6 3 3 3" xfId="4252" xr:uid="{1B7A6980-F0E7-4661-8590-975367D365C1}"/>
    <cellStyle name="Normal 9 6 3 3 3 2" xfId="5207" xr:uid="{21515EDD-45F5-47B0-BE87-0F9A56045EEF}"/>
    <cellStyle name="Normal 9 6 3 3 4" xfId="4253" xr:uid="{4263BE48-6A2A-43F2-A0E5-8B99F084F167}"/>
    <cellStyle name="Normal 9 6 3 3 4 2" xfId="5208" xr:uid="{7A99BD84-4E4B-4999-BF72-7A2068097B67}"/>
    <cellStyle name="Normal 9 6 3 3 5" xfId="5205" xr:uid="{3E5274E8-B944-4AC1-8A71-021E6A4FBFD3}"/>
    <cellStyle name="Normal 9 6 3 4" xfId="4254" xr:uid="{FE010ABB-1D4E-459E-B19C-A85F28772054}"/>
    <cellStyle name="Normal 9 6 3 4 2" xfId="5209" xr:uid="{A900FD04-ECA6-46B5-9721-017CF99BC4D8}"/>
    <cellStyle name="Normal 9 6 3 5" xfId="4255" xr:uid="{0B8D1CC6-D567-414E-8140-894EF5623FA4}"/>
    <cellStyle name="Normal 9 6 3 5 2" xfId="5210" xr:uid="{31900924-1871-4ABB-9400-7EAC8BCD3313}"/>
    <cellStyle name="Normal 9 6 3 6" xfId="4256" xr:uid="{6CCEFB19-A515-49A1-A298-D565FDBC9CDC}"/>
    <cellStyle name="Normal 9 6 3 6 2" xfId="5211" xr:uid="{EA489D39-D0AE-491F-966C-1DEB5E556B7F}"/>
    <cellStyle name="Normal 9 6 3 7" xfId="5200" xr:uid="{86F7868F-0C24-4A1A-82A7-42D6F0F5BF27}"/>
    <cellStyle name="Normal 9 6 4" xfId="425" xr:uid="{C9578FFF-D4AB-4530-A85D-565FAD612EF8}"/>
    <cellStyle name="Normal 9 6 4 2" xfId="891" xr:uid="{477165FA-7989-4B78-9AA2-67B8D47EBF19}"/>
    <cellStyle name="Normal 9 6 4 2 2" xfId="4257" xr:uid="{A5EF174D-A6CF-413F-99E6-DB2DB6F90816}"/>
    <cellStyle name="Normal 9 6 4 2 2 2" xfId="5214" xr:uid="{1FBA9DC0-44A2-457B-BE9A-7BF8978C4963}"/>
    <cellStyle name="Normal 9 6 4 2 3" xfId="4258" xr:uid="{6646B054-2AA9-4F12-8802-C6F1FBCA7186}"/>
    <cellStyle name="Normal 9 6 4 2 3 2" xfId="5215" xr:uid="{34B10B0A-2B21-46B8-96C7-93D994017BD4}"/>
    <cellStyle name="Normal 9 6 4 2 4" xfId="4259" xr:uid="{02112A48-171D-4AD4-895C-90B23D0D0A6B}"/>
    <cellStyle name="Normal 9 6 4 2 4 2" xfId="5216" xr:uid="{BCFB7986-7411-45BE-8E3B-1C0AFFAACC64}"/>
    <cellStyle name="Normal 9 6 4 2 5" xfId="5213" xr:uid="{C43AEF66-9855-447E-B26C-1F846FAC9F9D}"/>
    <cellStyle name="Normal 9 6 4 3" xfId="4260" xr:uid="{214515A4-84E8-486B-B9DE-29244937B64D}"/>
    <cellStyle name="Normal 9 6 4 3 2" xfId="5217" xr:uid="{96D63240-FD5B-4BAD-A00C-060C4D56303A}"/>
    <cellStyle name="Normal 9 6 4 4" xfId="4261" xr:uid="{E3ECA83B-6FA8-4EF4-8217-242AA3D43577}"/>
    <cellStyle name="Normal 9 6 4 4 2" xfId="5218" xr:uid="{6DA61E1A-9899-44E5-90AE-EC7D8ED30138}"/>
    <cellStyle name="Normal 9 6 4 5" xfId="4262" xr:uid="{D658024F-CCC4-49FE-B4D9-2A2562DC49CE}"/>
    <cellStyle name="Normal 9 6 4 5 2" xfId="5219" xr:uid="{BCEBC15F-65F2-428C-BCB4-1AFC2110BAAA}"/>
    <cellStyle name="Normal 9 6 4 6" xfId="5212" xr:uid="{496C239B-2BB6-4865-926A-41A48D308E5D}"/>
    <cellStyle name="Normal 9 6 5" xfId="892" xr:uid="{EDA682E9-7C28-4507-9616-4E8A15295471}"/>
    <cellStyle name="Normal 9 6 5 2" xfId="4263" xr:uid="{70BA62E0-008D-4AA6-9DE9-4707D49A913B}"/>
    <cellStyle name="Normal 9 6 5 2 2" xfId="5221" xr:uid="{7E063CD2-5170-4756-897A-5CC0E183A2C7}"/>
    <cellStyle name="Normal 9 6 5 3" xfId="4264" xr:uid="{54F7535B-9360-4967-B291-66EECE445FF1}"/>
    <cellStyle name="Normal 9 6 5 3 2" xfId="5222" xr:uid="{16D7BF4A-0F74-4F23-8D52-7DE2F79D7877}"/>
    <cellStyle name="Normal 9 6 5 4" xfId="4265" xr:uid="{ACC49444-6F6D-481B-93DB-26A7C0E967DD}"/>
    <cellStyle name="Normal 9 6 5 4 2" xfId="5223" xr:uid="{767D6FC2-8BE4-4473-ACEE-03598A492ED2}"/>
    <cellStyle name="Normal 9 6 5 5" xfId="5220" xr:uid="{15BB3101-FA71-4E01-9D7B-7F4D3130BF26}"/>
    <cellStyle name="Normal 9 6 6" xfId="4266" xr:uid="{FB914F15-9BA6-4D4D-9F3E-80E2AEC85B19}"/>
    <cellStyle name="Normal 9 6 6 2" xfId="4267" xr:uid="{6930FA37-269B-4339-8ADF-5EADFC3F0247}"/>
    <cellStyle name="Normal 9 6 6 2 2" xfId="5225" xr:uid="{D963DA6A-99C2-4DA1-BDAA-693B8C204469}"/>
    <cellStyle name="Normal 9 6 6 3" xfId="4268" xr:uid="{4ECC4719-38F4-492E-A311-21198435D3ED}"/>
    <cellStyle name="Normal 9 6 6 3 2" xfId="5226" xr:uid="{D14DFE10-1120-4897-8B7A-1AE74A07F459}"/>
    <cellStyle name="Normal 9 6 6 4" xfId="4269" xr:uid="{13F3CC72-72FD-4260-B53A-195EA4AFD28E}"/>
    <cellStyle name="Normal 9 6 6 4 2" xfId="5227" xr:uid="{A81F2F4C-4711-49EB-967F-3BCBDDFB94A4}"/>
    <cellStyle name="Normal 9 6 6 5" xfId="5224" xr:uid="{45DA213F-4EAA-4805-90A3-1B1D2761365C}"/>
    <cellStyle name="Normal 9 6 7" xfId="4270" xr:uid="{343D3C7D-5F63-45C1-9787-3E69D56EE998}"/>
    <cellStyle name="Normal 9 6 7 2" xfId="5228" xr:uid="{CBA874FB-6137-4847-B622-5131AAFD9874}"/>
    <cellStyle name="Normal 9 6 8" xfId="4271" xr:uid="{F4F0338E-D9AD-42FB-AC66-A74F5B2652A9}"/>
    <cellStyle name="Normal 9 6 8 2" xfId="5229" xr:uid="{0539C61C-E304-452B-8819-AF8E9B5F9D25}"/>
    <cellStyle name="Normal 9 6 9" xfId="4272" xr:uid="{CF2DCCFD-82E4-46D3-BA38-76DA2B0388A9}"/>
    <cellStyle name="Normal 9 6 9 2" xfId="5230" xr:uid="{4CCB3681-572A-4289-98FA-4FC3C05363FB}"/>
    <cellStyle name="Normal 9 7" xfId="182" xr:uid="{33FCFD02-54D7-48D2-8A9B-D5C6A6A46146}"/>
    <cellStyle name="Normal 9 7 2" xfId="426" xr:uid="{453DE444-BE8E-4AC3-9108-6C4F47E18022}"/>
    <cellStyle name="Normal 9 7 2 2" xfId="893" xr:uid="{382D9582-6186-4CC7-9E15-73FED99AFFC8}"/>
    <cellStyle name="Normal 9 7 2 2 2" xfId="2475" xr:uid="{F5119BF1-3F0A-42AC-ABBD-FB025C75475E}"/>
    <cellStyle name="Normal 9 7 2 2 2 2" xfId="2476" xr:uid="{743292E0-4130-412B-AB90-9187B5C65C41}"/>
    <cellStyle name="Normal 9 7 2 2 2 2 2" xfId="5235" xr:uid="{EC0031CA-507D-453C-B1E0-5FB3500057A6}"/>
    <cellStyle name="Normal 9 7 2 2 2 3" xfId="5234" xr:uid="{74308BDA-D20B-47CF-81E0-F9AE49431589}"/>
    <cellStyle name="Normal 9 7 2 2 3" xfId="2477" xr:uid="{D6B39E92-306C-404D-91CF-FD7BF0398913}"/>
    <cellStyle name="Normal 9 7 2 2 3 2" xfId="5236" xr:uid="{5B0A3C99-A8C1-40D2-A450-4E7A97F9D746}"/>
    <cellStyle name="Normal 9 7 2 2 4" xfId="4273" xr:uid="{C5FE21FF-8D2E-481E-A123-236725043A76}"/>
    <cellStyle name="Normal 9 7 2 2 4 2" xfId="5237" xr:uid="{2D0890CA-0EDC-4493-82F2-354C6C3DA9AE}"/>
    <cellStyle name="Normal 9 7 2 2 5" xfId="5233" xr:uid="{06C10686-189F-45A5-9713-0E9D3498E2B5}"/>
    <cellStyle name="Normal 9 7 2 3" xfId="2478" xr:uid="{CB7F427F-C1CB-4E7E-A7D8-58EFFA2D25B1}"/>
    <cellStyle name="Normal 9 7 2 3 2" xfId="2479" xr:uid="{312DF23B-1A91-4CDA-A5DA-D17F5AF73DA9}"/>
    <cellStyle name="Normal 9 7 2 3 2 2" xfId="5239" xr:uid="{42E0AE22-F3BC-4A88-A950-B741644753E7}"/>
    <cellStyle name="Normal 9 7 2 3 3" xfId="4274" xr:uid="{D72A2963-BE76-4FB4-A5CF-306D6844EF2A}"/>
    <cellStyle name="Normal 9 7 2 3 3 2" xfId="5240" xr:uid="{25993D4C-259E-492B-B55F-439C68B2C603}"/>
    <cellStyle name="Normal 9 7 2 3 4" xfId="4275" xr:uid="{5E219228-969E-4C60-B59E-30360BA72960}"/>
    <cellStyle name="Normal 9 7 2 3 4 2" xfId="5241" xr:uid="{9758B345-76A9-434F-9313-FC94FDDF2BA9}"/>
    <cellStyle name="Normal 9 7 2 3 5" xfId="5238" xr:uid="{CB5FAA12-377B-4D33-A6F5-2EDD35CD693F}"/>
    <cellStyle name="Normal 9 7 2 4" xfId="2480" xr:uid="{F5202271-350C-4203-8650-D4343ED3E121}"/>
    <cellStyle name="Normal 9 7 2 4 2" xfId="5242" xr:uid="{87F8CED3-ACB0-4B31-819A-BBBF79431DCE}"/>
    <cellStyle name="Normal 9 7 2 5" xfId="4276" xr:uid="{C73C471E-F157-4652-9912-E28A6EACCB1F}"/>
    <cellStyle name="Normal 9 7 2 5 2" xfId="5243" xr:uid="{453EE1DB-541E-4360-8D52-5188D85973B2}"/>
    <cellStyle name="Normal 9 7 2 6" xfId="4277" xr:uid="{744FE1D6-90F5-43DE-94BA-13608C793B05}"/>
    <cellStyle name="Normal 9 7 2 6 2" xfId="5244" xr:uid="{CC4B94AF-10C7-4A07-B785-94885530A34A}"/>
    <cellStyle name="Normal 9 7 2 7" xfId="5232" xr:uid="{006D2B08-6D7E-4260-9726-450BC9B3D99E}"/>
    <cellStyle name="Normal 9 7 3" xfId="894" xr:uid="{4D3A5341-7BE1-487F-BE03-48B42C73F5B6}"/>
    <cellStyle name="Normal 9 7 3 2" xfId="2481" xr:uid="{26E033DD-D676-4731-B16C-8ACB0AF86749}"/>
    <cellStyle name="Normal 9 7 3 2 2" xfId="2482" xr:uid="{5FD390A6-891B-4FAB-9369-42F46ED04DF3}"/>
    <cellStyle name="Normal 9 7 3 2 2 2" xfId="5247" xr:uid="{A099DF72-AB78-4A2F-8A21-D173DC796C51}"/>
    <cellStyle name="Normal 9 7 3 2 3" xfId="4278" xr:uid="{3A30FF1A-4011-4BAF-B913-9125743AA843}"/>
    <cellStyle name="Normal 9 7 3 2 3 2" xfId="5248" xr:uid="{BEBCD057-FA65-4405-88F8-D6050B08DBA7}"/>
    <cellStyle name="Normal 9 7 3 2 4" xfId="4279" xr:uid="{B2CB6577-D980-4C70-9EFB-38DEEDBDA38E}"/>
    <cellStyle name="Normal 9 7 3 2 4 2" xfId="5249" xr:uid="{5ABED84F-6FA1-4AE1-87B4-71BA25600017}"/>
    <cellStyle name="Normal 9 7 3 2 5" xfId="5246" xr:uid="{70C99384-5099-4068-853A-6D58CB71D4BF}"/>
    <cellStyle name="Normal 9 7 3 3" xfId="2483" xr:uid="{4CD79B07-42C5-448F-A57E-C87E870A5174}"/>
    <cellStyle name="Normal 9 7 3 3 2" xfId="5250" xr:uid="{17EBF979-9CA8-45EF-92F6-A2B919F8A708}"/>
    <cellStyle name="Normal 9 7 3 4" xfId="4280" xr:uid="{29564441-635A-4879-9C8B-ED8615DA52DB}"/>
    <cellStyle name="Normal 9 7 3 4 2" xfId="5251" xr:uid="{01388CE5-F554-49B4-A254-B89C9B43079B}"/>
    <cellStyle name="Normal 9 7 3 5" xfId="4281" xr:uid="{1041BB45-BCAC-4BB7-91BF-F36893D4E957}"/>
    <cellStyle name="Normal 9 7 3 5 2" xfId="5252" xr:uid="{9E10641D-D115-44BE-B111-162453880A0E}"/>
    <cellStyle name="Normal 9 7 3 6" xfId="5245" xr:uid="{6E91E335-21F1-44BC-A3C6-D3AC175BDEAC}"/>
    <cellStyle name="Normal 9 7 4" xfId="2484" xr:uid="{8B87DA2A-9FB0-4DEA-968B-3F1B8FB36865}"/>
    <cellStyle name="Normal 9 7 4 2" xfId="2485" xr:uid="{029720CA-FB69-47C9-8F10-1C35B3BB7F72}"/>
    <cellStyle name="Normal 9 7 4 2 2" xfId="5254" xr:uid="{FD8AC36F-7CF2-4D52-AE93-B3831EE82592}"/>
    <cellStyle name="Normal 9 7 4 3" xfId="4282" xr:uid="{C4CD4C09-2932-47FD-A22A-8CCF3B3E6C88}"/>
    <cellStyle name="Normal 9 7 4 3 2" xfId="5255" xr:uid="{18245CF9-076E-40B7-A2BB-7472FD2FDFF6}"/>
    <cellStyle name="Normal 9 7 4 4" xfId="4283" xr:uid="{82FC0300-7160-4250-8367-A3E9FEEDBD01}"/>
    <cellStyle name="Normal 9 7 4 4 2" xfId="5256" xr:uid="{59C39F19-44C2-4493-B752-1A58793A11FA}"/>
    <cellStyle name="Normal 9 7 4 5" xfId="5253" xr:uid="{5635913A-8F9E-440A-B04E-4643723905D9}"/>
    <cellStyle name="Normal 9 7 5" xfId="2486" xr:uid="{05FB0AFD-0332-420A-9175-8A598231CD4B}"/>
    <cellStyle name="Normal 9 7 5 2" xfId="4284" xr:uid="{95BACFC5-883B-4019-BF78-2F09BDD5E91E}"/>
    <cellStyle name="Normal 9 7 5 2 2" xfId="5258" xr:uid="{7E5C98BD-CB3C-4BCD-A962-E1AE6DC6B0C2}"/>
    <cellStyle name="Normal 9 7 5 3" xfId="4285" xr:uid="{25DAA4D3-2684-4DBE-8C96-06F90280E873}"/>
    <cellStyle name="Normal 9 7 5 3 2" xfId="5259" xr:uid="{BED22066-825D-4079-8F57-C6EBEDA55C89}"/>
    <cellStyle name="Normal 9 7 5 4" xfId="4286" xr:uid="{73AA3219-59B7-4EC0-86E4-A21924B4F716}"/>
    <cellStyle name="Normal 9 7 5 4 2" xfId="5260" xr:uid="{31307AFC-F77C-4B98-9FFA-DA1075558E3B}"/>
    <cellStyle name="Normal 9 7 5 5" xfId="5257" xr:uid="{6ADA89E4-24CF-4047-BDAB-3D9BEF586F83}"/>
    <cellStyle name="Normal 9 7 6" xfId="4287" xr:uid="{E4ECB551-BFFC-4FFE-86C2-E311711C96AA}"/>
    <cellStyle name="Normal 9 7 6 2" xfId="5261" xr:uid="{033F9FC7-3736-49F9-9FAA-1426FF413790}"/>
    <cellStyle name="Normal 9 7 7" xfId="4288" xr:uid="{930051FB-5B65-487B-BADB-22F6A83EF8AD}"/>
    <cellStyle name="Normal 9 7 7 2" xfId="5262" xr:uid="{364FEAB9-DED8-4C20-BD26-45294EE444C0}"/>
    <cellStyle name="Normal 9 7 8" xfId="4289" xr:uid="{0F592889-8DDC-40D0-B499-26DB06F07D6F}"/>
    <cellStyle name="Normal 9 7 8 2" xfId="5263" xr:uid="{49650DC4-5C0B-4A27-B87D-DE32F177D378}"/>
    <cellStyle name="Normal 9 7 9" xfId="5231" xr:uid="{3504F095-9907-4C10-A8A3-4263DF8D8EC2}"/>
    <cellStyle name="Normal 9 8" xfId="427" xr:uid="{A53E020F-56FB-4096-9F50-E0F80DFEDA41}"/>
    <cellStyle name="Normal 9 8 2" xfId="895" xr:uid="{69947DA8-F90D-4D90-8870-C1760F13136F}"/>
    <cellStyle name="Normal 9 8 2 2" xfId="896" xr:uid="{48F4EC82-6FB1-4071-88AE-64F9AF3CDB27}"/>
    <cellStyle name="Normal 9 8 2 2 2" xfId="2487" xr:uid="{1325988A-C935-42FA-A2ED-A985617296A2}"/>
    <cellStyle name="Normal 9 8 2 2 2 2" xfId="5267" xr:uid="{1BECB5BF-FD45-423B-B5A2-420EA1A14641}"/>
    <cellStyle name="Normal 9 8 2 2 3" xfId="4290" xr:uid="{7A4C34E8-6910-471B-8825-21E7F18D05FB}"/>
    <cellStyle name="Normal 9 8 2 2 3 2" xfId="5268" xr:uid="{A2D1E850-9DBB-4965-9155-72E36EB405F1}"/>
    <cellStyle name="Normal 9 8 2 2 4" xfId="4291" xr:uid="{5D4ABF42-DF3D-48B6-8C2C-2C0F7398D2F7}"/>
    <cellStyle name="Normal 9 8 2 2 4 2" xfId="5269" xr:uid="{9F0EEFB6-3C7B-4AEC-9D5E-0F1F7F1103DA}"/>
    <cellStyle name="Normal 9 8 2 2 5" xfId="5266" xr:uid="{53329677-1526-4C6D-A1D7-0F3826FE573A}"/>
    <cellStyle name="Normal 9 8 2 3" xfId="2488" xr:uid="{4D21ADA6-B95A-4984-BD81-29DA6EDF3FFD}"/>
    <cellStyle name="Normal 9 8 2 3 2" xfId="5270" xr:uid="{A71C340C-75CD-40C2-AECE-EEF35814B7AF}"/>
    <cellStyle name="Normal 9 8 2 4" xfId="4292" xr:uid="{C3D78A25-4DBA-4F06-BC7A-58B32B553FFB}"/>
    <cellStyle name="Normal 9 8 2 4 2" xfId="5271" xr:uid="{586FDBEE-9DE3-4E8B-8B18-170A179D8A0D}"/>
    <cellStyle name="Normal 9 8 2 5" xfId="4293" xr:uid="{393050B2-65A4-4D2C-8C16-7864303DEC48}"/>
    <cellStyle name="Normal 9 8 2 5 2" xfId="5272" xr:uid="{224FF37B-02C0-4A0D-8843-9C2A700FFE28}"/>
    <cellStyle name="Normal 9 8 2 6" xfId="5265" xr:uid="{B0A8C2AD-C676-486D-AD1B-7BE436BCA957}"/>
    <cellStyle name="Normal 9 8 3" xfId="897" xr:uid="{27107510-160C-4689-942F-3D43ED7B48C5}"/>
    <cellStyle name="Normal 9 8 3 2" xfId="2489" xr:uid="{24AE2C5E-3202-4298-9FD0-CBEDA1DF6361}"/>
    <cellStyle name="Normal 9 8 3 2 2" xfId="5274" xr:uid="{CF03CBDC-96A8-4FA1-9B68-57CB8D93B7F8}"/>
    <cellStyle name="Normal 9 8 3 3" xfId="4294" xr:uid="{8E9E425F-9D86-4CB9-A4E3-6B9D644B7658}"/>
    <cellStyle name="Normal 9 8 3 3 2" xfId="5275" xr:uid="{DE01F043-E13A-406D-977C-6F1DCD7FF0D5}"/>
    <cellStyle name="Normal 9 8 3 4" xfId="4295" xr:uid="{88C3D523-4A99-4691-8D64-4551BA36AA00}"/>
    <cellStyle name="Normal 9 8 3 4 2" xfId="5276" xr:uid="{EFBD4AAB-D872-4CB8-BC70-5DEB48BC02FA}"/>
    <cellStyle name="Normal 9 8 3 5" xfId="5273" xr:uid="{3CCB047B-895F-4BC2-A9CE-06EA22BE961B}"/>
    <cellStyle name="Normal 9 8 4" xfId="2490" xr:uid="{3B1FEF80-2EBD-40DF-B2DB-1FDD46D8A8F5}"/>
    <cellStyle name="Normal 9 8 4 2" xfId="4296" xr:uid="{28265DD1-6B2D-4A36-9B96-DF2338ECD1A7}"/>
    <cellStyle name="Normal 9 8 4 2 2" xfId="5278" xr:uid="{F9D3887D-B5CC-434C-8479-0443D7544908}"/>
    <cellStyle name="Normal 9 8 4 3" xfId="4297" xr:uid="{D28385CE-5065-432C-8A8D-14BF04C85792}"/>
    <cellStyle name="Normal 9 8 4 3 2" xfId="5279" xr:uid="{3BBB73BF-EE53-4C5D-907E-6AF482B2C098}"/>
    <cellStyle name="Normal 9 8 4 4" xfId="4298" xr:uid="{53A818BC-B989-4FE8-8CA0-565D8BB16AC2}"/>
    <cellStyle name="Normal 9 8 4 4 2" xfId="5280" xr:uid="{0D079188-EB72-4BD8-BE38-518D4F804B40}"/>
    <cellStyle name="Normal 9 8 4 5" xfId="5277" xr:uid="{E7D04ED3-4377-4402-90F4-44C4C4B2BBD1}"/>
    <cellStyle name="Normal 9 8 5" xfId="4299" xr:uid="{FE68BD6E-67BA-45BF-A8BE-9F5F0A19FD64}"/>
    <cellStyle name="Normal 9 8 5 2" xfId="5281" xr:uid="{4AA47408-3208-479E-AEA1-02310DDA1750}"/>
    <cellStyle name="Normal 9 8 6" xfId="4300" xr:uid="{FF06B7D7-6BAF-49F1-B6AA-8D6C1AA67C21}"/>
    <cellStyle name="Normal 9 8 6 2" xfId="5282" xr:uid="{79C05AEC-827C-41BF-8763-81FEE0AEAA43}"/>
    <cellStyle name="Normal 9 8 7" xfId="4301" xr:uid="{1888EABB-0D69-466A-8501-D19A579690EF}"/>
    <cellStyle name="Normal 9 8 7 2" xfId="5283" xr:uid="{79D5BBB5-6648-4A7A-BA38-910CC3BF2023}"/>
    <cellStyle name="Normal 9 8 8" xfId="5264" xr:uid="{1E5F029B-4E7A-476E-94FA-5E02969024B0}"/>
    <cellStyle name="Normal 9 9" xfId="428" xr:uid="{7E761B4B-7D89-4E46-97C9-BD66694B1343}"/>
    <cellStyle name="Normal 9 9 2" xfId="898" xr:uid="{944E3A4B-F0FE-4804-9728-1AC49F402DF5}"/>
    <cellStyle name="Normal 9 9 2 2" xfId="2491" xr:uid="{EAF2AFAC-50EE-4AAA-9390-3AEB53304859}"/>
    <cellStyle name="Normal 9 9 2 2 2" xfId="5286" xr:uid="{4E26ECD7-AFD6-4776-A140-410565175BF8}"/>
    <cellStyle name="Normal 9 9 2 3" xfId="4302" xr:uid="{8281D31F-B358-43FA-9575-A869D28A5F98}"/>
    <cellStyle name="Normal 9 9 2 3 2" xfId="5287" xr:uid="{F2029BDE-E9C0-4AE2-B09E-F09796623733}"/>
    <cellStyle name="Normal 9 9 2 4" xfId="4303" xr:uid="{A5BE9952-115C-4B17-BD7B-DBE495F524BA}"/>
    <cellStyle name="Normal 9 9 2 4 2" xfId="5288" xr:uid="{C90C7CEE-85C9-432D-9E53-0C2E318C1E76}"/>
    <cellStyle name="Normal 9 9 2 5" xfId="5285" xr:uid="{049F99BC-2F18-455F-B24F-9646B95C1C6F}"/>
    <cellStyle name="Normal 9 9 3" xfId="2492" xr:uid="{32B20073-FC8A-4E33-A718-1565B5A1600D}"/>
    <cellStyle name="Normal 9 9 3 2" xfId="4304" xr:uid="{942E6321-321B-477E-98A0-52E986C70CEF}"/>
    <cellStyle name="Normal 9 9 3 2 2" xfId="5290" xr:uid="{E8F524CB-3C58-4F3E-B929-5584E1DE2C52}"/>
    <cellStyle name="Normal 9 9 3 3" xfId="4305" xr:uid="{3B9579A6-9825-4B6A-9955-34B5FD851A16}"/>
    <cellStyle name="Normal 9 9 3 3 2" xfId="5291" xr:uid="{825F51FD-BAB0-4419-9FD4-E1BC9A475C3E}"/>
    <cellStyle name="Normal 9 9 3 4" xfId="4306" xr:uid="{4141CD50-07B8-433E-9025-80B8C1F21362}"/>
    <cellStyle name="Normal 9 9 3 4 2" xfId="5292" xr:uid="{999A42D8-2D47-4618-A649-1FDE20F90A49}"/>
    <cellStyle name="Normal 9 9 3 5" xfId="5289" xr:uid="{0BE38C5A-5AFB-4B5B-A44F-11AB00A64EE6}"/>
    <cellStyle name="Normal 9 9 4" xfId="4307" xr:uid="{8174A40C-C4C4-4C8F-8B24-1E3CFD594CDC}"/>
    <cellStyle name="Normal 9 9 4 2" xfId="5293" xr:uid="{621D5CAB-4B2E-46CA-A79B-9A784662801D}"/>
    <cellStyle name="Normal 9 9 5" xfId="4308" xr:uid="{BE1AEDA6-E7BD-426A-BFF9-1143BC98FBEF}"/>
    <cellStyle name="Normal 9 9 5 2" xfId="5294" xr:uid="{6B905301-2DDE-49A3-B742-D01CB4E3A7E9}"/>
    <cellStyle name="Normal 9 9 6" xfId="4309" xr:uid="{35D9F1FA-0B02-4C92-B645-F5AB190AD163}"/>
    <cellStyle name="Normal 9 9 6 2" xfId="5295" xr:uid="{4552D7AB-B779-49AC-9D10-E75D52D18983}"/>
    <cellStyle name="Normal 9 9 7" xfId="5284" xr:uid="{AE4D74FB-BD3E-4834-911D-EBA304F35DDE}"/>
    <cellStyle name="Percent 2" xfId="183" xr:uid="{51012C13-14D3-4F43-B186-0CBF244BDBE1}"/>
    <cellStyle name="Percent 2 2" xfId="5296" xr:uid="{0D93F8A2-F4B2-4190-A914-F18BAE6E8BE2}"/>
    <cellStyle name="Гиперссылка 2" xfId="4" xr:uid="{49BAA0F8-B3D3-41B5-87DD-435502328B29}"/>
    <cellStyle name="Гиперссылка 2 2" xfId="5297" xr:uid="{AAC91961-A98A-4B92-8798-E6635EDBADA4}"/>
    <cellStyle name="Обычный 2" xfId="1" xr:uid="{A3CD5D5E-4502-4158-8112-08CDD679ACF5}"/>
    <cellStyle name="Обычный 2 2" xfId="5" xr:uid="{D19F253E-EE9B-4476-9D91-2EE3A6D7A3DC}"/>
    <cellStyle name="Обычный 2 2 2" xfId="5299" xr:uid="{5450C217-2265-415C-B47A-C89F0CEE866A}"/>
    <cellStyle name="Обычный 2 3" xfId="5298" xr:uid="{417EEF5E-EDA3-49A8-9211-7B5BA679BE82}"/>
    <cellStyle name="常规_Sheet1_1" xfId="4411" xr:uid="{C8030EDC-55EA-4703-8C83-EC20FCC6AD6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0" t="s">
        <v>2</v>
      </c>
      <c r="C8" s="94"/>
      <c r="D8" s="94"/>
      <c r="E8" s="94"/>
      <c r="F8" s="94"/>
      <c r="G8" s="95"/>
    </row>
    <row r="9" spans="2:7" ht="14.25">
      <c r="B9" s="15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3"/>
  <sheetViews>
    <sheetView tabSelected="1" zoomScale="90" zoomScaleNormal="90" workbookViewId="0">
      <selection activeCell="F6" sqref="F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874</v>
      </c>
      <c r="C10" s="132"/>
      <c r="D10" s="132"/>
      <c r="E10" s="132"/>
      <c r="F10" s="127"/>
      <c r="G10" s="128"/>
      <c r="H10" s="128" t="s">
        <v>874</v>
      </c>
      <c r="I10" s="132"/>
      <c r="J10" s="153">
        <v>53052</v>
      </c>
      <c r="K10" s="127"/>
    </row>
    <row r="11" spans="1:11">
      <c r="A11" s="126"/>
      <c r="B11" s="126" t="s">
        <v>875</v>
      </c>
      <c r="C11" s="132"/>
      <c r="D11" s="132"/>
      <c r="E11" s="132"/>
      <c r="F11" s="127"/>
      <c r="G11" s="128"/>
      <c r="H11" s="128" t="s">
        <v>875</v>
      </c>
      <c r="I11" s="132"/>
      <c r="J11" s="154"/>
      <c r="K11" s="127"/>
    </row>
    <row r="12" spans="1:11">
      <c r="A12" s="126"/>
      <c r="B12" s="126" t="s">
        <v>876</v>
      </c>
      <c r="C12" s="132"/>
      <c r="D12" s="132"/>
      <c r="E12" s="132"/>
      <c r="F12" s="127"/>
      <c r="G12" s="128"/>
      <c r="H12" s="128" t="s">
        <v>877</v>
      </c>
      <c r="I12" s="132"/>
      <c r="J12" s="132"/>
      <c r="K12" s="127"/>
    </row>
    <row r="13" spans="1:11">
      <c r="A13" s="126"/>
      <c r="B13" s="126" t="s">
        <v>878</v>
      </c>
      <c r="C13" s="132"/>
      <c r="D13" s="132"/>
      <c r="E13" s="132"/>
      <c r="F13" s="127"/>
      <c r="G13" s="128"/>
      <c r="H13" s="128" t="s">
        <v>878</v>
      </c>
      <c r="I13" s="132"/>
      <c r="J13" s="111" t="s">
        <v>16</v>
      </c>
      <c r="K13" s="127"/>
    </row>
    <row r="14" spans="1:11" ht="15" customHeight="1">
      <c r="A14" s="126"/>
      <c r="B14" s="126" t="s">
        <v>720</v>
      </c>
      <c r="C14" s="132"/>
      <c r="D14" s="132"/>
      <c r="E14" s="132"/>
      <c r="F14" s="127"/>
      <c r="G14" s="128"/>
      <c r="H14" s="128" t="s">
        <v>720</v>
      </c>
      <c r="I14" s="132"/>
      <c r="J14" s="155">
        <v>45322</v>
      </c>
      <c r="K14" s="127"/>
    </row>
    <row r="15" spans="1:11" ht="15" customHeight="1">
      <c r="A15" s="126"/>
      <c r="B15" s="6" t="s">
        <v>157</v>
      </c>
      <c r="C15" s="7"/>
      <c r="D15" s="7"/>
      <c r="E15" s="7"/>
      <c r="F15" s="8"/>
      <c r="G15" s="128"/>
      <c r="H15" s="9" t="s">
        <v>157</v>
      </c>
      <c r="I15" s="132"/>
      <c r="J15" s="156"/>
      <c r="K15" s="127"/>
    </row>
    <row r="16" spans="1:11" ht="15" customHeight="1">
      <c r="A16" s="126"/>
      <c r="B16" s="132"/>
      <c r="C16" s="132"/>
      <c r="D16" s="132"/>
      <c r="E16" s="132"/>
      <c r="F16" s="132"/>
      <c r="G16" s="132"/>
      <c r="H16" s="132"/>
      <c r="I16" s="135" t="s">
        <v>147</v>
      </c>
      <c r="J16" s="141">
        <v>41538</v>
      </c>
      <c r="K16" s="127"/>
    </row>
    <row r="17" spans="1:11">
      <c r="A17" s="126"/>
      <c r="B17" s="132" t="s">
        <v>721</v>
      </c>
      <c r="C17" s="132"/>
      <c r="D17" s="132"/>
      <c r="E17" s="132"/>
      <c r="F17" s="132"/>
      <c r="G17" s="132"/>
      <c r="H17" s="132"/>
      <c r="I17" s="135" t="s">
        <v>148</v>
      </c>
      <c r="J17" s="141" t="s">
        <v>873</v>
      </c>
      <c r="K17" s="127"/>
    </row>
    <row r="18" spans="1:11" ht="18">
      <c r="A18" s="126"/>
      <c r="B18" s="132" t="s">
        <v>722</v>
      </c>
      <c r="C18" s="132"/>
      <c r="D18" s="132"/>
      <c r="E18" s="132"/>
      <c r="F18" s="132"/>
      <c r="G18" s="132"/>
      <c r="H18" s="132"/>
      <c r="I18" s="134"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7" t="s">
        <v>207</v>
      </c>
      <c r="G20" s="158"/>
      <c r="H20" s="112" t="s">
        <v>174</v>
      </c>
      <c r="I20" s="112" t="s">
        <v>208</v>
      </c>
      <c r="J20" s="112" t="s">
        <v>26</v>
      </c>
      <c r="K20" s="127"/>
    </row>
    <row r="21" spans="1:11">
      <c r="A21" s="126"/>
      <c r="B21" s="117"/>
      <c r="C21" s="117"/>
      <c r="D21" s="118"/>
      <c r="E21" s="118"/>
      <c r="F21" s="159"/>
      <c r="G21" s="160"/>
      <c r="H21" s="117" t="s">
        <v>146</v>
      </c>
      <c r="I21" s="117"/>
      <c r="J21" s="117"/>
      <c r="K21" s="127"/>
    </row>
    <row r="22" spans="1:11" ht="24">
      <c r="A22" s="126"/>
      <c r="B22" s="119">
        <v>2</v>
      </c>
      <c r="C22" s="10" t="s">
        <v>723</v>
      </c>
      <c r="D22" s="130" t="s">
        <v>723</v>
      </c>
      <c r="E22" s="130" t="s">
        <v>589</v>
      </c>
      <c r="F22" s="151"/>
      <c r="G22" s="152"/>
      <c r="H22" s="11" t="s">
        <v>869</v>
      </c>
      <c r="I22" s="14">
        <v>6.06</v>
      </c>
      <c r="J22" s="121">
        <f t="shared" ref="J22:J53" si="0">I22*B22</f>
        <v>12.12</v>
      </c>
      <c r="K22" s="127"/>
    </row>
    <row r="23" spans="1:11" ht="24">
      <c r="A23" s="126"/>
      <c r="B23" s="119">
        <v>2</v>
      </c>
      <c r="C23" s="10" t="s">
        <v>724</v>
      </c>
      <c r="D23" s="130" t="s">
        <v>724</v>
      </c>
      <c r="E23" s="130" t="s">
        <v>30</v>
      </c>
      <c r="F23" s="151" t="s">
        <v>279</v>
      </c>
      <c r="G23" s="152"/>
      <c r="H23" s="11" t="s">
        <v>725</v>
      </c>
      <c r="I23" s="14">
        <v>7.48</v>
      </c>
      <c r="J23" s="121">
        <f t="shared" si="0"/>
        <v>14.96</v>
      </c>
      <c r="K23" s="127"/>
    </row>
    <row r="24" spans="1:11" ht="24">
      <c r="A24" s="126"/>
      <c r="B24" s="119">
        <v>4</v>
      </c>
      <c r="C24" s="10" t="s">
        <v>726</v>
      </c>
      <c r="D24" s="130" t="s">
        <v>726</v>
      </c>
      <c r="E24" s="130" t="s">
        <v>112</v>
      </c>
      <c r="F24" s="151"/>
      <c r="G24" s="152"/>
      <c r="H24" s="11" t="s">
        <v>727</v>
      </c>
      <c r="I24" s="14">
        <v>12.12</v>
      </c>
      <c r="J24" s="121">
        <f t="shared" si="0"/>
        <v>48.48</v>
      </c>
      <c r="K24" s="127"/>
    </row>
    <row r="25" spans="1:11" ht="24">
      <c r="A25" s="126"/>
      <c r="B25" s="119">
        <v>6</v>
      </c>
      <c r="C25" s="10" t="s">
        <v>726</v>
      </c>
      <c r="D25" s="130" t="s">
        <v>726</v>
      </c>
      <c r="E25" s="130" t="s">
        <v>216</v>
      </c>
      <c r="F25" s="151"/>
      <c r="G25" s="152"/>
      <c r="H25" s="11" t="s">
        <v>727</v>
      </c>
      <c r="I25" s="14">
        <v>12.12</v>
      </c>
      <c r="J25" s="121">
        <f t="shared" si="0"/>
        <v>72.72</v>
      </c>
      <c r="K25" s="127"/>
    </row>
    <row r="26" spans="1:11" ht="24">
      <c r="A26" s="126"/>
      <c r="B26" s="119">
        <v>2</v>
      </c>
      <c r="C26" s="10" t="s">
        <v>726</v>
      </c>
      <c r="D26" s="130" t="s">
        <v>726</v>
      </c>
      <c r="E26" s="130" t="s">
        <v>218</v>
      </c>
      <c r="F26" s="151"/>
      <c r="G26" s="152"/>
      <c r="H26" s="11" t="s">
        <v>727</v>
      </c>
      <c r="I26" s="14">
        <v>12.12</v>
      </c>
      <c r="J26" s="121">
        <f t="shared" si="0"/>
        <v>24.24</v>
      </c>
      <c r="K26" s="127"/>
    </row>
    <row r="27" spans="1:11" ht="24">
      <c r="A27" s="126"/>
      <c r="B27" s="119">
        <v>3</v>
      </c>
      <c r="C27" s="10" t="s">
        <v>726</v>
      </c>
      <c r="D27" s="130" t="s">
        <v>726</v>
      </c>
      <c r="E27" s="130" t="s">
        <v>274</v>
      </c>
      <c r="F27" s="151"/>
      <c r="G27" s="152"/>
      <c r="H27" s="11" t="s">
        <v>727</v>
      </c>
      <c r="I27" s="14">
        <v>12.12</v>
      </c>
      <c r="J27" s="121">
        <f t="shared" si="0"/>
        <v>36.36</v>
      </c>
      <c r="K27" s="127"/>
    </row>
    <row r="28" spans="1:11" ht="24">
      <c r="A28" s="126"/>
      <c r="B28" s="119">
        <v>4</v>
      </c>
      <c r="C28" s="10" t="s">
        <v>728</v>
      </c>
      <c r="D28" s="130" t="s">
        <v>728</v>
      </c>
      <c r="E28" s="130" t="s">
        <v>729</v>
      </c>
      <c r="F28" s="151" t="s">
        <v>30</v>
      </c>
      <c r="G28" s="152"/>
      <c r="H28" s="11" t="s">
        <v>730</v>
      </c>
      <c r="I28" s="14">
        <v>6.77</v>
      </c>
      <c r="J28" s="121">
        <f t="shared" si="0"/>
        <v>27.08</v>
      </c>
      <c r="K28" s="127"/>
    </row>
    <row r="29" spans="1:11" ht="24">
      <c r="A29" s="126"/>
      <c r="B29" s="119">
        <v>4</v>
      </c>
      <c r="C29" s="10" t="s">
        <v>731</v>
      </c>
      <c r="D29" s="130" t="s">
        <v>731</v>
      </c>
      <c r="E29" s="130" t="s">
        <v>28</v>
      </c>
      <c r="F29" s="151" t="s">
        <v>278</v>
      </c>
      <c r="G29" s="152"/>
      <c r="H29" s="11" t="s">
        <v>732</v>
      </c>
      <c r="I29" s="14">
        <v>21.03</v>
      </c>
      <c r="J29" s="121">
        <f t="shared" si="0"/>
        <v>84.12</v>
      </c>
      <c r="K29" s="127"/>
    </row>
    <row r="30" spans="1:11" ht="24">
      <c r="A30" s="126"/>
      <c r="B30" s="119">
        <v>4</v>
      </c>
      <c r="C30" s="10" t="s">
        <v>731</v>
      </c>
      <c r="D30" s="130" t="s">
        <v>731</v>
      </c>
      <c r="E30" s="130" t="s">
        <v>30</v>
      </c>
      <c r="F30" s="151" t="s">
        <v>279</v>
      </c>
      <c r="G30" s="152"/>
      <c r="H30" s="11" t="s">
        <v>732</v>
      </c>
      <c r="I30" s="14">
        <v>21.03</v>
      </c>
      <c r="J30" s="121">
        <f t="shared" si="0"/>
        <v>84.12</v>
      </c>
      <c r="K30" s="127"/>
    </row>
    <row r="31" spans="1:11" ht="24">
      <c r="A31" s="126"/>
      <c r="B31" s="119">
        <v>2</v>
      </c>
      <c r="C31" s="10" t="s">
        <v>731</v>
      </c>
      <c r="D31" s="130" t="s">
        <v>731</v>
      </c>
      <c r="E31" s="130" t="s">
        <v>31</v>
      </c>
      <c r="F31" s="151" t="s">
        <v>279</v>
      </c>
      <c r="G31" s="152"/>
      <c r="H31" s="11" t="s">
        <v>732</v>
      </c>
      <c r="I31" s="14">
        <v>21.03</v>
      </c>
      <c r="J31" s="121">
        <f t="shared" si="0"/>
        <v>42.06</v>
      </c>
      <c r="K31" s="127"/>
    </row>
    <row r="32" spans="1:11" ht="24">
      <c r="A32" s="126"/>
      <c r="B32" s="119">
        <v>4</v>
      </c>
      <c r="C32" s="10" t="s">
        <v>733</v>
      </c>
      <c r="D32" s="130" t="s">
        <v>733</v>
      </c>
      <c r="E32" s="130" t="s">
        <v>30</v>
      </c>
      <c r="F32" s="151" t="s">
        <v>279</v>
      </c>
      <c r="G32" s="152"/>
      <c r="H32" s="11" t="s">
        <v>734</v>
      </c>
      <c r="I32" s="14">
        <v>21.03</v>
      </c>
      <c r="J32" s="121">
        <f t="shared" si="0"/>
        <v>84.12</v>
      </c>
      <c r="K32" s="127"/>
    </row>
    <row r="33" spans="1:11" ht="24">
      <c r="A33" s="126"/>
      <c r="B33" s="119">
        <v>2</v>
      </c>
      <c r="C33" s="10" t="s">
        <v>735</v>
      </c>
      <c r="D33" s="130" t="s">
        <v>735</v>
      </c>
      <c r="E33" s="130" t="s">
        <v>31</v>
      </c>
      <c r="F33" s="151"/>
      <c r="G33" s="152"/>
      <c r="H33" s="11" t="s">
        <v>736</v>
      </c>
      <c r="I33" s="14">
        <v>21.03</v>
      </c>
      <c r="J33" s="121">
        <f t="shared" si="0"/>
        <v>42.06</v>
      </c>
      <c r="K33" s="127"/>
    </row>
    <row r="34" spans="1:11" ht="26.25" customHeight="1">
      <c r="A34" s="126"/>
      <c r="B34" s="119">
        <v>1</v>
      </c>
      <c r="C34" s="10" t="s">
        <v>737</v>
      </c>
      <c r="D34" s="130" t="s">
        <v>737</v>
      </c>
      <c r="E34" s="130" t="s">
        <v>34</v>
      </c>
      <c r="F34" s="151" t="s">
        <v>112</v>
      </c>
      <c r="G34" s="152"/>
      <c r="H34" s="11" t="s">
        <v>738</v>
      </c>
      <c r="I34" s="14">
        <v>59.16</v>
      </c>
      <c r="J34" s="121">
        <f t="shared" si="0"/>
        <v>59.16</v>
      </c>
      <c r="K34" s="127"/>
    </row>
    <row r="35" spans="1:11">
      <c r="A35" s="126"/>
      <c r="B35" s="119">
        <v>2</v>
      </c>
      <c r="C35" s="10" t="s">
        <v>35</v>
      </c>
      <c r="D35" s="130" t="s">
        <v>861</v>
      </c>
      <c r="E35" s="130" t="s">
        <v>40</v>
      </c>
      <c r="F35" s="151"/>
      <c r="G35" s="152"/>
      <c r="H35" s="11" t="s">
        <v>739</v>
      </c>
      <c r="I35" s="14">
        <v>8.91</v>
      </c>
      <c r="J35" s="121">
        <f t="shared" si="0"/>
        <v>17.82</v>
      </c>
      <c r="K35" s="127"/>
    </row>
    <row r="36" spans="1:11" ht="24">
      <c r="A36" s="126"/>
      <c r="B36" s="119">
        <v>2</v>
      </c>
      <c r="C36" s="10" t="s">
        <v>740</v>
      </c>
      <c r="D36" s="130" t="s">
        <v>740</v>
      </c>
      <c r="E36" s="130" t="s">
        <v>42</v>
      </c>
      <c r="F36" s="151" t="s">
        <v>279</v>
      </c>
      <c r="G36" s="152"/>
      <c r="H36" s="11" t="s">
        <v>741</v>
      </c>
      <c r="I36" s="14">
        <v>26.37</v>
      </c>
      <c r="J36" s="121">
        <f t="shared" si="0"/>
        <v>52.74</v>
      </c>
      <c r="K36" s="127"/>
    </row>
    <row r="37" spans="1:11" ht="24">
      <c r="A37" s="126"/>
      <c r="B37" s="119">
        <v>2</v>
      </c>
      <c r="C37" s="10" t="s">
        <v>742</v>
      </c>
      <c r="D37" s="130" t="s">
        <v>742</v>
      </c>
      <c r="E37" s="130" t="s">
        <v>42</v>
      </c>
      <c r="F37" s="151"/>
      <c r="G37" s="152"/>
      <c r="H37" s="11" t="s">
        <v>743</v>
      </c>
      <c r="I37" s="14">
        <v>26.37</v>
      </c>
      <c r="J37" s="121">
        <f t="shared" si="0"/>
        <v>52.74</v>
      </c>
      <c r="K37" s="127"/>
    </row>
    <row r="38" spans="1:11" ht="15" customHeight="1">
      <c r="A38" s="126"/>
      <c r="B38" s="119">
        <v>1</v>
      </c>
      <c r="C38" s="10" t="s">
        <v>744</v>
      </c>
      <c r="D38" s="130" t="s">
        <v>744</v>
      </c>
      <c r="E38" s="130" t="s">
        <v>30</v>
      </c>
      <c r="F38" s="151"/>
      <c r="G38" s="152"/>
      <c r="H38" s="11" t="s">
        <v>745</v>
      </c>
      <c r="I38" s="14">
        <v>6.77</v>
      </c>
      <c r="J38" s="121">
        <f t="shared" si="0"/>
        <v>6.77</v>
      </c>
      <c r="K38" s="127"/>
    </row>
    <row r="39" spans="1:11">
      <c r="A39" s="126"/>
      <c r="B39" s="119">
        <v>2</v>
      </c>
      <c r="C39" s="10" t="s">
        <v>746</v>
      </c>
      <c r="D39" s="130" t="s">
        <v>746</v>
      </c>
      <c r="E39" s="130" t="s">
        <v>31</v>
      </c>
      <c r="F39" s="151" t="s">
        <v>279</v>
      </c>
      <c r="G39" s="152"/>
      <c r="H39" s="11" t="s">
        <v>747</v>
      </c>
      <c r="I39" s="14">
        <v>22.81</v>
      </c>
      <c r="J39" s="121">
        <f t="shared" si="0"/>
        <v>45.62</v>
      </c>
      <c r="K39" s="127"/>
    </row>
    <row r="40" spans="1:11">
      <c r="A40" s="126"/>
      <c r="B40" s="119">
        <v>10</v>
      </c>
      <c r="C40" s="10" t="s">
        <v>746</v>
      </c>
      <c r="D40" s="130" t="s">
        <v>746</v>
      </c>
      <c r="E40" s="130" t="s">
        <v>32</v>
      </c>
      <c r="F40" s="151" t="s">
        <v>279</v>
      </c>
      <c r="G40" s="152"/>
      <c r="H40" s="11" t="s">
        <v>747</v>
      </c>
      <c r="I40" s="14">
        <v>22.81</v>
      </c>
      <c r="J40" s="121">
        <f t="shared" si="0"/>
        <v>228.1</v>
      </c>
      <c r="K40" s="127"/>
    </row>
    <row r="41" spans="1:11" ht="24">
      <c r="A41" s="126"/>
      <c r="B41" s="119">
        <v>2</v>
      </c>
      <c r="C41" s="10" t="s">
        <v>748</v>
      </c>
      <c r="D41" s="130" t="s">
        <v>748</v>
      </c>
      <c r="E41" s="130" t="s">
        <v>32</v>
      </c>
      <c r="F41" s="151" t="s">
        <v>279</v>
      </c>
      <c r="G41" s="152"/>
      <c r="H41" s="11" t="s">
        <v>749</v>
      </c>
      <c r="I41" s="14">
        <v>21.03</v>
      </c>
      <c r="J41" s="121">
        <f t="shared" si="0"/>
        <v>42.06</v>
      </c>
      <c r="K41" s="127"/>
    </row>
    <row r="42" spans="1:11" ht="24">
      <c r="A42" s="126"/>
      <c r="B42" s="119">
        <v>2</v>
      </c>
      <c r="C42" s="10" t="s">
        <v>748</v>
      </c>
      <c r="D42" s="130" t="s">
        <v>748</v>
      </c>
      <c r="E42" s="130" t="s">
        <v>32</v>
      </c>
      <c r="F42" s="151" t="s">
        <v>278</v>
      </c>
      <c r="G42" s="152"/>
      <c r="H42" s="11" t="s">
        <v>749</v>
      </c>
      <c r="I42" s="14">
        <v>21.03</v>
      </c>
      <c r="J42" s="121">
        <f t="shared" si="0"/>
        <v>42.06</v>
      </c>
      <c r="K42" s="127"/>
    </row>
    <row r="43" spans="1:11" ht="24">
      <c r="A43" s="126"/>
      <c r="B43" s="119">
        <v>1</v>
      </c>
      <c r="C43" s="10" t="s">
        <v>750</v>
      </c>
      <c r="D43" s="130" t="s">
        <v>750</v>
      </c>
      <c r="E43" s="130" t="s">
        <v>42</v>
      </c>
      <c r="F43" s="151" t="s">
        <v>279</v>
      </c>
      <c r="G43" s="152"/>
      <c r="H43" s="11" t="s">
        <v>751</v>
      </c>
      <c r="I43" s="14">
        <v>42.06</v>
      </c>
      <c r="J43" s="121">
        <f t="shared" si="0"/>
        <v>42.06</v>
      </c>
      <c r="K43" s="127"/>
    </row>
    <row r="44" spans="1:11" ht="24">
      <c r="A44" s="126"/>
      <c r="B44" s="119">
        <v>4</v>
      </c>
      <c r="C44" s="10" t="s">
        <v>752</v>
      </c>
      <c r="D44" s="130" t="s">
        <v>752</v>
      </c>
      <c r="E44" s="130" t="s">
        <v>729</v>
      </c>
      <c r="F44" s="151" t="s">
        <v>28</v>
      </c>
      <c r="G44" s="152"/>
      <c r="H44" s="11" t="s">
        <v>753</v>
      </c>
      <c r="I44" s="14">
        <v>6.77</v>
      </c>
      <c r="J44" s="121">
        <f t="shared" si="0"/>
        <v>27.08</v>
      </c>
      <c r="K44" s="127"/>
    </row>
    <row r="45" spans="1:11" ht="14.25" customHeight="1">
      <c r="A45" s="126"/>
      <c r="B45" s="119">
        <v>2</v>
      </c>
      <c r="C45" s="10" t="s">
        <v>754</v>
      </c>
      <c r="D45" s="130" t="s">
        <v>754</v>
      </c>
      <c r="E45" s="130" t="s">
        <v>30</v>
      </c>
      <c r="F45" s="151"/>
      <c r="G45" s="152"/>
      <c r="H45" s="11" t="s">
        <v>755</v>
      </c>
      <c r="I45" s="14">
        <v>13.9</v>
      </c>
      <c r="J45" s="121">
        <f t="shared" si="0"/>
        <v>27.8</v>
      </c>
      <c r="K45" s="127"/>
    </row>
    <row r="46" spans="1:11" ht="14.25" customHeight="1">
      <c r="A46" s="126"/>
      <c r="B46" s="119">
        <v>2</v>
      </c>
      <c r="C46" s="10" t="s">
        <v>754</v>
      </c>
      <c r="D46" s="130" t="s">
        <v>754</v>
      </c>
      <c r="E46" s="130" t="s">
        <v>31</v>
      </c>
      <c r="F46" s="151"/>
      <c r="G46" s="152"/>
      <c r="H46" s="11" t="s">
        <v>755</v>
      </c>
      <c r="I46" s="14">
        <v>13.9</v>
      </c>
      <c r="J46" s="121">
        <f t="shared" si="0"/>
        <v>27.8</v>
      </c>
      <c r="K46" s="127"/>
    </row>
    <row r="47" spans="1:11" ht="24">
      <c r="A47" s="126"/>
      <c r="B47" s="119">
        <v>2</v>
      </c>
      <c r="C47" s="10" t="s">
        <v>756</v>
      </c>
      <c r="D47" s="130" t="s">
        <v>756</v>
      </c>
      <c r="E47" s="130" t="s">
        <v>28</v>
      </c>
      <c r="F47" s="151" t="s">
        <v>279</v>
      </c>
      <c r="G47" s="152"/>
      <c r="H47" s="11" t="s">
        <v>757</v>
      </c>
      <c r="I47" s="14">
        <v>21.03</v>
      </c>
      <c r="J47" s="121">
        <f t="shared" si="0"/>
        <v>42.06</v>
      </c>
      <c r="K47" s="127"/>
    </row>
    <row r="48" spans="1:11" ht="24">
      <c r="A48" s="126"/>
      <c r="B48" s="119">
        <v>1</v>
      </c>
      <c r="C48" s="10" t="s">
        <v>758</v>
      </c>
      <c r="D48" s="130" t="s">
        <v>758</v>
      </c>
      <c r="E48" s="130" t="s">
        <v>31</v>
      </c>
      <c r="F48" s="151"/>
      <c r="G48" s="152"/>
      <c r="H48" s="11" t="s">
        <v>759</v>
      </c>
      <c r="I48" s="14">
        <v>21.03</v>
      </c>
      <c r="J48" s="121">
        <f t="shared" si="0"/>
        <v>21.03</v>
      </c>
      <c r="K48" s="127"/>
    </row>
    <row r="49" spans="1:11" ht="24">
      <c r="A49" s="126"/>
      <c r="B49" s="119">
        <v>2</v>
      </c>
      <c r="C49" s="10" t="s">
        <v>760</v>
      </c>
      <c r="D49" s="130" t="s">
        <v>760</v>
      </c>
      <c r="E49" s="130" t="s">
        <v>30</v>
      </c>
      <c r="F49" s="151" t="s">
        <v>277</v>
      </c>
      <c r="G49" s="152"/>
      <c r="H49" s="11" t="s">
        <v>761</v>
      </c>
      <c r="I49" s="14">
        <v>41.7</v>
      </c>
      <c r="J49" s="121">
        <f t="shared" si="0"/>
        <v>83.4</v>
      </c>
      <c r="K49" s="127"/>
    </row>
    <row r="50" spans="1:11">
      <c r="A50" s="126"/>
      <c r="B50" s="119">
        <v>3</v>
      </c>
      <c r="C50" s="10" t="s">
        <v>762</v>
      </c>
      <c r="D50" s="130" t="s">
        <v>762</v>
      </c>
      <c r="E50" s="130" t="s">
        <v>30</v>
      </c>
      <c r="F50" s="151"/>
      <c r="G50" s="152"/>
      <c r="H50" s="11" t="s">
        <v>763</v>
      </c>
      <c r="I50" s="14">
        <v>10.34</v>
      </c>
      <c r="J50" s="121">
        <f t="shared" si="0"/>
        <v>31.02</v>
      </c>
      <c r="K50" s="127"/>
    </row>
    <row r="51" spans="1:11" ht="24">
      <c r="A51" s="126"/>
      <c r="B51" s="119">
        <v>1</v>
      </c>
      <c r="C51" s="10" t="s">
        <v>764</v>
      </c>
      <c r="D51" s="130" t="s">
        <v>764</v>
      </c>
      <c r="E51" s="130" t="s">
        <v>30</v>
      </c>
      <c r="F51" s="151" t="s">
        <v>279</v>
      </c>
      <c r="G51" s="152"/>
      <c r="H51" s="11" t="s">
        <v>765</v>
      </c>
      <c r="I51" s="14">
        <v>21.03</v>
      </c>
      <c r="J51" s="121">
        <f t="shared" si="0"/>
        <v>21.03</v>
      </c>
      <c r="K51" s="127"/>
    </row>
    <row r="52" spans="1:11" ht="24">
      <c r="A52" s="126"/>
      <c r="B52" s="119">
        <v>4</v>
      </c>
      <c r="C52" s="10" t="s">
        <v>766</v>
      </c>
      <c r="D52" s="130" t="s">
        <v>766</v>
      </c>
      <c r="E52" s="130" t="s">
        <v>31</v>
      </c>
      <c r="F52" s="151"/>
      <c r="G52" s="152"/>
      <c r="H52" s="11" t="s">
        <v>767</v>
      </c>
      <c r="I52" s="14">
        <v>21.03</v>
      </c>
      <c r="J52" s="121">
        <f t="shared" si="0"/>
        <v>84.12</v>
      </c>
      <c r="K52" s="127"/>
    </row>
    <row r="53" spans="1:11" ht="24">
      <c r="A53" s="126"/>
      <c r="B53" s="119">
        <v>2</v>
      </c>
      <c r="C53" s="10" t="s">
        <v>768</v>
      </c>
      <c r="D53" s="130" t="s">
        <v>768</v>
      </c>
      <c r="E53" s="130" t="s">
        <v>31</v>
      </c>
      <c r="F53" s="151"/>
      <c r="G53" s="152"/>
      <c r="H53" s="11" t="s">
        <v>769</v>
      </c>
      <c r="I53" s="14">
        <v>21.03</v>
      </c>
      <c r="J53" s="121">
        <f t="shared" si="0"/>
        <v>42.06</v>
      </c>
      <c r="K53" s="127"/>
    </row>
    <row r="54" spans="1:11" ht="24">
      <c r="A54" s="126"/>
      <c r="B54" s="119">
        <v>8</v>
      </c>
      <c r="C54" s="10" t="s">
        <v>770</v>
      </c>
      <c r="D54" s="130" t="s">
        <v>770</v>
      </c>
      <c r="E54" s="130" t="s">
        <v>30</v>
      </c>
      <c r="F54" s="151" t="s">
        <v>279</v>
      </c>
      <c r="G54" s="152"/>
      <c r="H54" s="11" t="s">
        <v>771</v>
      </c>
      <c r="I54" s="14">
        <v>23.52</v>
      </c>
      <c r="J54" s="121">
        <f t="shared" ref="J54:J85" si="1">I54*B54</f>
        <v>188.16</v>
      </c>
      <c r="K54" s="127"/>
    </row>
    <row r="55" spans="1:11" ht="24">
      <c r="A55" s="126"/>
      <c r="B55" s="119">
        <v>32</v>
      </c>
      <c r="C55" s="10" t="s">
        <v>770</v>
      </c>
      <c r="D55" s="130" t="s">
        <v>770</v>
      </c>
      <c r="E55" s="130" t="s">
        <v>30</v>
      </c>
      <c r="F55" s="151" t="s">
        <v>278</v>
      </c>
      <c r="G55" s="152"/>
      <c r="H55" s="11" t="s">
        <v>771</v>
      </c>
      <c r="I55" s="14">
        <v>23.52</v>
      </c>
      <c r="J55" s="121">
        <f t="shared" si="1"/>
        <v>752.64</v>
      </c>
      <c r="K55" s="127"/>
    </row>
    <row r="56" spans="1:11" ht="24">
      <c r="A56" s="126"/>
      <c r="B56" s="119">
        <v>2</v>
      </c>
      <c r="C56" s="10" t="s">
        <v>772</v>
      </c>
      <c r="D56" s="130" t="s">
        <v>772</v>
      </c>
      <c r="E56" s="130" t="s">
        <v>31</v>
      </c>
      <c r="F56" s="151" t="s">
        <v>279</v>
      </c>
      <c r="G56" s="152"/>
      <c r="H56" s="11" t="s">
        <v>773</v>
      </c>
      <c r="I56" s="14">
        <v>22.81</v>
      </c>
      <c r="J56" s="121">
        <f t="shared" si="1"/>
        <v>45.62</v>
      </c>
      <c r="K56" s="127"/>
    </row>
    <row r="57" spans="1:11" ht="24">
      <c r="A57" s="126"/>
      <c r="B57" s="119">
        <v>2</v>
      </c>
      <c r="C57" s="10" t="s">
        <v>774</v>
      </c>
      <c r="D57" s="130" t="s">
        <v>774</v>
      </c>
      <c r="E57" s="130" t="s">
        <v>31</v>
      </c>
      <c r="F57" s="151" t="s">
        <v>279</v>
      </c>
      <c r="G57" s="152"/>
      <c r="H57" s="11" t="s">
        <v>775</v>
      </c>
      <c r="I57" s="14">
        <v>22.81</v>
      </c>
      <c r="J57" s="121">
        <f t="shared" si="1"/>
        <v>45.62</v>
      </c>
      <c r="K57" s="127"/>
    </row>
    <row r="58" spans="1:11" ht="24">
      <c r="A58" s="126"/>
      <c r="B58" s="119">
        <v>4</v>
      </c>
      <c r="C58" s="10" t="s">
        <v>776</v>
      </c>
      <c r="D58" s="130" t="s">
        <v>862</v>
      </c>
      <c r="E58" s="130" t="s">
        <v>716</v>
      </c>
      <c r="F58" s="151"/>
      <c r="G58" s="152"/>
      <c r="H58" s="11" t="s">
        <v>870</v>
      </c>
      <c r="I58" s="14">
        <v>20.67</v>
      </c>
      <c r="J58" s="121">
        <f t="shared" si="1"/>
        <v>82.68</v>
      </c>
      <c r="K58" s="127"/>
    </row>
    <row r="59" spans="1:11" ht="24">
      <c r="A59" s="126"/>
      <c r="B59" s="119">
        <v>5</v>
      </c>
      <c r="C59" s="10" t="s">
        <v>777</v>
      </c>
      <c r="D59" s="130" t="s">
        <v>777</v>
      </c>
      <c r="E59" s="130" t="s">
        <v>28</v>
      </c>
      <c r="F59" s="151"/>
      <c r="G59" s="152"/>
      <c r="H59" s="11" t="s">
        <v>871</v>
      </c>
      <c r="I59" s="14">
        <v>4.99</v>
      </c>
      <c r="J59" s="121">
        <f t="shared" si="1"/>
        <v>24.950000000000003</v>
      </c>
      <c r="K59" s="127"/>
    </row>
    <row r="60" spans="1:11">
      <c r="A60" s="126"/>
      <c r="B60" s="119">
        <v>28</v>
      </c>
      <c r="C60" s="10" t="s">
        <v>778</v>
      </c>
      <c r="D60" s="130" t="s">
        <v>778</v>
      </c>
      <c r="E60" s="130" t="s">
        <v>30</v>
      </c>
      <c r="F60" s="151" t="s">
        <v>279</v>
      </c>
      <c r="G60" s="152"/>
      <c r="H60" s="11" t="s">
        <v>779</v>
      </c>
      <c r="I60" s="14">
        <v>8.5500000000000007</v>
      </c>
      <c r="J60" s="121">
        <f t="shared" si="1"/>
        <v>239.40000000000003</v>
      </c>
      <c r="K60" s="127"/>
    </row>
    <row r="61" spans="1:11">
      <c r="A61" s="126"/>
      <c r="B61" s="119">
        <v>28</v>
      </c>
      <c r="C61" s="10" t="s">
        <v>780</v>
      </c>
      <c r="D61" s="130" t="s">
        <v>780</v>
      </c>
      <c r="E61" s="130" t="s">
        <v>30</v>
      </c>
      <c r="F61" s="151" t="s">
        <v>279</v>
      </c>
      <c r="G61" s="152"/>
      <c r="H61" s="11" t="s">
        <v>781</v>
      </c>
      <c r="I61" s="14">
        <v>9.27</v>
      </c>
      <c r="J61" s="121">
        <f t="shared" si="1"/>
        <v>259.56</v>
      </c>
      <c r="K61" s="127"/>
    </row>
    <row r="62" spans="1:11">
      <c r="A62" s="126"/>
      <c r="B62" s="119">
        <v>5</v>
      </c>
      <c r="C62" s="10" t="s">
        <v>782</v>
      </c>
      <c r="D62" s="130" t="s">
        <v>782</v>
      </c>
      <c r="E62" s="130" t="s">
        <v>31</v>
      </c>
      <c r="F62" s="151" t="s">
        <v>115</v>
      </c>
      <c r="G62" s="152"/>
      <c r="H62" s="11" t="s">
        <v>783</v>
      </c>
      <c r="I62" s="14">
        <v>9.27</v>
      </c>
      <c r="J62" s="121">
        <f t="shared" si="1"/>
        <v>46.349999999999994</v>
      </c>
      <c r="K62" s="127"/>
    </row>
    <row r="63" spans="1:11">
      <c r="A63" s="126"/>
      <c r="B63" s="119">
        <v>8</v>
      </c>
      <c r="C63" s="10" t="s">
        <v>784</v>
      </c>
      <c r="D63" s="130" t="s">
        <v>863</v>
      </c>
      <c r="E63" s="130" t="s">
        <v>785</v>
      </c>
      <c r="F63" s="151" t="s">
        <v>279</v>
      </c>
      <c r="G63" s="152"/>
      <c r="H63" s="11" t="s">
        <v>786</v>
      </c>
      <c r="I63" s="14">
        <v>24.95</v>
      </c>
      <c r="J63" s="121">
        <f t="shared" si="1"/>
        <v>199.6</v>
      </c>
      <c r="K63" s="127"/>
    </row>
    <row r="64" spans="1:11">
      <c r="A64" s="126"/>
      <c r="B64" s="119">
        <v>2</v>
      </c>
      <c r="C64" s="10" t="s">
        <v>787</v>
      </c>
      <c r="D64" s="130" t="s">
        <v>864</v>
      </c>
      <c r="E64" s="130" t="s">
        <v>300</v>
      </c>
      <c r="F64" s="151" t="s">
        <v>279</v>
      </c>
      <c r="G64" s="152"/>
      <c r="H64" s="11" t="s">
        <v>788</v>
      </c>
      <c r="I64" s="14">
        <v>24.59</v>
      </c>
      <c r="J64" s="121">
        <f t="shared" si="1"/>
        <v>49.18</v>
      </c>
      <c r="K64" s="127"/>
    </row>
    <row r="65" spans="1:11">
      <c r="A65" s="126"/>
      <c r="B65" s="119">
        <v>2</v>
      </c>
      <c r="C65" s="10" t="s">
        <v>789</v>
      </c>
      <c r="D65" s="130" t="s">
        <v>789</v>
      </c>
      <c r="E65" s="130" t="s">
        <v>300</v>
      </c>
      <c r="F65" s="151" t="s">
        <v>279</v>
      </c>
      <c r="G65" s="152"/>
      <c r="H65" s="11" t="s">
        <v>790</v>
      </c>
      <c r="I65" s="14">
        <v>12.12</v>
      </c>
      <c r="J65" s="121">
        <f t="shared" si="1"/>
        <v>24.24</v>
      </c>
      <c r="K65" s="127"/>
    </row>
    <row r="66" spans="1:11">
      <c r="A66" s="126"/>
      <c r="B66" s="119">
        <v>2</v>
      </c>
      <c r="C66" s="10" t="s">
        <v>791</v>
      </c>
      <c r="D66" s="130" t="s">
        <v>791</v>
      </c>
      <c r="E66" s="130" t="s">
        <v>300</v>
      </c>
      <c r="F66" s="151" t="s">
        <v>792</v>
      </c>
      <c r="G66" s="152"/>
      <c r="H66" s="11" t="s">
        <v>793</v>
      </c>
      <c r="I66" s="14">
        <v>12.12</v>
      </c>
      <c r="J66" s="121">
        <f t="shared" si="1"/>
        <v>24.24</v>
      </c>
      <c r="K66" s="127"/>
    </row>
    <row r="67" spans="1:11" ht="13.5" customHeight="1">
      <c r="A67" s="126"/>
      <c r="B67" s="119">
        <v>2</v>
      </c>
      <c r="C67" s="10" t="s">
        <v>794</v>
      </c>
      <c r="D67" s="130" t="s">
        <v>794</v>
      </c>
      <c r="E67" s="130" t="s">
        <v>30</v>
      </c>
      <c r="F67" s="151" t="s">
        <v>216</v>
      </c>
      <c r="G67" s="152"/>
      <c r="H67" s="11" t="s">
        <v>795</v>
      </c>
      <c r="I67" s="14">
        <v>12.47</v>
      </c>
      <c r="J67" s="121">
        <f t="shared" si="1"/>
        <v>24.94</v>
      </c>
      <c r="K67" s="127"/>
    </row>
    <row r="68" spans="1:11">
      <c r="A68" s="126"/>
      <c r="B68" s="119">
        <v>2</v>
      </c>
      <c r="C68" s="10" t="s">
        <v>796</v>
      </c>
      <c r="D68" s="130" t="s">
        <v>796</v>
      </c>
      <c r="E68" s="130" t="s">
        <v>32</v>
      </c>
      <c r="F68" s="151"/>
      <c r="G68" s="152"/>
      <c r="H68" s="11" t="s">
        <v>797</v>
      </c>
      <c r="I68" s="14">
        <v>6.06</v>
      </c>
      <c r="J68" s="121">
        <f t="shared" si="1"/>
        <v>12.12</v>
      </c>
      <c r="K68" s="127"/>
    </row>
    <row r="69" spans="1:11" ht="36">
      <c r="A69" s="126"/>
      <c r="B69" s="119">
        <v>3</v>
      </c>
      <c r="C69" s="10" t="s">
        <v>798</v>
      </c>
      <c r="D69" s="130" t="s">
        <v>865</v>
      </c>
      <c r="E69" s="130" t="s">
        <v>799</v>
      </c>
      <c r="F69" s="151" t="s">
        <v>245</v>
      </c>
      <c r="G69" s="152"/>
      <c r="H69" s="11" t="s">
        <v>800</v>
      </c>
      <c r="I69" s="14">
        <v>58.81</v>
      </c>
      <c r="J69" s="121">
        <f t="shared" si="1"/>
        <v>176.43</v>
      </c>
      <c r="K69" s="127"/>
    </row>
    <row r="70" spans="1:11">
      <c r="A70" s="126"/>
      <c r="B70" s="119">
        <v>5</v>
      </c>
      <c r="C70" s="10" t="s">
        <v>801</v>
      </c>
      <c r="D70" s="130" t="s">
        <v>801</v>
      </c>
      <c r="E70" s="130" t="s">
        <v>28</v>
      </c>
      <c r="F70" s="151"/>
      <c r="G70" s="152"/>
      <c r="H70" s="11" t="s">
        <v>802</v>
      </c>
      <c r="I70" s="14">
        <v>10.34</v>
      </c>
      <c r="J70" s="121">
        <f t="shared" si="1"/>
        <v>51.7</v>
      </c>
      <c r="K70" s="127"/>
    </row>
    <row r="71" spans="1:11">
      <c r="A71" s="126"/>
      <c r="B71" s="119">
        <v>5</v>
      </c>
      <c r="C71" s="10" t="s">
        <v>801</v>
      </c>
      <c r="D71" s="130" t="s">
        <v>801</v>
      </c>
      <c r="E71" s="130" t="s">
        <v>30</v>
      </c>
      <c r="F71" s="151"/>
      <c r="G71" s="152"/>
      <c r="H71" s="11" t="s">
        <v>802</v>
      </c>
      <c r="I71" s="14">
        <v>10.34</v>
      </c>
      <c r="J71" s="121">
        <f t="shared" si="1"/>
        <v>51.7</v>
      </c>
      <c r="K71" s="127"/>
    </row>
    <row r="72" spans="1:11">
      <c r="A72" s="126"/>
      <c r="B72" s="119">
        <v>7</v>
      </c>
      <c r="C72" s="10" t="s">
        <v>801</v>
      </c>
      <c r="D72" s="130" t="s">
        <v>801</v>
      </c>
      <c r="E72" s="130" t="s">
        <v>31</v>
      </c>
      <c r="F72" s="151"/>
      <c r="G72" s="152"/>
      <c r="H72" s="11" t="s">
        <v>802</v>
      </c>
      <c r="I72" s="14">
        <v>10.34</v>
      </c>
      <c r="J72" s="121">
        <f t="shared" si="1"/>
        <v>72.38</v>
      </c>
      <c r="K72" s="127"/>
    </row>
    <row r="73" spans="1:11" ht="24">
      <c r="A73" s="126"/>
      <c r="B73" s="119">
        <v>2</v>
      </c>
      <c r="C73" s="10" t="s">
        <v>803</v>
      </c>
      <c r="D73" s="130" t="s">
        <v>803</v>
      </c>
      <c r="E73" s="130" t="s">
        <v>28</v>
      </c>
      <c r="F73" s="151" t="s">
        <v>274</v>
      </c>
      <c r="G73" s="152"/>
      <c r="H73" s="11" t="s">
        <v>804</v>
      </c>
      <c r="I73" s="14">
        <v>12.12</v>
      </c>
      <c r="J73" s="121">
        <f t="shared" si="1"/>
        <v>24.24</v>
      </c>
      <c r="K73" s="127"/>
    </row>
    <row r="74" spans="1:11" ht="24" customHeight="1">
      <c r="A74" s="126"/>
      <c r="B74" s="119">
        <v>2</v>
      </c>
      <c r="C74" s="10" t="s">
        <v>805</v>
      </c>
      <c r="D74" s="130" t="s">
        <v>866</v>
      </c>
      <c r="E74" s="130" t="s">
        <v>236</v>
      </c>
      <c r="F74" s="151" t="s">
        <v>112</v>
      </c>
      <c r="G74" s="152"/>
      <c r="H74" s="11" t="s">
        <v>806</v>
      </c>
      <c r="I74" s="14">
        <v>29.94</v>
      </c>
      <c r="J74" s="121">
        <f t="shared" si="1"/>
        <v>59.88</v>
      </c>
      <c r="K74" s="127"/>
    </row>
    <row r="75" spans="1:11" ht="24" customHeight="1">
      <c r="A75" s="126"/>
      <c r="B75" s="119">
        <v>10</v>
      </c>
      <c r="C75" s="10" t="s">
        <v>805</v>
      </c>
      <c r="D75" s="130" t="s">
        <v>866</v>
      </c>
      <c r="E75" s="130" t="s">
        <v>236</v>
      </c>
      <c r="F75" s="151" t="s">
        <v>274</v>
      </c>
      <c r="G75" s="152"/>
      <c r="H75" s="11" t="s">
        <v>806</v>
      </c>
      <c r="I75" s="14">
        <v>29.94</v>
      </c>
      <c r="J75" s="121">
        <f t="shared" si="1"/>
        <v>299.40000000000003</v>
      </c>
      <c r="K75" s="127"/>
    </row>
    <row r="76" spans="1:11" ht="24">
      <c r="A76" s="126"/>
      <c r="B76" s="119">
        <v>8</v>
      </c>
      <c r="C76" s="10" t="s">
        <v>807</v>
      </c>
      <c r="D76" s="130" t="s">
        <v>807</v>
      </c>
      <c r="E76" s="130" t="s">
        <v>30</v>
      </c>
      <c r="F76" s="151" t="s">
        <v>279</v>
      </c>
      <c r="G76" s="152"/>
      <c r="H76" s="11" t="s">
        <v>808</v>
      </c>
      <c r="I76" s="14">
        <v>21.03</v>
      </c>
      <c r="J76" s="121">
        <f t="shared" si="1"/>
        <v>168.24</v>
      </c>
      <c r="K76" s="127"/>
    </row>
    <row r="77" spans="1:11" ht="24">
      <c r="A77" s="126"/>
      <c r="B77" s="119">
        <v>5</v>
      </c>
      <c r="C77" s="10" t="s">
        <v>809</v>
      </c>
      <c r="D77" s="130" t="s">
        <v>809</v>
      </c>
      <c r="E77" s="130" t="s">
        <v>810</v>
      </c>
      <c r="F77" s="151"/>
      <c r="G77" s="152"/>
      <c r="H77" s="11" t="s">
        <v>811</v>
      </c>
      <c r="I77" s="14">
        <v>4.99</v>
      </c>
      <c r="J77" s="121">
        <f t="shared" si="1"/>
        <v>24.950000000000003</v>
      </c>
      <c r="K77" s="127"/>
    </row>
    <row r="78" spans="1:11" ht="24">
      <c r="A78" s="126"/>
      <c r="B78" s="119">
        <v>6</v>
      </c>
      <c r="C78" s="10" t="s">
        <v>121</v>
      </c>
      <c r="D78" s="130" t="s">
        <v>121</v>
      </c>
      <c r="E78" s="130"/>
      <c r="F78" s="151"/>
      <c r="G78" s="152"/>
      <c r="H78" s="11" t="s">
        <v>812</v>
      </c>
      <c r="I78" s="14">
        <v>6.77</v>
      </c>
      <c r="J78" s="121">
        <f t="shared" si="1"/>
        <v>40.619999999999997</v>
      </c>
      <c r="K78" s="127"/>
    </row>
    <row r="79" spans="1:11" ht="24">
      <c r="A79" s="126"/>
      <c r="B79" s="119">
        <v>6</v>
      </c>
      <c r="C79" s="10" t="s">
        <v>813</v>
      </c>
      <c r="D79" s="130" t="s">
        <v>813</v>
      </c>
      <c r="E79" s="130"/>
      <c r="F79" s="151"/>
      <c r="G79" s="152"/>
      <c r="H79" s="11" t="s">
        <v>814</v>
      </c>
      <c r="I79" s="14">
        <v>4.99</v>
      </c>
      <c r="J79" s="121">
        <f t="shared" si="1"/>
        <v>29.94</v>
      </c>
      <c r="K79" s="127"/>
    </row>
    <row r="80" spans="1:11" ht="24">
      <c r="A80" s="126"/>
      <c r="B80" s="119">
        <v>1</v>
      </c>
      <c r="C80" s="10" t="s">
        <v>815</v>
      </c>
      <c r="D80" s="130" t="s">
        <v>815</v>
      </c>
      <c r="E80" s="130"/>
      <c r="F80" s="151"/>
      <c r="G80" s="152"/>
      <c r="H80" s="11" t="s">
        <v>816</v>
      </c>
      <c r="I80" s="14">
        <v>4.99</v>
      </c>
      <c r="J80" s="121">
        <f t="shared" si="1"/>
        <v>4.99</v>
      </c>
      <c r="K80" s="127"/>
    </row>
    <row r="81" spans="1:11" ht="24">
      <c r="A81" s="126"/>
      <c r="B81" s="119">
        <v>2</v>
      </c>
      <c r="C81" s="10" t="s">
        <v>631</v>
      </c>
      <c r="D81" s="130" t="s">
        <v>631</v>
      </c>
      <c r="E81" s="130" t="s">
        <v>277</v>
      </c>
      <c r="F81" s="151"/>
      <c r="G81" s="152"/>
      <c r="H81" s="11" t="s">
        <v>817</v>
      </c>
      <c r="I81" s="14">
        <v>13.9</v>
      </c>
      <c r="J81" s="121">
        <f t="shared" si="1"/>
        <v>27.8</v>
      </c>
      <c r="K81" s="127"/>
    </row>
    <row r="82" spans="1:11" ht="24">
      <c r="A82" s="126"/>
      <c r="B82" s="119">
        <v>2</v>
      </c>
      <c r="C82" s="10" t="s">
        <v>818</v>
      </c>
      <c r="D82" s="130" t="s">
        <v>818</v>
      </c>
      <c r="E82" s="130" t="s">
        <v>279</v>
      </c>
      <c r="F82" s="151" t="s">
        <v>274</v>
      </c>
      <c r="G82" s="152"/>
      <c r="H82" s="11" t="s">
        <v>819</v>
      </c>
      <c r="I82" s="14">
        <v>15.68</v>
      </c>
      <c r="J82" s="121">
        <f t="shared" si="1"/>
        <v>31.36</v>
      </c>
      <c r="K82" s="127"/>
    </row>
    <row r="83" spans="1:11">
      <c r="A83" s="126"/>
      <c r="B83" s="119">
        <v>1</v>
      </c>
      <c r="C83" s="10" t="s">
        <v>820</v>
      </c>
      <c r="D83" s="130" t="s">
        <v>820</v>
      </c>
      <c r="E83" s="130" t="s">
        <v>30</v>
      </c>
      <c r="F83" s="151"/>
      <c r="G83" s="152"/>
      <c r="H83" s="11" t="s">
        <v>821</v>
      </c>
      <c r="I83" s="14">
        <v>12.12</v>
      </c>
      <c r="J83" s="121">
        <f t="shared" si="1"/>
        <v>12.12</v>
      </c>
      <c r="K83" s="127"/>
    </row>
    <row r="84" spans="1:11">
      <c r="A84" s="126"/>
      <c r="B84" s="119">
        <v>2</v>
      </c>
      <c r="C84" s="10" t="s">
        <v>822</v>
      </c>
      <c r="D84" s="130" t="s">
        <v>822</v>
      </c>
      <c r="E84" s="130" t="s">
        <v>30</v>
      </c>
      <c r="F84" s="151"/>
      <c r="G84" s="152"/>
      <c r="H84" s="11" t="s">
        <v>823</v>
      </c>
      <c r="I84" s="14">
        <v>12.83</v>
      </c>
      <c r="J84" s="121">
        <f t="shared" si="1"/>
        <v>25.66</v>
      </c>
      <c r="K84" s="127"/>
    </row>
    <row r="85" spans="1:11" ht="24">
      <c r="A85" s="126"/>
      <c r="B85" s="119">
        <v>2</v>
      </c>
      <c r="C85" s="10" t="s">
        <v>606</v>
      </c>
      <c r="D85" s="130" t="s">
        <v>606</v>
      </c>
      <c r="E85" s="130" t="s">
        <v>28</v>
      </c>
      <c r="F85" s="151" t="s">
        <v>279</v>
      </c>
      <c r="G85" s="152"/>
      <c r="H85" s="11" t="s">
        <v>608</v>
      </c>
      <c r="I85" s="14">
        <v>24.59</v>
      </c>
      <c r="J85" s="121">
        <f t="shared" si="1"/>
        <v>49.18</v>
      </c>
      <c r="K85" s="127"/>
    </row>
    <row r="86" spans="1:11" ht="24">
      <c r="A86" s="126"/>
      <c r="B86" s="119">
        <v>2</v>
      </c>
      <c r="C86" s="10" t="s">
        <v>606</v>
      </c>
      <c r="D86" s="130" t="s">
        <v>606</v>
      </c>
      <c r="E86" s="130" t="s">
        <v>30</v>
      </c>
      <c r="F86" s="151" t="s">
        <v>279</v>
      </c>
      <c r="G86" s="152"/>
      <c r="H86" s="11" t="s">
        <v>608</v>
      </c>
      <c r="I86" s="14">
        <v>24.59</v>
      </c>
      <c r="J86" s="121">
        <f t="shared" ref="J86:J111" si="2">I86*B86</f>
        <v>49.18</v>
      </c>
      <c r="K86" s="127"/>
    </row>
    <row r="87" spans="1:11" ht="27" customHeight="1">
      <c r="A87" s="126"/>
      <c r="B87" s="119">
        <v>2</v>
      </c>
      <c r="C87" s="10" t="s">
        <v>824</v>
      </c>
      <c r="D87" s="130" t="s">
        <v>824</v>
      </c>
      <c r="E87" s="130" t="s">
        <v>32</v>
      </c>
      <c r="F87" s="151"/>
      <c r="G87" s="152"/>
      <c r="H87" s="11" t="s">
        <v>825</v>
      </c>
      <c r="I87" s="14">
        <v>6.77</v>
      </c>
      <c r="J87" s="121">
        <f t="shared" si="2"/>
        <v>13.54</v>
      </c>
      <c r="K87" s="127"/>
    </row>
    <row r="88" spans="1:11">
      <c r="A88" s="126"/>
      <c r="B88" s="119">
        <v>6</v>
      </c>
      <c r="C88" s="10" t="s">
        <v>650</v>
      </c>
      <c r="D88" s="130" t="s">
        <v>650</v>
      </c>
      <c r="E88" s="130" t="s">
        <v>641</v>
      </c>
      <c r="F88" s="151"/>
      <c r="G88" s="152"/>
      <c r="H88" s="11" t="s">
        <v>652</v>
      </c>
      <c r="I88" s="14">
        <v>4.99</v>
      </c>
      <c r="J88" s="121">
        <f t="shared" si="2"/>
        <v>29.94</v>
      </c>
      <c r="K88" s="127"/>
    </row>
    <row r="89" spans="1:11" ht="16.5" customHeight="1">
      <c r="A89" s="126"/>
      <c r="B89" s="119">
        <v>2</v>
      </c>
      <c r="C89" s="10" t="s">
        <v>826</v>
      </c>
      <c r="D89" s="130" t="s">
        <v>867</v>
      </c>
      <c r="E89" s="130" t="s">
        <v>33</v>
      </c>
      <c r="F89" s="151"/>
      <c r="G89" s="152"/>
      <c r="H89" s="11" t="s">
        <v>827</v>
      </c>
      <c r="I89" s="14">
        <v>37.07</v>
      </c>
      <c r="J89" s="121">
        <f t="shared" si="2"/>
        <v>74.14</v>
      </c>
      <c r="K89" s="127"/>
    </row>
    <row r="90" spans="1:11" ht="24">
      <c r="A90" s="126"/>
      <c r="B90" s="119">
        <v>2</v>
      </c>
      <c r="C90" s="10" t="s">
        <v>828</v>
      </c>
      <c r="D90" s="130" t="s">
        <v>828</v>
      </c>
      <c r="E90" s="130" t="s">
        <v>32</v>
      </c>
      <c r="F90" s="151"/>
      <c r="G90" s="152"/>
      <c r="H90" s="11" t="s">
        <v>829</v>
      </c>
      <c r="I90" s="14">
        <v>63.08</v>
      </c>
      <c r="J90" s="121">
        <f t="shared" si="2"/>
        <v>126.16</v>
      </c>
      <c r="K90" s="127"/>
    </row>
    <row r="91" spans="1:11" ht="13.5" customHeight="1">
      <c r="A91" s="126"/>
      <c r="B91" s="119">
        <v>2</v>
      </c>
      <c r="C91" s="10" t="s">
        <v>830</v>
      </c>
      <c r="D91" s="130" t="s">
        <v>830</v>
      </c>
      <c r="E91" s="130" t="s">
        <v>28</v>
      </c>
      <c r="F91" s="151"/>
      <c r="G91" s="152"/>
      <c r="H91" s="11" t="s">
        <v>831</v>
      </c>
      <c r="I91" s="14">
        <v>35.28</v>
      </c>
      <c r="J91" s="121">
        <f t="shared" si="2"/>
        <v>70.56</v>
      </c>
      <c r="K91" s="127"/>
    </row>
    <row r="92" spans="1:11" ht="13.5" customHeight="1">
      <c r="A92" s="126"/>
      <c r="B92" s="119">
        <v>2</v>
      </c>
      <c r="C92" s="10" t="s">
        <v>830</v>
      </c>
      <c r="D92" s="130" t="s">
        <v>830</v>
      </c>
      <c r="E92" s="130" t="s">
        <v>30</v>
      </c>
      <c r="F92" s="151"/>
      <c r="G92" s="152"/>
      <c r="H92" s="11" t="s">
        <v>831</v>
      </c>
      <c r="I92" s="14">
        <v>35.28</v>
      </c>
      <c r="J92" s="121">
        <f t="shared" si="2"/>
        <v>70.56</v>
      </c>
      <c r="K92" s="127"/>
    </row>
    <row r="93" spans="1:11" ht="13.5" customHeight="1">
      <c r="A93" s="126"/>
      <c r="B93" s="119">
        <v>2</v>
      </c>
      <c r="C93" s="10" t="s">
        <v>830</v>
      </c>
      <c r="D93" s="130" t="s">
        <v>830</v>
      </c>
      <c r="E93" s="130" t="s">
        <v>72</v>
      </c>
      <c r="F93" s="151"/>
      <c r="G93" s="152"/>
      <c r="H93" s="11" t="s">
        <v>831</v>
      </c>
      <c r="I93" s="14">
        <v>35.28</v>
      </c>
      <c r="J93" s="121">
        <f t="shared" si="2"/>
        <v>70.56</v>
      </c>
      <c r="K93" s="127"/>
    </row>
    <row r="94" spans="1:11" ht="13.5" customHeight="1">
      <c r="A94" s="126"/>
      <c r="B94" s="119">
        <v>2</v>
      </c>
      <c r="C94" s="10" t="s">
        <v>830</v>
      </c>
      <c r="D94" s="130" t="s">
        <v>830</v>
      </c>
      <c r="E94" s="130" t="s">
        <v>95</v>
      </c>
      <c r="F94" s="151"/>
      <c r="G94" s="152"/>
      <c r="H94" s="11" t="s">
        <v>831</v>
      </c>
      <c r="I94" s="14">
        <v>35.28</v>
      </c>
      <c r="J94" s="121">
        <f t="shared" si="2"/>
        <v>70.56</v>
      </c>
      <c r="K94" s="127"/>
    </row>
    <row r="95" spans="1:11" ht="24">
      <c r="A95" s="126"/>
      <c r="B95" s="119">
        <v>2</v>
      </c>
      <c r="C95" s="10" t="s">
        <v>832</v>
      </c>
      <c r="D95" s="130" t="s">
        <v>832</v>
      </c>
      <c r="E95" s="130" t="s">
        <v>34</v>
      </c>
      <c r="F95" s="151"/>
      <c r="G95" s="152"/>
      <c r="H95" s="11" t="s">
        <v>833</v>
      </c>
      <c r="I95" s="14">
        <v>69.5</v>
      </c>
      <c r="J95" s="121">
        <f t="shared" si="2"/>
        <v>139</v>
      </c>
      <c r="K95" s="127"/>
    </row>
    <row r="96" spans="1:11" ht="14.25" customHeight="1">
      <c r="A96" s="126"/>
      <c r="B96" s="119">
        <v>2</v>
      </c>
      <c r="C96" s="10" t="s">
        <v>834</v>
      </c>
      <c r="D96" s="130" t="s">
        <v>834</v>
      </c>
      <c r="E96" s="130" t="s">
        <v>657</v>
      </c>
      <c r="F96" s="151"/>
      <c r="G96" s="152"/>
      <c r="H96" s="11" t="s">
        <v>835</v>
      </c>
      <c r="I96" s="14">
        <v>41.7</v>
      </c>
      <c r="J96" s="121">
        <f t="shared" si="2"/>
        <v>83.4</v>
      </c>
      <c r="K96" s="127"/>
    </row>
    <row r="97" spans="1:11" ht="14.25" customHeight="1">
      <c r="A97" s="126"/>
      <c r="B97" s="119">
        <v>2</v>
      </c>
      <c r="C97" s="10" t="s">
        <v>834</v>
      </c>
      <c r="D97" s="130" t="s">
        <v>834</v>
      </c>
      <c r="E97" s="130" t="s">
        <v>30</v>
      </c>
      <c r="F97" s="151"/>
      <c r="G97" s="152"/>
      <c r="H97" s="11" t="s">
        <v>835</v>
      </c>
      <c r="I97" s="14">
        <v>41.7</v>
      </c>
      <c r="J97" s="121">
        <f t="shared" si="2"/>
        <v>83.4</v>
      </c>
      <c r="K97" s="127"/>
    </row>
    <row r="98" spans="1:11" ht="14.25" customHeight="1">
      <c r="A98" s="126"/>
      <c r="B98" s="119">
        <v>2</v>
      </c>
      <c r="C98" s="10" t="s">
        <v>834</v>
      </c>
      <c r="D98" s="130" t="s">
        <v>834</v>
      </c>
      <c r="E98" s="130" t="s">
        <v>33</v>
      </c>
      <c r="F98" s="151"/>
      <c r="G98" s="152"/>
      <c r="H98" s="11" t="s">
        <v>835</v>
      </c>
      <c r="I98" s="14">
        <v>41.7</v>
      </c>
      <c r="J98" s="121">
        <f t="shared" si="2"/>
        <v>83.4</v>
      </c>
      <c r="K98" s="127"/>
    </row>
    <row r="99" spans="1:11" ht="24">
      <c r="A99" s="126"/>
      <c r="B99" s="119">
        <v>2</v>
      </c>
      <c r="C99" s="10" t="s">
        <v>836</v>
      </c>
      <c r="D99" s="130" t="s">
        <v>836</v>
      </c>
      <c r="E99" s="130" t="s">
        <v>31</v>
      </c>
      <c r="F99" s="151"/>
      <c r="G99" s="152"/>
      <c r="H99" s="11" t="s">
        <v>837</v>
      </c>
      <c r="I99" s="14">
        <v>66.650000000000006</v>
      </c>
      <c r="J99" s="121">
        <f t="shared" si="2"/>
        <v>133.30000000000001</v>
      </c>
      <c r="K99" s="127"/>
    </row>
    <row r="100" spans="1:11">
      <c r="A100" s="126"/>
      <c r="B100" s="119">
        <v>2</v>
      </c>
      <c r="C100" s="10" t="s">
        <v>838</v>
      </c>
      <c r="D100" s="130" t="s">
        <v>838</v>
      </c>
      <c r="E100" s="130" t="s">
        <v>657</v>
      </c>
      <c r="F100" s="151"/>
      <c r="G100" s="152"/>
      <c r="H100" s="11" t="s">
        <v>839</v>
      </c>
      <c r="I100" s="14">
        <v>35.28</v>
      </c>
      <c r="J100" s="121">
        <f t="shared" si="2"/>
        <v>70.56</v>
      </c>
      <c r="K100" s="127"/>
    </row>
    <row r="101" spans="1:11">
      <c r="A101" s="126"/>
      <c r="B101" s="119">
        <v>2</v>
      </c>
      <c r="C101" s="10" t="s">
        <v>838</v>
      </c>
      <c r="D101" s="130" t="s">
        <v>838</v>
      </c>
      <c r="E101" s="130" t="s">
        <v>72</v>
      </c>
      <c r="F101" s="151"/>
      <c r="G101" s="152"/>
      <c r="H101" s="11" t="s">
        <v>839</v>
      </c>
      <c r="I101" s="14">
        <v>35.28</v>
      </c>
      <c r="J101" s="121">
        <f t="shared" si="2"/>
        <v>70.56</v>
      </c>
      <c r="K101" s="127"/>
    </row>
    <row r="102" spans="1:11" ht="24">
      <c r="A102" s="126"/>
      <c r="B102" s="119">
        <v>4</v>
      </c>
      <c r="C102" s="10" t="s">
        <v>840</v>
      </c>
      <c r="D102" s="130" t="s">
        <v>840</v>
      </c>
      <c r="E102" s="130"/>
      <c r="F102" s="151"/>
      <c r="G102" s="152"/>
      <c r="H102" s="11" t="s">
        <v>841</v>
      </c>
      <c r="I102" s="14">
        <v>21.74</v>
      </c>
      <c r="J102" s="121">
        <f t="shared" si="2"/>
        <v>86.96</v>
      </c>
      <c r="K102" s="127"/>
    </row>
    <row r="103" spans="1:11" ht="24">
      <c r="A103" s="126"/>
      <c r="B103" s="119">
        <v>2</v>
      </c>
      <c r="C103" s="10" t="s">
        <v>842</v>
      </c>
      <c r="D103" s="130" t="s">
        <v>842</v>
      </c>
      <c r="E103" s="130" t="s">
        <v>277</v>
      </c>
      <c r="F103" s="151"/>
      <c r="G103" s="152"/>
      <c r="H103" s="11" t="s">
        <v>843</v>
      </c>
      <c r="I103" s="14">
        <v>69.5</v>
      </c>
      <c r="J103" s="121">
        <f t="shared" si="2"/>
        <v>139</v>
      </c>
      <c r="K103" s="127"/>
    </row>
    <row r="104" spans="1:11" ht="24">
      <c r="A104" s="126"/>
      <c r="B104" s="119">
        <v>4</v>
      </c>
      <c r="C104" s="10" t="s">
        <v>844</v>
      </c>
      <c r="D104" s="130" t="s">
        <v>844</v>
      </c>
      <c r="E104" s="130"/>
      <c r="F104" s="151"/>
      <c r="G104" s="152"/>
      <c r="H104" s="11" t="s">
        <v>845</v>
      </c>
      <c r="I104" s="14">
        <v>21.38</v>
      </c>
      <c r="J104" s="121">
        <f t="shared" si="2"/>
        <v>85.52</v>
      </c>
      <c r="K104" s="127"/>
    </row>
    <row r="105" spans="1:11" ht="24">
      <c r="A105" s="126"/>
      <c r="B105" s="119">
        <v>1</v>
      </c>
      <c r="C105" s="10" t="s">
        <v>846</v>
      </c>
      <c r="D105" s="130" t="s">
        <v>846</v>
      </c>
      <c r="E105" s="130" t="s">
        <v>112</v>
      </c>
      <c r="F105" s="151"/>
      <c r="G105" s="152"/>
      <c r="H105" s="11" t="s">
        <v>847</v>
      </c>
      <c r="I105" s="14">
        <v>85.54</v>
      </c>
      <c r="J105" s="121">
        <f t="shared" si="2"/>
        <v>85.54</v>
      </c>
      <c r="K105" s="127"/>
    </row>
    <row r="106" spans="1:11" ht="24">
      <c r="A106" s="126"/>
      <c r="B106" s="119">
        <v>1</v>
      </c>
      <c r="C106" s="10" t="s">
        <v>848</v>
      </c>
      <c r="D106" s="130" t="s">
        <v>848</v>
      </c>
      <c r="E106" s="130" t="s">
        <v>271</v>
      </c>
      <c r="F106" s="151"/>
      <c r="G106" s="152"/>
      <c r="H106" s="11" t="s">
        <v>849</v>
      </c>
      <c r="I106" s="14">
        <v>85.54</v>
      </c>
      <c r="J106" s="121">
        <f t="shared" si="2"/>
        <v>85.54</v>
      </c>
      <c r="K106" s="127"/>
    </row>
    <row r="107" spans="1:11" ht="24">
      <c r="A107" s="126"/>
      <c r="B107" s="119">
        <v>1</v>
      </c>
      <c r="C107" s="10" t="s">
        <v>850</v>
      </c>
      <c r="D107" s="130" t="s">
        <v>850</v>
      </c>
      <c r="E107" s="130" t="s">
        <v>851</v>
      </c>
      <c r="F107" s="151"/>
      <c r="G107" s="152"/>
      <c r="H107" s="11" t="s">
        <v>852</v>
      </c>
      <c r="I107" s="14">
        <v>22.81</v>
      </c>
      <c r="J107" s="121">
        <f t="shared" si="2"/>
        <v>22.81</v>
      </c>
      <c r="K107" s="127"/>
    </row>
    <row r="108" spans="1:11" ht="24">
      <c r="A108" s="126"/>
      <c r="B108" s="119">
        <v>1</v>
      </c>
      <c r="C108" s="10" t="s">
        <v>853</v>
      </c>
      <c r="D108" s="130" t="s">
        <v>853</v>
      </c>
      <c r="E108" s="130" t="s">
        <v>851</v>
      </c>
      <c r="F108" s="151"/>
      <c r="G108" s="152"/>
      <c r="H108" s="11" t="s">
        <v>854</v>
      </c>
      <c r="I108" s="14">
        <v>22.81</v>
      </c>
      <c r="J108" s="121">
        <f t="shared" si="2"/>
        <v>22.81</v>
      </c>
      <c r="K108" s="127"/>
    </row>
    <row r="109" spans="1:11" ht="24">
      <c r="A109" s="126"/>
      <c r="B109" s="119">
        <v>2</v>
      </c>
      <c r="C109" s="10" t="s">
        <v>855</v>
      </c>
      <c r="D109" s="130" t="s">
        <v>855</v>
      </c>
      <c r="E109" s="130" t="s">
        <v>277</v>
      </c>
      <c r="F109" s="151"/>
      <c r="G109" s="152"/>
      <c r="H109" s="11" t="s">
        <v>856</v>
      </c>
      <c r="I109" s="14">
        <v>139</v>
      </c>
      <c r="J109" s="121">
        <f t="shared" si="2"/>
        <v>278</v>
      </c>
      <c r="K109" s="127"/>
    </row>
    <row r="110" spans="1:11" ht="24">
      <c r="A110" s="126"/>
      <c r="B110" s="119">
        <v>1</v>
      </c>
      <c r="C110" s="10" t="s">
        <v>857</v>
      </c>
      <c r="D110" s="130" t="s">
        <v>857</v>
      </c>
      <c r="E110" s="130" t="s">
        <v>30</v>
      </c>
      <c r="F110" s="151" t="s">
        <v>279</v>
      </c>
      <c r="G110" s="152"/>
      <c r="H110" s="11" t="s">
        <v>858</v>
      </c>
      <c r="I110" s="14">
        <v>121.18</v>
      </c>
      <c r="J110" s="121">
        <f t="shared" si="2"/>
        <v>121.18</v>
      </c>
      <c r="K110" s="127"/>
    </row>
    <row r="111" spans="1:11" ht="15" customHeight="1">
      <c r="A111" s="126"/>
      <c r="B111" s="120">
        <v>1</v>
      </c>
      <c r="C111" s="12" t="s">
        <v>859</v>
      </c>
      <c r="D111" s="131" t="s">
        <v>859</v>
      </c>
      <c r="E111" s="131" t="s">
        <v>792</v>
      </c>
      <c r="F111" s="161"/>
      <c r="G111" s="162"/>
      <c r="H111" s="13" t="s">
        <v>860</v>
      </c>
      <c r="I111" s="15">
        <v>22.81</v>
      </c>
      <c r="J111" s="122">
        <f t="shared" si="2"/>
        <v>22.81</v>
      </c>
      <c r="K111" s="127"/>
    </row>
    <row r="112" spans="1:11" ht="13.5" thickBot="1">
      <c r="A112" s="126"/>
      <c r="B112" s="138"/>
      <c r="C112" s="138"/>
      <c r="D112" s="138"/>
      <c r="E112" s="138"/>
      <c r="F112" s="138"/>
      <c r="G112" s="138"/>
      <c r="H112" s="138"/>
      <c r="I112" s="139" t="s">
        <v>261</v>
      </c>
      <c r="J112" s="140">
        <f>SUM(J22:J111)</f>
        <v>6927.85</v>
      </c>
      <c r="K112" s="127"/>
    </row>
    <row r="113" spans="1:11">
      <c r="A113" s="126"/>
      <c r="B113" s="138"/>
      <c r="C113" s="149" t="s">
        <v>879</v>
      </c>
      <c r="D113" s="148"/>
      <c r="E113" s="148"/>
      <c r="F113" s="147"/>
      <c r="G113" s="146"/>
      <c r="H113" s="138"/>
      <c r="I113" s="139" t="s">
        <v>881</v>
      </c>
      <c r="J113" s="140">
        <f>J112*-0.4</f>
        <v>-2771.1400000000003</v>
      </c>
      <c r="K113" s="127"/>
    </row>
    <row r="114" spans="1:11" ht="13.5" outlineLevel="1" thickBot="1">
      <c r="A114" s="126"/>
      <c r="B114" s="138"/>
      <c r="C114" s="145" t="s">
        <v>880</v>
      </c>
      <c r="D114" s="144">
        <v>44671</v>
      </c>
      <c r="E114" s="144">
        <f>J14+90</f>
        <v>45412</v>
      </c>
      <c r="F114" s="143"/>
      <c r="G114" s="142"/>
      <c r="H114" s="138"/>
      <c r="I114" s="139" t="s">
        <v>882</v>
      </c>
      <c r="J114" s="140">
        <v>0</v>
      </c>
      <c r="K114" s="127"/>
    </row>
    <row r="115" spans="1:11">
      <c r="A115" s="126"/>
      <c r="B115" s="138"/>
      <c r="C115" s="138"/>
      <c r="D115" s="138"/>
      <c r="E115" s="138"/>
      <c r="F115" s="138"/>
      <c r="G115" s="138"/>
      <c r="H115" s="138"/>
      <c r="I115" s="139" t="s">
        <v>263</v>
      </c>
      <c r="J115" s="140">
        <f>SUM(J112:J114)</f>
        <v>4156.71</v>
      </c>
      <c r="K115" s="127"/>
    </row>
    <row r="116" spans="1:11">
      <c r="A116" s="6"/>
      <c r="B116" s="7"/>
      <c r="C116" s="7"/>
      <c r="D116" s="7"/>
      <c r="E116" s="7"/>
      <c r="F116" s="7"/>
      <c r="G116" s="7"/>
      <c r="H116" s="7" t="s">
        <v>883</v>
      </c>
      <c r="I116" s="7"/>
      <c r="J116" s="7"/>
      <c r="K116" s="8"/>
    </row>
    <row r="118" spans="1:11">
      <c r="H118" s="1" t="s">
        <v>872</v>
      </c>
      <c r="I118" s="103">
        <f>'Tax Invoice'!E14</f>
        <v>1</v>
      </c>
    </row>
    <row r="119" spans="1:11">
      <c r="H119" s="1" t="s">
        <v>711</v>
      </c>
      <c r="I119" s="103">
        <v>36.85</v>
      </c>
    </row>
    <row r="120" spans="1:11">
      <c r="H120" s="1" t="s">
        <v>714</v>
      </c>
      <c r="I120" s="103">
        <f>I122/I119</f>
        <v>188.00135685210313</v>
      </c>
    </row>
    <row r="121" spans="1:11">
      <c r="H121" s="1" t="s">
        <v>715</v>
      </c>
      <c r="I121" s="103">
        <f>I123/I119</f>
        <v>112.80081411126187</v>
      </c>
    </row>
    <row r="122" spans="1:11">
      <c r="H122" s="1" t="s">
        <v>712</v>
      </c>
      <c r="I122" s="103">
        <f>J112*I118</f>
        <v>6927.85</v>
      </c>
    </row>
    <row r="123" spans="1:11">
      <c r="H123" s="1" t="s">
        <v>713</v>
      </c>
      <c r="I123" s="103">
        <f>J115*I118</f>
        <v>4156.71</v>
      </c>
    </row>
  </sheetData>
  <mergeCells count="94">
    <mergeCell ref="F110:G110"/>
    <mergeCell ref="F111:G111"/>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1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342</v>
      </c>
      <c r="O1" t="s">
        <v>149</v>
      </c>
      <c r="T1" t="s">
        <v>261</v>
      </c>
      <c r="U1">
        <v>6927.85</v>
      </c>
    </row>
    <row r="2" spans="1:21" ht="15.75">
      <c r="A2" s="126"/>
      <c r="B2" s="136" t="s">
        <v>139</v>
      </c>
      <c r="C2" s="132"/>
      <c r="D2" s="132"/>
      <c r="E2" s="132"/>
      <c r="F2" s="132"/>
      <c r="G2" s="132"/>
      <c r="H2" s="132"/>
      <c r="I2" s="137" t="s">
        <v>145</v>
      </c>
      <c r="J2" s="127"/>
      <c r="T2" t="s">
        <v>190</v>
      </c>
      <c r="U2">
        <v>712.81</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7640.66</v>
      </c>
    </row>
    <row r="5" spans="1:21">
      <c r="A5" s="126"/>
      <c r="B5" s="133" t="s">
        <v>142</v>
      </c>
      <c r="C5" s="132"/>
      <c r="D5" s="132"/>
      <c r="E5" s="132"/>
      <c r="F5" s="132"/>
      <c r="G5" s="132"/>
      <c r="H5" s="132"/>
      <c r="I5" s="132"/>
      <c r="J5" s="127"/>
      <c r="S5" t="s">
        <v>868</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717</v>
      </c>
      <c r="C10" s="132"/>
      <c r="D10" s="132"/>
      <c r="E10" s="127"/>
      <c r="F10" s="128"/>
      <c r="G10" s="128" t="s">
        <v>717</v>
      </c>
      <c r="H10" s="132"/>
      <c r="I10" s="153"/>
      <c r="J10" s="127"/>
    </row>
    <row r="11" spans="1:21">
      <c r="A11" s="126"/>
      <c r="B11" s="126" t="s">
        <v>718</v>
      </c>
      <c r="C11" s="132"/>
      <c r="D11" s="132"/>
      <c r="E11" s="127"/>
      <c r="F11" s="128"/>
      <c r="G11" s="128" t="s">
        <v>718</v>
      </c>
      <c r="H11" s="132"/>
      <c r="I11" s="154"/>
      <c r="J11" s="127"/>
    </row>
    <row r="12" spans="1:21">
      <c r="A12" s="126"/>
      <c r="B12" s="126" t="s">
        <v>719</v>
      </c>
      <c r="C12" s="132"/>
      <c r="D12" s="132"/>
      <c r="E12" s="127"/>
      <c r="F12" s="128"/>
      <c r="G12" s="128" t="s">
        <v>719</v>
      </c>
      <c r="H12" s="132"/>
      <c r="I12" s="132"/>
      <c r="J12" s="127"/>
    </row>
    <row r="13" spans="1:21">
      <c r="A13" s="126"/>
      <c r="B13" s="126" t="s">
        <v>720</v>
      </c>
      <c r="C13" s="132"/>
      <c r="D13" s="132"/>
      <c r="E13" s="127"/>
      <c r="F13" s="128"/>
      <c r="G13" s="128" t="s">
        <v>720</v>
      </c>
      <c r="H13" s="132"/>
      <c r="I13" s="111" t="s">
        <v>16</v>
      </c>
      <c r="J13" s="127"/>
    </row>
    <row r="14" spans="1:21">
      <c r="A14" s="126"/>
      <c r="B14" s="126" t="s">
        <v>157</v>
      </c>
      <c r="C14" s="132"/>
      <c r="D14" s="132"/>
      <c r="E14" s="127"/>
      <c r="F14" s="128"/>
      <c r="G14" s="128" t="s">
        <v>157</v>
      </c>
      <c r="H14" s="132"/>
      <c r="I14" s="155">
        <v>45320</v>
      </c>
      <c r="J14" s="127"/>
    </row>
    <row r="15" spans="1:21">
      <c r="A15" s="126"/>
      <c r="B15" s="6" t="s">
        <v>11</v>
      </c>
      <c r="C15" s="7"/>
      <c r="D15" s="7"/>
      <c r="E15" s="8"/>
      <c r="F15" s="128"/>
      <c r="G15" s="9" t="s">
        <v>11</v>
      </c>
      <c r="H15" s="132"/>
      <c r="I15" s="156"/>
      <c r="J15" s="127"/>
    </row>
    <row r="16" spans="1:21">
      <c r="A16" s="126"/>
      <c r="B16" s="132"/>
      <c r="C16" s="132"/>
      <c r="D16" s="132"/>
      <c r="E16" s="132"/>
      <c r="F16" s="132"/>
      <c r="G16" s="132"/>
      <c r="H16" s="135" t="s">
        <v>147</v>
      </c>
      <c r="I16" s="141">
        <v>41538</v>
      </c>
      <c r="J16" s="127"/>
    </row>
    <row r="17" spans="1:16">
      <c r="A17" s="126"/>
      <c r="B17" s="132" t="s">
        <v>721</v>
      </c>
      <c r="C17" s="132"/>
      <c r="D17" s="132"/>
      <c r="E17" s="132"/>
      <c r="F17" s="132"/>
      <c r="G17" s="132"/>
      <c r="H17" s="135" t="s">
        <v>148</v>
      </c>
      <c r="I17" s="141"/>
      <c r="J17" s="127"/>
    </row>
    <row r="18" spans="1:16" ht="18">
      <c r="A18" s="126"/>
      <c r="B18" s="132" t="s">
        <v>722</v>
      </c>
      <c r="C18" s="132"/>
      <c r="D18" s="132"/>
      <c r="E18" s="132"/>
      <c r="F18" s="132"/>
      <c r="G18" s="132"/>
      <c r="H18" s="134" t="s">
        <v>264</v>
      </c>
      <c r="I18" s="116" t="s">
        <v>282</v>
      </c>
      <c r="J18" s="127"/>
    </row>
    <row r="19" spans="1:16">
      <c r="A19" s="126"/>
      <c r="B19" s="132"/>
      <c r="C19" s="132"/>
      <c r="D19" s="132"/>
      <c r="E19" s="132"/>
      <c r="F19" s="132"/>
      <c r="G19" s="132"/>
      <c r="H19" s="132"/>
      <c r="I19" s="132"/>
      <c r="J19" s="127"/>
      <c r="P19">
        <v>45320</v>
      </c>
    </row>
    <row r="20" spans="1:16">
      <c r="A20" s="126"/>
      <c r="B20" s="112" t="s">
        <v>204</v>
      </c>
      <c r="C20" s="112" t="s">
        <v>205</v>
      </c>
      <c r="D20" s="129" t="s">
        <v>206</v>
      </c>
      <c r="E20" s="157" t="s">
        <v>207</v>
      </c>
      <c r="F20" s="158"/>
      <c r="G20" s="112" t="s">
        <v>174</v>
      </c>
      <c r="H20" s="112" t="s">
        <v>208</v>
      </c>
      <c r="I20" s="112" t="s">
        <v>26</v>
      </c>
      <c r="J20" s="127"/>
    </row>
    <row r="21" spans="1:16">
      <c r="A21" s="126"/>
      <c r="B21" s="117"/>
      <c r="C21" s="117"/>
      <c r="D21" s="118"/>
      <c r="E21" s="159"/>
      <c r="F21" s="160"/>
      <c r="G21" s="117" t="s">
        <v>146</v>
      </c>
      <c r="H21" s="117"/>
      <c r="I21" s="117"/>
      <c r="J21" s="127"/>
    </row>
    <row r="22" spans="1:16" ht="180">
      <c r="A22" s="126"/>
      <c r="B22" s="119">
        <v>2</v>
      </c>
      <c r="C22" s="10" t="s">
        <v>723</v>
      </c>
      <c r="D22" s="130" t="s">
        <v>589</v>
      </c>
      <c r="E22" s="151"/>
      <c r="F22" s="152"/>
      <c r="G22" s="11" t="s">
        <v>869</v>
      </c>
      <c r="H22" s="14">
        <v>6.06</v>
      </c>
      <c r="I22" s="121">
        <f t="shared" ref="I22:I53" si="0">H22*B22</f>
        <v>12.12</v>
      </c>
      <c r="J22" s="127"/>
    </row>
    <row r="23" spans="1:16" ht="108">
      <c r="A23" s="126"/>
      <c r="B23" s="119">
        <v>2</v>
      </c>
      <c r="C23" s="10" t="s">
        <v>724</v>
      </c>
      <c r="D23" s="130" t="s">
        <v>30</v>
      </c>
      <c r="E23" s="151" t="s">
        <v>279</v>
      </c>
      <c r="F23" s="152"/>
      <c r="G23" s="11" t="s">
        <v>725</v>
      </c>
      <c r="H23" s="14">
        <v>7.48</v>
      </c>
      <c r="I23" s="121">
        <f t="shared" si="0"/>
        <v>14.96</v>
      </c>
      <c r="J23" s="127"/>
    </row>
    <row r="24" spans="1:16" ht="132">
      <c r="A24" s="126"/>
      <c r="B24" s="119">
        <v>4</v>
      </c>
      <c r="C24" s="10" t="s">
        <v>726</v>
      </c>
      <c r="D24" s="130" t="s">
        <v>112</v>
      </c>
      <c r="E24" s="151"/>
      <c r="F24" s="152"/>
      <c r="G24" s="11" t="s">
        <v>727</v>
      </c>
      <c r="H24" s="14">
        <v>12.12</v>
      </c>
      <c r="I24" s="121">
        <f t="shared" si="0"/>
        <v>48.48</v>
      </c>
      <c r="J24" s="127"/>
    </row>
    <row r="25" spans="1:16" ht="132">
      <c r="A25" s="126"/>
      <c r="B25" s="119">
        <v>6</v>
      </c>
      <c r="C25" s="10" t="s">
        <v>726</v>
      </c>
      <c r="D25" s="130" t="s">
        <v>216</v>
      </c>
      <c r="E25" s="151"/>
      <c r="F25" s="152"/>
      <c r="G25" s="11" t="s">
        <v>727</v>
      </c>
      <c r="H25" s="14">
        <v>12.12</v>
      </c>
      <c r="I25" s="121">
        <f t="shared" si="0"/>
        <v>72.72</v>
      </c>
      <c r="J25" s="127"/>
    </row>
    <row r="26" spans="1:16" ht="132">
      <c r="A26" s="126"/>
      <c r="B26" s="119">
        <v>2</v>
      </c>
      <c r="C26" s="10" t="s">
        <v>726</v>
      </c>
      <c r="D26" s="130" t="s">
        <v>218</v>
      </c>
      <c r="E26" s="151"/>
      <c r="F26" s="152"/>
      <c r="G26" s="11" t="s">
        <v>727</v>
      </c>
      <c r="H26" s="14">
        <v>12.12</v>
      </c>
      <c r="I26" s="121">
        <f t="shared" si="0"/>
        <v>24.24</v>
      </c>
      <c r="J26" s="127"/>
    </row>
    <row r="27" spans="1:16" ht="132">
      <c r="A27" s="126"/>
      <c r="B27" s="119">
        <v>3</v>
      </c>
      <c r="C27" s="10" t="s">
        <v>726</v>
      </c>
      <c r="D27" s="130" t="s">
        <v>274</v>
      </c>
      <c r="E27" s="151"/>
      <c r="F27" s="152"/>
      <c r="G27" s="11" t="s">
        <v>727</v>
      </c>
      <c r="H27" s="14">
        <v>12.12</v>
      </c>
      <c r="I27" s="121">
        <f t="shared" si="0"/>
        <v>36.36</v>
      </c>
      <c r="J27" s="127"/>
    </row>
    <row r="28" spans="1:16" ht="132">
      <c r="A28" s="126"/>
      <c r="B28" s="119">
        <v>4</v>
      </c>
      <c r="C28" s="10" t="s">
        <v>728</v>
      </c>
      <c r="D28" s="130" t="s">
        <v>729</v>
      </c>
      <c r="E28" s="151" t="s">
        <v>30</v>
      </c>
      <c r="F28" s="152"/>
      <c r="G28" s="11" t="s">
        <v>730</v>
      </c>
      <c r="H28" s="14">
        <v>6.77</v>
      </c>
      <c r="I28" s="121">
        <f t="shared" si="0"/>
        <v>27.08</v>
      </c>
      <c r="J28" s="127"/>
    </row>
    <row r="29" spans="1:16" ht="132">
      <c r="A29" s="126"/>
      <c r="B29" s="119">
        <v>4</v>
      </c>
      <c r="C29" s="10" t="s">
        <v>731</v>
      </c>
      <c r="D29" s="130" t="s">
        <v>28</v>
      </c>
      <c r="E29" s="151" t="s">
        <v>278</v>
      </c>
      <c r="F29" s="152"/>
      <c r="G29" s="11" t="s">
        <v>732</v>
      </c>
      <c r="H29" s="14">
        <v>21.03</v>
      </c>
      <c r="I29" s="121">
        <f t="shared" si="0"/>
        <v>84.12</v>
      </c>
      <c r="J29" s="127"/>
    </row>
    <row r="30" spans="1:16" ht="132">
      <c r="A30" s="126"/>
      <c r="B30" s="119">
        <v>4</v>
      </c>
      <c r="C30" s="10" t="s">
        <v>731</v>
      </c>
      <c r="D30" s="130" t="s">
        <v>30</v>
      </c>
      <c r="E30" s="151" t="s">
        <v>279</v>
      </c>
      <c r="F30" s="152"/>
      <c r="G30" s="11" t="s">
        <v>732</v>
      </c>
      <c r="H30" s="14">
        <v>21.03</v>
      </c>
      <c r="I30" s="121">
        <f t="shared" si="0"/>
        <v>84.12</v>
      </c>
      <c r="J30" s="127"/>
    </row>
    <row r="31" spans="1:16" ht="132">
      <c r="A31" s="126"/>
      <c r="B31" s="119">
        <v>2</v>
      </c>
      <c r="C31" s="10" t="s">
        <v>731</v>
      </c>
      <c r="D31" s="130" t="s">
        <v>31</v>
      </c>
      <c r="E31" s="151" t="s">
        <v>279</v>
      </c>
      <c r="F31" s="152"/>
      <c r="G31" s="11" t="s">
        <v>732</v>
      </c>
      <c r="H31" s="14">
        <v>21.03</v>
      </c>
      <c r="I31" s="121">
        <f t="shared" si="0"/>
        <v>42.06</v>
      </c>
      <c r="J31" s="127"/>
    </row>
    <row r="32" spans="1:16" ht="132">
      <c r="A32" s="126"/>
      <c r="B32" s="119">
        <v>4</v>
      </c>
      <c r="C32" s="10" t="s">
        <v>733</v>
      </c>
      <c r="D32" s="130" t="s">
        <v>30</v>
      </c>
      <c r="E32" s="151" t="s">
        <v>279</v>
      </c>
      <c r="F32" s="152"/>
      <c r="G32" s="11" t="s">
        <v>734</v>
      </c>
      <c r="H32" s="14">
        <v>21.03</v>
      </c>
      <c r="I32" s="121">
        <f t="shared" si="0"/>
        <v>84.12</v>
      </c>
      <c r="J32" s="127"/>
    </row>
    <row r="33" spans="1:10" ht="156">
      <c r="A33" s="126"/>
      <c r="B33" s="119">
        <v>2</v>
      </c>
      <c r="C33" s="10" t="s">
        <v>735</v>
      </c>
      <c r="D33" s="130" t="s">
        <v>31</v>
      </c>
      <c r="E33" s="151"/>
      <c r="F33" s="152"/>
      <c r="G33" s="11" t="s">
        <v>736</v>
      </c>
      <c r="H33" s="14">
        <v>21.03</v>
      </c>
      <c r="I33" s="121">
        <f t="shared" si="0"/>
        <v>42.06</v>
      </c>
      <c r="J33" s="127"/>
    </row>
    <row r="34" spans="1:10" ht="204">
      <c r="A34" s="126"/>
      <c r="B34" s="119">
        <v>1</v>
      </c>
      <c r="C34" s="10" t="s">
        <v>737</v>
      </c>
      <c r="D34" s="130" t="s">
        <v>34</v>
      </c>
      <c r="E34" s="151" t="s">
        <v>112</v>
      </c>
      <c r="F34" s="152"/>
      <c r="G34" s="11" t="s">
        <v>738</v>
      </c>
      <c r="H34" s="14">
        <v>59.16</v>
      </c>
      <c r="I34" s="121">
        <f t="shared" si="0"/>
        <v>59.16</v>
      </c>
      <c r="J34" s="127"/>
    </row>
    <row r="35" spans="1:10" ht="108">
      <c r="A35" s="126"/>
      <c r="B35" s="119">
        <v>2</v>
      </c>
      <c r="C35" s="10" t="s">
        <v>35</v>
      </c>
      <c r="D35" s="130" t="s">
        <v>40</v>
      </c>
      <c r="E35" s="151"/>
      <c r="F35" s="152"/>
      <c r="G35" s="11" t="s">
        <v>739</v>
      </c>
      <c r="H35" s="14">
        <v>8.91</v>
      </c>
      <c r="I35" s="121">
        <f t="shared" si="0"/>
        <v>17.82</v>
      </c>
      <c r="J35" s="127"/>
    </row>
    <row r="36" spans="1:10" ht="144">
      <c r="A36" s="126"/>
      <c r="B36" s="119">
        <v>2</v>
      </c>
      <c r="C36" s="10" t="s">
        <v>740</v>
      </c>
      <c r="D36" s="130" t="s">
        <v>42</v>
      </c>
      <c r="E36" s="151" t="s">
        <v>279</v>
      </c>
      <c r="F36" s="152"/>
      <c r="G36" s="11" t="s">
        <v>741</v>
      </c>
      <c r="H36" s="14">
        <v>26.37</v>
      </c>
      <c r="I36" s="121">
        <f t="shared" si="0"/>
        <v>52.74</v>
      </c>
      <c r="J36" s="127"/>
    </row>
    <row r="37" spans="1:10" ht="144">
      <c r="A37" s="126"/>
      <c r="B37" s="119">
        <v>2</v>
      </c>
      <c r="C37" s="10" t="s">
        <v>742</v>
      </c>
      <c r="D37" s="130" t="s">
        <v>42</v>
      </c>
      <c r="E37" s="151"/>
      <c r="F37" s="152"/>
      <c r="G37" s="11" t="s">
        <v>743</v>
      </c>
      <c r="H37" s="14">
        <v>26.37</v>
      </c>
      <c r="I37" s="121">
        <f t="shared" si="0"/>
        <v>52.74</v>
      </c>
      <c r="J37" s="127"/>
    </row>
    <row r="38" spans="1:10" ht="96">
      <c r="A38" s="126"/>
      <c r="B38" s="119">
        <v>1</v>
      </c>
      <c r="C38" s="10" t="s">
        <v>744</v>
      </c>
      <c r="D38" s="130" t="s">
        <v>30</v>
      </c>
      <c r="E38" s="151"/>
      <c r="F38" s="152"/>
      <c r="G38" s="11" t="s">
        <v>745</v>
      </c>
      <c r="H38" s="14">
        <v>6.77</v>
      </c>
      <c r="I38" s="121">
        <f t="shared" si="0"/>
        <v>6.77</v>
      </c>
      <c r="J38" s="127"/>
    </row>
    <row r="39" spans="1:10" ht="84">
      <c r="A39" s="126"/>
      <c r="B39" s="119">
        <v>2</v>
      </c>
      <c r="C39" s="10" t="s">
        <v>746</v>
      </c>
      <c r="D39" s="130" t="s">
        <v>31</v>
      </c>
      <c r="E39" s="151" t="s">
        <v>279</v>
      </c>
      <c r="F39" s="152"/>
      <c r="G39" s="11" t="s">
        <v>747</v>
      </c>
      <c r="H39" s="14">
        <v>22.81</v>
      </c>
      <c r="I39" s="121">
        <f t="shared" si="0"/>
        <v>45.62</v>
      </c>
      <c r="J39" s="127"/>
    </row>
    <row r="40" spans="1:10" ht="84">
      <c r="A40" s="126"/>
      <c r="B40" s="119">
        <v>10</v>
      </c>
      <c r="C40" s="10" t="s">
        <v>746</v>
      </c>
      <c r="D40" s="130" t="s">
        <v>32</v>
      </c>
      <c r="E40" s="151" t="s">
        <v>279</v>
      </c>
      <c r="F40" s="152"/>
      <c r="G40" s="11" t="s">
        <v>747</v>
      </c>
      <c r="H40" s="14">
        <v>22.81</v>
      </c>
      <c r="I40" s="121">
        <f t="shared" si="0"/>
        <v>228.1</v>
      </c>
      <c r="J40" s="127"/>
    </row>
    <row r="41" spans="1:10" ht="108">
      <c r="A41" s="126"/>
      <c r="B41" s="119">
        <v>2</v>
      </c>
      <c r="C41" s="10" t="s">
        <v>748</v>
      </c>
      <c r="D41" s="130" t="s">
        <v>32</v>
      </c>
      <c r="E41" s="151" t="s">
        <v>279</v>
      </c>
      <c r="F41" s="152"/>
      <c r="G41" s="11" t="s">
        <v>749</v>
      </c>
      <c r="H41" s="14">
        <v>21.03</v>
      </c>
      <c r="I41" s="121">
        <f t="shared" si="0"/>
        <v>42.06</v>
      </c>
      <c r="J41" s="127"/>
    </row>
    <row r="42" spans="1:10" ht="108">
      <c r="A42" s="126"/>
      <c r="B42" s="119">
        <v>2</v>
      </c>
      <c r="C42" s="10" t="s">
        <v>748</v>
      </c>
      <c r="D42" s="130" t="s">
        <v>32</v>
      </c>
      <c r="E42" s="151" t="s">
        <v>278</v>
      </c>
      <c r="F42" s="152"/>
      <c r="G42" s="11" t="s">
        <v>749</v>
      </c>
      <c r="H42" s="14">
        <v>21.03</v>
      </c>
      <c r="I42" s="121">
        <f t="shared" si="0"/>
        <v>42.06</v>
      </c>
      <c r="J42" s="127"/>
    </row>
    <row r="43" spans="1:10" ht="132">
      <c r="A43" s="126"/>
      <c r="B43" s="119">
        <v>1</v>
      </c>
      <c r="C43" s="10" t="s">
        <v>750</v>
      </c>
      <c r="D43" s="130" t="s">
        <v>42</v>
      </c>
      <c r="E43" s="151" t="s">
        <v>279</v>
      </c>
      <c r="F43" s="152"/>
      <c r="G43" s="11" t="s">
        <v>751</v>
      </c>
      <c r="H43" s="14">
        <v>42.06</v>
      </c>
      <c r="I43" s="121">
        <f t="shared" si="0"/>
        <v>42.06</v>
      </c>
      <c r="J43" s="127"/>
    </row>
    <row r="44" spans="1:10" ht="132">
      <c r="A44" s="126"/>
      <c r="B44" s="119">
        <v>4</v>
      </c>
      <c r="C44" s="10" t="s">
        <v>752</v>
      </c>
      <c r="D44" s="130" t="s">
        <v>729</v>
      </c>
      <c r="E44" s="151" t="s">
        <v>28</v>
      </c>
      <c r="F44" s="152"/>
      <c r="G44" s="11" t="s">
        <v>753</v>
      </c>
      <c r="H44" s="14">
        <v>6.77</v>
      </c>
      <c r="I44" s="121">
        <f t="shared" si="0"/>
        <v>27.08</v>
      </c>
      <c r="J44" s="127"/>
    </row>
    <row r="45" spans="1:10" ht="108">
      <c r="A45" s="126"/>
      <c r="B45" s="119">
        <v>2</v>
      </c>
      <c r="C45" s="10" t="s">
        <v>754</v>
      </c>
      <c r="D45" s="130" t="s">
        <v>30</v>
      </c>
      <c r="E45" s="151"/>
      <c r="F45" s="152"/>
      <c r="G45" s="11" t="s">
        <v>755</v>
      </c>
      <c r="H45" s="14">
        <v>13.9</v>
      </c>
      <c r="I45" s="121">
        <f t="shared" si="0"/>
        <v>27.8</v>
      </c>
      <c r="J45" s="127"/>
    </row>
    <row r="46" spans="1:10" ht="108">
      <c r="A46" s="126"/>
      <c r="B46" s="119">
        <v>2</v>
      </c>
      <c r="C46" s="10" t="s">
        <v>754</v>
      </c>
      <c r="D46" s="130" t="s">
        <v>31</v>
      </c>
      <c r="E46" s="151"/>
      <c r="F46" s="152"/>
      <c r="G46" s="11" t="s">
        <v>755</v>
      </c>
      <c r="H46" s="14">
        <v>13.9</v>
      </c>
      <c r="I46" s="121">
        <f t="shared" si="0"/>
        <v>27.8</v>
      </c>
      <c r="J46" s="127"/>
    </row>
    <row r="47" spans="1:10" ht="120">
      <c r="A47" s="126"/>
      <c r="B47" s="119">
        <v>2</v>
      </c>
      <c r="C47" s="10" t="s">
        <v>756</v>
      </c>
      <c r="D47" s="130" t="s">
        <v>28</v>
      </c>
      <c r="E47" s="151" t="s">
        <v>279</v>
      </c>
      <c r="F47" s="152"/>
      <c r="G47" s="11" t="s">
        <v>757</v>
      </c>
      <c r="H47" s="14">
        <v>21.03</v>
      </c>
      <c r="I47" s="121">
        <f t="shared" si="0"/>
        <v>42.06</v>
      </c>
      <c r="J47" s="127"/>
    </row>
    <row r="48" spans="1:10" ht="144">
      <c r="A48" s="126"/>
      <c r="B48" s="119">
        <v>1</v>
      </c>
      <c r="C48" s="10" t="s">
        <v>758</v>
      </c>
      <c r="D48" s="130" t="s">
        <v>31</v>
      </c>
      <c r="E48" s="151"/>
      <c r="F48" s="152"/>
      <c r="G48" s="11" t="s">
        <v>759</v>
      </c>
      <c r="H48" s="14">
        <v>21.03</v>
      </c>
      <c r="I48" s="121">
        <f t="shared" si="0"/>
        <v>21.03</v>
      </c>
      <c r="J48" s="127"/>
    </row>
    <row r="49" spans="1:10" ht="108">
      <c r="A49" s="126"/>
      <c r="B49" s="119">
        <v>2</v>
      </c>
      <c r="C49" s="10" t="s">
        <v>760</v>
      </c>
      <c r="D49" s="130" t="s">
        <v>30</v>
      </c>
      <c r="E49" s="151" t="s">
        <v>277</v>
      </c>
      <c r="F49" s="152"/>
      <c r="G49" s="11" t="s">
        <v>761</v>
      </c>
      <c r="H49" s="14">
        <v>41.7</v>
      </c>
      <c r="I49" s="121">
        <f t="shared" si="0"/>
        <v>83.4</v>
      </c>
      <c r="J49" s="127"/>
    </row>
    <row r="50" spans="1:10" ht="108">
      <c r="A50" s="126"/>
      <c r="B50" s="119">
        <v>3</v>
      </c>
      <c r="C50" s="10" t="s">
        <v>762</v>
      </c>
      <c r="D50" s="130" t="s">
        <v>30</v>
      </c>
      <c r="E50" s="151"/>
      <c r="F50" s="152"/>
      <c r="G50" s="11" t="s">
        <v>763</v>
      </c>
      <c r="H50" s="14">
        <v>10.34</v>
      </c>
      <c r="I50" s="121">
        <f t="shared" si="0"/>
        <v>31.02</v>
      </c>
      <c r="J50" s="127"/>
    </row>
    <row r="51" spans="1:10" ht="144">
      <c r="A51" s="126"/>
      <c r="B51" s="119">
        <v>1</v>
      </c>
      <c r="C51" s="10" t="s">
        <v>764</v>
      </c>
      <c r="D51" s="130" t="s">
        <v>30</v>
      </c>
      <c r="E51" s="151" t="s">
        <v>279</v>
      </c>
      <c r="F51" s="152"/>
      <c r="G51" s="11" t="s">
        <v>765</v>
      </c>
      <c r="H51" s="14">
        <v>21.03</v>
      </c>
      <c r="I51" s="121">
        <f t="shared" si="0"/>
        <v>21.03</v>
      </c>
      <c r="J51" s="127"/>
    </row>
    <row r="52" spans="1:10" ht="144">
      <c r="A52" s="126"/>
      <c r="B52" s="119">
        <v>4</v>
      </c>
      <c r="C52" s="10" t="s">
        <v>766</v>
      </c>
      <c r="D52" s="130" t="s">
        <v>31</v>
      </c>
      <c r="E52" s="151"/>
      <c r="F52" s="152"/>
      <c r="G52" s="11" t="s">
        <v>767</v>
      </c>
      <c r="H52" s="14">
        <v>21.03</v>
      </c>
      <c r="I52" s="121">
        <f t="shared" si="0"/>
        <v>84.12</v>
      </c>
      <c r="J52" s="127"/>
    </row>
    <row r="53" spans="1:10" ht="144">
      <c r="A53" s="126"/>
      <c r="B53" s="119">
        <v>2</v>
      </c>
      <c r="C53" s="10" t="s">
        <v>768</v>
      </c>
      <c r="D53" s="130" t="s">
        <v>31</v>
      </c>
      <c r="E53" s="151"/>
      <c r="F53" s="152"/>
      <c r="G53" s="11" t="s">
        <v>769</v>
      </c>
      <c r="H53" s="14">
        <v>21.03</v>
      </c>
      <c r="I53" s="121">
        <f t="shared" si="0"/>
        <v>42.06</v>
      </c>
      <c r="J53" s="127"/>
    </row>
    <row r="54" spans="1:10" ht="132">
      <c r="A54" s="126"/>
      <c r="B54" s="119">
        <v>8</v>
      </c>
      <c r="C54" s="10" t="s">
        <v>770</v>
      </c>
      <c r="D54" s="130" t="s">
        <v>30</v>
      </c>
      <c r="E54" s="151" t="s">
        <v>279</v>
      </c>
      <c r="F54" s="152"/>
      <c r="G54" s="11" t="s">
        <v>771</v>
      </c>
      <c r="H54" s="14">
        <v>23.52</v>
      </c>
      <c r="I54" s="121">
        <f t="shared" ref="I54:I85" si="1">H54*B54</f>
        <v>188.16</v>
      </c>
      <c r="J54" s="127"/>
    </row>
    <row r="55" spans="1:10" ht="132">
      <c r="A55" s="126"/>
      <c r="B55" s="119">
        <v>32</v>
      </c>
      <c r="C55" s="10" t="s">
        <v>770</v>
      </c>
      <c r="D55" s="130" t="s">
        <v>30</v>
      </c>
      <c r="E55" s="151" t="s">
        <v>278</v>
      </c>
      <c r="F55" s="152"/>
      <c r="G55" s="11" t="s">
        <v>771</v>
      </c>
      <c r="H55" s="14">
        <v>23.52</v>
      </c>
      <c r="I55" s="121">
        <f t="shared" si="1"/>
        <v>752.64</v>
      </c>
      <c r="J55" s="127"/>
    </row>
    <row r="56" spans="1:10" ht="120">
      <c r="A56" s="126"/>
      <c r="B56" s="119">
        <v>2</v>
      </c>
      <c r="C56" s="10" t="s">
        <v>772</v>
      </c>
      <c r="D56" s="130" t="s">
        <v>31</v>
      </c>
      <c r="E56" s="151" t="s">
        <v>279</v>
      </c>
      <c r="F56" s="152"/>
      <c r="G56" s="11" t="s">
        <v>773</v>
      </c>
      <c r="H56" s="14">
        <v>22.81</v>
      </c>
      <c r="I56" s="121">
        <f t="shared" si="1"/>
        <v>45.62</v>
      </c>
      <c r="J56" s="127"/>
    </row>
    <row r="57" spans="1:10" ht="120">
      <c r="A57" s="126"/>
      <c r="B57" s="119">
        <v>2</v>
      </c>
      <c r="C57" s="10" t="s">
        <v>774</v>
      </c>
      <c r="D57" s="130" t="s">
        <v>31</v>
      </c>
      <c r="E57" s="151" t="s">
        <v>279</v>
      </c>
      <c r="F57" s="152"/>
      <c r="G57" s="11" t="s">
        <v>775</v>
      </c>
      <c r="H57" s="14">
        <v>22.81</v>
      </c>
      <c r="I57" s="121">
        <f t="shared" si="1"/>
        <v>45.62</v>
      </c>
      <c r="J57" s="127"/>
    </row>
    <row r="58" spans="1:10" ht="144">
      <c r="A58" s="126"/>
      <c r="B58" s="119">
        <v>4</v>
      </c>
      <c r="C58" s="10" t="s">
        <v>776</v>
      </c>
      <c r="D58" s="130" t="s">
        <v>716</v>
      </c>
      <c r="E58" s="151"/>
      <c r="F58" s="152"/>
      <c r="G58" s="11" t="s">
        <v>870</v>
      </c>
      <c r="H58" s="14">
        <v>20.67</v>
      </c>
      <c r="I58" s="121">
        <f t="shared" si="1"/>
        <v>82.68</v>
      </c>
      <c r="J58" s="127"/>
    </row>
    <row r="59" spans="1:10" ht="120">
      <c r="A59" s="126"/>
      <c r="B59" s="119">
        <v>5</v>
      </c>
      <c r="C59" s="10" t="s">
        <v>777</v>
      </c>
      <c r="D59" s="130" t="s">
        <v>28</v>
      </c>
      <c r="E59" s="151"/>
      <c r="F59" s="152"/>
      <c r="G59" s="11" t="s">
        <v>871</v>
      </c>
      <c r="H59" s="14">
        <v>4.99</v>
      </c>
      <c r="I59" s="121">
        <f t="shared" si="1"/>
        <v>24.950000000000003</v>
      </c>
      <c r="J59" s="127"/>
    </row>
    <row r="60" spans="1:10" ht="96">
      <c r="A60" s="126"/>
      <c r="B60" s="119">
        <v>28</v>
      </c>
      <c r="C60" s="10" t="s">
        <v>778</v>
      </c>
      <c r="D60" s="130" t="s">
        <v>30</v>
      </c>
      <c r="E60" s="151" t="s">
        <v>279</v>
      </c>
      <c r="F60" s="152"/>
      <c r="G60" s="11" t="s">
        <v>779</v>
      </c>
      <c r="H60" s="14">
        <v>8.5500000000000007</v>
      </c>
      <c r="I60" s="121">
        <f t="shared" si="1"/>
        <v>239.40000000000003</v>
      </c>
      <c r="J60" s="127"/>
    </row>
    <row r="61" spans="1:10" ht="96">
      <c r="A61" s="126"/>
      <c r="B61" s="119">
        <v>28</v>
      </c>
      <c r="C61" s="10" t="s">
        <v>780</v>
      </c>
      <c r="D61" s="130" t="s">
        <v>30</v>
      </c>
      <c r="E61" s="151" t="s">
        <v>279</v>
      </c>
      <c r="F61" s="152"/>
      <c r="G61" s="11" t="s">
        <v>781</v>
      </c>
      <c r="H61" s="14">
        <v>9.27</v>
      </c>
      <c r="I61" s="121">
        <f t="shared" si="1"/>
        <v>259.56</v>
      </c>
      <c r="J61" s="127"/>
    </row>
    <row r="62" spans="1:10" ht="84">
      <c r="A62" s="126"/>
      <c r="B62" s="119">
        <v>5</v>
      </c>
      <c r="C62" s="10" t="s">
        <v>782</v>
      </c>
      <c r="D62" s="130" t="s">
        <v>31</v>
      </c>
      <c r="E62" s="151" t="s">
        <v>115</v>
      </c>
      <c r="F62" s="152"/>
      <c r="G62" s="11" t="s">
        <v>783</v>
      </c>
      <c r="H62" s="14">
        <v>9.27</v>
      </c>
      <c r="I62" s="121">
        <f t="shared" si="1"/>
        <v>46.349999999999994</v>
      </c>
      <c r="J62" s="127"/>
    </row>
    <row r="63" spans="1:10" ht="60">
      <c r="A63" s="126"/>
      <c r="B63" s="119">
        <v>8</v>
      </c>
      <c r="C63" s="10" t="s">
        <v>784</v>
      </c>
      <c r="D63" s="130" t="s">
        <v>785</v>
      </c>
      <c r="E63" s="151" t="s">
        <v>279</v>
      </c>
      <c r="F63" s="152"/>
      <c r="G63" s="11" t="s">
        <v>786</v>
      </c>
      <c r="H63" s="14">
        <v>24.95</v>
      </c>
      <c r="I63" s="121">
        <f t="shared" si="1"/>
        <v>199.6</v>
      </c>
      <c r="J63" s="127"/>
    </row>
    <row r="64" spans="1:10" ht="72">
      <c r="A64" s="126"/>
      <c r="B64" s="119">
        <v>2</v>
      </c>
      <c r="C64" s="10" t="s">
        <v>787</v>
      </c>
      <c r="D64" s="130" t="s">
        <v>300</v>
      </c>
      <c r="E64" s="151" t="s">
        <v>279</v>
      </c>
      <c r="F64" s="152"/>
      <c r="G64" s="11" t="s">
        <v>788</v>
      </c>
      <c r="H64" s="14">
        <v>24.59</v>
      </c>
      <c r="I64" s="121">
        <f t="shared" si="1"/>
        <v>49.18</v>
      </c>
      <c r="J64" s="127"/>
    </row>
    <row r="65" spans="1:10" ht="60">
      <c r="A65" s="126"/>
      <c r="B65" s="119">
        <v>2</v>
      </c>
      <c r="C65" s="10" t="s">
        <v>789</v>
      </c>
      <c r="D65" s="130" t="s">
        <v>300</v>
      </c>
      <c r="E65" s="151" t="s">
        <v>279</v>
      </c>
      <c r="F65" s="152"/>
      <c r="G65" s="11" t="s">
        <v>790</v>
      </c>
      <c r="H65" s="14">
        <v>12.12</v>
      </c>
      <c r="I65" s="121">
        <f t="shared" si="1"/>
        <v>24.24</v>
      </c>
      <c r="J65" s="127"/>
    </row>
    <row r="66" spans="1:10" ht="60">
      <c r="A66" s="126"/>
      <c r="B66" s="119">
        <v>2</v>
      </c>
      <c r="C66" s="10" t="s">
        <v>791</v>
      </c>
      <c r="D66" s="130" t="s">
        <v>300</v>
      </c>
      <c r="E66" s="151" t="s">
        <v>792</v>
      </c>
      <c r="F66" s="152"/>
      <c r="G66" s="11" t="s">
        <v>793</v>
      </c>
      <c r="H66" s="14">
        <v>12.12</v>
      </c>
      <c r="I66" s="121">
        <f t="shared" si="1"/>
        <v>24.24</v>
      </c>
      <c r="J66" s="127"/>
    </row>
    <row r="67" spans="1:10" ht="108">
      <c r="A67" s="126"/>
      <c r="B67" s="119">
        <v>2</v>
      </c>
      <c r="C67" s="10" t="s">
        <v>794</v>
      </c>
      <c r="D67" s="130" t="s">
        <v>30</v>
      </c>
      <c r="E67" s="151" t="s">
        <v>216</v>
      </c>
      <c r="F67" s="152"/>
      <c r="G67" s="11" t="s">
        <v>795</v>
      </c>
      <c r="H67" s="14">
        <v>12.47</v>
      </c>
      <c r="I67" s="121">
        <f t="shared" si="1"/>
        <v>24.94</v>
      </c>
      <c r="J67" s="127"/>
    </row>
    <row r="68" spans="1:10" ht="96">
      <c r="A68" s="126"/>
      <c r="B68" s="119">
        <v>2</v>
      </c>
      <c r="C68" s="10" t="s">
        <v>796</v>
      </c>
      <c r="D68" s="130" t="s">
        <v>32</v>
      </c>
      <c r="E68" s="151"/>
      <c r="F68" s="152"/>
      <c r="G68" s="11" t="s">
        <v>797</v>
      </c>
      <c r="H68" s="14">
        <v>6.06</v>
      </c>
      <c r="I68" s="121">
        <f t="shared" si="1"/>
        <v>12.12</v>
      </c>
      <c r="J68" s="127"/>
    </row>
    <row r="69" spans="1:10" ht="228">
      <c r="A69" s="126"/>
      <c r="B69" s="119">
        <v>3</v>
      </c>
      <c r="C69" s="10" t="s">
        <v>798</v>
      </c>
      <c r="D69" s="130" t="s">
        <v>799</v>
      </c>
      <c r="E69" s="151" t="s">
        <v>245</v>
      </c>
      <c r="F69" s="152"/>
      <c r="G69" s="11" t="s">
        <v>800</v>
      </c>
      <c r="H69" s="14">
        <v>58.81</v>
      </c>
      <c r="I69" s="121">
        <f t="shared" si="1"/>
        <v>176.43</v>
      </c>
      <c r="J69" s="127"/>
    </row>
    <row r="70" spans="1:10" ht="108">
      <c r="A70" s="126"/>
      <c r="B70" s="119">
        <v>5</v>
      </c>
      <c r="C70" s="10" t="s">
        <v>801</v>
      </c>
      <c r="D70" s="130" t="s">
        <v>28</v>
      </c>
      <c r="E70" s="151"/>
      <c r="F70" s="152"/>
      <c r="G70" s="11" t="s">
        <v>802</v>
      </c>
      <c r="H70" s="14">
        <v>10.34</v>
      </c>
      <c r="I70" s="121">
        <f t="shared" si="1"/>
        <v>51.7</v>
      </c>
      <c r="J70" s="127"/>
    </row>
    <row r="71" spans="1:10" ht="108">
      <c r="A71" s="126"/>
      <c r="B71" s="119">
        <v>5</v>
      </c>
      <c r="C71" s="10" t="s">
        <v>801</v>
      </c>
      <c r="D71" s="130" t="s">
        <v>30</v>
      </c>
      <c r="E71" s="151"/>
      <c r="F71" s="152"/>
      <c r="G71" s="11" t="s">
        <v>802</v>
      </c>
      <c r="H71" s="14">
        <v>10.34</v>
      </c>
      <c r="I71" s="121">
        <f t="shared" si="1"/>
        <v>51.7</v>
      </c>
      <c r="J71" s="127"/>
    </row>
    <row r="72" spans="1:10" ht="108">
      <c r="A72" s="126"/>
      <c r="B72" s="119">
        <v>7</v>
      </c>
      <c r="C72" s="10" t="s">
        <v>801</v>
      </c>
      <c r="D72" s="130" t="s">
        <v>31</v>
      </c>
      <c r="E72" s="151"/>
      <c r="F72" s="152"/>
      <c r="G72" s="11" t="s">
        <v>802</v>
      </c>
      <c r="H72" s="14">
        <v>10.34</v>
      </c>
      <c r="I72" s="121">
        <f t="shared" si="1"/>
        <v>72.38</v>
      </c>
      <c r="J72" s="127"/>
    </row>
    <row r="73" spans="1:10" ht="144">
      <c r="A73" s="126"/>
      <c r="B73" s="119">
        <v>2</v>
      </c>
      <c r="C73" s="10" t="s">
        <v>803</v>
      </c>
      <c r="D73" s="130" t="s">
        <v>28</v>
      </c>
      <c r="E73" s="151" t="s">
        <v>274</v>
      </c>
      <c r="F73" s="152"/>
      <c r="G73" s="11" t="s">
        <v>804</v>
      </c>
      <c r="H73" s="14">
        <v>12.12</v>
      </c>
      <c r="I73" s="121">
        <f t="shared" si="1"/>
        <v>24.24</v>
      </c>
      <c r="J73" s="127"/>
    </row>
    <row r="74" spans="1:10" ht="192">
      <c r="A74" s="126"/>
      <c r="B74" s="119">
        <v>2</v>
      </c>
      <c r="C74" s="10" t="s">
        <v>805</v>
      </c>
      <c r="D74" s="130" t="s">
        <v>236</v>
      </c>
      <c r="E74" s="151" t="s">
        <v>112</v>
      </c>
      <c r="F74" s="152"/>
      <c r="G74" s="11" t="s">
        <v>806</v>
      </c>
      <c r="H74" s="14">
        <v>29.94</v>
      </c>
      <c r="I74" s="121">
        <f t="shared" si="1"/>
        <v>59.88</v>
      </c>
      <c r="J74" s="127"/>
    </row>
    <row r="75" spans="1:10" ht="192">
      <c r="A75" s="126"/>
      <c r="B75" s="119">
        <v>10</v>
      </c>
      <c r="C75" s="10" t="s">
        <v>805</v>
      </c>
      <c r="D75" s="130" t="s">
        <v>236</v>
      </c>
      <c r="E75" s="151" t="s">
        <v>274</v>
      </c>
      <c r="F75" s="152"/>
      <c r="G75" s="11" t="s">
        <v>806</v>
      </c>
      <c r="H75" s="14">
        <v>29.94</v>
      </c>
      <c r="I75" s="121">
        <f t="shared" si="1"/>
        <v>299.40000000000003</v>
      </c>
      <c r="J75" s="127"/>
    </row>
    <row r="76" spans="1:10" ht="120">
      <c r="A76" s="126"/>
      <c r="B76" s="119">
        <v>8</v>
      </c>
      <c r="C76" s="10" t="s">
        <v>807</v>
      </c>
      <c r="D76" s="130" t="s">
        <v>30</v>
      </c>
      <c r="E76" s="151" t="s">
        <v>279</v>
      </c>
      <c r="F76" s="152"/>
      <c r="G76" s="11" t="s">
        <v>808</v>
      </c>
      <c r="H76" s="14">
        <v>21.03</v>
      </c>
      <c r="I76" s="121">
        <f t="shared" si="1"/>
        <v>168.24</v>
      </c>
      <c r="J76" s="127"/>
    </row>
    <row r="77" spans="1:10" ht="168">
      <c r="A77" s="126"/>
      <c r="B77" s="119">
        <v>5</v>
      </c>
      <c r="C77" s="10" t="s">
        <v>809</v>
      </c>
      <c r="D77" s="130" t="s">
        <v>810</v>
      </c>
      <c r="E77" s="151"/>
      <c r="F77" s="152"/>
      <c r="G77" s="11" t="s">
        <v>811</v>
      </c>
      <c r="H77" s="14">
        <v>4.99</v>
      </c>
      <c r="I77" s="121">
        <f t="shared" si="1"/>
        <v>24.950000000000003</v>
      </c>
      <c r="J77" s="127"/>
    </row>
    <row r="78" spans="1:10" ht="132">
      <c r="A78" s="126"/>
      <c r="B78" s="119">
        <v>6</v>
      </c>
      <c r="C78" s="10" t="s">
        <v>121</v>
      </c>
      <c r="D78" s="130"/>
      <c r="E78" s="151"/>
      <c r="F78" s="152"/>
      <c r="G78" s="11" t="s">
        <v>812</v>
      </c>
      <c r="H78" s="14">
        <v>6.77</v>
      </c>
      <c r="I78" s="121">
        <f t="shared" si="1"/>
        <v>40.619999999999997</v>
      </c>
      <c r="J78" s="127"/>
    </row>
    <row r="79" spans="1:10" ht="132">
      <c r="A79" s="126"/>
      <c r="B79" s="119">
        <v>6</v>
      </c>
      <c r="C79" s="10" t="s">
        <v>813</v>
      </c>
      <c r="D79" s="130"/>
      <c r="E79" s="151"/>
      <c r="F79" s="152"/>
      <c r="G79" s="11" t="s">
        <v>814</v>
      </c>
      <c r="H79" s="14">
        <v>4.99</v>
      </c>
      <c r="I79" s="121">
        <f t="shared" si="1"/>
        <v>29.94</v>
      </c>
      <c r="J79" s="127"/>
    </row>
    <row r="80" spans="1:10" ht="132">
      <c r="A80" s="126"/>
      <c r="B80" s="119">
        <v>1</v>
      </c>
      <c r="C80" s="10" t="s">
        <v>815</v>
      </c>
      <c r="D80" s="130"/>
      <c r="E80" s="151"/>
      <c r="F80" s="152"/>
      <c r="G80" s="11" t="s">
        <v>816</v>
      </c>
      <c r="H80" s="14">
        <v>4.99</v>
      </c>
      <c r="I80" s="121">
        <f t="shared" si="1"/>
        <v>4.99</v>
      </c>
      <c r="J80" s="127"/>
    </row>
    <row r="81" spans="1:10" ht="108">
      <c r="A81" s="126"/>
      <c r="B81" s="119">
        <v>2</v>
      </c>
      <c r="C81" s="10" t="s">
        <v>631</v>
      </c>
      <c r="D81" s="130" t="s">
        <v>277</v>
      </c>
      <c r="E81" s="151"/>
      <c r="F81" s="152"/>
      <c r="G81" s="11" t="s">
        <v>817</v>
      </c>
      <c r="H81" s="14">
        <v>13.9</v>
      </c>
      <c r="I81" s="121">
        <f t="shared" si="1"/>
        <v>27.8</v>
      </c>
      <c r="J81" s="127"/>
    </row>
    <row r="82" spans="1:10" ht="132">
      <c r="A82" s="126"/>
      <c r="B82" s="119">
        <v>2</v>
      </c>
      <c r="C82" s="10" t="s">
        <v>818</v>
      </c>
      <c r="D82" s="130" t="s">
        <v>279</v>
      </c>
      <c r="E82" s="151" t="s">
        <v>274</v>
      </c>
      <c r="F82" s="152"/>
      <c r="G82" s="11" t="s">
        <v>819</v>
      </c>
      <c r="H82" s="14">
        <v>15.68</v>
      </c>
      <c r="I82" s="121">
        <f t="shared" si="1"/>
        <v>31.36</v>
      </c>
      <c r="J82" s="127"/>
    </row>
    <row r="83" spans="1:10" ht="96">
      <c r="A83" s="126"/>
      <c r="B83" s="119">
        <v>1</v>
      </c>
      <c r="C83" s="10" t="s">
        <v>820</v>
      </c>
      <c r="D83" s="130" t="s">
        <v>30</v>
      </c>
      <c r="E83" s="151"/>
      <c r="F83" s="152"/>
      <c r="G83" s="11" t="s">
        <v>821</v>
      </c>
      <c r="H83" s="14">
        <v>12.12</v>
      </c>
      <c r="I83" s="121">
        <f t="shared" si="1"/>
        <v>12.12</v>
      </c>
      <c r="J83" s="127"/>
    </row>
    <row r="84" spans="1:10" ht="96">
      <c r="A84" s="126"/>
      <c r="B84" s="119">
        <v>2</v>
      </c>
      <c r="C84" s="10" t="s">
        <v>822</v>
      </c>
      <c r="D84" s="130" t="s">
        <v>30</v>
      </c>
      <c r="E84" s="151"/>
      <c r="F84" s="152"/>
      <c r="G84" s="11" t="s">
        <v>823</v>
      </c>
      <c r="H84" s="14">
        <v>12.83</v>
      </c>
      <c r="I84" s="121">
        <f t="shared" si="1"/>
        <v>25.66</v>
      </c>
      <c r="J84" s="127"/>
    </row>
    <row r="85" spans="1:10" ht="144">
      <c r="A85" s="126"/>
      <c r="B85" s="119">
        <v>2</v>
      </c>
      <c r="C85" s="10" t="s">
        <v>606</v>
      </c>
      <c r="D85" s="130" t="s">
        <v>28</v>
      </c>
      <c r="E85" s="151" t="s">
        <v>279</v>
      </c>
      <c r="F85" s="152"/>
      <c r="G85" s="11" t="s">
        <v>608</v>
      </c>
      <c r="H85" s="14">
        <v>24.59</v>
      </c>
      <c r="I85" s="121">
        <f t="shared" si="1"/>
        <v>49.18</v>
      </c>
      <c r="J85" s="127"/>
    </row>
    <row r="86" spans="1:10" ht="144">
      <c r="A86" s="126"/>
      <c r="B86" s="119">
        <v>2</v>
      </c>
      <c r="C86" s="10" t="s">
        <v>606</v>
      </c>
      <c r="D86" s="130" t="s">
        <v>30</v>
      </c>
      <c r="E86" s="151" t="s">
        <v>279</v>
      </c>
      <c r="F86" s="152"/>
      <c r="G86" s="11" t="s">
        <v>608</v>
      </c>
      <c r="H86" s="14">
        <v>24.59</v>
      </c>
      <c r="I86" s="121">
        <f t="shared" ref="I86:I111" si="2">H86*B86</f>
        <v>49.18</v>
      </c>
      <c r="J86" s="127"/>
    </row>
    <row r="87" spans="1:10" ht="204">
      <c r="A87" s="126"/>
      <c r="B87" s="119">
        <v>2</v>
      </c>
      <c r="C87" s="10" t="s">
        <v>824</v>
      </c>
      <c r="D87" s="130" t="s">
        <v>32</v>
      </c>
      <c r="E87" s="151"/>
      <c r="F87" s="152"/>
      <c r="G87" s="11" t="s">
        <v>825</v>
      </c>
      <c r="H87" s="14">
        <v>6.77</v>
      </c>
      <c r="I87" s="121">
        <f t="shared" si="2"/>
        <v>13.54</v>
      </c>
      <c r="J87" s="127"/>
    </row>
    <row r="88" spans="1:10" ht="108">
      <c r="A88" s="126"/>
      <c r="B88" s="119">
        <v>6</v>
      </c>
      <c r="C88" s="10" t="s">
        <v>650</v>
      </c>
      <c r="D88" s="130" t="s">
        <v>641</v>
      </c>
      <c r="E88" s="151"/>
      <c r="F88" s="152"/>
      <c r="G88" s="11" t="s">
        <v>652</v>
      </c>
      <c r="H88" s="14">
        <v>4.99</v>
      </c>
      <c r="I88" s="121">
        <f t="shared" si="2"/>
        <v>29.94</v>
      </c>
      <c r="J88" s="127"/>
    </row>
    <row r="89" spans="1:10" ht="108">
      <c r="A89" s="126"/>
      <c r="B89" s="119">
        <v>2</v>
      </c>
      <c r="C89" s="10" t="s">
        <v>826</v>
      </c>
      <c r="D89" s="130" t="s">
        <v>33</v>
      </c>
      <c r="E89" s="151"/>
      <c r="F89" s="152"/>
      <c r="G89" s="11" t="s">
        <v>827</v>
      </c>
      <c r="H89" s="14">
        <v>37.07</v>
      </c>
      <c r="I89" s="121">
        <f t="shared" si="2"/>
        <v>74.14</v>
      </c>
      <c r="J89" s="127"/>
    </row>
    <row r="90" spans="1:10" ht="132">
      <c r="A90" s="126"/>
      <c r="B90" s="119">
        <v>2</v>
      </c>
      <c r="C90" s="10" t="s">
        <v>828</v>
      </c>
      <c r="D90" s="130" t="s">
        <v>32</v>
      </c>
      <c r="E90" s="151"/>
      <c r="F90" s="152"/>
      <c r="G90" s="11" t="s">
        <v>829</v>
      </c>
      <c r="H90" s="14">
        <v>63.08</v>
      </c>
      <c r="I90" s="121">
        <f t="shared" si="2"/>
        <v>126.16</v>
      </c>
      <c r="J90" s="127"/>
    </row>
    <row r="91" spans="1:10" ht="108">
      <c r="A91" s="126"/>
      <c r="B91" s="119">
        <v>2</v>
      </c>
      <c r="C91" s="10" t="s">
        <v>830</v>
      </c>
      <c r="D91" s="130" t="s">
        <v>28</v>
      </c>
      <c r="E91" s="151"/>
      <c r="F91" s="152"/>
      <c r="G91" s="11" t="s">
        <v>831</v>
      </c>
      <c r="H91" s="14">
        <v>35.28</v>
      </c>
      <c r="I91" s="121">
        <f t="shared" si="2"/>
        <v>70.56</v>
      </c>
      <c r="J91" s="127"/>
    </row>
    <row r="92" spans="1:10" ht="108">
      <c r="A92" s="126"/>
      <c r="B92" s="119">
        <v>2</v>
      </c>
      <c r="C92" s="10" t="s">
        <v>830</v>
      </c>
      <c r="D92" s="130" t="s">
        <v>30</v>
      </c>
      <c r="E92" s="151"/>
      <c r="F92" s="152"/>
      <c r="G92" s="11" t="s">
        <v>831</v>
      </c>
      <c r="H92" s="14">
        <v>35.28</v>
      </c>
      <c r="I92" s="121">
        <f t="shared" si="2"/>
        <v>70.56</v>
      </c>
      <c r="J92" s="127"/>
    </row>
    <row r="93" spans="1:10" ht="108">
      <c r="A93" s="126"/>
      <c r="B93" s="119">
        <v>2</v>
      </c>
      <c r="C93" s="10" t="s">
        <v>830</v>
      </c>
      <c r="D93" s="130" t="s">
        <v>72</v>
      </c>
      <c r="E93" s="151"/>
      <c r="F93" s="152"/>
      <c r="G93" s="11" t="s">
        <v>831</v>
      </c>
      <c r="H93" s="14">
        <v>35.28</v>
      </c>
      <c r="I93" s="121">
        <f t="shared" si="2"/>
        <v>70.56</v>
      </c>
      <c r="J93" s="127"/>
    </row>
    <row r="94" spans="1:10" ht="108">
      <c r="A94" s="126"/>
      <c r="B94" s="119">
        <v>2</v>
      </c>
      <c r="C94" s="10" t="s">
        <v>830</v>
      </c>
      <c r="D94" s="130" t="s">
        <v>95</v>
      </c>
      <c r="E94" s="151"/>
      <c r="F94" s="152"/>
      <c r="G94" s="11" t="s">
        <v>831</v>
      </c>
      <c r="H94" s="14">
        <v>35.28</v>
      </c>
      <c r="I94" s="121">
        <f t="shared" si="2"/>
        <v>70.56</v>
      </c>
      <c r="J94" s="127"/>
    </row>
    <row r="95" spans="1:10" ht="156">
      <c r="A95" s="126"/>
      <c r="B95" s="119">
        <v>2</v>
      </c>
      <c r="C95" s="10" t="s">
        <v>832</v>
      </c>
      <c r="D95" s="130" t="s">
        <v>34</v>
      </c>
      <c r="E95" s="151"/>
      <c r="F95" s="152"/>
      <c r="G95" s="11" t="s">
        <v>833</v>
      </c>
      <c r="H95" s="14">
        <v>69.5</v>
      </c>
      <c r="I95" s="121">
        <f t="shared" si="2"/>
        <v>139</v>
      </c>
      <c r="J95" s="127"/>
    </row>
    <row r="96" spans="1:10" ht="108">
      <c r="A96" s="126"/>
      <c r="B96" s="119">
        <v>2</v>
      </c>
      <c r="C96" s="10" t="s">
        <v>834</v>
      </c>
      <c r="D96" s="130" t="s">
        <v>657</v>
      </c>
      <c r="E96" s="151"/>
      <c r="F96" s="152"/>
      <c r="G96" s="11" t="s">
        <v>835</v>
      </c>
      <c r="H96" s="14">
        <v>41.7</v>
      </c>
      <c r="I96" s="121">
        <f t="shared" si="2"/>
        <v>83.4</v>
      </c>
      <c r="J96" s="127"/>
    </row>
    <row r="97" spans="1:10" ht="108">
      <c r="A97" s="126"/>
      <c r="B97" s="119">
        <v>2</v>
      </c>
      <c r="C97" s="10" t="s">
        <v>834</v>
      </c>
      <c r="D97" s="130" t="s">
        <v>30</v>
      </c>
      <c r="E97" s="151"/>
      <c r="F97" s="152"/>
      <c r="G97" s="11" t="s">
        <v>835</v>
      </c>
      <c r="H97" s="14">
        <v>41.7</v>
      </c>
      <c r="I97" s="121">
        <f t="shared" si="2"/>
        <v>83.4</v>
      </c>
      <c r="J97" s="127"/>
    </row>
    <row r="98" spans="1:10" ht="108">
      <c r="A98" s="126"/>
      <c r="B98" s="119">
        <v>2</v>
      </c>
      <c r="C98" s="10" t="s">
        <v>834</v>
      </c>
      <c r="D98" s="130" t="s">
        <v>33</v>
      </c>
      <c r="E98" s="151"/>
      <c r="F98" s="152"/>
      <c r="G98" s="11" t="s">
        <v>835</v>
      </c>
      <c r="H98" s="14">
        <v>41.7</v>
      </c>
      <c r="I98" s="121">
        <f t="shared" si="2"/>
        <v>83.4</v>
      </c>
      <c r="J98" s="127"/>
    </row>
    <row r="99" spans="1:10" ht="132">
      <c r="A99" s="126"/>
      <c r="B99" s="119">
        <v>2</v>
      </c>
      <c r="C99" s="10" t="s">
        <v>836</v>
      </c>
      <c r="D99" s="130" t="s">
        <v>31</v>
      </c>
      <c r="E99" s="151"/>
      <c r="F99" s="152"/>
      <c r="G99" s="11" t="s">
        <v>837</v>
      </c>
      <c r="H99" s="14">
        <v>66.650000000000006</v>
      </c>
      <c r="I99" s="121">
        <f t="shared" si="2"/>
        <v>133.30000000000001</v>
      </c>
      <c r="J99" s="127"/>
    </row>
    <row r="100" spans="1:10" ht="84">
      <c r="A100" s="126"/>
      <c r="B100" s="119">
        <v>2</v>
      </c>
      <c r="C100" s="10" t="s">
        <v>838</v>
      </c>
      <c r="D100" s="130" t="s">
        <v>657</v>
      </c>
      <c r="E100" s="151"/>
      <c r="F100" s="152"/>
      <c r="G100" s="11" t="s">
        <v>839</v>
      </c>
      <c r="H100" s="14">
        <v>35.28</v>
      </c>
      <c r="I100" s="121">
        <f t="shared" si="2"/>
        <v>70.56</v>
      </c>
      <c r="J100" s="127"/>
    </row>
    <row r="101" spans="1:10" ht="84">
      <c r="A101" s="126"/>
      <c r="B101" s="119">
        <v>2</v>
      </c>
      <c r="C101" s="10" t="s">
        <v>838</v>
      </c>
      <c r="D101" s="130" t="s">
        <v>72</v>
      </c>
      <c r="E101" s="151"/>
      <c r="F101" s="152"/>
      <c r="G101" s="11" t="s">
        <v>839</v>
      </c>
      <c r="H101" s="14">
        <v>35.28</v>
      </c>
      <c r="I101" s="121">
        <f t="shared" si="2"/>
        <v>70.56</v>
      </c>
      <c r="J101" s="127"/>
    </row>
    <row r="102" spans="1:10" ht="120">
      <c r="A102" s="126"/>
      <c r="B102" s="119">
        <v>4</v>
      </c>
      <c r="C102" s="10" t="s">
        <v>840</v>
      </c>
      <c r="D102" s="130"/>
      <c r="E102" s="151"/>
      <c r="F102" s="152"/>
      <c r="G102" s="11" t="s">
        <v>841</v>
      </c>
      <c r="H102" s="14">
        <v>21.74</v>
      </c>
      <c r="I102" s="121">
        <f t="shared" si="2"/>
        <v>86.96</v>
      </c>
      <c r="J102" s="127"/>
    </row>
    <row r="103" spans="1:10" ht="120">
      <c r="A103" s="126"/>
      <c r="B103" s="119">
        <v>2</v>
      </c>
      <c r="C103" s="10" t="s">
        <v>842</v>
      </c>
      <c r="D103" s="130" t="s">
        <v>277</v>
      </c>
      <c r="E103" s="151"/>
      <c r="F103" s="152"/>
      <c r="G103" s="11" t="s">
        <v>843</v>
      </c>
      <c r="H103" s="14">
        <v>69.5</v>
      </c>
      <c r="I103" s="121">
        <f t="shared" si="2"/>
        <v>139</v>
      </c>
      <c r="J103" s="127"/>
    </row>
    <row r="104" spans="1:10" ht="132">
      <c r="A104" s="126"/>
      <c r="B104" s="119">
        <v>4</v>
      </c>
      <c r="C104" s="10" t="s">
        <v>844</v>
      </c>
      <c r="D104" s="130"/>
      <c r="E104" s="151"/>
      <c r="F104" s="152"/>
      <c r="G104" s="11" t="s">
        <v>845</v>
      </c>
      <c r="H104" s="14">
        <v>21.38</v>
      </c>
      <c r="I104" s="121">
        <f t="shared" si="2"/>
        <v>85.52</v>
      </c>
      <c r="J104" s="127"/>
    </row>
    <row r="105" spans="1:10" ht="144">
      <c r="A105" s="126"/>
      <c r="B105" s="119">
        <v>1</v>
      </c>
      <c r="C105" s="10" t="s">
        <v>846</v>
      </c>
      <c r="D105" s="130" t="s">
        <v>112</v>
      </c>
      <c r="E105" s="151"/>
      <c r="F105" s="152"/>
      <c r="G105" s="11" t="s">
        <v>847</v>
      </c>
      <c r="H105" s="14">
        <v>85.54</v>
      </c>
      <c r="I105" s="121">
        <f t="shared" si="2"/>
        <v>85.54</v>
      </c>
      <c r="J105" s="127"/>
    </row>
    <row r="106" spans="1:10" ht="144">
      <c r="A106" s="126"/>
      <c r="B106" s="119">
        <v>1</v>
      </c>
      <c r="C106" s="10" t="s">
        <v>848</v>
      </c>
      <c r="D106" s="130" t="s">
        <v>271</v>
      </c>
      <c r="E106" s="151"/>
      <c r="F106" s="152"/>
      <c r="G106" s="11" t="s">
        <v>849</v>
      </c>
      <c r="H106" s="14">
        <v>85.54</v>
      </c>
      <c r="I106" s="121">
        <f t="shared" si="2"/>
        <v>85.54</v>
      </c>
      <c r="J106" s="127"/>
    </row>
    <row r="107" spans="1:10" ht="108">
      <c r="A107" s="126"/>
      <c r="B107" s="119">
        <v>1</v>
      </c>
      <c r="C107" s="10" t="s">
        <v>850</v>
      </c>
      <c r="D107" s="130" t="s">
        <v>851</v>
      </c>
      <c r="E107" s="151"/>
      <c r="F107" s="152"/>
      <c r="G107" s="11" t="s">
        <v>852</v>
      </c>
      <c r="H107" s="14">
        <v>22.81</v>
      </c>
      <c r="I107" s="121">
        <f t="shared" si="2"/>
        <v>22.81</v>
      </c>
      <c r="J107" s="127"/>
    </row>
    <row r="108" spans="1:10" ht="108">
      <c r="A108" s="126"/>
      <c r="B108" s="119">
        <v>1</v>
      </c>
      <c r="C108" s="10" t="s">
        <v>853</v>
      </c>
      <c r="D108" s="130" t="s">
        <v>851</v>
      </c>
      <c r="E108" s="151"/>
      <c r="F108" s="152"/>
      <c r="G108" s="11" t="s">
        <v>854</v>
      </c>
      <c r="H108" s="14">
        <v>22.81</v>
      </c>
      <c r="I108" s="121">
        <f t="shared" si="2"/>
        <v>22.81</v>
      </c>
      <c r="J108" s="127"/>
    </row>
    <row r="109" spans="1:10" ht="108">
      <c r="A109" s="126"/>
      <c r="B109" s="119">
        <v>2</v>
      </c>
      <c r="C109" s="10" t="s">
        <v>855</v>
      </c>
      <c r="D109" s="130" t="s">
        <v>277</v>
      </c>
      <c r="E109" s="151"/>
      <c r="F109" s="152"/>
      <c r="G109" s="11" t="s">
        <v>856</v>
      </c>
      <c r="H109" s="14">
        <v>139</v>
      </c>
      <c r="I109" s="121">
        <f t="shared" si="2"/>
        <v>278</v>
      </c>
      <c r="J109" s="127"/>
    </row>
    <row r="110" spans="1:10" ht="120">
      <c r="A110" s="126"/>
      <c r="B110" s="119">
        <v>1</v>
      </c>
      <c r="C110" s="10" t="s">
        <v>857</v>
      </c>
      <c r="D110" s="130" t="s">
        <v>30</v>
      </c>
      <c r="E110" s="151" t="s">
        <v>279</v>
      </c>
      <c r="F110" s="152"/>
      <c r="G110" s="11" t="s">
        <v>858</v>
      </c>
      <c r="H110" s="14">
        <v>121.18</v>
      </c>
      <c r="I110" s="121">
        <f t="shared" si="2"/>
        <v>121.18</v>
      </c>
      <c r="J110" s="127"/>
    </row>
    <row r="111" spans="1:10" ht="96">
      <c r="A111" s="126"/>
      <c r="B111" s="120">
        <v>1</v>
      </c>
      <c r="C111" s="12" t="s">
        <v>859</v>
      </c>
      <c r="D111" s="131" t="s">
        <v>792</v>
      </c>
      <c r="E111" s="161"/>
      <c r="F111" s="162"/>
      <c r="G111" s="13" t="s">
        <v>860</v>
      </c>
      <c r="H111" s="15">
        <v>22.81</v>
      </c>
      <c r="I111" s="122">
        <f t="shared" si="2"/>
        <v>22.81</v>
      </c>
      <c r="J111" s="127"/>
    </row>
  </sheetData>
  <mergeCells count="94">
    <mergeCell ref="E110:F110"/>
    <mergeCell ref="E111:F111"/>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8:F28"/>
    <mergeCell ref="E29:F29"/>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3"/>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6927.85</v>
      </c>
      <c r="O2" t="s">
        <v>188</v>
      </c>
    </row>
    <row r="3" spans="1:15" ht="12.75" customHeight="1">
      <c r="A3" s="126"/>
      <c r="B3" s="133" t="s">
        <v>140</v>
      </c>
      <c r="C3" s="132"/>
      <c r="D3" s="132"/>
      <c r="E3" s="132"/>
      <c r="F3" s="132"/>
      <c r="G3" s="132"/>
      <c r="H3" s="132"/>
      <c r="I3" s="132"/>
      <c r="J3" s="132"/>
      <c r="K3" s="132"/>
      <c r="L3" s="127"/>
      <c r="N3">
        <v>6927.85</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717</v>
      </c>
      <c r="C10" s="132"/>
      <c r="D10" s="132"/>
      <c r="E10" s="132"/>
      <c r="F10" s="127"/>
      <c r="G10" s="128"/>
      <c r="H10" s="128" t="s">
        <v>717</v>
      </c>
      <c r="I10" s="132"/>
      <c r="J10" s="132"/>
      <c r="K10" s="153">
        <f>IF(Invoice!J10&lt;&gt;"",Invoice!J10,"")</f>
        <v>53052</v>
      </c>
      <c r="L10" s="127"/>
    </row>
    <row r="11" spans="1:15" ht="12.75" customHeight="1">
      <c r="A11" s="126"/>
      <c r="B11" s="126" t="s">
        <v>718</v>
      </c>
      <c r="C11" s="132"/>
      <c r="D11" s="132"/>
      <c r="E11" s="132"/>
      <c r="F11" s="127"/>
      <c r="G11" s="128"/>
      <c r="H11" s="128" t="s">
        <v>718</v>
      </c>
      <c r="I11" s="132"/>
      <c r="J11" s="132"/>
      <c r="K11" s="154"/>
      <c r="L11" s="127"/>
    </row>
    <row r="12" spans="1:15" ht="12.75" customHeight="1">
      <c r="A12" s="126"/>
      <c r="B12" s="126" t="s">
        <v>719</v>
      </c>
      <c r="C12" s="132"/>
      <c r="D12" s="132"/>
      <c r="E12" s="132"/>
      <c r="F12" s="127"/>
      <c r="G12" s="128"/>
      <c r="H12" s="128" t="s">
        <v>719</v>
      </c>
      <c r="I12" s="132"/>
      <c r="J12" s="132"/>
      <c r="K12" s="132"/>
      <c r="L12" s="127"/>
    </row>
    <row r="13" spans="1:15" ht="12.75" customHeight="1">
      <c r="A13" s="126"/>
      <c r="B13" s="126" t="s">
        <v>720</v>
      </c>
      <c r="C13" s="132"/>
      <c r="D13" s="132"/>
      <c r="E13" s="132"/>
      <c r="F13" s="127"/>
      <c r="G13" s="128"/>
      <c r="H13" s="128" t="s">
        <v>720</v>
      </c>
      <c r="I13" s="132"/>
      <c r="J13" s="132"/>
      <c r="K13" s="111" t="s">
        <v>16</v>
      </c>
      <c r="L13" s="127"/>
    </row>
    <row r="14" spans="1:15" ht="15" customHeight="1">
      <c r="A14" s="126"/>
      <c r="B14" s="126" t="s">
        <v>157</v>
      </c>
      <c r="C14" s="132"/>
      <c r="D14" s="132"/>
      <c r="E14" s="132"/>
      <c r="F14" s="127"/>
      <c r="G14" s="128"/>
      <c r="H14" s="128" t="s">
        <v>157</v>
      </c>
      <c r="I14" s="132"/>
      <c r="J14" s="132"/>
      <c r="K14" s="155">
        <f>Invoice!J14</f>
        <v>45322</v>
      </c>
      <c r="L14" s="127"/>
    </row>
    <row r="15" spans="1:15" ht="15" customHeight="1">
      <c r="A15" s="126"/>
      <c r="B15" s="6" t="s">
        <v>11</v>
      </c>
      <c r="C15" s="7"/>
      <c r="D15" s="7"/>
      <c r="E15" s="7"/>
      <c r="F15" s="8"/>
      <c r="G15" s="128"/>
      <c r="H15" s="9" t="s">
        <v>11</v>
      </c>
      <c r="I15" s="132"/>
      <c r="J15" s="132"/>
      <c r="K15" s="156"/>
      <c r="L15" s="127"/>
    </row>
    <row r="16" spans="1:15" ht="15" customHeight="1">
      <c r="A16" s="126"/>
      <c r="B16" s="132"/>
      <c r="C16" s="132"/>
      <c r="D16" s="132"/>
      <c r="E16" s="132"/>
      <c r="F16" s="132"/>
      <c r="G16" s="132"/>
      <c r="H16" s="132"/>
      <c r="I16" s="135" t="s">
        <v>147</v>
      </c>
      <c r="J16" s="135" t="s">
        <v>147</v>
      </c>
      <c r="K16" s="141">
        <v>41538</v>
      </c>
      <c r="L16" s="127"/>
    </row>
    <row r="17" spans="1:12" ht="12.75" customHeight="1">
      <c r="A17" s="126"/>
      <c r="B17" s="132" t="s">
        <v>721</v>
      </c>
      <c r="C17" s="132"/>
      <c r="D17" s="132"/>
      <c r="E17" s="132"/>
      <c r="F17" s="132"/>
      <c r="G17" s="132"/>
      <c r="H17" s="132"/>
      <c r="I17" s="135" t="s">
        <v>148</v>
      </c>
      <c r="J17" s="135" t="s">
        <v>148</v>
      </c>
      <c r="K17" s="141" t="str">
        <f>IF(Invoice!J17&lt;&gt;"",Invoice!J17,"")</f>
        <v>Sunny</v>
      </c>
      <c r="L17" s="127"/>
    </row>
    <row r="18" spans="1:12" ht="18" customHeight="1">
      <c r="A18" s="126"/>
      <c r="B18" s="132" t="s">
        <v>722</v>
      </c>
      <c r="C18" s="132"/>
      <c r="D18" s="132"/>
      <c r="E18" s="132"/>
      <c r="F18" s="132"/>
      <c r="G18" s="132"/>
      <c r="H18" s="132"/>
      <c r="I18" s="134" t="s">
        <v>264</v>
      </c>
      <c r="J18" s="134"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7" t="s">
        <v>207</v>
      </c>
      <c r="G20" s="158"/>
      <c r="H20" s="112" t="s">
        <v>174</v>
      </c>
      <c r="I20" s="112" t="s">
        <v>208</v>
      </c>
      <c r="J20" s="112" t="s">
        <v>208</v>
      </c>
      <c r="K20" s="112" t="s">
        <v>26</v>
      </c>
      <c r="L20" s="127"/>
    </row>
    <row r="21" spans="1:12" ht="12.75" customHeight="1">
      <c r="A21" s="126"/>
      <c r="B21" s="117"/>
      <c r="C21" s="117"/>
      <c r="D21" s="117"/>
      <c r="E21" s="118"/>
      <c r="F21" s="159"/>
      <c r="G21" s="160"/>
      <c r="H21" s="117" t="s">
        <v>146</v>
      </c>
      <c r="I21" s="117"/>
      <c r="J21" s="117"/>
      <c r="K21" s="117"/>
      <c r="L21" s="127"/>
    </row>
    <row r="22" spans="1:12" ht="24" customHeight="1">
      <c r="A22" s="126"/>
      <c r="B22" s="119">
        <f>'Tax Invoice'!D18</f>
        <v>2</v>
      </c>
      <c r="C22" s="10" t="s">
        <v>723</v>
      </c>
      <c r="D22" s="10" t="s">
        <v>723</v>
      </c>
      <c r="E22" s="130" t="s">
        <v>589</v>
      </c>
      <c r="F22" s="151"/>
      <c r="G22" s="152"/>
      <c r="H22" s="11" t="s">
        <v>869</v>
      </c>
      <c r="I22" s="14">
        <f t="shared" ref="I22:I53" si="0">ROUNDUP(J22*$N$1,2)</f>
        <v>6.06</v>
      </c>
      <c r="J22" s="14">
        <v>6.06</v>
      </c>
      <c r="K22" s="121">
        <f t="shared" ref="K22:K53" si="1">I22*B22</f>
        <v>12.12</v>
      </c>
      <c r="L22" s="127"/>
    </row>
    <row r="23" spans="1:12" ht="24" customHeight="1">
      <c r="A23" s="126"/>
      <c r="B23" s="119">
        <f>'Tax Invoice'!D19</f>
        <v>2</v>
      </c>
      <c r="C23" s="10" t="s">
        <v>724</v>
      </c>
      <c r="D23" s="10" t="s">
        <v>724</v>
      </c>
      <c r="E23" s="130" t="s">
        <v>30</v>
      </c>
      <c r="F23" s="151" t="s">
        <v>279</v>
      </c>
      <c r="G23" s="152"/>
      <c r="H23" s="11" t="s">
        <v>725</v>
      </c>
      <c r="I23" s="14">
        <f t="shared" si="0"/>
        <v>7.48</v>
      </c>
      <c r="J23" s="14">
        <v>7.48</v>
      </c>
      <c r="K23" s="121">
        <f t="shared" si="1"/>
        <v>14.96</v>
      </c>
      <c r="L23" s="127"/>
    </row>
    <row r="24" spans="1:12" ht="24" customHeight="1">
      <c r="A24" s="126"/>
      <c r="B24" s="119">
        <f>'Tax Invoice'!D20</f>
        <v>4</v>
      </c>
      <c r="C24" s="10" t="s">
        <v>726</v>
      </c>
      <c r="D24" s="10" t="s">
        <v>726</v>
      </c>
      <c r="E24" s="130" t="s">
        <v>112</v>
      </c>
      <c r="F24" s="151"/>
      <c r="G24" s="152"/>
      <c r="H24" s="11" t="s">
        <v>727</v>
      </c>
      <c r="I24" s="14">
        <f t="shared" si="0"/>
        <v>12.12</v>
      </c>
      <c r="J24" s="14">
        <v>12.12</v>
      </c>
      <c r="K24" s="121">
        <f t="shared" si="1"/>
        <v>48.48</v>
      </c>
      <c r="L24" s="127"/>
    </row>
    <row r="25" spans="1:12" ht="24" customHeight="1">
      <c r="A25" s="126"/>
      <c r="B25" s="119">
        <f>'Tax Invoice'!D21</f>
        <v>6</v>
      </c>
      <c r="C25" s="10" t="s">
        <v>726</v>
      </c>
      <c r="D25" s="10" t="s">
        <v>726</v>
      </c>
      <c r="E25" s="130" t="s">
        <v>216</v>
      </c>
      <c r="F25" s="151"/>
      <c r="G25" s="152"/>
      <c r="H25" s="11" t="s">
        <v>727</v>
      </c>
      <c r="I25" s="14">
        <f t="shared" si="0"/>
        <v>12.12</v>
      </c>
      <c r="J25" s="14">
        <v>12.12</v>
      </c>
      <c r="K25" s="121">
        <f t="shared" si="1"/>
        <v>72.72</v>
      </c>
      <c r="L25" s="127"/>
    </row>
    <row r="26" spans="1:12" ht="24" customHeight="1">
      <c r="A26" s="126"/>
      <c r="B26" s="119">
        <f>'Tax Invoice'!D22</f>
        <v>2</v>
      </c>
      <c r="C26" s="10" t="s">
        <v>726</v>
      </c>
      <c r="D26" s="10" t="s">
        <v>726</v>
      </c>
      <c r="E26" s="130" t="s">
        <v>218</v>
      </c>
      <c r="F26" s="151"/>
      <c r="G26" s="152"/>
      <c r="H26" s="11" t="s">
        <v>727</v>
      </c>
      <c r="I26" s="14">
        <f t="shared" si="0"/>
        <v>12.12</v>
      </c>
      <c r="J26" s="14">
        <v>12.12</v>
      </c>
      <c r="K26" s="121">
        <f t="shared" si="1"/>
        <v>24.24</v>
      </c>
      <c r="L26" s="127"/>
    </row>
    <row r="27" spans="1:12" ht="24" customHeight="1">
      <c r="A27" s="126"/>
      <c r="B27" s="119">
        <f>'Tax Invoice'!D23</f>
        <v>3</v>
      </c>
      <c r="C27" s="10" t="s">
        <v>726</v>
      </c>
      <c r="D27" s="10" t="s">
        <v>726</v>
      </c>
      <c r="E27" s="130" t="s">
        <v>274</v>
      </c>
      <c r="F27" s="151"/>
      <c r="G27" s="152"/>
      <c r="H27" s="11" t="s">
        <v>727</v>
      </c>
      <c r="I27" s="14">
        <f t="shared" si="0"/>
        <v>12.12</v>
      </c>
      <c r="J27" s="14">
        <v>12.12</v>
      </c>
      <c r="K27" s="121">
        <f t="shared" si="1"/>
        <v>36.36</v>
      </c>
      <c r="L27" s="127"/>
    </row>
    <row r="28" spans="1:12" ht="24" customHeight="1">
      <c r="A28" s="126"/>
      <c r="B28" s="119">
        <f>'Tax Invoice'!D24</f>
        <v>4</v>
      </c>
      <c r="C28" s="10" t="s">
        <v>728</v>
      </c>
      <c r="D28" s="10" t="s">
        <v>728</v>
      </c>
      <c r="E28" s="130" t="s">
        <v>729</v>
      </c>
      <c r="F28" s="151" t="s">
        <v>30</v>
      </c>
      <c r="G28" s="152"/>
      <c r="H28" s="11" t="s">
        <v>730</v>
      </c>
      <c r="I28" s="14">
        <f t="shared" si="0"/>
        <v>6.77</v>
      </c>
      <c r="J28" s="14">
        <v>6.77</v>
      </c>
      <c r="K28" s="121">
        <f t="shared" si="1"/>
        <v>27.08</v>
      </c>
      <c r="L28" s="127"/>
    </row>
    <row r="29" spans="1:12" ht="24" customHeight="1">
      <c r="A29" s="126"/>
      <c r="B29" s="119">
        <f>'Tax Invoice'!D25</f>
        <v>4</v>
      </c>
      <c r="C29" s="10" t="s">
        <v>731</v>
      </c>
      <c r="D29" s="10" t="s">
        <v>731</v>
      </c>
      <c r="E29" s="130" t="s">
        <v>28</v>
      </c>
      <c r="F29" s="151" t="s">
        <v>278</v>
      </c>
      <c r="G29" s="152"/>
      <c r="H29" s="11" t="s">
        <v>732</v>
      </c>
      <c r="I29" s="14">
        <f t="shared" si="0"/>
        <v>21.03</v>
      </c>
      <c r="J29" s="14">
        <v>21.03</v>
      </c>
      <c r="K29" s="121">
        <f t="shared" si="1"/>
        <v>84.12</v>
      </c>
      <c r="L29" s="127"/>
    </row>
    <row r="30" spans="1:12" ht="24" customHeight="1">
      <c r="A30" s="126"/>
      <c r="B30" s="119">
        <f>'Tax Invoice'!D26</f>
        <v>4</v>
      </c>
      <c r="C30" s="10" t="s">
        <v>731</v>
      </c>
      <c r="D30" s="10" t="s">
        <v>731</v>
      </c>
      <c r="E30" s="130" t="s">
        <v>30</v>
      </c>
      <c r="F30" s="151" t="s">
        <v>279</v>
      </c>
      <c r="G30" s="152"/>
      <c r="H30" s="11" t="s">
        <v>732</v>
      </c>
      <c r="I30" s="14">
        <f t="shared" si="0"/>
        <v>21.03</v>
      </c>
      <c r="J30" s="14">
        <v>21.03</v>
      </c>
      <c r="K30" s="121">
        <f t="shared" si="1"/>
        <v>84.12</v>
      </c>
      <c r="L30" s="127"/>
    </row>
    <row r="31" spans="1:12" ht="24" customHeight="1">
      <c r="A31" s="126"/>
      <c r="B31" s="119">
        <f>'Tax Invoice'!D27</f>
        <v>2</v>
      </c>
      <c r="C31" s="10" t="s">
        <v>731</v>
      </c>
      <c r="D31" s="10" t="s">
        <v>731</v>
      </c>
      <c r="E31" s="130" t="s">
        <v>31</v>
      </c>
      <c r="F31" s="151" t="s">
        <v>279</v>
      </c>
      <c r="G31" s="152"/>
      <c r="H31" s="11" t="s">
        <v>732</v>
      </c>
      <c r="I31" s="14">
        <f t="shared" si="0"/>
        <v>21.03</v>
      </c>
      <c r="J31" s="14">
        <v>21.03</v>
      </c>
      <c r="K31" s="121">
        <f t="shared" si="1"/>
        <v>42.06</v>
      </c>
      <c r="L31" s="127"/>
    </row>
    <row r="32" spans="1:12" ht="24" customHeight="1">
      <c r="A32" s="126"/>
      <c r="B32" s="119">
        <f>'Tax Invoice'!D28</f>
        <v>4</v>
      </c>
      <c r="C32" s="10" t="s">
        <v>733</v>
      </c>
      <c r="D32" s="10" t="s">
        <v>733</v>
      </c>
      <c r="E32" s="130" t="s">
        <v>30</v>
      </c>
      <c r="F32" s="151" t="s">
        <v>279</v>
      </c>
      <c r="G32" s="152"/>
      <c r="H32" s="11" t="s">
        <v>734</v>
      </c>
      <c r="I32" s="14">
        <f t="shared" si="0"/>
        <v>21.03</v>
      </c>
      <c r="J32" s="14">
        <v>21.03</v>
      </c>
      <c r="K32" s="121">
        <f t="shared" si="1"/>
        <v>84.12</v>
      </c>
      <c r="L32" s="127"/>
    </row>
    <row r="33" spans="1:12" ht="24" customHeight="1">
      <c r="A33" s="126"/>
      <c r="B33" s="119">
        <f>'Tax Invoice'!D29</f>
        <v>2</v>
      </c>
      <c r="C33" s="10" t="s">
        <v>735</v>
      </c>
      <c r="D33" s="10" t="s">
        <v>735</v>
      </c>
      <c r="E33" s="130" t="s">
        <v>31</v>
      </c>
      <c r="F33" s="151"/>
      <c r="G33" s="152"/>
      <c r="H33" s="11" t="s">
        <v>736</v>
      </c>
      <c r="I33" s="14">
        <f t="shared" si="0"/>
        <v>21.03</v>
      </c>
      <c r="J33" s="14">
        <v>21.03</v>
      </c>
      <c r="K33" s="121">
        <f t="shared" si="1"/>
        <v>42.06</v>
      </c>
      <c r="L33" s="127"/>
    </row>
    <row r="34" spans="1:12" ht="36" customHeight="1">
      <c r="A34" s="126"/>
      <c r="B34" s="119">
        <f>'Tax Invoice'!D30</f>
        <v>1</v>
      </c>
      <c r="C34" s="10" t="s">
        <v>737</v>
      </c>
      <c r="D34" s="10" t="s">
        <v>737</v>
      </c>
      <c r="E34" s="130" t="s">
        <v>34</v>
      </c>
      <c r="F34" s="151" t="s">
        <v>112</v>
      </c>
      <c r="G34" s="152"/>
      <c r="H34" s="11" t="s">
        <v>738</v>
      </c>
      <c r="I34" s="14">
        <f t="shared" si="0"/>
        <v>59.16</v>
      </c>
      <c r="J34" s="14">
        <v>59.16</v>
      </c>
      <c r="K34" s="121">
        <f t="shared" si="1"/>
        <v>59.16</v>
      </c>
      <c r="L34" s="127"/>
    </row>
    <row r="35" spans="1:12" ht="12.75" customHeight="1">
      <c r="A35" s="126"/>
      <c r="B35" s="119">
        <f>'Tax Invoice'!D31</f>
        <v>2</v>
      </c>
      <c r="C35" s="10" t="s">
        <v>35</v>
      </c>
      <c r="D35" s="10" t="s">
        <v>861</v>
      </c>
      <c r="E35" s="130" t="s">
        <v>40</v>
      </c>
      <c r="F35" s="151"/>
      <c r="G35" s="152"/>
      <c r="H35" s="11" t="s">
        <v>739</v>
      </c>
      <c r="I35" s="14">
        <f t="shared" si="0"/>
        <v>8.91</v>
      </c>
      <c r="J35" s="14">
        <v>8.91</v>
      </c>
      <c r="K35" s="121">
        <f t="shared" si="1"/>
        <v>17.82</v>
      </c>
      <c r="L35" s="127"/>
    </row>
    <row r="36" spans="1:12" ht="24" customHeight="1">
      <c r="A36" s="126"/>
      <c r="B36" s="119">
        <f>'Tax Invoice'!D32</f>
        <v>2</v>
      </c>
      <c r="C36" s="10" t="s">
        <v>740</v>
      </c>
      <c r="D36" s="10" t="s">
        <v>740</v>
      </c>
      <c r="E36" s="130" t="s">
        <v>42</v>
      </c>
      <c r="F36" s="151" t="s">
        <v>279</v>
      </c>
      <c r="G36" s="152"/>
      <c r="H36" s="11" t="s">
        <v>741</v>
      </c>
      <c r="I36" s="14">
        <f t="shared" si="0"/>
        <v>26.37</v>
      </c>
      <c r="J36" s="14">
        <v>26.37</v>
      </c>
      <c r="K36" s="121">
        <f t="shared" si="1"/>
        <v>52.74</v>
      </c>
      <c r="L36" s="127"/>
    </row>
    <row r="37" spans="1:12" ht="24" customHeight="1">
      <c r="A37" s="126"/>
      <c r="B37" s="119">
        <f>'Tax Invoice'!D33</f>
        <v>2</v>
      </c>
      <c r="C37" s="10" t="s">
        <v>742</v>
      </c>
      <c r="D37" s="10" t="s">
        <v>742</v>
      </c>
      <c r="E37" s="130" t="s">
        <v>42</v>
      </c>
      <c r="F37" s="151"/>
      <c r="G37" s="152"/>
      <c r="H37" s="11" t="s">
        <v>743</v>
      </c>
      <c r="I37" s="14">
        <f t="shared" si="0"/>
        <v>26.37</v>
      </c>
      <c r="J37" s="14">
        <v>26.37</v>
      </c>
      <c r="K37" s="121">
        <f t="shared" si="1"/>
        <v>52.74</v>
      </c>
      <c r="L37" s="127"/>
    </row>
    <row r="38" spans="1:12" ht="24" customHeight="1">
      <c r="A38" s="126"/>
      <c r="B38" s="119">
        <f>'Tax Invoice'!D34</f>
        <v>1</v>
      </c>
      <c r="C38" s="10" t="s">
        <v>744</v>
      </c>
      <c r="D38" s="10" t="s">
        <v>744</v>
      </c>
      <c r="E38" s="130" t="s">
        <v>30</v>
      </c>
      <c r="F38" s="151"/>
      <c r="G38" s="152"/>
      <c r="H38" s="11" t="s">
        <v>745</v>
      </c>
      <c r="I38" s="14">
        <f t="shared" si="0"/>
        <v>6.77</v>
      </c>
      <c r="J38" s="14">
        <v>6.77</v>
      </c>
      <c r="K38" s="121">
        <f t="shared" si="1"/>
        <v>6.77</v>
      </c>
      <c r="L38" s="127"/>
    </row>
    <row r="39" spans="1:12" ht="12.75" customHeight="1">
      <c r="A39" s="126"/>
      <c r="B39" s="119">
        <f>'Tax Invoice'!D35</f>
        <v>2</v>
      </c>
      <c r="C39" s="10" t="s">
        <v>746</v>
      </c>
      <c r="D39" s="10" t="s">
        <v>746</v>
      </c>
      <c r="E39" s="130" t="s">
        <v>31</v>
      </c>
      <c r="F39" s="151" t="s">
        <v>279</v>
      </c>
      <c r="G39" s="152"/>
      <c r="H39" s="11" t="s">
        <v>747</v>
      </c>
      <c r="I39" s="14">
        <f t="shared" si="0"/>
        <v>22.81</v>
      </c>
      <c r="J39" s="14">
        <v>22.81</v>
      </c>
      <c r="K39" s="121">
        <f t="shared" si="1"/>
        <v>45.62</v>
      </c>
      <c r="L39" s="127"/>
    </row>
    <row r="40" spans="1:12" ht="12.75" customHeight="1">
      <c r="A40" s="126"/>
      <c r="B40" s="119">
        <f>'Tax Invoice'!D36</f>
        <v>10</v>
      </c>
      <c r="C40" s="10" t="s">
        <v>746</v>
      </c>
      <c r="D40" s="10" t="s">
        <v>746</v>
      </c>
      <c r="E40" s="130" t="s">
        <v>32</v>
      </c>
      <c r="F40" s="151" t="s">
        <v>279</v>
      </c>
      <c r="G40" s="152"/>
      <c r="H40" s="11" t="s">
        <v>747</v>
      </c>
      <c r="I40" s="14">
        <f t="shared" si="0"/>
        <v>22.81</v>
      </c>
      <c r="J40" s="14">
        <v>22.81</v>
      </c>
      <c r="K40" s="121">
        <f t="shared" si="1"/>
        <v>228.1</v>
      </c>
      <c r="L40" s="127"/>
    </row>
    <row r="41" spans="1:12" ht="24" customHeight="1">
      <c r="A41" s="126"/>
      <c r="B41" s="119">
        <f>'Tax Invoice'!D37</f>
        <v>2</v>
      </c>
      <c r="C41" s="10" t="s">
        <v>748</v>
      </c>
      <c r="D41" s="10" t="s">
        <v>748</v>
      </c>
      <c r="E41" s="130" t="s">
        <v>32</v>
      </c>
      <c r="F41" s="151" t="s">
        <v>279</v>
      </c>
      <c r="G41" s="152"/>
      <c r="H41" s="11" t="s">
        <v>749</v>
      </c>
      <c r="I41" s="14">
        <f t="shared" si="0"/>
        <v>21.03</v>
      </c>
      <c r="J41" s="14">
        <v>21.03</v>
      </c>
      <c r="K41" s="121">
        <f t="shared" si="1"/>
        <v>42.06</v>
      </c>
      <c r="L41" s="127"/>
    </row>
    <row r="42" spans="1:12" ht="24" customHeight="1">
      <c r="A42" s="126"/>
      <c r="B42" s="119">
        <f>'Tax Invoice'!D38</f>
        <v>2</v>
      </c>
      <c r="C42" s="10" t="s">
        <v>748</v>
      </c>
      <c r="D42" s="10" t="s">
        <v>748</v>
      </c>
      <c r="E42" s="130" t="s">
        <v>32</v>
      </c>
      <c r="F42" s="151" t="s">
        <v>278</v>
      </c>
      <c r="G42" s="152"/>
      <c r="H42" s="11" t="s">
        <v>749</v>
      </c>
      <c r="I42" s="14">
        <f t="shared" si="0"/>
        <v>21.03</v>
      </c>
      <c r="J42" s="14">
        <v>21.03</v>
      </c>
      <c r="K42" s="121">
        <f t="shared" si="1"/>
        <v>42.06</v>
      </c>
      <c r="L42" s="127"/>
    </row>
    <row r="43" spans="1:12" ht="24" customHeight="1">
      <c r="A43" s="126"/>
      <c r="B43" s="119">
        <f>'Tax Invoice'!D39</f>
        <v>1</v>
      </c>
      <c r="C43" s="10" t="s">
        <v>750</v>
      </c>
      <c r="D43" s="10" t="s">
        <v>750</v>
      </c>
      <c r="E43" s="130" t="s">
        <v>42</v>
      </c>
      <c r="F43" s="151" t="s">
        <v>279</v>
      </c>
      <c r="G43" s="152"/>
      <c r="H43" s="11" t="s">
        <v>751</v>
      </c>
      <c r="I43" s="14">
        <f t="shared" si="0"/>
        <v>42.06</v>
      </c>
      <c r="J43" s="14">
        <v>42.06</v>
      </c>
      <c r="K43" s="121">
        <f t="shared" si="1"/>
        <v>42.06</v>
      </c>
      <c r="L43" s="127"/>
    </row>
    <row r="44" spans="1:12" ht="24" customHeight="1">
      <c r="A44" s="126"/>
      <c r="B44" s="119">
        <f>'Tax Invoice'!D40</f>
        <v>4</v>
      </c>
      <c r="C44" s="10" t="s">
        <v>752</v>
      </c>
      <c r="D44" s="10" t="s">
        <v>752</v>
      </c>
      <c r="E44" s="130" t="s">
        <v>729</v>
      </c>
      <c r="F44" s="151" t="s">
        <v>28</v>
      </c>
      <c r="G44" s="152"/>
      <c r="H44" s="11" t="s">
        <v>753</v>
      </c>
      <c r="I44" s="14">
        <f t="shared" si="0"/>
        <v>6.77</v>
      </c>
      <c r="J44" s="14">
        <v>6.77</v>
      </c>
      <c r="K44" s="121">
        <f t="shared" si="1"/>
        <v>27.08</v>
      </c>
      <c r="L44" s="127"/>
    </row>
    <row r="45" spans="1:12" ht="24" customHeight="1">
      <c r="A45" s="126"/>
      <c r="B45" s="119">
        <f>'Tax Invoice'!D41</f>
        <v>2</v>
      </c>
      <c r="C45" s="10" t="s">
        <v>754</v>
      </c>
      <c r="D45" s="10" t="s">
        <v>754</v>
      </c>
      <c r="E45" s="130" t="s">
        <v>30</v>
      </c>
      <c r="F45" s="151"/>
      <c r="G45" s="152"/>
      <c r="H45" s="11" t="s">
        <v>755</v>
      </c>
      <c r="I45" s="14">
        <f t="shared" si="0"/>
        <v>13.9</v>
      </c>
      <c r="J45" s="14">
        <v>13.9</v>
      </c>
      <c r="K45" s="121">
        <f t="shared" si="1"/>
        <v>27.8</v>
      </c>
      <c r="L45" s="127"/>
    </row>
    <row r="46" spans="1:12" ht="24" customHeight="1">
      <c r="A46" s="126"/>
      <c r="B46" s="119">
        <f>'Tax Invoice'!D42</f>
        <v>2</v>
      </c>
      <c r="C46" s="10" t="s">
        <v>754</v>
      </c>
      <c r="D46" s="10" t="s">
        <v>754</v>
      </c>
      <c r="E46" s="130" t="s">
        <v>31</v>
      </c>
      <c r="F46" s="151"/>
      <c r="G46" s="152"/>
      <c r="H46" s="11" t="s">
        <v>755</v>
      </c>
      <c r="I46" s="14">
        <f t="shared" si="0"/>
        <v>13.9</v>
      </c>
      <c r="J46" s="14">
        <v>13.9</v>
      </c>
      <c r="K46" s="121">
        <f t="shared" si="1"/>
        <v>27.8</v>
      </c>
      <c r="L46" s="127"/>
    </row>
    <row r="47" spans="1:12" ht="24" customHeight="1">
      <c r="A47" s="126"/>
      <c r="B47" s="119">
        <f>'Tax Invoice'!D43</f>
        <v>2</v>
      </c>
      <c r="C47" s="10" t="s">
        <v>756</v>
      </c>
      <c r="D47" s="10" t="s">
        <v>756</v>
      </c>
      <c r="E47" s="130" t="s">
        <v>28</v>
      </c>
      <c r="F47" s="151" t="s">
        <v>279</v>
      </c>
      <c r="G47" s="152"/>
      <c r="H47" s="11" t="s">
        <v>757</v>
      </c>
      <c r="I47" s="14">
        <f t="shared" si="0"/>
        <v>21.03</v>
      </c>
      <c r="J47" s="14">
        <v>21.03</v>
      </c>
      <c r="K47" s="121">
        <f t="shared" si="1"/>
        <v>42.06</v>
      </c>
      <c r="L47" s="127"/>
    </row>
    <row r="48" spans="1:12" ht="24" customHeight="1">
      <c r="A48" s="126"/>
      <c r="B48" s="119">
        <f>'Tax Invoice'!D44</f>
        <v>1</v>
      </c>
      <c r="C48" s="10" t="s">
        <v>758</v>
      </c>
      <c r="D48" s="10" t="s">
        <v>758</v>
      </c>
      <c r="E48" s="130" t="s">
        <v>31</v>
      </c>
      <c r="F48" s="151"/>
      <c r="G48" s="152"/>
      <c r="H48" s="11" t="s">
        <v>759</v>
      </c>
      <c r="I48" s="14">
        <f t="shared" si="0"/>
        <v>21.03</v>
      </c>
      <c r="J48" s="14">
        <v>21.03</v>
      </c>
      <c r="K48" s="121">
        <f t="shared" si="1"/>
        <v>21.03</v>
      </c>
      <c r="L48" s="127"/>
    </row>
    <row r="49" spans="1:12" ht="24" customHeight="1">
      <c r="A49" s="126"/>
      <c r="B49" s="119">
        <f>'Tax Invoice'!D45</f>
        <v>2</v>
      </c>
      <c r="C49" s="10" t="s">
        <v>760</v>
      </c>
      <c r="D49" s="10" t="s">
        <v>760</v>
      </c>
      <c r="E49" s="130" t="s">
        <v>30</v>
      </c>
      <c r="F49" s="151" t="s">
        <v>277</v>
      </c>
      <c r="G49" s="152"/>
      <c r="H49" s="11" t="s">
        <v>761</v>
      </c>
      <c r="I49" s="14">
        <f t="shared" si="0"/>
        <v>41.7</v>
      </c>
      <c r="J49" s="14">
        <v>41.7</v>
      </c>
      <c r="K49" s="121">
        <f t="shared" si="1"/>
        <v>83.4</v>
      </c>
      <c r="L49" s="127"/>
    </row>
    <row r="50" spans="1:12" ht="12.75" customHeight="1">
      <c r="A50" s="126"/>
      <c r="B50" s="119">
        <f>'Tax Invoice'!D46</f>
        <v>3</v>
      </c>
      <c r="C50" s="10" t="s">
        <v>762</v>
      </c>
      <c r="D50" s="10" t="s">
        <v>762</v>
      </c>
      <c r="E50" s="130" t="s">
        <v>30</v>
      </c>
      <c r="F50" s="151"/>
      <c r="G50" s="152"/>
      <c r="H50" s="11" t="s">
        <v>763</v>
      </c>
      <c r="I50" s="14">
        <f t="shared" si="0"/>
        <v>10.34</v>
      </c>
      <c r="J50" s="14">
        <v>10.34</v>
      </c>
      <c r="K50" s="121">
        <f t="shared" si="1"/>
        <v>31.02</v>
      </c>
      <c r="L50" s="127"/>
    </row>
    <row r="51" spans="1:12" ht="24" customHeight="1">
      <c r="A51" s="126"/>
      <c r="B51" s="119">
        <f>'Tax Invoice'!D47</f>
        <v>1</v>
      </c>
      <c r="C51" s="10" t="s">
        <v>764</v>
      </c>
      <c r="D51" s="10" t="s">
        <v>764</v>
      </c>
      <c r="E51" s="130" t="s">
        <v>30</v>
      </c>
      <c r="F51" s="151" t="s">
        <v>279</v>
      </c>
      <c r="G51" s="152"/>
      <c r="H51" s="11" t="s">
        <v>765</v>
      </c>
      <c r="I51" s="14">
        <f t="shared" si="0"/>
        <v>21.03</v>
      </c>
      <c r="J51" s="14">
        <v>21.03</v>
      </c>
      <c r="K51" s="121">
        <f t="shared" si="1"/>
        <v>21.03</v>
      </c>
      <c r="L51" s="127"/>
    </row>
    <row r="52" spans="1:12" ht="24" customHeight="1">
      <c r="A52" s="126"/>
      <c r="B52" s="119">
        <f>'Tax Invoice'!D48</f>
        <v>4</v>
      </c>
      <c r="C52" s="10" t="s">
        <v>766</v>
      </c>
      <c r="D52" s="10" t="s">
        <v>766</v>
      </c>
      <c r="E52" s="130" t="s">
        <v>31</v>
      </c>
      <c r="F52" s="151"/>
      <c r="G52" s="152"/>
      <c r="H52" s="11" t="s">
        <v>767</v>
      </c>
      <c r="I52" s="14">
        <f t="shared" si="0"/>
        <v>21.03</v>
      </c>
      <c r="J52" s="14">
        <v>21.03</v>
      </c>
      <c r="K52" s="121">
        <f t="shared" si="1"/>
        <v>84.12</v>
      </c>
      <c r="L52" s="127"/>
    </row>
    <row r="53" spans="1:12" ht="24" customHeight="1">
      <c r="A53" s="126"/>
      <c r="B53" s="119">
        <f>'Tax Invoice'!D49</f>
        <v>2</v>
      </c>
      <c r="C53" s="10" t="s">
        <v>768</v>
      </c>
      <c r="D53" s="10" t="s">
        <v>768</v>
      </c>
      <c r="E53" s="130" t="s">
        <v>31</v>
      </c>
      <c r="F53" s="151"/>
      <c r="G53" s="152"/>
      <c r="H53" s="11" t="s">
        <v>769</v>
      </c>
      <c r="I53" s="14">
        <f t="shared" si="0"/>
        <v>21.03</v>
      </c>
      <c r="J53" s="14">
        <v>21.03</v>
      </c>
      <c r="K53" s="121">
        <f t="shared" si="1"/>
        <v>42.06</v>
      </c>
      <c r="L53" s="127"/>
    </row>
    <row r="54" spans="1:12" ht="24" customHeight="1">
      <c r="A54" s="126"/>
      <c r="B54" s="119">
        <f>'Tax Invoice'!D50</f>
        <v>8</v>
      </c>
      <c r="C54" s="10" t="s">
        <v>770</v>
      </c>
      <c r="D54" s="10" t="s">
        <v>770</v>
      </c>
      <c r="E54" s="130" t="s">
        <v>30</v>
      </c>
      <c r="F54" s="151" t="s">
        <v>279</v>
      </c>
      <c r="G54" s="152"/>
      <c r="H54" s="11" t="s">
        <v>771</v>
      </c>
      <c r="I54" s="14">
        <f t="shared" ref="I54:I85" si="2">ROUNDUP(J54*$N$1,2)</f>
        <v>23.52</v>
      </c>
      <c r="J54" s="14">
        <v>23.52</v>
      </c>
      <c r="K54" s="121">
        <f t="shared" ref="K54:K85" si="3">I54*B54</f>
        <v>188.16</v>
      </c>
      <c r="L54" s="127"/>
    </row>
    <row r="55" spans="1:12" ht="24" customHeight="1">
      <c r="A55" s="126"/>
      <c r="B55" s="119">
        <f>'Tax Invoice'!D51</f>
        <v>32</v>
      </c>
      <c r="C55" s="10" t="s">
        <v>770</v>
      </c>
      <c r="D55" s="10" t="s">
        <v>770</v>
      </c>
      <c r="E55" s="130" t="s">
        <v>30</v>
      </c>
      <c r="F55" s="151" t="s">
        <v>278</v>
      </c>
      <c r="G55" s="152"/>
      <c r="H55" s="11" t="s">
        <v>771</v>
      </c>
      <c r="I55" s="14">
        <f t="shared" si="2"/>
        <v>23.52</v>
      </c>
      <c r="J55" s="14">
        <v>23.52</v>
      </c>
      <c r="K55" s="121">
        <f t="shared" si="3"/>
        <v>752.64</v>
      </c>
      <c r="L55" s="127"/>
    </row>
    <row r="56" spans="1:12" ht="24" customHeight="1">
      <c r="A56" s="126"/>
      <c r="B56" s="119">
        <f>'Tax Invoice'!D52</f>
        <v>2</v>
      </c>
      <c r="C56" s="10" t="s">
        <v>772</v>
      </c>
      <c r="D56" s="10" t="s">
        <v>772</v>
      </c>
      <c r="E56" s="130" t="s">
        <v>31</v>
      </c>
      <c r="F56" s="151" t="s">
        <v>279</v>
      </c>
      <c r="G56" s="152"/>
      <c r="H56" s="11" t="s">
        <v>773</v>
      </c>
      <c r="I56" s="14">
        <f t="shared" si="2"/>
        <v>22.81</v>
      </c>
      <c r="J56" s="14">
        <v>22.81</v>
      </c>
      <c r="K56" s="121">
        <f t="shared" si="3"/>
        <v>45.62</v>
      </c>
      <c r="L56" s="127"/>
    </row>
    <row r="57" spans="1:12" ht="24" customHeight="1">
      <c r="A57" s="126"/>
      <c r="B57" s="119">
        <f>'Tax Invoice'!D53</f>
        <v>2</v>
      </c>
      <c r="C57" s="10" t="s">
        <v>774</v>
      </c>
      <c r="D57" s="10" t="s">
        <v>774</v>
      </c>
      <c r="E57" s="130" t="s">
        <v>31</v>
      </c>
      <c r="F57" s="151" t="s">
        <v>279</v>
      </c>
      <c r="G57" s="152"/>
      <c r="H57" s="11" t="s">
        <v>775</v>
      </c>
      <c r="I57" s="14">
        <f t="shared" si="2"/>
        <v>22.81</v>
      </c>
      <c r="J57" s="14">
        <v>22.81</v>
      </c>
      <c r="K57" s="121">
        <f t="shared" si="3"/>
        <v>45.62</v>
      </c>
      <c r="L57" s="127"/>
    </row>
    <row r="58" spans="1:12" ht="24" customHeight="1">
      <c r="A58" s="126"/>
      <c r="B58" s="119">
        <f>'Tax Invoice'!D54</f>
        <v>4</v>
      </c>
      <c r="C58" s="10" t="s">
        <v>776</v>
      </c>
      <c r="D58" s="10" t="s">
        <v>862</v>
      </c>
      <c r="E58" s="130" t="s">
        <v>716</v>
      </c>
      <c r="F58" s="151"/>
      <c r="G58" s="152"/>
      <c r="H58" s="11" t="s">
        <v>870</v>
      </c>
      <c r="I58" s="14">
        <f t="shared" si="2"/>
        <v>20.67</v>
      </c>
      <c r="J58" s="14">
        <v>20.67</v>
      </c>
      <c r="K58" s="121">
        <f t="shared" si="3"/>
        <v>82.68</v>
      </c>
      <c r="L58" s="127"/>
    </row>
    <row r="59" spans="1:12" ht="24" customHeight="1">
      <c r="A59" s="126"/>
      <c r="B59" s="119">
        <f>'Tax Invoice'!D55</f>
        <v>5</v>
      </c>
      <c r="C59" s="10" t="s">
        <v>777</v>
      </c>
      <c r="D59" s="10" t="s">
        <v>777</v>
      </c>
      <c r="E59" s="130" t="s">
        <v>28</v>
      </c>
      <c r="F59" s="151"/>
      <c r="G59" s="152"/>
      <c r="H59" s="11" t="s">
        <v>871</v>
      </c>
      <c r="I59" s="14">
        <f t="shared" si="2"/>
        <v>4.99</v>
      </c>
      <c r="J59" s="14">
        <v>4.99</v>
      </c>
      <c r="K59" s="121">
        <f t="shared" si="3"/>
        <v>24.950000000000003</v>
      </c>
      <c r="L59" s="127"/>
    </row>
    <row r="60" spans="1:12" ht="12.75" customHeight="1">
      <c r="A60" s="126"/>
      <c r="B60" s="119">
        <f>'Tax Invoice'!D56</f>
        <v>28</v>
      </c>
      <c r="C60" s="10" t="s">
        <v>778</v>
      </c>
      <c r="D60" s="10" t="s">
        <v>778</v>
      </c>
      <c r="E60" s="130" t="s">
        <v>30</v>
      </c>
      <c r="F60" s="151" t="s">
        <v>279</v>
      </c>
      <c r="G60" s="152"/>
      <c r="H60" s="11" t="s">
        <v>779</v>
      </c>
      <c r="I60" s="14">
        <f t="shared" si="2"/>
        <v>8.5500000000000007</v>
      </c>
      <c r="J60" s="14">
        <v>8.5500000000000007</v>
      </c>
      <c r="K60" s="121">
        <f t="shared" si="3"/>
        <v>239.40000000000003</v>
      </c>
      <c r="L60" s="127"/>
    </row>
    <row r="61" spans="1:12" ht="12.75" customHeight="1">
      <c r="A61" s="126"/>
      <c r="B61" s="119">
        <f>'Tax Invoice'!D57</f>
        <v>28</v>
      </c>
      <c r="C61" s="10" t="s">
        <v>780</v>
      </c>
      <c r="D61" s="10" t="s">
        <v>780</v>
      </c>
      <c r="E61" s="130" t="s">
        <v>30</v>
      </c>
      <c r="F61" s="151" t="s">
        <v>279</v>
      </c>
      <c r="G61" s="152"/>
      <c r="H61" s="11" t="s">
        <v>781</v>
      </c>
      <c r="I61" s="14">
        <f t="shared" si="2"/>
        <v>9.27</v>
      </c>
      <c r="J61" s="14">
        <v>9.27</v>
      </c>
      <c r="K61" s="121">
        <f t="shared" si="3"/>
        <v>259.56</v>
      </c>
      <c r="L61" s="127"/>
    </row>
    <row r="62" spans="1:12" ht="12.75" customHeight="1">
      <c r="A62" s="126"/>
      <c r="B62" s="119">
        <f>'Tax Invoice'!D58</f>
        <v>5</v>
      </c>
      <c r="C62" s="10" t="s">
        <v>782</v>
      </c>
      <c r="D62" s="10" t="s">
        <v>782</v>
      </c>
      <c r="E62" s="130" t="s">
        <v>31</v>
      </c>
      <c r="F62" s="151" t="s">
        <v>115</v>
      </c>
      <c r="G62" s="152"/>
      <c r="H62" s="11" t="s">
        <v>783</v>
      </c>
      <c r="I62" s="14">
        <f t="shared" si="2"/>
        <v>9.27</v>
      </c>
      <c r="J62" s="14">
        <v>9.27</v>
      </c>
      <c r="K62" s="121">
        <f t="shared" si="3"/>
        <v>46.349999999999994</v>
      </c>
      <c r="L62" s="127"/>
    </row>
    <row r="63" spans="1:12" ht="12.75" customHeight="1">
      <c r="A63" s="126"/>
      <c r="B63" s="119">
        <f>'Tax Invoice'!D59</f>
        <v>8</v>
      </c>
      <c r="C63" s="10" t="s">
        <v>784</v>
      </c>
      <c r="D63" s="10" t="s">
        <v>863</v>
      </c>
      <c r="E63" s="130" t="s">
        <v>785</v>
      </c>
      <c r="F63" s="151" t="s">
        <v>279</v>
      </c>
      <c r="G63" s="152"/>
      <c r="H63" s="11" t="s">
        <v>786</v>
      </c>
      <c r="I63" s="14">
        <f t="shared" si="2"/>
        <v>24.95</v>
      </c>
      <c r="J63" s="14">
        <v>24.95</v>
      </c>
      <c r="K63" s="121">
        <f t="shared" si="3"/>
        <v>199.6</v>
      </c>
      <c r="L63" s="127"/>
    </row>
    <row r="64" spans="1:12" ht="12.75" customHeight="1">
      <c r="A64" s="126"/>
      <c r="B64" s="119">
        <f>'Tax Invoice'!D60</f>
        <v>2</v>
      </c>
      <c r="C64" s="10" t="s">
        <v>787</v>
      </c>
      <c r="D64" s="10" t="s">
        <v>864</v>
      </c>
      <c r="E64" s="130" t="s">
        <v>300</v>
      </c>
      <c r="F64" s="151" t="s">
        <v>279</v>
      </c>
      <c r="G64" s="152"/>
      <c r="H64" s="11" t="s">
        <v>788</v>
      </c>
      <c r="I64" s="14">
        <f t="shared" si="2"/>
        <v>24.59</v>
      </c>
      <c r="J64" s="14">
        <v>24.59</v>
      </c>
      <c r="K64" s="121">
        <f t="shared" si="3"/>
        <v>49.18</v>
      </c>
      <c r="L64" s="127"/>
    </row>
    <row r="65" spans="1:12" ht="12.75" customHeight="1">
      <c r="A65" s="126"/>
      <c r="B65" s="119">
        <f>'Tax Invoice'!D61</f>
        <v>2</v>
      </c>
      <c r="C65" s="10" t="s">
        <v>789</v>
      </c>
      <c r="D65" s="10" t="s">
        <v>789</v>
      </c>
      <c r="E65" s="130" t="s">
        <v>300</v>
      </c>
      <c r="F65" s="151" t="s">
        <v>279</v>
      </c>
      <c r="G65" s="152"/>
      <c r="H65" s="11" t="s">
        <v>790</v>
      </c>
      <c r="I65" s="14">
        <f t="shared" si="2"/>
        <v>12.12</v>
      </c>
      <c r="J65" s="14">
        <v>12.12</v>
      </c>
      <c r="K65" s="121">
        <f t="shared" si="3"/>
        <v>24.24</v>
      </c>
      <c r="L65" s="127"/>
    </row>
    <row r="66" spans="1:12" ht="12.75" customHeight="1">
      <c r="A66" s="126"/>
      <c r="B66" s="119">
        <f>'Tax Invoice'!D62</f>
        <v>2</v>
      </c>
      <c r="C66" s="10" t="s">
        <v>791</v>
      </c>
      <c r="D66" s="10" t="s">
        <v>791</v>
      </c>
      <c r="E66" s="130" t="s">
        <v>300</v>
      </c>
      <c r="F66" s="151" t="s">
        <v>792</v>
      </c>
      <c r="G66" s="152"/>
      <c r="H66" s="11" t="s">
        <v>793</v>
      </c>
      <c r="I66" s="14">
        <f t="shared" si="2"/>
        <v>12.12</v>
      </c>
      <c r="J66" s="14">
        <v>12.12</v>
      </c>
      <c r="K66" s="121">
        <f t="shared" si="3"/>
        <v>24.24</v>
      </c>
      <c r="L66" s="127"/>
    </row>
    <row r="67" spans="1:12" ht="24" customHeight="1">
      <c r="A67" s="126"/>
      <c r="B67" s="119">
        <f>'Tax Invoice'!D63</f>
        <v>2</v>
      </c>
      <c r="C67" s="10" t="s">
        <v>794</v>
      </c>
      <c r="D67" s="10" t="s">
        <v>794</v>
      </c>
      <c r="E67" s="130" t="s">
        <v>30</v>
      </c>
      <c r="F67" s="151" t="s">
        <v>216</v>
      </c>
      <c r="G67" s="152"/>
      <c r="H67" s="11" t="s">
        <v>795</v>
      </c>
      <c r="I67" s="14">
        <f t="shared" si="2"/>
        <v>12.47</v>
      </c>
      <c r="J67" s="14">
        <v>12.47</v>
      </c>
      <c r="K67" s="121">
        <f t="shared" si="3"/>
        <v>24.94</v>
      </c>
      <c r="L67" s="127"/>
    </row>
    <row r="68" spans="1:12" ht="12.75" customHeight="1">
      <c r="A68" s="126"/>
      <c r="B68" s="119">
        <f>'Tax Invoice'!D64</f>
        <v>2</v>
      </c>
      <c r="C68" s="10" t="s">
        <v>796</v>
      </c>
      <c r="D68" s="10" t="s">
        <v>796</v>
      </c>
      <c r="E68" s="130" t="s">
        <v>32</v>
      </c>
      <c r="F68" s="151"/>
      <c r="G68" s="152"/>
      <c r="H68" s="11" t="s">
        <v>797</v>
      </c>
      <c r="I68" s="14">
        <f t="shared" si="2"/>
        <v>6.06</v>
      </c>
      <c r="J68" s="14">
        <v>6.06</v>
      </c>
      <c r="K68" s="121">
        <f t="shared" si="3"/>
        <v>12.12</v>
      </c>
      <c r="L68" s="127"/>
    </row>
    <row r="69" spans="1:12" ht="36" customHeight="1">
      <c r="A69" s="126"/>
      <c r="B69" s="119">
        <f>'Tax Invoice'!D65</f>
        <v>3</v>
      </c>
      <c r="C69" s="10" t="s">
        <v>798</v>
      </c>
      <c r="D69" s="10" t="s">
        <v>865</v>
      </c>
      <c r="E69" s="130" t="s">
        <v>799</v>
      </c>
      <c r="F69" s="151" t="s">
        <v>245</v>
      </c>
      <c r="G69" s="152"/>
      <c r="H69" s="11" t="s">
        <v>800</v>
      </c>
      <c r="I69" s="14">
        <f t="shared" si="2"/>
        <v>58.81</v>
      </c>
      <c r="J69" s="14">
        <v>58.81</v>
      </c>
      <c r="K69" s="121">
        <f t="shared" si="3"/>
        <v>176.43</v>
      </c>
      <c r="L69" s="127"/>
    </row>
    <row r="70" spans="1:12" ht="12.75" customHeight="1">
      <c r="A70" s="126"/>
      <c r="B70" s="119">
        <f>'Tax Invoice'!D66</f>
        <v>5</v>
      </c>
      <c r="C70" s="10" t="s">
        <v>801</v>
      </c>
      <c r="D70" s="10" t="s">
        <v>801</v>
      </c>
      <c r="E70" s="130" t="s">
        <v>28</v>
      </c>
      <c r="F70" s="151"/>
      <c r="G70" s="152"/>
      <c r="H70" s="11" t="s">
        <v>802</v>
      </c>
      <c r="I70" s="14">
        <f t="shared" si="2"/>
        <v>10.34</v>
      </c>
      <c r="J70" s="14">
        <v>10.34</v>
      </c>
      <c r="K70" s="121">
        <f t="shared" si="3"/>
        <v>51.7</v>
      </c>
      <c r="L70" s="127"/>
    </row>
    <row r="71" spans="1:12" ht="12.75" customHeight="1">
      <c r="A71" s="126"/>
      <c r="B71" s="119">
        <f>'Tax Invoice'!D67</f>
        <v>5</v>
      </c>
      <c r="C71" s="10" t="s">
        <v>801</v>
      </c>
      <c r="D71" s="10" t="s">
        <v>801</v>
      </c>
      <c r="E71" s="130" t="s">
        <v>30</v>
      </c>
      <c r="F71" s="151"/>
      <c r="G71" s="152"/>
      <c r="H71" s="11" t="s">
        <v>802</v>
      </c>
      <c r="I71" s="14">
        <f t="shared" si="2"/>
        <v>10.34</v>
      </c>
      <c r="J71" s="14">
        <v>10.34</v>
      </c>
      <c r="K71" s="121">
        <f t="shared" si="3"/>
        <v>51.7</v>
      </c>
      <c r="L71" s="127"/>
    </row>
    <row r="72" spans="1:12" ht="12.75" customHeight="1">
      <c r="A72" s="126"/>
      <c r="B72" s="119">
        <f>'Tax Invoice'!D68</f>
        <v>7</v>
      </c>
      <c r="C72" s="10" t="s">
        <v>801</v>
      </c>
      <c r="D72" s="10" t="s">
        <v>801</v>
      </c>
      <c r="E72" s="130" t="s">
        <v>31</v>
      </c>
      <c r="F72" s="151"/>
      <c r="G72" s="152"/>
      <c r="H72" s="11" t="s">
        <v>802</v>
      </c>
      <c r="I72" s="14">
        <f t="shared" si="2"/>
        <v>10.34</v>
      </c>
      <c r="J72" s="14">
        <v>10.34</v>
      </c>
      <c r="K72" s="121">
        <f t="shared" si="3"/>
        <v>72.38</v>
      </c>
      <c r="L72" s="127"/>
    </row>
    <row r="73" spans="1:12" ht="24" customHeight="1">
      <c r="A73" s="126"/>
      <c r="B73" s="119">
        <f>'Tax Invoice'!D69</f>
        <v>2</v>
      </c>
      <c r="C73" s="10" t="s">
        <v>803</v>
      </c>
      <c r="D73" s="10" t="s">
        <v>803</v>
      </c>
      <c r="E73" s="130" t="s">
        <v>28</v>
      </c>
      <c r="F73" s="151" t="s">
        <v>274</v>
      </c>
      <c r="G73" s="152"/>
      <c r="H73" s="11" t="s">
        <v>804</v>
      </c>
      <c r="I73" s="14">
        <f t="shared" si="2"/>
        <v>12.12</v>
      </c>
      <c r="J73" s="14">
        <v>12.12</v>
      </c>
      <c r="K73" s="121">
        <f t="shared" si="3"/>
        <v>24.24</v>
      </c>
      <c r="L73" s="127"/>
    </row>
    <row r="74" spans="1:12" ht="36" customHeight="1">
      <c r="A74" s="126"/>
      <c r="B74" s="119">
        <f>'Tax Invoice'!D70</f>
        <v>2</v>
      </c>
      <c r="C74" s="10" t="s">
        <v>805</v>
      </c>
      <c r="D74" s="10" t="s">
        <v>866</v>
      </c>
      <c r="E74" s="130" t="s">
        <v>236</v>
      </c>
      <c r="F74" s="151" t="s">
        <v>112</v>
      </c>
      <c r="G74" s="152"/>
      <c r="H74" s="11" t="s">
        <v>806</v>
      </c>
      <c r="I74" s="14">
        <f t="shared" si="2"/>
        <v>29.94</v>
      </c>
      <c r="J74" s="14">
        <v>29.94</v>
      </c>
      <c r="K74" s="121">
        <f t="shared" si="3"/>
        <v>59.88</v>
      </c>
      <c r="L74" s="127"/>
    </row>
    <row r="75" spans="1:12" ht="36" customHeight="1">
      <c r="A75" s="126"/>
      <c r="B75" s="119">
        <f>'Tax Invoice'!D71</f>
        <v>10</v>
      </c>
      <c r="C75" s="10" t="s">
        <v>805</v>
      </c>
      <c r="D75" s="10" t="s">
        <v>866</v>
      </c>
      <c r="E75" s="130" t="s">
        <v>236</v>
      </c>
      <c r="F75" s="151" t="s">
        <v>274</v>
      </c>
      <c r="G75" s="152"/>
      <c r="H75" s="11" t="s">
        <v>806</v>
      </c>
      <c r="I75" s="14">
        <f t="shared" si="2"/>
        <v>29.94</v>
      </c>
      <c r="J75" s="14">
        <v>29.94</v>
      </c>
      <c r="K75" s="121">
        <f t="shared" si="3"/>
        <v>299.40000000000003</v>
      </c>
      <c r="L75" s="127"/>
    </row>
    <row r="76" spans="1:12" ht="24" customHeight="1">
      <c r="A76" s="126"/>
      <c r="B76" s="119">
        <f>'Tax Invoice'!D72</f>
        <v>8</v>
      </c>
      <c r="C76" s="10" t="s">
        <v>807</v>
      </c>
      <c r="D76" s="10" t="s">
        <v>807</v>
      </c>
      <c r="E76" s="130" t="s">
        <v>30</v>
      </c>
      <c r="F76" s="151" t="s">
        <v>279</v>
      </c>
      <c r="G76" s="152"/>
      <c r="H76" s="11" t="s">
        <v>808</v>
      </c>
      <c r="I76" s="14">
        <f t="shared" si="2"/>
        <v>21.03</v>
      </c>
      <c r="J76" s="14">
        <v>21.03</v>
      </c>
      <c r="K76" s="121">
        <f t="shared" si="3"/>
        <v>168.24</v>
      </c>
      <c r="L76" s="127"/>
    </row>
    <row r="77" spans="1:12" ht="24" customHeight="1">
      <c r="A77" s="126"/>
      <c r="B77" s="119">
        <f>'Tax Invoice'!D73</f>
        <v>5</v>
      </c>
      <c r="C77" s="10" t="s">
        <v>809</v>
      </c>
      <c r="D77" s="10" t="s">
        <v>809</v>
      </c>
      <c r="E77" s="130" t="s">
        <v>810</v>
      </c>
      <c r="F77" s="151"/>
      <c r="G77" s="152"/>
      <c r="H77" s="11" t="s">
        <v>811</v>
      </c>
      <c r="I77" s="14">
        <f t="shared" si="2"/>
        <v>4.99</v>
      </c>
      <c r="J77" s="14">
        <v>4.99</v>
      </c>
      <c r="K77" s="121">
        <f t="shared" si="3"/>
        <v>24.950000000000003</v>
      </c>
      <c r="L77" s="127"/>
    </row>
    <row r="78" spans="1:12" ht="24" customHeight="1">
      <c r="A78" s="126"/>
      <c r="B78" s="119">
        <f>'Tax Invoice'!D74</f>
        <v>6</v>
      </c>
      <c r="C78" s="10" t="s">
        <v>121</v>
      </c>
      <c r="D78" s="10" t="s">
        <v>121</v>
      </c>
      <c r="E78" s="130"/>
      <c r="F78" s="151"/>
      <c r="G78" s="152"/>
      <c r="H78" s="11" t="s">
        <v>812</v>
      </c>
      <c r="I78" s="14">
        <f t="shared" si="2"/>
        <v>6.77</v>
      </c>
      <c r="J78" s="14">
        <v>6.77</v>
      </c>
      <c r="K78" s="121">
        <f t="shared" si="3"/>
        <v>40.619999999999997</v>
      </c>
      <c r="L78" s="127"/>
    </row>
    <row r="79" spans="1:12" ht="24" customHeight="1">
      <c r="A79" s="126"/>
      <c r="B79" s="119">
        <f>'Tax Invoice'!D75</f>
        <v>6</v>
      </c>
      <c r="C79" s="10" t="s">
        <v>813</v>
      </c>
      <c r="D79" s="10" t="s">
        <v>813</v>
      </c>
      <c r="E79" s="130"/>
      <c r="F79" s="151"/>
      <c r="G79" s="152"/>
      <c r="H79" s="11" t="s">
        <v>814</v>
      </c>
      <c r="I79" s="14">
        <f t="shared" si="2"/>
        <v>4.99</v>
      </c>
      <c r="J79" s="14">
        <v>4.99</v>
      </c>
      <c r="K79" s="121">
        <f t="shared" si="3"/>
        <v>29.94</v>
      </c>
      <c r="L79" s="127"/>
    </row>
    <row r="80" spans="1:12" ht="24" customHeight="1">
      <c r="A80" s="126"/>
      <c r="B80" s="119">
        <f>'Tax Invoice'!D76</f>
        <v>1</v>
      </c>
      <c r="C80" s="10" t="s">
        <v>815</v>
      </c>
      <c r="D80" s="10" t="s">
        <v>815</v>
      </c>
      <c r="E80" s="130"/>
      <c r="F80" s="151"/>
      <c r="G80" s="152"/>
      <c r="H80" s="11" t="s">
        <v>816</v>
      </c>
      <c r="I80" s="14">
        <f t="shared" si="2"/>
        <v>4.99</v>
      </c>
      <c r="J80" s="14">
        <v>4.99</v>
      </c>
      <c r="K80" s="121">
        <f t="shared" si="3"/>
        <v>4.99</v>
      </c>
      <c r="L80" s="127"/>
    </row>
    <row r="81" spans="1:12" ht="24" customHeight="1">
      <c r="A81" s="126"/>
      <c r="B81" s="119">
        <f>'Tax Invoice'!D77</f>
        <v>2</v>
      </c>
      <c r="C81" s="10" t="s">
        <v>631</v>
      </c>
      <c r="D81" s="10" t="s">
        <v>631</v>
      </c>
      <c r="E81" s="130" t="s">
        <v>277</v>
      </c>
      <c r="F81" s="151"/>
      <c r="G81" s="152"/>
      <c r="H81" s="11" t="s">
        <v>817</v>
      </c>
      <c r="I81" s="14">
        <f t="shared" si="2"/>
        <v>13.9</v>
      </c>
      <c r="J81" s="14">
        <v>13.9</v>
      </c>
      <c r="K81" s="121">
        <f t="shared" si="3"/>
        <v>27.8</v>
      </c>
      <c r="L81" s="127"/>
    </row>
    <row r="82" spans="1:12" ht="24" customHeight="1">
      <c r="A82" s="126"/>
      <c r="B82" s="119">
        <f>'Tax Invoice'!D78</f>
        <v>2</v>
      </c>
      <c r="C82" s="10" t="s">
        <v>818</v>
      </c>
      <c r="D82" s="10" t="s">
        <v>818</v>
      </c>
      <c r="E82" s="130" t="s">
        <v>279</v>
      </c>
      <c r="F82" s="151" t="s">
        <v>274</v>
      </c>
      <c r="G82" s="152"/>
      <c r="H82" s="11" t="s">
        <v>819</v>
      </c>
      <c r="I82" s="14">
        <f t="shared" si="2"/>
        <v>15.68</v>
      </c>
      <c r="J82" s="14">
        <v>15.68</v>
      </c>
      <c r="K82" s="121">
        <f t="shared" si="3"/>
        <v>31.36</v>
      </c>
      <c r="L82" s="127"/>
    </row>
    <row r="83" spans="1:12" ht="12.75" customHeight="1">
      <c r="A83" s="126"/>
      <c r="B83" s="119">
        <f>'Tax Invoice'!D79</f>
        <v>1</v>
      </c>
      <c r="C83" s="10" t="s">
        <v>820</v>
      </c>
      <c r="D83" s="10" t="s">
        <v>820</v>
      </c>
      <c r="E83" s="130" t="s">
        <v>30</v>
      </c>
      <c r="F83" s="151"/>
      <c r="G83" s="152"/>
      <c r="H83" s="11" t="s">
        <v>821</v>
      </c>
      <c r="I83" s="14">
        <f t="shared" si="2"/>
        <v>12.12</v>
      </c>
      <c r="J83" s="14">
        <v>12.12</v>
      </c>
      <c r="K83" s="121">
        <f t="shared" si="3"/>
        <v>12.12</v>
      </c>
      <c r="L83" s="127"/>
    </row>
    <row r="84" spans="1:12" ht="12.75" customHeight="1">
      <c r="A84" s="126"/>
      <c r="B84" s="119">
        <f>'Tax Invoice'!D80</f>
        <v>2</v>
      </c>
      <c r="C84" s="10" t="s">
        <v>822</v>
      </c>
      <c r="D84" s="10" t="s">
        <v>822</v>
      </c>
      <c r="E84" s="130" t="s">
        <v>30</v>
      </c>
      <c r="F84" s="151"/>
      <c r="G84" s="152"/>
      <c r="H84" s="11" t="s">
        <v>823</v>
      </c>
      <c r="I84" s="14">
        <f t="shared" si="2"/>
        <v>12.83</v>
      </c>
      <c r="J84" s="14">
        <v>12.83</v>
      </c>
      <c r="K84" s="121">
        <f t="shared" si="3"/>
        <v>25.66</v>
      </c>
      <c r="L84" s="127"/>
    </row>
    <row r="85" spans="1:12" ht="24" customHeight="1">
      <c r="A85" s="126"/>
      <c r="B85" s="119">
        <f>'Tax Invoice'!D81</f>
        <v>2</v>
      </c>
      <c r="C85" s="10" t="s">
        <v>606</v>
      </c>
      <c r="D85" s="10" t="s">
        <v>606</v>
      </c>
      <c r="E85" s="130" t="s">
        <v>28</v>
      </c>
      <c r="F85" s="151" t="s">
        <v>279</v>
      </c>
      <c r="G85" s="152"/>
      <c r="H85" s="11" t="s">
        <v>608</v>
      </c>
      <c r="I85" s="14">
        <f t="shared" si="2"/>
        <v>24.59</v>
      </c>
      <c r="J85" s="14">
        <v>24.59</v>
      </c>
      <c r="K85" s="121">
        <f t="shared" si="3"/>
        <v>49.18</v>
      </c>
      <c r="L85" s="127"/>
    </row>
    <row r="86" spans="1:12" ht="24" customHeight="1">
      <c r="A86" s="126"/>
      <c r="B86" s="119">
        <f>'Tax Invoice'!D82</f>
        <v>2</v>
      </c>
      <c r="C86" s="10" t="s">
        <v>606</v>
      </c>
      <c r="D86" s="10" t="s">
        <v>606</v>
      </c>
      <c r="E86" s="130" t="s">
        <v>30</v>
      </c>
      <c r="F86" s="151" t="s">
        <v>279</v>
      </c>
      <c r="G86" s="152"/>
      <c r="H86" s="11" t="s">
        <v>608</v>
      </c>
      <c r="I86" s="14">
        <f t="shared" ref="I86:I111" si="4">ROUNDUP(J86*$N$1,2)</f>
        <v>24.59</v>
      </c>
      <c r="J86" s="14">
        <v>24.59</v>
      </c>
      <c r="K86" s="121">
        <f t="shared" ref="K86:K111" si="5">I86*B86</f>
        <v>49.18</v>
      </c>
      <c r="L86" s="127"/>
    </row>
    <row r="87" spans="1:12" ht="36" customHeight="1">
      <c r="A87" s="126"/>
      <c r="B87" s="119">
        <f>'Tax Invoice'!D83</f>
        <v>2</v>
      </c>
      <c r="C87" s="10" t="s">
        <v>824</v>
      </c>
      <c r="D87" s="10" t="s">
        <v>824</v>
      </c>
      <c r="E87" s="130" t="s">
        <v>32</v>
      </c>
      <c r="F87" s="151"/>
      <c r="G87" s="152"/>
      <c r="H87" s="11" t="s">
        <v>825</v>
      </c>
      <c r="I87" s="14">
        <f t="shared" si="4"/>
        <v>6.77</v>
      </c>
      <c r="J87" s="14">
        <v>6.77</v>
      </c>
      <c r="K87" s="121">
        <f t="shared" si="5"/>
        <v>13.54</v>
      </c>
      <c r="L87" s="127"/>
    </row>
    <row r="88" spans="1:12" ht="12.75" customHeight="1">
      <c r="A88" s="126"/>
      <c r="B88" s="119">
        <f>'Tax Invoice'!D84</f>
        <v>6</v>
      </c>
      <c r="C88" s="10" t="s">
        <v>650</v>
      </c>
      <c r="D88" s="10" t="s">
        <v>650</v>
      </c>
      <c r="E88" s="130" t="s">
        <v>641</v>
      </c>
      <c r="F88" s="151"/>
      <c r="G88" s="152"/>
      <c r="H88" s="11" t="s">
        <v>652</v>
      </c>
      <c r="I88" s="14">
        <f t="shared" si="4"/>
        <v>4.99</v>
      </c>
      <c r="J88" s="14">
        <v>4.99</v>
      </c>
      <c r="K88" s="121">
        <f t="shared" si="5"/>
        <v>29.94</v>
      </c>
      <c r="L88" s="127"/>
    </row>
    <row r="89" spans="1:12" ht="24" customHeight="1">
      <c r="A89" s="126"/>
      <c r="B89" s="119">
        <f>'Tax Invoice'!D85</f>
        <v>2</v>
      </c>
      <c r="C89" s="10" t="s">
        <v>826</v>
      </c>
      <c r="D89" s="10" t="s">
        <v>867</v>
      </c>
      <c r="E89" s="130" t="s">
        <v>33</v>
      </c>
      <c r="F89" s="151"/>
      <c r="G89" s="152"/>
      <c r="H89" s="11" t="s">
        <v>827</v>
      </c>
      <c r="I89" s="14">
        <f t="shared" si="4"/>
        <v>37.07</v>
      </c>
      <c r="J89" s="14">
        <v>37.07</v>
      </c>
      <c r="K89" s="121">
        <f t="shared" si="5"/>
        <v>74.14</v>
      </c>
      <c r="L89" s="127"/>
    </row>
    <row r="90" spans="1:12" ht="24" customHeight="1">
      <c r="A90" s="126"/>
      <c r="B90" s="119">
        <f>'Tax Invoice'!D86</f>
        <v>2</v>
      </c>
      <c r="C90" s="10" t="s">
        <v>828</v>
      </c>
      <c r="D90" s="10" t="s">
        <v>828</v>
      </c>
      <c r="E90" s="130" t="s">
        <v>32</v>
      </c>
      <c r="F90" s="151"/>
      <c r="G90" s="152"/>
      <c r="H90" s="11" t="s">
        <v>829</v>
      </c>
      <c r="I90" s="14">
        <f t="shared" si="4"/>
        <v>63.08</v>
      </c>
      <c r="J90" s="14">
        <v>63.08</v>
      </c>
      <c r="K90" s="121">
        <f t="shared" si="5"/>
        <v>126.16</v>
      </c>
      <c r="L90" s="127"/>
    </row>
    <row r="91" spans="1:12" ht="24" customHeight="1">
      <c r="A91" s="126"/>
      <c r="B91" s="119">
        <f>'Tax Invoice'!D87</f>
        <v>2</v>
      </c>
      <c r="C91" s="10" t="s">
        <v>830</v>
      </c>
      <c r="D91" s="10" t="s">
        <v>830</v>
      </c>
      <c r="E91" s="130" t="s">
        <v>28</v>
      </c>
      <c r="F91" s="151"/>
      <c r="G91" s="152"/>
      <c r="H91" s="11" t="s">
        <v>831</v>
      </c>
      <c r="I91" s="14">
        <f t="shared" si="4"/>
        <v>35.28</v>
      </c>
      <c r="J91" s="14">
        <v>35.28</v>
      </c>
      <c r="K91" s="121">
        <f t="shared" si="5"/>
        <v>70.56</v>
      </c>
      <c r="L91" s="127"/>
    </row>
    <row r="92" spans="1:12" ht="24" customHeight="1">
      <c r="A92" s="126"/>
      <c r="B92" s="119">
        <f>'Tax Invoice'!D88</f>
        <v>2</v>
      </c>
      <c r="C92" s="10" t="s">
        <v>830</v>
      </c>
      <c r="D92" s="10" t="s">
        <v>830</v>
      </c>
      <c r="E92" s="130" t="s">
        <v>30</v>
      </c>
      <c r="F92" s="151"/>
      <c r="G92" s="152"/>
      <c r="H92" s="11" t="s">
        <v>831</v>
      </c>
      <c r="I92" s="14">
        <f t="shared" si="4"/>
        <v>35.28</v>
      </c>
      <c r="J92" s="14">
        <v>35.28</v>
      </c>
      <c r="K92" s="121">
        <f t="shared" si="5"/>
        <v>70.56</v>
      </c>
      <c r="L92" s="127"/>
    </row>
    <row r="93" spans="1:12" ht="24" customHeight="1">
      <c r="A93" s="126"/>
      <c r="B93" s="119">
        <f>'Tax Invoice'!D89</f>
        <v>2</v>
      </c>
      <c r="C93" s="10" t="s">
        <v>830</v>
      </c>
      <c r="D93" s="10" t="s">
        <v>830</v>
      </c>
      <c r="E93" s="130" t="s">
        <v>72</v>
      </c>
      <c r="F93" s="151"/>
      <c r="G93" s="152"/>
      <c r="H93" s="11" t="s">
        <v>831</v>
      </c>
      <c r="I93" s="14">
        <f t="shared" si="4"/>
        <v>35.28</v>
      </c>
      <c r="J93" s="14">
        <v>35.28</v>
      </c>
      <c r="K93" s="121">
        <f t="shared" si="5"/>
        <v>70.56</v>
      </c>
      <c r="L93" s="127"/>
    </row>
    <row r="94" spans="1:12" ht="24" customHeight="1">
      <c r="A94" s="126"/>
      <c r="B94" s="119">
        <f>'Tax Invoice'!D90</f>
        <v>2</v>
      </c>
      <c r="C94" s="10" t="s">
        <v>830</v>
      </c>
      <c r="D94" s="10" t="s">
        <v>830</v>
      </c>
      <c r="E94" s="130" t="s">
        <v>95</v>
      </c>
      <c r="F94" s="151"/>
      <c r="G94" s="152"/>
      <c r="H94" s="11" t="s">
        <v>831</v>
      </c>
      <c r="I94" s="14">
        <f t="shared" si="4"/>
        <v>35.28</v>
      </c>
      <c r="J94" s="14">
        <v>35.28</v>
      </c>
      <c r="K94" s="121">
        <f t="shared" si="5"/>
        <v>70.56</v>
      </c>
      <c r="L94" s="127"/>
    </row>
    <row r="95" spans="1:12" ht="24" customHeight="1">
      <c r="A95" s="126"/>
      <c r="B95" s="119">
        <f>'Tax Invoice'!D91</f>
        <v>2</v>
      </c>
      <c r="C95" s="10" t="s">
        <v>832</v>
      </c>
      <c r="D95" s="10" t="s">
        <v>832</v>
      </c>
      <c r="E95" s="130" t="s">
        <v>34</v>
      </c>
      <c r="F95" s="151"/>
      <c r="G95" s="152"/>
      <c r="H95" s="11" t="s">
        <v>833</v>
      </c>
      <c r="I95" s="14">
        <f t="shared" si="4"/>
        <v>69.5</v>
      </c>
      <c r="J95" s="14">
        <v>69.5</v>
      </c>
      <c r="K95" s="121">
        <f t="shared" si="5"/>
        <v>139</v>
      </c>
      <c r="L95" s="127"/>
    </row>
    <row r="96" spans="1:12" ht="24" customHeight="1">
      <c r="A96" s="126"/>
      <c r="B96" s="119">
        <f>'Tax Invoice'!D92</f>
        <v>2</v>
      </c>
      <c r="C96" s="10" t="s">
        <v>834</v>
      </c>
      <c r="D96" s="10" t="s">
        <v>834</v>
      </c>
      <c r="E96" s="130" t="s">
        <v>657</v>
      </c>
      <c r="F96" s="151"/>
      <c r="G96" s="152"/>
      <c r="H96" s="11" t="s">
        <v>835</v>
      </c>
      <c r="I96" s="14">
        <f t="shared" si="4"/>
        <v>41.7</v>
      </c>
      <c r="J96" s="14">
        <v>41.7</v>
      </c>
      <c r="K96" s="121">
        <f t="shared" si="5"/>
        <v>83.4</v>
      </c>
      <c r="L96" s="127"/>
    </row>
    <row r="97" spans="1:12" ht="24" customHeight="1">
      <c r="A97" s="126"/>
      <c r="B97" s="119">
        <f>'Tax Invoice'!D93</f>
        <v>2</v>
      </c>
      <c r="C97" s="10" t="s">
        <v>834</v>
      </c>
      <c r="D97" s="10" t="s">
        <v>834</v>
      </c>
      <c r="E97" s="130" t="s">
        <v>30</v>
      </c>
      <c r="F97" s="151"/>
      <c r="G97" s="152"/>
      <c r="H97" s="11" t="s">
        <v>835</v>
      </c>
      <c r="I97" s="14">
        <f t="shared" si="4"/>
        <v>41.7</v>
      </c>
      <c r="J97" s="14">
        <v>41.7</v>
      </c>
      <c r="K97" s="121">
        <f t="shared" si="5"/>
        <v>83.4</v>
      </c>
      <c r="L97" s="127"/>
    </row>
    <row r="98" spans="1:12" ht="24" customHeight="1">
      <c r="A98" s="126"/>
      <c r="B98" s="119">
        <f>'Tax Invoice'!D94</f>
        <v>2</v>
      </c>
      <c r="C98" s="10" t="s">
        <v>834</v>
      </c>
      <c r="D98" s="10" t="s">
        <v>834</v>
      </c>
      <c r="E98" s="130" t="s">
        <v>33</v>
      </c>
      <c r="F98" s="151"/>
      <c r="G98" s="152"/>
      <c r="H98" s="11" t="s">
        <v>835</v>
      </c>
      <c r="I98" s="14">
        <f t="shared" si="4"/>
        <v>41.7</v>
      </c>
      <c r="J98" s="14">
        <v>41.7</v>
      </c>
      <c r="K98" s="121">
        <f t="shared" si="5"/>
        <v>83.4</v>
      </c>
      <c r="L98" s="127"/>
    </row>
    <row r="99" spans="1:12" ht="24" customHeight="1">
      <c r="A99" s="126"/>
      <c r="B99" s="119">
        <f>'Tax Invoice'!D95</f>
        <v>2</v>
      </c>
      <c r="C99" s="10" t="s">
        <v>836</v>
      </c>
      <c r="D99" s="10" t="s">
        <v>836</v>
      </c>
      <c r="E99" s="130" t="s">
        <v>31</v>
      </c>
      <c r="F99" s="151"/>
      <c r="G99" s="152"/>
      <c r="H99" s="11" t="s">
        <v>837</v>
      </c>
      <c r="I99" s="14">
        <f t="shared" si="4"/>
        <v>66.650000000000006</v>
      </c>
      <c r="J99" s="14">
        <v>66.650000000000006</v>
      </c>
      <c r="K99" s="121">
        <f t="shared" si="5"/>
        <v>133.30000000000001</v>
      </c>
      <c r="L99" s="127"/>
    </row>
    <row r="100" spans="1:12" ht="12.75" customHeight="1">
      <c r="A100" s="126"/>
      <c r="B100" s="119">
        <f>'Tax Invoice'!D96</f>
        <v>2</v>
      </c>
      <c r="C100" s="10" t="s">
        <v>838</v>
      </c>
      <c r="D100" s="10" t="s">
        <v>838</v>
      </c>
      <c r="E100" s="130" t="s">
        <v>657</v>
      </c>
      <c r="F100" s="151"/>
      <c r="G100" s="152"/>
      <c r="H100" s="11" t="s">
        <v>839</v>
      </c>
      <c r="I100" s="14">
        <f t="shared" si="4"/>
        <v>35.28</v>
      </c>
      <c r="J100" s="14">
        <v>35.28</v>
      </c>
      <c r="K100" s="121">
        <f t="shared" si="5"/>
        <v>70.56</v>
      </c>
      <c r="L100" s="127"/>
    </row>
    <row r="101" spans="1:12" ht="12.75" customHeight="1">
      <c r="A101" s="126"/>
      <c r="B101" s="119">
        <f>'Tax Invoice'!D97</f>
        <v>2</v>
      </c>
      <c r="C101" s="10" t="s">
        <v>838</v>
      </c>
      <c r="D101" s="10" t="s">
        <v>838</v>
      </c>
      <c r="E101" s="130" t="s">
        <v>72</v>
      </c>
      <c r="F101" s="151"/>
      <c r="G101" s="152"/>
      <c r="H101" s="11" t="s">
        <v>839</v>
      </c>
      <c r="I101" s="14">
        <f t="shared" si="4"/>
        <v>35.28</v>
      </c>
      <c r="J101" s="14">
        <v>35.28</v>
      </c>
      <c r="K101" s="121">
        <f t="shared" si="5"/>
        <v>70.56</v>
      </c>
      <c r="L101" s="127"/>
    </row>
    <row r="102" spans="1:12" ht="24" customHeight="1">
      <c r="A102" s="126"/>
      <c r="B102" s="119">
        <f>'Tax Invoice'!D98</f>
        <v>4</v>
      </c>
      <c r="C102" s="10" t="s">
        <v>840</v>
      </c>
      <c r="D102" s="10" t="s">
        <v>840</v>
      </c>
      <c r="E102" s="130"/>
      <c r="F102" s="151"/>
      <c r="G102" s="152"/>
      <c r="H102" s="11" t="s">
        <v>841</v>
      </c>
      <c r="I102" s="14">
        <f t="shared" si="4"/>
        <v>21.74</v>
      </c>
      <c r="J102" s="14">
        <v>21.74</v>
      </c>
      <c r="K102" s="121">
        <f t="shared" si="5"/>
        <v>86.96</v>
      </c>
      <c r="L102" s="127"/>
    </row>
    <row r="103" spans="1:12" ht="24" customHeight="1">
      <c r="A103" s="126"/>
      <c r="B103" s="119">
        <f>'Tax Invoice'!D99</f>
        <v>2</v>
      </c>
      <c r="C103" s="10" t="s">
        <v>842</v>
      </c>
      <c r="D103" s="10" t="s">
        <v>842</v>
      </c>
      <c r="E103" s="130" t="s">
        <v>277</v>
      </c>
      <c r="F103" s="151"/>
      <c r="G103" s="152"/>
      <c r="H103" s="11" t="s">
        <v>843</v>
      </c>
      <c r="I103" s="14">
        <f t="shared" si="4"/>
        <v>69.5</v>
      </c>
      <c r="J103" s="14">
        <v>69.5</v>
      </c>
      <c r="K103" s="121">
        <f t="shared" si="5"/>
        <v>139</v>
      </c>
      <c r="L103" s="127"/>
    </row>
    <row r="104" spans="1:12" ht="24" customHeight="1">
      <c r="A104" s="126"/>
      <c r="B104" s="119">
        <f>'Tax Invoice'!D100</f>
        <v>4</v>
      </c>
      <c r="C104" s="10" t="s">
        <v>844</v>
      </c>
      <c r="D104" s="10" t="s">
        <v>844</v>
      </c>
      <c r="E104" s="130"/>
      <c r="F104" s="151"/>
      <c r="G104" s="152"/>
      <c r="H104" s="11" t="s">
        <v>845</v>
      </c>
      <c r="I104" s="14">
        <f t="shared" si="4"/>
        <v>21.38</v>
      </c>
      <c r="J104" s="14">
        <v>21.38</v>
      </c>
      <c r="K104" s="121">
        <f t="shared" si="5"/>
        <v>85.52</v>
      </c>
      <c r="L104" s="127"/>
    </row>
    <row r="105" spans="1:12" ht="24" customHeight="1">
      <c r="A105" s="126"/>
      <c r="B105" s="119">
        <f>'Tax Invoice'!D101</f>
        <v>1</v>
      </c>
      <c r="C105" s="10" t="s">
        <v>846</v>
      </c>
      <c r="D105" s="10" t="s">
        <v>846</v>
      </c>
      <c r="E105" s="130" t="s">
        <v>112</v>
      </c>
      <c r="F105" s="151"/>
      <c r="G105" s="152"/>
      <c r="H105" s="11" t="s">
        <v>847</v>
      </c>
      <c r="I105" s="14">
        <f t="shared" si="4"/>
        <v>85.54</v>
      </c>
      <c r="J105" s="14">
        <v>85.54</v>
      </c>
      <c r="K105" s="121">
        <f t="shared" si="5"/>
        <v>85.54</v>
      </c>
      <c r="L105" s="127"/>
    </row>
    <row r="106" spans="1:12" ht="24" customHeight="1">
      <c r="A106" s="126"/>
      <c r="B106" s="119">
        <f>'Tax Invoice'!D102</f>
        <v>1</v>
      </c>
      <c r="C106" s="10" t="s">
        <v>848</v>
      </c>
      <c r="D106" s="10" t="s">
        <v>848</v>
      </c>
      <c r="E106" s="130" t="s">
        <v>271</v>
      </c>
      <c r="F106" s="151"/>
      <c r="G106" s="152"/>
      <c r="H106" s="11" t="s">
        <v>849</v>
      </c>
      <c r="I106" s="14">
        <f t="shared" si="4"/>
        <v>85.54</v>
      </c>
      <c r="J106" s="14">
        <v>85.54</v>
      </c>
      <c r="K106" s="121">
        <f t="shared" si="5"/>
        <v>85.54</v>
      </c>
      <c r="L106" s="127"/>
    </row>
    <row r="107" spans="1:12" ht="24" customHeight="1">
      <c r="A107" s="126"/>
      <c r="B107" s="119">
        <f>'Tax Invoice'!D103</f>
        <v>1</v>
      </c>
      <c r="C107" s="10" t="s">
        <v>850</v>
      </c>
      <c r="D107" s="10" t="s">
        <v>850</v>
      </c>
      <c r="E107" s="130" t="s">
        <v>851</v>
      </c>
      <c r="F107" s="151"/>
      <c r="G107" s="152"/>
      <c r="H107" s="11" t="s">
        <v>852</v>
      </c>
      <c r="I107" s="14">
        <f t="shared" si="4"/>
        <v>22.81</v>
      </c>
      <c r="J107" s="14">
        <v>22.81</v>
      </c>
      <c r="K107" s="121">
        <f t="shared" si="5"/>
        <v>22.81</v>
      </c>
      <c r="L107" s="127"/>
    </row>
    <row r="108" spans="1:12" ht="24" customHeight="1">
      <c r="A108" s="126"/>
      <c r="B108" s="119">
        <f>'Tax Invoice'!D104</f>
        <v>1</v>
      </c>
      <c r="C108" s="10" t="s">
        <v>853</v>
      </c>
      <c r="D108" s="10" t="s">
        <v>853</v>
      </c>
      <c r="E108" s="130" t="s">
        <v>851</v>
      </c>
      <c r="F108" s="151"/>
      <c r="G108" s="152"/>
      <c r="H108" s="11" t="s">
        <v>854</v>
      </c>
      <c r="I108" s="14">
        <f t="shared" si="4"/>
        <v>22.81</v>
      </c>
      <c r="J108" s="14">
        <v>22.81</v>
      </c>
      <c r="K108" s="121">
        <f t="shared" si="5"/>
        <v>22.81</v>
      </c>
      <c r="L108" s="127"/>
    </row>
    <row r="109" spans="1:12" ht="24" customHeight="1">
      <c r="A109" s="126"/>
      <c r="B109" s="119">
        <f>'Tax Invoice'!D105</f>
        <v>2</v>
      </c>
      <c r="C109" s="10" t="s">
        <v>855</v>
      </c>
      <c r="D109" s="10" t="s">
        <v>855</v>
      </c>
      <c r="E109" s="130" t="s">
        <v>277</v>
      </c>
      <c r="F109" s="151"/>
      <c r="G109" s="152"/>
      <c r="H109" s="11" t="s">
        <v>856</v>
      </c>
      <c r="I109" s="14">
        <f t="shared" si="4"/>
        <v>139</v>
      </c>
      <c r="J109" s="14">
        <v>139</v>
      </c>
      <c r="K109" s="121">
        <f t="shared" si="5"/>
        <v>278</v>
      </c>
      <c r="L109" s="127"/>
    </row>
    <row r="110" spans="1:12" ht="24" customHeight="1">
      <c r="A110" s="126"/>
      <c r="B110" s="119">
        <f>'Tax Invoice'!D106</f>
        <v>1</v>
      </c>
      <c r="C110" s="10" t="s">
        <v>857</v>
      </c>
      <c r="D110" s="10" t="s">
        <v>857</v>
      </c>
      <c r="E110" s="130" t="s">
        <v>30</v>
      </c>
      <c r="F110" s="151" t="s">
        <v>279</v>
      </c>
      <c r="G110" s="152"/>
      <c r="H110" s="11" t="s">
        <v>858</v>
      </c>
      <c r="I110" s="14">
        <f t="shared" si="4"/>
        <v>121.18</v>
      </c>
      <c r="J110" s="14">
        <v>121.18</v>
      </c>
      <c r="K110" s="121">
        <f t="shared" si="5"/>
        <v>121.18</v>
      </c>
      <c r="L110" s="127"/>
    </row>
    <row r="111" spans="1:12" ht="24" customHeight="1">
      <c r="A111" s="126"/>
      <c r="B111" s="120">
        <f>'Tax Invoice'!D107</f>
        <v>1</v>
      </c>
      <c r="C111" s="12" t="s">
        <v>859</v>
      </c>
      <c r="D111" s="12" t="s">
        <v>859</v>
      </c>
      <c r="E111" s="131" t="s">
        <v>792</v>
      </c>
      <c r="F111" s="161"/>
      <c r="G111" s="162"/>
      <c r="H111" s="13" t="s">
        <v>860</v>
      </c>
      <c r="I111" s="15">
        <f t="shared" si="4"/>
        <v>22.81</v>
      </c>
      <c r="J111" s="15">
        <v>22.81</v>
      </c>
      <c r="K111" s="122">
        <f t="shared" si="5"/>
        <v>22.81</v>
      </c>
      <c r="L111" s="127"/>
    </row>
    <row r="112" spans="1:12" ht="12.75" customHeight="1">
      <c r="A112" s="126"/>
      <c r="B112" s="138">
        <f>SUM(B22:B111)</f>
        <v>342</v>
      </c>
      <c r="C112" s="138" t="s">
        <v>149</v>
      </c>
      <c r="D112" s="138"/>
      <c r="E112" s="138"/>
      <c r="F112" s="138"/>
      <c r="G112" s="138"/>
      <c r="H112" s="138"/>
      <c r="I112" s="139" t="s">
        <v>261</v>
      </c>
      <c r="J112" s="139" t="s">
        <v>261</v>
      </c>
      <c r="K112" s="140">
        <f>SUM(K22:K111)</f>
        <v>6927.85</v>
      </c>
      <c r="L112" s="127"/>
    </row>
    <row r="113" spans="1:12" ht="12.75" customHeight="1">
      <c r="A113" s="126"/>
      <c r="B113" s="138"/>
      <c r="C113" s="138"/>
      <c r="D113" s="138"/>
      <c r="E113" s="138"/>
      <c r="F113" s="138"/>
      <c r="G113" s="138"/>
      <c r="H113" s="138"/>
      <c r="I113" s="139" t="s">
        <v>190</v>
      </c>
      <c r="J113" s="139" t="s">
        <v>190</v>
      </c>
      <c r="K113" s="140">
        <f>Invoice!J113</f>
        <v>-2771.1400000000003</v>
      </c>
      <c r="L113" s="127"/>
    </row>
    <row r="114" spans="1:12" ht="12.75" customHeight="1" outlineLevel="1">
      <c r="A114" s="126"/>
      <c r="B114" s="138"/>
      <c r="C114" s="138"/>
      <c r="D114" s="138"/>
      <c r="E114" s="138"/>
      <c r="F114" s="138"/>
      <c r="G114" s="138"/>
      <c r="H114" s="138"/>
      <c r="I114" s="139" t="s">
        <v>191</v>
      </c>
      <c r="J114" s="139" t="s">
        <v>191</v>
      </c>
      <c r="K114" s="140">
        <f>Invoice!J114</f>
        <v>0</v>
      </c>
      <c r="L114" s="127"/>
    </row>
    <row r="115" spans="1:12" ht="12.75" customHeight="1">
      <c r="A115" s="126"/>
      <c r="B115" s="138"/>
      <c r="C115" s="138"/>
      <c r="D115" s="138"/>
      <c r="E115" s="138"/>
      <c r="F115" s="138"/>
      <c r="G115" s="138"/>
      <c r="H115" s="138"/>
      <c r="I115" s="139" t="s">
        <v>263</v>
      </c>
      <c r="J115" s="139" t="s">
        <v>263</v>
      </c>
      <c r="K115" s="140">
        <f>SUM(K112:K114)</f>
        <v>4156.71</v>
      </c>
      <c r="L115" s="127"/>
    </row>
    <row r="116" spans="1:12" ht="12.75" customHeight="1">
      <c r="A116" s="6"/>
      <c r="B116" s="7"/>
      <c r="C116" s="7"/>
      <c r="D116" s="7"/>
      <c r="E116" s="7"/>
      <c r="F116" s="7"/>
      <c r="G116" s="7"/>
      <c r="H116" s="7" t="s">
        <v>868</v>
      </c>
      <c r="I116" s="7"/>
      <c r="J116" s="7"/>
      <c r="K116" s="7"/>
      <c r="L116" s="8"/>
    </row>
    <row r="117" spans="1:12" ht="12.75" customHeight="1"/>
    <row r="118" spans="1:12" ht="12.75" customHeight="1"/>
    <row r="119" spans="1:12" ht="12.75" customHeight="1"/>
    <row r="120" spans="1:12" ht="12.75" customHeight="1"/>
    <row r="121" spans="1:12" ht="12.75" customHeight="1"/>
    <row r="122" spans="1:12" ht="12.75" customHeight="1"/>
    <row r="123" spans="1:12" ht="12.75" customHeight="1"/>
  </sheetData>
  <mergeCells count="94">
    <mergeCell ref="F110:G110"/>
    <mergeCell ref="F111:G111"/>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6927.85</v>
      </c>
      <c r="O2" s="21" t="s">
        <v>265</v>
      </c>
    </row>
    <row r="3" spans="1:15" s="21" customFormat="1" ht="15" customHeight="1" thickBot="1">
      <c r="A3" s="22" t="s">
        <v>156</v>
      </c>
      <c r="G3" s="28">
        <f>Invoice!J14</f>
        <v>45322</v>
      </c>
      <c r="H3" s="29"/>
      <c r="N3" s="21">
        <v>6927.85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35.21</v>
      </c>
    </row>
    <row r="12" spans="1:15" s="21" customFormat="1" ht="15.75" thickBot="1">
      <c r="A12" s="41" t="str">
        <f>'Copy paste to Here'!G12</f>
        <v>Bang Rak 152 Chartered Square Building</v>
      </c>
      <c r="B12" s="42"/>
      <c r="C12" s="42"/>
      <c r="D12" s="42"/>
      <c r="E12" s="89"/>
      <c r="F12" s="43" t="str">
        <f>'Copy paste to Here'!B12</f>
        <v>Bang Rak 152 Chartered Square Building</v>
      </c>
      <c r="G12" s="44"/>
      <c r="H12" s="45"/>
      <c r="K12" s="105" t="s">
        <v>165</v>
      </c>
      <c r="L12" s="46" t="s">
        <v>138</v>
      </c>
      <c r="M12" s="21">
        <f>VLOOKUP(G3,[1]Sheet1!$A$9:$I$7290,3,FALSE)</f>
        <v>37.96</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44.44</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22.76</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26.07</v>
      </c>
    </row>
    <row r="16" spans="1:15" s="21" customFormat="1" ht="13.7" customHeight="1" thickBot="1">
      <c r="A16" s="52"/>
      <c r="K16" s="106" t="s">
        <v>172</v>
      </c>
      <c r="L16" s="51" t="s">
        <v>173</v>
      </c>
      <c r="M16" s="21">
        <f>VLOOKUP(G3,[1]Sheet1!$A$9:$I$7290,7,FALSE)</f>
        <v>21.29</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 xml:space="preserve">Flexible acrylic belly banana, 14g (1.6mm) with 5 &amp; 8mm solid colored acrylic balls - length 3/8'' (10mm) &amp; Color: White  &amp;  </v>
      </c>
      <c r="B18" s="57" t="str">
        <f>'Copy paste to Here'!C22</f>
        <v>ABNSA</v>
      </c>
      <c r="C18" s="57" t="s">
        <v>723</v>
      </c>
      <c r="D18" s="58">
        <f>Invoice!B22</f>
        <v>2</v>
      </c>
      <c r="E18" s="59">
        <f>'Shipping Invoice'!J22*$N$1</f>
        <v>6.06</v>
      </c>
      <c r="F18" s="59">
        <f>D18*E18</f>
        <v>12.12</v>
      </c>
      <c r="G18" s="60">
        <f>E18*$E$14</f>
        <v>6.06</v>
      </c>
      <c r="H18" s="61">
        <f>D18*G18</f>
        <v>12.12</v>
      </c>
    </row>
    <row r="19" spans="1:13" s="62" customFormat="1" ht="24">
      <c r="A19" s="124" t="str">
        <f>IF((LEN('Copy paste to Here'!G23))&gt;5,((CONCATENATE('Copy paste to Here'!G23," &amp; ",'Copy paste to Here'!D23,"  &amp;  ",'Copy paste to Here'!E23))),"Empty Cell")</f>
        <v>Flexible acrylic circular barbell, 16g (1.2mm) with two 3mm UV balls &amp; Length: 8mm  &amp;  Color: Black</v>
      </c>
      <c r="B19" s="57" t="str">
        <f>'Copy paste to Here'!C23</f>
        <v>ACBEVB</v>
      </c>
      <c r="C19" s="57" t="s">
        <v>724</v>
      </c>
      <c r="D19" s="58">
        <f>Invoice!B23</f>
        <v>2</v>
      </c>
      <c r="E19" s="59">
        <f>'Shipping Invoice'!J23*$N$1</f>
        <v>7.48</v>
      </c>
      <c r="F19" s="59">
        <f t="shared" ref="F19:F82" si="0">D19*E19</f>
        <v>14.96</v>
      </c>
      <c r="G19" s="60">
        <f t="shared" ref="G19:G82" si="1">E19*$E$14</f>
        <v>7.48</v>
      </c>
      <c r="H19" s="63">
        <f t="shared" ref="H19:H82" si="2">D19*G19</f>
        <v>14.96</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Clear  &amp;  </v>
      </c>
      <c r="B20" s="57" t="str">
        <f>'Copy paste to Here'!C24</f>
        <v>ANSBC25</v>
      </c>
      <c r="C20" s="57" t="s">
        <v>726</v>
      </c>
      <c r="D20" s="58">
        <f>Invoice!B24</f>
        <v>4</v>
      </c>
      <c r="E20" s="59">
        <f>'Shipping Invoice'!J24*$N$1</f>
        <v>12.12</v>
      </c>
      <c r="F20" s="59">
        <f t="shared" si="0"/>
        <v>48.48</v>
      </c>
      <c r="G20" s="60">
        <f t="shared" si="1"/>
        <v>12.12</v>
      </c>
      <c r="H20" s="63">
        <f t="shared" si="2"/>
        <v>48.48</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AB  &amp;  </v>
      </c>
      <c r="B21" s="57" t="str">
        <f>'Copy paste to Here'!C25</f>
        <v>ANSBC25</v>
      </c>
      <c r="C21" s="57" t="s">
        <v>726</v>
      </c>
      <c r="D21" s="58">
        <f>Invoice!B25</f>
        <v>6</v>
      </c>
      <c r="E21" s="59">
        <f>'Shipping Invoice'!J25*$N$1</f>
        <v>12.12</v>
      </c>
      <c r="F21" s="59">
        <f t="shared" si="0"/>
        <v>72.72</v>
      </c>
      <c r="G21" s="60">
        <f t="shared" si="1"/>
        <v>12.12</v>
      </c>
      <c r="H21" s="63">
        <f t="shared" si="2"/>
        <v>72.72</v>
      </c>
    </row>
    <row r="22" spans="1:13" s="62" customFormat="1" ht="25.5">
      <c r="A22" s="56" t="str">
        <f>IF((LEN('Copy paste to Here'!G26))&gt;5,((CONCATENATE('Copy paste to Here'!G26," &amp; ",'Copy paste to Here'!D26,"  &amp;  ",'Copy paste to Here'!E26))),"Empty Cell")</f>
        <v xml:space="preserve">Bio - Flex nose stud, 20g (0.8mm) with a 2.5mm round top with bezel set SwarovskiⓇ crystal &amp; Crystal Color: Rose  &amp;  </v>
      </c>
      <c r="B22" s="57" t="str">
        <f>'Copy paste to Here'!C26</f>
        <v>ANSBC25</v>
      </c>
      <c r="C22" s="57" t="s">
        <v>726</v>
      </c>
      <c r="D22" s="58">
        <f>Invoice!B26</f>
        <v>2</v>
      </c>
      <c r="E22" s="59">
        <f>'Shipping Invoice'!J26*$N$1</f>
        <v>12.12</v>
      </c>
      <c r="F22" s="59">
        <f t="shared" si="0"/>
        <v>24.24</v>
      </c>
      <c r="G22" s="60">
        <f t="shared" si="1"/>
        <v>12.12</v>
      </c>
      <c r="H22" s="63">
        <f t="shared" si="2"/>
        <v>24.24</v>
      </c>
    </row>
    <row r="23" spans="1:13" s="62" customFormat="1" ht="25.5">
      <c r="A23" s="56" t="str">
        <f>IF((LEN('Copy paste to Here'!G27))&gt;5,((CONCATENATE('Copy paste to Here'!G27," &amp; ",'Copy paste to Here'!D27,"  &amp;  ",'Copy paste to Here'!E27))),"Empty Cell")</f>
        <v xml:space="preserve">Bio - Flex nose stud, 20g (0.8mm) with a 2.5mm round top with bezel set SwarovskiⓇ crystal &amp; Crystal Color: Jet  &amp;  </v>
      </c>
      <c r="B23" s="57" t="str">
        <f>'Copy paste to Here'!C27</f>
        <v>ANSBC25</v>
      </c>
      <c r="C23" s="57" t="s">
        <v>726</v>
      </c>
      <c r="D23" s="58">
        <f>Invoice!B27</f>
        <v>3</v>
      </c>
      <c r="E23" s="59">
        <f>'Shipping Invoice'!J27*$N$1</f>
        <v>12.12</v>
      </c>
      <c r="F23" s="59">
        <f t="shared" si="0"/>
        <v>36.36</v>
      </c>
      <c r="G23" s="60">
        <f t="shared" si="1"/>
        <v>12.12</v>
      </c>
      <c r="H23" s="63">
        <f t="shared" si="2"/>
        <v>36.36</v>
      </c>
    </row>
    <row r="24" spans="1:13" s="62" customFormat="1" ht="24">
      <c r="A24" s="56" t="str">
        <f>IF((LEN('Copy paste to Here'!G28))&gt;5,((CONCATENATE('Copy paste to Here'!G28," &amp; ",'Copy paste to Here'!D28,"  &amp;  ",'Copy paste to Here'!E28))),"Empty Cell")</f>
        <v>PVD plated 316L steel eyebrow barbell, 18g (1mm) with two 3mm balls &amp; Color: High Polish  &amp;  Length: 8mm</v>
      </c>
      <c r="B24" s="57" t="str">
        <f>'Copy paste to Here'!C28</f>
        <v>BB18B3</v>
      </c>
      <c r="C24" s="57" t="s">
        <v>728</v>
      </c>
      <c r="D24" s="58">
        <f>Invoice!B28</f>
        <v>4</v>
      </c>
      <c r="E24" s="59">
        <f>'Shipping Invoice'!J28*$N$1</f>
        <v>6.77</v>
      </c>
      <c r="F24" s="59">
        <f t="shared" si="0"/>
        <v>27.08</v>
      </c>
      <c r="G24" s="60">
        <f t="shared" si="1"/>
        <v>6.77</v>
      </c>
      <c r="H24" s="63">
        <f t="shared" si="2"/>
        <v>27.08</v>
      </c>
    </row>
    <row r="25" spans="1:13" s="62" customFormat="1" ht="24">
      <c r="A25" s="56" t="str">
        <f>IF((LEN('Copy paste to Here'!G29))&gt;5,((CONCATENATE('Copy paste to Here'!G29," &amp; ",'Copy paste to Here'!D29,"  &amp;  ",'Copy paste to Here'!E29))),"Empty Cell")</f>
        <v>Anodized surgical steel eyebrow or helix barbell, 16g (1.2mm) with two 3mm balls &amp; Length: 6mm  &amp;  Color: Gold</v>
      </c>
      <c r="B25" s="57" t="str">
        <f>'Copy paste to Here'!C29</f>
        <v>BBETB</v>
      </c>
      <c r="C25" s="57" t="s">
        <v>731</v>
      </c>
      <c r="D25" s="58">
        <f>Invoice!B29</f>
        <v>4</v>
      </c>
      <c r="E25" s="59">
        <f>'Shipping Invoice'!J29*$N$1</f>
        <v>21.03</v>
      </c>
      <c r="F25" s="59">
        <f t="shared" si="0"/>
        <v>84.12</v>
      </c>
      <c r="G25" s="60">
        <f t="shared" si="1"/>
        <v>21.03</v>
      </c>
      <c r="H25" s="63">
        <f t="shared" si="2"/>
        <v>84.12</v>
      </c>
    </row>
    <row r="26" spans="1:13" s="62" customFormat="1" ht="24">
      <c r="A26" s="56" t="str">
        <f>IF((LEN('Copy paste to Here'!G30))&gt;5,((CONCATENATE('Copy paste to Here'!G30," &amp; ",'Copy paste to Here'!D30,"  &amp;  ",'Copy paste to Here'!E30))),"Empty Cell")</f>
        <v>Anodized surgical steel eyebrow or helix barbell, 16g (1.2mm) with two 3mm balls &amp; Length: 8mm  &amp;  Color: Black</v>
      </c>
      <c r="B26" s="57" t="str">
        <f>'Copy paste to Here'!C30</f>
        <v>BBETB</v>
      </c>
      <c r="C26" s="57" t="s">
        <v>731</v>
      </c>
      <c r="D26" s="58">
        <f>Invoice!B30</f>
        <v>4</v>
      </c>
      <c r="E26" s="59">
        <f>'Shipping Invoice'!J30*$N$1</f>
        <v>21.03</v>
      </c>
      <c r="F26" s="59">
        <f t="shared" si="0"/>
        <v>84.12</v>
      </c>
      <c r="G26" s="60">
        <f t="shared" si="1"/>
        <v>21.03</v>
      </c>
      <c r="H26" s="63">
        <f t="shared" si="2"/>
        <v>84.12</v>
      </c>
    </row>
    <row r="27" spans="1:13" s="62" customFormat="1" ht="24">
      <c r="A27" s="56" t="str">
        <f>IF((LEN('Copy paste to Here'!G31))&gt;5,((CONCATENATE('Copy paste to Here'!G31," &amp; ",'Copy paste to Here'!D31,"  &amp;  ",'Copy paste to Here'!E31))),"Empty Cell")</f>
        <v>Anodized surgical steel eyebrow or helix barbell, 16g (1.2mm) with two 3mm balls &amp; Length: 10mm  &amp;  Color: Black</v>
      </c>
      <c r="B27" s="57" t="str">
        <f>'Copy paste to Here'!C31</f>
        <v>BBETB</v>
      </c>
      <c r="C27" s="57" t="s">
        <v>731</v>
      </c>
      <c r="D27" s="58">
        <f>Invoice!B31</f>
        <v>2</v>
      </c>
      <c r="E27" s="59">
        <f>'Shipping Invoice'!J31*$N$1</f>
        <v>21.03</v>
      </c>
      <c r="F27" s="59">
        <f t="shared" si="0"/>
        <v>42.06</v>
      </c>
      <c r="G27" s="60">
        <f t="shared" si="1"/>
        <v>21.03</v>
      </c>
      <c r="H27" s="63">
        <f t="shared" si="2"/>
        <v>42.06</v>
      </c>
    </row>
    <row r="28" spans="1:13" s="62" customFormat="1" ht="24">
      <c r="A28" s="56" t="str">
        <f>IF((LEN('Copy paste to Here'!G32))&gt;5,((CONCATENATE('Copy paste to Here'!G32," &amp; ",'Copy paste to Here'!D32,"  &amp;  ",'Copy paste to Here'!E32))),"Empty Cell")</f>
        <v>Anodized surgical steel eyebrow or helix barbell, 16g (1.2mm) with two 3mm cones &amp; Length: 8mm  &amp;  Color: Black</v>
      </c>
      <c r="B28" s="57" t="str">
        <f>'Copy paste to Here'!C32</f>
        <v>BBETCN</v>
      </c>
      <c r="C28" s="57" t="s">
        <v>733</v>
      </c>
      <c r="D28" s="58">
        <f>Invoice!B32</f>
        <v>4</v>
      </c>
      <c r="E28" s="59">
        <f>'Shipping Invoice'!J32*$N$1</f>
        <v>21.03</v>
      </c>
      <c r="F28" s="59">
        <f t="shared" si="0"/>
        <v>84.12</v>
      </c>
      <c r="G28" s="60">
        <f t="shared" si="1"/>
        <v>21.03</v>
      </c>
      <c r="H28" s="63">
        <f t="shared" si="2"/>
        <v>84.12</v>
      </c>
    </row>
    <row r="29" spans="1:13" s="62" customFormat="1" ht="25.5">
      <c r="A29" s="56" t="str">
        <f>IF((LEN('Copy paste to Here'!G33))&gt;5,((CONCATENATE('Copy paste to Here'!G33," &amp; ",'Copy paste to Here'!D33,"  &amp;  ",'Copy paste to Here'!E33))),"Empty Cell")</f>
        <v xml:space="preserve">Rose gold PVD plated 316L steel eyebrow or helix barbell, 16g (1.2mm) with two 3mm cones &amp; Length: 10mm  &amp;  </v>
      </c>
      <c r="B29" s="57" t="str">
        <f>'Copy paste to Here'!C33</f>
        <v>BBETTCN</v>
      </c>
      <c r="C29" s="57" t="s">
        <v>735</v>
      </c>
      <c r="D29" s="58">
        <f>Invoice!B33</f>
        <v>2</v>
      </c>
      <c r="E29" s="59">
        <f>'Shipping Invoice'!J33*$N$1</f>
        <v>21.03</v>
      </c>
      <c r="F29" s="59">
        <f t="shared" si="0"/>
        <v>42.06</v>
      </c>
      <c r="G29" s="60">
        <f t="shared" si="1"/>
        <v>21.03</v>
      </c>
      <c r="H29" s="63">
        <f t="shared" si="2"/>
        <v>42.06</v>
      </c>
    </row>
    <row r="30" spans="1:13" s="62" customFormat="1" ht="36">
      <c r="A30" s="56" t="str">
        <f>IF((LEN('Copy paste to Here'!G34))&gt;5,((CONCATENATE('Copy paste to Here'!G34," &amp; ",'Copy paste to Here'!D34,"  &amp;  ",'Copy paste to Here'!E34))),"Empty Cell")</f>
        <v>Surgical steel tongue barbell, 14g (1.6mm) with 6mm ferido glued multi crystal ball with resin cover and a 6mm plain steel ball &amp; Length: 16mm  &amp;  Crystal Color: Clear</v>
      </c>
      <c r="B30" s="57" t="str">
        <f>'Copy paste to Here'!C34</f>
        <v>BBFR6</v>
      </c>
      <c r="C30" s="57" t="s">
        <v>737</v>
      </c>
      <c r="D30" s="58">
        <f>Invoice!B34</f>
        <v>1</v>
      </c>
      <c r="E30" s="59">
        <f>'Shipping Invoice'!J34*$N$1</f>
        <v>59.16</v>
      </c>
      <c r="F30" s="59">
        <f t="shared" si="0"/>
        <v>59.16</v>
      </c>
      <c r="G30" s="60">
        <f t="shared" si="1"/>
        <v>59.16</v>
      </c>
      <c r="H30" s="63">
        <f t="shared" si="2"/>
        <v>59.16</v>
      </c>
    </row>
    <row r="31" spans="1:13" s="62" customFormat="1" ht="25.5">
      <c r="A31" s="56" t="str">
        <f>IF((LEN('Copy paste to Here'!G35))&gt;5,((CONCATENATE('Copy paste to Here'!G35," &amp; ",'Copy paste to Here'!D35,"  &amp;  ",'Copy paste to Here'!E35))),"Empty Cell")</f>
        <v xml:space="preserve">316L steel Industrial barbell, 14g (1.6mm) with two 5mm balls &amp; Length: 35mm  &amp;  </v>
      </c>
      <c r="B31" s="57" t="str">
        <f>'Copy paste to Here'!C35</f>
        <v>BBIND</v>
      </c>
      <c r="C31" s="57" t="s">
        <v>861</v>
      </c>
      <c r="D31" s="58">
        <f>Invoice!B35</f>
        <v>2</v>
      </c>
      <c r="E31" s="59">
        <f>'Shipping Invoice'!J35*$N$1</f>
        <v>8.91</v>
      </c>
      <c r="F31" s="59">
        <f t="shared" si="0"/>
        <v>17.82</v>
      </c>
      <c r="G31" s="60">
        <f t="shared" si="1"/>
        <v>8.91</v>
      </c>
      <c r="H31" s="63">
        <f t="shared" si="2"/>
        <v>17.82</v>
      </c>
    </row>
    <row r="32" spans="1:13" s="62" customFormat="1" ht="24">
      <c r="A32" s="56" t="str">
        <f>IF((LEN('Copy paste to Here'!G36))&gt;5,((CONCATENATE('Copy paste to Here'!G36," &amp; ",'Copy paste to Here'!D36,"  &amp;  ",'Copy paste to Here'!E36))),"Empty Cell")</f>
        <v>Premium PVD plated surgical steel industrial Barbell, 14g (1.6mm) with two 5mm cones &amp; Length: 38mm  &amp;  Color: Black</v>
      </c>
      <c r="B32" s="57" t="str">
        <f>'Copy paste to Here'!C36</f>
        <v>BBITCN</v>
      </c>
      <c r="C32" s="57" t="s">
        <v>740</v>
      </c>
      <c r="D32" s="58">
        <f>Invoice!B36</f>
        <v>2</v>
      </c>
      <c r="E32" s="59">
        <f>'Shipping Invoice'!J36*$N$1</f>
        <v>26.37</v>
      </c>
      <c r="F32" s="59">
        <f t="shared" si="0"/>
        <v>52.74</v>
      </c>
      <c r="G32" s="60">
        <f t="shared" si="1"/>
        <v>26.37</v>
      </c>
      <c r="H32" s="63">
        <f t="shared" si="2"/>
        <v>52.74</v>
      </c>
    </row>
    <row r="33" spans="1:8" s="62" customFormat="1" ht="24">
      <c r="A33" s="56" t="str">
        <f>IF((LEN('Copy paste to Here'!G37))&gt;5,((CONCATENATE('Copy paste to Here'!G37," &amp; ",'Copy paste to Here'!D37,"  &amp;  ",'Copy paste to Here'!E37))),"Empty Cell")</f>
        <v xml:space="preserve">Rose gold PVD plated surgical steel industrial Barbell, 14g (1.6mm) with two 5mm balls &amp; Length: 38mm  &amp;  </v>
      </c>
      <c r="B33" s="57" t="str">
        <f>'Copy paste to Here'!C37</f>
        <v>BBITTB</v>
      </c>
      <c r="C33" s="57" t="s">
        <v>742</v>
      </c>
      <c r="D33" s="58">
        <f>Invoice!B37</f>
        <v>2</v>
      </c>
      <c r="E33" s="59">
        <f>'Shipping Invoice'!J37*$N$1</f>
        <v>26.37</v>
      </c>
      <c r="F33" s="59">
        <f t="shared" si="0"/>
        <v>52.74</v>
      </c>
      <c r="G33" s="60">
        <f t="shared" si="1"/>
        <v>26.37</v>
      </c>
      <c r="H33" s="63">
        <f t="shared" si="2"/>
        <v>52.74</v>
      </c>
    </row>
    <row r="34" spans="1:8" s="62" customFormat="1" ht="24">
      <c r="A34" s="56" t="str">
        <f>IF((LEN('Copy paste to Here'!G38))&gt;5,((CONCATENATE('Copy paste to Here'!G38," &amp; ",'Copy paste to Here'!D38,"  &amp;  ",'Copy paste to Here'!E38))),"Empty Cell")</f>
        <v xml:space="preserve">316L Surgical steel ball closure ring, 18g (1mm) with a 3mm ball &amp; Length: 8mm  &amp;  </v>
      </c>
      <c r="B34" s="57" t="str">
        <f>'Copy paste to Here'!C38</f>
        <v>BCR18</v>
      </c>
      <c r="C34" s="57" t="s">
        <v>744</v>
      </c>
      <c r="D34" s="58">
        <f>Invoice!B38</f>
        <v>1</v>
      </c>
      <c r="E34" s="59">
        <f>'Shipping Invoice'!J38*$N$1</f>
        <v>6.77</v>
      </c>
      <c r="F34" s="59">
        <f t="shared" si="0"/>
        <v>6.77</v>
      </c>
      <c r="G34" s="60">
        <f t="shared" si="1"/>
        <v>6.77</v>
      </c>
      <c r="H34" s="63">
        <f t="shared" si="2"/>
        <v>6.77</v>
      </c>
    </row>
    <row r="35" spans="1:8" s="62" customFormat="1" ht="24">
      <c r="A35" s="56" t="str">
        <f>IF((LEN('Copy paste to Here'!G39))&gt;5,((CONCATENATE('Copy paste to Here'!G39," &amp; ",'Copy paste to Here'!D39,"  &amp;  ",'Copy paste to Here'!E39))),"Empty Cell")</f>
        <v>Anodized ball closure ring, 14g (1.6mm) with a 6mm ball &amp; Length: 10mm  &amp;  Color: Black</v>
      </c>
      <c r="B35" s="57" t="str">
        <f>'Copy paste to Here'!C39</f>
        <v>BCRTG</v>
      </c>
      <c r="C35" s="57" t="s">
        <v>746</v>
      </c>
      <c r="D35" s="58">
        <f>Invoice!B39</f>
        <v>2</v>
      </c>
      <c r="E35" s="59">
        <f>'Shipping Invoice'!J39*$N$1</f>
        <v>22.81</v>
      </c>
      <c r="F35" s="59">
        <f t="shared" si="0"/>
        <v>45.62</v>
      </c>
      <c r="G35" s="60">
        <f t="shared" si="1"/>
        <v>22.81</v>
      </c>
      <c r="H35" s="63">
        <f t="shared" si="2"/>
        <v>45.62</v>
      </c>
    </row>
    <row r="36" spans="1:8" s="62" customFormat="1" ht="24">
      <c r="A36" s="56" t="str">
        <f>IF((LEN('Copy paste to Here'!G40))&gt;5,((CONCATENATE('Copy paste to Here'!G40," &amp; ",'Copy paste to Here'!D40,"  &amp;  ",'Copy paste to Here'!E40))),"Empty Cell")</f>
        <v>Anodized ball closure ring, 14g (1.6mm) with a 6mm ball &amp; Length: 12mm  &amp;  Color: Black</v>
      </c>
      <c r="B36" s="57" t="str">
        <f>'Copy paste to Here'!C40</f>
        <v>BCRTG</v>
      </c>
      <c r="C36" s="57" t="s">
        <v>746</v>
      </c>
      <c r="D36" s="58">
        <f>Invoice!B40</f>
        <v>10</v>
      </c>
      <c r="E36" s="59">
        <f>'Shipping Invoice'!J40*$N$1</f>
        <v>22.81</v>
      </c>
      <c r="F36" s="59">
        <f t="shared" si="0"/>
        <v>228.1</v>
      </c>
      <c r="G36" s="60">
        <f t="shared" si="1"/>
        <v>22.81</v>
      </c>
      <c r="H36" s="63">
        <f t="shared" si="2"/>
        <v>228.1</v>
      </c>
    </row>
    <row r="37" spans="1:8" s="62" customFormat="1" ht="24">
      <c r="A37" s="56" t="str">
        <f>IF((LEN('Copy paste to Here'!G41))&gt;5,((CONCATENATE('Copy paste to Here'!G41," &amp; ",'Copy paste to Here'!D41,"  &amp;  ",'Copy paste to Here'!E41))),"Empty Cell")</f>
        <v>PVD plated 316L steel ball closure ring, 14g (1.6mm) with a 5mm ball &amp; Length: 12mm  &amp;  Color: Black</v>
      </c>
      <c r="B37" s="57" t="str">
        <f>'Copy paste to Here'!C41</f>
        <v>BCRTM</v>
      </c>
      <c r="C37" s="57" t="s">
        <v>748</v>
      </c>
      <c r="D37" s="58">
        <f>Invoice!B41</f>
        <v>2</v>
      </c>
      <c r="E37" s="59">
        <f>'Shipping Invoice'!J41*$N$1</f>
        <v>21.03</v>
      </c>
      <c r="F37" s="59">
        <f t="shared" si="0"/>
        <v>42.06</v>
      </c>
      <c r="G37" s="60">
        <f t="shared" si="1"/>
        <v>21.03</v>
      </c>
      <c r="H37" s="63">
        <f t="shared" si="2"/>
        <v>42.06</v>
      </c>
    </row>
    <row r="38" spans="1:8" s="62" customFormat="1" ht="24">
      <c r="A38" s="56" t="str">
        <f>IF((LEN('Copy paste to Here'!G42))&gt;5,((CONCATENATE('Copy paste to Here'!G42," &amp; ",'Copy paste to Here'!D42,"  &amp;  ",'Copy paste to Here'!E42))),"Empty Cell")</f>
        <v>PVD plated 316L steel ball closure ring, 14g (1.6mm) with a 5mm ball &amp; Length: 12mm  &amp;  Color: Gold</v>
      </c>
      <c r="B38" s="57" t="str">
        <f>'Copy paste to Here'!C42</f>
        <v>BCRTM</v>
      </c>
      <c r="C38" s="57" t="s">
        <v>748</v>
      </c>
      <c r="D38" s="58">
        <f>Invoice!B42</f>
        <v>2</v>
      </c>
      <c r="E38" s="59">
        <f>'Shipping Invoice'!J42*$N$1</f>
        <v>21.03</v>
      </c>
      <c r="F38" s="59">
        <f t="shared" si="0"/>
        <v>42.06</v>
      </c>
      <c r="G38" s="60">
        <f t="shared" si="1"/>
        <v>21.03</v>
      </c>
      <c r="H38" s="63">
        <f t="shared" si="2"/>
        <v>42.06</v>
      </c>
    </row>
    <row r="39" spans="1:8" s="62" customFormat="1" ht="24">
      <c r="A39" s="56" t="str">
        <f>IF((LEN('Copy paste to Here'!G43))&gt;5,((CONCATENATE('Copy paste to Here'!G43," &amp; ",'Copy paste to Here'!D43,"  &amp;  ",'Copy paste to Here'!E43))),"Empty Cell")</f>
        <v>Anodized surgical steel Industrial heart beat barbell, 14g (1.6mm) with two 5mm balls &amp; Length: 38mm  &amp;  Color: Black</v>
      </c>
      <c r="B39" s="57" t="str">
        <f>'Copy paste to Here'!C43</f>
        <v>BDTE14</v>
      </c>
      <c r="C39" s="57" t="s">
        <v>750</v>
      </c>
      <c r="D39" s="58">
        <f>Invoice!B43</f>
        <v>1</v>
      </c>
      <c r="E39" s="59">
        <f>'Shipping Invoice'!J43*$N$1</f>
        <v>42.06</v>
      </c>
      <c r="F39" s="59">
        <f t="shared" si="0"/>
        <v>42.06</v>
      </c>
      <c r="G39" s="60">
        <f t="shared" si="1"/>
        <v>42.06</v>
      </c>
      <c r="H39" s="63">
        <f t="shared" si="2"/>
        <v>42.06</v>
      </c>
    </row>
    <row r="40" spans="1:8" s="62" customFormat="1" ht="24">
      <c r="A40" s="56" t="str">
        <f>IF((LEN('Copy paste to Here'!G44))&gt;5,((CONCATENATE('Copy paste to Here'!G44," &amp; ",'Copy paste to Here'!D44,"  &amp;  ",'Copy paste to Here'!E44))),"Empty Cell")</f>
        <v>PVD plated 316L steel eyebrow banana, 18g (1mm) with two 3mm balls &amp; Color: High Polish  &amp;  Length: 6mm</v>
      </c>
      <c r="B40" s="57" t="str">
        <f>'Copy paste to Here'!C44</f>
        <v>BN18B3</v>
      </c>
      <c r="C40" s="57" t="s">
        <v>752</v>
      </c>
      <c r="D40" s="58">
        <f>Invoice!B44</f>
        <v>4</v>
      </c>
      <c r="E40" s="59">
        <f>'Shipping Invoice'!J44*$N$1</f>
        <v>6.77</v>
      </c>
      <c r="F40" s="59">
        <f t="shared" si="0"/>
        <v>27.08</v>
      </c>
      <c r="G40" s="60">
        <f t="shared" si="1"/>
        <v>6.77</v>
      </c>
      <c r="H40" s="63">
        <f t="shared" si="2"/>
        <v>27.08</v>
      </c>
    </row>
    <row r="41" spans="1:8" s="62" customFormat="1" ht="24">
      <c r="A41" s="56" t="str">
        <f>IF((LEN('Copy paste to Here'!G45))&gt;5,((CONCATENATE('Copy paste to Here'!G45," &amp; ",'Copy paste to Here'!D45,"  &amp;  ",'Copy paste to Here'!E45))),"Empty Cell")</f>
        <v xml:space="preserve">Surgical steel eyebrow banana, 20g (0.8mm) with two 3mm balls &amp; Length: 8mm  &amp;  </v>
      </c>
      <c r="B41" s="57" t="str">
        <f>'Copy paste to Here'!C45</f>
        <v>BNE20B</v>
      </c>
      <c r="C41" s="57" t="s">
        <v>754</v>
      </c>
      <c r="D41" s="58">
        <f>Invoice!B45</f>
        <v>2</v>
      </c>
      <c r="E41" s="59">
        <f>'Shipping Invoice'!J45*$N$1</f>
        <v>13.9</v>
      </c>
      <c r="F41" s="59">
        <f t="shared" si="0"/>
        <v>27.8</v>
      </c>
      <c r="G41" s="60">
        <f t="shared" si="1"/>
        <v>13.9</v>
      </c>
      <c r="H41" s="63">
        <f t="shared" si="2"/>
        <v>27.8</v>
      </c>
    </row>
    <row r="42" spans="1:8" s="62" customFormat="1" ht="24">
      <c r="A42" s="56" t="str">
        <f>IF((LEN('Copy paste to Here'!G46))&gt;5,((CONCATENATE('Copy paste to Here'!G46," &amp; ",'Copy paste to Here'!D46,"  &amp;  ",'Copy paste to Here'!E46))),"Empty Cell")</f>
        <v xml:space="preserve">Surgical steel eyebrow banana, 20g (0.8mm) with two 3mm balls &amp; Length: 10mm  &amp;  </v>
      </c>
      <c r="B42" s="57" t="str">
        <f>'Copy paste to Here'!C46</f>
        <v>BNE20B</v>
      </c>
      <c r="C42" s="57" t="s">
        <v>754</v>
      </c>
      <c r="D42" s="58">
        <f>Invoice!B46</f>
        <v>2</v>
      </c>
      <c r="E42" s="59">
        <f>'Shipping Invoice'!J46*$N$1</f>
        <v>13.9</v>
      </c>
      <c r="F42" s="59">
        <f t="shared" si="0"/>
        <v>27.8</v>
      </c>
      <c r="G42" s="60">
        <f t="shared" si="1"/>
        <v>13.9</v>
      </c>
      <c r="H42" s="63">
        <f t="shared" si="2"/>
        <v>27.8</v>
      </c>
    </row>
    <row r="43" spans="1:8" s="62" customFormat="1" ht="24">
      <c r="A43" s="56" t="str">
        <f>IF((LEN('Copy paste to Here'!G47))&gt;5,((CONCATENATE('Copy paste to Here'!G47," &amp; ",'Copy paste to Here'!D47,"  &amp;  ",'Copy paste to Here'!E47))),"Empty Cell")</f>
        <v>Anodized surgical steel eyebrow banana, 20g (0.8mm) with two 3mm balls &amp; Length: 6mm  &amp;  Color: Black</v>
      </c>
      <c r="B43" s="57" t="str">
        <f>'Copy paste to Here'!C47</f>
        <v>BNET20B</v>
      </c>
      <c r="C43" s="57" t="s">
        <v>756</v>
      </c>
      <c r="D43" s="58">
        <f>Invoice!B47</f>
        <v>2</v>
      </c>
      <c r="E43" s="59">
        <f>'Shipping Invoice'!J47*$N$1</f>
        <v>21.03</v>
      </c>
      <c r="F43" s="59">
        <f t="shared" si="0"/>
        <v>42.06</v>
      </c>
      <c r="G43" s="60">
        <f t="shared" si="1"/>
        <v>21.03</v>
      </c>
      <c r="H43" s="63">
        <f t="shared" si="2"/>
        <v>42.06</v>
      </c>
    </row>
    <row r="44" spans="1:8" s="62" customFormat="1" ht="24">
      <c r="A44" s="56" t="str">
        <f>IF((LEN('Copy paste to Here'!G48))&gt;5,((CONCATENATE('Copy paste to Here'!G48," &amp; ",'Copy paste to Here'!D48,"  &amp;  ",'Copy paste to Here'!E48))),"Empty Cell")</f>
        <v xml:space="preserve">Rose gold PVD plated surgical steel eyebrow banana, 16g (1.2mm) with two 3mm balls &amp; Length: 10mm  &amp;  </v>
      </c>
      <c r="B44" s="57" t="str">
        <f>'Copy paste to Here'!C48</f>
        <v>BNETTB</v>
      </c>
      <c r="C44" s="57" t="s">
        <v>758</v>
      </c>
      <c r="D44" s="58">
        <f>Invoice!B48</f>
        <v>1</v>
      </c>
      <c r="E44" s="59">
        <f>'Shipping Invoice'!J48*$N$1</f>
        <v>21.03</v>
      </c>
      <c r="F44" s="59">
        <f t="shared" si="0"/>
        <v>21.03</v>
      </c>
      <c r="G44" s="60">
        <f t="shared" si="1"/>
        <v>21.03</v>
      </c>
      <c r="H44" s="63">
        <f t="shared" si="2"/>
        <v>21.03</v>
      </c>
    </row>
    <row r="45" spans="1:8" s="62" customFormat="1" ht="24">
      <c r="A45" s="56" t="str">
        <f>IF((LEN('Copy paste to Here'!G49))&gt;5,((CONCATENATE('Copy paste to Here'!G49," &amp; ",'Copy paste to Here'!D49,"  &amp;  ",'Copy paste to Here'!E49))),"Empty Cell")</f>
        <v>Anodized 316L steel eyebrow banana, 16g (1.2mm) with two 3mm dice &amp; Length: 8mm  &amp;  Color: Rainbow</v>
      </c>
      <c r="B45" s="57" t="str">
        <f>'Copy paste to Here'!C49</f>
        <v>BNT2DI</v>
      </c>
      <c r="C45" s="57" t="s">
        <v>760</v>
      </c>
      <c r="D45" s="58">
        <f>Invoice!B49</f>
        <v>2</v>
      </c>
      <c r="E45" s="59">
        <f>'Shipping Invoice'!J49*$N$1</f>
        <v>41.7</v>
      </c>
      <c r="F45" s="59">
        <f t="shared" si="0"/>
        <v>83.4</v>
      </c>
      <c r="G45" s="60">
        <f t="shared" si="1"/>
        <v>41.7</v>
      </c>
      <c r="H45" s="63">
        <f t="shared" si="2"/>
        <v>83.4</v>
      </c>
    </row>
    <row r="46" spans="1:8" s="62" customFormat="1" ht="24">
      <c r="A46" s="56" t="str">
        <f>IF((LEN('Copy paste to Here'!G50))&gt;5,((CONCATENATE('Copy paste to Here'!G50," &amp; ",'Copy paste to Here'!D50,"  &amp;  ",'Copy paste to Here'!E50))),"Empty Cell")</f>
        <v xml:space="preserve">Surgical steel circular barbell, 18g (1mm) with two 3mm balls &amp; Length: 8mm  &amp;  </v>
      </c>
      <c r="B46" s="57" t="str">
        <f>'Copy paste to Here'!C50</f>
        <v>CB18B3</v>
      </c>
      <c r="C46" s="57" t="s">
        <v>762</v>
      </c>
      <c r="D46" s="58">
        <f>Invoice!B50</f>
        <v>3</v>
      </c>
      <c r="E46" s="59">
        <f>'Shipping Invoice'!J50*$N$1</f>
        <v>10.34</v>
      </c>
      <c r="F46" s="59">
        <f t="shared" si="0"/>
        <v>31.02</v>
      </c>
      <c r="G46" s="60">
        <f t="shared" si="1"/>
        <v>10.34</v>
      </c>
      <c r="H46" s="63">
        <f t="shared" si="2"/>
        <v>31.02</v>
      </c>
    </row>
    <row r="47" spans="1:8" s="62" customFormat="1" ht="24">
      <c r="A47" s="56" t="str">
        <f>IF((LEN('Copy paste to Here'!G51))&gt;5,((CONCATENATE('Copy paste to Here'!G51," &amp; ",'Copy paste to Here'!D51,"  &amp;  ",'Copy paste to Here'!E51))),"Empty Cell")</f>
        <v>Premium PVD plated surgical steel circular barbell, 16g (1.2mm) with two 3mm balls &amp; Length: 8mm  &amp;  Color: Black</v>
      </c>
      <c r="B47" s="57" t="str">
        <f>'Copy paste to Here'!C51</f>
        <v>CBETB</v>
      </c>
      <c r="C47" s="57" t="s">
        <v>764</v>
      </c>
      <c r="D47" s="58">
        <f>Invoice!B51</f>
        <v>1</v>
      </c>
      <c r="E47" s="59">
        <f>'Shipping Invoice'!J51*$N$1</f>
        <v>21.03</v>
      </c>
      <c r="F47" s="59">
        <f t="shared" si="0"/>
        <v>21.03</v>
      </c>
      <c r="G47" s="60">
        <f t="shared" si="1"/>
        <v>21.03</v>
      </c>
      <c r="H47" s="63">
        <f t="shared" si="2"/>
        <v>21.03</v>
      </c>
    </row>
    <row r="48" spans="1:8" s="62" customFormat="1" ht="24">
      <c r="A48" s="56" t="str">
        <f>IF((LEN('Copy paste to Here'!G52))&gt;5,((CONCATENATE('Copy paste to Here'!G52," &amp; ",'Copy paste to Here'!D52,"  &amp;  ",'Copy paste to Here'!E52))),"Empty Cell")</f>
        <v xml:space="preserve">Rose gold PVD plated surgical steel circular barbell, 16g (1.2mm) with two 3mm balls &amp; Length: 10mm  &amp;  </v>
      </c>
      <c r="B48" s="57" t="str">
        <f>'Copy paste to Here'!C52</f>
        <v>CBETTB</v>
      </c>
      <c r="C48" s="57" t="s">
        <v>766</v>
      </c>
      <c r="D48" s="58">
        <f>Invoice!B52</f>
        <v>4</v>
      </c>
      <c r="E48" s="59">
        <f>'Shipping Invoice'!J52*$N$1</f>
        <v>21.03</v>
      </c>
      <c r="F48" s="59">
        <f t="shared" si="0"/>
        <v>84.12</v>
      </c>
      <c r="G48" s="60">
        <f t="shared" si="1"/>
        <v>21.03</v>
      </c>
      <c r="H48" s="63">
        <f t="shared" si="2"/>
        <v>84.12</v>
      </c>
    </row>
    <row r="49" spans="1:8" s="62" customFormat="1" ht="25.5">
      <c r="A49" s="56" t="str">
        <f>IF((LEN('Copy paste to Here'!G53))&gt;5,((CONCATENATE('Copy paste to Here'!G53," &amp; ",'Copy paste to Here'!D53,"  &amp;  ",'Copy paste to Here'!E53))),"Empty Cell")</f>
        <v xml:space="preserve">Rose gold PVD plated surgical steel circular barbell, 16g (1.2mm) with two 3mm cones &amp; Length: 10mm  &amp;  </v>
      </c>
      <c r="B49" s="57" t="str">
        <f>'Copy paste to Here'!C53</f>
        <v>CBETTCN</v>
      </c>
      <c r="C49" s="57" t="s">
        <v>768</v>
      </c>
      <c r="D49" s="58">
        <f>Invoice!B53</f>
        <v>2</v>
      </c>
      <c r="E49" s="59">
        <f>'Shipping Invoice'!J53*$N$1</f>
        <v>21.03</v>
      </c>
      <c r="F49" s="59">
        <f t="shared" si="0"/>
        <v>42.06</v>
      </c>
      <c r="G49" s="60">
        <f t="shared" si="1"/>
        <v>21.03</v>
      </c>
      <c r="H49" s="63">
        <f t="shared" si="2"/>
        <v>42.06</v>
      </c>
    </row>
    <row r="50" spans="1:8" s="62" customFormat="1" ht="24">
      <c r="A50" s="56" t="str">
        <f>IF((LEN('Copy paste to Here'!G54))&gt;5,((CONCATENATE('Copy paste to Here'!G54," &amp; ",'Copy paste to Here'!D54,"  &amp;  ",'Copy paste to Here'!E54))),"Empty Cell")</f>
        <v>PVD plated surgical steel circular barbell 18g (1mm) with two 3mm balls &amp; Length: 8mm  &amp;  Color: Black</v>
      </c>
      <c r="B50" s="57" t="str">
        <f>'Copy paste to Here'!C54</f>
        <v>CBT18B3</v>
      </c>
      <c r="C50" s="57" t="s">
        <v>770</v>
      </c>
      <c r="D50" s="58">
        <f>Invoice!B54</f>
        <v>8</v>
      </c>
      <c r="E50" s="59">
        <f>'Shipping Invoice'!J54*$N$1</f>
        <v>23.52</v>
      </c>
      <c r="F50" s="59">
        <f t="shared" si="0"/>
        <v>188.16</v>
      </c>
      <c r="G50" s="60">
        <f t="shared" si="1"/>
        <v>23.52</v>
      </c>
      <c r="H50" s="63">
        <f t="shared" si="2"/>
        <v>188.16</v>
      </c>
    </row>
    <row r="51" spans="1:8" s="62" customFormat="1" ht="24">
      <c r="A51" s="56" t="str">
        <f>IF((LEN('Copy paste to Here'!G55))&gt;5,((CONCATENATE('Copy paste to Here'!G55," &amp; ",'Copy paste to Here'!D55,"  &amp;  ",'Copy paste to Here'!E55))),"Empty Cell")</f>
        <v>PVD plated surgical steel circular barbell 18g (1mm) with two 3mm balls &amp; Length: 8mm  &amp;  Color: Gold</v>
      </c>
      <c r="B51" s="57" t="str">
        <f>'Copy paste to Here'!C55</f>
        <v>CBT18B3</v>
      </c>
      <c r="C51" s="57" t="s">
        <v>770</v>
      </c>
      <c r="D51" s="58">
        <f>Invoice!B55</f>
        <v>32</v>
      </c>
      <c r="E51" s="59">
        <f>'Shipping Invoice'!J55*$N$1</f>
        <v>23.52</v>
      </c>
      <c r="F51" s="59">
        <f t="shared" si="0"/>
        <v>752.64</v>
      </c>
      <c r="G51" s="60">
        <f t="shared" si="1"/>
        <v>23.52</v>
      </c>
      <c r="H51" s="63">
        <f t="shared" si="2"/>
        <v>752.64</v>
      </c>
    </row>
    <row r="52" spans="1:8" s="62" customFormat="1" ht="24">
      <c r="A52" s="56" t="str">
        <f>IF((LEN('Copy paste to Here'!G56))&gt;5,((CONCATENATE('Copy paste to Here'!G56," &amp; ",'Copy paste to Here'!D56,"  &amp;  ",'Copy paste to Here'!E56))),"Empty Cell")</f>
        <v>Anodized surgical steel circular barbell, 14g (1.6mm) with two 4mm balls &amp; Length: 10mm  &amp;  Color: Black</v>
      </c>
      <c r="B52" s="57" t="str">
        <f>'Copy paste to Here'!C56</f>
        <v>CBTB4</v>
      </c>
      <c r="C52" s="57" t="s">
        <v>772</v>
      </c>
      <c r="D52" s="58">
        <f>Invoice!B56</f>
        <v>2</v>
      </c>
      <c r="E52" s="59">
        <f>'Shipping Invoice'!J56*$N$1</f>
        <v>22.81</v>
      </c>
      <c r="F52" s="59">
        <f t="shared" si="0"/>
        <v>45.62</v>
      </c>
      <c r="G52" s="60">
        <f t="shared" si="1"/>
        <v>22.81</v>
      </c>
      <c r="H52" s="63">
        <f t="shared" si="2"/>
        <v>45.62</v>
      </c>
    </row>
    <row r="53" spans="1:8" s="62" customFormat="1" ht="24">
      <c r="A53" s="56" t="str">
        <f>IF((LEN('Copy paste to Here'!G57))&gt;5,((CONCATENATE('Copy paste to Here'!G57," &amp; ",'Copy paste to Here'!D57,"  &amp;  ",'Copy paste to Here'!E57))),"Empty Cell")</f>
        <v>Anodized surgical steel circular barbell, 14g (1.6mm) with two 4mm cones &amp; Length: 10mm  &amp;  Color: Black</v>
      </c>
      <c r="B53" s="57" t="str">
        <f>'Copy paste to Here'!C57</f>
        <v>CBTCNM</v>
      </c>
      <c r="C53" s="57" t="s">
        <v>774</v>
      </c>
      <c r="D53" s="58">
        <f>Invoice!B57</f>
        <v>2</v>
      </c>
      <c r="E53" s="59">
        <f>'Shipping Invoice'!J57*$N$1</f>
        <v>22.81</v>
      </c>
      <c r="F53" s="59">
        <f t="shared" si="0"/>
        <v>45.62</v>
      </c>
      <c r="G53" s="60">
        <f t="shared" si="1"/>
        <v>22.81</v>
      </c>
      <c r="H53" s="63">
        <f t="shared" si="2"/>
        <v>45.62</v>
      </c>
    </row>
    <row r="54" spans="1:8" s="62" customFormat="1" ht="24">
      <c r="A54" s="56" t="str">
        <f>IF((LEN('Copy paste to Here'!G58))&gt;5,((CONCATENATE('Copy paste to Here'!G58," &amp; ",'Copy paste to Here'!D58,"  &amp;  ",'Copy paste to Here'!E58))),"Empty Cell")</f>
        <v xml:space="preserve">High polished surgical steel double flared flesh tunnel - size 12g to 2'' (2mm - 52mm) &amp; Gauge: 6mm  &amp;  </v>
      </c>
      <c r="B54" s="57" t="str">
        <f>'Copy paste to Here'!C58</f>
        <v>DPG</v>
      </c>
      <c r="C54" s="57" t="s">
        <v>862</v>
      </c>
      <c r="D54" s="58">
        <f>Invoice!B58</f>
        <v>4</v>
      </c>
      <c r="E54" s="59">
        <f>'Shipping Invoice'!J58*$N$1</f>
        <v>20.67</v>
      </c>
      <c r="F54" s="59">
        <f t="shared" si="0"/>
        <v>82.68</v>
      </c>
      <c r="G54" s="60">
        <f t="shared" si="1"/>
        <v>20.67</v>
      </c>
      <c r="H54" s="63">
        <f t="shared" si="2"/>
        <v>82.68</v>
      </c>
    </row>
    <row r="55" spans="1:8" s="62" customFormat="1" ht="24">
      <c r="A55" s="56" t="str">
        <f>IF((LEN('Copy paste to Here'!G59))&gt;5,((CONCATENATE('Copy paste to Here'!G59," &amp; ",'Copy paste to Here'!D59,"  &amp;  ",'Copy paste to Here'!E59))),"Empty Cell")</f>
        <v xml:space="preserve">Bio flexible eyebrow retainer, 16g (1.2mm) - length 1/4'' to 1/2'' (6mm to 12mm) &amp; Length: 6mm  &amp;  </v>
      </c>
      <c r="B55" s="57" t="str">
        <f>'Copy paste to Here'!C59</f>
        <v>EBRT</v>
      </c>
      <c r="C55" s="57" t="s">
        <v>777</v>
      </c>
      <c r="D55" s="58">
        <f>Invoice!B59</f>
        <v>5</v>
      </c>
      <c r="E55" s="59">
        <f>'Shipping Invoice'!J59*$N$1</f>
        <v>4.99</v>
      </c>
      <c r="F55" s="59">
        <f t="shared" si="0"/>
        <v>24.950000000000003</v>
      </c>
      <c r="G55" s="60">
        <f t="shared" si="1"/>
        <v>4.99</v>
      </c>
      <c r="H55" s="63">
        <f t="shared" si="2"/>
        <v>24.950000000000003</v>
      </c>
    </row>
    <row r="56" spans="1:8" s="62" customFormat="1" ht="24">
      <c r="A56" s="56" t="str">
        <f>IF((LEN('Copy paste to Here'!G60))&gt;5,((CONCATENATE('Copy paste to Here'!G60," &amp; ",'Copy paste to Here'!D60,"  &amp;  ",'Copy paste to Here'!E60))),"Empty Cell")</f>
        <v>Bioflex eyebrow banana, 16g (1.2mm) with two 3mm balls &amp; Length: 8mm  &amp;  Color: Black</v>
      </c>
      <c r="B56" s="57" t="str">
        <f>'Copy paste to Here'!C60</f>
        <v>FBNEVB</v>
      </c>
      <c r="C56" s="57" t="s">
        <v>778</v>
      </c>
      <c r="D56" s="58">
        <f>Invoice!B60</f>
        <v>28</v>
      </c>
      <c r="E56" s="59">
        <f>'Shipping Invoice'!J60*$N$1</f>
        <v>8.5500000000000007</v>
      </c>
      <c r="F56" s="59">
        <f t="shared" si="0"/>
        <v>239.40000000000003</v>
      </c>
      <c r="G56" s="60">
        <f t="shared" si="1"/>
        <v>8.5500000000000007</v>
      </c>
      <c r="H56" s="63">
        <f t="shared" si="2"/>
        <v>239.40000000000003</v>
      </c>
    </row>
    <row r="57" spans="1:8" s="62" customFormat="1" ht="25.5">
      <c r="A57" s="56" t="str">
        <f>IF((LEN('Copy paste to Here'!G61))&gt;5,((CONCATENATE('Copy paste to Here'!G61," &amp; ",'Copy paste to Here'!D61,"  &amp;  ",'Copy paste to Here'!E61))),"Empty Cell")</f>
        <v>Bioflex eyebrow banana, 16g (1.2mm) with two 3mm cones &amp; Length: 8mm  &amp;  Color: Black</v>
      </c>
      <c r="B57" s="57" t="str">
        <f>'Copy paste to Here'!C61</f>
        <v>FBNEVCN</v>
      </c>
      <c r="C57" s="57" t="s">
        <v>780</v>
      </c>
      <c r="D57" s="58">
        <f>Invoice!B61</f>
        <v>28</v>
      </c>
      <c r="E57" s="59">
        <f>'Shipping Invoice'!J61*$N$1</f>
        <v>9.27</v>
      </c>
      <c r="F57" s="59">
        <f t="shared" si="0"/>
        <v>259.56</v>
      </c>
      <c r="G57" s="60">
        <f t="shared" si="1"/>
        <v>9.27</v>
      </c>
      <c r="H57" s="63">
        <f t="shared" si="2"/>
        <v>259.56</v>
      </c>
    </row>
    <row r="58" spans="1:8" s="62" customFormat="1" ht="24">
      <c r="A58" s="56" t="str">
        <f>IF((LEN('Copy paste to Here'!G62))&gt;5,((CONCATENATE('Copy paste to Here'!G62," &amp; ",'Copy paste to Here'!D62,"  &amp;  ",'Copy paste to Here'!E62))),"Empty Cell")</f>
        <v>Bioflex belly banana, 14g (1.6mm) with 5 and 8mm ball &amp; Length: 10mm  &amp;  Color: Clear</v>
      </c>
      <c r="B58" s="57" t="str">
        <f>'Copy paste to Here'!C62</f>
        <v>FBNUV</v>
      </c>
      <c r="C58" s="57" t="s">
        <v>782</v>
      </c>
      <c r="D58" s="58">
        <f>Invoice!B62</f>
        <v>5</v>
      </c>
      <c r="E58" s="59">
        <f>'Shipping Invoice'!J62*$N$1</f>
        <v>9.27</v>
      </c>
      <c r="F58" s="59">
        <f t="shared" si="0"/>
        <v>46.349999999999994</v>
      </c>
      <c r="G58" s="60">
        <f t="shared" si="1"/>
        <v>9.27</v>
      </c>
      <c r="H58" s="63">
        <f t="shared" si="2"/>
        <v>46.349999999999994</v>
      </c>
    </row>
    <row r="59" spans="1:8" s="62" customFormat="1" ht="25.5">
      <c r="A59" s="56" t="str">
        <f>IF((LEN('Copy paste to Here'!G63))&gt;5,((CONCATENATE('Copy paste to Here'!G63," &amp; ",'Copy paste to Here'!D63,"  &amp;  ",'Copy paste to Here'!E63))),"Empty Cell")</f>
        <v>Silicone double flared flesh tunnel &amp; Gauge: 18mm  &amp;  Color: Black</v>
      </c>
      <c r="B59" s="57" t="str">
        <f>'Copy paste to Here'!C63</f>
        <v>FTSI</v>
      </c>
      <c r="C59" s="57" t="s">
        <v>863</v>
      </c>
      <c r="D59" s="58">
        <f>Invoice!B63</f>
        <v>8</v>
      </c>
      <c r="E59" s="59">
        <f>'Shipping Invoice'!J63*$N$1</f>
        <v>24.95</v>
      </c>
      <c r="F59" s="59">
        <f t="shared" si="0"/>
        <v>199.6</v>
      </c>
      <c r="G59" s="60">
        <f t="shared" si="1"/>
        <v>24.95</v>
      </c>
      <c r="H59" s="63">
        <f t="shared" si="2"/>
        <v>199.6</v>
      </c>
    </row>
    <row r="60" spans="1:8" s="62" customFormat="1" ht="24">
      <c r="A60" s="56" t="str">
        <f>IF((LEN('Copy paste to Here'!G64))&gt;5,((CONCATENATE('Copy paste to Here'!G64," &amp; ",'Copy paste to Here'!D64,"  &amp;  ",'Copy paste to Here'!E64))),"Empty Cell")</f>
        <v>Anodized surgical steel fake plug with rubber O-Rings &amp; Size: 8mm  &amp;  Color: Black</v>
      </c>
      <c r="B60" s="57" t="str">
        <f>'Copy paste to Here'!C64</f>
        <v>IPTR</v>
      </c>
      <c r="C60" s="57" t="s">
        <v>864</v>
      </c>
      <c r="D60" s="58">
        <f>Invoice!B64</f>
        <v>2</v>
      </c>
      <c r="E60" s="59">
        <f>'Shipping Invoice'!J64*$N$1</f>
        <v>24.59</v>
      </c>
      <c r="F60" s="59">
        <f t="shared" si="0"/>
        <v>49.18</v>
      </c>
      <c r="G60" s="60">
        <f t="shared" si="1"/>
        <v>24.59</v>
      </c>
      <c r="H60" s="63">
        <f t="shared" si="2"/>
        <v>49.18</v>
      </c>
    </row>
    <row r="61" spans="1:8" s="62" customFormat="1">
      <c r="A61" s="56" t="str">
        <f>IF((LEN('Copy paste to Here'!G65))&gt;5,((CONCATENATE('Copy paste to Here'!G65," &amp; ",'Copy paste to Here'!D65,"  &amp;  ",'Copy paste to Here'!E65))),"Empty Cell")</f>
        <v>Acrylic fake plug with rubber O-rings &amp; Size: 8mm  &amp;  Color: Black</v>
      </c>
      <c r="B61" s="57" t="str">
        <f>'Copy paste to Here'!C65</f>
        <v>IPVR</v>
      </c>
      <c r="C61" s="57" t="s">
        <v>789</v>
      </c>
      <c r="D61" s="58">
        <f>Invoice!B65</f>
        <v>2</v>
      </c>
      <c r="E61" s="59">
        <f>'Shipping Invoice'!J65*$N$1</f>
        <v>12.12</v>
      </c>
      <c r="F61" s="59">
        <f t="shared" si="0"/>
        <v>24.24</v>
      </c>
      <c r="G61" s="60">
        <f t="shared" si="1"/>
        <v>12.12</v>
      </c>
      <c r="H61" s="63">
        <f t="shared" si="2"/>
        <v>24.24</v>
      </c>
    </row>
    <row r="62" spans="1:8" s="62" customFormat="1" ht="24">
      <c r="A62" s="56" t="str">
        <f>IF((LEN('Copy paste to Here'!G66))&gt;5,((CONCATENATE('Copy paste to Here'!G66," &amp; ",'Copy paste to Here'!D66,"  &amp;  ",'Copy paste to Here'!E66))),"Empty Cell")</f>
        <v>Acrylic fake plug without rubber O-rings &amp; Size: 8mm  &amp;  Color: Green</v>
      </c>
      <c r="B62" s="57" t="str">
        <f>'Copy paste to Here'!C66</f>
        <v>IPVRD</v>
      </c>
      <c r="C62" s="57" t="s">
        <v>791</v>
      </c>
      <c r="D62" s="58">
        <f>Invoice!B66</f>
        <v>2</v>
      </c>
      <c r="E62" s="59">
        <f>'Shipping Invoice'!J66*$N$1</f>
        <v>12.12</v>
      </c>
      <c r="F62" s="59">
        <f t="shared" si="0"/>
        <v>24.24</v>
      </c>
      <c r="G62" s="60">
        <f t="shared" si="1"/>
        <v>12.12</v>
      </c>
      <c r="H62" s="63">
        <f t="shared" si="2"/>
        <v>24.24</v>
      </c>
    </row>
    <row r="63" spans="1:8" s="62" customFormat="1" ht="24">
      <c r="A63" s="56" t="str">
        <f>IF((LEN('Copy paste to Here'!G67))&gt;5,((CONCATENATE('Copy paste to Here'!G67," &amp; ",'Copy paste to Here'!D67,"  &amp;  ",'Copy paste to Here'!E67))),"Empty Cell")</f>
        <v>Surgical steel labret, 16g (1.2mm) with a 4mm bezel set jewel ball &amp; Length: 8mm  &amp;  Crystal Color: AB</v>
      </c>
      <c r="B63" s="57" t="str">
        <f>'Copy paste to Here'!C67</f>
        <v>LBC4S</v>
      </c>
      <c r="C63" s="57" t="s">
        <v>794</v>
      </c>
      <c r="D63" s="58">
        <f>Invoice!B67</f>
        <v>2</v>
      </c>
      <c r="E63" s="59">
        <f>'Shipping Invoice'!J67*$N$1</f>
        <v>12.47</v>
      </c>
      <c r="F63" s="59">
        <f t="shared" si="0"/>
        <v>24.94</v>
      </c>
      <c r="G63" s="60">
        <f t="shared" si="1"/>
        <v>12.47</v>
      </c>
      <c r="H63" s="63">
        <f t="shared" si="2"/>
        <v>24.94</v>
      </c>
    </row>
    <row r="64" spans="1:8" s="62" customFormat="1" ht="24">
      <c r="A64" s="56" t="str">
        <f>IF((LEN('Copy paste to Here'!G68))&gt;5,((CONCATENATE('Copy paste to Here'!G68," &amp; ",'Copy paste to Here'!D68,"  &amp;  ",'Copy paste to Here'!E68))),"Empty Cell")</f>
        <v xml:space="preserve">Surgical steel labret, 14g (1.6mm) with a 4mm cone &amp; Length: 12mm  &amp;  </v>
      </c>
      <c r="B64" s="57" t="str">
        <f>'Copy paste to Here'!C68</f>
        <v>LBCN4</v>
      </c>
      <c r="C64" s="57" t="s">
        <v>796</v>
      </c>
      <c r="D64" s="58">
        <f>Invoice!B68</f>
        <v>2</v>
      </c>
      <c r="E64" s="59">
        <f>'Shipping Invoice'!J68*$N$1</f>
        <v>6.06</v>
      </c>
      <c r="F64" s="59">
        <f t="shared" si="0"/>
        <v>12.12</v>
      </c>
      <c r="G64" s="60">
        <f t="shared" si="1"/>
        <v>6.06</v>
      </c>
      <c r="H64" s="63">
        <f t="shared" si="2"/>
        <v>12.12</v>
      </c>
    </row>
    <row r="65" spans="1:8" s="62" customFormat="1" ht="48">
      <c r="A65" s="56" t="str">
        <f>IF((LEN('Copy paste to Here'!G69))&gt;5,((CONCATENATE('Copy paste to Here'!G69," &amp; ",'Copy paste to Here'!D69,"  &amp;  ",'Copy paste to Here'!E69))),"Empty Cell")</f>
        <v>Internally threaded 316L steel labret, 16g (1.2mm) with a upper 2 -5mm prong set round CZ stone (attachments are made from surgical steel) &amp; Length: 6mm with 5mm top part  &amp;  Cz Color: Clear</v>
      </c>
      <c r="B65" s="57" t="str">
        <f>'Copy paste to Here'!C69</f>
        <v>LBCZIN</v>
      </c>
      <c r="C65" s="57" t="s">
        <v>865</v>
      </c>
      <c r="D65" s="58">
        <f>Invoice!B69</f>
        <v>3</v>
      </c>
      <c r="E65" s="59">
        <f>'Shipping Invoice'!J69*$N$1</f>
        <v>58.81</v>
      </c>
      <c r="F65" s="59">
        <f t="shared" si="0"/>
        <v>176.43</v>
      </c>
      <c r="G65" s="60">
        <f t="shared" si="1"/>
        <v>58.81</v>
      </c>
      <c r="H65" s="63">
        <f t="shared" si="2"/>
        <v>176.43</v>
      </c>
    </row>
    <row r="66" spans="1:8" s="62" customFormat="1" ht="24">
      <c r="A66" s="56" t="str">
        <f>IF((LEN('Copy paste to Here'!G70))&gt;5,((CONCATENATE('Copy paste to Here'!G70," &amp; ",'Copy paste to Here'!D70,"  &amp;  ",'Copy paste to Here'!E70))),"Empty Cell")</f>
        <v xml:space="preserve">Bio flexible labret, 16g (1.2mm) with a 3mm push in steel ball &amp; Length: 6mm  &amp;  </v>
      </c>
      <c r="B66" s="57" t="str">
        <f>'Copy paste to Here'!C70</f>
        <v>LBIB</v>
      </c>
      <c r="C66" s="57" t="s">
        <v>801</v>
      </c>
      <c r="D66" s="58">
        <f>Invoice!B70</f>
        <v>5</v>
      </c>
      <c r="E66" s="59">
        <f>'Shipping Invoice'!J70*$N$1</f>
        <v>10.34</v>
      </c>
      <c r="F66" s="59">
        <f t="shared" si="0"/>
        <v>51.7</v>
      </c>
      <c r="G66" s="60">
        <f t="shared" si="1"/>
        <v>10.34</v>
      </c>
      <c r="H66" s="63">
        <f t="shared" si="2"/>
        <v>51.7</v>
      </c>
    </row>
    <row r="67" spans="1:8" s="62" customFormat="1" ht="24">
      <c r="A67" s="56" t="str">
        <f>IF((LEN('Copy paste to Here'!G71))&gt;5,((CONCATENATE('Copy paste to Here'!G71," &amp; ",'Copy paste to Here'!D71,"  &amp;  ",'Copy paste to Here'!E71))),"Empty Cell")</f>
        <v xml:space="preserve">Bio flexible labret, 16g (1.2mm) with a 3mm push in steel ball &amp; Length: 8mm  &amp;  </v>
      </c>
      <c r="B67" s="57" t="str">
        <f>'Copy paste to Here'!C71</f>
        <v>LBIB</v>
      </c>
      <c r="C67" s="57" t="s">
        <v>801</v>
      </c>
      <c r="D67" s="58">
        <f>Invoice!B71</f>
        <v>5</v>
      </c>
      <c r="E67" s="59">
        <f>'Shipping Invoice'!J71*$N$1</f>
        <v>10.34</v>
      </c>
      <c r="F67" s="59">
        <f t="shared" si="0"/>
        <v>51.7</v>
      </c>
      <c r="G67" s="60">
        <f t="shared" si="1"/>
        <v>10.34</v>
      </c>
      <c r="H67" s="63">
        <f t="shared" si="2"/>
        <v>51.7</v>
      </c>
    </row>
    <row r="68" spans="1:8" s="62" customFormat="1" ht="24">
      <c r="A68" s="56" t="str">
        <f>IF((LEN('Copy paste to Here'!G72))&gt;5,((CONCATENATE('Copy paste to Here'!G72," &amp; ",'Copy paste to Here'!D72,"  &amp;  ",'Copy paste to Here'!E72))),"Empty Cell")</f>
        <v xml:space="preserve">Bio flexible labret, 16g (1.2mm) with a 3mm push in steel ball &amp; Length: 10mm  &amp;  </v>
      </c>
      <c r="B68" s="57" t="str">
        <f>'Copy paste to Here'!C72</f>
        <v>LBIB</v>
      </c>
      <c r="C68" s="57" t="s">
        <v>801</v>
      </c>
      <c r="D68" s="58">
        <f>Invoice!B72</f>
        <v>7</v>
      </c>
      <c r="E68" s="59">
        <f>'Shipping Invoice'!J72*$N$1</f>
        <v>10.34</v>
      </c>
      <c r="F68" s="59">
        <f t="shared" si="0"/>
        <v>72.38</v>
      </c>
      <c r="G68" s="60">
        <f t="shared" si="1"/>
        <v>10.34</v>
      </c>
      <c r="H68" s="63">
        <f t="shared" si="2"/>
        <v>72.38</v>
      </c>
    </row>
    <row r="69" spans="1:8" s="62" customFormat="1" ht="24">
      <c r="A69" s="56" t="str">
        <f>IF((LEN('Copy paste to Here'!G73))&gt;5,((CONCATENATE('Copy paste to Here'!G73," &amp; ",'Copy paste to Here'!D73,"  &amp;  ",'Copy paste to Here'!E73))),"Empty Cell")</f>
        <v>Clear bio flexible labret, 16g (1.2mm) with a 316L steel push in 2mm flat jewel ball top &amp; Length: 6mm  &amp;  Crystal Color: Jet</v>
      </c>
      <c r="B69" s="57" t="str">
        <f>'Copy paste to Here'!C73</f>
        <v>LBIJ</v>
      </c>
      <c r="C69" s="57" t="s">
        <v>803</v>
      </c>
      <c r="D69" s="58">
        <f>Invoice!B73</f>
        <v>2</v>
      </c>
      <c r="E69" s="59">
        <f>'Shipping Invoice'!J73*$N$1</f>
        <v>12.12</v>
      </c>
      <c r="F69" s="59">
        <f t="shared" si="0"/>
        <v>24.24</v>
      </c>
      <c r="G69" s="60">
        <f t="shared" si="1"/>
        <v>12.12</v>
      </c>
      <c r="H69" s="63">
        <f t="shared" si="2"/>
        <v>24.24</v>
      </c>
    </row>
    <row r="70" spans="1:8" s="62" customFormat="1" ht="36">
      <c r="A70" s="56" t="str">
        <f>IF((LEN('Copy paste to Here'!G74))&gt;5,((CONCATENATE('Copy paste to Here'!G74," &amp; ",'Copy paste to Here'!D74,"  &amp;  ",'Copy paste to Here'!E74))),"Empty Cell")</f>
        <v>Surgical steel internally threaded labret, 16g (1.2mm) with bezel set jewel flat head sized 1.5mm to 4mm for triple tragus piercings &amp; Length: 6mm with 3mm top part  &amp;  Crystal Color: Clear</v>
      </c>
      <c r="B70" s="57" t="str">
        <f>'Copy paste to Here'!C74</f>
        <v>LBIRC</v>
      </c>
      <c r="C70" s="57" t="s">
        <v>866</v>
      </c>
      <c r="D70" s="58">
        <f>Invoice!B74</f>
        <v>2</v>
      </c>
      <c r="E70" s="59">
        <f>'Shipping Invoice'!J74*$N$1</f>
        <v>29.94</v>
      </c>
      <c r="F70" s="59">
        <f t="shared" si="0"/>
        <v>59.88</v>
      </c>
      <c r="G70" s="60">
        <f t="shared" si="1"/>
        <v>29.94</v>
      </c>
      <c r="H70" s="63">
        <f t="shared" si="2"/>
        <v>59.88</v>
      </c>
    </row>
    <row r="71" spans="1:8" s="62" customFormat="1" ht="36">
      <c r="A71" s="56" t="str">
        <f>IF((LEN('Copy paste to Here'!G75))&gt;5,((CONCATENATE('Copy paste to Here'!G75," &amp; ",'Copy paste to Here'!D75,"  &amp;  ",'Copy paste to Here'!E75))),"Empty Cell")</f>
        <v>Surgical steel internally threaded labret, 16g (1.2mm) with bezel set jewel flat head sized 1.5mm to 4mm for triple tragus piercings &amp; Length: 6mm with 3mm top part  &amp;  Crystal Color: Jet</v>
      </c>
      <c r="B71" s="57" t="str">
        <f>'Copy paste to Here'!C75</f>
        <v>LBIRC</v>
      </c>
      <c r="C71" s="57" t="s">
        <v>866</v>
      </c>
      <c r="D71" s="58">
        <f>Invoice!B75</f>
        <v>10</v>
      </c>
      <c r="E71" s="59">
        <f>'Shipping Invoice'!J75*$N$1</f>
        <v>29.94</v>
      </c>
      <c r="F71" s="59">
        <f t="shared" si="0"/>
        <v>299.40000000000003</v>
      </c>
      <c r="G71" s="60">
        <f t="shared" si="1"/>
        <v>29.94</v>
      </c>
      <c r="H71" s="63">
        <f t="shared" si="2"/>
        <v>299.40000000000003</v>
      </c>
    </row>
    <row r="72" spans="1:8" s="62" customFormat="1" ht="24">
      <c r="A72" s="56" t="str">
        <f>IF((LEN('Copy paste to Here'!G76))&gt;5,((CONCATENATE('Copy paste to Here'!G76," &amp; ",'Copy paste to Here'!D76,"  &amp;  ",'Copy paste to Here'!E76))),"Empty Cell")</f>
        <v>Premium PVD plated surgical steel labret, 16g (1.2mm) with a 3mm ball &amp; Length: 8mm  &amp;  Color: Black</v>
      </c>
      <c r="B72" s="57" t="str">
        <f>'Copy paste to Here'!C76</f>
        <v>LBTB3</v>
      </c>
      <c r="C72" s="57" t="s">
        <v>807</v>
      </c>
      <c r="D72" s="58">
        <f>Invoice!B76</f>
        <v>8</v>
      </c>
      <c r="E72" s="59">
        <f>'Shipping Invoice'!J76*$N$1</f>
        <v>21.03</v>
      </c>
      <c r="F72" s="59">
        <f t="shared" si="0"/>
        <v>168.24</v>
      </c>
      <c r="G72" s="60">
        <f t="shared" si="1"/>
        <v>21.03</v>
      </c>
      <c r="H72" s="63">
        <f t="shared" si="2"/>
        <v>168.24</v>
      </c>
    </row>
    <row r="73" spans="1:8" s="62" customFormat="1" ht="24">
      <c r="A73" s="56" t="str">
        <f>IF((LEN('Copy paste to Here'!G77))&gt;5,((CONCATENATE('Copy paste to Here'!G77," &amp; ",'Copy paste to Here'!D77,"  &amp;  ",'Copy paste to Here'!E77))),"Empty Cell")</f>
        <v xml:space="preserve">Clear acrylic flexible nose bone retainer, 22g (0.6mm) and 20g (0.8mm) with 2mm flat disk shaped top &amp; Gauge: 0.8mm  &amp;  </v>
      </c>
      <c r="B73" s="57" t="str">
        <f>'Copy paste to Here'!C77</f>
        <v>NBRTD</v>
      </c>
      <c r="C73" s="57" t="s">
        <v>809</v>
      </c>
      <c r="D73" s="58">
        <f>Invoice!B77</f>
        <v>5</v>
      </c>
      <c r="E73" s="59">
        <f>'Shipping Invoice'!J77*$N$1</f>
        <v>4.99</v>
      </c>
      <c r="F73" s="59">
        <f t="shared" si="0"/>
        <v>24.950000000000003</v>
      </c>
      <c r="G73" s="60">
        <f t="shared" si="1"/>
        <v>4.99</v>
      </c>
      <c r="H73" s="63">
        <f t="shared" si="2"/>
        <v>24.950000000000003</v>
      </c>
    </row>
    <row r="74" spans="1:8" s="62" customFormat="1" ht="24">
      <c r="A74" s="56" t="str">
        <f>IF((LEN('Copy paste to Here'!G78))&gt;5,((CONCATENATE('Copy paste to Here'!G78," &amp; ",'Copy paste to Here'!D78,"  &amp;  ",'Copy paste to Here'!E78))),"Empty Cell")</f>
        <v xml:space="preserve">High polished surgical steel nose screw, 0.8mm (20g) with 2mm ball shaped top &amp;   &amp;  </v>
      </c>
      <c r="B74" s="57" t="str">
        <f>'Copy paste to Here'!C78</f>
        <v>NSB</v>
      </c>
      <c r="C74" s="57" t="s">
        <v>121</v>
      </c>
      <c r="D74" s="58">
        <f>Invoice!B78</f>
        <v>6</v>
      </c>
      <c r="E74" s="59">
        <f>'Shipping Invoice'!J78*$N$1</f>
        <v>6.77</v>
      </c>
      <c r="F74" s="59">
        <f t="shared" si="0"/>
        <v>40.619999999999997</v>
      </c>
      <c r="G74" s="60">
        <f t="shared" si="1"/>
        <v>6.77</v>
      </c>
      <c r="H74" s="63">
        <f t="shared" si="2"/>
        <v>40.619999999999997</v>
      </c>
    </row>
    <row r="75" spans="1:8" s="62" customFormat="1" ht="24">
      <c r="A75" s="56" t="str">
        <f>IF((LEN('Copy paste to Here'!G79))&gt;5,((CONCATENATE('Copy paste to Here'!G79," &amp; ",'Copy paste to Here'!D79,"  &amp;  ",'Copy paste to Here'!E79))),"Empty Cell")</f>
        <v xml:space="preserve">Clear Bio-flexible nose screw retainer, 20g (0.8mm) with 2mm ball shaped top &amp;   &amp;  </v>
      </c>
      <c r="B75" s="57" t="str">
        <f>'Copy paste to Here'!C79</f>
        <v>NSCRT20</v>
      </c>
      <c r="C75" s="57" t="s">
        <v>813</v>
      </c>
      <c r="D75" s="58">
        <f>Invoice!B79</f>
        <v>6</v>
      </c>
      <c r="E75" s="59">
        <f>'Shipping Invoice'!J79*$N$1</f>
        <v>4.99</v>
      </c>
      <c r="F75" s="59">
        <f t="shared" si="0"/>
        <v>29.94</v>
      </c>
      <c r="G75" s="60">
        <f t="shared" si="1"/>
        <v>4.99</v>
      </c>
      <c r="H75" s="63">
        <f t="shared" si="2"/>
        <v>29.94</v>
      </c>
    </row>
    <row r="76" spans="1:8" s="62" customFormat="1" ht="24">
      <c r="A76" s="56" t="str">
        <f>IF((LEN('Copy paste to Here'!G80))&gt;5,((CONCATENATE('Copy paste to Here'!G80," &amp; ",'Copy paste to Here'!D80,"  &amp;  ",'Copy paste to Here'!E80))),"Empty Cell")</f>
        <v xml:space="preserve">Clear acrylic flexible nose stud retainer, 20g (0.8mm) with 2mm flat disk shaped top &amp;   &amp;  </v>
      </c>
      <c r="B76" s="57" t="str">
        <f>'Copy paste to Here'!C80</f>
        <v>NSRTD</v>
      </c>
      <c r="C76" s="57" t="s">
        <v>815</v>
      </c>
      <c r="D76" s="58">
        <f>Invoice!B80</f>
        <v>1</v>
      </c>
      <c r="E76" s="59">
        <f>'Shipping Invoice'!J80*$N$1</f>
        <v>4.99</v>
      </c>
      <c r="F76" s="59">
        <f t="shared" si="0"/>
        <v>4.99</v>
      </c>
      <c r="G76" s="60">
        <f t="shared" si="1"/>
        <v>4.99</v>
      </c>
      <c r="H76" s="63">
        <f t="shared" si="2"/>
        <v>4.99</v>
      </c>
    </row>
    <row r="77" spans="1:8" s="62" customFormat="1" ht="24">
      <c r="A77" s="56" t="str">
        <f>IF((LEN('Copy paste to Here'!G81))&gt;5,((CONCATENATE('Copy paste to Here'!G81," &amp; ",'Copy paste to Here'!D81,"  &amp;  ",'Copy paste to Here'!E81))),"Empty Cell")</f>
        <v xml:space="preserve">Anodized surgical steel nose screw, 20g (0.8mm) with 2mm ball top &amp; Color: Rainbow  &amp;  </v>
      </c>
      <c r="B77" s="57" t="str">
        <f>'Copy paste to Here'!C81</f>
        <v>NSTB</v>
      </c>
      <c r="C77" s="57" t="s">
        <v>631</v>
      </c>
      <c r="D77" s="58">
        <f>Invoice!B81</f>
        <v>2</v>
      </c>
      <c r="E77" s="59">
        <f>'Shipping Invoice'!J81*$N$1</f>
        <v>13.9</v>
      </c>
      <c r="F77" s="59">
        <f t="shared" si="0"/>
        <v>27.8</v>
      </c>
      <c r="G77" s="60">
        <f t="shared" si="1"/>
        <v>13.9</v>
      </c>
      <c r="H77" s="63">
        <f t="shared" si="2"/>
        <v>27.8</v>
      </c>
    </row>
    <row r="78" spans="1:8" s="62" customFormat="1" ht="24">
      <c r="A78" s="56" t="str">
        <f>IF((LEN('Copy paste to Here'!G82))&gt;5,((CONCATENATE('Copy paste to Here'!G82," &amp; ",'Copy paste to Here'!D82,"  &amp;  ",'Copy paste to Here'!E82))),"Empty Cell")</f>
        <v>Anodized surgical steel nose screw, 20g (0.8mm) with 2mm round crystal tops &amp; Color: Black  &amp;  Crystal Color: Jet</v>
      </c>
      <c r="B78" s="57" t="str">
        <f>'Copy paste to Here'!C82</f>
        <v>NSTC</v>
      </c>
      <c r="C78" s="57" t="s">
        <v>818</v>
      </c>
      <c r="D78" s="58">
        <f>Invoice!B82</f>
        <v>2</v>
      </c>
      <c r="E78" s="59">
        <f>'Shipping Invoice'!J82*$N$1</f>
        <v>15.68</v>
      </c>
      <c r="F78" s="59">
        <f t="shared" si="0"/>
        <v>31.36</v>
      </c>
      <c r="G78" s="60">
        <f t="shared" si="1"/>
        <v>15.68</v>
      </c>
      <c r="H78" s="63">
        <f t="shared" si="2"/>
        <v>31.36</v>
      </c>
    </row>
    <row r="79" spans="1:8" s="62" customFormat="1" ht="24">
      <c r="A79" s="56" t="str">
        <f>IF((LEN('Copy paste to Here'!G83))&gt;5,((CONCATENATE('Copy paste to Here'!G83," &amp; ",'Copy paste to Here'!D83,"  &amp;  ",'Copy paste to Here'!E83))),"Empty Cell")</f>
        <v xml:space="preserve">Surgical steel spiral, 18g (1mm) with two 3mm balls &amp; Length: 8mm  &amp;  </v>
      </c>
      <c r="B79" s="57" t="str">
        <f>'Copy paste to Here'!C83</f>
        <v>SP18B3</v>
      </c>
      <c r="C79" s="57" t="s">
        <v>820</v>
      </c>
      <c r="D79" s="58">
        <f>Invoice!B83</f>
        <v>1</v>
      </c>
      <c r="E79" s="59">
        <f>'Shipping Invoice'!J83*$N$1</f>
        <v>12.12</v>
      </c>
      <c r="F79" s="59">
        <f t="shared" si="0"/>
        <v>12.12</v>
      </c>
      <c r="G79" s="60">
        <f t="shared" si="1"/>
        <v>12.12</v>
      </c>
      <c r="H79" s="63">
        <f t="shared" si="2"/>
        <v>12.12</v>
      </c>
    </row>
    <row r="80" spans="1:8" s="62" customFormat="1" ht="24">
      <c r="A80" s="56" t="str">
        <f>IF((LEN('Copy paste to Here'!G84))&gt;5,((CONCATENATE('Copy paste to Here'!G84," &amp; ",'Copy paste to Here'!D84,"  &amp;  ",'Copy paste to Here'!E84))),"Empty Cell")</f>
        <v xml:space="preserve">Surgical steel spiral, 18g (1mm) with two 3mm cones &amp; Length: 8mm  &amp;  </v>
      </c>
      <c r="B80" s="57" t="str">
        <f>'Copy paste to Here'!C84</f>
        <v>SP18CN3</v>
      </c>
      <c r="C80" s="57" t="s">
        <v>822</v>
      </c>
      <c r="D80" s="58">
        <f>Invoice!B84</f>
        <v>2</v>
      </c>
      <c r="E80" s="59">
        <f>'Shipping Invoice'!J84*$N$1</f>
        <v>12.83</v>
      </c>
      <c r="F80" s="59">
        <f t="shared" si="0"/>
        <v>25.66</v>
      </c>
      <c r="G80" s="60">
        <f t="shared" si="1"/>
        <v>12.83</v>
      </c>
      <c r="H80" s="63">
        <f t="shared" si="2"/>
        <v>25.66</v>
      </c>
    </row>
    <row r="81" spans="1:8" s="62" customFormat="1" ht="24">
      <c r="A81" s="56" t="str">
        <f>IF((LEN('Copy paste to Here'!G85))&gt;5,((CONCATENATE('Copy paste to Here'!G85," &amp; ",'Copy paste to Here'!D85,"  &amp;  ",'Copy paste to Here'!E85))),"Empty Cell")</f>
        <v>Premium PVD plated surgical steel eyebrow spiral, 16g (1.2mm) with two 3mm balls &amp; Length: 6mm  &amp;  Color: Black</v>
      </c>
      <c r="B81" s="57" t="str">
        <f>'Copy paste to Here'!C85</f>
        <v>SPETB</v>
      </c>
      <c r="C81" s="57" t="s">
        <v>606</v>
      </c>
      <c r="D81" s="58">
        <f>Invoice!B85</f>
        <v>2</v>
      </c>
      <c r="E81" s="59">
        <f>'Shipping Invoice'!J85*$N$1</f>
        <v>24.59</v>
      </c>
      <c r="F81" s="59">
        <f t="shared" si="0"/>
        <v>49.18</v>
      </c>
      <c r="G81" s="60">
        <f t="shared" si="1"/>
        <v>24.59</v>
      </c>
      <c r="H81" s="63">
        <f t="shared" si="2"/>
        <v>49.18</v>
      </c>
    </row>
    <row r="82" spans="1:8" s="62" customFormat="1" ht="24">
      <c r="A82" s="56" t="str">
        <f>IF((LEN('Copy paste to Here'!G86))&gt;5,((CONCATENATE('Copy paste to Here'!G86," &amp; ",'Copy paste to Here'!D86,"  &amp;  ",'Copy paste to Here'!E86))),"Empty Cell")</f>
        <v>Premium PVD plated surgical steel eyebrow spiral, 16g (1.2mm) with two 3mm balls &amp; Length: 8mm  &amp;  Color: Black</v>
      </c>
      <c r="B82" s="57" t="str">
        <f>'Copy paste to Here'!C86</f>
        <v>SPETB</v>
      </c>
      <c r="C82" s="57" t="s">
        <v>606</v>
      </c>
      <c r="D82" s="58">
        <f>Invoice!B86</f>
        <v>2</v>
      </c>
      <c r="E82" s="59">
        <f>'Shipping Invoice'!J86*$N$1</f>
        <v>24.59</v>
      </c>
      <c r="F82" s="59">
        <f t="shared" si="0"/>
        <v>49.18</v>
      </c>
      <c r="G82" s="60">
        <f t="shared" si="1"/>
        <v>24.59</v>
      </c>
      <c r="H82" s="63">
        <f t="shared" si="2"/>
        <v>49.18</v>
      </c>
    </row>
    <row r="83" spans="1:8" s="62" customFormat="1" ht="36">
      <c r="A83" s="56" t="str">
        <f>IF((LEN('Copy paste to Here'!G87))&gt;5,((CONCATENATE('Copy paste to Here'!G87," &amp; ",'Copy paste to Here'!D87,"  &amp;  ",'Copy paste to Here'!E87))),"Empty Cell")</f>
        <v xml:space="preserve">316L steel Tragus Labret, 16g (1.2mm) with a tiny 2.5mm round base plate suitable for tragus piercings and a 4mm cone  &amp; Length: 12mm  &amp;  </v>
      </c>
      <c r="B83" s="57" t="str">
        <f>'Copy paste to Here'!C87</f>
        <v>TLBCN4S</v>
      </c>
      <c r="C83" s="57" t="s">
        <v>824</v>
      </c>
      <c r="D83" s="58">
        <f>Invoice!B87</f>
        <v>2</v>
      </c>
      <c r="E83" s="59">
        <f>'Shipping Invoice'!J87*$N$1</f>
        <v>6.77</v>
      </c>
      <c r="F83" s="59">
        <f t="shared" ref="F83:F146" si="3">D83*E83</f>
        <v>13.54</v>
      </c>
      <c r="G83" s="60">
        <f t="shared" ref="G83:G146" si="4">E83*$E$14</f>
        <v>6.77</v>
      </c>
      <c r="H83" s="63">
        <f t="shared" ref="H83:H146" si="5">D83*G83</f>
        <v>13.54</v>
      </c>
    </row>
    <row r="84" spans="1:8" s="62" customFormat="1" ht="24">
      <c r="A84" s="56" t="str">
        <f>IF((LEN('Copy paste to Here'!G88))&gt;5,((CONCATENATE('Copy paste to Here'!G88," &amp; ",'Copy paste to Here'!D88,"  &amp;  ",'Copy paste to Here'!E88))),"Empty Cell")</f>
        <v xml:space="preserve">Bio flexible tongue retainer, 14g (1.6mm) with silicon O-ring &amp; Color: # 1 in picture  &amp;  </v>
      </c>
      <c r="B84" s="57" t="str">
        <f>'Copy paste to Here'!C88</f>
        <v>TR14</v>
      </c>
      <c r="C84" s="57" t="s">
        <v>650</v>
      </c>
      <c r="D84" s="58">
        <f>Invoice!B88</f>
        <v>6</v>
      </c>
      <c r="E84" s="59">
        <f>'Shipping Invoice'!J88*$N$1</f>
        <v>4.99</v>
      </c>
      <c r="F84" s="59">
        <f t="shared" si="3"/>
        <v>29.94</v>
      </c>
      <c r="G84" s="60">
        <f t="shared" si="4"/>
        <v>4.99</v>
      </c>
      <c r="H84" s="63">
        <f t="shared" si="5"/>
        <v>29.94</v>
      </c>
    </row>
    <row r="85" spans="1:8" s="62" customFormat="1" ht="25.5">
      <c r="A85" s="56" t="str">
        <f>IF((LEN('Copy paste to Here'!G89))&gt;5,((CONCATENATE('Copy paste to Here'!G89," &amp; ",'Copy paste to Here'!D89,"  &amp;  ",'Copy paste to Here'!E89))),"Empty Cell")</f>
        <v xml:space="preserve">Titanium G23 eyebrow barbell, 16g (1.2mm) with two 3mm balls &amp; Length: 14mm  &amp;  </v>
      </c>
      <c r="B85" s="57" t="str">
        <f>'Copy paste to Here'!C89</f>
        <v>UBBEB</v>
      </c>
      <c r="C85" s="57" t="s">
        <v>867</v>
      </c>
      <c r="D85" s="58">
        <f>Invoice!B89</f>
        <v>2</v>
      </c>
      <c r="E85" s="59">
        <f>'Shipping Invoice'!J89*$N$1</f>
        <v>37.07</v>
      </c>
      <c r="F85" s="59">
        <f t="shared" si="3"/>
        <v>74.14</v>
      </c>
      <c r="G85" s="60">
        <f t="shared" si="4"/>
        <v>37.07</v>
      </c>
      <c r="H85" s="63">
        <f t="shared" si="5"/>
        <v>74.14</v>
      </c>
    </row>
    <row r="86" spans="1:8" s="62" customFormat="1" ht="24">
      <c r="A86" s="56" t="str">
        <f>IF((LEN('Copy paste to Here'!G90))&gt;5,((CONCATENATE('Copy paste to Here'!G90," &amp; ",'Copy paste to Here'!D90,"  &amp;  ",'Copy paste to Here'!E90))),"Empty Cell")</f>
        <v xml:space="preserve">Titanium G23 eyebrow barbell, 1.2mm (16g) with two internally threaded 3mm balls &amp; Length: 12mm  &amp;  </v>
      </c>
      <c r="B86" s="57" t="str">
        <f>'Copy paste to Here'!C90</f>
        <v>UBBEBIN</v>
      </c>
      <c r="C86" s="57" t="s">
        <v>828</v>
      </c>
      <c r="D86" s="58">
        <f>Invoice!B90</f>
        <v>2</v>
      </c>
      <c r="E86" s="59">
        <f>'Shipping Invoice'!J90*$N$1</f>
        <v>63.08</v>
      </c>
      <c r="F86" s="59">
        <f t="shared" si="3"/>
        <v>126.16</v>
      </c>
      <c r="G86" s="60">
        <f t="shared" si="4"/>
        <v>63.08</v>
      </c>
      <c r="H86" s="63">
        <f t="shared" si="5"/>
        <v>126.16</v>
      </c>
    </row>
    <row r="87" spans="1:8" s="62" customFormat="1" ht="24">
      <c r="A87" s="56" t="str">
        <f>IF((LEN('Copy paste to Here'!G91))&gt;5,((CONCATENATE('Copy paste to Here'!G91," &amp; ",'Copy paste to Here'!D91,"  &amp;  ",'Copy paste to Here'!E91))),"Empty Cell")</f>
        <v xml:space="preserve">Titanium G23 eyebrow banana, 16g (1.2mm) with two 3mm balls &amp; Length: 6mm  &amp;  </v>
      </c>
      <c r="B87" s="57" t="str">
        <f>'Copy paste to Here'!C91</f>
        <v>UBNEB</v>
      </c>
      <c r="C87" s="57" t="s">
        <v>830</v>
      </c>
      <c r="D87" s="58">
        <f>Invoice!B91</f>
        <v>2</v>
      </c>
      <c r="E87" s="59">
        <f>'Shipping Invoice'!J91*$N$1</f>
        <v>35.28</v>
      </c>
      <c r="F87" s="59">
        <f t="shared" si="3"/>
        <v>70.56</v>
      </c>
      <c r="G87" s="60">
        <f t="shared" si="4"/>
        <v>35.28</v>
      </c>
      <c r="H87" s="63">
        <f t="shared" si="5"/>
        <v>70.56</v>
      </c>
    </row>
    <row r="88" spans="1:8" s="62" customFormat="1" ht="24">
      <c r="A88" s="56" t="str">
        <f>IF((LEN('Copy paste to Here'!G92))&gt;5,((CONCATENATE('Copy paste to Here'!G92," &amp; ",'Copy paste to Here'!D92,"  &amp;  ",'Copy paste to Here'!E92))),"Empty Cell")</f>
        <v xml:space="preserve">Titanium G23 eyebrow banana, 16g (1.2mm) with two 3mm balls &amp; Length: 8mm  &amp;  </v>
      </c>
      <c r="B88" s="57" t="str">
        <f>'Copy paste to Here'!C92</f>
        <v>UBNEB</v>
      </c>
      <c r="C88" s="57" t="s">
        <v>830</v>
      </c>
      <c r="D88" s="58">
        <f>Invoice!B92</f>
        <v>2</v>
      </c>
      <c r="E88" s="59">
        <f>'Shipping Invoice'!J92*$N$1</f>
        <v>35.28</v>
      </c>
      <c r="F88" s="59">
        <f t="shared" si="3"/>
        <v>70.56</v>
      </c>
      <c r="G88" s="60">
        <f t="shared" si="4"/>
        <v>35.28</v>
      </c>
      <c r="H88" s="63">
        <f t="shared" si="5"/>
        <v>70.56</v>
      </c>
    </row>
    <row r="89" spans="1:8" s="62" customFormat="1" ht="24">
      <c r="A89" s="56" t="str">
        <f>IF((LEN('Copy paste to Here'!G93))&gt;5,((CONCATENATE('Copy paste to Here'!G93," &amp; ",'Copy paste to Here'!D93,"  &amp;  ",'Copy paste to Here'!E93))),"Empty Cell")</f>
        <v xml:space="preserve">Titanium G23 eyebrow banana, 16g (1.2mm) with two 3mm balls &amp; Length: 9mm  &amp;  </v>
      </c>
      <c r="B89" s="57" t="str">
        <f>'Copy paste to Here'!C93</f>
        <v>UBNEB</v>
      </c>
      <c r="C89" s="57" t="s">
        <v>830</v>
      </c>
      <c r="D89" s="58">
        <f>Invoice!B93</f>
        <v>2</v>
      </c>
      <c r="E89" s="59">
        <f>'Shipping Invoice'!J93*$N$1</f>
        <v>35.28</v>
      </c>
      <c r="F89" s="59">
        <f t="shared" si="3"/>
        <v>70.56</v>
      </c>
      <c r="G89" s="60">
        <f t="shared" si="4"/>
        <v>35.28</v>
      </c>
      <c r="H89" s="63">
        <f t="shared" si="5"/>
        <v>70.56</v>
      </c>
    </row>
    <row r="90" spans="1:8" s="62" customFormat="1" ht="24">
      <c r="A90" s="56" t="str">
        <f>IF((LEN('Copy paste to Here'!G94))&gt;5,((CONCATENATE('Copy paste to Here'!G94," &amp; ",'Copy paste to Here'!D94,"  &amp;  ",'Copy paste to Here'!E94))),"Empty Cell")</f>
        <v xml:space="preserve">Titanium G23 eyebrow banana, 16g (1.2mm) with two 3mm balls &amp; Length: 11mm  &amp;  </v>
      </c>
      <c r="B90" s="57" t="str">
        <f>'Copy paste to Here'!C94</f>
        <v>UBNEB</v>
      </c>
      <c r="C90" s="57" t="s">
        <v>830</v>
      </c>
      <c r="D90" s="58">
        <f>Invoice!B94</f>
        <v>2</v>
      </c>
      <c r="E90" s="59">
        <f>'Shipping Invoice'!J94*$N$1</f>
        <v>35.28</v>
      </c>
      <c r="F90" s="59">
        <f t="shared" si="3"/>
        <v>70.56</v>
      </c>
      <c r="G90" s="60">
        <f t="shared" si="4"/>
        <v>35.28</v>
      </c>
      <c r="H90" s="63">
        <f t="shared" si="5"/>
        <v>70.56</v>
      </c>
    </row>
    <row r="91" spans="1:8" s="62" customFormat="1" ht="24">
      <c r="A91" s="56" t="str">
        <f>IF((LEN('Copy paste to Here'!G95))&gt;5,((CONCATENATE('Copy paste to Here'!G95," &amp; ",'Copy paste to Here'!D95,"  &amp;  ",'Copy paste to Here'!E95))),"Empty Cell")</f>
        <v xml:space="preserve">Titanium G23 belly banana, 14g (1.6mm) with an upper 5mm and a lower 8mm plain titanium ball &amp; Length: 16mm  &amp;  </v>
      </c>
      <c r="B91" s="57" t="str">
        <f>'Copy paste to Here'!C95</f>
        <v>UBNG</v>
      </c>
      <c r="C91" s="57" t="s">
        <v>832</v>
      </c>
      <c r="D91" s="58">
        <f>Invoice!B95</f>
        <v>2</v>
      </c>
      <c r="E91" s="59">
        <f>'Shipping Invoice'!J95*$N$1</f>
        <v>69.5</v>
      </c>
      <c r="F91" s="59">
        <f t="shared" si="3"/>
        <v>139</v>
      </c>
      <c r="G91" s="60">
        <f t="shared" si="4"/>
        <v>69.5</v>
      </c>
      <c r="H91" s="63">
        <f t="shared" si="5"/>
        <v>139</v>
      </c>
    </row>
    <row r="92" spans="1:8" s="62" customFormat="1" ht="24">
      <c r="A92" s="56" t="str">
        <f>IF((LEN('Copy paste to Here'!G96))&gt;5,((CONCATENATE('Copy paste to Here'!G96," &amp; ",'Copy paste to Here'!D96,"  &amp;  ",'Copy paste to Here'!E96))),"Empty Cell")</f>
        <v xml:space="preserve">Titanium G23 circular barbell, 16g (1.2mm) with two 3mm balls &amp; Length: 7mm  &amp;  </v>
      </c>
      <c r="B92" s="57" t="str">
        <f>'Copy paste to Here'!C96</f>
        <v>UCBEB</v>
      </c>
      <c r="C92" s="57" t="s">
        <v>834</v>
      </c>
      <c r="D92" s="58">
        <f>Invoice!B96</f>
        <v>2</v>
      </c>
      <c r="E92" s="59">
        <f>'Shipping Invoice'!J96*$N$1</f>
        <v>41.7</v>
      </c>
      <c r="F92" s="59">
        <f t="shared" si="3"/>
        <v>83.4</v>
      </c>
      <c r="G92" s="60">
        <f t="shared" si="4"/>
        <v>41.7</v>
      </c>
      <c r="H92" s="63">
        <f t="shared" si="5"/>
        <v>83.4</v>
      </c>
    </row>
    <row r="93" spans="1:8" s="62" customFormat="1" ht="24">
      <c r="A93" s="56" t="str">
        <f>IF((LEN('Copy paste to Here'!G97))&gt;5,((CONCATENATE('Copy paste to Here'!G97," &amp; ",'Copy paste to Here'!D97,"  &amp;  ",'Copy paste to Here'!E97))),"Empty Cell")</f>
        <v xml:space="preserve">Titanium G23 circular barbell, 16g (1.2mm) with two 3mm balls &amp; Length: 8mm  &amp;  </v>
      </c>
      <c r="B93" s="57" t="str">
        <f>'Copy paste to Here'!C97</f>
        <v>UCBEB</v>
      </c>
      <c r="C93" s="57" t="s">
        <v>834</v>
      </c>
      <c r="D93" s="58">
        <f>Invoice!B97</f>
        <v>2</v>
      </c>
      <c r="E93" s="59">
        <f>'Shipping Invoice'!J97*$N$1</f>
        <v>41.7</v>
      </c>
      <c r="F93" s="59">
        <f t="shared" si="3"/>
        <v>83.4</v>
      </c>
      <c r="G93" s="60">
        <f t="shared" si="4"/>
        <v>41.7</v>
      </c>
      <c r="H93" s="63">
        <f t="shared" si="5"/>
        <v>83.4</v>
      </c>
    </row>
    <row r="94" spans="1:8" s="62" customFormat="1" ht="24">
      <c r="A94" s="56" t="str">
        <f>IF((LEN('Copy paste to Here'!G98))&gt;5,((CONCATENATE('Copy paste to Here'!G98," &amp; ",'Copy paste to Here'!D98,"  &amp;  ",'Copy paste to Here'!E98))),"Empty Cell")</f>
        <v xml:space="preserve">Titanium G23 circular barbell, 16g (1.2mm) with two 3mm balls &amp; Length: 14mm  &amp;  </v>
      </c>
      <c r="B94" s="57" t="str">
        <f>'Copy paste to Here'!C98</f>
        <v>UCBEB</v>
      </c>
      <c r="C94" s="57" t="s">
        <v>834</v>
      </c>
      <c r="D94" s="58">
        <f>Invoice!B98</f>
        <v>2</v>
      </c>
      <c r="E94" s="59">
        <f>'Shipping Invoice'!J98*$N$1</f>
        <v>41.7</v>
      </c>
      <c r="F94" s="59">
        <f t="shared" si="3"/>
        <v>83.4</v>
      </c>
      <c r="G94" s="60">
        <f t="shared" si="4"/>
        <v>41.7</v>
      </c>
      <c r="H94" s="63">
        <f t="shared" si="5"/>
        <v>83.4</v>
      </c>
    </row>
    <row r="95" spans="1:8" s="62" customFormat="1" ht="24">
      <c r="A95" s="56" t="str">
        <f>IF((LEN('Copy paste to Here'!G99))&gt;5,((CONCATENATE('Copy paste to Here'!G99," &amp; ",'Copy paste to Here'!D99,"  &amp;  ",'Copy paste to Here'!E99))),"Empty Cell")</f>
        <v xml:space="preserve">Titanium G23 circular barbell, 1.2mm (16g) with two internally threaded 3mm balls &amp; Length: 10mm  &amp;  </v>
      </c>
      <c r="B95" s="57" t="str">
        <f>'Copy paste to Here'!C99</f>
        <v>UCBEBIN</v>
      </c>
      <c r="C95" s="57" t="s">
        <v>836</v>
      </c>
      <c r="D95" s="58">
        <f>Invoice!B99</f>
        <v>2</v>
      </c>
      <c r="E95" s="59">
        <f>'Shipping Invoice'!J99*$N$1</f>
        <v>66.650000000000006</v>
      </c>
      <c r="F95" s="59">
        <f t="shared" si="3"/>
        <v>133.30000000000001</v>
      </c>
      <c r="G95" s="60">
        <f t="shared" si="4"/>
        <v>66.650000000000006</v>
      </c>
      <c r="H95" s="63">
        <f t="shared" si="5"/>
        <v>133.30000000000001</v>
      </c>
    </row>
    <row r="96" spans="1:8" s="62" customFormat="1" ht="24">
      <c r="A96" s="56" t="str">
        <f>IF((LEN('Copy paste to Here'!G100))&gt;5,((CONCATENATE('Copy paste to Here'!G100," &amp; ",'Copy paste to Here'!D100,"  &amp;  ",'Copy paste to Here'!E100))),"Empty Cell")</f>
        <v xml:space="preserve">Titanium G23 labret, 16g (1.2mm) with a 3mm ball &amp; Length: 7mm  &amp;  </v>
      </c>
      <c r="B96" s="57" t="str">
        <f>'Copy paste to Here'!C100</f>
        <v>ULBB3</v>
      </c>
      <c r="C96" s="57" t="s">
        <v>838</v>
      </c>
      <c r="D96" s="58">
        <f>Invoice!B100</f>
        <v>2</v>
      </c>
      <c r="E96" s="59">
        <f>'Shipping Invoice'!J100*$N$1</f>
        <v>35.28</v>
      </c>
      <c r="F96" s="59">
        <f t="shared" si="3"/>
        <v>70.56</v>
      </c>
      <c r="G96" s="60">
        <f t="shared" si="4"/>
        <v>35.28</v>
      </c>
      <c r="H96" s="63">
        <f t="shared" si="5"/>
        <v>70.56</v>
      </c>
    </row>
    <row r="97" spans="1:8" s="62" customFormat="1" ht="24">
      <c r="A97" s="56" t="str">
        <f>IF((LEN('Copy paste to Here'!G101))&gt;5,((CONCATENATE('Copy paste to Here'!G101," &amp; ",'Copy paste to Here'!D101,"  &amp;  ",'Copy paste to Here'!E101))),"Empty Cell")</f>
        <v xml:space="preserve">Titanium G23 labret, 16g (1.2mm) with a 3mm ball &amp; Length: 9mm  &amp;  </v>
      </c>
      <c r="B97" s="57" t="str">
        <f>'Copy paste to Here'!C101</f>
        <v>ULBB3</v>
      </c>
      <c r="C97" s="57" t="s">
        <v>838</v>
      </c>
      <c r="D97" s="58">
        <f>Invoice!B101</f>
        <v>2</v>
      </c>
      <c r="E97" s="59">
        <f>'Shipping Invoice'!J101*$N$1</f>
        <v>35.28</v>
      </c>
      <c r="F97" s="59">
        <f t="shared" si="3"/>
        <v>70.56</v>
      </c>
      <c r="G97" s="60">
        <f t="shared" si="4"/>
        <v>35.28</v>
      </c>
      <c r="H97" s="63">
        <f t="shared" si="5"/>
        <v>70.56</v>
      </c>
    </row>
    <row r="98" spans="1:8" s="62" customFormat="1" ht="24">
      <c r="A98" s="56" t="str">
        <f>IF((LEN('Copy paste to Here'!G102))&gt;5,((CONCATENATE('Copy paste to Here'!G102," &amp; ",'Copy paste to Here'!D102,"  &amp;  ",'Copy paste to Here'!E102))),"Empty Cell")</f>
        <v xml:space="preserve">Pack of 10 pcs. of 3mm high polished surgical steel balls with 1.2mm threading (16g) &amp;   &amp;  </v>
      </c>
      <c r="B98" s="57" t="str">
        <f>'Copy paste to Here'!C102</f>
        <v>XBAL3</v>
      </c>
      <c r="C98" s="57" t="s">
        <v>840</v>
      </c>
      <c r="D98" s="58">
        <f>Invoice!B102</f>
        <v>4</v>
      </c>
      <c r="E98" s="59">
        <f>'Shipping Invoice'!J102*$N$1</f>
        <v>21.74</v>
      </c>
      <c r="F98" s="59">
        <f t="shared" si="3"/>
        <v>86.96</v>
      </c>
      <c r="G98" s="60">
        <f t="shared" si="4"/>
        <v>21.74</v>
      </c>
      <c r="H98" s="63">
        <f t="shared" si="5"/>
        <v>86.96</v>
      </c>
    </row>
    <row r="99" spans="1:8" s="62" customFormat="1" ht="24">
      <c r="A99" s="56" t="str">
        <f>IF((LEN('Copy paste to Here'!G103))&gt;5,((CONCATENATE('Copy paste to Here'!G103," &amp; ",'Copy paste to Here'!D103,"  &amp;  ",'Copy paste to Here'!E103))),"Empty Cell")</f>
        <v xml:space="preserve">Pack of 10 pcs. of 3mm anodized surgical steel balls with threading 1.2mm (16g) &amp; Color: Rainbow  &amp;  </v>
      </c>
      <c r="B99" s="57" t="str">
        <f>'Copy paste to Here'!C103</f>
        <v>XBT3S</v>
      </c>
      <c r="C99" s="57" t="s">
        <v>842</v>
      </c>
      <c r="D99" s="58">
        <f>Invoice!B103</f>
        <v>2</v>
      </c>
      <c r="E99" s="59">
        <f>'Shipping Invoice'!J103*$N$1</f>
        <v>69.5</v>
      </c>
      <c r="F99" s="59">
        <f t="shared" si="3"/>
        <v>139</v>
      </c>
      <c r="G99" s="60">
        <f t="shared" si="4"/>
        <v>69.5</v>
      </c>
      <c r="H99" s="63">
        <f t="shared" si="5"/>
        <v>139</v>
      </c>
    </row>
    <row r="100" spans="1:8" s="62" customFormat="1" ht="24">
      <c r="A100" s="56" t="str">
        <f>IF((LEN('Copy paste to Here'!G104))&gt;5,((CONCATENATE('Copy paste to Here'!G104," &amp; ",'Copy paste to Here'!D104,"  &amp;  ",'Copy paste to Here'!E104))),"Empty Cell")</f>
        <v xml:space="preserve">Pack of 10 pcs. of 3mm high polished surgical steel cones with threading 1.2mm (16g) &amp;   &amp;  </v>
      </c>
      <c r="B100" s="57" t="str">
        <f>'Copy paste to Here'!C104</f>
        <v>XCON3</v>
      </c>
      <c r="C100" s="57" t="s">
        <v>844</v>
      </c>
      <c r="D100" s="58">
        <f>Invoice!B104</f>
        <v>4</v>
      </c>
      <c r="E100" s="59">
        <f>'Shipping Invoice'!J104*$N$1</f>
        <v>21.38</v>
      </c>
      <c r="F100" s="59">
        <f t="shared" si="3"/>
        <v>85.52</v>
      </c>
      <c r="G100" s="60">
        <f t="shared" si="4"/>
        <v>21.38</v>
      </c>
      <c r="H100" s="63">
        <f t="shared" si="5"/>
        <v>85.52</v>
      </c>
    </row>
    <row r="101" spans="1:8" s="62" customFormat="1" ht="36">
      <c r="A101" s="56" t="str">
        <f>IF((LEN('Copy paste to Here'!G105))&gt;5,((CONCATENATE('Copy paste to Here'!G105," &amp; ",'Copy paste to Here'!D105,"  &amp;  ",'Copy paste to Here'!E105))),"Empty Cell")</f>
        <v xml:space="preserve">Pack of 10 pcs. of 3mm high polished surgical steel balls with bezel set crystal and with 1.2mm (16g) threading &amp; Crystal Color: Clear  &amp;  </v>
      </c>
      <c r="B101" s="57" t="str">
        <f>'Copy paste to Here'!C105</f>
        <v>XJB3</v>
      </c>
      <c r="C101" s="57" t="s">
        <v>846</v>
      </c>
      <c r="D101" s="58">
        <f>Invoice!B105</f>
        <v>1</v>
      </c>
      <c r="E101" s="59">
        <f>'Shipping Invoice'!J105*$N$1</f>
        <v>85.54</v>
      </c>
      <c r="F101" s="59">
        <f t="shared" si="3"/>
        <v>85.54</v>
      </c>
      <c r="G101" s="60">
        <f t="shared" si="4"/>
        <v>85.54</v>
      </c>
      <c r="H101" s="63">
        <f t="shared" si="5"/>
        <v>85.54</v>
      </c>
    </row>
    <row r="102" spans="1:8" s="62" customFormat="1" ht="36">
      <c r="A102" s="56" t="str">
        <f>IF((LEN('Copy paste to Here'!G106))&gt;5,((CONCATENATE('Copy paste to Here'!G106," &amp; ",'Copy paste to Here'!D106,"  &amp;  ",'Copy paste to Here'!E106))),"Empty Cell")</f>
        <v xml:space="preserve">Pack of 10 pcs. of 4mm high polished surgical steel balls with bezel set crystal and with 1.6mm (14g) threading &amp; Crystal Color: Blue Zircon  &amp;  </v>
      </c>
      <c r="B102" s="57" t="str">
        <f>'Copy paste to Here'!C106</f>
        <v>XJB4</v>
      </c>
      <c r="C102" s="57" t="s">
        <v>848</v>
      </c>
      <c r="D102" s="58">
        <f>Invoice!B106</f>
        <v>1</v>
      </c>
      <c r="E102" s="59">
        <f>'Shipping Invoice'!J106*$N$1</f>
        <v>85.54</v>
      </c>
      <c r="F102" s="59">
        <f t="shared" si="3"/>
        <v>85.54</v>
      </c>
      <c r="G102" s="60">
        <f t="shared" si="4"/>
        <v>85.54</v>
      </c>
      <c r="H102" s="63">
        <f t="shared" si="5"/>
        <v>85.54</v>
      </c>
    </row>
    <row r="103" spans="1:8" s="62" customFormat="1" ht="24">
      <c r="A103" s="56" t="str">
        <f>IF((LEN('Copy paste to Here'!G107))&gt;5,((CONCATENATE('Copy paste to Here'!G107," &amp; ",'Copy paste to Here'!D107,"  &amp;  ",'Copy paste to Here'!E107))),"Empty Cell")</f>
        <v xml:space="preserve">Set of 10 pcs. of 3mm acrylic ball in solid colors with 16g (1.2mm) threading &amp; Color: Pink  &amp;  </v>
      </c>
      <c r="B103" s="57" t="str">
        <f>'Copy paste to Here'!C107</f>
        <v>XSAB3</v>
      </c>
      <c r="C103" s="57" t="s">
        <v>850</v>
      </c>
      <c r="D103" s="58">
        <f>Invoice!B107</f>
        <v>1</v>
      </c>
      <c r="E103" s="59">
        <f>'Shipping Invoice'!J107*$N$1</f>
        <v>22.81</v>
      </c>
      <c r="F103" s="59">
        <f t="shared" si="3"/>
        <v>22.81</v>
      </c>
      <c r="G103" s="60">
        <f t="shared" si="4"/>
        <v>22.81</v>
      </c>
      <c r="H103" s="63">
        <f t="shared" si="5"/>
        <v>22.81</v>
      </c>
    </row>
    <row r="104" spans="1:8" s="62" customFormat="1" ht="24">
      <c r="A104" s="56" t="str">
        <f>IF((LEN('Copy paste to Here'!G108))&gt;5,((CONCATENATE('Copy paste to Here'!G108," &amp; ",'Copy paste to Here'!D108,"  &amp;  ",'Copy paste to Here'!E108))),"Empty Cell")</f>
        <v xml:space="preserve">Set of 10 pcs. of 4mm acrylic ball in solid colors with 14g (1.6mm) threading &amp; Color: Pink  &amp;  </v>
      </c>
      <c r="B104" s="57" t="str">
        <f>'Copy paste to Here'!C108</f>
        <v>XSAB4</v>
      </c>
      <c r="C104" s="57" t="s">
        <v>853</v>
      </c>
      <c r="D104" s="58">
        <f>Invoice!B108</f>
        <v>1</v>
      </c>
      <c r="E104" s="59">
        <f>'Shipping Invoice'!J108*$N$1</f>
        <v>22.81</v>
      </c>
      <c r="F104" s="59">
        <f t="shared" si="3"/>
        <v>22.81</v>
      </c>
      <c r="G104" s="60">
        <f t="shared" si="4"/>
        <v>22.81</v>
      </c>
      <c r="H104" s="63">
        <f t="shared" si="5"/>
        <v>22.81</v>
      </c>
    </row>
    <row r="105" spans="1:8" s="62" customFormat="1" ht="24">
      <c r="A105" s="56" t="str">
        <f>IF((LEN('Copy paste to Here'!G109))&gt;5,((CONCATENATE('Copy paste to Here'!G109," &amp; ",'Copy paste to Here'!D109,"  &amp;  ",'Copy paste to Here'!E109))),"Empty Cell")</f>
        <v xml:space="preserve">Pack of 10 pcs. of 3mm anodized surgical steel dice - threading 1.2mm (16g) &amp; Color: Rainbow  &amp;  </v>
      </c>
      <c r="B105" s="57" t="str">
        <f>'Copy paste to Here'!C109</f>
        <v>XSDIT3</v>
      </c>
      <c r="C105" s="57" t="s">
        <v>855</v>
      </c>
      <c r="D105" s="58">
        <f>Invoice!B109</f>
        <v>2</v>
      </c>
      <c r="E105" s="59">
        <f>'Shipping Invoice'!J109*$N$1</f>
        <v>139</v>
      </c>
      <c r="F105" s="59">
        <f t="shared" si="3"/>
        <v>278</v>
      </c>
      <c r="G105" s="60">
        <f t="shared" si="4"/>
        <v>139</v>
      </c>
      <c r="H105" s="63">
        <f t="shared" si="5"/>
        <v>278</v>
      </c>
    </row>
    <row r="106" spans="1:8" s="62" customFormat="1" ht="24">
      <c r="A106" s="56" t="str">
        <f>IF((LEN('Copy paste to Here'!G110))&gt;5,((CONCATENATE('Copy paste to Here'!G110," &amp; ",'Copy paste to Here'!D110,"  &amp;  ",'Copy paste to Here'!E110))),"Empty Cell")</f>
        <v>Pack of 10 pcs. of anodized 316L steel posts for labrets - threading 1.2mm (16g) &amp; Length: 8mm  &amp;  Color: Black</v>
      </c>
      <c r="B106" s="57" t="str">
        <f>'Copy paste to Here'!C110</f>
        <v>XTLB16G</v>
      </c>
      <c r="C106" s="57" t="s">
        <v>857</v>
      </c>
      <c r="D106" s="58">
        <f>Invoice!B110</f>
        <v>1</v>
      </c>
      <c r="E106" s="59">
        <f>'Shipping Invoice'!J110*$N$1</f>
        <v>121.18</v>
      </c>
      <c r="F106" s="59">
        <f t="shared" si="3"/>
        <v>121.18</v>
      </c>
      <c r="G106" s="60">
        <f t="shared" si="4"/>
        <v>121.18</v>
      </c>
      <c r="H106" s="63">
        <f t="shared" si="5"/>
        <v>121.18</v>
      </c>
    </row>
    <row r="107" spans="1:8" s="62" customFormat="1" ht="24">
      <c r="A107" s="56" t="str">
        <f>IF((LEN('Copy paste to Here'!G111))&gt;5,((CONCATENATE('Copy paste to Here'!G111," &amp; ",'Copy paste to Here'!D111,"  &amp;  ",'Copy paste to Here'!E111))),"Empty Cell")</f>
        <v xml:space="preserve">Set of 10 pcs. of 4mm acrylic UV balls with 14g (1.6mm) threading &amp; Color: Green  &amp;  </v>
      </c>
      <c r="B107" s="57" t="str">
        <f>'Copy paste to Here'!C111</f>
        <v>XUVB4</v>
      </c>
      <c r="C107" s="57" t="s">
        <v>859</v>
      </c>
      <c r="D107" s="58">
        <f>Invoice!B111</f>
        <v>1</v>
      </c>
      <c r="E107" s="59">
        <f>'Shipping Invoice'!J111*$N$1</f>
        <v>22.81</v>
      </c>
      <c r="F107" s="59">
        <f t="shared" si="3"/>
        <v>22.81</v>
      </c>
      <c r="G107" s="60">
        <f t="shared" si="4"/>
        <v>22.81</v>
      </c>
      <c r="H107" s="63">
        <f t="shared" si="5"/>
        <v>22.81</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6927.85</v>
      </c>
      <c r="G1000" s="60"/>
      <c r="H1000" s="61">
        <f t="shared" ref="H1000:H1007" si="49">F1000*$E$14</f>
        <v>6927.85</v>
      </c>
    </row>
    <row r="1001" spans="1:8" s="62" customFormat="1">
      <c r="A1001" s="56" t="str">
        <f>'[2]Copy paste to Here'!T2</f>
        <v>SHIPPING HANDLING</v>
      </c>
      <c r="B1001" s="75"/>
      <c r="C1001" s="75"/>
      <c r="D1001" s="76"/>
      <c r="E1001" s="67"/>
      <c r="F1001" s="59">
        <f>Invoice!J113</f>
        <v>-2771.1400000000003</v>
      </c>
      <c r="G1001" s="60"/>
      <c r="H1001" s="61">
        <f t="shared" si="49"/>
        <v>-2771.1400000000003</v>
      </c>
    </row>
    <row r="1002" spans="1:8" s="62" customFormat="1" outlineLevel="1">
      <c r="A1002" s="56" t="str">
        <f>'[2]Copy paste to Here'!T3</f>
        <v>DISCOUNT</v>
      </c>
      <c r="B1002" s="75"/>
      <c r="C1002" s="75"/>
      <c r="D1002" s="76"/>
      <c r="E1002" s="67"/>
      <c r="F1002" s="59">
        <f>Invoice!J114</f>
        <v>0</v>
      </c>
      <c r="G1002" s="60"/>
      <c r="H1002" s="61">
        <f t="shared" si="49"/>
        <v>0</v>
      </c>
    </row>
    <row r="1003" spans="1:8" s="62" customFormat="1">
      <c r="A1003" s="56" t="str">
        <f>'[2]Copy paste to Here'!T4</f>
        <v>Total:</v>
      </c>
      <c r="B1003" s="75"/>
      <c r="C1003" s="75"/>
      <c r="D1003" s="76"/>
      <c r="E1003" s="67"/>
      <c r="F1003" s="59">
        <f>SUM(F1000:F1002)</f>
        <v>4156.71</v>
      </c>
      <c r="G1003" s="60"/>
      <c r="H1003" s="61">
        <f t="shared" si="49"/>
        <v>4156.71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6927.85</v>
      </c>
    </row>
    <row r="1010" spans="1:8" s="21" customFormat="1">
      <c r="A1010" s="22"/>
      <c r="E1010" s="21" t="s">
        <v>182</v>
      </c>
      <c r="H1010" s="84">
        <f>(SUMIF($A$1000:$A$1008,"Total:",$H$1000:$H$1008))</f>
        <v>4156.71</v>
      </c>
    </row>
    <row r="1011" spans="1:8" s="21" customFormat="1">
      <c r="E1011" s="21" t="s">
        <v>183</v>
      </c>
      <c r="H1011" s="85">
        <f>H1013-H1012</f>
        <v>3884.78</v>
      </c>
    </row>
    <row r="1012" spans="1:8" s="21" customFormat="1">
      <c r="E1012" s="21" t="s">
        <v>184</v>
      </c>
      <c r="H1012" s="85">
        <f>ROUND((H1013*7)/107,2)</f>
        <v>271.93</v>
      </c>
    </row>
    <row r="1013" spans="1:8" s="21" customFormat="1">
      <c r="E1013" s="22" t="s">
        <v>185</v>
      </c>
      <c r="H1013" s="86">
        <f>ROUND((SUMIF($A$1000:$A$1008,"Total:",$H$1000:$H$1008)),2)</f>
        <v>4156.71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90"/>
  <sheetViews>
    <sheetView workbookViewId="0">
      <selection activeCell="A5" sqref="A5"/>
    </sheetView>
  </sheetViews>
  <sheetFormatPr defaultRowHeight="15"/>
  <sheetData>
    <row r="1" spans="1:1">
      <c r="A1" s="2" t="s">
        <v>723</v>
      </c>
    </row>
    <row r="2" spans="1:1">
      <c r="A2" s="2" t="s">
        <v>724</v>
      </c>
    </row>
    <row r="3" spans="1:1">
      <c r="A3" s="2" t="s">
        <v>726</v>
      </c>
    </row>
    <row r="4" spans="1:1">
      <c r="A4" s="2" t="s">
        <v>726</v>
      </c>
    </row>
    <row r="5" spans="1:1">
      <c r="A5" s="2" t="s">
        <v>726</v>
      </c>
    </row>
    <row r="6" spans="1:1">
      <c r="A6" s="2" t="s">
        <v>726</v>
      </c>
    </row>
    <row r="7" spans="1:1">
      <c r="A7" s="2" t="s">
        <v>728</v>
      </c>
    </row>
    <row r="8" spans="1:1">
      <c r="A8" s="2" t="s">
        <v>731</v>
      </c>
    </row>
    <row r="9" spans="1:1">
      <c r="A9" s="2" t="s">
        <v>731</v>
      </c>
    </row>
    <row r="10" spans="1:1">
      <c r="A10" s="2" t="s">
        <v>731</v>
      </c>
    </row>
    <row r="11" spans="1:1">
      <c r="A11" s="2" t="s">
        <v>733</v>
      </c>
    </row>
    <row r="12" spans="1:1">
      <c r="A12" s="2" t="s">
        <v>735</v>
      </c>
    </row>
    <row r="13" spans="1:1">
      <c r="A13" s="2" t="s">
        <v>737</v>
      </c>
    </row>
    <row r="14" spans="1:1">
      <c r="A14" s="2" t="s">
        <v>861</v>
      </c>
    </row>
    <row r="15" spans="1:1">
      <c r="A15" s="2" t="s">
        <v>740</v>
      </c>
    </row>
    <row r="16" spans="1:1">
      <c r="A16" s="2" t="s">
        <v>742</v>
      </c>
    </row>
    <row r="17" spans="1:1">
      <c r="A17" s="2" t="s">
        <v>744</v>
      </c>
    </row>
    <row r="18" spans="1:1">
      <c r="A18" s="2" t="s">
        <v>746</v>
      </c>
    </row>
    <row r="19" spans="1:1">
      <c r="A19" s="2" t="s">
        <v>746</v>
      </c>
    </row>
    <row r="20" spans="1:1">
      <c r="A20" s="2" t="s">
        <v>748</v>
      </c>
    </row>
    <row r="21" spans="1:1">
      <c r="A21" s="2" t="s">
        <v>748</v>
      </c>
    </row>
    <row r="22" spans="1:1">
      <c r="A22" s="2" t="s">
        <v>750</v>
      </c>
    </row>
    <row r="23" spans="1:1">
      <c r="A23" s="2" t="s">
        <v>752</v>
      </c>
    </row>
    <row r="24" spans="1:1">
      <c r="A24" s="2" t="s">
        <v>754</v>
      </c>
    </row>
    <row r="25" spans="1:1">
      <c r="A25" s="2" t="s">
        <v>754</v>
      </c>
    </row>
    <row r="26" spans="1:1">
      <c r="A26" s="2" t="s">
        <v>756</v>
      </c>
    </row>
    <row r="27" spans="1:1">
      <c r="A27" s="2" t="s">
        <v>758</v>
      </c>
    </row>
    <row r="28" spans="1:1">
      <c r="A28" s="2" t="s">
        <v>760</v>
      </c>
    </row>
    <row r="29" spans="1:1">
      <c r="A29" s="2" t="s">
        <v>762</v>
      </c>
    </row>
    <row r="30" spans="1:1">
      <c r="A30" s="2" t="s">
        <v>764</v>
      </c>
    </row>
    <row r="31" spans="1:1">
      <c r="A31" s="2" t="s">
        <v>766</v>
      </c>
    </row>
    <row r="32" spans="1:1">
      <c r="A32" s="2" t="s">
        <v>768</v>
      </c>
    </row>
    <row r="33" spans="1:1">
      <c r="A33" s="2" t="s">
        <v>770</v>
      </c>
    </row>
    <row r="34" spans="1:1">
      <c r="A34" s="2" t="s">
        <v>770</v>
      </c>
    </row>
    <row r="35" spans="1:1">
      <c r="A35" s="2" t="s">
        <v>772</v>
      </c>
    </row>
    <row r="36" spans="1:1">
      <c r="A36" s="2" t="s">
        <v>774</v>
      </c>
    </row>
    <row r="37" spans="1:1">
      <c r="A37" s="2" t="s">
        <v>862</v>
      </c>
    </row>
    <row r="38" spans="1:1">
      <c r="A38" s="2" t="s">
        <v>777</v>
      </c>
    </row>
    <row r="39" spans="1:1">
      <c r="A39" s="2" t="s">
        <v>778</v>
      </c>
    </row>
    <row r="40" spans="1:1">
      <c r="A40" s="2" t="s">
        <v>780</v>
      </c>
    </row>
    <row r="41" spans="1:1">
      <c r="A41" s="2" t="s">
        <v>782</v>
      </c>
    </row>
    <row r="42" spans="1:1">
      <c r="A42" s="2" t="s">
        <v>863</v>
      </c>
    </row>
    <row r="43" spans="1:1">
      <c r="A43" s="2" t="s">
        <v>864</v>
      </c>
    </row>
    <row r="44" spans="1:1">
      <c r="A44" s="2" t="s">
        <v>789</v>
      </c>
    </row>
    <row r="45" spans="1:1">
      <c r="A45" s="2" t="s">
        <v>791</v>
      </c>
    </row>
    <row r="46" spans="1:1">
      <c r="A46" s="2" t="s">
        <v>794</v>
      </c>
    </row>
    <row r="47" spans="1:1">
      <c r="A47" s="2" t="s">
        <v>796</v>
      </c>
    </row>
    <row r="48" spans="1:1">
      <c r="A48" s="2" t="s">
        <v>865</v>
      </c>
    </row>
    <row r="49" spans="1:1">
      <c r="A49" s="2" t="s">
        <v>801</v>
      </c>
    </row>
    <row r="50" spans="1:1">
      <c r="A50" s="2" t="s">
        <v>801</v>
      </c>
    </row>
    <row r="51" spans="1:1">
      <c r="A51" s="2" t="s">
        <v>801</v>
      </c>
    </row>
    <row r="52" spans="1:1">
      <c r="A52" s="2" t="s">
        <v>803</v>
      </c>
    </row>
    <row r="53" spans="1:1">
      <c r="A53" s="2" t="s">
        <v>866</v>
      </c>
    </row>
    <row r="54" spans="1:1">
      <c r="A54" s="2" t="s">
        <v>866</v>
      </c>
    </row>
    <row r="55" spans="1:1">
      <c r="A55" s="2" t="s">
        <v>807</v>
      </c>
    </row>
    <row r="56" spans="1:1">
      <c r="A56" s="2" t="s">
        <v>809</v>
      </c>
    </row>
    <row r="57" spans="1:1">
      <c r="A57" s="2" t="s">
        <v>121</v>
      </c>
    </row>
    <row r="58" spans="1:1">
      <c r="A58" s="2" t="s">
        <v>813</v>
      </c>
    </row>
    <row r="59" spans="1:1">
      <c r="A59" s="2" t="s">
        <v>815</v>
      </c>
    </row>
    <row r="60" spans="1:1">
      <c r="A60" s="2" t="s">
        <v>631</v>
      </c>
    </row>
    <row r="61" spans="1:1">
      <c r="A61" s="2" t="s">
        <v>818</v>
      </c>
    </row>
    <row r="62" spans="1:1">
      <c r="A62" s="2" t="s">
        <v>820</v>
      </c>
    </row>
    <row r="63" spans="1:1">
      <c r="A63" s="2" t="s">
        <v>822</v>
      </c>
    </row>
    <row r="64" spans="1:1">
      <c r="A64" s="2" t="s">
        <v>606</v>
      </c>
    </row>
    <row r="65" spans="1:1">
      <c r="A65" s="2" t="s">
        <v>606</v>
      </c>
    </row>
    <row r="66" spans="1:1">
      <c r="A66" s="2" t="s">
        <v>824</v>
      </c>
    </row>
    <row r="67" spans="1:1">
      <c r="A67" s="2" t="s">
        <v>650</v>
      </c>
    </row>
    <row r="68" spans="1:1">
      <c r="A68" s="2" t="s">
        <v>867</v>
      </c>
    </row>
    <row r="69" spans="1:1">
      <c r="A69" s="2" t="s">
        <v>828</v>
      </c>
    </row>
    <row r="70" spans="1:1">
      <c r="A70" s="2" t="s">
        <v>830</v>
      </c>
    </row>
    <row r="71" spans="1:1">
      <c r="A71" s="2" t="s">
        <v>830</v>
      </c>
    </row>
    <row r="72" spans="1:1">
      <c r="A72" s="2" t="s">
        <v>830</v>
      </c>
    </row>
    <row r="73" spans="1:1">
      <c r="A73" s="2" t="s">
        <v>830</v>
      </c>
    </row>
    <row r="74" spans="1:1">
      <c r="A74" s="2" t="s">
        <v>832</v>
      </c>
    </row>
    <row r="75" spans="1:1">
      <c r="A75" s="2" t="s">
        <v>834</v>
      </c>
    </row>
    <row r="76" spans="1:1">
      <c r="A76" s="2" t="s">
        <v>834</v>
      </c>
    </row>
    <row r="77" spans="1:1">
      <c r="A77" s="2" t="s">
        <v>834</v>
      </c>
    </row>
    <row r="78" spans="1:1">
      <c r="A78" s="2" t="s">
        <v>836</v>
      </c>
    </row>
    <row r="79" spans="1:1">
      <c r="A79" s="2" t="s">
        <v>838</v>
      </c>
    </row>
    <row r="80" spans="1:1">
      <c r="A80" s="2" t="s">
        <v>838</v>
      </c>
    </row>
    <row r="81" spans="1:1">
      <c r="A81" s="2" t="s">
        <v>840</v>
      </c>
    </row>
    <row r="82" spans="1:1">
      <c r="A82" s="2" t="s">
        <v>842</v>
      </c>
    </row>
    <row r="83" spans="1:1">
      <c r="A83" s="2" t="s">
        <v>844</v>
      </c>
    </row>
    <row r="84" spans="1:1">
      <c r="A84" s="2" t="s">
        <v>846</v>
      </c>
    </row>
    <row r="85" spans="1:1">
      <c r="A85" s="2" t="s">
        <v>848</v>
      </c>
    </row>
    <row r="86" spans="1:1">
      <c r="A86" s="2" t="s">
        <v>850</v>
      </c>
    </row>
    <row r="87" spans="1:1">
      <c r="A87" s="2" t="s">
        <v>853</v>
      </c>
    </row>
    <row r="88" spans="1:1">
      <c r="A88" s="2" t="s">
        <v>855</v>
      </c>
    </row>
    <row r="89" spans="1:1">
      <c r="A89" s="2" t="s">
        <v>857</v>
      </c>
    </row>
    <row r="90" spans="1:1">
      <c r="A90" s="2" t="s">
        <v>859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2024-01-31T03:02:39Z</cp:lastPrinted>
  <dcterms:created xsi:type="dcterms:W3CDTF">2009-06-02T18:56:54Z</dcterms:created>
  <dcterms:modified xsi:type="dcterms:W3CDTF">2024-05-08T10:26:41Z</dcterms:modified>
</cp:coreProperties>
</file>