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04D58DC8-8D16-44ED-9BC7-708E34DD1763}" xr6:coauthVersionLast="47" xr6:coauthVersionMax="47" xr10:uidLastSave="{00000000-0000-0000-0000-000000000000}"/>
  <bookViews>
    <workbookView xWindow="-12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Invoice!$A$1:$K$61</definedName>
    <definedName name="_xlnm.Print_Area" localSheetId="2">'Shipping Invoice'!$A$1:$L$53</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2" i="2" l="1"/>
  <c r="J50" i="2"/>
  <c r="K51" i="7" l="1"/>
  <c r="K50" i="7"/>
  <c r="E41" i="6"/>
  <c r="E40" i="6"/>
  <c r="E39" i="6"/>
  <c r="E38" i="6"/>
  <c r="E37" i="6"/>
  <c r="E36" i="6"/>
  <c r="E35" i="6"/>
  <c r="E33" i="6"/>
  <c r="E32" i="6"/>
  <c r="E31" i="6"/>
  <c r="E30" i="6"/>
  <c r="E29" i="6"/>
  <c r="E28" i="6"/>
  <c r="E25" i="6"/>
  <c r="E21" i="6"/>
  <c r="E20" i="6"/>
  <c r="E19" i="6"/>
  <c r="E18" i="6"/>
  <c r="K14" i="7"/>
  <c r="K17" i="7"/>
  <c r="K10" i="7"/>
  <c r="I46" i="7"/>
  <c r="B38" i="7"/>
  <c r="B37" i="7"/>
  <c r="B28" i="7"/>
  <c r="B24" i="7"/>
  <c r="N1" i="7"/>
  <c r="I34" i="7" s="1"/>
  <c r="N1" i="6"/>
  <c r="E27" i="6" s="1"/>
  <c r="F1002" i="6"/>
  <c r="F1001" i="6"/>
  <c r="D44" i="6"/>
  <c r="B48" i="7" s="1"/>
  <c r="D43" i="6"/>
  <c r="B47" i="7" s="1"/>
  <c r="D42" i="6"/>
  <c r="B46" i="7" s="1"/>
  <c r="D41" i="6"/>
  <c r="B45" i="7" s="1"/>
  <c r="D40" i="6"/>
  <c r="B44" i="7" s="1"/>
  <c r="D39" i="6"/>
  <c r="B43" i="7" s="1"/>
  <c r="D38" i="6"/>
  <c r="B42" i="7" s="1"/>
  <c r="D37" i="6"/>
  <c r="B41" i="7" s="1"/>
  <c r="D36" i="6"/>
  <c r="B40" i="7" s="1"/>
  <c r="D35" i="6"/>
  <c r="B39" i="7" s="1"/>
  <c r="D34" i="6"/>
  <c r="D33" i="6"/>
  <c r="D32" i="6"/>
  <c r="B36" i="7" s="1"/>
  <c r="D31" i="6"/>
  <c r="B35" i="7" s="1"/>
  <c r="D30" i="6"/>
  <c r="B34" i="7" s="1"/>
  <c r="D29" i="6"/>
  <c r="B33" i="7" s="1"/>
  <c r="D28" i="6"/>
  <c r="B32" i="7" s="1"/>
  <c r="D27" i="6"/>
  <c r="B31" i="7" s="1"/>
  <c r="D26" i="6"/>
  <c r="B30" i="7" s="1"/>
  <c r="D25" i="6"/>
  <c r="B29" i="7" s="1"/>
  <c r="D24" i="6"/>
  <c r="D23" i="6"/>
  <c r="B27" i="7" s="1"/>
  <c r="D22" i="6"/>
  <c r="B26" i="7" s="1"/>
  <c r="D21" i="6"/>
  <c r="B25" i="7" s="1"/>
  <c r="D20" i="6"/>
  <c r="D19" i="6"/>
  <c r="B23" i="7" s="1"/>
  <c r="D18" i="6"/>
  <c r="B22" i="7" s="1"/>
  <c r="G3" i="6"/>
  <c r="I48" i="5"/>
  <c r="I47" i="5"/>
  <c r="I46" i="5"/>
  <c r="I45" i="5"/>
  <c r="I44" i="5"/>
  <c r="I43" i="5"/>
  <c r="I42" i="5"/>
  <c r="I41" i="5"/>
  <c r="I40" i="5"/>
  <c r="I39" i="5"/>
  <c r="I38" i="5"/>
  <c r="I37" i="5"/>
  <c r="I36" i="5"/>
  <c r="I35" i="5"/>
  <c r="I34" i="5"/>
  <c r="I33" i="5"/>
  <c r="I32" i="5"/>
  <c r="I31" i="5"/>
  <c r="I30" i="5"/>
  <c r="I29" i="5"/>
  <c r="I28" i="5"/>
  <c r="I27" i="5"/>
  <c r="I26" i="5"/>
  <c r="I25" i="5"/>
  <c r="I24" i="5"/>
  <c r="I23" i="5"/>
  <c r="I22" i="5"/>
  <c r="J48" i="2"/>
  <c r="J47" i="2"/>
  <c r="J46" i="2"/>
  <c r="J45" i="2"/>
  <c r="J44" i="2"/>
  <c r="J43" i="2"/>
  <c r="J42" i="2"/>
  <c r="J41" i="2"/>
  <c r="J40" i="2"/>
  <c r="J39" i="2"/>
  <c r="J38" i="2"/>
  <c r="J37" i="2"/>
  <c r="J36" i="2"/>
  <c r="J35" i="2"/>
  <c r="J34" i="2"/>
  <c r="J33" i="2"/>
  <c r="J32" i="2"/>
  <c r="J31" i="2"/>
  <c r="J30" i="2"/>
  <c r="J29" i="2"/>
  <c r="J28" i="2"/>
  <c r="J49" i="2" s="1"/>
  <c r="J27" i="2"/>
  <c r="J26" i="2"/>
  <c r="J25" i="2"/>
  <c r="J24" i="2"/>
  <c r="J23" i="2"/>
  <c r="J22" i="2"/>
  <c r="I24" i="7" l="1"/>
  <c r="I35" i="7"/>
  <c r="K35" i="7" s="1"/>
  <c r="I22" i="7"/>
  <c r="K34" i="7"/>
  <c r="K41" i="7"/>
  <c r="I44" i="7"/>
  <c r="K44" i="7" s="1"/>
  <c r="I45" i="7"/>
  <c r="K45" i="7" s="1"/>
  <c r="K30" i="7"/>
  <c r="I25" i="7"/>
  <c r="K25" i="7" s="1"/>
  <c r="K39" i="7"/>
  <c r="I47" i="7"/>
  <c r="K47" i="7" s="1"/>
  <c r="I36" i="7"/>
  <c r="K36" i="7" s="1"/>
  <c r="K31" i="7"/>
  <c r="I37" i="7"/>
  <c r="K37" i="7" s="1"/>
  <c r="K33" i="7"/>
  <c r="I23" i="7"/>
  <c r="K23" i="7" s="1"/>
  <c r="I40" i="7"/>
  <c r="K40" i="7" s="1"/>
  <c r="I31" i="7"/>
  <c r="I48" i="7"/>
  <c r="K48" i="7" s="1"/>
  <c r="K24" i="7"/>
  <c r="I41" i="7"/>
  <c r="I43" i="7"/>
  <c r="K43" i="7" s="1"/>
  <c r="K32" i="7"/>
  <c r="I38" i="7"/>
  <c r="K38" i="7" s="1"/>
  <c r="I39" i="7"/>
  <c r="I26" i="7"/>
  <c r="I27" i="7"/>
  <c r="K27" i="7" s="1"/>
  <c r="I29" i="7"/>
  <c r="K29" i="7" s="1"/>
  <c r="K26" i="7"/>
  <c r="I33" i="7"/>
  <c r="I42" i="7"/>
  <c r="I28" i="7"/>
  <c r="K28" i="7" s="1"/>
  <c r="K42" i="7"/>
  <c r="I30" i="7"/>
  <c r="K46" i="7"/>
  <c r="I32" i="7"/>
  <c r="E34" i="6"/>
  <c r="E22" i="6"/>
  <c r="E42" i="6"/>
  <c r="E23" i="6"/>
  <c r="E43" i="6"/>
  <c r="E24" i="6"/>
  <c r="E44" i="6"/>
  <c r="E26" i="6"/>
  <c r="J52" i="2"/>
  <c r="K22" i="7"/>
  <c r="B49" i="7"/>
  <c r="A1007" i="6"/>
  <c r="A1006" i="6"/>
  <c r="A1005" i="6"/>
  <c r="F1004" i="6"/>
  <c r="A1004" i="6"/>
  <c r="A1003" i="6"/>
  <c r="A1002" i="6"/>
  <c r="A1001" i="6"/>
  <c r="K49" i="7" l="1"/>
  <c r="K52" i="7" s="1"/>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55" i="2" s="1"/>
  <c r="I59" i="2" l="1"/>
  <c r="I57" i="2" s="1"/>
  <c r="I60" i="2"/>
  <c r="I58"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<sst xmlns="http://schemas.openxmlformats.org/spreadsheetml/2006/main" count="2255" uniqueCount="768">
  <si>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</si>
  <si>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</si>
  <si>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</si>
  <si>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</si>
  <si>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</si>
  <si>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</si>
  <si>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</si>
  <si>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</si>
  <si>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</si>
  <si>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</si>
  <si>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</si>
  <si>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</si>
  <si>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</si>
  <si>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</si>
  <si>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</si>
  <si>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</si>
  <si>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</si>
  <si>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</si>
  <si>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</si>
  <si>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</si>
  <si>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</si>
  <si>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</si>
  <si>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</si>
  <si>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</si>
  <si>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</si>
  <si>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</si>
  <si>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</si>
  <si>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</si>
  <si>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</si>
  <si>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</si>
  <si>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</si>
  <si>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</si>
  <si>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</si>
  <si>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</si>
  <si>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</si>
  <si>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</si>
  <si>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</si>
  <si>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</si>
  <si>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</si>
  <si>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</si>
  <si>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</si>
  <si>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</si>
  <si>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</si>
  <si>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</si>
  <si>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</si>
  <si>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</si>
  <si>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</si>
  <si>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</si>
  <si>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</si>
  <si>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</si>
  <si>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</si>
  <si>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</si>
  <si>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</si>
  <si>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</si>
  <si>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</si>
  <si>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</si>
  <si>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</si>
  <si>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</si>
  <si>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</si>
  <si>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</si>
  <si>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</si>
  <si>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</si>
  <si>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</si>
  <si>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</si>
  <si>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</si>
  <si>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</si>
  <si>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</si>
  <si>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</si>
  <si>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</si>
  <si>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</si>
  <si>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</si>
  <si>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</si>
  <si>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</si>
  <si>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</si>
  <si>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</si>
  <si>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</si>
  <si>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</si>
  <si>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</si>
  <si>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</si>
  <si>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</si>
  <si>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</si>
  <si>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</si>
  <si>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</si>
  <si>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</si>
  <si>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</si>
  <si>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</si>
  <si>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</si>
  <si>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</si>
  <si>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</si>
  <si>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</si>
  <si>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</si>
  <si>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</si>
  <si>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</si>
  <si>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</si>
  <si>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</si>
  <si>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</si>
  <si>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</si>
  <si>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</si>
  <si>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</si>
  <si>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</si>
  <si>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</si>
  <si>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</si>
  <si>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</si>
  <si>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</si>
  <si>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</si>
  <si>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</si>
  <si>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</si>
  <si>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</si>
  <si>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</si>
  <si>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</si>
  <si>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</si>
  <si>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</si>
  <si>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</si>
  <si>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</si>
  <si>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</si>
  <si>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</si>
  <si>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</si>
  <si>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</si>
  <si>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</si>
  <si>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</si>
  <si>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</si>
  <si>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</si>
  <si>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</si>
  <si>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</si>
  <si>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</si>
  <si>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</si>
  <si>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</si>
  <si>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</si>
  <si>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</si>
  <si>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</si>
  <si>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</si>
  <si>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</si>
  <si>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</si>
  <si>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</si>
  <si>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</si>
  <si>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</si>
  <si>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</si>
  <si>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</si>
  <si>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</si>
  <si>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</si>
  <si>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</si>
  <si>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</si>
  <si>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</si>
  <si>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</si>
  <si>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</si>
  <si>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</si>
  <si>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</si>
  <si>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</si>
  <si>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</si>
  <si>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</si>
  <si>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</si>
  <si>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</si>
  <si>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</si>
  <si>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</si>
  <si>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</si>
  <si>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</si>
  <si>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</si>
  <si>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</si>
  <si>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</si>
  <si>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</si>
  <si>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</si>
  <si>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</si>
  <si>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</si>
  <si>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</si>
  <si>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</si>
  <si>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</si>
  <si>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</si>
  <si>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</si>
  <si>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</si>
  <si>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</si>
  <si>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</si>
  <si>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</si>
  <si>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</si>
  <si>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</si>
  <si>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</si>
  <si>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</si>
  <si>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</si>
  <si>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</si>
  <si>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</si>
  <si>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</si>
  <si>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</si>
  <si>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</si>
  <si>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</si>
  <si>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</si>
  <si>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</si>
  <si>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</si>
  <si>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</si>
  <si>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</si>
  <si>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</si>
  <si>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</si>
  <si>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</si>
  <si>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</si>
  <si>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</si>
  <si>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</si>
  <si>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</si>
  <si>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</si>
  <si>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</si>
  <si>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</si>
  <si>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</si>
  <si>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</si>
  <si>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</si>
  <si>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</si>
  <si>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</si>
  <si>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</si>
  <si>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</si>
  <si>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</si>
  <si>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</si>
  <si>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</si>
  <si>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</si>
  <si>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</si>
  <si>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</si>
  <si>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</si>
  <si>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</si>
  <si>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</si>
  <si>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</si>
  <si>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</si>
  <si>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</si>
  <si>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</si>
  <si>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</si>
  <si>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</si>
  <si>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</si>
  <si>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</si>
  <si>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</si>
  <si>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</si>
  <si>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</si>
  <si>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</si>
  <si>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</si>
  <si>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</si>
  <si>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</si>
  <si>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</si>
  <si>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</si>
  <si>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</si>
  <si>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</si>
  <si>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</si>
  <si>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</si>
  <si>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</si>
  <si>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</si>
  <si>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</si>
  <si>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</si>
  <si>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</si>
  <si>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</si>
  <si>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</si>
  <si>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</si>
  <si>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</si>
  <si>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</si>
  <si>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</si>
  <si>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</si>
  <si>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</si>
  <si>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</si>
  <si>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</si>
  <si>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</si>
  <si>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</si>
  <si>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</si>
  <si>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</si>
  <si>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</si>
  <si>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</si>
  <si>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</si>
  <si>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</si>
  <si>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</si>
  <si>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</si>
  <si>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</si>
  <si>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</si>
  <si>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</si>
  <si>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</si>
  <si>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</si>
  <si>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</si>
  <si>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</si>
  <si>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</si>
  <si>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</si>
  <si>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</si>
  <si>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</si>
  <si>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</si>
  <si>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</si>
  <si>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</si>
  <si>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</si>
  <si>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</si>
  <si>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</si>
  <si>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</si>
  <si>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</si>
  <si>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</si>
  <si>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</si>
  <si>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</si>
  <si>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</si>
  <si>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</si>
  <si>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</si>
  <si>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</si>
  <si>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</si>
  <si>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</si>
  <si>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</si>
  <si>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</si>
  <si>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</si>
  <si>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</si>
  <si>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</si>
  <si>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</si>
  <si>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</si>
  <si>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</si>
  <si>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</si>
  <si>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</si>
  <si>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</si>
  <si>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</si>
  <si>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</si>
  <si>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</si>
  <si>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</si>
  <si>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</si>
  <si>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</si>
  <si>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</si>
  <si>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</si>
  <si>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</si>
  <si>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</si>
  <si>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</si>
  <si>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</si>
  <si>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</si>
  <si>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</si>
  <si>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</si>
  <si>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</si>
  <si>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</si>
  <si>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</si>
  <si>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</si>
  <si>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</si>
  <si>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</si>
  <si>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</si>
  <si>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</si>
  <si>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</si>
  <si>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</si>
  <si>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</si>
  <si>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</si>
  <si>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</si>
  <si>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</si>
  <si>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</si>
  <si>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</si>
  <si>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</si>
  <si>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</si>
  <si>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</si>
  <si>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</si>
  <si>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</si>
  <si>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</si>
  <si>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</si>
  <si>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</si>
  <si>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</si>
  <si>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</si>
  <si>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</si>
  <si>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</si>
  <si>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</si>
  <si>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</si>
  <si>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</si>
  <si>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</si>
  <si>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</si>
  <si>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</si>
  <si>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</si>
  <si>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</si>
  <si>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</si>
  <si>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</si>
  <si>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</si>
  <si>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</si>
  <si>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</si>
  <si>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</si>
  <si>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</si>
  <si>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</si>
  <si>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</si>
  <si>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</si>
  <si>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</si>
  <si>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</si>
  <si>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</si>
  <si>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</si>
  <si>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</si>
  <si>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</si>
  <si>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</si>
  <si>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</si>
  <si>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</si>
  <si>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</si>
  <si>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</si>
  <si>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</si>
  <si>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</si>
  <si>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</si>
  <si>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</si>
  <si>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</si>
  <si>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</si>
  <si>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</si>
  <si>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</si>
  <si>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</si>
  <si>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</si>
  <si>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</si>
  <si>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</si>
  <si>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</si>
  <si>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</si>
  <si>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</si>
  <si>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</si>
  <si>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</si>
  <si>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</si>
  <si>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</si>
  <si>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</si>
  <si>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</si>
  <si>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</si>
  <si>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</si>
  <si>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</si>
  <si>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</si>
  <si>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</si>
  <si>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</si>
  <si>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</si>
  <si>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</si>
  <si>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</si>
  <si>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</si>
  <si>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</si>
  <si>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</si>
  <si>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</si>
  <si>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</si>
  <si>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</si>
  <si>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</si>
  <si>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</si>
  <si>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</si>
  <si>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</si>
  <si>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</si>
  <si>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</si>
  <si>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</si>
  <si>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</si>
  <si>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</si>
  <si>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</si>
  <si>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</si>
  <si>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</si>
  <si>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</si>
  <si>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</si>
  <si>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</si>
  <si>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</si>
  <si>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</si>
  <si>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</si>
  <si>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</si>
  <si>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</si>
  <si>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</si>
  <si>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</si>
  <si>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</si>
  <si>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</si>
  <si>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</si>
  <si>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</si>
  <si>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</si>
  <si>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</si>
  <si>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</si>
  <si>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</si>
  <si>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</si>
  <si>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</si>
  <si>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</si>
  <si>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</si>
  <si>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</si>
  <si>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</si>
  <si>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</si>
  <si>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</si>
  <si>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</si>
  <si>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</si>
  <si>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</si>
  <si>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</si>
  <si>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</si>
  <si>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</si>
  <si>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</si>
  <si>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</si>
  <si>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</si>
  <si>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</si>
  <si>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</si>
  <si>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</si>
  <si>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</si>
  <si>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</si>
  <si>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</si>
  <si>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</si>
  <si>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</si>
  <si>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</si>
  <si>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</si>
  <si>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</si>
  <si>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</si>
  <si>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</si>
  <si>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</si>
  <si>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</si>
  <si>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</si>
  <si>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</si>
  <si>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</si>
  <si>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</si>
  <si>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</si>
  <si>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</si>
  <si>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</si>
  <si>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</si>
  <si>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</si>
  <si>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</si>
  <si>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</si>
  <si>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</si>
  <si>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</si>
  <si>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</si>
  <si>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</si>
  <si>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</si>
  <si>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</si>
  <si>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</si>
  <si>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</si>
  <si>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</si>
  <si>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</si>
  <si>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</si>
  <si>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</si>
  <si>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</si>
  <si>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</si>
  <si>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</si>
  <si>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</si>
  <si>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</si>
  <si>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</si>
  <si>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</si>
  <si>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</si>
  <si>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</si>
  <si>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</si>
  <si>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</si>
  <si>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</si>
  <si>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</si>
  <si>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</si>
  <si>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</si>
  <si>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</si>
  <si>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</si>
  <si>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</si>
  <si>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</si>
  <si>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</si>
  <si>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</si>
  <si>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</si>
  <si>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</si>
  <si>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</si>
  <si>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</si>
  <si>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</si>
  <si>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</si>
  <si>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</si>
  <si>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</si>
  <si>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</si>
  <si>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</si>
  <si>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</si>
  <si>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</si>
  <si>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</si>
  <si>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</si>
  <si>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</si>
  <si>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</si>
  <si>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</si>
  <si>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</si>
  <si>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</si>
  <si>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</si>
  <si>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</si>
  <si>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</si>
  <si>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</si>
  <si>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</si>
  <si>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</si>
  <si>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</si>
  <si>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</si>
  <si>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</si>
  <si>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</si>
  <si>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</si>
  <si>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</si>
  <si>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</si>
  <si>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</si>
  <si>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</si>
  <si>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</si>
  <si>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</si>
  <si>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</si>
  <si>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</si>
  <si>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</si>
  <si>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</si>
  <si>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</si>
  <si>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</si>
  <si>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</si>
  <si>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</si>
  <si>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</si>
  <si>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</si>
  <si>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</si>
  <si>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</si>
  <si>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</si>
  <si>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</si>
  <si>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</si>
  <si>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</si>
  <si>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</si>
  <si>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</si>
  <si>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</si>
  <si>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</si>
  <si>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</si>
  <si>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</si>
  <si>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</si>
  <si>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</si>
  <si>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</si>
  <si>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</si>
  <si>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</si>
  <si>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</si>
  <si>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</si>
  <si>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</si>
  <si>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</si>
  <si>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</si>
  <si>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</si>
  <si>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</si>
  <si>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</si>
  <si>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</si>
  <si>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</si>
  <si>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</si>
  <si>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</si>
  <si>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</si>
  <si>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</si>
  <si>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</si>
  <si>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</si>
  <si>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</si>
  <si>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</si>
  <si>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</si>
  <si>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</si>
  <si>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</si>
  <si>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</si>
  <si>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</si>
  <si>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</si>
  <si>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</si>
  <si>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</si>
  <si>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</si>
  <si>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</si>
  <si>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</si>
  <si>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</si>
  <si>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</si>
  <si>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</si>
  <si>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</si>
  <si>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</si>
  <si>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</si>
  <si>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</si>
  <si>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</si>
  <si>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</si>
  <si>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</si>
  <si>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</si>
  <si>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</si>
  <si>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</si>
  <si>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</si>
  <si>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</si>
  <si>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</si>
  <si>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</si>
  <si>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</si>
  <si>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</si>
  <si>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</si>
  <si>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</si>
  <si>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</si>
  <si>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</si>
  <si>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</si>
  <si>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</si>
  <si>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</si>
  <si>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</si>
  <si>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</si>
  <si>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</si>
  <si>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</si>
  <si>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</si>
  <si>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</si>
  <si>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</si>
  <si>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</si>
  <si>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</si>
  <si>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</si>
  <si>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</si>
  <si>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</si>
  <si>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</si>
  <si>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</si>
  <si>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</si>
  <si>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</si>
  <si>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</si>
  <si>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</si>
  <si>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</si>
  <si>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</si>
  <si>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</si>
  <si>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</si>
  <si>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</si>
  <si>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</si>
  <si>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</si>
  <si>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</si>
  <si>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</si>
  <si>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</si>
  <si>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</si>
  <si>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</si>
  <si>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</si>
  <si>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</si>
  <si>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</si>
  <si>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</si>
  <si>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</si>
  <si>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</si>
  <si>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</si>
  <si>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</si>
  <si>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</si>
  <si>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</si>
  <si>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</si>
  <si>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</si>
  <si>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</si>
  <si>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</si>
  <si>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</si>
  <si>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</si>
  <si>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</si>
  <si>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</si>
  <si>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</si>
  <si>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</si>
  <si>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</si>
  <si>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</si>
  <si>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</si>
  <si>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</si>
  <si>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</si>
  <si>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</si>
  <si>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</si>
  <si>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</si>
  <si>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</si>
  <si>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</si>
  <si>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</si>
  <si>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</si>
  <si>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</si>
  <si>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</si>
  <si>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</si>
  <si>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</si>
  <si>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</si>
  <si>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</si>
  <si>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</si>
  <si>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</si>
  <si>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</si>
  <si>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</si>
  <si>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</si>
  <si>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</si>
  <si>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</si>
  <si>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</si>
  <si>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</si>
  <si>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jssourcings</t>
  </si>
  <si>
    <t>Sam4 Kong4</t>
  </si>
  <si>
    <t>Bang Rak 152 Chartered Square Building</t>
  </si>
  <si>
    <t>10500 Bangkok</t>
  </si>
  <si>
    <t>Tel: +66 0967325866</t>
  </si>
  <si>
    <t>Email: jssourcings4@gmail.com</t>
  </si>
  <si>
    <t>ACBEVB</t>
  </si>
  <si>
    <t>Flexible acrylic circular barbell, 16g (1.2mm) with two 3mm UV balls</t>
  </si>
  <si>
    <t>ANSBC25</t>
  </si>
  <si>
    <t>Bio - Flex nose stud, 20g (0.8mm) with a 2.5mm round top with bezel set SwarovskiⓇ crystal</t>
  </si>
  <si>
    <t>BBFR6</t>
  </si>
  <si>
    <t>Surgical steel tongue barbell, 14g (1.6mm) with 6mm ferido glued multi crystal ball with resin cover and a 6mm plain steel ball</t>
  </si>
  <si>
    <t>BBTC</t>
  </si>
  <si>
    <t>Color: Black Anodized w/ Rose crystal</t>
  </si>
  <si>
    <t>Anodized surgical steel tongue barbell, 14g (1.6mm) with top 6mm jewel ball and lower 6mm steel ball</t>
  </si>
  <si>
    <t>BNET20B</t>
  </si>
  <si>
    <t>Anodized surgical steel eyebrow banana, 20g (0.8mm) with two 3mm balls</t>
  </si>
  <si>
    <t>BNOCC</t>
  </si>
  <si>
    <t>CBETTB</t>
  </si>
  <si>
    <t>Rose gold PVD plated surgical steel circular barbell, 16g (1.2mm) with two 3mm balls</t>
  </si>
  <si>
    <t>CBT18B3</t>
  </si>
  <si>
    <t>PVD plated surgical steel circular barbell 18g (1mm) with two 3mm balls</t>
  </si>
  <si>
    <t>EBRT</t>
  </si>
  <si>
    <t>FBNEVB</t>
  </si>
  <si>
    <t>Bioflex eyebrow banana, 16g (1.2mm) with two 3mm balls</t>
  </si>
  <si>
    <t>IPVRD</t>
  </si>
  <si>
    <t>Acrylic fake plug without rubber O-rings</t>
  </si>
  <si>
    <t>NBRTD</t>
  </si>
  <si>
    <t>Gauge: 0.8mm</t>
  </si>
  <si>
    <t>Clear acrylic flexible nose bone retainer, 22g (0.6mm) and 20g (0.8mm) with 2mm flat disk shaped top</t>
  </si>
  <si>
    <t>NSRTD</t>
  </si>
  <si>
    <t>Clear acrylic flexible nose stud retainer, 20g (0.8mm) with 2mm flat disk shaped top</t>
  </si>
  <si>
    <t>SP18CN3</t>
  </si>
  <si>
    <t>Surgical steel spiral, 18g (1mm) with two 3mm cones</t>
  </si>
  <si>
    <t>ULCN4S</t>
  </si>
  <si>
    <t>Titanium G23 labret, 16g (1.2mm) with a 4mm cone</t>
  </si>
  <si>
    <t>UTLBCN4S</t>
  </si>
  <si>
    <t>Anodized titanium G23 labret, 16g (1.2mm) with a 4mm cone</t>
  </si>
  <si>
    <t>XHJB3</t>
  </si>
  <si>
    <t>Pack of 10 pcs. of 3mm surgical steel half jewel balls with bezel set crystal with 1.2mm threading (16g)</t>
  </si>
  <si>
    <t>XSAB3</t>
  </si>
  <si>
    <t>Color: Pink</t>
  </si>
  <si>
    <t>Set of 10 pcs. of 3mm acrylic ball in solid colors with 16g (1.2mm) threading</t>
  </si>
  <si>
    <t>XUVB4</t>
  </si>
  <si>
    <t>Set of 10 pcs. of 4mm acrylic UV balls with 14g (1.6mm) threading</t>
  </si>
  <si>
    <t>XUVCN3</t>
  </si>
  <si>
    <t>Set of 10 pcs. of 3mm acrylic UV cones with 16g (1.2mm) threading</t>
  </si>
  <si>
    <t>Six Thousand Nine Hundred Six and 27 cents THB</t>
  </si>
  <si>
    <t>Clear bio flexible belly banana, 14g (1.6mm) with a 5mm and a 10mm jewel ball - length 5/8'' (16mm) ''cut to fit to your size''</t>
  </si>
  <si>
    <t>Bio flexible eyebrow retainer, 16g (1.2mm) - length 1/4'' to 1/2'' (6mm to 12mm)</t>
  </si>
  <si>
    <t>Exchange Rate THB-THB</t>
  </si>
  <si>
    <t>Total Order USD</t>
  </si>
  <si>
    <t>Total Invoice USD</t>
  </si>
  <si>
    <t>Sunny</t>
  </si>
  <si>
    <t>Jssourcings</t>
  </si>
  <si>
    <r>
      <t xml:space="preserve">40% Discount as per </t>
    </r>
    <r>
      <rPr>
        <b/>
        <sz val="10"/>
        <color theme="1"/>
        <rFont val="Arial"/>
        <family val="2"/>
      </rPr>
      <t>Platinum Membership</t>
    </r>
    <r>
      <rPr>
        <sz val="10"/>
        <color theme="1"/>
        <rFont val="Arial"/>
        <family val="2"/>
      </rPr>
      <t>:</t>
    </r>
  </si>
  <si>
    <t>Pick up at the Shop:</t>
  </si>
  <si>
    <t>Three Thousand Seven Hundred Nineteen and 48 cents THB</t>
  </si>
  <si>
    <t xml:space="preserve">Credit 90 Days from the day order is picked up. </t>
  </si>
  <si>
    <t>Due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</si>
</sst>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THB]\ * #,##0.00_);_([$THB]\ * \(#,##0.00\);_([$THB]\ * &quot;-&quot;??_);_(@_)"/>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536">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168" fontId="2" fillId="0" borderId="0" applyFont="0" applyFill="0" applyBorder="0" applyAlignment="0" applyProtection="0"/>
    <xf numFmtId="0" fontId="5" fillId="0" borderId="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168"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3"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8" fillId="0" borderId="0"/>
    <xf numFmtId="0" fontId="5" fillId="0" borderId="0" applyNumberFormat="0" applyFill="0" applyBorder="0" applyAlignment="0" applyProtection="0"/>
    <xf numFmtId="0" fontId="5" fillId="0" borderId="0"/>
    <xf numFmtId="0" fontId="2" fillId="0" borderId="0"/>
    <xf numFmtId="0" fontId="27"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2" fillId="0" borderId="0" applyFont="0" applyFill="0" applyBorder="0" applyAlignment="0" applyProtection="0"/>
    <xf numFmtId="0" fontId="5" fillId="0" borderId="0"/>
    <xf numFmtId="168"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30"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 fillId="0" borderId="0"/>
    <xf numFmtId="0" fontId="2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0"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0" fontId="2" fillId="0" borderId="0"/>
    <xf numFmtId="0" fontId="2" fillId="0" borderId="0"/>
    <xf numFmtId="0" fontId="5" fillId="0" borderId="0" applyNumberFormat="0" applyFill="0" applyBorder="0" applyAlignment="0" applyProtection="0"/>
    <xf numFmtId="0" fontId="5" fillId="0" borderId="0"/>
    <xf numFmtId="0" fontId="2"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11" fillId="0" borderId="0" applyNumberFormat="0" applyFill="0" applyBorder="0" applyAlignment="0" applyProtection="0">
      <alignment vertical="top"/>
      <protection locked="0"/>
    </xf>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31" fillId="0" borderId="0" applyNumberFormat="0" applyFill="0" applyBorder="0" applyAlignment="0" applyProtection="0"/>
    <xf numFmtId="0" fontId="2" fillId="0" borderId="0"/>
    <xf numFmtId="0" fontId="5"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cellStyleXfs>
  <cellXfs count="152">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1" fontId="18" fillId="2" borderId="20" xfId="0" applyNumberFormat="1" applyFont="1" applyFill="1" applyBorder="1" applyAlignment="1">
      <alignment horizontal="center"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13" xfId="0" applyNumberFormat="1" applyFont="1" applyFill="1" applyBorder="1" applyAlignment="1">
      <alignment vertical="top" wrapText="1"/>
    </xf>
    <xf numFmtId="0" fontId="1" fillId="2" borderId="0" xfId="0" applyFont="1" applyFill="1"/>
    <xf numFmtId="4" fontId="1" fillId="2" borderId="17" xfId="0" applyNumberFormat="1" applyFont="1" applyFill="1" applyBorder="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 fillId="2" borderId="19"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0" xfId="0" applyNumberFormat="1" applyFont="1" applyFill="1"/>
    <xf numFmtId="2" fontId="1" fillId="2" borderId="19" xfId="0" applyNumberFormat="1" applyFont="1" applyFill="1" applyBorder="1" applyAlignment="1">
      <alignment horizontal="right" vertical="top" wrapText="1"/>
    </xf>
    <xf numFmtId="2" fontId="18" fillId="2" borderId="19" xfId="0" applyNumberFormat="1" applyFont="1" applyFill="1" applyBorder="1" applyAlignment="1">
      <alignment horizontal="right" vertical="top" wrapText="1"/>
    </xf>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69" fontId="18" fillId="2" borderId="0" xfId="0" applyNumberFormat="1" applyFont="1" applyFill="1" applyAlignment="1">
      <alignment horizontal="right"/>
    </xf>
    <xf numFmtId="1" fontId="1" fillId="2" borderId="8" xfId="0" applyNumberFormat="1" applyFont="1" applyFill="1" applyBorder="1" applyAlignment="1">
      <alignment vertical="center"/>
    </xf>
    <xf numFmtId="1" fontId="1" fillId="2" borderId="7" xfId="0" applyNumberFormat="1" applyFont="1" applyFill="1" applyBorder="1" applyAlignment="1">
      <alignment vertical="center"/>
    </xf>
    <xf numFmtId="165" fontId="32" fillId="2" borderId="7" xfId="61" applyNumberFormat="1" applyFont="1" applyFill="1" applyBorder="1" applyAlignment="1">
      <alignment horizontal="center" vertical="center"/>
    </xf>
    <xf numFmtId="1" fontId="18" fillId="2" borderId="6" xfId="61" applyNumberFormat="1" applyFont="1" applyFill="1" applyBorder="1" applyAlignment="1">
      <alignment horizontal="center" vertical="center"/>
    </xf>
    <xf numFmtId="1" fontId="1" fillId="2" borderId="3" xfId="0" applyNumberFormat="1" applyFont="1" applyFill="1" applyBorder="1" applyAlignment="1">
      <alignment vertical="center"/>
    </xf>
    <xf numFmtId="1" fontId="1" fillId="2" borderId="2" xfId="0" applyNumberFormat="1" applyFont="1" applyFill="1" applyBorder="1" applyAlignment="1">
      <alignment vertical="center"/>
    </xf>
    <xf numFmtId="1" fontId="18" fillId="2" borderId="2" xfId="61" applyNumberFormat="1" applyFont="1" applyFill="1" applyBorder="1" applyAlignment="1">
      <alignment vertical="center"/>
    </xf>
    <xf numFmtId="1" fontId="18" fillId="2" borderId="1" xfId="61" applyNumberFormat="1" applyFont="1" applyFill="1" applyBorder="1" applyAlignment="1">
      <alignment vertical="center"/>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536">
    <cellStyle name="Comma 2" xfId="7" xr:uid="{07EBDB42-8F92-4BFB-B91E-1F84BA0118C6}"/>
    <cellStyle name="Comma 2 2" xfId="4409" xr:uid="{150297A4-B598-44A0-B5E6-18EB6CA99D00}"/>
    <cellStyle name="Comma 2 2 2" xfId="4923" xr:uid="{32D8D0CE-8211-4DF7-8C25-68574EE43554}"/>
    <cellStyle name="Comma 2 2 2 2" xfId="5493" xr:uid="{28E9992A-5CDB-4111-8BC9-13CF12A476A9}"/>
    <cellStyle name="Comma 2 2 3" xfId="4805" xr:uid="{920F5C98-8445-4E89-8030-761E1BED4D9A}"/>
    <cellStyle name="Comma 2 2 4" xfId="5518" xr:uid="{0778ED73-9F83-4E74-9B6B-23BAFBB9FFE7}"/>
    <cellStyle name="Comma 2 2 5" xfId="5531" xr:uid="{BF6F3FFB-C379-4EB3-92B4-CF0E518973B1}"/>
    <cellStyle name="Comma 2 3" xfId="81" xr:uid="{AAF6278A-A69F-4ED1-AB1D-8ADFF108E1A9}"/>
    <cellStyle name="Comma 2 4" xfId="82" xr:uid="{660B4C52-0AF4-4263-8370-C8A7CF647A43}"/>
    <cellStyle name="Comma 3" xfId="4293" xr:uid="{78057332-F3BF-485E-BD54-FAB1CF9C2A9C}"/>
    <cellStyle name="Comma 3 2" xfId="4577" xr:uid="{49B77319-5843-4DEC-987E-9E0AD30924AF}"/>
    <cellStyle name="Comma 3 2 2" xfId="4924" xr:uid="{0D997C81-B355-4D45-8436-748F35F8BAEE}"/>
    <cellStyle name="Comma 3 2 2 2" xfId="5494" xr:uid="{CE67C113-122D-42E5-B8E6-449475EA4250}"/>
    <cellStyle name="Comma 3 2 3" xfId="5492" xr:uid="{B62E5896-BE43-482A-80CF-3307BCB0A32F}"/>
    <cellStyle name="Comma 3 2 4" xfId="5519" xr:uid="{5382C9CC-60A5-4260-B499-E647F3819BCA}"/>
    <cellStyle name="Comma 3 2 5" xfId="5532" xr:uid="{F6A7F386-587E-4E9E-B98C-297C45801809}"/>
    <cellStyle name="Comma 3 3" xfId="4407" xr:uid="{6F8DC2F1-2890-49DB-BEC9-999F66B24E6F}"/>
    <cellStyle name="Currency 10" xfId="8" xr:uid="{CF9135B0-8DEB-4E55-AD8C-F63C6E667D9A}"/>
    <cellStyle name="Currency 10 2" xfId="9" xr:uid="{AD8D9C04-8359-47BF-BDBE-03FC13284213}"/>
    <cellStyle name="Currency 10 2 2" xfId="3669" xr:uid="{E3B9EA6F-2542-46B0-802A-86F45D0EE8B4}"/>
    <cellStyle name="Currency 10 2 2 2" xfId="4492" xr:uid="{6FF57078-10F2-4E84-870C-F57A2BB212CC}"/>
    <cellStyle name="Currency 10 2 3" xfId="4411" xr:uid="{132FE3D1-6BF9-4330-ACB7-8DFDA0733F8F}"/>
    <cellStyle name="Currency 10 3" xfId="10" xr:uid="{98388869-EAD4-4F19-9DCB-C38137E22AAE}"/>
    <cellStyle name="Currency 10 3 2" xfId="3670" xr:uid="{7D518BF8-EE25-4CBA-9677-B7DFCEF83B3E}"/>
    <cellStyle name="Currency 10 3 2 2" xfId="4493" xr:uid="{63E3AE81-03F7-49CF-8ACC-7785FB769902}"/>
    <cellStyle name="Currency 10 3 3" xfId="4412" xr:uid="{141AA78D-8C9C-4AC6-96C4-5DB47200BB41}"/>
    <cellStyle name="Currency 10 4" xfId="3671" xr:uid="{0F684444-5D36-4B35-95FC-4B62B0DBFF93}"/>
    <cellStyle name="Currency 10 4 2" xfId="4494" xr:uid="{3BED2A5E-D23E-44CC-B39D-FE7945310BCE}"/>
    <cellStyle name="Currency 10 5" xfId="4410" xr:uid="{5C71DC76-39C9-4F9A-80CB-D4BCA8D1F9BF}"/>
    <cellStyle name="Currency 10 6" xfId="4763" xr:uid="{8F3B90F0-B767-4373-8081-BE50380B6BB5}"/>
    <cellStyle name="Currency 11" xfId="11" xr:uid="{40C45089-2A26-4ECB-8CD3-97427E3696A6}"/>
    <cellStyle name="Currency 11 2" xfId="12" xr:uid="{65F8339D-AAC0-43DE-BBBC-8C3FE93D8DE2}"/>
    <cellStyle name="Currency 11 2 2" xfId="3672" xr:uid="{642647D6-EC0A-4C39-BFC1-EA6EF08241BC}"/>
    <cellStyle name="Currency 11 2 2 2" xfId="4495" xr:uid="{E7EFCA62-60EE-49DA-95F8-3ED356553F73}"/>
    <cellStyle name="Currency 11 2 3" xfId="4414" xr:uid="{EDE61D86-6A38-4B1C-ABA2-79C5DDB273D5}"/>
    <cellStyle name="Currency 11 3" xfId="13" xr:uid="{05557200-6C94-455B-9F47-6F63D4B788BC}"/>
    <cellStyle name="Currency 11 3 2" xfId="3673" xr:uid="{6E8C731C-8626-4F98-97BE-1A33F1FD084B}"/>
    <cellStyle name="Currency 11 3 2 2" xfId="4496" xr:uid="{AC818598-434A-4D97-B929-A7F25D367A9E}"/>
    <cellStyle name="Currency 11 3 3" xfId="4415" xr:uid="{7C607BA5-62C9-42C3-8E93-0466B638328E}"/>
    <cellStyle name="Currency 11 4" xfId="3674" xr:uid="{2AAAF4B3-FF61-4A8F-BCB2-6D7438F517F6}"/>
    <cellStyle name="Currency 11 4 2" xfId="4497" xr:uid="{5E12718D-0A8D-4CD1-B0F7-C56CBE1D5F16}"/>
    <cellStyle name="Currency 11 5" xfId="4294" xr:uid="{874C1E1E-2210-462D-A519-0314DFD5D195}"/>
    <cellStyle name="Currency 11 5 2" xfId="4699" xr:uid="{7822FAC9-D94A-4C5B-B246-5F7CA6044780}"/>
    <cellStyle name="Currency 11 5 3" xfId="4888" xr:uid="{6DB386F6-65E4-433F-A329-96D6F21F1083}"/>
    <cellStyle name="Currency 11 5 3 2" xfId="5483" xr:uid="{D0A7F015-D9C0-4544-A8B7-615DC6F27C3C}"/>
    <cellStyle name="Currency 11 5 3 3" xfId="4925" xr:uid="{83453099-3D47-4A41-9CB6-BB6CBE85EF64}"/>
    <cellStyle name="Currency 11 5 4" xfId="4865" xr:uid="{0B1EE1C8-3A22-411E-977E-D2DFFC9946E7}"/>
    <cellStyle name="Currency 11 6" xfId="4413" xr:uid="{CB5891CF-C8B3-4B62-9AC3-AAE6E6993CED}"/>
    <cellStyle name="Currency 12" xfId="14" xr:uid="{64B9D66D-5CAC-49C2-916B-AD4C85D1685B}"/>
    <cellStyle name="Currency 12 2" xfId="15" xr:uid="{BD8F4012-B9B2-4A9A-A0BB-21CC72F1490E}"/>
    <cellStyle name="Currency 12 2 2" xfId="3675" xr:uid="{01765D1C-4EE2-4279-B0C2-CC80F6D87816}"/>
    <cellStyle name="Currency 12 2 2 2" xfId="4498" xr:uid="{C701DA5B-E285-4F72-8E74-7E624242389D}"/>
    <cellStyle name="Currency 12 2 3" xfId="4417" xr:uid="{BB122063-C2A0-403F-AAD4-8DF438E92AE3}"/>
    <cellStyle name="Currency 12 3" xfId="3676" xr:uid="{86DDAB52-E409-4019-88E4-258F3E4D628A}"/>
    <cellStyle name="Currency 12 3 2" xfId="4499" xr:uid="{2BBB317D-12EC-47CA-B30F-4DFBB6226813}"/>
    <cellStyle name="Currency 12 4" xfId="4416" xr:uid="{B77DFB71-69E3-4A0C-8A93-1D4C16120DDC}"/>
    <cellStyle name="Currency 13" xfId="16" xr:uid="{5898E85B-7F91-4271-BE10-38C46B56DE0E}"/>
    <cellStyle name="Currency 13 2" xfId="4296" xr:uid="{B378493B-6BBC-4EFD-88E3-BF46D3552B3D}"/>
    <cellStyle name="Currency 13 2 2" xfId="4579" xr:uid="{01E1EB5F-A696-4DB3-9431-D91798FE31AD}"/>
    <cellStyle name="Currency 13 3" xfId="4297" xr:uid="{0FCB0231-8D2A-46A2-ADC9-8EFFE48E28CC}"/>
    <cellStyle name="Currency 13 3 2" xfId="4927" xr:uid="{BAAF7CB3-D803-485E-B05F-B3AE74E0A92C}"/>
    <cellStyle name="Currency 13 4" xfId="4295" xr:uid="{BA07601C-D51B-4BC1-8732-754F15EBA5CA}"/>
    <cellStyle name="Currency 13 4 2" xfId="4578" xr:uid="{8EEB68E9-B27C-4202-B3AF-AF92F10EC3A6}"/>
    <cellStyle name="Currency 13 5" xfId="4926" xr:uid="{2D8A66CF-2F81-46E9-A747-F132E8C02294}"/>
    <cellStyle name="Currency 14" xfId="17" xr:uid="{06093C67-F3EF-4031-8944-64EC6F01C22C}"/>
    <cellStyle name="Currency 14 2" xfId="3677" xr:uid="{B6DCEDD0-B4B9-40EC-AF2A-EF87C975C7B7}"/>
    <cellStyle name="Currency 14 2 2" xfId="4500" xr:uid="{21B39870-ED7B-4761-BB3E-9EF12273A02D}"/>
    <cellStyle name="Currency 14 3" xfId="4418" xr:uid="{1213141F-30C0-4E69-80FC-0E098588FCB5}"/>
    <cellStyle name="Currency 15" xfId="4389" xr:uid="{0A1D25F4-675B-436D-B4F2-753AC223ED07}"/>
    <cellStyle name="Currency 15 2" xfId="4651" xr:uid="{03ADF9AE-B5DB-4CAF-838D-5EA7A72B2072}"/>
    <cellStyle name="Currency 16" xfId="80" xr:uid="{D026BDDD-3B41-467F-A524-15E03BF425A7}"/>
    <cellStyle name="Currency 17" xfId="4298" xr:uid="{66734092-3E9E-4A63-8791-64571F788274}"/>
    <cellStyle name="Currency 17 2" xfId="4580" xr:uid="{10D95A92-C133-42BB-A56D-E75CACF7BBB4}"/>
    <cellStyle name="Currency 18" xfId="4667" xr:uid="{54D1D333-D9C9-4E2D-8C42-1FAF5A8D96A7}"/>
    <cellStyle name="Currency 2" xfId="18" xr:uid="{6BA406F1-CFAC-4122-9C6B-0149C8A840A3}"/>
    <cellStyle name="Currency 2 2" xfId="19" xr:uid="{8595A9B2-1A4C-406B-A59C-29965C46CAE2}"/>
    <cellStyle name="Currency 2 2 2" xfId="20" xr:uid="{144C3CD6-BED8-42CC-87D2-BD9774222A59}"/>
    <cellStyle name="Currency 2 2 2 2" xfId="21" xr:uid="{A769F47E-7D1E-4512-9C0A-3C2A47080028}"/>
    <cellStyle name="Currency 2 2 2 2 2" xfId="4928" xr:uid="{E5671A2B-0A77-464F-9352-9430D51418E0}"/>
    <cellStyle name="Currency 2 2 2 3" xfId="22" xr:uid="{0379199C-FE4A-4C72-8AC8-5785B534489C}"/>
    <cellStyle name="Currency 2 2 2 3 2" xfId="3678" xr:uid="{E5D7B05C-11A9-4A0B-A785-AC64947E745F}"/>
    <cellStyle name="Currency 2 2 2 3 2 2" xfId="4501" xr:uid="{14379DB5-A0D0-4729-833E-8A6D26946D3F}"/>
    <cellStyle name="Currency 2 2 2 3 3" xfId="4422" xr:uid="{2098205C-27A5-4369-BB68-2BBFB7510A7F}"/>
    <cellStyle name="Currency 2 2 2 4" xfId="3679" xr:uid="{BB2AA7D3-BC24-468B-904E-0F265BB21837}"/>
    <cellStyle name="Currency 2 2 2 4 2" xfId="4502" xr:uid="{A5605DB2-D4D6-4E9E-B2FB-A37C9D9D1AE5}"/>
    <cellStyle name="Currency 2 2 2 5" xfId="4421" xr:uid="{FF1625D0-5242-4DC7-9C55-CAA945188B90}"/>
    <cellStyle name="Currency 2 2 3" xfId="3680" xr:uid="{AAFBC450-B221-44C5-ABA8-8453AB397250}"/>
    <cellStyle name="Currency 2 2 3 2" xfId="4503" xr:uid="{3CAFB6D4-FED4-439E-A692-485DC56F5E95}"/>
    <cellStyle name="Currency 2 2 4" xfId="4420" xr:uid="{3AA2C7AD-048D-4BC6-8EC5-DC966E59C5B3}"/>
    <cellStyle name="Currency 2 3" xfId="23" xr:uid="{F9CE5D19-4398-4D88-898B-4DF2D9EC4212}"/>
    <cellStyle name="Currency 2 3 2" xfId="3681" xr:uid="{11AF0C30-EB1F-43B4-A07E-957DE1AF2E6A}"/>
    <cellStyle name="Currency 2 3 2 2" xfId="4504" xr:uid="{F6B1E221-3323-41DF-85DF-B3EB75237C38}"/>
    <cellStyle name="Currency 2 3 3" xfId="4423" xr:uid="{08937C08-7B5B-4AD8-91AE-7600FF8626B7}"/>
    <cellStyle name="Currency 2 4" xfId="3682" xr:uid="{8B8F9A4D-2297-465D-8295-FC8375F02ED0}"/>
    <cellStyle name="Currency 2 4 2" xfId="4505" xr:uid="{A91127AB-3371-4A67-A002-689066C2B3C6}"/>
    <cellStyle name="Currency 2 5" xfId="4419" xr:uid="{65367035-848F-488D-A1F6-702E2D74F719}"/>
    <cellStyle name="Currency 2 5 2" xfId="4684" xr:uid="{03312A07-AD14-4FDD-AC5C-B4EB696AD74D}"/>
    <cellStyle name="Currency 2 6" xfId="4685" xr:uid="{5BED8F49-8A62-44D9-BF3F-D47552931029}"/>
    <cellStyle name="Currency 3" xfId="24" xr:uid="{96E656AE-B66B-4591-8254-F7E7F7F36352}"/>
    <cellStyle name="Currency 3 2" xfId="25" xr:uid="{2053025E-E7F1-4FFD-AD9A-56E61289696C}"/>
    <cellStyle name="Currency 3 2 2" xfId="3683" xr:uid="{DBDFB20D-A3F1-44A4-8F28-C995FDBC8672}"/>
    <cellStyle name="Currency 3 2 2 2" xfId="4506" xr:uid="{83BE2F49-9475-4393-AC2B-EA748A490054}"/>
    <cellStyle name="Currency 3 2 3" xfId="4425" xr:uid="{821AE0E4-35DA-4F44-8FF4-A93619B5DC77}"/>
    <cellStyle name="Currency 3 3" xfId="26" xr:uid="{6D877B41-C83B-4139-A4B1-1CE705CD4751}"/>
    <cellStyle name="Currency 3 3 2" xfId="3684" xr:uid="{F7BD1816-D451-463E-8D83-A6BA7710AB0D}"/>
    <cellStyle name="Currency 3 3 2 2" xfId="4507" xr:uid="{5AB52432-CD09-42E7-AA2F-FE8440770862}"/>
    <cellStyle name="Currency 3 3 3" xfId="4426" xr:uid="{249404E3-6D24-4AFF-9851-C5A51F4A8610}"/>
    <cellStyle name="Currency 3 4" xfId="27" xr:uid="{00E44300-51A3-4DF4-A1CD-9B4CA05DDDF8}"/>
    <cellStyle name="Currency 3 4 2" xfId="3685" xr:uid="{0D5EB8C9-22A0-4A26-9923-86DBB7C5C1FB}"/>
    <cellStyle name="Currency 3 4 2 2" xfId="4508" xr:uid="{7174C30D-278C-42B9-A88F-BC87C986104E}"/>
    <cellStyle name="Currency 3 4 3" xfId="4427" xr:uid="{37FEBFE6-4F00-4A24-B718-8F2A8C754E48}"/>
    <cellStyle name="Currency 3 5" xfId="3686" xr:uid="{062DC98C-73BF-4047-8749-0E76DD9FE53A}"/>
    <cellStyle name="Currency 3 5 2" xfId="4509" xr:uid="{CAE96761-A650-453D-B4E6-4AC394DBA0B4}"/>
    <cellStyle name="Currency 3 6" xfId="4424" xr:uid="{9E161106-2646-45BA-A985-09785E9EF4F1}"/>
    <cellStyle name="Currency 4" xfId="28" xr:uid="{F86830AD-69EF-4A58-9D37-A65F4BEECC2C}"/>
    <cellStyle name="Currency 4 2" xfId="29" xr:uid="{17D63A29-D8B9-4EEB-B2D9-658B1FE0F20B}"/>
    <cellStyle name="Currency 4 2 2" xfId="3687" xr:uid="{5216DB78-592A-48F7-947B-03B171CA8B98}"/>
    <cellStyle name="Currency 4 2 2 2" xfId="4510" xr:uid="{16A19AE2-BC15-448D-BD4E-0EA7B146ED3C}"/>
    <cellStyle name="Currency 4 2 3" xfId="4429" xr:uid="{982CC272-22ED-457F-84E0-577112C9BD88}"/>
    <cellStyle name="Currency 4 3" xfId="30" xr:uid="{850D1198-33A5-4BFA-B570-8C4A076F65F7}"/>
    <cellStyle name="Currency 4 3 2" xfId="3688" xr:uid="{5AA462AE-8EE5-4F5B-AB1D-103A408757D2}"/>
    <cellStyle name="Currency 4 3 2 2" xfId="4511" xr:uid="{429C1E90-0BAF-412C-837D-485A87BB0FE6}"/>
    <cellStyle name="Currency 4 3 3" xfId="4430" xr:uid="{EDA50E2D-93B1-40E2-84B4-0B103714B226}"/>
    <cellStyle name="Currency 4 4" xfId="3689" xr:uid="{C9FD4A8B-4FD6-4559-B4DA-B4E427A78FE0}"/>
    <cellStyle name="Currency 4 4 2" xfId="4512" xr:uid="{CCAF66B5-E438-42DD-843F-D8C74B50FF5D}"/>
    <cellStyle name="Currency 4 5" xfId="4299" xr:uid="{8A780965-8D1D-4A8B-94B5-F03EC038FFF8}"/>
    <cellStyle name="Currency 4 5 2" xfId="4700" xr:uid="{61424C1E-12D6-4C96-9FCC-9A18C743E9AD}"/>
    <cellStyle name="Currency 4 5 3" xfId="4889" xr:uid="{6305B03D-2DA1-4BBF-9844-2E364CDC6007}"/>
    <cellStyle name="Currency 4 5 3 2" xfId="5484" xr:uid="{78131CF9-E929-4808-BC9E-7C61EF39EDA8}"/>
    <cellStyle name="Currency 4 5 3 3" xfId="4929" xr:uid="{35D8FF0F-4C09-480C-91B0-D94809B9CB01}"/>
    <cellStyle name="Currency 4 5 4" xfId="4866" xr:uid="{39062892-0040-4CEF-BF3B-E15138469EF2}"/>
    <cellStyle name="Currency 4 6" xfId="4428" xr:uid="{FB4AB46C-78B3-43F2-8814-EF48BC7C4AC8}"/>
    <cellStyle name="Currency 5" xfId="31" xr:uid="{D9827A7F-F3CF-42EA-BD93-23B640C0E2C7}"/>
    <cellStyle name="Currency 5 2" xfId="32" xr:uid="{3BD0A71E-2F0A-416C-A363-5E41629DC883}"/>
    <cellStyle name="Currency 5 2 2" xfId="3690" xr:uid="{0D60380C-8EE0-4A9B-8EB9-5D5A433EC46B}"/>
    <cellStyle name="Currency 5 2 2 2" xfId="4513" xr:uid="{744E11F8-7CB6-43A5-AD8A-5BA5C3A4B28F}"/>
    <cellStyle name="Currency 5 2 3" xfId="4431" xr:uid="{20016A97-3173-4953-A53B-3ABFD9AB3A55}"/>
    <cellStyle name="Currency 5 3" xfId="4300" xr:uid="{D7A66DD3-42F0-44A5-BD6F-BD73F25A064F}"/>
    <cellStyle name="Currency 5 3 2" xfId="4701" xr:uid="{4F66ECA5-07E0-4D89-BC6C-11A139C7029B}"/>
    <cellStyle name="Currency 5 3 2 2" xfId="5474" xr:uid="{20E272E3-7DD0-4067-AE54-AAD1F7D54146}"/>
    <cellStyle name="Currency 5 3 2 3" xfId="4931" xr:uid="{7DB0AC75-E77A-40FF-9A98-D6872867EF8E}"/>
    <cellStyle name="Currency 5 4" xfId="4930" xr:uid="{F46D1DB3-9E9E-4069-9D0D-CDC089F60BF4}"/>
    <cellStyle name="Currency 6" xfId="33" xr:uid="{FD8980CF-C3BF-47E4-AC7B-4CFB1811B3A9}"/>
    <cellStyle name="Currency 6 2" xfId="3691" xr:uid="{964D16E2-5DB1-473D-8C75-272A96E4E890}"/>
    <cellStyle name="Currency 6 2 2" xfId="4514" xr:uid="{56DC4BE6-3C60-4567-B85B-9D6C7B7C32E4}"/>
    <cellStyle name="Currency 6 3" xfId="4301" xr:uid="{A089EF9D-155D-4240-8463-83D07C1B1139}"/>
    <cellStyle name="Currency 6 3 2" xfId="4702" xr:uid="{00D3C75C-1522-49AF-9552-FADEDCB7DC10}"/>
    <cellStyle name="Currency 6 3 3" xfId="4890" xr:uid="{49B7E73E-9CA2-4E0A-A51C-D8280C373B12}"/>
    <cellStyle name="Currency 6 3 3 2" xfId="5485" xr:uid="{19132F61-F59B-4570-9055-CF656687C5A5}"/>
    <cellStyle name="Currency 6 3 3 3" xfId="4932" xr:uid="{2735BB6A-B6AD-40FD-B7D1-411BAA45C802}"/>
    <cellStyle name="Currency 6 3 4" xfId="4867" xr:uid="{F1692DFD-4331-4C82-B84C-330C2AE6D0BA}"/>
    <cellStyle name="Currency 6 4" xfId="4432" xr:uid="{D30D4D9D-9885-4076-AD3F-E5723D5CD274}"/>
    <cellStyle name="Currency 7" xfId="34" xr:uid="{280199A1-F3BC-474C-9E7F-8F94AF270D79}"/>
    <cellStyle name="Currency 7 2" xfId="35" xr:uid="{31432115-8CCA-4155-AF7B-4D408C80A3B2}"/>
    <cellStyle name="Currency 7 2 2" xfId="3692" xr:uid="{43B24D44-5DD9-4809-859B-CD94B262F736}"/>
    <cellStyle name="Currency 7 2 2 2" xfId="4515" xr:uid="{3F171874-4F89-445E-B0F5-1207E405C443}"/>
    <cellStyle name="Currency 7 2 3" xfId="4434" xr:uid="{43A8205F-CE7B-4975-8AD0-738A56E98613}"/>
    <cellStyle name="Currency 7 3" xfId="3693" xr:uid="{47A6C2E9-87B1-4FE5-A900-2C7D3A917307}"/>
    <cellStyle name="Currency 7 3 2" xfId="4516" xr:uid="{7E077BF9-637B-48DA-BE5E-533E6E41051B}"/>
    <cellStyle name="Currency 7 4" xfId="4433" xr:uid="{E39A3BB3-D230-4127-9F99-2BCD81933FB7}"/>
    <cellStyle name="Currency 7 5" xfId="4764" xr:uid="{C6FC74FC-BC67-425C-8035-D77FF1E2B86A}"/>
    <cellStyle name="Currency 8" xfId="36" xr:uid="{6F1646BF-742A-4697-A798-D1F5473140DF}"/>
    <cellStyle name="Currency 8 2" xfId="37" xr:uid="{AA5797EA-0ECD-4D38-9C87-FF26EB33239B}"/>
    <cellStyle name="Currency 8 2 2" xfId="3694" xr:uid="{CB61653F-3BAE-4E04-80B9-E46B195E8805}"/>
    <cellStyle name="Currency 8 2 2 2" xfId="4517" xr:uid="{BFCDE5F1-A987-4C11-8A08-E385F566FB0E}"/>
    <cellStyle name="Currency 8 2 3" xfId="4436" xr:uid="{14CC5EDA-8B3C-4DFE-879A-D4BEF1F1F233}"/>
    <cellStyle name="Currency 8 3" xfId="38" xr:uid="{D2D84D4B-D1EF-495C-B341-57FA5DE48AA1}"/>
    <cellStyle name="Currency 8 3 2" xfId="3695" xr:uid="{9B578A08-8070-4306-A18C-4DC58576DD82}"/>
    <cellStyle name="Currency 8 3 2 2" xfId="4518" xr:uid="{4052BDC1-33F5-43D0-A623-6A0ABCEDA841}"/>
    <cellStyle name="Currency 8 3 3" xfId="4437" xr:uid="{CB03DDF2-944C-4BC0-9AD9-C48256CEB0D8}"/>
    <cellStyle name="Currency 8 4" xfId="39" xr:uid="{E7BF237C-8850-4A2D-B76A-12945DCC0483}"/>
    <cellStyle name="Currency 8 4 2" xfId="3696" xr:uid="{EB230474-A348-4A78-B48E-96D5123476DD}"/>
    <cellStyle name="Currency 8 4 2 2" xfId="4519" xr:uid="{08CC3865-26DC-4C9D-BF55-AE65950FF861}"/>
    <cellStyle name="Currency 8 4 3" xfId="4438" xr:uid="{2EA82AA6-79CE-41A9-BC4D-A75E7E47A3B3}"/>
    <cellStyle name="Currency 8 5" xfId="3697" xr:uid="{B047E04A-7E32-4BB8-98F0-813C23225C09}"/>
    <cellStyle name="Currency 8 5 2" xfId="4520" xr:uid="{BC4660F9-79DD-4849-A0C9-FB8516A7C2E3}"/>
    <cellStyle name="Currency 8 6" xfId="4435" xr:uid="{C8992224-157C-432B-BB8A-DF656021096A}"/>
    <cellStyle name="Currency 8 7" xfId="4765" xr:uid="{3CA8589F-B25B-4EB4-B043-D1E52DC58321}"/>
    <cellStyle name="Currency 9" xfId="40" xr:uid="{8ECBF4F7-F831-4F7B-99D6-C3C9032245FB}"/>
    <cellStyle name="Currency 9 2" xfId="41" xr:uid="{314A21B7-7808-48D2-A62B-C4FDAAF871B7}"/>
    <cellStyle name="Currency 9 2 2" xfId="3698" xr:uid="{F791F7FE-3CF0-45F9-A61C-9EB832505CD3}"/>
    <cellStyle name="Currency 9 2 2 2" xfId="4521" xr:uid="{0848BF39-0C29-461F-8E95-1DF8424CC08D}"/>
    <cellStyle name="Currency 9 2 3" xfId="4440" xr:uid="{3E452463-4C88-40D1-BD6D-4EA6AA49E683}"/>
    <cellStyle name="Currency 9 3" xfId="42" xr:uid="{BBFD98E8-CC08-4D30-9D61-B1520254E37C}"/>
    <cellStyle name="Currency 9 3 2" xfId="3699" xr:uid="{12005BE3-B101-4784-892E-4A4ABE3D7AC5}"/>
    <cellStyle name="Currency 9 3 2 2" xfId="4522" xr:uid="{C126ED98-589D-4362-8D65-1ADF8E01D2CF}"/>
    <cellStyle name="Currency 9 3 3" xfId="4441" xr:uid="{7059ADCB-BE1D-4EE6-9F74-C7A71F8F0AE1}"/>
    <cellStyle name="Currency 9 4" xfId="3700" xr:uid="{8DFA127D-0E75-4A2F-9BEE-2DF765487E9D}"/>
    <cellStyle name="Currency 9 4 2" xfId="4523" xr:uid="{1BFE7F66-9724-4A5B-9717-1B2BC0DEC953}"/>
    <cellStyle name="Currency 9 5" xfId="4302" xr:uid="{4E442E77-35A1-456C-827C-2D3D42F765BA}"/>
    <cellStyle name="Currency 9 5 2" xfId="4703" xr:uid="{2EDFFCAB-662A-471A-8064-1A164BC44ED6}"/>
    <cellStyle name="Currency 9 5 3" xfId="4891" xr:uid="{1D52AE7A-A8A5-430D-8AAB-DBC30F5100C0}"/>
    <cellStyle name="Currency 9 5 4" xfId="4868" xr:uid="{F9A1691C-5BF0-4483-B2D9-BE4F04D2DB4C}"/>
    <cellStyle name="Currency 9 6" xfId="4439" xr:uid="{8342876A-405C-4CEC-8691-EE7DFE839E1E}"/>
    <cellStyle name="Hyperlink 2" xfId="6" xr:uid="{6CFFD761-E1C4-4FFC-9C82-FDD569F38491}"/>
    <cellStyle name="Hyperlink 2 2" xfId="5527" xr:uid="{FC03ECE3-381C-4940-95A0-30BE65E89D58}"/>
    <cellStyle name="Hyperlink 3" xfId="84" xr:uid="{1E4471A8-A358-4252-BB6C-4858495D4003}"/>
    <cellStyle name="Hyperlink 3 2" xfId="4390" xr:uid="{F1BED8FF-7868-41F2-8900-E24963D0CAC5}"/>
    <cellStyle name="Hyperlink 3 3" xfId="4303" xr:uid="{348D3A4E-DD38-4FE8-AE2F-F7ED2CCFDA13}"/>
    <cellStyle name="Hyperlink 4" xfId="4304" xr:uid="{54282C50-A0F1-4336-AC62-363E2F47F5FB}"/>
    <cellStyle name="Hyperlink 4 2" xfId="5522" xr:uid="{BBEF52A5-8DF9-4749-925E-2597C9409EA6}"/>
    <cellStyle name="Normal" xfId="0" builtinId="0"/>
    <cellStyle name="Normal 10" xfId="43" xr:uid="{6E2477AA-4084-44D8-9923-E51CB21483E4}"/>
    <cellStyle name="Normal 10 10" xfId="97" xr:uid="{8AA85D15-E605-4370-BA15-BA3B393ACE06}"/>
    <cellStyle name="Normal 10 10 2" xfId="98" xr:uid="{30178D9C-647C-4D10-B49B-2C9637E72892}"/>
    <cellStyle name="Normal 10 10 2 2" xfId="4306" xr:uid="{502FA937-88E5-49E7-9754-18B66EBD9DD0}"/>
    <cellStyle name="Normal 10 10 2 2 2" xfId="4581" xr:uid="{595073FF-B74D-4ECD-AB4E-5637AD2FDCCA}"/>
    <cellStyle name="Normal 10 10 2 3" xfId="4843" xr:uid="{C133744D-910D-4266-BE8B-0FD4430554B8}"/>
    <cellStyle name="Normal 10 10 3" xfId="99" xr:uid="{DC33537A-A236-40DC-86F6-677BBD3A7D4B}"/>
    <cellStyle name="Normal 10 10 4" xfId="100" xr:uid="{127189AE-EC1A-47CE-ACB9-A31739AD2404}"/>
    <cellStyle name="Normal 10 11" xfId="101" xr:uid="{E81E2C00-4854-434B-823B-D45F3C34BDA3}"/>
    <cellStyle name="Normal 10 11 2" xfId="102" xr:uid="{13E0968A-565D-4376-BEB0-B83B0319254E}"/>
    <cellStyle name="Normal 10 11 3" xfId="103" xr:uid="{8B2B59D6-8262-4219-A065-43A4203B8397}"/>
    <cellStyle name="Normal 10 11 4" xfId="104" xr:uid="{AFFA63EF-FAD1-4C4D-B901-A61440921CC2}"/>
    <cellStyle name="Normal 10 12" xfId="105" xr:uid="{451932E6-4A9F-469E-A77A-248F2AC24206}"/>
    <cellStyle name="Normal 10 12 2" xfId="106" xr:uid="{8F069744-669B-4561-B509-60B6E4EBE1B7}"/>
    <cellStyle name="Normal 10 13" xfId="107" xr:uid="{19F95072-D9D8-41B3-90D3-A76AE83F2EBA}"/>
    <cellStyle name="Normal 10 14" xfId="108" xr:uid="{F632D346-BFC2-4FE9-9E5F-C36F400F7B7F}"/>
    <cellStyle name="Normal 10 15" xfId="109" xr:uid="{76BE998F-B18E-471B-A38F-5459D04D882F}"/>
    <cellStyle name="Normal 10 2" xfId="85" xr:uid="{46DF146F-6E12-49E3-93A0-6C539BDED90F}"/>
    <cellStyle name="Normal 10 2 10" xfId="110" xr:uid="{B26F40BE-F404-4245-82BC-FBB88BDFDD51}"/>
    <cellStyle name="Normal 10 2 11" xfId="111" xr:uid="{4662AFD0-341B-459E-876C-5BCBFD23E4A9}"/>
    <cellStyle name="Normal 10 2 2" xfId="112" xr:uid="{FBB769DF-4F6C-4055-AA3B-F0BFF36DA0EA}"/>
    <cellStyle name="Normal 10 2 2 2" xfId="113" xr:uid="{296DEDF9-082B-4487-A7F3-1DF49230348B}"/>
    <cellStyle name="Normal 10 2 2 2 2" xfId="114" xr:uid="{77D0F7FF-DE09-4A91-83C7-657FC99E1233}"/>
    <cellStyle name="Normal 10 2 2 2 2 2" xfId="115" xr:uid="{CC11B1EE-2568-43BF-9F0C-807189520193}"/>
    <cellStyle name="Normal 10 2 2 2 2 2 2" xfId="116" xr:uid="{21051A37-2073-4677-BA4B-2D3F538667AE}"/>
    <cellStyle name="Normal 10 2 2 2 2 2 2 2" xfId="3742" xr:uid="{E34AB1A8-60AC-4F81-9454-C4869194888E}"/>
    <cellStyle name="Normal 10 2 2 2 2 2 2 2 2" xfId="3743" xr:uid="{D7725506-2DAA-4720-A954-8AF0057FDA8E}"/>
    <cellStyle name="Normal 10 2 2 2 2 2 2 3" xfId="3744" xr:uid="{A848E810-3ED7-41E0-BAC6-F23EF92570D1}"/>
    <cellStyle name="Normal 10 2 2 2 2 2 3" xfId="117" xr:uid="{411D5C70-E89E-479A-819F-454F1D5CD0E4}"/>
    <cellStyle name="Normal 10 2 2 2 2 2 3 2" xfId="3745" xr:uid="{92BE29ED-D3B8-445E-BC73-0A0F943118A9}"/>
    <cellStyle name="Normal 10 2 2 2 2 2 4" xfId="118" xr:uid="{B54139CC-99C8-4DB9-9485-B4ED6132ED2F}"/>
    <cellStyle name="Normal 10 2 2 2 2 3" xfId="119" xr:uid="{6EBEC2BA-7C54-4E0A-8161-4A788128349D}"/>
    <cellStyle name="Normal 10 2 2 2 2 3 2" xfId="120" xr:uid="{94BB4E83-DBB4-4DA2-A3C9-9944E58ACD3E}"/>
    <cellStyle name="Normal 10 2 2 2 2 3 2 2" xfId="3746" xr:uid="{7CAD9A8A-E726-46AA-8F40-412A332D2466}"/>
    <cellStyle name="Normal 10 2 2 2 2 3 3" xfId="121" xr:uid="{25DF2BB0-A0E7-45D7-9B91-ECF350805C56}"/>
    <cellStyle name="Normal 10 2 2 2 2 3 4" xfId="122" xr:uid="{915CFCAD-7925-46D5-8D62-FF48F8C079BE}"/>
    <cellStyle name="Normal 10 2 2 2 2 4" xfId="123" xr:uid="{4A3742DA-3C37-468C-BE0A-92FB93637569}"/>
    <cellStyle name="Normal 10 2 2 2 2 4 2" xfId="3747" xr:uid="{A80C8A72-C292-4942-917C-863056C26E32}"/>
    <cellStyle name="Normal 10 2 2 2 2 5" xfId="124" xr:uid="{60155A9D-DD00-4ECE-B4F9-96A8B7967837}"/>
    <cellStyle name="Normal 10 2 2 2 2 6" xfId="125" xr:uid="{F6EFE252-804E-4DD2-9A53-CBD0C7FF85BC}"/>
    <cellStyle name="Normal 10 2 2 2 3" xfId="126" xr:uid="{30ADEE5C-6DF0-4686-A470-612B871C50C5}"/>
    <cellStyle name="Normal 10 2 2 2 3 2" xfId="127" xr:uid="{1D24E3B7-5417-40EA-B8A0-537DB8863075}"/>
    <cellStyle name="Normal 10 2 2 2 3 2 2" xfId="128" xr:uid="{DD681CC5-5FC4-43D6-B172-CEEF4EFE6C83}"/>
    <cellStyle name="Normal 10 2 2 2 3 2 2 2" xfId="3748" xr:uid="{715E5724-2BA2-42FD-A990-1225CBD24789}"/>
    <cellStyle name="Normal 10 2 2 2 3 2 2 2 2" xfId="3749" xr:uid="{E8572E19-6151-4030-B363-44DC22A9F3FA}"/>
    <cellStyle name="Normal 10 2 2 2 3 2 2 3" xfId="3750" xr:uid="{DEAA8990-5543-4C5B-AE5F-B3CE3CA00FC2}"/>
    <cellStyle name="Normal 10 2 2 2 3 2 3" xfId="129" xr:uid="{C7448F9B-A683-470D-B75B-9BE3E48F2CDC}"/>
    <cellStyle name="Normal 10 2 2 2 3 2 3 2" xfId="3751" xr:uid="{DA086495-1329-4E94-AC76-891EB960966F}"/>
    <cellStyle name="Normal 10 2 2 2 3 2 4" xfId="130" xr:uid="{D0ABD3F3-8E8B-475C-9205-6BFA21560DAC}"/>
    <cellStyle name="Normal 10 2 2 2 3 3" xfId="131" xr:uid="{4FCDA9EC-D148-4309-B0E2-53704ACFE411}"/>
    <cellStyle name="Normal 10 2 2 2 3 3 2" xfId="3752" xr:uid="{15CBB5CA-14B3-48E9-BE75-C81DB433CC44}"/>
    <cellStyle name="Normal 10 2 2 2 3 3 2 2" xfId="3753" xr:uid="{9663C28B-4717-46D1-9F47-9A519D6B0B23}"/>
    <cellStyle name="Normal 10 2 2 2 3 3 3" xfId="3754" xr:uid="{7A0A977B-BE6F-4057-9FEA-B11106D910C1}"/>
    <cellStyle name="Normal 10 2 2 2 3 4" xfId="132" xr:uid="{ED8E937D-3E62-4F80-942A-F1DCBA07958F}"/>
    <cellStyle name="Normal 10 2 2 2 3 4 2" xfId="3755" xr:uid="{8A4EBF2E-EE84-438C-9B38-DE3A52CA91BC}"/>
    <cellStyle name="Normal 10 2 2 2 3 5" xfId="133" xr:uid="{452FAB6C-153B-467B-8BF9-B41D6707BD8E}"/>
    <cellStyle name="Normal 10 2 2 2 4" xfId="134" xr:uid="{F0480B37-23A3-4FB1-B5D9-24E9B03E26A4}"/>
    <cellStyle name="Normal 10 2 2 2 4 2" xfId="135" xr:uid="{B910937E-F581-4848-8FD7-35378280BFC7}"/>
    <cellStyle name="Normal 10 2 2 2 4 2 2" xfId="3756" xr:uid="{7A777812-2646-4AEE-924C-E0A8379505A9}"/>
    <cellStyle name="Normal 10 2 2 2 4 2 2 2" xfId="3757" xr:uid="{2600C85D-5175-46E2-950A-284CBBB3FF6F}"/>
    <cellStyle name="Normal 10 2 2 2 4 2 3" xfId="3758" xr:uid="{2BA566BC-C2B6-4139-8CA6-C72990C2E90F}"/>
    <cellStyle name="Normal 10 2 2 2 4 3" xfId="136" xr:uid="{6F89C29F-9D8C-4D9C-8688-A85A132B5F5D}"/>
    <cellStyle name="Normal 10 2 2 2 4 3 2" xfId="3759" xr:uid="{D9240A2A-EEE4-4980-88A0-DE0256454323}"/>
    <cellStyle name="Normal 10 2 2 2 4 4" xfId="137" xr:uid="{8353CDA3-426D-4E15-8892-45D9BC9FC6EA}"/>
    <cellStyle name="Normal 10 2 2 2 5" xfId="138" xr:uid="{C3859399-03E6-4D26-9EA6-FFEBF2BDBFD3}"/>
    <cellStyle name="Normal 10 2 2 2 5 2" xfId="139" xr:uid="{7266A0B7-F95C-4600-A853-C1917C3BBF61}"/>
    <cellStyle name="Normal 10 2 2 2 5 2 2" xfId="3760" xr:uid="{0FF60384-E2D7-4F44-B67B-2830A517428D}"/>
    <cellStyle name="Normal 10 2 2 2 5 3" xfId="140" xr:uid="{857E0F85-DAC1-401B-B530-B66B7198D252}"/>
    <cellStyle name="Normal 10 2 2 2 5 4" xfId="141" xr:uid="{DE35D32B-9EFA-43EF-BAAE-6249997FB72B}"/>
    <cellStyle name="Normal 10 2 2 2 6" xfId="142" xr:uid="{78226D05-0E1D-4B62-A047-853E4B445E0C}"/>
    <cellStyle name="Normal 10 2 2 2 6 2" xfId="3761" xr:uid="{7E030BFA-B231-4B30-8705-D1B5CF5E4C28}"/>
    <cellStyle name="Normal 10 2 2 2 7" xfId="143" xr:uid="{DC533431-7070-4984-97CD-372A77551FC9}"/>
    <cellStyle name="Normal 10 2 2 2 8" xfId="144" xr:uid="{F6805142-A597-4FE8-932D-886E217638F5}"/>
    <cellStyle name="Normal 10 2 2 3" xfId="145" xr:uid="{30B57148-DE70-4FD1-B154-1DC44A463CEB}"/>
    <cellStyle name="Normal 10 2 2 3 2" xfId="146" xr:uid="{B7BD205D-3E8B-41FD-966F-CB55CF98BC1B}"/>
    <cellStyle name="Normal 10 2 2 3 2 2" xfId="147" xr:uid="{A801B0F2-8FDA-40C2-80DE-CE814BDADE62}"/>
    <cellStyle name="Normal 10 2 2 3 2 2 2" xfId="3762" xr:uid="{7ED29322-6C58-4787-9D63-B1A8107B8276}"/>
    <cellStyle name="Normal 10 2 2 3 2 2 2 2" xfId="3763" xr:uid="{7E3C6756-626A-4710-BA48-62A3511A66EA}"/>
    <cellStyle name="Normal 10 2 2 3 2 2 3" xfId="3764" xr:uid="{76100A9A-98D0-49C7-8A0B-5873324E3C8E}"/>
    <cellStyle name="Normal 10 2 2 3 2 3" xfId="148" xr:uid="{4DB64224-7FAE-455D-8C06-2B6E639C3470}"/>
    <cellStyle name="Normal 10 2 2 3 2 3 2" xfId="3765" xr:uid="{C0D3A702-C2B8-464B-89C6-4F74C3534B7F}"/>
    <cellStyle name="Normal 10 2 2 3 2 4" xfId="149" xr:uid="{6335E6DC-8273-4B3B-817A-81FC2C7988E9}"/>
    <cellStyle name="Normal 10 2 2 3 3" xfId="150" xr:uid="{3708C57A-2C60-4440-9A06-CF445830EB31}"/>
    <cellStyle name="Normal 10 2 2 3 3 2" xfId="151" xr:uid="{5FB99C05-4C31-4282-909A-E35C6EFA6BB7}"/>
    <cellStyle name="Normal 10 2 2 3 3 2 2" xfId="3766" xr:uid="{6E83AA09-010F-4729-B884-F962A4509183}"/>
    <cellStyle name="Normal 10 2 2 3 3 3" xfId="152" xr:uid="{CECE63A0-0DB3-41B0-9853-CAA11080AD82}"/>
    <cellStyle name="Normal 10 2 2 3 3 4" xfId="153" xr:uid="{1986257D-0CC2-49AA-9C54-6365BCD0CC34}"/>
    <cellStyle name="Normal 10 2 2 3 4" xfId="154" xr:uid="{6F93EFD5-DCF0-4081-86D6-AD864130C62E}"/>
    <cellStyle name="Normal 10 2 2 3 4 2" xfId="3767" xr:uid="{5124381A-FCD7-496E-B2A3-78E6057B3708}"/>
    <cellStyle name="Normal 10 2 2 3 5" xfId="155" xr:uid="{C673C5A2-6C50-4B76-B18D-D919AF1AD621}"/>
    <cellStyle name="Normal 10 2 2 3 6" xfId="156" xr:uid="{9232067F-25FD-4764-9FB4-C78AC4DA0C08}"/>
    <cellStyle name="Normal 10 2 2 4" xfId="157" xr:uid="{86E68B3C-885E-4BA3-A742-6E4796FEAE33}"/>
    <cellStyle name="Normal 10 2 2 4 2" xfId="158" xr:uid="{22F84B25-1B50-4FDD-82AA-ECFDB3D9D6A9}"/>
    <cellStyle name="Normal 10 2 2 4 2 2" xfId="159" xr:uid="{5ADF0978-5809-4F2D-AF07-3DE2F8EC2EBB}"/>
    <cellStyle name="Normal 10 2 2 4 2 2 2" xfId="3768" xr:uid="{F63C579E-0423-4CE1-9F4A-AAA2A51C2058}"/>
    <cellStyle name="Normal 10 2 2 4 2 2 2 2" xfId="3769" xr:uid="{54C65039-BFEA-48CB-A03A-5B75BE51C15E}"/>
    <cellStyle name="Normal 10 2 2 4 2 2 3" xfId="3770" xr:uid="{D598A495-E3A1-4E6A-A7DD-C8F99F49FE17}"/>
    <cellStyle name="Normal 10 2 2 4 2 3" xfId="160" xr:uid="{7DB9C013-AC2E-40C7-A7FF-749195D53EE6}"/>
    <cellStyle name="Normal 10 2 2 4 2 3 2" xfId="3771" xr:uid="{5504DFF2-9F13-461C-A2D1-968AF2D896CE}"/>
    <cellStyle name="Normal 10 2 2 4 2 4" xfId="161" xr:uid="{71D57FE6-DE8E-4937-A50B-8B7B062C001C}"/>
    <cellStyle name="Normal 10 2 2 4 3" xfId="162" xr:uid="{0B164890-20D3-4134-AF29-431325BD4056}"/>
    <cellStyle name="Normal 10 2 2 4 3 2" xfId="3772" xr:uid="{8D3F6938-C3D7-4588-AC17-8BF9977BB152}"/>
    <cellStyle name="Normal 10 2 2 4 3 2 2" xfId="3773" xr:uid="{A37CF51F-F686-4901-ACA9-57796E3FA000}"/>
    <cellStyle name="Normal 10 2 2 4 3 3" xfId="3774" xr:uid="{5FE635A0-8180-4580-88D0-14A4D7CD9E0F}"/>
    <cellStyle name="Normal 10 2 2 4 4" xfId="163" xr:uid="{B12AE0E2-5CEA-48B6-A008-1EE967F46A6E}"/>
    <cellStyle name="Normal 10 2 2 4 4 2" xfId="3775" xr:uid="{3552E7DF-0149-4DF3-B285-CB8EFA631036}"/>
    <cellStyle name="Normal 10 2 2 4 5" xfId="164" xr:uid="{41B0C72C-9CAB-4678-BCCD-37F4F567A742}"/>
    <cellStyle name="Normal 10 2 2 5" xfId="165" xr:uid="{A4717EF6-F060-41E5-BCBF-19462A09723C}"/>
    <cellStyle name="Normal 10 2 2 5 2" xfId="166" xr:uid="{9DBF02F0-57DC-4FCD-B34D-239C3A99B87E}"/>
    <cellStyle name="Normal 10 2 2 5 2 2" xfId="3776" xr:uid="{9984BB79-8D6F-46AF-BB41-189C9E031CCC}"/>
    <cellStyle name="Normal 10 2 2 5 2 2 2" xfId="3777" xr:uid="{D88651AA-8327-43FD-B466-0D8670B7CEAB}"/>
    <cellStyle name="Normal 10 2 2 5 2 3" xfId="3778" xr:uid="{FC9142F2-7E66-4494-9DEA-619E541155EF}"/>
    <cellStyle name="Normal 10 2 2 5 3" xfId="167" xr:uid="{CCC8CDC8-C7E8-49CF-92A8-048C45A0627E}"/>
    <cellStyle name="Normal 10 2 2 5 3 2" xfId="3779" xr:uid="{C36A403B-B4F9-43DB-86F5-8C58386EDF6D}"/>
    <cellStyle name="Normal 10 2 2 5 4" xfId="168" xr:uid="{A38C1447-E773-4987-B2D7-967A202FD151}"/>
    <cellStyle name="Normal 10 2 2 6" xfId="169" xr:uid="{C85DB738-C920-42CF-B538-8C8A4AB60E3C}"/>
    <cellStyle name="Normal 10 2 2 6 2" xfId="170" xr:uid="{F12FC474-3D07-403B-9949-51CF6ED3F3B3}"/>
    <cellStyle name="Normal 10 2 2 6 2 2" xfId="3780" xr:uid="{E24B28BD-BE3D-4603-8B0B-A3257FFAB7C2}"/>
    <cellStyle name="Normal 10 2 2 6 2 3" xfId="4308" xr:uid="{7C0E3FDF-9F4B-4D72-A6E4-186B6D93A5EF}"/>
    <cellStyle name="Normal 10 2 2 6 3" xfId="171" xr:uid="{2BB9042F-3A83-4D02-846A-190426D78ECA}"/>
    <cellStyle name="Normal 10 2 2 6 4" xfId="172" xr:uid="{18C7E7FB-C419-42F6-BAE2-8DA1E97357B6}"/>
    <cellStyle name="Normal 10 2 2 6 4 2" xfId="4778" xr:uid="{C81F17AB-9DDA-4192-983D-E3A8014BFCA4}"/>
    <cellStyle name="Normal 10 2 2 6 4 3" xfId="4844" xr:uid="{10D8D523-F97C-441E-8264-C037ED0313D1}"/>
    <cellStyle name="Normal 10 2 2 6 4 4" xfId="4816" xr:uid="{3A86EFCA-A4EE-46D8-BDB2-6BD611F12E81}"/>
    <cellStyle name="Normal 10 2 2 7" xfId="173" xr:uid="{B52CE95B-BB62-4844-B474-BF643DE87589}"/>
    <cellStyle name="Normal 10 2 2 7 2" xfId="3781" xr:uid="{F74F83B3-324F-4BBF-BE97-73F8050920B3}"/>
    <cellStyle name="Normal 10 2 2 8" xfId="174" xr:uid="{92C209CE-D337-45F9-BD87-2CE6B8D41A25}"/>
    <cellStyle name="Normal 10 2 2 9" xfId="175" xr:uid="{F9BF986E-AE85-468F-A216-94F89AEEA6DC}"/>
    <cellStyle name="Normal 10 2 3" xfId="176" xr:uid="{09F61715-5884-46C9-A090-41F0B529F48D}"/>
    <cellStyle name="Normal 10 2 3 2" xfId="177" xr:uid="{DA3310CE-EA49-41DE-9265-7C6AE7AB7C83}"/>
    <cellStyle name="Normal 10 2 3 2 2" xfId="178" xr:uid="{4E9616FE-CE7E-43ED-BA76-5E79DC66D2EB}"/>
    <cellStyle name="Normal 10 2 3 2 2 2" xfId="179" xr:uid="{E1E8C2E1-C035-45FC-BA35-AF33ADFB3CD2}"/>
    <cellStyle name="Normal 10 2 3 2 2 2 2" xfId="3782" xr:uid="{938B327F-22B1-4051-9E9F-18DFF0D0F7E1}"/>
    <cellStyle name="Normal 10 2 3 2 2 2 2 2" xfId="3783" xr:uid="{13154400-B8CD-4197-8331-602E240EA817}"/>
    <cellStyle name="Normal 10 2 3 2 2 2 3" xfId="3784" xr:uid="{469DA612-1A1E-4F6B-87C0-67123D65ACB2}"/>
    <cellStyle name="Normal 10 2 3 2 2 3" xfId="180" xr:uid="{5C4F3C16-4DCE-43FB-95FE-FCD2C66F8608}"/>
    <cellStyle name="Normal 10 2 3 2 2 3 2" xfId="3785" xr:uid="{7848EF83-4D07-474B-9747-EB8BFDB21F0A}"/>
    <cellStyle name="Normal 10 2 3 2 2 4" xfId="181" xr:uid="{B924E656-BCF0-4D67-B830-DFA27B9AA0C8}"/>
    <cellStyle name="Normal 10 2 3 2 3" xfId="182" xr:uid="{8EFC7141-65D2-4BF3-A14C-7BBDF7D2B315}"/>
    <cellStyle name="Normal 10 2 3 2 3 2" xfId="183" xr:uid="{62EB5E81-7710-46AC-8FA5-C374A5521E58}"/>
    <cellStyle name="Normal 10 2 3 2 3 2 2" xfId="3786" xr:uid="{CCFA94C4-6ECF-4864-8A25-1139E52EC59D}"/>
    <cellStyle name="Normal 10 2 3 2 3 3" xfId="184" xr:uid="{051779F2-A504-4C5F-BC6B-5A6850F2AB32}"/>
    <cellStyle name="Normal 10 2 3 2 3 4" xfId="185" xr:uid="{BAB4BD57-873D-45BD-8FB6-7EF20AEB9B34}"/>
    <cellStyle name="Normal 10 2 3 2 4" xfId="186" xr:uid="{533EA444-C43C-41AB-AC88-79AE61DB0654}"/>
    <cellStyle name="Normal 10 2 3 2 4 2" xfId="3787" xr:uid="{6761D60D-8601-474A-BC0A-8384511B6ED3}"/>
    <cellStyle name="Normal 10 2 3 2 5" xfId="187" xr:uid="{25252C75-83C5-4D80-974E-009FAE47F296}"/>
    <cellStyle name="Normal 10 2 3 2 6" xfId="188" xr:uid="{ECE181DF-F3E7-4ECE-A4EF-EEDDBBD70B1C}"/>
    <cellStyle name="Normal 10 2 3 3" xfId="189" xr:uid="{FC748E94-429D-44C2-9150-D3814FEA94EC}"/>
    <cellStyle name="Normal 10 2 3 3 2" xfId="190" xr:uid="{FA3DC47C-C095-43D0-A7C5-052D5541C4D6}"/>
    <cellStyle name="Normal 10 2 3 3 2 2" xfId="191" xr:uid="{EDCFE972-EE41-4CCC-8E1F-D91309A2D696}"/>
    <cellStyle name="Normal 10 2 3 3 2 2 2" xfId="3788" xr:uid="{80385B6B-DDA9-4A66-A3D9-BE58547DBE15}"/>
    <cellStyle name="Normal 10 2 3 3 2 2 2 2" xfId="3789" xr:uid="{8170788B-9ED1-4983-9F5C-CD3987079ADF}"/>
    <cellStyle name="Normal 10 2 3 3 2 2 3" xfId="3790" xr:uid="{ED0EB31E-DCF6-4B7A-A683-A813F6D6DC0D}"/>
    <cellStyle name="Normal 10 2 3 3 2 3" xfId="192" xr:uid="{9F2D814C-38F5-434C-8EB3-1A96E4A149C5}"/>
    <cellStyle name="Normal 10 2 3 3 2 3 2" xfId="3791" xr:uid="{607D63B7-1B48-4D37-B75B-33EF0EB0E8C9}"/>
    <cellStyle name="Normal 10 2 3 3 2 4" xfId="193" xr:uid="{2C403D5F-62DE-4708-B072-97F934D0BDE1}"/>
    <cellStyle name="Normal 10 2 3 3 3" xfId="194" xr:uid="{A89256FF-859A-41A4-AC6C-E39405E75E29}"/>
    <cellStyle name="Normal 10 2 3 3 3 2" xfId="3792" xr:uid="{448A2749-F369-4F03-B6C6-387FC7549CD4}"/>
    <cellStyle name="Normal 10 2 3 3 3 2 2" xfId="3793" xr:uid="{D0F419EF-8592-4C11-B680-72A4029B5785}"/>
    <cellStyle name="Normal 10 2 3 3 3 3" xfId="3794" xr:uid="{A0A44161-A7DE-4D31-8E3A-3ECCF65041DF}"/>
    <cellStyle name="Normal 10 2 3 3 4" xfId="195" xr:uid="{AFE47292-34A8-4D39-8555-466231C24AD0}"/>
    <cellStyle name="Normal 10 2 3 3 4 2" xfId="3795" xr:uid="{FF25AC98-1CFA-490B-B40B-CBEA10D71CF0}"/>
    <cellStyle name="Normal 10 2 3 3 5" xfId="196" xr:uid="{D896248F-898A-4708-9338-63AFC8E7BC8B}"/>
    <cellStyle name="Normal 10 2 3 4" xfId="197" xr:uid="{BC32DF9B-7DD8-43AB-94F6-FBD313159D8B}"/>
    <cellStyle name="Normal 10 2 3 4 2" xfId="198" xr:uid="{47ED0818-57E8-4773-B122-EE60E84A742A}"/>
    <cellStyle name="Normal 10 2 3 4 2 2" xfId="3796" xr:uid="{0E79957E-9914-4143-8A05-EBD48DD17964}"/>
    <cellStyle name="Normal 10 2 3 4 2 2 2" xfId="3797" xr:uid="{04589A66-5F8F-4912-98C9-8C7EB012DCE5}"/>
    <cellStyle name="Normal 10 2 3 4 2 3" xfId="3798" xr:uid="{0403017D-061A-4B39-A768-AFF2392C4E34}"/>
    <cellStyle name="Normal 10 2 3 4 3" xfId="199" xr:uid="{B8E44C02-AC15-41BA-A2A0-9CF1D55E51B5}"/>
    <cellStyle name="Normal 10 2 3 4 3 2" xfId="3799" xr:uid="{2B168699-96D3-44FF-A199-DC2CB3FFF229}"/>
    <cellStyle name="Normal 10 2 3 4 4" xfId="200" xr:uid="{B12D40D9-18EB-4054-ACB3-43F3B3FBAA34}"/>
    <cellStyle name="Normal 10 2 3 5" xfId="201" xr:uid="{F56CF843-4779-4902-8853-13EA82C9AAFB}"/>
    <cellStyle name="Normal 10 2 3 5 2" xfId="202" xr:uid="{60D9570A-E248-48C7-8430-E485093971B9}"/>
    <cellStyle name="Normal 10 2 3 5 2 2" xfId="3800" xr:uid="{69A888C5-3E05-40BA-9D79-8038E4154D88}"/>
    <cellStyle name="Normal 10 2 3 5 2 3" xfId="4309" xr:uid="{E8BF72AA-C5FE-4986-9B34-DCD50F9B7E7A}"/>
    <cellStyle name="Normal 10 2 3 5 2 3 2" xfId="4583" xr:uid="{378A6DE5-37E5-4250-B010-7B2BACF4BB42}"/>
    <cellStyle name="Normal 10 2 3 5 3" xfId="203" xr:uid="{BEF35F15-D9B7-4A62-BC1C-BD7197036E9A}"/>
    <cellStyle name="Normal 10 2 3 5 4" xfId="204" xr:uid="{115A767C-9A34-46E5-98A0-BE6EB0F03DB9}"/>
    <cellStyle name="Normal 10 2 3 5 4 2" xfId="4779" xr:uid="{EC342DB0-F4CC-4836-BC7C-09968347B8BA}"/>
    <cellStyle name="Normal 10 2 3 5 4 3" xfId="4845" xr:uid="{03B42EE0-FCB1-46D2-81E8-6D75316988D0}"/>
    <cellStyle name="Normal 10 2 3 5 4 4" xfId="4817" xr:uid="{A1DC26DA-B368-4EB3-A342-4F41ADEDF661}"/>
    <cellStyle name="Normal 10 2 3 6" xfId="205" xr:uid="{D52A16B8-6A3E-4722-8404-BAFCE645BC74}"/>
    <cellStyle name="Normal 10 2 3 6 2" xfId="3801" xr:uid="{6C97C9F2-4F95-40B2-A742-D9AEF9E678C6}"/>
    <cellStyle name="Normal 10 2 3 7" xfId="206" xr:uid="{49B341AD-D88F-4C4E-B3EE-7B6E573CFF35}"/>
    <cellStyle name="Normal 10 2 3 8" xfId="207" xr:uid="{37ED9760-E69F-49DC-91BA-08A1621D7352}"/>
    <cellStyle name="Normal 10 2 4" xfId="208" xr:uid="{08ED5C21-98A6-4119-BCF9-8D5F7083D0FF}"/>
    <cellStyle name="Normal 10 2 4 2" xfId="209" xr:uid="{4EFECF6B-D057-422B-8333-2BEE0EF35DE4}"/>
    <cellStyle name="Normal 10 2 4 2 2" xfId="210" xr:uid="{80AB6113-B932-41EF-A056-08FBA4C40CFD}"/>
    <cellStyle name="Normal 10 2 4 2 2 2" xfId="211" xr:uid="{141196A8-D8C7-45DF-9215-8C8296AF3FFB}"/>
    <cellStyle name="Normal 10 2 4 2 2 2 2" xfId="3802" xr:uid="{0FDD3E5F-DF93-415F-948D-EE3A70BF805C}"/>
    <cellStyle name="Normal 10 2 4 2 2 3" xfId="212" xr:uid="{9BC71518-7117-4720-8B7C-E85485395F45}"/>
    <cellStyle name="Normal 10 2 4 2 2 4" xfId="213" xr:uid="{BA0EB507-23CE-4695-BD56-FB8596D3BC54}"/>
    <cellStyle name="Normal 10 2 4 2 3" xfId="214" xr:uid="{7D6BD615-5668-4A56-A1A2-4FB56FEDF61C}"/>
    <cellStyle name="Normal 10 2 4 2 3 2" xfId="3803" xr:uid="{70E83E0D-3274-462A-B9BB-A8460793802F}"/>
    <cellStyle name="Normal 10 2 4 2 4" xfId="215" xr:uid="{96C737C3-CD07-4EAF-B1A1-E2CFED8D0A2A}"/>
    <cellStyle name="Normal 10 2 4 2 5" xfId="216" xr:uid="{1357F3C0-B6B5-40E6-B574-253BEA944B56}"/>
    <cellStyle name="Normal 10 2 4 3" xfId="217" xr:uid="{3AD6B10D-8FB3-431D-A4C6-39A14F39443B}"/>
    <cellStyle name="Normal 10 2 4 3 2" xfId="218" xr:uid="{22024981-498F-4833-A04A-B188B984EF80}"/>
    <cellStyle name="Normal 10 2 4 3 2 2" xfId="3804" xr:uid="{65DED875-B013-400A-B064-766BD64F250C}"/>
    <cellStyle name="Normal 10 2 4 3 3" xfId="219" xr:uid="{38F1B365-BA68-4612-9CCC-EC2044818F87}"/>
    <cellStyle name="Normal 10 2 4 3 4" xfId="220" xr:uid="{DFC19786-3FEE-4CA3-A293-EAF2273A9AE4}"/>
    <cellStyle name="Normal 10 2 4 4" xfId="221" xr:uid="{AADB790E-CF4E-451A-98A5-E4CC81ACBF62}"/>
    <cellStyle name="Normal 10 2 4 4 2" xfId="222" xr:uid="{FD84F435-1A83-4517-8658-27C9029D72D7}"/>
    <cellStyle name="Normal 10 2 4 4 3" xfId="223" xr:uid="{E60322BE-3A04-44C8-BB2D-99FCE1852A7C}"/>
    <cellStyle name="Normal 10 2 4 4 4" xfId="224" xr:uid="{ACD1B547-3695-481C-B0AB-7FD072BE07C9}"/>
    <cellStyle name="Normal 10 2 4 5" xfId="225" xr:uid="{53C0D398-5996-48A3-87EA-0915E1DCBCC0}"/>
    <cellStyle name="Normal 10 2 4 6" xfId="226" xr:uid="{DC1510A5-6AAD-45E7-96E9-D087FB961552}"/>
    <cellStyle name="Normal 10 2 4 7" xfId="227" xr:uid="{50FA326E-80BA-4826-B040-1FEB2222B6ED}"/>
    <cellStyle name="Normal 10 2 5" xfId="228" xr:uid="{658C7BFC-713C-469A-8DE2-5E7379574BC0}"/>
    <cellStyle name="Normal 10 2 5 2" xfId="229" xr:uid="{65C1B87C-4CC4-4D39-8DF6-4132FA191981}"/>
    <cellStyle name="Normal 10 2 5 2 2" xfId="230" xr:uid="{C44788AE-F183-4698-BC0B-B67B435906EB}"/>
    <cellStyle name="Normal 10 2 5 2 2 2" xfId="3805" xr:uid="{207C8A93-5523-46AE-BAF6-51AD4D8F39CE}"/>
    <cellStyle name="Normal 10 2 5 2 2 2 2" xfId="3806" xr:uid="{3F6AE2FA-838C-44F8-8754-64262C35F03D}"/>
    <cellStyle name="Normal 10 2 5 2 2 3" xfId="3807" xr:uid="{C3D6B865-EEE3-4022-8D93-0DFD9ED7D4C5}"/>
    <cellStyle name="Normal 10 2 5 2 3" xfId="231" xr:uid="{14F5FB6A-A0FD-4116-8853-E40308519950}"/>
    <cellStyle name="Normal 10 2 5 2 3 2" xfId="3808" xr:uid="{4D1A0876-C300-485A-B069-4450D8C74BCB}"/>
    <cellStyle name="Normal 10 2 5 2 4" xfId="232" xr:uid="{C02991F1-D2F2-4875-899B-4D232EEE7056}"/>
    <cellStyle name="Normal 10 2 5 3" xfId="233" xr:uid="{F195DB5E-538F-45B1-9E1A-BB3D2B63EE78}"/>
    <cellStyle name="Normal 10 2 5 3 2" xfId="234" xr:uid="{92C5780E-B49F-4472-8735-702AA8ACDDAD}"/>
    <cellStyle name="Normal 10 2 5 3 2 2" xfId="3809" xr:uid="{AFEA0AAC-225C-4232-B018-1B134925EC18}"/>
    <cellStyle name="Normal 10 2 5 3 3" xfId="235" xr:uid="{4E9D2E78-3CD9-43F9-9CFE-E395AB419510}"/>
    <cellStyle name="Normal 10 2 5 3 4" xfId="236" xr:uid="{FAF20D32-8CCB-47E7-9ACC-4F3456807183}"/>
    <cellStyle name="Normal 10 2 5 4" xfId="237" xr:uid="{AFC0DD64-ECB0-4DCF-9D19-7BE679BA2EC3}"/>
    <cellStyle name="Normal 10 2 5 4 2" xfId="3810" xr:uid="{F413A59E-7214-4A66-AA5B-99345B9DA335}"/>
    <cellStyle name="Normal 10 2 5 5" xfId="238" xr:uid="{5C1E0BF4-81FD-460B-9E8B-236E4F6F7BB5}"/>
    <cellStyle name="Normal 10 2 5 6" xfId="239" xr:uid="{2A4ADA83-B96E-4F11-90E2-13990455C00B}"/>
    <cellStyle name="Normal 10 2 6" xfId="240" xr:uid="{D6383AD9-297D-4401-96F9-AB005D577CC7}"/>
    <cellStyle name="Normal 10 2 6 2" xfId="241" xr:uid="{44C3B62F-67C6-4C82-943A-7F9F054384D9}"/>
    <cellStyle name="Normal 10 2 6 2 2" xfId="242" xr:uid="{A76DD847-501D-4F85-9682-573ABF840CBF}"/>
    <cellStyle name="Normal 10 2 6 2 2 2" xfId="3811" xr:uid="{1F980720-3439-449E-9B18-0D6AB3AF6E8B}"/>
    <cellStyle name="Normal 10 2 6 2 3" xfId="243" xr:uid="{BBAC58DA-392E-45BD-B491-D6BF9F84FD80}"/>
    <cellStyle name="Normal 10 2 6 2 4" xfId="244" xr:uid="{62870F45-CBC6-4EDD-AB17-FA419E6D3030}"/>
    <cellStyle name="Normal 10 2 6 3" xfId="245" xr:uid="{E8EB7F3D-0E6F-4EAB-BF7F-DEA596000610}"/>
    <cellStyle name="Normal 10 2 6 3 2" xfId="3812" xr:uid="{CD0737E5-AAFA-468B-8C36-748AD49949BE}"/>
    <cellStyle name="Normal 10 2 6 4" xfId="246" xr:uid="{59E492DE-E47B-4C87-9EB2-B7BCB7FDEC4B}"/>
    <cellStyle name="Normal 10 2 6 5" xfId="247" xr:uid="{02402714-58C3-4AEB-9D22-3964E2676E80}"/>
    <cellStyle name="Normal 10 2 7" xfId="248" xr:uid="{AE6D401F-43B1-45E4-896E-2169D20FB46D}"/>
    <cellStyle name="Normal 10 2 7 2" xfId="249" xr:uid="{81F460EE-E78D-4A6D-B442-2A446AB49D38}"/>
    <cellStyle name="Normal 10 2 7 2 2" xfId="3813" xr:uid="{C38E2397-3D22-49C2-8119-9064950DD1D3}"/>
    <cellStyle name="Normal 10 2 7 2 3" xfId="4307" xr:uid="{BA7C8E31-46E1-4BE7-90C6-B6B4A92740DF}"/>
    <cellStyle name="Normal 10 2 7 2 3 2" xfId="4582" xr:uid="{3A7F0438-4D57-435F-AFEF-38669315050B}"/>
    <cellStyle name="Normal 10 2 7 3" xfId="250" xr:uid="{BA416D20-B3FD-44F0-A84E-90D4125FF6E7}"/>
    <cellStyle name="Normal 10 2 7 4" xfId="251" xr:uid="{244B3479-B852-48E5-BAEA-8E9A5DDE09B2}"/>
    <cellStyle name="Normal 10 2 7 4 2" xfId="4777" xr:uid="{CA450F70-AF84-4CD4-81B0-66DAD54AC7DD}"/>
    <cellStyle name="Normal 10 2 7 4 3" xfId="4846" xr:uid="{56FC69E0-F017-4011-BB35-7A375B213F13}"/>
    <cellStyle name="Normal 10 2 7 4 4" xfId="4815" xr:uid="{DDFFD301-4A3E-445C-8FED-374F8A48B58A}"/>
    <cellStyle name="Normal 10 2 8" xfId="252" xr:uid="{24DB8CBF-A4E4-4C6B-BB52-9C02C824A8C7}"/>
    <cellStyle name="Normal 10 2 8 2" xfId="253" xr:uid="{AFCFCEE5-42B7-4DF9-82E6-9891A3093D60}"/>
    <cellStyle name="Normal 10 2 8 3" xfId="254" xr:uid="{CD78CA73-F02B-4D78-89EF-72B0AE5C9374}"/>
    <cellStyle name="Normal 10 2 8 4" xfId="255" xr:uid="{4AC172AB-5FBB-43A0-9816-311C7B973686}"/>
    <cellStyle name="Normal 10 2 9" xfId="256" xr:uid="{33B56E9A-8D47-412F-A39B-C0D401844DCD}"/>
    <cellStyle name="Normal 10 3" xfId="257" xr:uid="{D47FD868-57E3-4053-B375-717A8D4E45A0}"/>
    <cellStyle name="Normal 10 3 10" xfId="258" xr:uid="{66E01F4C-788D-41EA-AF6A-BE5673E4181A}"/>
    <cellStyle name="Normal 10 3 11" xfId="259" xr:uid="{E4541014-FE8A-48D9-BFF6-AFBC5F8D928F}"/>
    <cellStyle name="Normal 10 3 2" xfId="260" xr:uid="{66DDA9EA-F7A8-4C91-9268-E6B01DDF6486}"/>
    <cellStyle name="Normal 10 3 2 2" xfId="261" xr:uid="{622BE1FE-CB6E-4B88-AD93-4529B561F510}"/>
    <cellStyle name="Normal 10 3 2 2 2" xfId="262" xr:uid="{74A7C92A-0D0D-4FB0-87F8-1E15C0C211E5}"/>
    <cellStyle name="Normal 10 3 2 2 2 2" xfId="263" xr:uid="{6C599875-8441-4E6D-BC00-4316CEDA8E81}"/>
    <cellStyle name="Normal 10 3 2 2 2 2 2" xfId="264" xr:uid="{171B1987-B6A8-4128-8E8D-0D119BDE4F2D}"/>
    <cellStyle name="Normal 10 3 2 2 2 2 2 2" xfId="3814" xr:uid="{B7263DF9-E10D-4656-9FF7-B47338334836}"/>
    <cellStyle name="Normal 10 3 2 2 2 2 3" xfId="265" xr:uid="{36F19535-6750-42AA-920C-9A807F2150B4}"/>
    <cellStyle name="Normal 10 3 2 2 2 2 4" xfId="266" xr:uid="{585D8CAA-4498-486F-9182-42DFF1CCA178}"/>
    <cellStyle name="Normal 10 3 2 2 2 3" xfId="267" xr:uid="{A5C183A4-C4EB-487D-A9BF-7F7FDBE3AC04}"/>
    <cellStyle name="Normal 10 3 2 2 2 3 2" xfId="268" xr:uid="{79D7A707-33DA-4C20-B984-1421EFE7ECD6}"/>
    <cellStyle name="Normal 10 3 2 2 2 3 3" xfId="269" xr:uid="{176D2857-BB56-40DC-A1E9-535CE8A3085D}"/>
    <cellStyle name="Normal 10 3 2 2 2 3 4" xfId="270" xr:uid="{FDED8B12-C627-4F69-9D71-8461099C1CA1}"/>
    <cellStyle name="Normal 10 3 2 2 2 4" xfId="271" xr:uid="{FB59B5CD-7289-46F9-B9DA-A84DF78FD70C}"/>
    <cellStyle name="Normal 10 3 2 2 2 5" xfId="272" xr:uid="{8ED5D025-0938-42F5-888A-19D50AA9DA29}"/>
    <cellStyle name="Normal 10 3 2 2 2 6" xfId="273" xr:uid="{B422C6D2-95B9-4AD2-9262-B63E2A33F016}"/>
    <cellStyle name="Normal 10 3 2 2 3" xfId="274" xr:uid="{A7C17A9D-DD05-4B2D-9EBF-815ECCB77C6C}"/>
    <cellStyle name="Normal 10 3 2 2 3 2" xfId="275" xr:uid="{22561B70-BABB-43F4-AE23-4F4DB7B3A876}"/>
    <cellStyle name="Normal 10 3 2 2 3 2 2" xfId="276" xr:uid="{7B96FDA4-1D56-41CD-B0B0-928F4C908286}"/>
    <cellStyle name="Normal 10 3 2 2 3 2 3" xfId="277" xr:uid="{FA040120-8F0F-4C00-B409-55D56ADE8CC8}"/>
    <cellStyle name="Normal 10 3 2 2 3 2 4" xfId="278" xr:uid="{4F0918AF-9DC3-43E1-B9BA-B11F1D693FCA}"/>
    <cellStyle name="Normal 10 3 2 2 3 3" xfId="279" xr:uid="{4A7A8C6F-9AD5-4DFC-A4F2-DED5D6959C0A}"/>
    <cellStyle name="Normal 10 3 2 2 3 4" xfId="280" xr:uid="{3ECDB59D-A76A-49BB-9429-86CEC6BCAC57}"/>
    <cellStyle name="Normal 10 3 2 2 3 5" xfId="281" xr:uid="{5C44177C-91E6-4ECA-99F8-55AA75F836E2}"/>
    <cellStyle name="Normal 10 3 2 2 4" xfId="282" xr:uid="{4D1329CF-6640-4AF4-A826-A4814B53393C}"/>
    <cellStyle name="Normal 10 3 2 2 4 2" xfId="283" xr:uid="{97D6DF59-AE2C-4EF2-BC8D-1BDDAAC834E0}"/>
    <cellStyle name="Normal 10 3 2 2 4 3" xfId="284" xr:uid="{9B61912C-A786-45F3-974B-E39C23D3D428}"/>
    <cellStyle name="Normal 10 3 2 2 4 4" xfId="285" xr:uid="{24C5D171-BE2C-45AA-B23B-BD7B93CB5204}"/>
    <cellStyle name="Normal 10 3 2 2 5" xfId="286" xr:uid="{A3B6490E-F8E3-4BD9-A373-FC14EFE28254}"/>
    <cellStyle name="Normal 10 3 2 2 5 2" xfId="287" xr:uid="{B1398A6B-D571-420B-AF1A-8E1E8E51938D}"/>
    <cellStyle name="Normal 10 3 2 2 5 3" xfId="288" xr:uid="{A2BC29E1-F591-4C1E-B407-488C20205D00}"/>
    <cellStyle name="Normal 10 3 2 2 5 4" xfId="289" xr:uid="{5386C4D7-53B2-4879-B9A1-92E157442063}"/>
    <cellStyle name="Normal 10 3 2 2 6" xfId="290" xr:uid="{228E2808-55AD-4B4D-BED7-E0A5595D46C7}"/>
    <cellStyle name="Normal 10 3 2 2 7" xfId="291" xr:uid="{1DC52DD1-8779-4748-8935-CC355227504C}"/>
    <cellStyle name="Normal 10 3 2 2 8" xfId="292" xr:uid="{050D878C-EAF1-4FA8-8BE4-B78DC71B67DA}"/>
    <cellStyle name="Normal 10 3 2 3" xfId="293" xr:uid="{24CC438B-F14B-4C3F-8949-9BEF8886E9B9}"/>
    <cellStyle name="Normal 10 3 2 3 2" xfId="294" xr:uid="{99F4054C-CD6B-41C7-BFD5-3DD76F7F2267}"/>
    <cellStyle name="Normal 10 3 2 3 2 2" xfId="295" xr:uid="{BD776C0D-1F82-4739-BFB2-1E13B0CBD402}"/>
    <cellStyle name="Normal 10 3 2 3 2 2 2" xfId="3815" xr:uid="{81B51D78-2DA7-47E6-BC3B-5CDFDE21A09F}"/>
    <cellStyle name="Normal 10 3 2 3 2 2 2 2" xfId="3816" xr:uid="{843C9F02-1344-43EC-B155-A0029013A774}"/>
    <cellStyle name="Normal 10 3 2 3 2 2 3" xfId="3817" xr:uid="{1463A2F7-AEA5-4297-BFDB-E8ADEDAB94E8}"/>
    <cellStyle name="Normal 10 3 2 3 2 3" xfId="296" xr:uid="{40554BA7-AF50-4556-A1FE-D47AFE2DCC5F}"/>
    <cellStyle name="Normal 10 3 2 3 2 3 2" xfId="3818" xr:uid="{4582C0B0-2C96-4E75-AC51-259C90B1EFB1}"/>
    <cellStyle name="Normal 10 3 2 3 2 4" xfId="297" xr:uid="{B1BC58F8-2BEC-456D-8EC3-2E3477DEDB7B}"/>
    <cellStyle name="Normal 10 3 2 3 3" xfId="298" xr:uid="{281319D0-9FBE-44C5-B7D8-2282BCC42CF3}"/>
    <cellStyle name="Normal 10 3 2 3 3 2" xfId="299" xr:uid="{3751408A-2C8B-4F00-A497-7FC0BDDB64CA}"/>
    <cellStyle name="Normal 10 3 2 3 3 2 2" xfId="3819" xr:uid="{41D6F320-7A49-49C1-AA95-B6256AF49CFB}"/>
    <cellStyle name="Normal 10 3 2 3 3 3" xfId="300" xr:uid="{84E679CA-59F3-4AC6-9B59-9F78BDBCEBE5}"/>
    <cellStyle name="Normal 10 3 2 3 3 4" xfId="301" xr:uid="{3B9DE6D6-8422-4E54-8240-84DA181A97DB}"/>
    <cellStyle name="Normal 10 3 2 3 4" xfId="302" xr:uid="{8AE6A464-4074-433D-A91D-EA005EC58C11}"/>
    <cellStyle name="Normal 10 3 2 3 4 2" xfId="3820" xr:uid="{73231605-01F3-46C1-9F4D-4F372838BCF4}"/>
    <cellStyle name="Normal 10 3 2 3 5" xfId="303" xr:uid="{7FC80954-85E4-4868-91BC-F99A2F5D8E51}"/>
    <cellStyle name="Normal 10 3 2 3 6" xfId="304" xr:uid="{5AAEA5DA-129F-4CB8-A76C-E7158B526E8D}"/>
    <cellStyle name="Normal 10 3 2 4" xfId="305" xr:uid="{7C1CC0BD-D683-48DB-ABF7-3BF621A34C47}"/>
    <cellStyle name="Normal 10 3 2 4 2" xfId="306" xr:uid="{EFBD5DE5-E48A-4FF4-A829-1C859DA12F91}"/>
    <cellStyle name="Normal 10 3 2 4 2 2" xfId="307" xr:uid="{EE0FECE4-AFFA-40B5-A169-8B33F513A49D}"/>
    <cellStyle name="Normal 10 3 2 4 2 2 2" xfId="3821" xr:uid="{AB9455DE-4FAA-4A73-B263-B642AD1216D0}"/>
    <cellStyle name="Normal 10 3 2 4 2 3" xfId="308" xr:uid="{775C4D24-A98B-443E-BB9D-F876803CCF8B}"/>
    <cellStyle name="Normal 10 3 2 4 2 4" xfId="309" xr:uid="{EC56CB74-C418-496B-AA14-6F5272AE2C66}"/>
    <cellStyle name="Normal 10 3 2 4 3" xfId="310" xr:uid="{9224663E-B023-4944-9955-2EBD78695F81}"/>
    <cellStyle name="Normal 10 3 2 4 3 2" xfId="3822" xr:uid="{698E660F-A761-48CE-BDBE-CD173BD4294D}"/>
    <cellStyle name="Normal 10 3 2 4 4" xfId="311" xr:uid="{8808DEC5-B612-4CA5-BEB3-1040737D9FBB}"/>
    <cellStyle name="Normal 10 3 2 4 5" xfId="312" xr:uid="{886AC964-19D6-471E-98A3-4DFDE1C12F89}"/>
    <cellStyle name="Normal 10 3 2 5" xfId="313" xr:uid="{2BBD7F58-C751-4842-B3A1-AC96AE436012}"/>
    <cellStyle name="Normal 10 3 2 5 2" xfId="314" xr:uid="{1D48DCF3-AE1E-49E9-A74F-406E12D67C61}"/>
    <cellStyle name="Normal 10 3 2 5 2 2" xfId="3823" xr:uid="{018C11F1-3EA2-40F5-8616-02DB75557008}"/>
    <cellStyle name="Normal 10 3 2 5 3" xfId="315" xr:uid="{B2A5D900-F633-4CE9-B2E2-57093AA34CAD}"/>
    <cellStyle name="Normal 10 3 2 5 4" xfId="316" xr:uid="{FC8969A5-4899-4368-836C-64813FDD52C8}"/>
    <cellStyle name="Normal 10 3 2 6" xfId="317" xr:uid="{95B4FBDA-27EF-49B9-B700-1E381364CC68}"/>
    <cellStyle name="Normal 10 3 2 6 2" xfId="318" xr:uid="{4E3693BE-14CD-45FE-8AB5-3E28AF8E58BC}"/>
    <cellStyle name="Normal 10 3 2 6 3" xfId="319" xr:uid="{35B8EB9E-D4FA-4EDC-962B-B72025DA58C8}"/>
    <cellStyle name="Normal 10 3 2 6 4" xfId="320" xr:uid="{CCDF5C9A-0420-4818-B614-B1A6636D62C7}"/>
    <cellStyle name="Normal 10 3 2 7" xfId="321" xr:uid="{2BDF961D-2E7F-4C04-8B1A-FD5C066425A9}"/>
    <cellStyle name="Normal 10 3 2 8" xfId="322" xr:uid="{02D29CA0-74E5-4FD6-8C48-D14051803BD1}"/>
    <cellStyle name="Normal 10 3 2 9" xfId="323" xr:uid="{E645832B-689F-4DAD-9DA8-87A19B22AD71}"/>
    <cellStyle name="Normal 10 3 3" xfId="324" xr:uid="{493A9A28-5046-4DEE-93B2-91290F8C976E}"/>
    <cellStyle name="Normal 10 3 3 2" xfId="325" xr:uid="{4903AAC8-F7BD-4677-A088-3B97F0D71E15}"/>
    <cellStyle name="Normal 10 3 3 2 2" xfId="326" xr:uid="{9A01F8D2-B424-4E53-A588-009A59B73247}"/>
    <cellStyle name="Normal 10 3 3 2 2 2" xfId="327" xr:uid="{477FED58-4F73-4E9D-B742-57FC434AB706}"/>
    <cellStyle name="Normal 10 3 3 2 2 2 2" xfId="3824" xr:uid="{57475676-5CFC-4115-A113-3710BB93B4A9}"/>
    <cellStyle name="Normal 10 3 3 2 2 2 2 2" xfId="4704" xr:uid="{2DC58D81-41F1-40B1-B2FD-EBC447C94645}"/>
    <cellStyle name="Normal 10 3 3 2 2 2 3" xfId="4705" xr:uid="{4A2E4A10-C075-47F0-97BF-B8A9F49FC6B1}"/>
    <cellStyle name="Normal 10 3 3 2 2 3" xfId="328" xr:uid="{03EA47A2-FCA6-493E-8BCB-8143C776488D}"/>
    <cellStyle name="Normal 10 3 3 2 2 3 2" xfId="4706" xr:uid="{6FD6D89D-3ADE-4038-8E5B-260B17994E51}"/>
    <cellStyle name="Normal 10 3 3 2 2 4" xfId="329" xr:uid="{29675D16-445D-46BC-AF79-2E729A0C05F8}"/>
    <cellStyle name="Normal 10 3 3 2 3" xfId="330" xr:uid="{BBE6B449-664D-4735-BA94-67085DCB0245}"/>
    <cellStyle name="Normal 10 3 3 2 3 2" xfId="331" xr:uid="{A7B29FB9-394A-4C0B-8EF4-08345B6DC37F}"/>
    <cellStyle name="Normal 10 3 3 2 3 2 2" xfId="4707" xr:uid="{AFD7A04D-51CB-4E87-B2F3-22A9A5DABAC5}"/>
    <cellStyle name="Normal 10 3 3 2 3 3" xfId="332" xr:uid="{D00F50AA-2D22-479F-841A-732B2602B7B6}"/>
    <cellStyle name="Normal 10 3 3 2 3 4" xfId="333" xr:uid="{DDAC8524-9DF5-45EF-B58D-F5F1A11AFA11}"/>
    <cellStyle name="Normal 10 3 3 2 4" xfId="334" xr:uid="{C44FBFFC-B70A-4609-B44F-1CFC8D4B5B07}"/>
    <cellStyle name="Normal 10 3 3 2 4 2" xfId="4708" xr:uid="{3707D9E5-B23A-4538-8A63-E7A4713F896E}"/>
    <cellStyle name="Normal 10 3 3 2 5" xfId="335" xr:uid="{60AE5784-F738-4174-8EE2-8E5BF665490D}"/>
    <cellStyle name="Normal 10 3 3 2 6" xfId="336" xr:uid="{F919875F-B1DE-49E6-8EDE-6B864A8F150A}"/>
    <cellStyle name="Normal 10 3 3 3" xfId="337" xr:uid="{D089A0F2-AD5D-4B12-A6AF-5F57E355B41C}"/>
    <cellStyle name="Normal 10 3 3 3 2" xfId="338" xr:uid="{9623558C-C1CB-486A-9D19-BC6F78B807E6}"/>
    <cellStyle name="Normal 10 3 3 3 2 2" xfId="339" xr:uid="{44F14328-AF37-4333-A698-5E6368AA85FF}"/>
    <cellStyle name="Normal 10 3 3 3 2 2 2" xfId="4709" xr:uid="{36F0C8F8-9533-4DFE-924D-C8D5C6FACEC7}"/>
    <cellStyle name="Normal 10 3 3 3 2 3" xfId="340" xr:uid="{5C740DB4-2057-481A-9B02-84B921D6682D}"/>
    <cellStyle name="Normal 10 3 3 3 2 4" xfId="341" xr:uid="{9E9CCBC7-0D20-4E2E-B9E8-C7EF3F33E539}"/>
    <cellStyle name="Normal 10 3 3 3 3" xfId="342" xr:uid="{10139165-B065-49FD-8A87-C847280E77E7}"/>
    <cellStyle name="Normal 10 3 3 3 3 2" xfId="4710" xr:uid="{ACD4F06B-A775-44D7-89EE-40F42EB4BB4E}"/>
    <cellStyle name="Normal 10 3 3 3 4" xfId="343" xr:uid="{846A4B27-DB60-4723-9693-72231509FB0B}"/>
    <cellStyle name="Normal 10 3 3 3 5" xfId="344" xr:uid="{368C8119-6FC2-48D8-B76C-CF32090094D5}"/>
    <cellStyle name="Normal 10 3 3 4" xfId="345" xr:uid="{B1301CFE-77AD-4EA7-9921-82E8290EF116}"/>
    <cellStyle name="Normal 10 3 3 4 2" xfId="346" xr:uid="{388AD889-45F5-4249-8EFB-23C18D34911E}"/>
    <cellStyle name="Normal 10 3 3 4 2 2" xfId="4711" xr:uid="{99E636E5-09B5-4AFC-8265-62F590FDF0D0}"/>
    <cellStyle name="Normal 10 3 3 4 3" xfId="347" xr:uid="{EB8C5348-4B79-498C-9BA0-E9E2921D7844}"/>
    <cellStyle name="Normal 10 3 3 4 4" xfId="348" xr:uid="{0AC079CD-72F6-422A-BD47-D64EB9587404}"/>
    <cellStyle name="Normal 10 3 3 5" xfId="349" xr:uid="{F8452159-0580-4A31-8170-3D04E976F3A3}"/>
    <cellStyle name="Normal 10 3 3 5 2" xfId="350" xr:uid="{76473F70-E985-494C-8777-4AC1125DAECD}"/>
    <cellStyle name="Normal 10 3 3 5 3" xfId="351" xr:uid="{AC3E2F5B-1A31-46CA-ACDC-1D7C88FFEBAC}"/>
    <cellStyle name="Normal 10 3 3 5 4" xfId="352" xr:uid="{77DBF9A1-D6FD-4315-B589-5BB12E44F909}"/>
    <cellStyle name="Normal 10 3 3 6" xfId="353" xr:uid="{709F3BB7-4CA0-464F-8A5C-18D7F17F5C3A}"/>
    <cellStyle name="Normal 10 3 3 7" xfId="354" xr:uid="{374E429E-CB50-4FB6-9BE7-C3774A63BA1C}"/>
    <cellStyle name="Normal 10 3 3 8" xfId="355" xr:uid="{F00F25E0-E981-4913-8D66-A42E08867663}"/>
    <cellStyle name="Normal 10 3 4" xfId="356" xr:uid="{48054AC3-0E96-44C6-8756-ABDBD9E2F649}"/>
    <cellStyle name="Normal 10 3 4 2" xfId="357" xr:uid="{AE78EE90-6315-4A08-886A-C7C53475DF42}"/>
    <cellStyle name="Normal 10 3 4 2 2" xfId="358" xr:uid="{6542E100-85CF-4788-BC28-1FE5D6B42C5F}"/>
    <cellStyle name="Normal 10 3 4 2 2 2" xfId="359" xr:uid="{F767567D-1CEC-4DA9-9946-398D462F30A5}"/>
    <cellStyle name="Normal 10 3 4 2 2 2 2" xfId="3825" xr:uid="{697D8BD1-7C89-472B-B9F8-C254861B4F0D}"/>
    <cellStyle name="Normal 10 3 4 2 2 3" xfId="360" xr:uid="{7046EA50-7E1C-45BD-9C13-E56364D33DDC}"/>
    <cellStyle name="Normal 10 3 4 2 2 4" xfId="361" xr:uid="{FC589ACB-DB49-4E44-AE27-1E50105C6615}"/>
    <cellStyle name="Normal 10 3 4 2 3" xfId="362" xr:uid="{94008DF0-F24B-4139-9178-3B811E9A74AE}"/>
    <cellStyle name="Normal 10 3 4 2 3 2" xfId="3826" xr:uid="{81DD99ED-CEEA-414C-B770-2FFBA604B1BE}"/>
    <cellStyle name="Normal 10 3 4 2 4" xfId="363" xr:uid="{6AEEB846-B2BC-450F-BFC1-E90DFC8BB910}"/>
    <cellStyle name="Normal 10 3 4 2 5" xfId="364" xr:uid="{844CEE4C-D170-4A0B-A26C-9F8FB8C8FB4D}"/>
    <cellStyle name="Normal 10 3 4 3" xfId="365" xr:uid="{0D4DB0B1-9419-4B7B-BF5D-94DC462713A5}"/>
    <cellStyle name="Normal 10 3 4 3 2" xfId="366" xr:uid="{B056DC83-F748-474B-880E-73392E9EDDEE}"/>
    <cellStyle name="Normal 10 3 4 3 2 2" xfId="3827" xr:uid="{156699D1-C626-44D5-AE4E-8912EF642791}"/>
    <cellStyle name="Normal 10 3 4 3 3" xfId="367" xr:uid="{BC3387FE-B4CE-4E47-A4F7-F6E2C2BE8B94}"/>
    <cellStyle name="Normal 10 3 4 3 4" xfId="368" xr:uid="{F5C038F8-562D-471F-998E-61F9A805AC31}"/>
    <cellStyle name="Normal 10 3 4 4" xfId="369" xr:uid="{01AC544A-2DF9-48E9-8B44-E67D33800A80}"/>
    <cellStyle name="Normal 10 3 4 4 2" xfId="370" xr:uid="{25F7BFAD-6224-4CB0-974B-B7291A131C1A}"/>
    <cellStyle name="Normal 10 3 4 4 3" xfId="371" xr:uid="{A3286ADB-8EAC-4304-90AF-743D998A7F2D}"/>
    <cellStyle name="Normal 10 3 4 4 4" xfId="372" xr:uid="{DBD8255C-6CD9-49B9-B6A8-B813876A3196}"/>
    <cellStyle name="Normal 10 3 4 5" xfId="373" xr:uid="{1F58F5A9-4FC7-44ED-9D8B-C08BD9E49BD3}"/>
    <cellStyle name="Normal 10 3 4 6" xfId="374" xr:uid="{2898F875-F31A-4C66-96F8-0A523F6C4099}"/>
    <cellStyle name="Normal 10 3 4 7" xfId="375" xr:uid="{27A7D4F9-64BF-4B0E-B21E-B5126CA494BB}"/>
    <cellStyle name="Normal 10 3 5" xfId="376" xr:uid="{5A7829E6-FA0D-4A23-8C6B-2FE60BE7967E}"/>
    <cellStyle name="Normal 10 3 5 2" xfId="377" xr:uid="{774C3F00-B74B-4948-B093-982FFA7FA430}"/>
    <cellStyle name="Normal 10 3 5 2 2" xfId="378" xr:uid="{4AF35E1F-E8C5-49E0-A0C2-F558189019FD}"/>
    <cellStyle name="Normal 10 3 5 2 2 2" xfId="3828" xr:uid="{0CD98F0B-0532-4B94-AD8B-215D04674F43}"/>
    <cellStyle name="Normal 10 3 5 2 3" xfId="379" xr:uid="{7FEEB47A-6C58-4481-9530-194C3430A387}"/>
    <cellStyle name="Normal 10 3 5 2 4" xfId="380" xr:uid="{7EF222A7-3929-48A7-85A2-23F6464F31C9}"/>
    <cellStyle name="Normal 10 3 5 3" xfId="381" xr:uid="{D9FCBF2A-B1DB-4DB7-B438-BBF615CE3E9C}"/>
    <cellStyle name="Normal 10 3 5 3 2" xfId="382" xr:uid="{D3128BC0-FAB5-4864-9209-B7527E06A784}"/>
    <cellStyle name="Normal 10 3 5 3 3" xfId="383" xr:uid="{0891C45B-B1E2-4F27-A464-A6191D01319F}"/>
    <cellStyle name="Normal 10 3 5 3 4" xfId="384" xr:uid="{8868446C-52AE-42A9-B95A-CC40FB1B80A1}"/>
    <cellStyle name="Normal 10 3 5 4" xfId="385" xr:uid="{D463542F-BEEC-40AC-B3FB-E9ACD4F21ADA}"/>
    <cellStyle name="Normal 10 3 5 5" xfId="386" xr:uid="{BD0AFB3F-A9F5-46AD-ABBB-67A6888302A2}"/>
    <cellStyle name="Normal 10 3 5 6" xfId="387" xr:uid="{61BF5CF4-3850-4B30-86C5-B5114EEC98E8}"/>
    <cellStyle name="Normal 10 3 6" xfId="388" xr:uid="{370FF4D6-F26B-4749-9F00-FE9D0C03268E}"/>
    <cellStyle name="Normal 10 3 6 2" xfId="389" xr:uid="{AE0E5766-4C52-4839-925C-3BD27FEBCBE9}"/>
    <cellStyle name="Normal 10 3 6 2 2" xfId="390" xr:uid="{B3C59910-1731-427E-8201-FF9866F51DE0}"/>
    <cellStyle name="Normal 10 3 6 2 3" xfId="391" xr:uid="{7D9B0DD0-5757-4431-BC94-989D75769FE2}"/>
    <cellStyle name="Normal 10 3 6 2 4" xfId="392" xr:uid="{88BCD294-4ABB-4754-94C7-1B2ADB083CB2}"/>
    <cellStyle name="Normal 10 3 6 3" xfId="393" xr:uid="{8CEA8599-55C0-4F3A-871F-9C98D74CE94C}"/>
    <cellStyle name="Normal 10 3 6 4" xfId="394" xr:uid="{98B4E0B9-E023-4432-A8B9-7DA169827F94}"/>
    <cellStyle name="Normal 10 3 6 5" xfId="395" xr:uid="{DCE3B610-5BE2-4A4E-BA67-C7B2FDE8A9EE}"/>
    <cellStyle name="Normal 10 3 7" xfId="396" xr:uid="{3E273BCF-79DB-4FDF-B5A6-8E88516F3141}"/>
    <cellStyle name="Normal 10 3 7 2" xfId="397" xr:uid="{0C1549FF-E771-43EE-9EE9-45376265272A}"/>
    <cellStyle name="Normal 10 3 7 3" xfId="398" xr:uid="{9E14A618-8DB4-4EB3-B42B-91DFA2B2FD2E}"/>
    <cellStyle name="Normal 10 3 7 4" xfId="399" xr:uid="{704D21F8-9100-4057-9739-C3F959C11850}"/>
    <cellStyle name="Normal 10 3 8" xfId="400" xr:uid="{FF35E09C-ABA1-4D42-8FD1-658F5BC58D25}"/>
    <cellStyle name="Normal 10 3 8 2" xfId="401" xr:uid="{E55344AB-128F-4137-8C32-B8A61784FEBD}"/>
    <cellStyle name="Normal 10 3 8 3" xfId="402" xr:uid="{CED764D8-75FA-4145-BDCC-DC06F6AD830C}"/>
    <cellStyle name="Normal 10 3 8 4" xfId="403" xr:uid="{2A8971A9-5081-4033-ADBA-AC5A8BD9E1E1}"/>
    <cellStyle name="Normal 10 3 9" xfId="404" xr:uid="{7B0F048F-5CC0-4DA2-9024-16A3686F8195}"/>
    <cellStyle name="Normal 10 4" xfId="405" xr:uid="{AFCA3648-034E-460E-9B72-411FC105D7E3}"/>
    <cellStyle name="Normal 10 4 10" xfId="406" xr:uid="{1D4CE1CF-3962-4481-8395-29765CA1AC6A}"/>
    <cellStyle name="Normal 10 4 11" xfId="407" xr:uid="{02E2B017-9B22-4483-934B-5DE577F1F94C}"/>
    <cellStyle name="Normal 10 4 2" xfId="408" xr:uid="{9D94A09D-C1AE-45DA-9757-BC0770933E68}"/>
    <cellStyle name="Normal 10 4 2 2" xfId="409" xr:uid="{87B7B3B2-32FE-46FD-AA44-3A95741317FA}"/>
    <cellStyle name="Normal 10 4 2 2 2" xfId="410" xr:uid="{889F39CA-A6A8-4732-8936-3FA446390150}"/>
    <cellStyle name="Normal 10 4 2 2 2 2" xfId="411" xr:uid="{AA177BA9-3831-4C60-9474-B9E068D3AC23}"/>
    <cellStyle name="Normal 10 4 2 2 2 2 2" xfId="412" xr:uid="{2D80519B-DEDE-44AB-8138-E01C05394CA6}"/>
    <cellStyle name="Normal 10 4 2 2 2 2 3" xfId="413" xr:uid="{DAD3E11A-14F4-473D-AF1D-7C18212B08D3}"/>
    <cellStyle name="Normal 10 4 2 2 2 2 4" xfId="414" xr:uid="{F6F84FB7-E946-46A6-B8AF-FB9C5CD9E6D2}"/>
    <cellStyle name="Normal 10 4 2 2 2 3" xfId="415" xr:uid="{F9923F24-3D67-4C04-B37C-FF23F56108B9}"/>
    <cellStyle name="Normal 10 4 2 2 2 3 2" xfId="416" xr:uid="{092AA503-9201-4A7D-8FB5-B8437FADCE84}"/>
    <cellStyle name="Normal 10 4 2 2 2 3 3" xfId="417" xr:uid="{1EF5120F-39A3-4FC9-ACC6-FDD072B7BA0D}"/>
    <cellStyle name="Normal 10 4 2 2 2 3 4" xfId="418" xr:uid="{D2327F8F-E79B-46A8-9540-47C860A33140}"/>
    <cellStyle name="Normal 10 4 2 2 2 4" xfId="419" xr:uid="{64E43471-A4D8-4E17-B1EC-EF0CADCB1CC9}"/>
    <cellStyle name="Normal 10 4 2 2 2 5" xfId="420" xr:uid="{09212A68-FD4E-4D6F-A12D-314CE579947D}"/>
    <cellStyle name="Normal 10 4 2 2 2 6" xfId="421" xr:uid="{99BC959B-7773-4BD5-ADED-A5A3FB1E1F54}"/>
    <cellStyle name="Normal 10 4 2 2 3" xfId="422" xr:uid="{C28E710F-C5CD-4D79-8A17-7ADD31E79A14}"/>
    <cellStyle name="Normal 10 4 2 2 3 2" xfId="423" xr:uid="{4D1F29B8-F925-4AEA-819C-A772CCDFAD29}"/>
    <cellStyle name="Normal 10 4 2 2 3 2 2" xfId="424" xr:uid="{38589C83-E1CE-4DBB-8327-8632D41C5B3D}"/>
    <cellStyle name="Normal 10 4 2 2 3 2 3" xfId="425" xr:uid="{0B83D258-8795-4588-AC40-45F83D716123}"/>
    <cellStyle name="Normal 10 4 2 2 3 2 4" xfId="426" xr:uid="{EADE2538-AAE9-4F68-BDD7-1E60A20AF52F}"/>
    <cellStyle name="Normal 10 4 2 2 3 3" xfId="427" xr:uid="{F1AA4A1E-6FB8-4F3F-B6FE-2B66EA89AE4A}"/>
    <cellStyle name="Normal 10 4 2 2 3 4" xfId="428" xr:uid="{2DB29B8B-E0B8-4E06-8488-08BE394A5696}"/>
    <cellStyle name="Normal 10 4 2 2 3 5" xfId="429" xr:uid="{4DE184E8-958F-4F0A-9F98-4978B33000A3}"/>
    <cellStyle name="Normal 10 4 2 2 4" xfId="430" xr:uid="{BAFF28F2-8613-4058-9947-E1F470EDEA4F}"/>
    <cellStyle name="Normal 10 4 2 2 4 2" xfId="431" xr:uid="{EF2B87F2-02F6-4DB3-AA7D-FADB9E0D86C9}"/>
    <cellStyle name="Normal 10 4 2 2 4 3" xfId="432" xr:uid="{7F0BD939-2CC8-45C9-A6CC-E9D19ADDE844}"/>
    <cellStyle name="Normal 10 4 2 2 4 4" xfId="433" xr:uid="{BE2B8FC6-3E7B-4074-8E01-B5E12F00A85F}"/>
    <cellStyle name="Normal 10 4 2 2 5" xfId="434" xr:uid="{3C858210-6342-4332-A2CD-AD1623B02A88}"/>
    <cellStyle name="Normal 10 4 2 2 5 2" xfId="435" xr:uid="{737EF593-3659-47C3-93EB-D62392BB2BCE}"/>
    <cellStyle name="Normal 10 4 2 2 5 3" xfId="436" xr:uid="{9084E237-DA9A-4FEF-A291-FD0DA44845EC}"/>
    <cellStyle name="Normal 10 4 2 2 5 4" xfId="437" xr:uid="{1A646E3A-D2C5-43EB-9CEF-744306A9B73D}"/>
    <cellStyle name="Normal 10 4 2 2 6" xfId="438" xr:uid="{E47B10C0-EE8F-4AC0-8546-385315EC3408}"/>
    <cellStyle name="Normal 10 4 2 2 7" xfId="439" xr:uid="{9CA975DB-3113-4704-A36D-1850143C11F0}"/>
    <cellStyle name="Normal 10 4 2 2 8" xfId="440" xr:uid="{F2E208B5-745B-41D5-8462-9BCF89D61079}"/>
    <cellStyle name="Normal 10 4 2 3" xfId="441" xr:uid="{B958A9A1-0536-4380-889C-B7CFC640C715}"/>
    <cellStyle name="Normal 10 4 2 3 2" xfId="442" xr:uid="{CB9B5F9E-5DAA-4776-A194-3176A6C1DD15}"/>
    <cellStyle name="Normal 10 4 2 3 2 2" xfId="443" xr:uid="{24A8BA6F-3BF5-4D99-92BB-633C52BC868E}"/>
    <cellStyle name="Normal 10 4 2 3 2 3" xfId="444" xr:uid="{11D407B5-8947-4EBE-B0DA-A14E8EB8A74A}"/>
    <cellStyle name="Normal 10 4 2 3 2 4" xfId="445" xr:uid="{E6AEA0AC-95D4-4B7D-A7E2-49EB4ACA3304}"/>
    <cellStyle name="Normal 10 4 2 3 3" xfId="446" xr:uid="{42B0C8F5-820D-49FD-9F35-FDAF3F8B166F}"/>
    <cellStyle name="Normal 10 4 2 3 3 2" xfId="447" xr:uid="{DDF637C5-3045-4E5E-887C-A99BFE2AB2C5}"/>
    <cellStyle name="Normal 10 4 2 3 3 3" xfId="448" xr:uid="{E25CF009-B283-4385-B72B-1791E8E469E1}"/>
    <cellStyle name="Normal 10 4 2 3 3 4" xfId="449" xr:uid="{D6295001-1C4D-4D58-9EEB-E14DEBBB29CF}"/>
    <cellStyle name="Normal 10 4 2 3 4" xfId="450" xr:uid="{BF806EF0-FBC3-46CA-BCD6-16ED6D8DCABF}"/>
    <cellStyle name="Normal 10 4 2 3 5" xfId="451" xr:uid="{5B268FC9-52A1-4050-9E6D-261E052D1874}"/>
    <cellStyle name="Normal 10 4 2 3 6" xfId="452" xr:uid="{F232809A-8272-4AD2-9A8B-809FADD8B678}"/>
    <cellStyle name="Normal 10 4 2 4" xfId="453" xr:uid="{4CA118D9-60E3-46B1-BCC6-0225788392D6}"/>
    <cellStyle name="Normal 10 4 2 4 2" xfId="454" xr:uid="{C75DED87-D85E-4BE7-BB16-FF5CF1811847}"/>
    <cellStyle name="Normal 10 4 2 4 2 2" xfId="455" xr:uid="{F948F1BF-2FD4-42E7-83AA-7494B63D2747}"/>
    <cellStyle name="Normal 10 4 2 4 2 3" xfId="456" xr:uid="{1708E769-F8B1-4194-9D8C-E0EC7A880934}"/>
    <cellStyle name="Normal 10 4 2 4 2 4" xfId="457" xr:uid="{DA8CB8F9-6EDD-431A-A5CB-FCFD85216D8A}"/>
    <cellStyle name="Normal 10 4 2 4 3" xfId="458" xr:uid="{41CF1D89-37B9-430C-8DE6-9D492AD176C8}"/>
    <cellStyle name="Normal 10 4 2 4 4" xfId="459" xr:uid="{EE83B3A2-7325-4BCF-A04A-466B40C5E083}"/>
    <cellStyle name="Normal 10 4 2 4 5" xfId="460" xr:uid="{151E389F-2B04-4B9E-A489-C4AA84F9B1A1}"/>
    <cellStyle name="Normal 10 4 2 5" xfId="461" xr:uid="{1375A76D-014B-42A0-B5C2-89376508549F}"/>
    <cellStyle name="Normal 10 4 2 5 2" xfId="462" xr:uid="{22A3B921-8BB1-4A87-83CB-80EFCDB29264}"/>
    <cellStyle name="Normal 10 4 2 5 3" xfId="463" xr:uid="{84F0F8A8-7698-43FA-9A2B-AD37471EA07F}"/>
    <cellStyle name="Normal 10 4 2 5 4" xfId="464" xr:uid="{70F3089D-2B14-464A-AA30-C53801F92723}"/>
    <cellStyle name="Normal 10 4 2 6" xfId="465" xr:uid="{C4AE3649-2FDE-4051-B190-B0126C3EF2A1}"/>
    <cellStyle name="Normal 10 4 2 6 2" xfId="466" xr:uid="{4E6A6BF4-B7F7-4EBC-AC95-4164E6434CED}"/>
    <cellStyle name="Normal 10 4 2 6 3" xfId="467" xr:uid="{45D66B47-BFAB-4844-9266-E73B1206A1CC}"/>
    <cellStyle name="Normal 10 4 2 6 4" xfId="468" xr:uid="{C823F953-494A-4565-8A54-9838A724D4C1}"/>
    <cellStyle name="Normal 10 4 2 7" xfId="469" xr:uid="{462E586B-B39F-4476-9EDB-66C6D4DFE2CA}"/>
    <cellStyle name="Normal 10 4 2 8" xfId="470" xr:uid="{4EA26657-C919-4F02-8C91-6DEAC938CB54}"/>
    <cellStyle name="Normal 10 4 2 9" xfId="471" xr:uid="{9DC8398A-75CE-4B9E-8AA0-418D8ACD4C23}"/>
    <cellStyle name="Normal 10 4 3" xfId="472" xr:uid="{E63B47D4-9A77-4866-AFB5-457147E88CBD}"/>
    <cellStyle name="Normal 10 4 3 2" xfId="473" xr:uid="{501B2C6C-3096-4C36-834D-1E71DCB0C4EA}"/>
    <cellStyle name="Normal 10 4 3 2 2" xfId="474" xr:uid="{E843A460-985E-4DE3-8616-3C8D8DD07449}"/>
    <cellStyle name="Normal 10 4 3 2 2 2" xfId="475" xr:uid="{91E4D2FB-B807-4521-87F2-34BAAB445FB7}"/>
    <cellStyle name="Normal 10 4 3 2 2 2 2" xfId="3829" xr:uid="{F2D56548-39D2-4FCC-884D-D625693442B1}"/>
    <cellStyle name="Normal 10 4 3 2 2 3" xfId="476" xr:uid="{BD923582-1A86-47E5-A2B9-15E65EDEFB23}"/>
    <cellStyle name="Normal 10 4 3 2 2 4" xfId="477" xr:uid="{62FCCA74-9674-4F34-A5D1-8641797756E9}"/>
    <cellStyle name="Normal 10 4 3 2 3" xfId="478" xr:uid="{11893A71-1047-4F69-AA3D-FF140BF56BA5}"/>
    <cellStyle name="Normal 10 4 3 2 3 2" xfId="479" xr:uid="{054F678A-490F-4676-98C1-F415ABC9F179}"/>
    <cellStyle name="Normal 10 4 3 2 3 3" xfId="480" xr:uid="{637C430F-F33F-4E24-823D-E6C76990C63E}"/>
    <cellStyle name="Normal 10 4 3 2 3 4" xfId="481" xr:uid="{248858C7-274B-4E01-8235-FDCE858AD07F}"/>
    <cellStyle name="Normal 10 4 3 2 4" xfId="482" xr:uid="{012F4A8B-C681-4309-9D4B-84FBD1B4AD35}"/>
    <cellStyle name="Normal 10 4 3 2 5" xfId="483" xr:uid="{8ED48F43-9668-4820-B183-B688DCBF94D4}"/>
    <cellStyle name="Normal 10 4 3 2 6" xfId="484" xr:uid="{90FF64DA-9682-49E0-9529-91F75EB5FDE4}"/>
    <cellStyle name="Normal 10 4 3 3" xfId="485" xr:uid="{4C8ED551-E277-47C8-93E5-609947B7E7FA}"/>
    <cellStyle name="Normal 10 4 3 3 2" xfId="486" xr:uid="{02A8629B-A830-45E9-B74F-FEB7BD0C00DE}"/>
    <cellStyle name="Normal 10 4 3 3 2 2" xfId="487" xr:uid="{78EAD663-A57F-40BD-9CE7-D9987B7BD7AB}"/>
    <cellStyle name="Normal 10 4 3 3 2 3" xfId="488" xr:uid="{B83ABA6F-AE82-41DE-AC4D-2C1AF3B3EE66}"/>
    <cellStyle name="Normal 10 4 3 3 2 4" xfId="489" xr:uid="{A96C3E6D-3BFB-4BC4-9795-D9B74E2087FD}"/>
    <cellStyle name="Normal 10 4 3 3 3" xfId="490" xr:uid="{89F7D464-1543-4F7D-A732-3E8515C2FA46}"/>
    <cellStyle name="Normal 10 4 3 3 4" xfId="491" xr:uid="{F6593910-074A-473A-9BA7-5F902C51D7AB}"/>
    <cellStyle name="Normal 10 4 3 3 5" xfId="492" xr:uid="{9D90E4FE-9624-4267-B638-45BD067632DC}"/>
    <cellStyle name="Normal 10 4 3 4" xfId="493" xr:uid="{6AF33FC6-8F6F-4C6E-B3CD-13FA58F8C48A}"/>
    <cellStyle name="Normal 10 4 3 4 2" xfId="494" xr:uid="{13AD64B8-D624-416C-9893-F359A40D9CDE}"/>
    <cellStyle name="Normal 10 4 3 4 3" xfId="495" xr:uid="{52DFFDCE-64EA-403E-92CC-3DCE27C130CD}"/>
    <cellStyle name="Normal 10 4 3 4 4" xfId="496" xr:uid="{99A4832F-1A7F-47FC-BA68-8244BCFC8D5F}"/>
    <cellStyle name="Normal 10 4 3 5" xfId="497" xr:uid="{E76D89D5-156C-499C-828B-7661DF20BFA4}"/>
    <cellStyle name="Normal 10 4 3 5 2" xfId="498" xr:uid="{2151C679-D878-4021-8174-67A25FFD0CC6}"/>
    <cellStyle name="Normal 10 4 3 5 3" xfId="499" xr:uid="{84C4553E-EBC7-4388-BF01-D3A0FE35E914}"/>
    <cellStyle name="Normal 10 4 3 5 4" xfId="500" xr:uid="{9721765C-CCE9-40F6-A3AF-4E4C762AFCAE}"/>
    <cellStyle name="Normal 10 4 3 6" xfId="501" xr:uid="{1C897FB0-0847-45D6-9275-BEA053B1FA7B}"/>
    <cellStyle name="Normal 10 4 3 7" xfId="502" xr:uid="{6E7FD6BF-CA9C-434E-96D7-08A2313B957D}"/>
    <cellStyle name="Normal 10 4 3 8" xfId="503" xr:uid="{A733FF00-90B8-4DB1-9814-FE8CDDFE15B0}"/>
    <cellStyle name="Normal 10 4 4" xfId="504" xr:uid="{C7D3266E-DF79-468D-86A8-A2B22532EB0B}"/>
    <cellStyle name="Normal 10 4 4 2" xfId="505" xr:uid="{F1E3CD40-D1F6-45C3-836C-66408BDC9CF7}"/>
    <cellStyle name="Normal 10 4 4 2 2" xfId="506" xr:uid="{ADA749BE-ACDE-4BBA-B030-2C7144DD869A}"/>
    <cellStyle name="Normal 10 4 4 2 2 2" xfId="507" xr:uid="{0EA37DCA-C195-4C22-B2B2-B4B09B4F67CE}"/>
    <cellStyle name="Normal 10 4 4 2 2 3" xfId="508" xr:uid="{71B0556E-6199-4E3D-8103-2499115E6CDF}"/>
    <cellStyle name="Normal 10 4 4 2 2 4" xfId="509" xr:uid="{EB658E4E-478D-41D1-821D-1F52D7573F52}"/>
    <cellStyle name="Normal 10 4 4 2 3" xfId="510" xr:uid="{1D31D410-D4A3-476F-8740-11A36C49994C}"/>
    <cellStyle name="Normal 10 4 4 2 4" xfId="511" xr:uid="{09CEF185-C5BC-4B43-8FAE-B77F7E5048D3}"/>
    <cellStyle name="Normal 10 4 4 2 5" xfId="512" xr:uid="{1B8AABAD-12F4-42BB-9273-C92C6E4690AE}"/>
    <cellStyle name="Normal 10 4 4 3" xfId="513" xr:uid="{AD328131-95BA-4FC1-8203-3EE6622F7D72}"/>
    <cellStyle name="Normal 10 4 4 3 2" xfId="514" xr:uid="{277AE683-89AA-4DD4-A98D-BC41893C36FF}"/>
    <cellStyle name="Normal 10 4 4 3 3" xfId="515" xr:uid="{ED71F3B6-0CA6-40FB-8460-94E18355FD2B}"/>
    <cellStyle name="Normal 10 4 4 3 4" xfId="516" xr:uid="{D526F781-05FD-4329-ABAA-DADF13F023AC}"/>
    <cellStyle name="Normal 10 4 4 4" xfId="517" xr:uid="{DF9E1066-AF6F-4152-9ADA-156A5207BD50}"/>
    <cellStyle name="Normal 10 4 4 4 2" xfId="518" xr:uid="{121B7F88-AE15-40CB-9477-16203E195052}"/>
    <cellStyle name="Normal 10 4 4 4 3" xfId="519" xr:uid="{A1EA478B-E782-4BC1-9D9D-4D357C8B0BE4}"/>
    <cellStyle name="Normal 10 4 4 4 4" xfId="520" xr:uid="{C69DA0DE-AFEE-499F-807A-17A1FD8114EE}"/>
    <cellStyle name="Normal 10 4 4 5" xfId="521" xr:uid="{93169960-1E71-49F2-82E5-A7BEAC8640A1}"/>
    <cellStyle name="Normal 10 4 4 6" xfId="522" xr:uid="{CBDF2EE9-1C5E-40BD-87DC-9790325FBF31}"/>
    <cellStyle name="Normal 10 4 4 7" xfId="523" xr:uid="{F40D2F5C-76FE-4824-A455-572B5267AF84}"/>
    <cellStyle name="Normal 10 4 5" xfId="524" xr:uid="{CD2C02ED-6BF3-482A-9417-0D266D999602}"/>
    <cellStyle name="Normal 10 4 5 2" xfId="525" xr:uid="{9072C9BC-2E66-47BB-A759-E11F5BE91F35}"/>
    <cellStyle name="Normal 10 4 5 2 2" xfId="526" xr:uid="{C4D266AE-36CB-4073-9FA6-F8072A714704}"/>
    <cellStyle name="Normal 10 4 5 2 3" xfId="527" xr:uid="{114F9090-B921-443F-B1FD-079157012E4E}"/>
    <cellStyle name="Normal 10 4 5 2 4" xfId="528" xr:uid="{D0C2F532-E9E3-41E7-BCE3-AEBBCDAFD471}"/>
    <cellStyle name="Normal 10 4 5 3" xfId="529" xr:uid="{E9411301-6617-4793-9495-CF29A88CD3D6}"/>
    <cellStyle name="Normal 10 4 5 3 2" xfId="530" xr:uid="{B34F50DF-1F2C-400C-90AC-1DC10394AA15}"/>
    <cellStyle name="Normal 10 4 5 3 3" xfId="531" xr:uid="{A7DABF20-DF6D-416C-85B3-2981AE9E81FD}"/>
    <cellStyle name="Normal 10 4 5 3 4" xfId="532" xr:uid="{DB072720-62A0-4622-BEB8-C18A63493DD2}"/>
    <cellStyle name="Normal 10 4 5 4" xfId="533" xr:uid="{74941ADE-04E5-4E8B-BDC7-5624B854B7E1}"/>
    <cellStyle name="Normal 10 4 5 5" xfId="534" xr:uid="{5C8844FD-18F2-4015-8B53-13999C6C3C45}"/>
    <cellStyle name="Normal 10 4 5 6" xfId="535" xr:uid="{9FBACC14-DD05-4F14-8988-04A621C1E15D}"/>
    <cellStyle name="Normal 10 4 6" xfId="536" xr:uid="{5F9CFF4E-D1BC-42DB-B0BE-79B493A55BCE}"/>
    <cellStyle name="Normal 10 4 6 2" xfId="537" xr:uid="{096B6663-4BDA-4B37-B10B-0955C2AD1623}"/>
    <cellStyle name="Normal 10 4 6 2 2" xfId="538" xr:uid="{E13A7EED-A0B1-4BBF-91D1-70436FB4D943}"/>
    <cellStyle name="Normal 10 4 6 2 3" xfId="539" xr:uid="{8521A1FD-CB61-418C-9259-BFF957E02127}"/>
    <cellStyle name="Normal 10 4 6 2 4" xfId="540" xr:uid="{0C211196-2D6D-45E3-8F7F-0689187B6169}"/>
    <cellStyle name="Normal 10 4 6 3" xfId="541" xr:uid="{44108AE6-09D1-45E6-B96D-A70E341951D8}"/>
    <cellStyle name="Normal 10 4 6 4" xfId="542" xr:uid="{1EABF66B-0C23-45EE-8BD3-1A896FFD540D}"/>
    <cellStyle name="Normal 10 4 6 5" xfId="543" xr:uid="{274D4122-DAF5-4662-8C12-25691F9B039C}"/>
    <cellStyle name="Normal 10 4 7" xfId="544" xr:uid="{32668040-5939-4E20-A432-50404912B3D6}"/>
    <cellStyle name="Normal 10 4 7 2" xfId="545" xr:uid="{484A55A0-EBE0-418D-9212-A1DB6B99B8DE}"/>
    <cellStyle name="Normal 10 4 7 3" xfId="546" xr:uid="{AB7CF021-99C0-411E-B0BA-F80A060294C9}"/>
    <cellStyle name="Normal 10 4 7 4" xfId="547" xr:uid="{2C73B678-A9CC-459F-B09A-6987FDA10BBD}"/>
    <cellStyle name="Normal 10 4 8" xfId="548" xr:uid="{F6B6F2FD-BF49-4DA5-807F-74F8D2AD9F21}"/>
    <cellStyle name="Normal 10 4 8 2" xfId="549" xr:uid="{AD937FF5-B03C-4A8F-B731-9B2A4906B90B}"/>
    <cellStyle name="Normal 10 4 8 3" xfId="550" xr:uid="{EAA34063-00C7-476A-991E-B62CE7EF38C3}"/>
    <cellStyle name="Normal 10 4 8 4" xfId="551" xr:uid="{86A8FF2F-399E-40C5-B473-52FF74CBA0BF}"/>
    <cellStyle name="Normal 10 4 9" xfId="552" xr:uid="{E91BEE48-A636-4ED2-AECF-1ABCA6CE745A}"/>
    <cellStyle name="Normal 10 5" xfId="553" xr:uid="{F66345E6-B2FB-4CF2-88BB-29B89E124E3E}"/>
    <cellStyle name="Normal 10 5 2" xfId="554" xr:uid="{433A0FB0-6A6C-4586-A4B0-097BD64831EA}"/>
    <cellStyle name="Normal 10 5 2 2" xfId="555" xr:uid="{7AC66CAE-55B5-4273-A377-E6896E864256}"/>
    <cellStyle name="Normal 10 5 2 2 2" xfId="556" xr:uid="{F029022D-D1C4-409C-8845-6C1D75457205}"/>
    <cellStyle name="Normal 10 5 2 2 2 2" xfId="557" xr:uid="{24A7EFFD-7BB7-4959-A3B1-3102BCE22A47}"/>
    <cellStyle name="Normal 10 5 2 2 2 3" xfId="558" xr:uid="{E8215298-B151-4FE5-A6D7-EF3781495A08}"/>
    <cellStyle name="Normal 10 5 2 2 2 4" xfId="559" xr:uid="{7194CFF2-4807-4234-AAE9-485E52DA7B76}"/>
    <cellStyle name="Normal 10 5 2 2 3" xfId="560" xr:uid="{971E0A36-AC1B-41E0-AB4C-DE355BBB2439}"/>
    <cellStyle name="Normal 10 5 2 2 3 2" xfId="561" xr:uid="{645E2BCA-2518-463D-84B0-A086D48ACA58}"/>
    <cellStyle name="Normal 10 5 2 2 3 3" xfId="562" xr:uid="{188851B9-B95A-45AB-9B24-02E526E8E8B6}"/>
    <cellStyle name="Normal 10 5 2 2 3 4" xfId="563" xr:uid="{3CDE7929-073B-4791-938B-4A97D7E64606}"/>
    <cellStyle name="Normal 10 5 2 2 4" xfId="564" xr:uid="{7D353123-404D-42FB-A5C5-5EC859EEE106}"/>
    <cellStyle name="Normal 10 5 2 2 5" xfId="565" xr:uid="{DDDD737C-A1AB-4353-AA32-8435DE8754A0}"/>
    <cellStyle name="Normal 10 5 2 2 6" xfId="566" xr:uid="{1E9930BC-27F1-4B2A-8E5A-D4C109E7EA3C}"/>
    <cellStyle name="Normal 10 5 2 3" xfId="567" xr:uid="{7D8DA9AC-F80C-4650-8F2D-B766B9BBE27B}"/>
    <cellStyle name="Normal 10 5 2 3 2" xfId="568" xr:uid="{03EE9078-7671-4E45-88FE-A76FDAD8C9AF}"/>
    <cellStyle name="Normal 10 5 2 3 2 2" xfId="569" xr:uid="{C0F61A31-E19F-4B7D-83CE-D483C1A825B3}"/>
    <cellStyle name="Normal 10 5 2 3 2 3" xfId="570" xr:uid="{E5431CA5-77CA-4886-ADE4-B3CBEDFF0CCA}"/>
    <cellStyle name="Normal 10 5 2 3 2 4" xfId="571" xr:uid="{AEBC573A-C180-410D-A316-56DE5DFDFE14}"/>
    <cellStyle name="Normal 10 5 2 3 3" xfId="572" xr:uid="{5C25955A-8BB5-46CA-B824-0C55227F9A5D}"/>
    <cellStyle name="Normal 10 5 2 3 4" xfId="573" xr:uid="{E0E3E9F4-08A6-4C21-8585-908E8D6CD533}"/>
    <cellStyle name="Normal 10 5 2 3 5" xfId="574" xr:uid="{8FDE6857-C432-4092-B231-B75C1379975B}"/>
    <cellStyle name="Normal 10 5 2 4" xfId="575" xr:uid="{F35F67CE-9540-41A8-9B29-ACA3A3CC8616}"/>
    <cellStyle name="Normal 10 5 2 4 2" xfId="576" xr:uid="{B002BD5C-E606-42CE-A27C-6A4F75FFBEC4}"/>
    <cellStyle name="Normal 10 5 2 4 3" xfId="577" xr:uid="{218175F1-12C7-4CF6-90F5-450CDB0E9214}"/>
    <cellStyle name="Normal 10 5 2 4 4" xfId="578" xr:uid="{82EFFD9C-6AD0-43AF-8AC6-03244ECD48BB}"/>
    <cellStyle name="Normal 10 5 2 5" xfId="579" xr:uid="{3D7D7614-E0E9-4FF7-968C-333B55F97C40}"/>
    <cellStyle name="Normal 10 5 2 5 2" xfId="580" xr:uid="{CB8E97CF-ECFA-4C43-9ECF-4DE711FA9C1B}"/>
    <cellStyle name="Normal 10 5 2 5 3" xfId="581" xr:uid="{67FA6151-CF10-4794-8619-728FFB00D2DC}"/>
    <cellStyle name="Normal 10 5 2 5 4" xfId="582" xr:uid="{BE6085E8-BFC8-4A47-A159-014F642F061E}"/>
    <cellStyle name="Normal 10 5 2 6" xfId="583" xr:uid="{9D7246E8-48B5-4AAF-91D7-99AAD8B90DB6}"/>
    <cellStyle name="Normal 10 5 2 7" xfId="584" xr:uid="{BFC4DC6B-FC09-44A4-A6EE-43F2A4915507}"/>
    <cellStyle name="Normal 10 5 2 8" xfId="585" xr:uid="{848C0F6F-00E9-4AFE-813E-781E26744B49}"/>
    <cellStyle name="Normal 10 5 3" xfId="586" xr:uid="{0BE66330-8BB3-411F-AF9C-3595421AB127}"/>
    <cellStyle name="Normal 10 5 3 2" xfId="587" xr:uid="{2F08E9B5-A5AF-485E-BF96-DDF23F6922BF}"/>
    <cellStyle name="Normal 10 5 3 2 2" xfId="588" xr:uid="{B056D413-BAA2-4B82-BC8A-20C63B69A984}"/>
    <cellStyle name="Normal 10 5 3 2 3" xfId="589" xr:uid="{7379BB41-7290-4CAC-BC7A-789FB7E273EF}"/>
    <cellStyle name="Normal 10 5 3 2 4" xfId="590" xr:uid="{FC5403D5-9342-4748-9AC3-20C94DBF7A94}"/>
    <cellStyle name="Normal 10 5 3 3" xfId="591" xr:uid="{FA49B1F9-AB91-4BBD-A895-A5602264A703}"/>
    <cellStyle name="Normal 10 5 3 3 2" xfId="592" xr:uid="{12CCF5FF-186F-4453-9AC3-A9219B127740}"/>
    <cellStyle name="Normal 10 5 3 3 3" xfId="593" xr:uid="{23450ECD-6FE6-4703-9128-0AF3ABBEBBC5}"/>
    <cellStyle name="Normal 10 5 3 3 4" xfId="594" xr:uid="{92A635CE-8CC7-45E4-9C6C-8ED325DFF55D}"/>
    <cellStyle name="Normal 10 5 3 4" xfId="595" xr:uid="{4A2015B5-C5CE-4978-88B5-98DD841536E2}"/>
    <cellStyle name="Normal 10 5 3 5" xfId="596" xr:uid="{8B765919-6EDB-47F8-BEB0-5B01140C30F8}"/>
    <cellStyle name="Normal 10 5 3 6" xfId="597" xr:uid="{17CF37ED-42A8-4D52-8F49-87026DDF0AF3}"/>
    <cellStyle name="Normal 10 5 4" xfId="598" xr:uid="{D14B91A8-DAF0-4764-A621-21A8FE731F5D}"/>
    <cellStyle name="Normal 10 5 4 2" xfId="599" xr:uid="{3A0F0EF9-F41B-4435-9012-14AA8EAADB83}"/>
    <cellStyle name="Normal 10 5 4 2 2" xfId="600" xr:uid="{C03848CA-1316-4CAB-8093-C82B741DF92D}"/>
    <cellStyle name="Normal 10 5 4 2 3" xfId="601" xr:uid="{C0BAA118-8FAA-461B-A370-081392CC06C0}"/>
    <cellStyle name="Normal 10 5 4 2 4" xfId="602" xr:uid="{CA691655-4B4C-4839-BC09-417F31A6A159}"/>
    <cellStyle name="Normal 10 5 4 3" xfId="603" xr:uid="{07BA9274-6BF0-46A7-BB11-755287B90506}"/>
    <cellStyle name="Normal 10 5 4 4" xfId="604" xr:uid="{D323566F-B41E-4EE3-8AE6-CA398235CE76}"/>
    <cellStyle name="Normal 10 5 4 5" xfId="605" xr:uid="{D373B259-AE9B-4AA6-9957-B987F5AB5961}"/>
    <cellStyle name="Normal 10 5 5" xfId="606" xr:uid="{3F826F61-587A-4EB4-AA97-E1BB08F711CA}"/>
    <cellStyle name="Normal 10 5 5 2" xfId="607" xr:uid="{77C812A0-139C-4B5F-94E5-E81D6BD98A4E}"/>
    <cellStyle name="Normal 10 5 5 3" xfId="608" xr:uid="{59828BC3-2177-4C3D-BDA0-48E1ADB7B95B}"/>
    <cellStyle name="Normal 10 5 5 4" xfId="609" xr:uid="{EEE32BAB-F413-4510-AB79-C12CFF6B4910}"/>
    <cellStyle name="Normal 10 5 6" xfId="610" xr:uid="{F7D172C7-89D2-4296-BC28-AE6E57D4731B}"/>
    <cellStyle name="Normal 10 5 6 2" xfId="611" xr:uid="{5731D07B-39ED-4288-AB10-EB4F64BC26D5}"/>
    <cellStyle name="Normal 10 5 6 3" xfId="612" xr:uid="{15C53121-4104-46FA-B4A7-39A61617EAC3}"/>
    <cellStyle name="Normal 10 5 6 4" xfId="613" xr:uid="{9C046A71-2CA2-4146-8832-EC8CF57AE9ED}"/>
    <cellStyle name="Normal 10 5 7" xfId="614" xr:uid="{06A64BD7-F9D7-4F11-942B-39B985666118}"/>
    <cellStyle name="Normal 10 5 8" xfId="615" xr:uid="{A0DC1940-DFF3-4639-8D24-021599C5D20F}"/>
    <cellStyle name="Normal 10 5 9" xfId="616" xr:uid="{8F7159B5-F93F-42A5-9C15-1953F0F86BD9}"/>
    <cellStyle name="Normal 10 6" xfId="617" xr:uid="{6394B468-7151-4590-98CF-6897AFA96F02}"/>
    <cellStyle name="Normal 10 6 2" xfId="618" xr:uid="{742ABF11-1EED-4535-B1D4-BFFB25B88ECF}"/>
    <cellStyle name="Normal 10 6 2 2" xfId="619" xr:uid="{D5450DF3-D625-41FC-82FE-C1B28DB90074}"/>
    <cellStyle name="Normal 10 6 2 2 2" xfId="620" xr:uid="{600166BE-3905-442F-81AE-A69D1E5A2C81}"/>
    <cellStyle name="Normal 10 6 2 2 2 2" xfId="3830" xr:uid="{180E19D9-E15A-4820-929C-56F96642C04C}"/>
    <cellStyle name="Normal 10 6 2 2 3" xfId="621" xr:uid="{E14BCE04-5E83-4284-B3EE-335AFCE16115}"/>
    <cellStyle name="Normal 10 6 2 2 4" xfId="622" xr:uid="{37AED690-2E47-4E70-9DED-284133219A57}"/>
    <cellStyle name="Normal 10 6 2 3" xfId="623" xr:uid="{0664E32D-599C-4CDE-986C-27AE2B588638}"/>
    <cellStyle name="Normal 10 6 2 3 2" xfId="624" xr:uid="{873C3A78-D692-482A-8B91-B707ABD1D65D}"/>
    <cellStyle name="Normal 10 6 2 3 3" xfId="625" xr:uid="{38EE4919-0279-4273-A575-03326659405F}"/>
    <cellStyle name="Normal 10 6 2 3 4" xfId="626" xr:uid="{5D22F72B-E2A6-44DB-ACE4-2F7CC9B25E92}"/>
    <cellStyle name="Normal 10 6 2 4" xfId="627" xr:uid="{1056FCC8-5A6A-41E8-A2A7-525EEF6842E3}"/>
    <cellStyle name="Normal 10 6 2 5" xfId="628" xr:uid="{2E147F3C-267F-424C-9A00-83663ACF88E9}"/>
    <cellStyle name="Normal 10 6 2 6" xfId="629" xr:uid="{78093EBA-E05D-45D9-9C17-07C25B494C36}"/>
    <cellStyle name="Normal 10 6 3" xfId="630" xr:uid="{7F7EC6BE-3DC6-4D73-BF9A-9D1067B25A64}"/>
    <cellStyle name="Normal 10 6 3 2" xfId="631" xr:uid="{CA6C266F-519C-4905-A6A6-D575A36BA7AB}"/>
    <cellStyle name="Normal 10 6 3 2 2" xfId="632" xr:uid="{DEA2E226-FAFC-4EA0-881D-1427C1ECCABA}"/>
    <cellStyle name="Normal 10 6 3 2 3" xfId="633" xr:uid="{1C217262-197B-4457-896D-2FAC151CB95D}"/>
    <cellStyle name="Normal 10 6 3 2 4" xfId="634" xr:uid="{6EB08E40-7A24-4E08-8C24-1F92FC35611C}"/>
    <cellStyle name="Normal 10 6 3 3" xfId="635" xr:uid="{740A1A67-2CBB-4F0C-806E-79F615D4561F}"/>
    <cellStyle name="Normal 10 6 3 4" xfId="636" xr:uid="{6528223F-F6B5-4E39-A6D0-7EF916FCE22A}"/>
    <cellStyle name="Normal 10 6 3 5" xfId="637" xr:uid="{E3A29147-4CF6-40A1-8EE3-3A6E8B4FECD2}"/>
    <cellStyle name="Normal 10 6 4" xfId="638" xr:uid="{1061DE02-B187-4456-96A0-C10B1B3148FF}"/>
    <cellStyle name="Normal 10 6 4 2" xfId="639" xr:uid="{E43114A5-2C65-4CF0-A943-3CC14809EFEE}"/>
    <cellStyle name="Normal 10 6 4 3" xfId="640" xr:uid="{BAFC1780-ABBE-40E2-AB3C-066CEF21B29D}"/>
    <cellStyle name="Normal 10 6 4 4" xfId="641" xr:uid="{E10FC8CB-B5A1-438C-98A3-7D3972C11E43}"/>
    <cellStyle name="Normal 10 6 5" xfId="642" xr:uid="{76A192EE-81A0-4ED2-9011-08B595D9A200}"/>
    <cellStyle name="Normal 10 6 5 2" xfId="643" xr:uid="{12AD446C-2E00-4482-903D-C7C6E581122C}"/>
    <cellStyle name="Normal 10 6 5 3" xfId="644" xr:uid="{E49A1D6A-875D-451E-8E66-9ACAA5A1DF8F}"/>
    <cellStyle name="Normal 10 6 5 4" xfId="645" xr:uid="{E5B399E9-DD4E-4142-94B2-9498254A8049}"/>
    <cellStyle name="Normal 10 6 6" xfId="646" xr:uid="{4794FB1A-A22D-49F2-8895-7AA9C218A7FB}"/>
    <cellStyle name="Normal 10 6 7" xfId="647" xr:uid="{7B08D5F9-97F5-4629-8F74-8F50313C196E}"/>
    <cellStyle name="Normal 10 6 8" xfId="648" xr:uid="{C0D8C7B5-C013-471D-A074-7A69C07B4E0F}"/>
    <cellStyle name="Normal 10 7" xfId="649" xr:uid="{079CF6EF-C120-46EC-A0C9-1BA1C3A29F21}"/>
    <cellStyle name="Normal 10 7 2" xfId="650" xr:uid="{324C0654-63AB-477E-AFEA-C6C338123BA4}"/>
    <cellStyle name="Normal 10 7 2 2" xfId="651" xr:uid="{74D3F2EB-E060-4C4F-82AC-18FE39529ACE}"/>
    <cellStyle name="Normal 10 7 2 2 2" xfId="652" xr:uid="{33171C06-ECB1-4EC2-A41D-C36098F3F6DD}"/>
    <cellStyle name="Normal 10 7 2 2 3" xfId="653" xr:uid="{EF349C79-D8F4-4E76-953A-1759E4CCA7DD}"/>
    <cellStyle name="Normal 10 7 2 2 4" xfId="654" xr:uid="{654B35DB-1EC2-48E5-8409-F7959F8B3769}"/>
    <cellStyle name="Normal 10 7 2 3" xfId="655" xr:uid="{768967AF-AE7E-432F-871A-B37296B2AEE5}"/>
    <cellStyle name="Normal 10 7 2 4" xfId="656" xr:uid="{934A8A8C-72C2-4F08-8085-55D8DCAFB542}"/>
    <cellStyle name="Normal 10 7 2 5" xfId="657" xr:uid="{7CC60837-8E7A-40A8-A60E-CDBAD9A16B26}"/>
    <cellStyle name="Normal 10 7 3" xfId="658" xr:uid="{C4DF015F-270A-4787-A9CE-3D21A7C4663C}"/>
    <cellStyle name="Normal 10 7 3 2" xfId="659" xr:uid="{DD1A277F-A24F-40B9-BF16-EC1383266D19}"/>
    <cellStyle name="Normal 10 7 3 3" xfId="660" xr:uid="{80B489D1-3132-4B54-9F8D-E75A13A0EC99}"/>
    <cellStyle name="Normal 10 7 3 4" xfId="661" xr:uid="{F84B0A0A-7ED9-47CE-B30F-654E2BA3573B}"/>
    <cellStyle name="Normal 10 7 4" xfId="662" xr:uid="{D2A3DA18-DDFC-4237-A757-BD788F7278C7}"/>
    <cellStyle name="Normal 10 7 4 2" xfId="663" xr:uid="{8B05617E-F42E-4D74-AA23-4506FBEDEC94}"/>
    <cellStyle name="Normal 10 7 4 3" xfId="664" xr:uid="{7E35DBEE-688C-4806-AF84-96872BB310A0}"/>
    <cellStyle name="Normal 10 7 4 4" xfId="665" xr:uid="{D24C3654-1165-40F5-A221-B42F4A8F9E4F}"/>
    <cellStyle name="Normal 10 7 5" xfId="666" xr:uid="{5407A5A2-B7BB-4E31-9868-F9F3FBD07718}"/>
    <cellStyle name="Normal 10 7 6" xfId="667" xr:uid="{F6F42EBF-AD5D-47CC-814B-624363705E8C}"/>
    <cellStyle name="Normal 10 7 7" xfId="668" xr:uid="{7D2DB2D9-8BFB-4BC4-8F32-00D12822FB86}"/>
    <cellStyle name="Normal 10 8" xfId="669" xr:uid="{CB4C0484-F4F6-4CE8-9F4B-50E9BA847126}"/>
    <cellStyle name="Normal 10 8 2" xfId="670" xr:uid="{D92324E4-4C9F-48F4-A4DB-0E68FA1F861C}"/>
    <cellStyle name="Normal 10 8 2 2" xfId="671" xr:uid="{E40BD55D-0719-4A73-9DE0-A110DD15677A}"/>
    <cellStyle name="Normal 10 8 2 3" xfId="672" xr:uid="{904CC00B-031A-4EB9-9F07-E9267492F05C}"/>
    <cellStyle name="Normal 10 8 2 4" xfId="673" xr:uid="{E61FFE4A-C654-4E4F-A7D7-8D7FF78780F7}"/>
    <cellStyle name="Normal 10 8 3" xfId="674" xr:uid="{F1207A58-9634-4CCB-99FE-136F2D5835F4}"/>
    <cellStyle name="Normal 10 8 3 2" xfId="675" xr:uid="{BB144ECE-2C3B-469D-9545-BC3641CB1571}"/>
    <cellStyle name="Normal 10 8 3 3" xfId="676" xr:uid="{D3FB0322-A0AF-4C99-90B4-3F38074FAFE4}"/>
    <cellStyle name="Normal 10 8 3 4" xfId="677" xr:uid="{DADF419D-6D7E-4C56-98DC-BCC83ADF5D8D}"/>
    <cellStyle name="Normal 10 8 4" xfId="678" xr:uid="{725278F9-638A-46DE-9E55-71FB7380AA01}"/>
    <cellStyle name="Normal 10 8 5" xfId="679" xr:uid="{29A55805-1A93-49E3-91ED-9178DC4637D6}"/>
    <cellStyle name="Normal 10 8 6" xfId="680" xr:uid="{D88819FD-0861-4B64-9261-597374499A6E}"/>
    <cellStyle name="Normal 10 9" xfId="681" xr:uid="{17BE4F95-314A-43F3-9946-ED68EAF05C18}"/>
    <cellStyle name="Normal 10 9 2" xfId="682" xr:uid="{FC4AA938-CCF9-4497-A805-227E9A4E5873}"/>
    <cellStyle name="Normal 10 9 2 2" xfId="683" xr:uid="{68D17FA7-3FE6-4E10-87C0-606D6BCB84D0}"/>
    <cellStyle name="Normal 10 9 2 2 2" xfId="4305" xr:uid="{6ABFEE14-99A0-4B0A-9F27-20B18A9AC04B}"/>
    <cellStyle name="Normal 10 9 2 2 3" xfId="4847" xr:uid="{789E0428-69C8-427F-8164-02F6538A6659}"/>
    <cellStyle name="Normal 10 9 2 3" xfId="684" xr:uid="{F00A981C-2F89-43D5-B0AC-124D53E9F409}"/>
    <cellStyle name="Normal 10 9 2 4" xfId="685" xr:uid="{323219B9-0348-4CD9-B5B7-1CA64671F737}"/>
    <cellStyle name="Normal 10 9 3" xfId="686" xr:uid="{C8CE44CE-5630-4281-A2AF-ED7F1811D4D5}"/>
    <cellStyle name="Normal 10 9 3 2" xfId="5506" xr:uid="{F35D7995-E743-4098-8D09-D2DF4D28D766}"/>
    <cellStyle name="Normal 10 9 4" xfId="687" xr:uid="{B2FEB87C-CA84-46E0-B15C-D3D05C2A3E26}"/>
    <cellStyle name="Normal 10 9 4 2" xfId="4776" xr:uid="{E368E885-AD8A-4E01-BA8A-FB238F35F427}"/>
    <cellStyle name="Normal 10 9 4 3" xfId="4848" xr:uid="{4B6EB23C-5486-47D6-A54A-E714C2D4B909}"/>
    <cellStyle name="Normal 10 9 4 4" xfId="4814" xr:uid="{49F74177-4505-438E-AED1-16FBF1A459D6}"/>
    <cellStyle name="Normal 10 9 5" xfId="688" xr:uid="{F889E525-9E3E-45D4-823C-E7AEC96B1B0D}"/>
    <cellStyle name="Normal 11" xfId="44" xr:uid="{2FEAB7A2-1C1E-4956-B08C-D94FA136B5A8}"/>
    <cellStyle name="Normal 11 2" xfId="3701" xr:uid="{3552B7AF-A435-4864-8BFA-04575DBDC702}"/>
    <cellStyle name="Normal 11 2 2" xfId="4524" xr:uid="{61E0150F-4198-4267-AC27-F2A9DB514589}"/>
    <cellStyle name="Normal 11 3" xfId="4310" xr:uid="{B5D3E26A-8A11-48F4-96DC-43640226F100}"/>
    <cellStyle name="Normal 11 3 2" xfId="4766" xr:uid="{3D066900-55FA-4AEB-8A84-12CACC0DCF87}"/>
    <cellStyle name="Normal 11 3 3" xfId="4892" xr:uid="{EF02A221-D89F-4E4A-A101-5AF0CFD0ABF0}"/>
    <cellStyle name="Normal 11 3 4" xfId="4869" xr:uid="{6555D29A-F0C8-40D7-9448-D92EF5C7F610}"/>
    <cellStyle name="Normal 11 4" xfId="4442" xr:uid="{BC72633D-8186-4EDF-95C4-277AEC8DA01A}"/>
    <cellStyle name="Normal 12" xfId="45" xr:uid="{48C9F2E7-9DDE-4374-BA7E-E535A21495AD}"/>
    <cellStyle name="Normal 12 2" xfId="3702" xr:uid="{DFAE2086-B1ED-4EDB-940B-68E2C0E9DFA2}"/>
    <cellStyle name="Normal 12 2 2" xfId="4525" xr:uid="{ABC13EC4-764B-408E-8C1E-48435DBF8EEC}"/>
    <cellStyle name="Normal 12 3" xfId="4443" xr:uid="{2B3B0DF8-3808-4CFF-AEED-F63C2485D70A}"/>
    <cellStyle name="Normal 13" xfId="46" xr:uid="{4428BC46-8C40-41FE-8896-C8905E146221}"/>
    <cellStyle name="Normal 13 2" xfId="47" xr:uid="{147F826B-14F5-467F-9797-45AAE6461ED9}"/>
    <cellStyle name="Normal 13 2 2" xfId="3703" xr:uid="{77468997-8786-40C7-B628-DF51307543DA}"/>
    <cellStyle name="Normal 13 2 2 2" xfId="4526" xr:uid="{8AEE2182-46D2-4058-972C-D0787CFF31EE}"/>
    <cellStyle name="Normal 13 2 3" xfId="4312" xr:uid="{29E24792-B870-4BAB-AACC-387D187345C5}"/>
    <cellStyle name="Normal 13 2 3 2" xfId="4767" xr:uid="{2D9FB69D-062D-492E-B1BF-8E665C7D6DBF}"/>
    <cellStyle name="Normal 13 2 3 3" xfId="4893" xr:uid="{AAE7D087-B842-4A13-AB73-C6F6ED6C67B4}"/>
    <cellStyle name="Normal 13 2 3 4" xfId="4870" xr:uid="{907CBBC4-E49A-4739-94EB-988B157BEB9C}"/>
    <cellStyle name="Normal 13 2 4" xfId="4445" xr:uid="{A89159F4-6D5E-457A-92C7-7D705FEB18AA}"/>
    <cellStyle name="Normal 13 3" xfId="3704" xr:uid="{FFD8CDB7-A5B0-4B31-8426-6F7C1B323F9F}"/>
    <cellStyle name="Normal 13 3 2" xfId="4396" xr:uid="{E9FCA149-A15F-4096-AAF2-1670B2656979}"/>
    <cellStyle name="Normal 13 3 2 2" xfId="4657" xr:uid="{E988D2B9-2962-49B0-A66C-DAC5766ACF14}"/>
    <cellStyle name="Normal 13 3 3" xfId="4313" xr:uid="{64F11822-04F7-4B41-AA3F-4BC345F5AF50}"/>
    <cellStyle name="Normal 13 3 3 2" xfId="4585" xr:uid="{0F36A819-B382-4C4F-8569-6DF4C38772AB}"/>
    <cellStyle name="Normal 13 3 4" xfId="4527" xr:uid="{7662AEC8-C2A2-49EF-800D-202584B51C8D}"/>
    <cellStyle name="Normal 13 3 4 2" xfId="4780" xr:uid="{C1E11863-47FA-4FFA-9F93-B3409070E37F}"/>
    <cellStyle name="Normal 13 3 5" xfId="4894" xr:uid="{A6161445-4016-4B71-B22D-E46C7A86DD80}"/>
    <cellStyle name="Normal 13 4" xfId="4314" xr:uid="{6A2827A9-E7BC-44A7-A0AC-AA3D073C4C30}"/>
    <cellStyle name="Normal 13 4 2" xfId="4586" xr:uid="{1E89832B-EEA0-4B8D-B444-7667B722E3F3}"/>
    <cellStyle name="Normal 13 5" xfId="4311" xr:uid="{40015389-0DA6-43A9-BC12-C2AD1D616BF2}"/>
    <cellStyle name="Normal 13 5 2" xfId="4584" xr:uid="{61258138-A01D-4776-8593-5F0F8D0616BD}"/>
    <cellStyle name="Normal 13 6" xfId="4444" xr:uid="{AEE1CC4C-9A54-4C41-B7F2-E8626AE06C7D}"/>
    <cellStyle name="Normal 14" xfId="48" xr:uid="{7F85976D-60B5-4464-8104-1E076195DE33}"/>
    <cellStyle name="Normal 14 18" xfId="4316" xr:uid="{3C964009-56D8-486F-9D7A-F3A185419085}"/>
    <cellStyle name="Normal 14 18 2" xfId="4588" xr:uid="{2BC8E055-09F0-4799-9BB0-5093E83C1473}"/>
    <cellStyle name="Normal 14 2" xfId="86" xr:uid="{E7B693D3-406D-472E-BAFE-54E6B38B18AC}"/>
    <cellStyle name="Normal 14 2 2" xfId="87" xr:uid="{A3C14B6F-2EB7-416B-BEF9-AA00F402385C}"/>
    <cellStyle name="Normal 14 2 2 2" xfId="3705" xr:uid="{E18AD633-BBCA-43A3-AC08-A9EB7BB253E6}"/>
    <cellStyle name="Normal 14 2 2 2 2" xfId="4528" xr:uid="{E5377811-628A-4E54-8287-5572E2D7BFB6}"/>
    <cellStyle name="Normal 14 2 2 3" xfId="4467" xr:uid="{B00DBD81-7466-4E7C-8FAC-B9D7982310BA}"/>
    <cellStyle name="Normal 14 2 3" xfId="3706" xr:uid="{2CE012AB-F423-49CD-A30D-E4EA4410DD20}"/>
    <cellStyle name="Normal 14 2 3 2" xfId="4529" xr:uid="{C51363F6-95D9-44C6-B8F9-CECA0DBD1DF2}"/>
    <cellStyle name="Normal 14 2 4" xfId="4466" xr:uid="{71CF4BAA-0E61-4C22-ABD4-8360C4154F6A}"/>
    <cellStyle name="Normal 14 3" xfId="3707" xr:uid="{4D805EFC-B791-45DA-81A4-981C63F318FD}"/>
    <cellStyle name="Normal 14 3 2" xfId="4530" xr:uid="{39EEDDB4-0A77-454E-BC7B-43AC21FA9EC1}"/>
    <cellStyle name="Normal 14 4" xfId="4315" xr:uid="{22CC8DC9-E4BA-40AD-AA0A-DD1CFCBF3FA9}"/>
    <cellStyle name="Normal 14 4 2" xfId="4587" xr:uid="{942FB245-520A-49E7-9F07-6946529D6C87}"/>
    <cellStyle name="Normal 14 4 2 2" xfId="4768" xr:uid="{1F507001-CC58-42BE-9133-364CE9A88389}"/>
    <cellStyle name="Normal 14 4 3" xfId="4895" xr:uid="{C41ACFC6-D28A-4B93-A3F6-7CDA82DCCD8B}"/>
    <cellStyle name="Normal 14 4 4" xfId="4871" xr:uid="{E1B9FAD0-0A95-4147-A59D-9742D82ADB5D}"/>
    <cellStyle name="Normal 14 5" xfId="4446" xr:uid="{093D3597-2686-4C48-BE29-1751C348D426}"/>
    <cellStyle name="Normal 15" xfId="49" xr:uid="{C35CC974-22B3-4D1E-844C-9F446AFAF48A}"/>
    <cellStyle name="Normal 15 2" xfId="50" xr:uid="{94A4E88B-499F-4FAC-A0B2-826760D5E3AE}"/>
    <cellStyle name="Normal 15 2 2" xfId="3708" xr:uid="{627E7371-65C5-402F-9BA7-13A0A0D84837}"/>
    <cellStyle name="Normal 15 2 2 2" xfId="4531" xr:uid="{C88C6AF0-5FFF-48EF-89DC-CAE357DACDD9}"/>
    <cellStyle name="Normal 15 2 3" xfId="4448" xr:uid="{F140C1EE-0D9E-44C4-85B9-91E1EBDA61DA}"/>
    <cellStyle name="Normal 15 3" xfId="3709" xr:uid="{DBEACC81-4013-41F9-9FA6-22D5444D60DF}"/>
    <cellStyle name="Normal 15 3 2" xfId="4397" xr:uid="{67E5C48F-4B1A-4FA8-9FF2-9CED1C076D15}"/>
    <cellStyle name="Normal 15 3 2 2" xfId="4658" xr:uid="{7157E856-E4CF-49D1-A79F-CD82289FDEC3}"/>
    <cellStyle name="Normal 15 3 3" xfId="4318" xr:uid="{0BA78900-3D70-47BC-8ADF-684F6FBE18A5}"/>
    <cellStyle name="Normal 15 3 3 2" xfId="4590" xr:uid="{C83F53C7-3A68-4D58-A2C9-80B56348DF99}"/>
    <cellStyle name="Normal 15 3 4" xfId="4532" xr:uid="{1FFD4604-B83C-4113-9CAE-DC70A97C61C3}"/>
    <cellStyle name="Normal 15 3 4 2" xfId="4781" xr:uid="{BBCEAE69-7D5B-449E-9E20-66D7577F5D7B}"/>
    <cellStyle name="Normal 15 3 5" xfId="4897" xr:uid="{349D52EA-9EC4-43B1-92D0-44A25382A8E3}"/>
    <cellStyle name="Normal 15 4" xfId="4317" xr:uid="{8D39809D-26D4-4C6B-9648-4D8B4EE914CC}"/>
    <cellStyle name="Normal 15 4 2" xfId="4589" xr:uid="{64FD5A7D-8B84-4992-9D1F-34D88340CC06}"/>
    <cellStyle name="Normal 15 4 2 2" xfId="4769" xr:uid="{75578779-6BD9-4780-BF4B-301F6C8568B0}"/>
    <cellStyle name="Normal 15 4 3" xfId="4896" xr:uid="{2632CC49-85BF-4A8F-B07A-4E3A9438ED19}"/>
    <cellStyle name="Normal 15 4 4" xfId="4872" xr:uid="{C0BED90D-B27F-488B-A09D-2CFEF0E3A5AB}"/>
    <cellStyle name="Normal 15 5" xfId="4447" xr:uid="{032FCA0F-BF5D-4CD6-A763-94C7B522BABA}"/>
    <cellStyle name="Normal 16" xfId="51" xr:uid="{C6BBE180-AF33-4C72-89C2-670706BEEDEB}"/>
    <cellStyle name="Normal 16 2" xfId="3710" xr:uid="{82FD6088-FD57-4BD4-B341-13B1046DD8BE}"/>
    <cellStyle name="Normal 16 2 2" xfId="4398" xr:uid="{1145E1BE-3535-4598-89AE-3F29679D04E1}"/>
    <cellStyle name="Normal 16 2 2 2" xfId="4659" xr:uid="{F955908F-4C02-4F0F-B5FD-FCCC0317FDC7}"/>
    <cellStyle name="Normal 16 2 3" xfId="4319" xr:uid="{A686E27B-FF93-465D-88FE-AE5AC3D28FF8}"/>
    <cellStyle name="Normal 16 2 3 2" xfId="4591" xr:uid="{13150B6F-AE6B-4FEE-88D6-6364C1860D22}"/>
    <cellStyle name="Normal 16 2 4" xfId="4533" xr:uid="{C49293F7-9761-482F-B610-001BBAB7B387}"/>
    <cellStyle name="Normal 16 2 4 2" xfId="4782" xr:uid="{6E59FC54-EDCA-4D5D-8A8A-AD4D11E69B3B}"/>
    <cellStyle name="Normal 16 2 5" xfId="4898" xr:uid="{3E562793-AD86-4E2C-A81A-AE2820776CDA}"/>
    <cellStyle name="Normal 16 3" xfId="4449" xr:uid="{4CB36D0B-8688-4DFD-B491-8442610D823D}"/>
    <cellStyle name="Normal 17" xfId="52" xr:uid="{DCE72F71-0C6D-4AE9-8D48-F6A3C9921C31}"/>
    <cellStyle name="Normal 17 2" xfId="3711" xr:uid="{90C9E8BB-1500-4481-9FF9-C2AA804AD719}"/>
    <cellStyle name="Normal 17 2 2" xfId="4399" xr:uid="{E413CE52-5A82-4D0D-BFFE-1FD78A5F23A8}"/>
    <cellStyle name="Normal 17 2 2 2" xfId="4660" xr:uid="{5219CBEB-8352-4F9C-A548-5B0F0BE4F1BF}"/>
    <cellStyle name="Normal 17 2 3" xfId="4321" xr:uid="{46FF4907-78AD-42EB-AECA-455FC5C55317}"/>
    <cellStyle name="Normal 17 2 3 2" xfId="4593" xr:uid="{95BCBDA7-8F85-42CE-8960-87B8546D76EE}"/>
    <cellStyle name="Normal 17 2 4" xfId="4534" xr:uid="{1C5CCAC4-DD79-4693-AE15-9A77F9A4C8CB}"/>
    <cellStyle name="Normal 17 2 4 2" xfId="4783" xr:uid="{52274C04-E0AC-49EE-86CC-3ACCAAD41197}"/>
    <cellStyle name="Normal 17 2 5" xfId="4899" xr:uid="{5140BF4F-0519-4043-B1E7-B40A49961372}"/>
    <cellStyle name="Normal 17 3" xfId="4322" xr:uid="{511C3EE4-C462-4F43-8EAD-4616B036BFD3}"/>
    <cellStyle name="Normal 17 3 2" xfId="4594" xr:uid="{DED91463-D0BF-46CF-B240-C41046859863}"/>
    <cellStyle name="Normal 17 4" xfId="4320" xr:uid="{9A1A05DD-220F-4845-A2CD-AEE36CA0B66A}"/>
    <cellStyle name="Normal 17 4 2" xfId="4592" xr:uid="{40AF7321-23AA-4F5A-8EC7-C9867DC21B17}"/>
    <cellStyle name="Normal 17 5" xfId="4450" xr:uid="{99E08D4A-AC1E-4B71-965E-36DCBA3C149C}"/>
    <cellStyle name="Normal 18" xfId="53" xr:uid="{4DFC706B-89E2-4AAF-9671-880E067AC306}"/>
    <cellStyle name="Normal 18 2" xfId="3712" xr:uid="{84D18823-EB9E-409C-B4F9-CD06C7A3780E}"/>
    <cellStyle name="Normal 18 2 2" xfId="4535" xr:uid="{8923F1E9-987A-4BD7-985F-68E652773A84}"/>
    <cellStyle name="Normal 18 3" xfId="4323" xr:uid="{6A089E40-0DCD-418C-98E9-CE5E7CD39836}"/>
    <cellStyle name="Normal 18 3 2" xfId="4770" xr:uid="{71272D42-898D-4B43-8BF7-428929BB5FC4}"/>
    <cellStyle name="Normal 18 3 3" xfId="4900" xr:uid="{CADB29CD-07F2-45C5-B533-B9669D04133D}"/>
    <cellStyle name="Normal 18 3 4" xfId="4873" xr:uid="{D4819EB6-535B-466B-BDD4-8A7D5606B710}"/>
    <cellStyle name="Normal 18 4" xfId="4451" xr:uid="{8A5BACAF-1C14-4F2E-B2A4-5627B8791DA0}"/>
    <cellStyle name="Normal 19" xfId="54" xr:uid="{ADDE036F-E37C-42CF-93EE-AE28D46C71B6}"/>
    <cellStyle name="Normal 19 2" xfId="55" xr:uid="{0A18E746-D86E-4F4A-9753-0BED0C3777AE}"/>
    <cellStyle name="Normal 19 2 2" xfId="3713" xr:uid="{0C39D890-917E-42E0-86D1-3563097EB301}"/>
    <cellStyle name="Normal 19 2 2 2" xfId="4536" xr:uid="{08AFB01E-0F95-4049-B999-EBC0C5D93B9A}"/>
    <cellStyle name="Normal 19 2 3" xfId="4453" xr:uid="{E17C21E5-4C68-4B01-95E7-647E815D1D4E}"/>
    <cellStyle name="Normal 19 3" xfId="3714" xr:uid="{9F8F8698-F5D0-4FA3-B4EC-94026A84F688}"/>
    <cellStyle name="Normal 19 3 2" xfId="4537" xr:uid="{0E60B9B6-847B-4658-8ACD-4C18248F6F8E}"/>
    <cellStyle name="Normal 19 4" xfId="4452" xr:uid="{3DEE693B-B173-41CA-9078-4C6B5BB00ED9}"/>
    <cellStyle name="Normal 2" xfId="3" xr:uid="{0035700C-F3A5-4A6F-B63A-5CE25669DEE2}"/>
    <cellStyle name="Normal 2 2" xfId="56" xr:uid="{5402929E-B571-4273-8977-D5368B5254C1}"/>
    <cellStyle name="Normal 2 2 2" xfId="57" xr:uid="{9D9D665C-181D-49C6-9113-F65AABA99A2E}"/>
    <cellStyle name="Normal 2 2 2 2" xfId="3715" xr:uid="{B632B8BC-C12D-4846-BF7A-3F731235B563}"/>
    <cellStyle name="Normal 2 2 2 2 2" xfId="4538" xr:uid="{B1163917-E040-465F-A6EB-BE74B6A804C1}"/>
    <cellStyle name="Normal 2 2 2 3" xfId="4455" xr:uid="{BEB04018-2A74-48F1-9DDB-79D3E8CFDE30}"/>
    <cellStyle name="Normal 2 2 3" xfId="3716" xr:uid="{651E2867-3AD3-4665-B13E-6DF7662EBC88}"/>
    <cellStyle name="Normal 2 2 3 2" xfId="4539" xr:uid="{2C8E7C1C-EE8F-4E7B-9694-D99683118FA7}"/>
    <cellStyle name="Normal 2 2 3 2 2" xfId="4799" xr:uid="{24ABCA39-B568-4529-BF77-F9D52B84954D}"/>
    <cellStyle name="Normal 2 2 3 2 2 2" xfId="4832" xr:uid="{F2FB14FB-4B86-434E-8845-8991085DDBDB}"/>
    <cellStyle name="Normal 2 2 3 2 2 3" xfId="5520" xr:uid="{F2E1EA60-6251-425D-A96D-ADF00DF169BF}"/>
    <cellStyle name="Normal 2 2 3 2 2 4" xfId="5533" xr:uid="{520F3000-1064-4396-9C5B-8F8A6A4CE38E}"/>
    <cellStyle name="Normal 2 2 3 2 3" xfId="4918" xr:uid="{D35C5602-7E2D-4C03-871D-F167D0EBD716}"/>
    <cellStyle name="Normal 2 2 3 2 4" xfId="5473" xr:uid="{8CB8E7CB-E8F8-437B-9871-004A79F00CEC}"/>
    <cellStyle name="Normal 2 2 3 3" xfId="4697" xr:uid="{270F7F1E-77AB-4A8A-9B76-71392261CB8C}"/>
    <cellStyle name="Normal 2 2 3 4" xfId="4874" xr:uid="{25B15AA0-58D6-4041-B644-13325E33E644}"/>
    <cellStyle name="Normal 2 2 3 5" xfId="4863" xr:uid="{94D9AF82-1538-4C02-97C9-DBD64FF6A9C9}"/>
    <cellStyle name="Normal 2 2 4" xfId="4324" xr:uid="{8879226F-2111-4565-AF46-876A7BE55D44}"/>
    <cellStyle name="Normal 2 2 4 2" xfId="4595" xr:uid="{2D91A38E-CD3B-44CD-BF6E-21C05E055A25}"/>
    <cellStyle name="Normal 2 2 4 2 2" xfId="4771" xr:uid="{7A25ADEF-08B6-4568-A32A-DF9C45D8AB56}"/>
    <cellStyle name="Normal 2 2 4 3" xfId="4901" xr:uid="{D2A76E1E-B2D2-494B-AFCB-32953018F9D0}"/>
    <cellStyle name="Normal 2 2 4 4" xfId="4875" xr:uid="{591F229D-8947-4F6C-9DCE-077AD8B1C565}"/>
    <cellStyle name="Normal 2 2 5" xfId="4454" xr:uid="{598C08F5-11D4-4448-A08A-BF99F7CDF576}"/>
    <cellStyle name="Normal 2 2 5 2" xfId="4831" xr:uid="{B3FC4B3F-0DE4-43FB-8570-6006AB9BBBE4}"/>
    <cellStyle name="Normal 2 2 6" xfId="4921" xr:uid="{1D6B23DF-2C98-4F80-A01F-44F32CBDB1B6}"/>
    <cellStyle name="Normal 2 3" xfId="58" xr:uid="{27348F6B-37DE-4698-9DCC-1AA8E5C05DDF}"/>
    <cellStyle name="Normal 2 3 2" xfId="59" xr:uid="{E83E05BA-A654-4F91-B583-A023C7BF0DC8}"/>
    <cellStyle name="Normal 2 3 2 2" xfId="3717" xr:uid="{0AAB5F84-0E01-476B-B0BB-C729399D7107}"/>
    <cellStyle name="Normal 2 3 2 2 2" xfId="4540" xr:uid="{9F114A0D-E824-4335-A5F8-338C75D881A2}"/>
    <cellStyle name="Normal 2 3 2 3" xfId="4326" xr:uid="{56672647-F51D-4E70-BAC2-C4754AD4990E}"/>
    <cellStyle name="Normal 2 3 2 3 2" xfId="4596" xr:uid="{2F06FFCC-8E3F-4F7F-9D23-D8FD2298DE6E}"/>
    <cellStyle name="Normal 2 3 2 3 2 2" xfId="4773" xr:uid="{BCCCCD91-720E-410B-BAAA-0AC4A92D3397}"/>
    <cellStyle name="Normal 2 3 2 3 3" xfId="4903" xr:uid="{B626E0D7-A222-421D-A128-9ED2070B6CF4}"/>
    <cellStyle name="Normal 2 3 2 3 4" xfId="4876" xr:uid="{69A3E4DD-8CED-4E58-A91F-11CEF83239DE}"/>
    <cellStyle name="Normal 2 3 2 4" xfId="4457" xr:uid="{8031A41A-87CE-4BED-97D5-5AB443231F25}"/>
    <cellStyle name="Normal 2 3 3" xfId="60" xr:uid="{0329DA15-9100-42D2-AC58-CF89BA42E37C}"/>
    <cellStyle name="Normal 2 3 4" xfId="61" xr:uid="{A673A61D-B139-4B22-A4F7-10EA91FE0A39}"/>
    <cellStyle name="Normal 2 3 5" xfId="3718" xr:uid="{1DFA6A32-8049-4B08-9CF8-504B7CD63081}"/>
    <cellStyle name="Normal 2 3 5 2" xfId="4541" xr:uid="{514B67E5-F79A-4D16-879F-1CBC15339BE5}"/>
    <cellStyle name="Normal 2 3 6" xfId="4325" xr:uid="{6F2093C5-8B64-44CE-9DAC-94D781F505EB}"/>
    <cellStyle name="Normal 2 3 6 2" xfId="4772" xr:uid="{5160B6D6-E275-43CB-89F9-7D59857C69BA}"/>
    <cellStyle name="Normal 2 3 6 3" xfId="4902" xr:uid="{A33F0D0F-5C49-4FA2-AC3A-5B254E26F60B}"/>
    <cellStyle name="Normal 2 3 6 4" xfId="4877" xr:uid="{76ABB038-2E7E-4C6F-8C70-365711FA30A0}"/>
    <cellStyle name="Normal 2 3 7" xfId="4456" xr:uid="{9F7AE942-3571-406F-A248-D179D2FC0332}"/>
    <cellStyle name="Normal 2 4" xfId="62" xr:uid="{09425646-BB42-4DA4-8F64-BEF4E9C1D9E3}"/>
    <cellStyle name="Normal 2 4 2" xfId="63" xr:uid="{EB1C6750-2E25-49C8-90FD-1D9071B93A85}"/>
    <cellStyle name="Normal 2 4 3" xfId="3719" xr:uid="{8CBD9CBF-786F-4A08-8795-789BA6F743C9}"/>
    <cellStyle name="Normal 2 4 3 2" xfId="4542" xr:uid="{5750CD15-AAD7-4415-98EE-6BD873DA2EC4}"/>
    <cellStyle name="Normal 2 4 3 3" xfId="4841" xr:uid="{68D9F192-7DD8-4A0B-89C7-3A1383F8379C}"/>
    <cellStyle name="Normal 2 4 4" xfId="4458" xr:uid="{68194DA7-C351-4737-A6E2-1FA81ADAED31}"/>
    <cellStyle name="Normal 2 4 5" xfId="4922" xr:uid="{2049E3C1-89DB-4B61-81C0-BDFF4A094BB2}"/>
    <cellStyle name="Normal 2 4 6" xfId="4920" xr:uid="{9ACC0A76-F37F-40E9-8A2D-561005866F51}"/>
    <cellStyle name="Normal 2 5" xfId="3720" xr:uid="{84802378-391E-4E7D-A58C-96F5ABC97C04}"/>
    <cellStyle name="Normal 2 5 2" xfId="3735" xr:uid="{D890AF2F-23FF-4B9C-886C-14F6EE8EB2B4}"/>
    <cellStyle name="Normal 2 5 2 2" xfId="4558" xr:uid="{24D9E3FF-4EA8-4475-A455-6C0E503504F6}"/>
    <cellStyle name="Normal 2 5 2 2 2" xfId="4691" xr:uid="{AF7F8075-C515-4F04-851B-995377DC5A7A}"/>
    <cellStyle name="Normal 2 5 3" xfId="4543" xr:uid="{4AF2022B-5ED7-4D45-893D-83AF6474317F}"/>
    <cellStyle name="Normal 2 5 3 2" xfId="4800" xr:uid="{F5E09EA7-71ED-4377-B8E2-C5266BCBCBA3}"/>
    <cellStyle name="Normal 2 5 3 3" xfId="4914" xr:uid="{8713636E-29E6-4E90-AD59-BF7F8C566AFE}"/>
    <cellStyle name="Normal 2 5 3 4" xfId="5470" xr:uid="{19C4C718-ED84-49F3-B008-FADF217DE3C8}"/>
    <cellStyle name="Normal 2 5 3 4 2" xfId="5514" xr:uid="{645CE055-5D27-41FB-B224-FF77DF3580ED}"/>
    <cellStyle name="Normal 2 5 4" xfId="4833" xr:uid="{AE5110FE-4829-41E7-80D6-3E4DAB468C7C}"/>
    <cellStyle name="Normal 2 5 5" xfId="4829" xr:uid="{7B89FC96-11F1-4CBC-A9B7-96996EC1BF67}"/>
    <cellStyle name="Normal 2 5 6" xfId="4828" xr:uid="{73386E86-B0F8-498B-952A-A21AEFE8E027}"/>
    <cellStyle name="Normal 2 5 7" xfId="4917" xr:uid="{66A56B97-F05A-4B62-89CC-E16D23CD69E6}"/>
    <cellStyle name="Normal 2 5 8" xfId="4887" xr:uid="{0890DAA4-C257-4BC7-9DAB-795AF59F07E0}"/>
    <cellStyle name="Normal 2 6" xfId="3736" xr:uid="{062F5EAA-23BD-48A8-8B68-75D1E89C1A45}"/>
    <cellStyle name="Normal 2 6 2" xfId="4559" xr:uid="{E258376E-FD3C-449C-AEEB-382F70BAADD5}"/>
    <cellStyle name="Normal 2 6 2 2" xfId="4687" xr:uid="{02189824-F2BD-4A47-BE63-F45ADC4269CF}"/>
    <cellStyle name="Normal 2 6 3" xfId="4690" xr:uid="{7F58BA64-5A19-4C9A-BE49-0CCC42D3F1FD}"/>
    <cellStyle name="Normal 2 6 3 2" xfId="5502" xr:uid="{173DFB7B-F326-437E-8550-534D959769F7}"/>
    <cellStyle name="Normal 2 6 4" xfId="4834" xr:uid="{8AA07F06-C125-46CB-B020-6119F4274EDE}"/>
    <cellStyle name="Normal 2 6 5" xfId="4826" xr:uid="{4295B600-84BF-44CD-97FB-2F7711BF3438}"/>
    <cellStyle name="Normal 2 6 5 2" xfId="4878" xr:uid="{6DDBE669-4053-459A-B929-371B5B6FD0BF}"/>
    <cellStyle name="Normal 2 6 6" xfId="4812" xr:uid="{41112E9D-1C4D-4683-98AD-8A80249C16A0}"/>
    <cellStyle name="Normal 2 6 7" xfId="5489" xr:uid="{08EF6C63-5456-42F1-A7F3-BBE06B0D277E}"/>
    <cellStyle name="Normal 2 6 8" xfId="5498" xr:uid="{369F9D99-59AD-4163-A90F-A02C521B9579}"/>
    <cellStyle name="Normal 2 6 9" xfId="4686" xr:uid="{82648DBD-74C6-4F5C-A52E-A0830C46E348}"/>
    <cellStyle name="Normal 2 7" xfId="4406" xr:uid="{8D366A65-FEDC-4227-BE49-6A36FE242731}"/>
    <cellStyle name="Normal 2 7 2" xfId="4712" xr:uid="{5A478689-FD93-493D-9ACC-75386995B0CB}"/>
    <cellStyle name="Normal 2 7 3" xfId="4835" xr:uid="{D4B6DFC1-162B-44F0-A4A0-C51B4C67D9CB}"/>
    <cellStyle name="Normal 2 7 4" xfId="5471" xr:uid="{305A17D7-90BB-44B9-8021-8B2EA649727B}"/>
    <cellStyle name="Normal 2 7 5" xfId="4688" xr:uid="{CB7D7E94-B9EB-4FD8-AEF4-C626957B12AC}"/>
    <cellStyle name="Normal 2 8" xfId="4761" xr:uid="{02FD824E-67DB-4350-9FFE-65637B19D625}"/>
    <cellStyle name="Normal 2 9" xfId="4830" xr:uid="{3561D3B3-8E59-4A5A-ABAB-1EDF41DF4AF0}"/>
    <cellStyle name="Normal 20" xfId="88" xr:uid="{A6B2EA50-3EDC-4D6E-AA8A-BF1D48336E87}"/>
    <cellStyle name="Normal 20 2" xfId="3721" xr:uid="{C678611F-AE91-4DCF-AE31-506AEB9C2E90}"/>
    <cellStyle name="Normal 20 2 2" xfId="3722" xr:uid="{7E2F6E10-A6AE-4F0E-B62A-EA9BEB91BFFD}"/>
    <cellStyle name="Normal 20 2 2 2" xfId="4400" xr:uid="{F595B7D0-B01D-48DE-9AB8-E23F35FAFB62}"/>
    <cellStyle name="Normal 20 2 2 2 2" xfId="4661" xr:uid="{65F42408-76EB-4175-B22F-98D8CEDD080B}"/>
    <cellStyle name="Normal 20 2 2 3" xfId="4392" xr:uid="{8EE49CF8-3FE6-4D4E-99C1-B47315DAA00D}"/>
    <cellStyle name="Normal 20 2 2 3 2" xfId="4653" xr:uid="{40DBC967-7F50-48E7-9C13-CAE93F8FB128}"/>
    <cellStyle name="Normal 20 2 2 4" xfId="4545" xr:uid="{93432E43-C3D2-439C-9334-49DFEA501209}"/>
    <cellStyle name="Normal 20 2 2 4 2" xfId="4796" xr:uid="{C95A65B4-5E42-4CB4-AE99-593C6F731FD6}"/>
    <cellStyle name="Normal 20 2 2 5" xfId="4912" xr:uid="{983DFDB7-ECF3-4136-BD81-994C0C530304}"/>
    <cellStyle name="Normal 20 2 3" xfId="4395" xr:uid="{189E0452-68CF-421D-BC5F-11D3096407C1}"/>
    <cellStyle name="Normal 20 2 3 2" xfId="4656" xr:uid="{BCFCDCE6-5624-4B4E-9CF8-FD91B7D903BB}"/>
    <cellStyle name="Normal 20 2 4" xfId="4391" xr:uid="{2E36A8F8-8866-4207-A665-11F44636F882}"/>
    <cellStyle name="Normal 20 2 4 2" xfId="4652" xr:uid="{4B36A54D-0836-4D84-853A-12639D616102}"/>
    <cellStyle name="Normal 20 2 5" xfId="4544" xr:uid="{517B1F33-AAF5-459A-93B5-81057746445C}"/>
    <cellStyle name="Normal 20 2 5 2" xfId="4795" xr:uid="{A2893574-E825-4EEC-BB99-8A11ECE829A2}"/>
    <cellStyle name="Normal 20 2 6" xfId="4911" xr:uid="{E47035F2-8C17-46BA-99ED-F6EE61E91D1F}"/>
    <cellStyle name="Normal 20 3" xfId="3831" xr:uid="{1DA63018-D808-4B63-BFB1-EC84015A0740}"/>
    <cellStyle name="Normal 20 3 2" xfId="4563" xr:uid="{30C9304C-3B99-43EC-A5B5-E5A362C98204}"/>
    <cellStyle name="Normal 20 4" xfId="4327" xr:uid="{D586F579-9570-4282-BFBA-6E97941BF503}"/>
    <cellStyle name="Normal 20 4 2" xfId="4597" xr:uid="{F9C1D519-3A07-455C-9D01-9DDA121CB9AA}"/>
    <cellStyle name="Normal 20 4 2 2" xfId="4774" xr:uid="{76B9E255-41DC-4E63-B943-FB7B3B89AAC1}"/>
    <cellStyle name="Normal 20 4 3" xfId="4904" xr:uid="{F68A5EFA-53D5-4296-8862-8555F7C08ED8}"/>
    <cellStyle name="Normal 20 4 4" xfId="4879" xr:uid="{4B35D2A4-79D5-492B-8823-9ABC0D2C0CF9}"/>
    <cellStyle name="Normal 20 5" xfId="4468" xr:uid="{8FB8BD1E-8933-4262-8885-0601B296D845}"/>
    <cellStyle name="Normal 20 5 2" xfId="5495" xr:uid="{D273BB28-C79D-4507-B5CB-D945C9290EFF}"/>
    <cellStyle name="Normal 20 6" xfId="4801" xr:uid="{1511ECC5-52F1-4604-9B1E-04148B43718D}"/>
    <cellStyle name="Normal 20 7" xfId="4864" xr:uid="{070BA88F-04D7-431B-8137-ADF58FC2822F}"/>
    <cellStyle name="Normal 20 8" xfId="4885" xr:uid="{2D8B313E-DC92-4551-BA58-46A59E7EACF4}"/>
    <cellStyle name="Normal 20 9" xfId="4884" xr:uid="{0DEBFDA4-D5B5-44ED-A97C-E7B144E1886A}"/>
    <cellStyle name="Normal 21" xfId="89" xr:uid="{E277A673-3FB3-489D-B351-7AC55F89D765}"/>
    <cellStyle name="Normal 21 2" xfId="3723" xr:uid="{335FB064-669A-407A-BFAF-F570C08A0374}"/>
    <cellStyle name="Normal 21 2 2" xfId="3724" xr:uid="{540A1A15-2E92-4E9F-A526-4114640329DB}"/>
    <cellStyle name="Normal 21 2 2 2" xfId="4547" xr:uid="{9C37DCD5-BC08-4B1D-816F-D924453287C7}"/>
    <cellStyle name="Normal 21 2 3" xfId="4546" xr:uid="{2FE70C6F-D4C3-4215-AE40-DA61B0BD0BE8}"/>
    <cellStyle name="Normal 21 3" xfId="4328" xr:uid="{98D947EF-E132-4738-82AE-3DB496C8A57B}"/>
    <cellStyle name="Normal 21 3 2" xfId="4714" xr:uid="{C8C02218-BC7F-4C67-8A46-2DFCFA5031C5}"/>
    <cellStyle name="Normal 21 3 2 2" xfId="5524" xr:uid="{AA37F518-90FE-4AC6-B880-812E824896CA}"/>
    <cellStyle name="Normal 21 3 3" xfId="4713" xr:uid="{6E1B360B-D8C9-437C-8F44-CDAC9233A55C}"/>
    <cellStyle name="Normal 21 4" xfId="4469" xr:uid="{BBBF06E8-86E3-4B41-B53F-687957D82874}"/>
    <cellStyle name="Normal 21 4 2" xfId="5525" xr:uid="{B82B04EA-1B82-420D-8DE4-72E7E720ED66}"/>
    <cellStyle name="Normal 21 4 3" xfId="4784" xr:uid="{9FA01CEE-F1A9-43C4-BD02-8B26DAF3B26B}"/>
    <cellStyle name="Normal 21 5" xfId="4905" xr:uid="{4B5A1714-0F38-46DC-B4A4-B2244C553A1A}"/>
    <cellStyle name="Normal 22" xfId="689" xr:uid="{947609CB-EF02-4A24-ADC2-1BA28DDCA68B}"/>
    <cellStyle name="Normal 22 2" xfId="3665" xr:uid="{5101D941-B805-4A86-8024-BA57F8D64037}"/>
    <cellStyle name="Normal 22 2 2" xfId="4488" xr:uid="{42D180DD-39E5-4C6A-BD25-3800F23A8C8E}"/>
    <cellStyle name="Normal 22 3" xfId="3664" xr:uid="{B06892E8-9E5D-4E67-A17E-C775CCEC7E1D}"/>
    <cellStyle name="Normal 22 3 2" xfId="4329" xr:uid="{C6E2D502-178C-4F4C-9A26-CDDEA5C50202}"/>
    <cellStyle name="Normal 22 3 2 2" xfId="4715" xr:uid="{3C2434E0-8A46-4543-928E-4C9BD8CFC8DC}"/>
    <cellStyle name="Normal 22 3 3" xfId="4487" xr:uid="{A8140693-B090-44C0-A1DB-C305F5FCCC2C}"/>
    <cellStyle name="Normal 22 3 4" xfId="4859" xr:uid="{2B8B2677-C288-426E-B6E7-7CEEA40F1B79}"/>
    <cellStyle name="Normal 22 4" xfId="3668" xr:uid="{1FC7FC2B-4DAF-48EB-BD08-6EBC158583EB}"/>
    <cellStyle name="Normal 22 4 10" xfId="5523" xr:uid="{C0AB0549-49BB-491F-80B1-A7A002F17D93}"/>
    <cellStyle name="Normal 22 4 2" xfId="4405" xr:uid="{29278525-6367-4F7C-9D44-4BDEEBD4F5C4}"/>
    <cellStyle name="Normal 22 4 2 2" xfId="4666" xr:uid="{844159EB-C46A-435A-898F-110D41F3E0D1}"/>
    <cellStyle name="Normal 22 4 3" xfId="4491" xr:uid="{69C8DFED-4374-4A7D-8053-6DCB12ED3AE9}"/>
    <cellStyle name="Normal 22 4 3 2" xfId="4804" xr:uid="{57B36E97-D56D-447B-A305-72593F8C2054}"/>
    <cellStyle name="Normal 22 4 3 3" xfId="4916" xr:uid="{C6AD75E1-4931-448B-AEB8-A356F802FB03}"/>
    <cellStyle name="Normal 22 4 3 4" xfId="5505" xr:uid="{A95E3EE6-95EA-4F15-88BD-D47CA48B22A6}"/>
    <cellStyle name="Normal 22 4 3 5" xfId="5501" xr:uid="{F24F3DAB-48EB-45D9-9397-548F62694D34}"/>
    <cellStyle name="Normal 22 4 3 6" xfId="4785" xr:uid="{C2849234-835F-47CC-91D2-E01233069DC4}"/>
    <cellStyle name="Normal 22 4 4" xfId="4860" xr:uid="{C79DB6EB-0361-4805-8781-CD0A2A106D6A}"/>
    <cellStyle name="Normal 22 4 5" xfId="4818" xr:uid="{7D1F4321-D423-4FB3-BEF4-EBE31828AC15}"/>
    <cellStyle name="Normal 22 4 6" xfId="4809" xr:uid="{73672F41-7645-4F60-AF9D-4913AF4EE64B}"/>
    <cellStyle name="Normal 22 4 7" xfId="4808" xr:uid="{C4FE1C31-7FB6-43E0-943E-5582FE4507D7}"/>
    <cellStyle name="Normal 22 4 8" xfId="4807" xr:uid="{8082198B-B9AD-474A-8DAB-0B8C74AE1B97}"/>
    <cellStyle name="Normal 22 4 9" xfId="4806" xr:uid="{938A8D73-9921-49CC-AC98-C9A679BB0990}"/>
    <cellStyle name="Normal 22 5" xfId="4472" xr:uid="{97F37249-F920-4DF6-BF87-0C9CCDCCDF2D}"/>
    <cellStyle name="Normal 22 5 2" xfId="4906" xr:uid="{BE3F8696-63A4-429E-8C48-29246569034F}"/>
    <cellStyle name="Normal 23" xfId="3725" xr:uid="{9CADF199-FD71-42A6-A0AD-CF53D35591C5}"/>
    <cellStyle name="Normal 23 2" xfId="4286" xr:uid="{911C8281-BE03-40F5-AA15-425AF4345D92}"/>
    <cellStyle name="Normal 23 2 2" xfId="4331" xr:uid="{3CB31DB2-AEEE-490D-86F1-E7594A3950EA}"/>
    <cellStyle name="Normal 23 2 2 2" xfId="4599" xr:uid="{EEFDAE7E-BD3F-4D3E-8A10-8153D57A6812}"/>
    <cellStyle name="Normal 23 2 2 2 2" xfId="4919" xr:uid="{D137F5CF-CF38-4CBE-BE6F-7F1E9019D457}"/>
    <cellStyle name="Normal 23 2 2 3" xfId="4861" xr:uid="{4AC32517-16AB-4BC1-9C3D-8EB30994CF9A}"/>
    <cellStyle name="Normal 23 2 2 4" xfId="4836" xr:uid="{FAB52583-83A1-4519-8F4A-E5CCC0DBE925}"/>
    <cellStyle name="Normal 23 2 3" xfId="4572" xr:uid="{EA02A35C-556D-4352-B529-8B4731D40F41}"/>
    <cellStyle name="Normal 23 2 3 2" xfId="4819" xr:uid="{F74AADC5-41A2-41C5-AE40-B10683735BAC}"/>
    <cellStyle name="Normal 23 2 4" xfId="4880" xr:uid="{FB009441-864A-4215-8018-1C0943D1A725}"/>
    <cellStyle name="Normal 23 3" xfId="4401" xr:uid="{D222C76B-F79C-48DB-805C-DBA0E32A1DAA}"/>
    <cellStyle name="Normal 23 3 2" xfId="4662" xr:uid="{1F8DD5EF-4477-4D25-9FC2-6B0BC552D532}"/>
    <cellStyle name="Normal 23 4" xfId="4330" xr:uid="{EC653A9C-01D9-4599-BE84-ECACE732AEF0}"/>
    <cellStyle name="Normal 23 4 2" xfId="4598" xr:uid="{E7080B34-8627-4F9C-8810-CB56F47A1E92}"/>
    <cellStyle name="Normal 23 5" xfId="4548" xr:uid="{DE292723-E7C0-482C-8BF4-0E884C29EEFE}"/>
    <cellStyle name="Normal 23 5 2" xfId="4786" xr:uid="{8927C0C8-9C43-47D4-97C0-D2303FB8ABDE}"/>
    <cellStyle name="Normal 23 6" xfId="4907" xr:uid="{5986EFCC-5C99-4B46-A464-4DDA534FC463}"/>
    <cellStyle name="Normal 24" xfId="3726" xr:uid="{CE582C82-2C18-4B12-B235-E733AC959EF7}"/>
    <cellStyle name="Normal 24 2" xfId="3727" xr:uid="{78CDF12C-2012-433A-A687-BB07F31ABA05}"/>
    <cellStyle name="Normal 24 2 2" xfId="4403" xr:uid="{C4709DCA-7A28-499E-98E6-8DDA930AB3CA}"/>
    <cellStyle name="Normal 24 2 2 2" xfId="4664" xr:uid="{C01E7A89-FCFB-4A59-8648-9536ADC5D5C4}"/>
    <cellStyle name="Normal 24 2 3" xfId="4333" xr:uid="{0D5EA9A9-B151-4167-BF78-45A8E3DC4ADD}"/>
    <cellStyle name="Normal 24 2 3 2" xfId="4601" xr:uid="{A9E8DA00-0E3B-419F-9B47-746E22FC5D1C}"/>
    <cellStyle name="Normal 24 2 4" xfId="4550" xr:uid="{052FC56E-1957-498E-8BC9-9DA1024D6796}"/>
    <cellStyle name="Normal 24 2 4 2" xfId="4788" xr:uid="{16DA8D73-51F7-4292-85E5-739CAF1F17C9}"/>
    <cellStyle name="Normal 24 2 5" xfId="4909" xr:uid="{1A898882-B519-4E8C-B89D-A2A986E801A9}"/>
    <cellStyle name="Normal 24 3" xfId="4402" xr:uid="{FADADA1F-D615-4824-BE43-DE3D9F9C7793}"/>
    <cellStyle name="Normal 24 3 2" xfId="4663" xr:uid="{3032A764-9C8F-4778-B754-032835AEBBFF}"/>
    <cellStyle name="Normal 24 4" xfId="4332" xr:uid="{210E243E-5FDF-4C3A-866E-A162579700AF}"/>
    <cellStyle name="Normal 24 4 2" xfId="4600" xr:uid="{FCB2A0F8-B5E7-47EB-93B0-3DEEFD56C23B}"/>
    <cellStyle name="Normal 24 5" xfId="4549" xr:uid="{CAF15CB6-D9BD-4A62-A1E9-7D1B3963CE68}"/>
    <cellStyle name="Normal 24 5 2" xfId="4787" xr:uid="{46CD4EBA-0711-4110-972B-7D60C57F06D3}"/>
    <cellStyle name="Normal 24 6" xfId="4908" xr:uid="{4EC23EB6-52ED-477C-A638-DA59A9E3DDBC}"/>
    <cellStyle name="Normal 25" xfId="3734" xr:uid="{4DC32136-E3DE-4333-9D9F-93F2B41423E8}"/>
    <cellStyle name="Normal 25 2" xfId="4335" xr:uid="{2D6DD8E9-B890-4627-86F8-63BBD25D9822}"/>
    <cellStyle name="Normal 25 2 2" xfId="4603" xr:uid="{177230DA-3154-42C8-B86E-BA064F0FBAA9}"/>
    <cellStyle name="Normal 25 2 2 2" xfId="5504" xr:uid="{7A0DDBB2-F454-4A2F-8FF9-E61789298136}"/>
    <cellStyle name="Normal 25 3" xfId="4404" xr:uid="{E38EA737-0880-433A-9038-5CED5B2E48E8}"/>
    <cellStyle name="Normal 25 3 2" xfId="4665" xr:uid="{B659009B-2B9A-41E6-B1CD-A8636541ECF1}"/>
    <cellStyle name="Normal 25 4" xfId="4334" xr:uid="{BE862837-E9F0-4270-95C8-7728109096C4}"/>
    <cellStyle name="Normal 25 4 2" xfId="4602" xr:uid="{CF87A467-8F00-41A9-96CF-1E35EF85227D}"/>
    <cellStyle name="Normal 25 5" xfId="4557" xr:uid="{1D0F7DE0-897E-481E-8669-3227FC868B49}"/>
    <cellStyle name="Normal 25 5 2" xfId="4789" xr:uid="{04DF29A1-7BC3-48FA-A3B7-4650AAB19468}"/>
    <cellStyle name="Normal 26" xfId="4284" xr:uid="{EB08AD5F-4724-4727-B02F-B37CD5C89EF7}"/>
    <cellStyle name="Normal 26 2" xfId="4285" xr:uid="{EDFEDE3A-72FE-4994-B68E-6B839A00689D}"/>
    <cellStyle name="Normal 26 2 2" xfId="4337" xr:uid="{710C17EF-AB9D-4D83-9323-9E9C16A110AE}"/>
    <cellStyle name="Normal 26 2 2 2" xfId="4605" xr:uid="{0D073223-5BE5-46CF-9906-B80B13559D35}"/>
    <cellStyle name="Normal 26 2 3" xfId="4571" xr:uid="{1EC238E6-7ACF-4694-880E-DB590A13CB9F}"/>
    <cellStyle name="Normal 26 3" xfId="4336" xr:uid="{7C35FE62-C16D-4374-8FBA-F929A3AC437C}"/>
    <cellStyle name="Normal 26 3 2" xfId="4604" xr:uid="{3819EBA1-5977-4BD6-9A76-E31FA11021FC}"/>
    <cellStyle name="Normal 26 3 2 2" xfId="4698" xr:uid="{01B8842C-AD2E-4148-B5FF-E6A3F604499B}"/>
    <cellStyle name="Normal 26 4" xfId="4570" xr:uid="{11F0CBB5-1182-4CA3-9843-8BECEF572E15}"/>
    <cellStyle name="Normal 27" xfId="4338" xr:uid="{05F8BEE1-9A76-40E8-8D0D-47065E6CEF2C}"/>
    <cellStyle name="Normal 27 2" xfId="4339" xr:uid="{AB19F6E2-D4A7-4453-8124-B82110DFCFC9}"/>
    <cellStyle name="Normal 27 2 2" xfId="4607" xr:uid="{E062263E-6822-4712-8480-16AE8060BB43}"/>
    <cellStyle name="Normal 27 3" xfId="4606" xr:uid="{6093811C-C154-4D38-94E8-9283579525BE}"/>
    <cellStyle name="Normal 27 4" xfId="4813" xr:uid="{33C46B6B-77B9-4E7A-82D7-533B77521476}"/>
    <cellStyle name="Normal 27 5" xfId="5487" xr:uid="{069AFCDF-D34C-44D9-81DE-A15F68045217}"/>
    <cellStyle name="Normal 27 6" xfId="4803" xr:uid="{D8B1955F-0723-4086-8A74-FA48B968DBB7}"/>
    <cellStyle name="Normal 27 7" xfId="5499" xr:uid="{1445A562-CB61-415D-A3E9-3071CF0A82B5}"/>
    <cellStyle name="Normal 27 8" xfId="4693" xr:uid="{24FEA340-D421-462E-B594-624248008697}"/>
    <cellStyle name="Normal 28" xfId="4340" xr:uid="{90E7928F-907A-44FE-98B7-226B9445B592}"/>
    <cellStyle name="Normal 28 2" xfId="4341" xr:uid="{39646B96-9AFB-4478-BBB3-E50A63B02462}"/>
    <cellStyle name="Normal 28 2 2" xfId="4609" xr:uid="{80D23F07-FF51-4EF4-A416-035A837A4AF5}"/>
    <cellStyle name="Normal 28 3" xfId="4342" xr:uid="{B5FA9FB1-B74C-4C44-9373-0F7F969EA60A}"/>
    <cellStyle name="Normal 28 4" xfId="4608" xr:uid="{7C6212C8-DBC4-4E4D-B416-05AB9D5A23DC}"/>
    <cellStyle name="Normal 29" xfId="4343" xr:uid="{9961EFD6-4261-46ED-BA81-05334BC1D839}"/>
    <cellStyle name="Normal 29 2" xfId="4344" xr:uid="{A91E4A68-8A09-4CF7-814F-C1345C56CB5B}"/>
    <cellStyle name="Normal 29 2 2" xfId="4611" xr:uid="{FB940D24-1FAC-4635-9715-714E66573316}"/>
    <cellStyle name="Normal 29 3" xfId="4610" xr:uid="{59A0186E-D45F-4FD4-93C0-AC8A86908817}"/>
    <cellStyle name="Normal 3" xfId="2" xr:uid="{665067A7-73F8-4B7E-BFD2-7BB3B9468366}"/>
    <cellStyle name="Normal 3 2" xfId="64" xr:uid="{5892B345-1A0A-42A4-98C7-642DF539620D}"/>
    <cellStyle name="Normal 3 2 2" xfId="65" xr:uid="{6AADDF44-6669-42AA-A57A-FCA2D2F74770}"/>
    <cellStyle name="Normal 3 2 2 2" xfId="3728" xr:uid="{B2CECC24-F793-4168-AC08-A94A0EA600F4}"/>
    <cellStyle name="Normal 3 2 2 2 2" xfId="4551" xr:uid="{EFE749E7-996B-49E5-BAAD-5AD5D262F196}"/>
    <cellStyle name="Normal 3 2 2 3" xfId="4460" xr:uid="{E63046CE-0487-4C50-B8F0-E8DC6C0421E7}"/>
    <cellStyle name="Normal 3 2 3" xfId="66" xr:uid="{B050BF23-C342-4566-907F-8F90BC74B94F}"/>
    <cellStyle name="Normal 3 2 4" xfId="3729" xr:uid="{85503CB5-054F-4EBC-B4C3-D27951268BF4}"/>
    <cellStyle name="Normal 3 2 4 2" xfId="4552" xr:uid="{FF1ED459-3B5E-40CB-8A9F-3409D2A24F13}"/>
    <cellStyle name="Normal 3 2 5" xfId="4459" xr:uid="{D90ACFB3-7CB7-494C-83C9-91452924C355}"/>
    <cellStyle name="Normal 3 2 5 2" xfId="4762" xr:uid="{907C8C42-544B-4DE7-8E27-5EDE35C03217}"/>
    <cellStyle name="Normal 3 2 5 3" xfId="5472" xr:uid="{58ADD0A0-9FFA-45B6-BC95-5272989E2113}"/>
    <cellStyle name="Normal 3 2 5 4" xfId="4692" xr:uid="{75D7CFC5-942D-4276-B34F-D841F9F4D78E}"/>
    <cellStyle name="Normal 3 3" xfId="67" xr:uid="{F212AB52-3D65-47A5-A387-A0BA70A3985E}"/>
    <cellStyle name="Normal 3 3 2" xfId="3730" xr:uid="{23DE66E7-6516-4489-AF47-C11E0BF259F9}"/>
    <cellStyle name="Normal 3 3 2 2" xfId="4553" xr:uid="{A284B907-C49B-43EA-BF43-6DB5B529748A}"/>
    <cellStyle name="Normal 3 3 3" xfId="4461" xr:uid="{F6EF2354-1545-47B2-B903-682DFF986DD4}"/>
    <cellStyle name="Normal 3 4" xfId="3737" xr:uid="{4016C072-DF5D-406F-AAB5-7BBD78014FD5}"/>
    <cellStyle name="Normal 3 4 2" xfId="4288" xr:uid="{4C97A1A3-F876-4B8D-9048-1C2B5389D51F}"/>
    <cellStyle name="Normal 3 4 2 2" xfId="4838" xr:uid="{D95EDD8F-1AE3-41CF-9FD9-D442B1FC1A78}"/>
    <cellStyle name="Normal 3 4 3" xfId="4560" xr:uid="{6FE9DBBC-F0C4-4131-937D-B504FC092390}"/>
    <cellStyle name="Normal 3 5" xfId="4287" xr:uid="{046AE01D-A4D4-47BC-A4B9-2FC83F7E5298}"/>
    <cellStyle name="Normal 3 5 2" xfId="4573" xr:uid="{2C41BE8F-B6A0-4666-A092-ED91F048346C}"/>
    <cellStyle name="Normal 3 5 2 2" xfId="4839" xr:uid="{6355E4D6-46C7-4994-9E15-59D195823520}"/>
    <cellStyle name="Normal 3 5 3" xfId="4913" xr:uid="{C237C1F6-BA14-435B-BA40-CBBB53337026}"/>
    <cellStyle name="Normal 3 5 4" xfId="4881" xr:uid="{3283D1BA-7C97-4DCA-AC2C-1C96DF17DD67}"/>
    <cellStyle name="Normal 3 6" xfId="83" xr:uid="{EC173372-2831-41ED-88C4-207DAEED39E8}"/>
    <cellStyle name="Normal 3 6 2" xfId="5503" xr:uid="{3FD45222-4049-45F1-9C48-8AA0331126A9}"/>
    <cellStyle name="Normal 3 6 2 2" xfId="5500" xr:uid="{A2D4DAA3-CC3D-4397-85CB-6522F0873A9E}"/>
    <cellStyle name="Normal 3 6 2 3" xfId="5534" xr:uid="{FCB7E45D-D05F-4A4B-84E8-100DB425FEB9}"/>
    <cellStyle name="Normal 3 6 3" xfId="5510" xr:uid="{991EA23C-EAA0-4392-A397-0EE80DAF574E}"/>
    <cellStyle name="Normal 3 6 3 2" xfId="5535" xr:uid="{C8431616-78A5-48BA-8F88-4F9842FEA1C9}"/>
    <cellStyle name="Normal 3 6 3 3" xfId="5530" xr:uid="{D3D6A2D0-D7FB-49E5-86B8-C842B09AD84B}"/>
    <cellStyle name="Normal 3 6 4" xfId="4837" xr:uid="{398CDAAB-CB34-42B2-BE3C-5E90806B37E6}"/>
    <cellStyle name="Normal 30" xfId="4345" xr:uid="{9D5FC10E-EA1E-4793-BCF8-11D8F361CCE2}"/>
    <cellStyle name="Normal 30 2" xfId="4346" xr:uid="{7F4BC7AC-3371-4C02-A29F-90C4EBAD6F3C}"/>
    <cellStyle name="Normal 30 2 2" xfId="4613" xr:uid="{54F95432-17AD-4CB5-BBD9-E27E1487B86C}"/>
    <cellStyle name="Normal 30 3" xfId="4612" xr:uid="{FFF6C054-6039-4576-8C31-97B40FF8F05E}"/>
    <cellStyle name="Normal 31" xfId="4347" xr:uid="{6670AE23-4E8F-46F2-B1D5-27063FEDB419}"/>
    <cellStyle name="Normal 31 2" xfId="4348" xr:uid="{4899F02A-783F-4835-9F5F-847261C8503A}"/>
    <cellStyle name="Normal 31 2 2" xfId="4615" xr:uid="{3FC525A6-0254-4DE1-BF6F-B8D3F52F120A}"/>
    <cellStyle name="Normal 31 3" xfId="4614" xr:uid="{B7D068E4-E3A3-4BEE-AF3C-4B467A977197}"/>
    <cellStyle name="Normal 32" xfId="4349" xr:uid="{4D8C3AD0-94D1-4AAF-AC7B-FBFD63CF6EC1}"/>
    <cellStyle name="Normal 33" xfId="4350" xr:uid="{5C716CBB-DEB2-48D7-87AB-3D261CAD5E0C}"/>
    <cellStyle name="Normal 33 2" xfId="4351" xr:uid="{52CD69A5-7427-4B96-97A8-7455063CE7FE}"/>
    <cellStyle name="Normal 33 2 2" xfId="4617" xr:uid="{00712DE3-F2AD-49C8-8B4C-E357BC1B9A1B}"/>
    <cellStyle name="Normal 33 3" xfId="4616" xr:uid="{E5508984-F6A8-4EDC-A539-D97BADBCFB19}"/>
    <cellStyle name="Normal 34" xfId="4352" xr:uid="{578DDDA0-8A07-4AFF-A804-BB79067627AA}"/>
    <cellStyle name="Normal 34 2" xfId="4353" xr:uid="{865853F7-9DFB-4391-9028-6C0FA4263F5D}"/>
    <cellStyle name="Normal 34 2 2" xfId="4619" xr:uid="{435346AE-AD76-4924-A78B-D49BFD5B979D}"/>
    <cellStyle name="Normal 34 3" xfId="4618" xr:uid="{62A0BCF4-EF26-42A5-A3B1-FB202A24F3AA}"/>
    <cellStyle name="Normal 35" xfId="4354" xr:uid="{CD449496-C9DF-45F6-A692-54A302CFB4AF}"/>
    <cellStyle name="Normal 35 2" xfId="4355" xr:uid="{6F49DC7F-F5FF-49D1-9987-54C19EAE28D7}"/>
    <cellStyle name="Normal 35 2 2" xfId="4621" xr:uid="{28B0BD9D-366B-45B5-A473-BBEA8F98905B}"/>
    <cellStyle name="Normal 35 3" xfId="4620" xr:uid="{179BFCD7-99DB-4209-97BB-7EA54B702E7D}"/>
    <cellStyle name="Normal 36" xfId="4356" xr:uid="{03F75A32-AEBC-49DC-90AA-C79BD7600F98}"/>
    <cellStyle name="Normal 36 2" xfId="4357" xr:uid="{1F2B7F73-98D3-4FA9-991F-DC0DC192A245}"/>
    <cellStyle name="Normal 36 2 2" xfId="4623" xr:uid="{8272A35C-3987-4FB0-B66D-1AA7929F1017}"/>
    <cellStyle name="Normal 36 3" xfId="4622" xr:uid="{51AE2C99-68F0-43E3-9FBB-9C39EDC74D66}"/>
    <cellStyle name="Normal 37" xfId="4358" xr:uid="{5800BE63-82C7-4BB7-A0C8-86565A40F9C1}"/>
    <cellStyle name="Normal 37 2" xfId="4359" xr:uid="{AE6411C8-F134-421C-89E5-C6A63713EBCA}"/>
    <cellStyle name="Normal 37 2 2" xfId="4625" xr:uid="{F65D4FA7-03C7-4792-BDE5-8CD55506DE02}"/>
    <cellStyle name="Normal 37 3" xfId="4624" xr:uid="{8F49389E-6264-4B8C-8125-1B274BFEDAD4}"/>
    <cellStyle name="Normal 38" xfId="4360" xr:uid="{F5730EF9-6C22-443F-85B6-90B119DC1056}"/>
    <cellStyle name="Normal 38 2" xfId="4361" xr:uid="{9312A1F3-141F-4648-9B38-CD50471993A8}"/>
    <cellStyle name="Normal 38 2 2" xfId="4627" xr:uid="{D5CD93C6-43C2-4755-82F8-A2605C6385A6}"/>
    <cellStyle name="Normal 38 3" xfId="4626" xr:uid="{6CD8C622-EEAB-466C-B43E-7E04351F1A70}"/>
    <cellStyle name="Normal 39" xfId="4362" xr:uid="{F9FF0D2C-CAB0-4951-8CA8-DD21501746ED}"/>
    <cellStyle name="Normal 39 2" xfId="4363" xr:uid="{B2122A60-4806-4F6F-9F7F-9977BFF78A83}"/>
    <cellStyle name="Normal 39 2 2" xfId="4364" xr:uid="{88C1D33E-0C5F-4C43-A88F-BCB79B8EFD3F}"/>
    <cellStyle name="Normal 39 2 2 2" xfId="4630" xr:uid="{42F42C45-CFF1-448E-9080-432EF93BB25C}"/>
    <cellStyle name="Normal 39 2 3" xfId="4629" xr:uid="{D1AB62E0-4C42-4C62-8258-83D5BBBEE1EE}"/>
    <cellStyle name="Normal 39 3" xfId="4365" xr:uid="{21D96BCA-0085-41F5-8FAA-8ABACABFB851}"/>
    <cellStyle name="Normal 39 3 2" xfId="4631" xr:uid="{70AD15E4-DACA-45D1-9B5E-D96F755BC643}"/>
    <cellStyle name="Normal 39 4" xfId="4628" xr:uid="{31B62593-78B2-4020-B06A-EF12CFBCDB3A}"/>
    <cellStyle name="Normal 4" xfId="68" xr:uid="{4DD1061D-705F-4435-9BFD-536FC0CEF7DF}"/>
    <cellStyle name="Normal 4 2" xfId="69" xr:uid="{23C134BA-2D3C-4922-9D73-9B004FA6135C}"/>
    <cellStyle name="Normal 4 2 2" xfId="690" xr:uid="{65504266-9505-414F-97E6-C1B022E66DA0}"/>
    <cellStyle name="Normal 4 2 2 2" xfId="691" xr:uid="{7C48E6EF-A56A-495A-BB0C-FFB68E20E031}"/>
    <cellStyle name="Normal 4 2 2 2 2" xfId="4474" xr:uid="{3F9261CC-2908-4B00-AE63-C92F14AE9313}"/>
    <cellStyle name="Normal 4 2 2 3" xfId="692" xr:uid="{70AF68EA-7B11-4EFA-879C-80166CC608F2}"/>
    <cellStyle name="Normal 4 2 2 3 2" xfId="4475" xr:uid="{298BE809-E26B-4F96-96C8-CCE0FB5F6F7F}"/>
    <cellStyle name="Normal 4 2 2 4" xfId="693" xr:uid="{C5E942FD-6B54-46EC-8895-1CF9BA61B541}"/>
    <cellStyle name="Normal 4 2 2 4 2" xfId="694" xr:uid="{D0DF62AB-CA6B-478A-83BE-5CA04A8315D3}"/>
    <cellStyle name="Normal 4 2 2 4 2 2" xfId="4477" xr:uid="{F1101C0C-F8F6-4702-A202-5C4A7F78000D}"/>
    <cellStyle name="Normal 4 2 2 4 3" xfId="695" xr:uid="{A0E39610-F726-4CEE-9981-DE746D1D3F60}"/>
    <cellStyle name="Normal 4 2 2 4 3 2" xfId="696" xr:uid="{93F4183C-CF36-4DBB-B8ED-B9FBB12C0167}"/>
    <cellStyle name="Normal 4 2 2 4 3 2 2" xfId="4479" xr:uid="{7E27E8D4-17B6-492F-8A76-D461296493EE}"/>
    <cellStyle name="Normal 4 2 2 4 3 3" xfId="3667" xr:uid="{093F6125-87A2-4B65-8854-74BEEBDABEA4}"/>
    <cellStyle name="Normal 4 2 2 4 3 3 2" xfId="4490" xr:uid="{75E98FF7-6927-4F42-AB32-C13060277824}"/>
    <cellStyle name="Normal 4 2 2 4 3 4" xfId="4478" xr:uid="{386116DC-A5C0-4F2A-8971-DF1756AFB871}"/>
    <cellStyle name="Normal 4 2 2 4 4" xfId="4476" xr:uid="{BF716EE6-D402-4178-9CA3-F8AF2B0E26B0}"/>
    <cellStyle name="Normal 4 2 2 5" xfId="4473" xr:uid="{4092A154-3328-4BCC-AD77-03AC99F48B0E}"/>
    <cellStyle name="Normal 4 2 3" xfId="4279" xr:uid="{07375398-CB45-4E08-9C9A-4614A29AD256}"/>
    <cellStyle name="Normal 4 2 3 2" xfId="4290" xr:uid="{2B04941E-8DC1-4108-BE21-5C407A617B75}"/>
    <cellStyle name="Normal 4 2 3 2 2" xfId="4716" xr:uid="{5C6062CC-8944-42E8-9CC5-B53E0EEE93A0}"/>
    <cellStyle name="Normal 4 2 3 2 3" xfId="5513" xr:uid="{E25CF7B2-895D-4EDF-9862-801A62E28B7C}"/>
    <cellStyle name="Normal 4 2 3 3" xfId="4566" xr:uid="{BE4FC7CD-F34D-4F1B-96B8-4C951C03170E}"/>
    <cellStyle name="Normal 4 2 3 3 2" xfId="4717" xr:uid="{2DF1B832-13A3-45E7-9D67-3420085C611B}"/>
    <cellStyle name="Normal 4 2 3 4" xfId="4718" xr:uid="{D105A169-748A-4A46-9BEC-B302791D9A72}"/>
    <cellStyle name="Normal 4 2 3 5" xfId="4719" xr:uid="{D6BEA475-FE04-45B1-8F53-01876665FA9A}"/>
    <cellStyle name="Normal 4 2 4" xfId="4280" xr:uid="{933D2E8B-F35F-4CEC-8BF3-B267CDC6D1AD}"/>
    <cellStyle name="Normal 4 2 4 2" xfId="4367" xr:uid="{8D2D2F8C-A8F0-4EFC-9AF4-AB8A005BE5EB}"/>
    <cellStyle name="Normal 4 2 4 2 2" xfId="4633" xr:uid="{EB62EAC3-9A55-4060-94A3-A5C1D56AD26D}"/>
    <cellStyle name="Normal 4 2 4 2 2 2" xfId="4720" xr:uid="{26977D28-C1BB-4243-AC82-76C14159A99A}"/>
    <cellStyle name="Normal 4 2 4 2 3" xfId="4862" xr:uid="{6A7D51B0-6817-45CE-B969-F3384FE3DC06}"/>
    <cellStyle name="Normal 4 2 4 2 4" xfId="4827" xr:uid="{82655491-1A89-4F0C-AB34-53B56E20F278}"/>
    <cellStyle name="Normal 4 2 4 3" xfId="4567" xr:uid="{12E74042-91BB-4385-858A-F89982E395B7}"/>
    <cellStyle name="Normal 4 2 4 3 2" xfId="4790" xr:uid="{3A107C10-0C9D-40B3-A661-C566DC9AA54D}"/>
    <cellStyle name="Normal 4 2 4 4" xfId="4882" xr:uid="{D62CE782-C7A2-445C-A109-99C7938004B7}"/>
    <cellStyle name="Normal 4 2 5" xfId="3832" xr:uid="{70BC920B-D91C-400D-B6FA-644A94BE5DBD}"/>
    <cellStyle name="Normal 4 2 5 2" xfId="4564" xr:uid="{B037D5CF-1653-4807-8447-A25357AA0F7D}"/>
    <cellStyle name="Normal 4 2 6" xfId="4462" xr:uid="{5C296A04-7651-4B0E-ADBC-C7A7463CC579}"/>
    <cellStyle name="Normal 4 2 7" xfId="5517" xr:uid="{5344869A-69AE-4E44-B1A5-7931EA6E8F99}"/>
    <cellStyle name="Normal 4 3" xfId="90" xr:uid="{D01C805C-AC80-4AAC-9BD0-838EBF80AB38}"/>
    <cellStyle name="Normal 4 3 2" xfId="91" xr:uid="{86FD1099-3ACB-4D7A-9E22-226B9BA0AD23}"/>
    <cellStyle name="Normal 4 3 2 2" xfId="697" xr:uid="{4E7DE404-F084-4FB6-94A5-A91CEF6C7805}"/>
    <cellStyle name="Normal 4 3 2 2 2" xfId="4480" xr:uid="{9DBF9498-6269-4A35-B5DF-3D42FA0643E6}"/>
    <cellStyle name="Normal 4 3 2 3" xfId="3833" xr:uid="{367E9450-BCFD-4BAF-A1CD-E81F184B25F7}"/>
    <cellStyle name="Normal 4 3 2 3 2" xfId="4565" xr:uid="{0AC64866-36AA-4223-BA37-8045B0BB743C}"/>
    <cellStyle name="Normal 4 3 2 4" xfId="4471" xr:uid="{BA3B4064-45B1-4E4F-A722-AF57E8085EEC}"/>
    <cellStyle name="Normal 4 3 3" xfId="698" xr:uid="{A6F6A988-88F5-433F-8444-B0F3E9CF6366}"/>
    <cellStyle name="Normal 4 3 3 2" xfId="4481" xr:uid="{5B660F80-B0D3-4E40-951F-9335BCB6A717}"/>
    <cellStyle name="Normal 4 3 3 2 2" xfId="4696" xr:uid="{D4C80EF2-9075-42E8-973E-1D8AD16BCF81}"/>
    <cellStyle name="Normal 4 3 4" xfId="699" xr:uid="{76085EC5-0529-4D74-A1F6-0D35DFA8D307}"/>
    <cellStyle name="Normal 4 3 4 2" xfId="4482" xr:uid="{CA580C14-4467-4359-83FA-4F1DD5AAABF4}"/>
    <cellStyle name="Normal 4 3 4 2 2" xfId="5528" xr:uid="{1EE3BC3D-42E0-46FE-A91F-093800E263E9}"/>
    <cellStyle name="Normal 4 3 5" xfId="700" xr:uid="{613935B2-3FB6-45F8-B694-9A869EC89756}"/>
    <cellStyle name="Normal 4 3 5 2" xfId="701" xr:uid="{FFAE1309-1396-492F-923E-2857FD7B2868}"/>
    <cellStyle name="Normal 4 3 5 2 2" xfId="4484" xr:uid="{429D469A-FFF7-4760-B8E0-FED4B6454776}"/>
    <cellStyle name="Normal 4 3 5 3" xfId="702" xr:uid="{1CBDC141-A235-4561-A476-B6A73B6C0AA4}"/>
    <cellStyle name="Normal 4 3 5 3 2" xfId="703" xr:uid="{92A1A5DC-0169-44BD-ACAC-C8C112D950E3}"/>
    <cellStyle name="Normal 4 3 5 3 2 2" xfId="4486" xr:uid="{03F26382-090A-43D1-91E4-003E70FD3171}"/>
    <cellStyle name="Normal 4 3 5 3 3" xfId="3666" xr:uid="{D321320C-6ACB-4134-92EC-471259535A69}"/>
    <cellStyle name="Normal 4 3 5 3 3 2" xfId="4489" xr:uid="{2EFFB80C-BAA7-40E8-AB8B-9CDEB227BD0C}"/>
    <cellStyle name="Normal 4 3 5 3 4" xfId="4485" xr:uid="{1F17EE90-3559-4534-9ED3-BDCB0443077C}"/>
    <cellStyle name="Normal 4 3 5 4" xfId="4483" xr:uid="{78169C26-7DD3-41A2-97EA-D40F72D6BCDF}"/>
    <cellStyle name="Normal 4 3 6" xfId="3739" xr:uid="{4A9B21A2-4506-4379-AA57-ACE1053558F5}"/>
    <cellStyle name="Normal 4 3 7" xfId="4470" xr:uid="{0C727DF2-AB80-48D5-A8EC-4339A1A10EFA}"/>
    <cellStyle name="Normal 4 3 7 2" xfId="5512" xr:uid="{B07B1AAA-0EA8-4192-9C50-C2796DC09EBC}"/>
    <cellStyle name="Normal 4 4" xfId="3738" xr:uid="{FD6CD9AE-9EA2-45AF-84AA-DCD5B84564E0}"/>
    <cellStyle name="Normal 4 4 2" xfId="4281" xr:uid="{519939FC-48BF-4502-9F01-34B063D97408}"/>
    <cellStyle name="Normal 4 4 2 2" xfId="5521" xr:uid="{99D593E4-FF83-4B87-8C5D-E637E776556A}"/>
    <cellStyle name="Normal 4 4 3" xfId="4289" xr:uid="{7F601265-33CE-4AF6-82B6-059DD2FD5223}"/>
    <cellStyle name="Normal 4 4 3 2" xfId="4292" xr:uid="{909CF767-204B-4E44-9BFA-FB1069125033}"/>
    <cellStyle name="Normal 4 4 3 2 2" xfId="4576" xr:uid="{4C1C764A-BB28-46A5-9A67-71978DFAA224}"/>
    <cellStyle name="Normal 4 4 3 3" xfId="4291" xr:uid="{0F103A15-E93B-4C21-AC40-646E3DE665EB}"/>
    <cellStyle name="Normal 4 4 3 3 2" xfId="4575" xr:uid="{5FFF2FFC-0728-4DD7-9FFB-74ADB220EDEF}"/>
    <cellStyle name="Normal 4 4 3 4" xfId="4574" xr:uid="{F3E0BD76-270D-4E8D-B6A2-253FD907BB97}"/>
    <cellStyle name="Normal 4 4 4" xfId="4561" xr:uid="{3A9A3331-9BF1-4DCF-85E3-748C1D853E82}"/>
    <cellStyle name="Normal 4 4 4 2" xfId="5529" xr:uid="{9A906489-FE4D-4AA3-86ED-6C9E924E7159}"/>
    <cellStyle name="Normal 4 4 4 3" xfId="4915" xr:uid="{687F9D60-DA11-4973-A4B5-AB7B230CB2F5}"/>
    <cellStyle name="Normal 4 4 5" xfId="5511" xr:uid="{4A70686C-819A-4493-A003-AB2F241B9BB6}"/>
    <cellStyle name="Normal 4 5" xfId="4282" xr:uid="{735E6A23-D671-4577-A705-A9F7852FEBFD}"/>
    <cellStyle name="Normal 4 5 2" xfId="4366" xr:uid="{3BCD95E6-252B-462D-A118-1DE89920E7B6}"/>
    <cellStyle name="Normal 4 5 2 2" xfId="4632" xr:uid="{AD0085F5-EC9C-4E68-AF0A-111682DD4B45}"/>
    <cellStyle name="Normal 4 5 3" xfId="4568" xr:uid="{86558DCE-DEA7-47BE-A43C-EED41F2B707A}"/>
    <cellStyle name="Normal 4 6" xfId="4283" xr:uid="{1D8DA045-839C-41B6-BEC6-3DC2152FA4E9}"/>
    <cellStyle name="Normal 4 6 2" xfId="4569" xr:uid="{F9B28D9E-2C68-4CA4-B1A0-B710EAD477F0}"/>
    <cellStyle name="Normal 4 7" xfId="3741" xr:uid="{57D46B52-E1B9-4694-AC40-516C5A9887A4}"/>
    <cellStyle name="Normal 4 8" xfId="5516" xr:uid="{2A8CFAEA-D255-4F4F-98D8-2F2321D14CD7}"/>
    <cellStyle name="Normal 40" xfId="4368" xr:uid="{DF95B049-C2EF-4408-84AF-2630C6B3FE23}"/>
    <cellStyle name="Normal 40 2" xfId="4369" xr:uid="{6CB716ED-C2FD-47AB-89F6-350E4473E678}"/>
    <cellStyle name="Normal 40 2 2" xfId="4370" xr:uid="{9548FC63-4181-4E81-928F-E2D424F677F3}"/>
    <cellStyle name="Normal 40 2 2 2" xfId="4636" xr:uid="{7AAD13AA-2A5A-46BA-AADC-6BFEE2E823E9}"/>
    <cellStyle name="Normal 40 2 3" xfId="4635" xr:uid="{3A2E8E2B-1964-4E66-A073-A666F5728E5A}"/>
    <cellStyle name="Normal 40 3" xfId="4371" xr:uid="{2F8A1280-E49F-4D3C-AE3D-7F3B4681C777}"/>
    <cellStyle name="Normal 40 3 2" xfId="4637" xr:uid="{BC1D9567-F521-4AEB-9EE1-117281F2B667}"/>
    <cellStyle name="Normal 40 4" xfId="4634" xr:uid="{ED4BDE4A-1397-4CD5-B85B-61BBBC0E12AB}"/>
    <cellStyle name="Normal 41" xfId="4372" xr:uid="{BE4283DC-FF1C-455E-94D0-77FA937A2091}"/>
    <cellStyle name="Normal 41 2" xfId="4373" xr:uid="{DAFBB072-C3DC-4410-9661-E947264377AA}"/>
    <cellStyle name="Normal 41 2 2" xfId="4639" xr:uid="{7DD166A4-5E6B-400E-B622-95476E2B3B75}"/>
    <cellStyle name="Normal 41 3" xfId="4638" xr:uid="{D5FD5EEB-14C3-4E6F-B651-C68DD3BDB534}"/>
    <cellStyle name="Normal 42" xfId="4374" xr:uid="{61ED7C45-88C1-42C6-9207-8D9BF1EDD6E8}"/>
    <cellStyle name="Normal 42 2" xfId="4375" xr:uid="{ABD6A12A-2310-4563-9FF0-BC2C669A6547}"/>
    <cellStyle name="Normal 42 2 2" xfId="4641" xr:uid="{8F2FCF91-F1DD-4FA5-BAC7-AA4F34956C10}"/>
    <cellStyle name="Normal 42 3" xfId="4640" xr:uid="{E6D85DDC-8F1E-4E29-987E-5CD97532EC87}"/>
    <cellStyle name="Normal 43" xfId="4376" xr:uid="{3A82929A-653D-4814-91B4-EFD57C723478}"/>
    <cellStyle name="Normal 43 2" xfId="4377" xr:uid="{42645322-2409-4A8C-AEDD-2515F44121C9}"/>
    <cellStyle name="Normal 43 2 2" xfId="4643" xr:uid="{C8529882-57DE-4D78-BD1A-4DAEDA7AE1DB}"/>
    <cellStyle name="Normal 43 3" xfId="4642" xr:uid="{F4991B96-D770-435A-A7A2-E21A71E64104}"/>
    <cellStyle name="Normal 44" xfId="4387" xr:uid="{1F6F51DF-A84B-410D-BCD0-52BB015056AD}"/>
    <cellStyle name="Normal 44 2" xfId="4388" xr:uid="{27B87BC2-B370-4CD0-A2A3-11041D5E71A9}"/>
    <cellStyle name="Normal 44 2 2" xfId="4650" xr:uid="{0329922A-D768-4E3E-B4BB-AB167D60592B}"/>
    <cellStyle name="Normal 44 3" xfId="4649" xr:uid="{92B6AB67-1140-4B87-BC99-AA43A03F069D}"/>
    <cellStyle name="Normal 45" xfId="4842" xr:uid="{363E9252-F6A2-47C8-AC83-06B614267350}"/>
    <cellStyle name="Normal 45 2" xfId="5491" xr:uid="{7AB00376-D26E-4120-9906-F117A8F4BEDF}"/>
    <cellStyle name="Normal 45 3" xfId="5490" xr:uid="{890F27E5-8671-4320-8F15-F6DBDFD113C2}"/>
    <cellStyle name="Normal 5" xfId="70" xr:uid="{676E357F-718A-426F-A7FB-E83D126DD827}"/>
    <cellStyle name="Normal 5 10" xfId="704" xr:uid="{4F757333-432F-44B3-8950-1B46605CA593}"/>
    <cellStyle name="Normal 5 10 2" xfId="705" xr:uid="{C4B39529-886C-474E-9F69-AC76121A5922}"/>
    <cellStyle name="Normal 5 10 2 2" xfId="706" xr:uid="{5B2DECF6-ED21-43E8-89E9-2F7A51F1B4A4}"/>
    <cellStyle name="Normal 5 10 2 3" xfId="707" xr:uid="{1229BB1C-02B2-4EF5-BBD9-67E320FE5132}"/>
    <cellStyle name="Normal 5 10 2 4" xfId="708" xr:uid="{E8BE6BF7-EEA9-498C-9FDC-611D705F6F32}"/>
    <cellStyle name="Normal 5 10 3" xfId="709" xr:uid="{DD40F1A7-70F7-4807-B126-74A9CD5ADA06}"/>
    <cellStyle name="Normal 5 10 3 2" xfId="710" xr:uid="{A0237E78-7D0F-402B-91CB-FDCDE1A8AF86}"/>
    <cellStyle name="Normal 5 10 3 3" xfId="711" xr:uid="{C85699F5-1CE2-4C94-B070-8AC53451A13A}"/>
    <cellStyle name="Normal 5 10 3 4" xfId="712" xr:uid="{2E488EB2-3B5F-4483-86A0-23CD96FF5E89}"/>
    <cellStyle name="Normal 5 10 4" xfId="713" xr:uid="{48E5F283-05A1-4545-9917-A5D8091F0BDF}"/>
    <cellStyle name="Normal 5 10 5" xfId="714" xr:uid="{F853FF95-F615-4E48-8D64-2EEF56C9F457}"/>
    <cellStyle name="Normal 5 10 6" xfId="715" xr:uid="{10FDF1D5-287F-4925-9D78-5F6CFCDB8623}"/>
    <cellStyle name="Normal 5 11" xfId="716" xr:uid="{79A5DFC3-1D4B-4590-A3E9-AF55C2A8D92B}"/>
    <cellStyle name="Normal 5 11 2" xfId="717" xr:uid="{11CB9DE9-D16A-4405-A240-A92D55E23B3F}"/>
    <cellStyle name="Normal 5 11 2 2" xfId="718" xr:uid="{81DC7E32-79CD-43B8-B2BA-8BB59C53AF6D}"/>
    <cellStyle name="Normal 5 11 2 2 2" xfId="4378" xr:uid="{E6414E75-3805-478E-AECD-6954263349AA}"/>
    <cellStyle name="Normal 5 11 2 2 2 2" xfId="4644" xr:uid="{D66B1F6D-7F07-4AEF-BD8A-9DAF3A4B4CFF}"/>
    <cellStyle name="Normal 5 11 2 2 3" xfId="4849" xr:uid="{3C0BD1CB-4A27-49F1-98ED-04DE05E65D4F}"/>
    <cellStyle name="Normal 5 11 2 3" xfId="719" xr:uid="{93DBB0A2-9071-4521-96E9-91216CDBCE00}"/>
    <cellStyle name="Normal 5 11 2 4" xfId="720" xr:uid="{5D471D7D-93B5-452F-8171-58181BA685F1}"/>
    <cellStyle name="Normal 5 11 3" xfId="721" xr:uid="{902F766F-FD29-47B4-80F0-DBFDE7101F20}"/>
    <cellStyle name="Normal 5 11 3 2" xfId="5507" xr:uid="{1C48986F-BF60-4236-80FF-EE1589EFF7C5}"/>
    <cellStyle name="Normal 5 11 4" xfId="722" xr:uid="{808FA53A-B689-4E59-8801-716276933DAC}"/>
    <cellStyle name="Normal 5 11 4 2" xfId="4791" xr:uid="{77886A21-1C2C-42A4-AF06-E67367CC696A}"/>
    <cellStyle name="Normal 5 11 4 3" xfId="4850" xr:uid="{E6A18E3D-0D5C-4E05-8D12-65726D7F6578}"/>
    <cellStyle name="Normal 5 11 4 4" xfId="4820" xr:uid="{69E9C540-CC2E-4A05-A80E-4B828D9502BA}"/>
    <cellStyle name="Normal 5 11 5" xfId="723" xr:uid="{4AC352EA-E269-47CF-B230-196FCA5FA6FB}"/>
    <cellStyle name="Normal 5 12" xfId="724" xr:uid="{C2C618C0-3DBE-4979-9F21-2BFD1CD3F64B}"/>
    <cellStyle name="Normal 5 12 2" xfId="725" xr:uid="{D8E6861D-F05E-4736-A999-4235DB78DFFD}"/>
    <cellStyle name="Normal 5 12 3" xfId="726" xr:uid="{2FE57FE2-2988-47BA-921C-962265E80315}"/>
    <cellStyle name="Normal 5 12 4" xfId="727" xr:uid="{1ACD035C-1FBC-4CF9-A0A2-EC07AB343E90}"/>
    <cellStyle name="Normal 5 13" xfId="728" xr:uid="{775D590E-DF69-49AE-84ED-D74DA8850D21}"/>
    <cellStyle name="Normal 5 13 2" xfId="729" xr:uid="{40E0C2AE-A51A-405A-9DDB-797216ADAF77}"/>
    <cellStyle name="Normal 5 13 3" xfId="730" xr:uid="{9A2E1168-7426-47EA-AC40-B45B91352F3B}"/>
    <cellStyle name="Normal 5 13 4" xfId="731" xr:uid="{9A648364-8E9E-4669-A161-7C970F90422E}"/>
    <cellStyle name="Normal 5 14" xfId="732" xr:uid="{8ED34F9B-21E8-482B-835E-2283383A8996}"/>
    <cellStyle name="Normal 5 14 2" xfId="733" xr:uid="{35BD83A7-A3F7-4EBB-8A8C-AE6F8BFEFA70}"/>
    <cellStyle name="Normal 5 15" xfId="734" xr:uid="{2A3BA7C8-B80B-4652-A98B-01D3C41B146E}"/>
    <cellStyle name="Normal 5 16" xfId="735" xr:uid="{15AA9EAD-F18D-4376-9F2E-AE9CDAAFE2D3}"/>
    <cellStyle name="Normal 5 17" xfId="736" xr:uid="{105FBDBA-65CD-4B8C-AA09-84E500B5A2CC}"/>
    <cellStyle name="Normal 5 18" xfId="5526" xr:uid="{F8938A97-9AD6-48BB-B5EB-050B8E719421}"/>
    <cellStyle name="Normal 5 2" xfId="71" xr:uid="{5FD15914-3F03-4756-83EA-A0A5DDC3F081}"/>
    <cellStyle name="Normal 5 2 2" xfId="3731" xr:uid="{84FC1069-AC15-48C7-8402-933A81DDC88B}"/>
    <cellStyle name="Normal 5 2 2 2" xfId="4554" xr:uid="{0D7F9483-26FB-4016-8F36-C10FFEDAF706}"/>
    <cellStyle name="Normal 5 2 2 2 2" xfId="4671" xr:uid="{2781BDD9-AF89-4505-ACE5-0EB6D819364F}"/>
    <cellStyle name="Normal 5 2 2 2 2 2" xfId="4672" xr:uid="{876C8EB8-CBFB-4809-90D4-ACD38F043CB8}"/>
    <cellStyle name="Normal 5 2 2 2 3" xfId="4673" xr:uid="{08E38F6B-2B53-417B-83D6-0BAB9A01CF27}"/>
    <cellStyle name="Normal 5 2 2 2 4" xfId="4840" xr:uid="{41F758DE-E234-42E6-AF27-A03238345A09}"/>
    <cellStyle name="Normal 5 2 2 2 5" xfId="5468" xr:uid="{72835678-4B02-4D26-8770-F642802AB94C}"/>
    <cellStyle name="Normal 5 2 2 2 6" xfId="4670" xr:uid="{BDADB5F8-64E0-435D-BDC1-453D3EFD97D9}"/>
    <cellStyle name="Normal 5 2 2 3" xfId="4674" xr:uid="{B05E17AF-6EA8-4A4D-B123-D465EED16A18}"/>
    <cellStyle name="Normal 5 2 2 3 2" xfId="4675" xr:uid="{4D28FC12-BA0E-4FC2-BFBB-22A2CCD0E165}"/>
    <cellStyle name="Normal 5 2 2 4" xfId="4676" xr:uid="{C95DAD34-E42A-4955-AF2D-7015504CA83B}"/>
    <cellStyle name="Normal 5 2 2 5" xfId="4689" xr:uid="{DE35D059-04E8-40C9-A780-3658219FA4FF}"/>
    <cellStyle name="Normal 5 2 2 6" xfId="4810" xr:uid="{C14F0A88-7001-4A1D-9088-6DD046BB8B3E}"/>
    <cellStyle name="Normal 5 2 2 7" xfId="5496" xr:uid="{B037E7DE-0D1F-4F7B-A263-FAA222D8F48C}"/>
    <cellStyle name="Normal 5 2 2 8" xfId="4669" xr:uid="{4E46A3E2-0B81-4421-AC5E-1D8FFFA67DFB}"/>
    <cellStyle name="Normal 5 2 3" xfId="4379" xr:uid="{3D93D95F-1BD9-416C-9A99-DD561FAA9933}"/>
    <cellStyle name="Normal 5 2 3 2" xfId="4645" xr:uid="{76A8864A-5186-4FC7-A979-D53475351AAC}"/>
    <cellStyle name="Normal 5 2 3 2 2" xfId="4679" xr:uid="{63A43A03-EB7C-4E65-B8E5-D1157C1D1572}"/>
    <cellStyle name="Normal 5 2 3 2 3" xfId="4775" xr:uid="{C41BD585-D63C-48DE-985A-587F9EF9C0E5}"/>
    <cellStyle name="Normal 5 2 3 2 4" xfId="5469" xr:uid="{EA20D045-2BE1-47A4-B5FA-FFED2DC89AB8}"/>
    <cellStyle name="Normal 5 2 3 2 5" xfId="4678" xr:uid="{9AEA4502-4B51-4CAA-B265-C686B13D7436}"/>
    <cellStyle name="Normal 5 2 3 3" xfId="4680" xr:uid="{29E011C2-ECFE-4121-AB8C-5ABE38F7FB64}"/>
    <cellStyle name="Normal 5 2 3 3 2" xfId="4910" xr:uid="{B1CBC063-9386-4F24-A645-70B8F1D8534C}"/>
    <cellStyle name="Normal 5 2 3 4" xfId="4695" xr:uid="{61C7992E-99DA-4905-8DA6-7817E09BE3A7}"/>
    <cellStyle name="Normal 5 2 3 4 2" xfId="4883" xr:uid="{5BF8749E-376D-4A92-A694-3314071AFC92}"/>
    <cellStyle name="Normal 5 2 3 5" xfId="4811" xr:uid="{81B7F3D1-C581-47C4-BC59-BE646DAAD793}"/>
    <cellStyle name="Normal 5 2 3 6" xfId="5488" xr:uid="{0EA3837D-8F28-43C6-899D-068E114C2F7B}"/>
    <cellStyle name="Normal 5 2 3 7" xfId="5497" xr:uid="{EAAF8F9D-5338-4278-9A46-E72E1B32BBD1}"/>
    <cellStyle name="Normal 5 2 3 8" xfId="4677" xr:uid="{83872A9D-6DF8-43AB-9F53-95A7EA17F21E}"/>
    <cellStyle name="Normal 5 2 4" xfId="4463" xr:uid="{3BDC48C5-D13C-4EC2-B528-694BF8E816E1}"/>
    <cellStyle name="Normal 5 2 4 2" xfId="4682" xr:uid="{F381BBEC-2BB1-4953-9CCC-9D7C44FB5C31}"/>
    <cellStyle name="Normal 5 2 4 3" xfId="4681" xr:uid="{60B3B4FF-6570-4E8C-BE1F-392B197E594F}"/>
    <cellStyle name="Normal 5 2 5" xfId="4683" xr:uid="{EE56F74C-2A59-495E-B65C-D89759D5E10F}"/>
    <cellStyle name="Normal 5 2 6" xfId="4668" xr:uid="{332C25EB-C302-4B5F-9CBA-E1D83BD089F8}"/>
    <cellStyle name="Normal 5 3" xfId="72" xr:uid="{70F8E461-A072-4BEB-915E-F6AC35B14641}"/>
    <cellStyle name="Normal 5 3 2" xfId="4381" xr:uid="{4A161A64-1296-4FDE-861B-5F63549B24DE}"/>
    <cellStyle name="Normal 5 3 3" xfId="4380" xr:uid="{8D591B86-E6D1-4536-90D8-8F9F0247D2DB}"/>
    <cellStyle name="Normal 5 3 3 2" xfId="4646" xr:uid="{793EA80F-A78A-4866-BECC-227B16AAD2DD}"/>
    <cellStyle name="Normal 5 4" xfId="92" xr:uid="{D57E44DA-8FF0-43B0-A8F6-B992F25FB3BC}"/>
    <cellStyle name="Normal 5 4 10" xfId="737" xr:uid="{53FC96E6-8BA2-422B-9A1F-2A0BDD710BA1}"/>
    <cellStyle name="Normal 5 4 11" xfId="738" xr:uid="{2225949A-6C2D-432E-B6AD-6144A9B7557E}"/>
    <cellStyle name="Normal 5 4 2" xfId="739" xr:uid="{9919B70D-F8D5-4BC1-8145-05A68C8A57D9}"/>
    <cellStyle name="Normal 5 4 2 2" xfId="740" xr:uid="{86164ADD-1A9F-4B56-B417-694426C28924}"/>
    <cellStyle name="Normal 5 4 2 2 2" xfId="741" xr:uid="{98DDB7F9-7399-4ABA-BB36-E37B5684F85E}"/>
    <cellStyle name="Normal 5 4 2 2 2 2" xfId="742" xr:uid="{DB1742A5-E0F6-42F8-96F5-64C44E7A51C4}"/>
    <cellStyle name="Normal 5 4 2 2 2 2 2" xfId="743" xr:uid="{FFC037CC-2E7D-4088-A49C-55150704B10A}"/>
    <cellStyle name="Normal 5 4 2 2 2 2 2 2" xfId="3834" xr:uid="{D9F024EF-6222-465C-85B5-BB02E71B965F}"/>
    <cellStyle name="Normal 5 4 2 2 2 2 2 2 2" xfId="3835" xr:uid="{53651DBA-AE11-44F4-8217-0BA3143CAB81}"/>
    <cellStyle name="Normal 5 4 2 2 2 2 2 3" xfId="3836" xr:uid="{1FE5768D-6323-40EE-8156-7C5BEBD3BB74}"/>
    <cellStyle name="Normal 5 4 2 2 2 2 3" xfId="744" xr:uid="{AED566FA-AACB-4517-9293-AB0B3FB94D28}"/>
    <cellStyle name="Normal 5 4 2 2 2 2 3 2" xfId="3837" xr:uid="{2A5B2909-021C-4CBD-AA9E-C629280E95BE}"/>
    <cellStyle name="Normal 5 4 2 2 2 2 4" xfId="745" xr:uid="{331953F3-76AE-448B-8D32-2F3D301F7F9B}"/>
    <cellStyle name="Normal 5 4 2 2 2 3" xfId="746" xr:uid="{B11AA32C-B24D-4BB0-A888-883EA82A68F7}"/>
    <cellStyle name="Normal 5 4 2 2 2 3 2" xfId="747" xr:uid="{C6252E7C-2A26-4808-93DF-566F11B27F23}"/>
    <cellStyle name="Normal 5 4 2 2 2 3 2 2" xfId="3838" xr:uid="{FBB508E8-FE1F-4227-9E08-9BFE114D5862}"/>
    <cellStyle name="Normal 5 4 2 2 2 3 3" xfId="748" xr:uid="{B9257C33-4CA1-44AD-9717-FD5B3DF0BEF5}"/>
    <cellStyle name="Normal 5 4 2 2 2 3 4" xfId="749" xr:uid="{69089266-6A93-4C60-912B-05A3B1711AE4}"/>
    <cellStyle name="Normal 5 4 2 2 2 4" xfId="750" xr:uid="{3F7ABAB0-28F0-43EE-9C29-BA73CBF5F5A1}"/>
    <cellStyle name="Normal 5 4 2 2 2 4 2" xfId="3839" xr:uid="{64C3E64F-CB4A-4AA0-844D-17B15149B195}"/>
    <cellStyle name="Normal 5 4 2 2 2 5" xfId="751" xr:uid="{22C3CDD0-4010-40AB-9279-F457F87BAA99}"/>
    <cellStyle name="Normal 5 4 2 2 2 6" xfId="752" xr:uid="{7729455C-6014-438B-A78B-8B34CE494457}"/>
    <cellStyle name="Normal 5 4 2 2 3" xfId="753" xr:uid="{58E761D2-941D-4E73-BC66-0880BA9E5053}"/>
    <cellStyle name="Normal 5 4 2 2 3 2" xfId="754" xr:uid="{59BF96F4-2B6A-4250-867D-891C5F8D9104}"/>
    <cellStyle name="Normal 5 4 2 2 3 2 2" xfId="755" xr:uid="{E01FE87D-81EC-415D-A59E-E9D025B11B42}"/>
    <cellStyle name="Normal 5 4 2 2 3 2 2 2" xfId="3840" xr:uid="{302230E8-123F-4325-AC30-2D01BEA17D0F}"/>
    <cellStyle name="Normal 5 4 2 2 3 2 2 2 2" xfId="3841" xr:uid="{CA3ECE5D-3669-446B-AADD-33F53360391E}"/>
    <cellStyle name="Normal 5 4 2 2 3 2 2 3" xfId="3842" xr:uid="{37047AD1-B021-4751-897C-594B6C16F681}"/>
    <cellStyle name="Normal 5 4 2 2 3 2 3" xfId="756" xr:uid="{4D114BF3-04C5-4BE4-A654-C0B93B9DA296}"/>
    <cellStyle name="Normal 5 4 2 2 3 2 3 2" xfId="3843" xr:uid="{B7069CE7-B00E-4CDB-98E1-226799155402}"/>
    <cellStyle name="Normal 5 4 2 2 3 2 4" xfId="757" xr:uid="{B6964DD9-F9A8-4C32-8D17-D84A341ECAB0}"/>
    <cellStyle name="Normal 5 4 2 2 3 3" xfId="758" xr:uid="{6779E6B3-4E66-4094-8F7F-45EADBB3B552}"/>
    <cellStyle name="Normal 5 4 2 2 3 3 2" xfId="3844" xr:uid="{E6687289-FA84-4261-8B3D-305CC1A6DD55}"/>
    <cellStyle name="Normal 5 4 2 2 3 3 2 2" xfId="3845" xr:uid="{07F44025-2CD0-4A2B-8266-0AC73DC8BA53}"/>
    <cellStyle name="Normal 5 4 2 2 3 3 3" xfId="3846" xr:uid="{69746525-F595-44D2-80C6-5BE43F035B52}"/>
    <cellStyle name="Normal 5 4 2 2 3 4" xfId="759" xr:uid="{03CC9877-9377-428E-8131-9EDCA68BBF28}"/>
    <cellStyle name="Normal 5 4 2 2 3 4 2" xfId="3847" xr:uid="{F766EDB5-51D2-4FE4-8AF3-C6FCB41C89E6}"/>
    <cellStyle name="Normal 5 4 2 2 3 5" xfId="760" xr:uid="{E1D61DDF-4705-4E98-91C0-3A83D90DCCEE}"/>
    <cellStyle name="Normal 5 4 2 2 4" xfId="761" xr:uid="{ED15D464-FE99-457B-BAB5-B5A5CFE5AFC5}"/>
    <cellStyle name="Normal 5 4 2 2 4 2" xfId="762" xr:uid="{E9A2BE93-6DF4-412B-BC28-C9A17777D643}"/>
    <cellStyle name="Normal 5 4 2 2 4 2 2" xfId="3848" xr:uid="{C0E8F069-BF12-4F60-A349-CAFCA1E1C9ED}"/>
    <cellStyle name="Normal 5 4 2 2 4 2 2 2" xfId="3849" xr:uid="{151F08AE-E01F-4B3D-B78C-0638474B6B51}"/>
    <cellStyle name="Normal 5 4 2 2 4 2 3" xfId="3850" xr:uid="{64DC192C-4719-4D81-A87D-A01612F7F9BC}"/>
    <cellStyle name="Normal 5 4 2 2 4 3" xfId="763" xr:uid="{52CCA48B-77DF-45C9-A385-DBCABF8CBDBB}"/>
    <cellStyle name="Normal 5 4 2 2 4 3 2" xfId="3851" xr:uid="{F9B43A8C-4A95-419D-BC80-6A153FC2A904}"/>
    <cellStyle name="Normal 5 4 2 2 4 4" xfId="764" xr:uid="{357CEEBA-A2F6-4604-BF14-81A65D544448}"/>
    <cellStyle name="Normal 5 4 2 2 5" xfId="765" xr:uid="{6DC4EA7F-5E6D-463B-A982-62E79C525908}"/>
    <cellStyle name="Normal 5 4 2 2 5 2" xfId="766" xr:uid="{2208CEA7-BFE3-4E61-878B-51C07042A631}"/>
    <cellStyle name="Normal 5 4 2 2 5 2 2" xfId="3852" xr:uid="{FBFF5C88-467B-47D6-9B75-A954D9A4F8CA}"/>
    <cellStyle name="Normal 5 4 2 2 5 3" xfId="767" xr:uid="{AFAEBB16-B135-48BE-886F-11F595253ABE}"/>
    <cellStyle name="Normal 5 4 2 2 5 4" xfId="768" xr:uid="{B67AB181-3CD3-4727-82B6-7EE10BD76186}"/>
    <cellStyle name="Normal 5 4 2 2 6" xfId="769" xr:uid="{6A8BD8C2-5928-4641-8165-C9FAA2DD54A4}"/>
    <cellStyle name="Normal 5 4 2 2 6 2" xfId="3853" xr:uid="{4236472F-32BA-49D8-B9CA-B1B0A5AF63E3}"/>
    <cellStyle name="Normal 5 4 2 2 7" xfId="770" xr:uid="{126A4A67-559C-4606-BB97-63481F17DE66}"/>
    <cellStyle name="Normal 5 4 2 2 8" xfId="771" xr:uid="{A820E9DF-5D5E-4918-92D4-A644228029F8}"/>
    <cellStyle name="Normal 5 4 2 3" xfId="772" xr:uid="{983EB0BD-0FE4-4183-93BC-935FC3E53F7A}"/>
    <cellStyle name="Normal 5 4 2 3 2" xfId="773" xr:uid="{430D4E76-5D92-4604-9102-AFA2B999E3C6}"/>
    <cellStyle name="Normal 5 4 2 3 2 2" xfId="774" xr:uid="{48B9259F-5F62-497D-BD2B-7194B044BB48}"/>
    <cellStyle name="Normal 5 4 2 3 2 2 2" xfId="3854" xr:uid="{311FC811-1490-4F15-A08D-1122D8A794EF}"/>
    <cellStyle name="Normal 5 4 2 3 2 2 2 2" xfId="3855" xr:uid="{34164FE1-7465-4E97-9E8B-684E1CDDD302}"/>
    <cellStyle name="Normal 5 4 2 3 2 2 3" xfId="3856" xr:uid="{99E87B56-7A22-49E3-BD01-41B589E25D0A}"/>
    <cellStyle name="Normal 5 4 2 3 2 3" xfId="775" xr:uid="{DA8DBF0A-CEF2-4D14-800F-506B672DB361}"/>
    <cellStyle name="Normal 5 4 2 3 2 3 2" xfId="3857" xr:uid="{067944FA-D61D-4B87-9C5A-B8C189450DBC}"/>
    <cellStyle name="Normal 5 4 2 3 2 4" xfId="776" xr:uid="{D99964CB-8CEF-4E6C-B543-A9C2A3CD73C7}"/>
    <cellStyle name="Normal 5 4 2 3 3" xfId="777" xr:uid="{6A8D7E6B-C7E7-4E0C-B080-4D3C9C9A600D}"/>
    <cellStyle name="Normal 5 4 2 3 3 2" xfId="778" xr:uid="{47F07CE9-C044-4B36-ABCA-0615267C1A92}"/>
    <cellStyle name="Normal 5 4 2 3 3 2 2" xfId="3858" xr:uid="{3D8225E5-88FF-4B27-B968-ACB230E472D5}"/>
    <cellStyle name="Normal 5 4 2 3 3 3" xfId="779" xr:uid="{8476C10E-8672-4032-BBCD-A9A21E0F54A0}"/>
    <cellStyle name="Normal 5 4 2 3 3 4" xfId="780" xr:uid="{FE83237F-8634-410E-A2A5-E269AF81A529}"/>
    <cellStyle name="Normal 5 4 2 3 4" xfId="781" xr:uid="{05654BE6-598D-4D0A-8B7A-77E7AF092603}"/>
    <cellStyle name="Normal 5 4 2 3 4 2" xfId="3859" xr:uid="{A3A7E1E0-1A2F-495D-83B8-BD392D644A0A}"/>
    <cellStyle name="Normal 5 4 2 3 5" xfId="782" xr:uid="{ECE37AC4-40FC-4510-B477-4B83CB2F6A98}"/>
    <cellStyle name="Normal 5 4 2 3 6" xfId="783" xr:uid="{66107295-149D-4FB0-A9BE-F1B105517B37}"/>
    <cellStyle name="Normal 5 4 2 4" xfId="784" xr:uid="{D6C49A65-210E-4A1E-9194-B9283D01F258}"/>
    <cellStyle name="Normal 5 4 2 4 2" xfId="785" xr:uid="{86865ECA-B7E7-464D-9E64-68EED6208E94}"/>
    <cellStyle name="Normal 5 4 2 4 2 2" xfId="786" xr:uid="{FC2EC404-D6F1-4D22-B951-5903E740145B}"/>
    <cellStyle name="Normal 5 4 2 4 2 2 2" xfId="3860" xr:uid="{0F97E8EF-FC09-40E8-8BA8-C9A647D51F5F}"/>
    <cellStyle name="Normal 5 4 2 4 2 2 2 2" xfId="3861" xr:uid="{BDA97476-8D80-42A1-9CD9-CBFC2E1B6AF4}"/>
    <cellStyle name="Normal 5 4 2 4 2 2 3" xfId="3862" xr:uid="{E8A5BC53-3D48-4113-A769-D966D45226AC}"/>
    <cellStyle name="Normal 5 4 2 4 2 3" xfId="787" xr:uid="{DF09DAB7-53D5-4C60-A32F-BBD54DF88E7E}"/>
    <cellStyle name="Normal 5 4 2 4 2 3 2" xfId="3863" xr:uid="{18D13360-97D4-42A0-A268-8B8C6D4E9718}"/>
    <cellStyle name="Normal 5 4 2 4 2 4" xfId="788" xr:uid="{A28B7674-FE61-43D2-A982-3011D023EDEF}"/>
    <cellStyle name="Normal 5 4 2 4 3" xfId="789" xr:uid="{8E490101-16E0-47B5-8604-2A5AD2392675}"/>
    <cellStyle name="Normal 5 4 2 4 3 2" xfId="3864" xr:uid="{366F77B1-2C33-406C-AEE2-0E7686A436A3}"/>
    <cellStyle name="Normal 5 4 2 4 3 2 2" xfId="3865" xr:uid="{7B75C121-ABA0-4E60-8A74-9E840E2CB4DC}"/>
    <cellStyle name="Normal 5 4 2 4 3 3" xfId="3866" xr:uid="{DC86024B-0230-40C2-B83D-68A10886BEAF}"/>
    <cellStyle name="Normal 5 4 2 4 4" xfId="790" xr:uid="{E60C604A-3AC5-4549-9F3E-7990C13FB880}"/>
    <cellStyle name="Normal 5 4 2 4 4 2" xfId="3867" xr:uid="{B8FB0F7E-B763-48A0-8EF3-B8668FCE2B59}"/>
    <cellStyle name="Normal 5 4 2 4 5" xfId="791" xr:uid="{FC5742BA-2885-47A3-ABAB-84414684E773}"/>
    <cellStyle name="Normal 5 4 2 5" xfId="792" xr:uid="{BB39BE2B-702A-4235-9450-008ED32E0210}"/>
    <cellStyle name="Normal 5 4 2 5 2" xfId="793" xr:uid="{D5796886-92D9-4955-85CC-50B0C3F2842F}"/>
    <cellStyle name="Normal 5 4 2 5 2 2" xfId="3868" xr:uid="{479924E1-A53E-4FC2-84F9-050121467901}"/>
    <cellStyle name="Normal 5 4 2 5 2 2 2" xfId="3869" xr:uid="{FFF30A66-DA47-416A-AD8F-CE1CBFC2A820}"/>
    <cellStyle name="Normal 5 4 2 5 2 3" xfId="3870" xr:uid="{1EE0A287-8D43-4404-8566-942B23E2655B}"/>
    <cellStyle name="Normal 5 4 2 5 3" xfId="794" xr:uid="{2ED082C2-7C43-40CE-95F7-76D34E5CF0D8}"/>
    <cellStyle name="Normal 5 4 2 5 3 2" xfId="3871" xr:uid="{E06EDC60-5286-42DC-8E5E-81486F67261A}"/>
    <cellStyle name="Normal 5 4 2 5 4" xfId="795" xr:uid="{18041A01-BC26-4B49-AF1A-F6A989AB7E59}"/>
    <cellStyle name="Normal 5 4 2 6" xfId="796" xr:uid="{4E7B4ED1-4E62-403C-AB30-7AE75B4EEE16}"/>
    <cellStyle name="Normal 5 4 2 6 2" xfId="797" xr:uid="{6F2D1802-009F-4CC5-8194-303120A13DEA}"/>
    <cellStyle name="Normal 5 4 2 6 2 2" xfId="3872" xr:uid="{7EE1E804-3F6B-4659-83D5-57CF221A7905}"/>
    <cellStyle name="Normal 5 4 2 6 2 3" xfId="4394" xr:uid="{E32EFBC8-0235-482E-8414-BA6EC5D092D7}"/>
    <cellStyle name="Normal 5 4 2 6 2 3 2" xfId="4655" xr:uid="{04B35157-A3FE-4969-A1E8-169B6A7982B7}"/>
    <cellStyle name="Normal 5 4 2 6 3" xfId="798" xr:uid="{4A7E5DF1-2A91-44B1-B945-FD7ACEE1BE77}"/>
    <cellStyle name="Normal 5 4 2 6 4" xfId="799" xr:uid="{DA659F9C-3910-4BAD-9764-65107E06111A}"/>
    <cellStyle name="Normal 5 4 2 6 4 2" xfId="4798" xr:uid="{FBE0E847-BBA4-4806-9289-6A3DB95B1D2F}"/>
    <cellStyle name="Normal 5 4 2 6 4 3" xfId="4851" xr:uid="{91349759-4279-4AB1-A818-08073785003D}"/>
    <cellStyle name="Normal 5 4 2 6 4 4" xfId="4825" xr:uid="{3767C31B-EB6C-4AEA-A8D1-3BD5DF6B753B}"/>
    <cellStyle name="Normal 5 4 2 7" xfId="800" xr:uid="{5498FB7C-32D3-412A-B9D3-FACDB96EB108}"/>
    <cellStyle name="Normal 5 4 2 7 2" xfId="3873" xr:uid="{619D0A16-FAFE-4610-B636-E0376ABD3C54}"/>
    <cellStyle name="Normal 5 4 2 8" xfId="801" xr:uid="{CB579922-402C-4D41-8444-BFA2F3BDB993}"/>
    <cellStyle name="Normal 5 4 2 9" xfId="802" xr:uid="{DDDC58E4-D571-4BF6-AF22-30862FFFC2B3}"/>
    <cellStyle name="Normal 5 4 3" xfId="803" xr:uid="{65B57222-78D1-4481-A2C8-B9016FF89305}"/>
    <cellStyle name="Normal 5 4 3 2" xfId="804" xr:uid="{EF16D8D5-C009-44B6-925E-22F802DECDD0}"/>
    <cellStyle name="Normal 5 4 3 2 2" xfId="805" xr:uid="{64FE21BD-CB8F-4732-9EAD-C1709058AE39}"/>
    <cellStyle name="Normal 5 4 3 2 2 2" xfId="806" xr:uid="{8ED7443A-7AE3-4FE7-8040-B66654FC1E84}"/>
    <cellStyle name="Normal 5 4 3 2 2 2 2" xfId="3874" xr:uid="{764E21E5-E34A-4654-866C-ECBB870038C6}"/>
    <cellStyle name="Normal 5 4 3 2 2 2 2 2" xfId="3875" xr:uid="{561665EA-097A-4C1E-9BA5-88B8522CC37F}"/>
    <cellStyle name="Normal 5 4 3 2 2 2 3" xfId="3876" xr:uid="{02116DED-BA2E-489B-8294-94FEC17DB7D6}"/>
    <cellStyle name="Normal 5 4 3 2 2 3" xfId="807" xr:uid="{F3C31E56-10DD-4A45-9C2C-4885002C2C64}"/>
    <cellStyle name="Normal 5 4 3 2 2 3 2" xfId="3877" xr:uid="{C06AAA87-6A54-451C-BF43-276C86BBF9F9}"/>
    <cellStyle name="Normal 5 4 3 2 2 4" xfId="808" xr:uid="{AF8959C7-F0E9-4ED9-B120-ADC608522834}"/>
    <cellStyle name="Normal 5 4 3 2 3" xfId="809" xr:uid="{A0E594C2-28A2-4206-9881-E20D7D35A360}"/>
    <cellStyle name="Normal 5 4 3 2 3 2" xfId="810" xr:uid="{D69E8595-38DA-473A-A933-D55DE9AC1436}"/>
    <cellStyle name="Normal 5 4 3 2 3 2 2" xfId="3878" xr:uid="{36F1BB5B-19FF-4D3D-AEDE-D33B29A971BF}"/>
    <cellStyle name="Normal 5 4 3 2 3 3" xfId="811" xr:uid="{58AD8B71-52B4-4C20-9B67-05AEFC34E145}"/>
    <cellStyle name="Normal 5 4 3 2 3 4" xfId="812" xr:uid="{1350279F-9991-4E29-A456-76A72FCB54F7}"/>
    <cellStyle name="Normal 5 4 3 2 4" xfId="813" xr:uid="{2A3A4412-BE29-4C3E-9F53-070E2AD982FD}"/>
    <cellStyle name="Normal 5 4 3 2 4 2" xfId="3879" xr:uid="{89CEFCFE-4617-4184-986F-D5F6C5A881EC}"/>
    <cellStyle name="Normal 5 4 3 2 5" xfId="814" xr:uid="{38B0AF55-8153-4DCE-9349-2AB62F1B5BA8}"/>
    <cellStyle name="Normal 5 4 3 2 6" xfId="815" xr:uid="{E702802D-326E-4BE7-AB75-F6AA8AA32E7A}"/>
    <cellStyle name="Normal 5 4 3 3" xfId="816" xr:uid="{4A78E6D5-5E5B-408B-94C8-5A399F7E8B0A}"/>
    <cellStyle name="Normal 5 4 3 3 2" xfId="817" xr:uid="{682D17DF-EACD-4566-807E-391C89B32AF8}"/>
    <cellStyle name="Normal 5 4 3 3 2 2" xfId="818" xr:uid="{9EF6CFBD-30D2-41C8-A44A-6E33471DF5E7}"/>
    <cellStyle name="Normal 5 4 3 3 2 2 2" xfId="3880" xr:uid="{78F7171C-6283-4264-B45F-003B3914DB1B}"/>
    <cellStyle name="Normal 5 4 3 3 2 2 2 2" xfId="3881" xr:uid="{47C2FFF8-A732-4210-835E-1739A2F5A315}"/>
    <cellStyle name="Normal 5 4 3 3 2 2 3" xfId="3882" xr:uid="{C8468578-2B84-4578-91B4-7CC77EDC6124}"/>
    <cellStyle name="Normal 5 4 3 3 2 3" xfId="819" xr:uid="{709EB52D-C5D5-4E29-A720-6E4B379E52AF}"/>
    <cellStyle name="Normal 5 4 3 3 2 3 2" xfId="3883" xr:uid="{6C506B86-EB84-402C-BC55-0AF44E8A26B2}"/>
    <cellStyle name="Normal 5 4 3 3 2 4" xfId="820" xr:uid="{83C26580-8DD2-491C-AD4B-596F0154B27C}"/>
    <cellStyle name="Normal 5 4 3 3 3" xfId="821" xr:uid="{3FE75CC7-AA58-4039-80E9-807E0662C713}"/>
    <cellStyle name="Normal 5 4 3 3 3 2" xfId="3884" xr:uid="{73F49F21-04AD-4981-A2C7-3B726C3F0104}"/>
    <cellStyle name="Normal 5 4 3 3 3 2 2" xfId="3885" xr:uid="{1C7800A8-5DF3-4074-AB06-32D1B4C1A770}"/>
    <cellStyle name="Normal 5 4 3 3 3 3" xfId="3886" xr:uid="{5DF59BA8-C619-4E54-8E8D-482773F36444}"/>
    <cellStyle name="Normal 5 4 3 3 4" xfId="822" xr:uid="{42C9B9DD-2D17-4478-B01A-DA3EA6CC8205}"/>
    <cellStyle name="Normal 5 4 3 3 4 2" xfId="3887" xr:uid="{2ED87BE3-00E9-4D86-AF26-8DC88DF5F61B}"/>
    <cellStyle name="Normal 5 4 3 3 5" xfId="823" xr:uid="{75A4C8DF-8C26-40BD-AA15-0344161EF27C}"/>
    <cellStyle name="Normal 5 4 3 4" xfId="824" xr:uid="{A3170BBF-E0E1-444F-A1F7-69D319739433}"/>
    <cellStyle name="Normal 5 4 3 4 2" xfId="825" xr:uid="{CFD80219-E7CF-4772-A03D-05B266079CF3}"/>
    <cellStyle name="Normal 5 4 3 4 2 2" xfId="3888" xr:uid="{77B8C027-F6D2-4D4E-BF61-BFACBDD0FDAB}"/>
    <cellStyle name="Normal 5 4 3 4 2 2 2" xfId="3889" xr:uid="{99FBC4D6-21DE-4C90-AD83-CB8A899692C0}"/>
    <cellStyle name="Normal 5 4 3 4 2 3" xfId="3890" xr:uid="{EE674190-7C90-48EB-ACDA-D384D3043260}"/>
    <cellStyle name="Normal 5 4 3 4 3" xfId="826" xr:uid="{31DE4FF8-0836-4F87-B5A2-F87581FAF79F}"/>
    <cellStyle name="Normal 5 4 3 4 3 2" xfId="3891" xr:uid="{A9897F4E-F45B-4BBC-B508-964D265D6046}"/>
    <cellStyle name="Normal 5 4 3 4 4" xfId="827" xr:uid="{E2AA44C5-C1A4-4DE8-BA37-CC9C50D9DF24}"/>
    <cellStyle name="Normal 5 4 3 5" xfId="828" xr:uid="{75C930A3-854A-4EDE-9FFC-6023DA5B26B8}"/>
    <cellStyle name="Normal 5 4 3 5 2" xfId="829" xr:uid="{A9AF1062-E412-4FBE-AD34-6783878B21A9}"/>
    <cellStyle name="Normal 5 4 3 5 2 2" xfId="3892" xr:uid="{AE17F308-8967-4A09-9E28-0AA2C539C4CD}"/>
    <cellStyle name="Normal 5 4 3 5 3" xfId="830" xr:uid="{490FD8C6-67AF-4C7E-8E3D-ED0AA7C5C884}"/>
    <cellStyle name="Normal 5 4 3 5 4" xfId="831" xr:uid="{B0F95175-A32D-4B2D-A59F-EE631BE9B0D8}"/>
    <cellStyle name="Normal 5 4 3 6" xfId="832" xr:uid="{BF77EEFC-1A94-41CD-9767-6CB60069ED8E}"/>
    <cellStyle name="Normal 5 4 3 6 2" xfId="3893" xr:uid="{001B3F21-78D6-4B78-9F2C-3FDC0AF234D6}"/>
    <cellStyle name="Normal 5 4 3 7" xfId="833" xr:uid="{BE6A7486-9869-4131-9945-1F89B467DB3F}"/>
    <cellStyle name="Normal 5 4 3 8" xfId="834" xr:uid="{68321318-F1B6-4FB5-9E01-5DCE09FD47BE}"/>
    <cellStyle name="Normal 5 4 4" xfId="835" xr:uid="{EB03C65B-400A-410A-866E-4ABAD894A50A}"/>
    <cellStyle name="Normal 5 4 4 2" xfId="836" xr:uid="{C0B0FCC1-D760-4FB5-BCAF-5FC96C353242}"/>
    <cellStyle name="Normal 5 4 4 2 2" xfId="837" xr:uid="{38032EB6-7CCB-491F-8DFF-EF4175B21A1D}"/>
    <cellStyle name="Normal 5 4 4 2 2 2" xfId="838" xr:uid="{F4CA7D4D-0300-4192-BBDC-9A9F41F2390D}"/>
    <cellStyle name="Normal 5 4 4 2 2 2 2" xfId="3894" xr:uid="{317588E9-7EE4-43BB-B6F1-F101CE4ABA2D}"/>
    <cellStyle name="Normal 5 4 4 2 2 3" xfId="839" xr:uid="{89B0AEB8-BEA3-4C14-8A43-2199697C35E9}"/>
    <cellStyle name="Normal 5 4 4 2 2 4" xfId="840" xr:uid="{B53156CF-2DD4-4C5B-AAE4-057CEDBCD32A}"/>
    <cellStyle name="Normal 5 4 4 2 3" xfId="841" xr:uid="{08B84761-D816-4739-812B-B055AA7768E2}"/>
    <cellStyle name="Normal 5 4 4 2 3 2" xfId="3895" xr:uid="{4B94620A-967D-4DBD-BD1B-51440E75F1F8}"/>
    <cellStyle name="Normal 5 4 4 2 4" xfId="842" xr:uid="{4D60AAA8-BFF7-4B52-8922-333EFA53DD73}"/>
    <cellStyle name="Normal 5 4 4 2 5" xfId="843" xr:uid="{44D73959-6794-43D6-AAE6-AABF61C78B9A}"/>
    <cellStyle name="Normal 5 4 4 3" xfId="844" xr:uid="{FD3405C5-0BEB-433B-AF55-4F277AF76774}"/>
    <cellStyle name="Normal 5 4 4 3 2" xfId="845" xr:uid="{7CC8C0B8-1B47-4FC9-9C11-F96ACAB3A0C5}"/>
    <cellStyle name="Normal 5 4 4 3 2 2" xfId="3896" xr:uid="{1C97375A-0778-47CF-851C-A2466D2552EB}"/>
    <cellStyle name="Normal 5 4 4 3 3" xfId="846" xr:uid="{9B8FAB14-E36C-4C7D-957B-60BDC813883B}"/>
    <cellStyle name="Normal 5 4 4 3 4" xfId="847" xr:uid="{05C58065-259E-4989-A75B-494556FF8F69}"/>
    <cellStyle name="Normal 5 4 4 4" xfId="848" xr:uid="{D090EE68-3691-4037-8520-D1A2CC337AAA}"/>
    <cellStyle name="Normal 5 4 4 4 2" xfId="849" xr:uid="{2EED8907-A05E-4412-AA7E-068CCA5520D7}"/>
    <cellStyle name="Normal 5 4 4 4 3" xfId="850" xr:uid="{2A3BDC76-02AD-46D7-BDFA-73D54EE30ABB}"/>
    <cellStyle name="Normal 5 4 4 4 4" xfId="851" xr:uid="{36E31E65-9939-4FC0-BBD7-D204B86FD075}"/>
    <cellStyle name="Normal 5 4 4 5" xfId="852" xr:uid="{489E6B3D-E185-4A11-8C73-3FFC40F8A126}"/>
    <cellStyle name="Normal 5 4 4 6" xfId="853" xr:uid="{A91E4ED7-5F66-4D0D-8CE3-26927CDD08F2}"/>
    <cellStyle name="Normal 5 4 4 7" xfId="854" xr:uid="{A8B4D9B4-074D-434B-8F7E-9E250A9B1EED}"/>
    <cellStyle name="Normal 5 4 5" xfId="855" xr:uid="{8BE8677B-926D-44C1-B300-97BB4CDC58F6}"/>
    <cellStyle name="Normal 5 4 5 2" xfId="856" xr:uid="{64CC2998-7D4B-4CDE-8E6E-31E1C8FD012C}"/>
    <cellStyle name="Normal 5 4 5 2 2" xfId="857" xr:uid="{AC5ED585-80F8-4D8F-A1E1-E991D166760F}"/>
    <cellStyle name="Normal 5 4 5 2 2 2" xfId="3897" xr:uid="{48006E63-42F5-4BA5-A7A5-C8BFC79E3F20}"/>
    <cellStyle name="Normal 5 4 5 2 2 2 2" xfId="3898" xr:uid="{0BF3E804-CB11-45B1-B3C2-234B2768E57E}"/>
    <cellStyle name="Normal 5 4 5 2 2 3" xfId="3899" xr:uid="{1C50F8EF-89CD-4BD6-BF1A-53AFA85AD6BC}"/>
    <cellStyle name="Normal 5 4 5 2 3" xfId="858" xr:uid="{8E1299FF-6747-4C44-BAF6-1FD00EE906C1}"/>
    <cellStyle name="Normal 5 4 5 2 3 2" xfId="3900" xr:uid="{4F04B926-113C-48B3-8CD9-88539045E0CD}"/>
    <cellStyle name="Normal 5 4 5 2 4" xfId="859" xr:uid="{32F32EED-6AA8-4A5D-A982-DB4D7A3E85D1}"/>
    <cellStyle name="Normal 5 4 5 3" xfId="860" xr:uid="{4B0B088D-3997-4D95-A476-946CE9DD7744}"/>
    <cellStyle name="Normal 5 4 5 3 2" xfId="861" xr:uid="{7C5A6116-F084-4ACC-9F66-9424482BE8D2}"/>
    <cellStyle name="Normal 5 4 5 3 2 2" xfId="3901" xr:uid="{14E985B1-1BF8-40A6-9676-5A3E7EEE8CD6}"/>
    <cellStyle name="Normal 5 4 5 3 3" xfId="862" xr:uid="{01467DED-57D2-4284-A437-849218F89A1D}"/>
    <cellStyle name="Normal 5 4 5 3 4" xfId="863" xr:uid="{7B6A12C4-414F-461A-B1A5-ABBCD50CF398}"/>
    <cellStyle name="Normal 5 4 5 4" xfId="864" xr:uid="{42EB4A74-775E-4260-A3C6-46E7F6608D90}"/>
    <cellStyle name="Normal 5 4 5 4 2" xfId="3902" xr:uid="{80368DA0-2FBF-4013-A4A5-8A44A73EE05B}"/>
    <cellStyle name="Normal 5 4 5 5" xfId="865" xr:uid="{A7227B7B-2582-45E9-84B1-B15A07297504}"/>
    <cellStyle name="Normal 5 4 5 6" xfId="866" xr:uid="{960A3D6D-491D-4F28-BF60-45DB92472ECC}"/>
    <cellStyle name="Normal 5 4 6" xfId="867" xr:uid="{0EE252C8-2BF9-4C82-9ADE-5BC0C653177F}"/>
    <cellStyle name="Normal 5 4 6 2" xfId="868" xr:uid="{0E2EAE1F-804B-4F2D-8A83-4BCAEB65E347}"/>
    <cellStyle name="Normal 5 4 6 2 2" xfId="869" xr:uid="{5A402703-ABC1-4482-BD09-495305837A46}"/>
    <cellStyle name="Normal 5 4 6 2 2 2" xfId="3903" xr:uid="{73377FE3-CFB0-4656-91C8-8CCD00A9F825}"/>
    <cellStyle name="Normal 5 4 6 2 3" xfId="870" xr:uid="{19CF796B-16C1-4356-B027-1ABC25136C68}"/>
    <cellStyle name="Normal 5 4 6 2 4" xfId="871" xr:uid="{9425AB02-B6A6-4972-9FA8-83C1F8A5375E}"/>
    <cellStyle name="Normal 5 4 6 3" xfId="872" xr:uid="{986F7A5A-FE56-4E0D-8A99-BF8691197653}"/>
    <cellStyle name="Normal 5 4 6 3 2" xfId="3904" xr:uid="{8C9619BC-4CDD-441D-88CF-3B2A2F999C52}"/>
    <cellStyle name="Normal 5 4 6 4" xfId="873" xr:uid="{5B3881F9-F495-4B94-A0D4-95E9959242F8}"/>
    <cellStyle name="Normal 5 4 6 5" xfId="874" xr:uid="{4CE85CC0-BA8E-4320-B3F9-D28F8B9F8FAD}"/>
    <cellStyle name="Normal 5 4 7" xfId="875" xr:uid="{554BA123-4FC0-4001-A679-74CC8BFA2E84}"/>
    <cellStyle name="Normal 5 4 7 2" xfId="876" xr:uid="{97600E90-3AA6-494F-A32A-50E7CF00A57A}"/>
    <cellStyle name="Normal 5 4 7 2 2" xfId="3905" xr:uid="{D286731E-26DD-417A-A715-3B004285D8CC}"/>
    <cellStyle name="Normal 5 4 7 2 3" xfId="4393" xr:uid="{1505DD34-0115-4C3A-AC18-B28CB661602B}"/>
    <cellStyle name="Normal 5 4 7 2 3 2" xfId="4654" xr:uid="{BB3B40BC-2BB6-47BD-B7FF-54B35FD8D77B}"/>
    <cellStyle name="Normal 5 4 7 3" xfId="877" xr:uid="{BBD60D65-EC1A-4A4D-B909-0A2D5729AD74}"/>
    <cellStyle name="Normal 5 4 7 4" xfId="878" xr:uid="{D536BF0B-D624-4ECE-ACFE-72D47054A85A}"/>
    <cellStyle name="Normal 5 4 7 4 2" xfId="4797" xr:uid="{81A86DA1-EA11-4859-BC08-2246265A7020}"/>
    <cellStyle name="Normal 5 4 7 4 3" xfId="4852" xr:uid="{17F3B9D5-F76E-4CF6-8F55-11C08215628F}"/>
    <cellStyle name="Normal 5 4 7 4 4" xfId="4824" xr:uid="{A47A10BE-68FD-4AB5-8CEF-3ED2BE2EABC5}"/>
    <cellStyle name="Normal 5 4 8" xfId="879" xr:uid="{063A60DA-1C0D-489D-AB68-954258007DF0}"/>
    <cellStyle name="Normal 5 4 8 2" xfId="880" xr:uid="{45545702-F9F2-4717-935B-3D315EB0FB2E}"/>
    <cellStyle name="Normal 5 4 8 3" xfId="881" xr:uid="{AF0D3E5F-914B-4CE8-8CB0-5B0193CDA66A}"/>
    <cellStyle name="Normal 5 4 8 4" xfId="882" xr:uid="{FF2F7224-C828-4D4D-86EF-8401A279D04D}"/>
    <cellStyle name="Normal 5 4 9" xfId="883" xr:uid="{D24D88B8-DA28-409E-844F-BBED009B2EF3}"/>
    <cellStyle name="Normal 5 5" xfId="884" xr:uid="{417D2967-0CDC-4502-96BC-D88110EC0210}"/>
    <cellStyle name="Normal 5 5 10" xfId="885" xr:uid="{AB369672-9D93-4B60-ADCC-F03539324740}"/>
    <cellStyle name="Normal 5 5 11" xfId="886" xr:uid="{C60097DB-F557-458B-83AA-86893604937A}"/>
    <cellStyle name="Normal 5 5 2" xfId="887" xr:uid="{B9BB12D4-481E-498B-A30A-57D9E1DA10A0}"/>
    <cellStyle name="Normal 5 5 2 2" xfId="888" xr:uid="{43C79EFA-AF0A-4F00-AC7A-CF2F9C0D1C56}"/>
    <cellStyle name="Normal 5 5 2 2 2" xfId="889" xr:uid="{22E985D1-A6D6-4C4E-AA19-3737C9EB4969}"/>
    <cellStyle name="Normal 5 5 2 2 2 2" xfId="890" xr:uid="{6ED9B1E6-1619-4DC9-8D0A-FD8C501FBDBB}"/>
    <cellStyle name="Normal 5 5 2 2 2 2 2" xfId="891" xr:uid="{50F0616C-C029-4B97-9DFA-17C82B366859}"/>
    <cellStyle name="Normal 5 5 2 2 2 2 2 2" xfId="3906" xr:uid="{4149BA6C-E033-482F-B3B6-0D2D392EF77B}"/>
    <cellStyle name="Normal 5 5 2 2 2 2 3" xfId="892" xr:uid="{739618A9-5BD9-438E-8E4F-FC4C5B1D8B6C}"/>
    <cellStyle name="Normal 5 5 2 2 2 2 4" xfId="893" xr:uid="{98DC2C1A-39FF-461C-AA2B-96D55B10B678}"/>
    <cellStyle name="Normal 5 5 2 2 2 3" xfId="894" xr:uid="{8224CF7C-F1EE-4282-85E2-B081204C1833}"/>
    <cellStyle name="Normal 5 5 2 2 2 3 2" xfId="895" xr:uid="{AC790A00-7E7B-45F4-898F-B06AB3695843}"/>
    <cellStyle name="Normal 5 5 2 2 2 3 3" xfId="896" xr:uid="{4010F871-96C2-4D70-B2EE-58D2E239F85C}"/>
    <cellStyle name="Normal 5 5 2 2 2 3 4" xfId="897" xr:uid="{1E5AD852-37FC-40E1-A427-693E36CC08EF}"/>
    <cellStyle name="Normal 5 5 2 2 2 4" xfId="898" xr:uid="{9EC453B4-517C-48E3-BD45-E006703691A7}"/>
    <cellStyle name="Normal 5 5 2 2 2 5" xfId="899" xr:uid="{3896BBC9-EF62-44B8-8C1C-A1E192288324}"/>
    <cellStyle name="Normal 5 5 2 2 2 6" xfId="900" xr:uid="{57567EEC-62E2-4C4A-816B-ACBD17DBFCD1}"/>
    <cellStyle name="Normal 5 5 2 2 3" xfId="901" xr:uid="{65BA9010-58CB-4430-AD98-EA748D773348}"/>
    <cellStyle name="Normal 5 5 2 2 3 2" xfId="902" xr:uid="{6AD8FA97-B8D5-4A37-87D5-37AD9C56B319}"/>
    <cellStyle name="Normal 5 5 2 2 3 2 2" xfId="903" xr:uid="{B894FC26-6A17-48C9-8706-A9006FFABD7F}"/>
    <cellStyle name="Normal 5 5 2 2 3 2 3" xfId="904" xr:uid="{344DB062-A023-4424-AB9F-B95F983E03E5}"/>
    <cellStyle name="Normal 5 5 2 2 3 2 4" xfId="905" xr:uid="{249D8C96-D2C5-4A0B-B774-85F662C4CF0A}"/>
    <cellStyle name="Normal 5 5 2 2 3 3" xfId="906" xr:uid="{5C4FDF7B-D791-4DB3-B5A8-AA4213ACEA71}"/>
    <cellStyle name="Normal 5 5 2 2 3 4" xfId="907" xr:uid="{FB9DB465-D41C-4085-82F5-9A9C6909AE99}"/>
    <cellStyle name="Normal 5 5 2 2 3 5" xfId="908" xr:uid="{AE6461DE-AA98-4287-A576-42437FEEBBEE}"/>
    <cellStyle name="Normal 5 5 2 2 4" xfId="909" xr:uid="{7DE39C13-FA7E-475A-9ACD-2CF4FE46ABD8}"/>
    <cellStyle name="Normal 5 5 2 2 4 2" xfId="910" xr:uid="{395144EC-CAAD-4120-9F45-A194E02F279F}"/>
    <cellStyle name="Normal 5 5 2 2 4 3" xfId="911" xr:uid="{967C777F-5D11-405F-84F1-5F9DF3991FE7}"/>
    <cellStyle name="Normal 5 5 2 2 4 4" xfId="912" xr:uid="{827E8AD6-2569-4C66-9AE3-003938067A73}"/>
    <cellStyle name="Normal 5 5 2 2 5" xfId="913" xr:uid="{6BC956BC-D14D-4242-B4A6-2432E6C98D47}"/>
    <cellStyle name="Normal 5 5 2 2 5 2" xfId="914" xr:uid="{23728298-CB07-498F-A37A-6B513DE032D5}"/>
    <cellStyle name="Normal 5 5 2 2 5 3" xfId="915" xr:uid="{44B0B0A6-6F14-4783-94BC-E07B4D8E0AC7}"/>
    <cellStyle name="Normal 5 5 2 2 5 4" xfId="916" xr:uid="{9974AB9A-3968-49C4-9724-1C25276041F4}"/>
    <cellStyle name="Normal 5 5 2 2 6" xfId="917" xr:uid="{BA24F583-8F03-444A-B06E-A246E7353FDA}"/>
    <cellStyle name="Normal 5 5 2 2 7" xfId="918" xr:uid="{756946D9-953F-4784-A4C2-6B3F3DEBE24B}"/>
    <cellStyle name="Normal 5 5 2 2 8" xfId="919" xr:uid="{3728B684-57EF-4571-AF79-959CB9FFA923}"/>
    <cellStyle name="Normal 5 5 2 3" xfId="920" xr:uid="{D58DE87F-2310-4844-9FCC-1A5F4BEF5350}"/>
    <cellStyle name="Normal 5 5 2 3 2" xfId="921" xr:uid="{EFC912B6-D2EE-490B-9C46-C0B321EE331A}"/>
    <cellStyle name="Normal 5 5 2 3 2 2" xfId="922" xr:uid="{7F104B65-D45F-4422-B980-BB2F1787347D}"/>
    <cellStyle name="Normal 5 5 2 3 2 2 2" xfId="3907" xr:uid="{DE5C6936-C47A-4A7F-B162-A380A3CC4AA3}"/>
    <cellStyle name="Normal 5 5 2 3 2 2 2 2" xfId="3908" xr:uid="{BC082D4C-4239-46AC-B7A1-25E318E78BBF}"/>
    <cellStyle name="Normal 5 5 2 3 2 2 3" xfId="3909" xr:uid="{395A27F4-3011-4D49-AA42-CA4C6F158FD9}"/>
    <cellStyle name="Normal 5 5 2 3 2 3" xfId="923" xr:uid="{ACB40021-57BB-4611-AA08-17F2E44C29A4}"/>
    <cellStyle name="Normal 5 5 2 3 2 3 2" xfId="3910" xr:uid="{1F1D9DF3-75AC-43EC-A0E8-64C6270A69BC}"/>
    <cellStyle name="Normal 5 5 2 3 2 4" xfId="924" xr:uid="{FC77D140-61B6-4A36-B2A3-A0611FBE9B80}"/>
    <cellStyle name="Normal 5 5 2 3 3" xfId="925" xr:uid="{6E19B0FC-D299-4802-B661-48D0A9B3C17B}"/>
    <cellStyle name="Normal 5 5 2 3 3 2" xfId="926" xr:uid="{36185729-AB8B-4D8D-9402-66B798F917E7}"/>
    <cellStyle name="Normal 5 5 2 3 3 2 2" xfId="3911" xr:uid="{7A7773C8-A821-44CB-8F95-FADCBB001567}"/>
    <cellStyle name="Normal 5 5 2 3 3 3" xfId="927" xr:uid="{3EEF57C0-89A3-454B-B765-5CE7CFF782AD}"/>
    <cellStyle name="Normal 5 5 2 3 3 4" xfId="928" xr:uid="{34620557-BCB3-4ED4-A5D8-F8CF8C8C32DA}"/>
    <cellStyle name="Normal 5 5 2 3 4" xfId="929" xr:uid="{8FCADB61-ED37-4CEB-A114-B3A2E7E6A1C0}"/>
    <cellStyle name="Normal 5 5 2 3 4 2" xfId="3912" xr:uid="{AEFCA37E-4817-4C01-9C5D-02141210E6EB}"/>
    <cellStyle name="Normal 5 5 2 3 5" xfId="930" xr:uid="{1FD382AC-786B-45A6-B5CD-29C502EA0343}"/>
    <cellStyle name="Normal 5 5 2 3 6" xfId="931" xr:uid="{E93C9A72-9668-4134-BE91-E81BF31CF853}"/>
    <cellStyle name="Normal 5 5 2 4" xfId="932" xr:uid="{AB6DCAB5-9231-410A-BC80-8763431E596F}"/>
    <cellStyle name="Normal 5 5 2 4 2" xfId="933" xr:uid="{2A775B41-7D33-45C1-98E4-CE1FF1AA0D08}"/>
    <cellStyle name="Normal 5 5 2 4 2 2" xfId="934" xr:uid="{799467B2-0753-4E8F-A0BC-A67816841B2D}"/>
    <cellStyle name="Normal 5 5 2 4 2 2 2" xfId="3913" xr:uid="{E9B439C7-252F-49ED-920A-BA76BED36BF7}"/>
    <cellStyle name="Normal 5 5 2 4 2 3" xfId="935" xr:uid="{FAC8F9CA-BD40-4392-AF0C-D6E4B3AFD464}"/>
    <cellStyle name="Normal 5 5 2 4 2 4" xfId="936" xr:uid="{1C1B3556-9CC7-4039-B2EF-33E88CAD8C4D}"/>
    <cellStyle name="Normal 5 5 2 4 3" xfId="937" xr:uid="{EF5A00A5-1C41-4C92-97A8-C1ED8A4BD46C}"/>
    <cellStyle name="Normal 5 5 2 4 3 2" xfId="3914" xr:uid="{9084A3FB-79BA-439D-830B-ED10A7C53CFA}"/>
    <cellStyle name="Normal 5 5 2 4 4" xfId="938" xr:uid="{859A6454-2F1C-453B-A172-CF620CE9DF16}"/>
    <cellStyle name="Normal 5 5 2 4 5" xfId="939" xr:uid="{8680E7A2-6CAF-4374-9B6C-FB3032AA7665}"/>
    <cellStyle name="Normal 5 5 2 5" xfId="940" xr:uid="{CADD9139-686A-4C91-827C-6009238D2581}"/>
    <cellStyle name="Normal 5 5 2 5 2" xfId="941" xr:uid="{0100800E-06CE-4AEC-96F4-45C46D62F981}"/>
    <cellStyle name="Normal 5 5 2 5 2 2" xfId="3915" xr:uid="{D75B7616-3032-4930-B7EC-A919061A4C56}"/>
    <cellStyle name="Normal 5 5 2 5 3" xfId="942" xr:uid="{863E5340-9EE5-4F3A-B0D0-03287AAA839D}"/>
    <cellStyle name="Normal 5 5 2 5 4" xfId="943" xr:uid="{275EA80B-8AEA-46C6-BD9C-F3FE6AAF8969}"/>
    <cellStyle name="Normal 5 5 2 6" xfId="944" xr:uid="{F8625D6E-F22C-4BF6-AAEB-DF1970DCB107}"/>
    <cellStyle name="Normal 5 5 2 6 2" xfId="945" xr:uid="{2460D315-B805-4851-9F01-04A08863A540}"/>
    <cellStyle name="Normal 5 5 2 6 3" xfId="946" xr:uid="{998C9734-3F5A-4F0A-B2A8-2499D7D11A28}"/>
    <cellStyle name="Normal 5 5 2 6 4" xfId="947" xr:uid="{FD598632-AA84-484E-97E1-BD4FEE03CC32}"/>
    <cellStyle name="Normal 5 5 2 7" xfId="948" xr:uid="{2B5F7C8A-6425-43D1-BC27-7E99763066FD}"/>
    <cellStyle name="Normal 5 5 2 8" xfId="949" xr:uid="{E01EC6F1-AF0D-49CD-A216-89B962F0BEE2}"/>
    <cellStyle name="Normal 5 5 2 9" xfId="950" xr:uid="{92C45B66-BC34-42E1-A3B9-B72E50E12B2D}"/>
    <cellStyle name="Normal 5 5 3" xfId="951" xr:uid="{7D7FB308-301D-4716-9358-7F1C9B193C56}"/>
    <cellStyle name="Normal 5 5 3 2" xfId="952" xr:uid="{82CA7538-57EA-413E-BC2E-33F91E648B5A}"/>
    <cellStyle name="Normal 5 5 3 2 2" xfId="953" xr:uid="{881897C3-C64D-46F0-AD3C-DBE5F8E44D1E}"/>
    <cellStyle name="Normal 5 5 3 2 2 2" xfId="954" xr:uid="{83168DF0-DAD6-4624-846D-49E1ADF401CD}"/>
    <cellStyle name="Normal 5 5 3 2 2 2 2" xfId="3916" xr:uid="{88CD7FA1-3B4F-412C-90A4-3D4EE7BF1FF1}"/>
    <cellStyle name="Normal 5 5 3 2 2 2 2 2" xfId="4721" xr:uid="{92945EAF-1051-443D-B296-EB8DF3D7812F}"/>
    <cellStyle name="Normal 5 5 3 2 2 2 3" xfId="4722" xr:uid="{144874B9-3B34-49CD-B43A-324F1B516370}"/>
    <cellStyle name="Normal 5 5 3 2 2 3" xfId="955" xr:uid="{0B9A5734-1A3C-4682-8F6A-A2961F3F3809}"/>
    <cellStyle name="Normal 5 5 3 2 2 3 2" xfId="4723" xr:uid="{7ACDEC74-C6BC-474C-8DEB-CCF3D505F28B}"/>
    <cellStyle name="Normal 5 5 3 2 2 4" xfId="956" xr:uid="{B30D3E9E-9047-46BD-99CA-8271E6531F01}"/>
    <cellStyle name="Normal 5 5 3 2 3" xfId="957" xr:uid="{6F74A04F-63E9-43E5-AC56-5D932E22B109}"/>
    <cellStyle name="Normal 5 5 3 2 3 2" xfId="958" xr:uid="{7EEF5D27-6187-40DA-8256-2CAA0E93F66C}"/>
    <cellStyle name="Normal 5 5 3 2 3 2 2" xfId="4724" xr:uid="{D666F1A2-9EB0-4D76-832A-7B1394F7FECB}"/>
    <cellStyle name="Normal 5 5 3 2 3 3" xfId="959" xr:uid="{7D218F9D-4337-48F6-A556-CF0A3333AF3E}"/>
    <cellStyle name="Normal 5 5 3 2 3 4" xfId="960" xr:uid="{0E09CE34-1D7F-4AF8-9CF1-186606B4CFBC}"/>
    <cellStyle name="Normal 5 5 3 2 4" xfId="961" xr:uid="{67EC9E7D-3746-46A5-B5B8-D8C5C1F11152}"/>
    <cellStyle name="Normal 5 5 3 2 4 2" xfId="4725" xr:uid="{35A39246-3330-49B8-8534-8F5148FF7687}"/>
    <cellStyle name="Normal 5 5 3 2 5" xfId="962" xr:uid="{6B666971-7C2E-46AF-9387-05C06C095C30}"/>
    <cellStyle name="Normal 5 5 3 2 6" xfId="963" xr:uid="{3FD61A9B-8F71-4095-9025-47E896241B00}"/>
    <cellStyle name="Normal 5 5 3 3" xfId="964" xr:uid="{16823F95-FD32-45C1-905A-378B66A1776C}"/>
    <cellStyle name="Normal 5 5 3 3 2" xfId="965" xr:uid="{0EDD555D-D087-45EA-BC1B-720DA8F45F37}"/>
    <cellStyle name="Normal 5 5 3 3 2 2" xfId="966" xr:uid="{1B44C8EF-F50B-499A-AD66-6A7AC82BC9BE}"/>
    <cellStyle name="Normal 5 5 3 3 2 2 2" xfId="4726" xr:uid="{F7F26494-4811-4ED2-A198-7A1C4F5BC83E}"/>
    <cellStyle name="Normal 5 5 3 3 2 3" xfId="967" xr:uid="{2048BFAE-DEE6-40C6-A232-3FFD9F90799D}"/>
    <cellStyle name="Normal 5 5 3 3 2 4" xfId="968" xr:uid="{55F67E24-FE44-4BE9-A918-523F26E1B8B1}"/>
    <cellStyle name="Normal 5 5 3 3 3" xfId="969" xr:uid="{907F0F77-A54E-4C6F-8171-4E9A993AF02B}"/>
    <cellStyle name="Normal 5 5 3 3 3 2" xfId="4727" xr:uid="{FF8C1D29-E15C-41C9-884C-C670B23CA457}"/>
    <cellStyle name="Normal 5 5 3 3 4" xfId="970" xr:uid="{ABDD113F-C709-4D7E-B36A-B233D63A06F9}"/>
    <cellStyle name="Normal 5 5 3 3 5" xfId="971" xr:uid="{2DA32EB8-6E7C-454B-9FE8-E4D6C2225DF4}"/>
    <cellStyle name="Normal 5 5 3 4" xfId="972" xr:uid="{BFA65D92-1176-44BA-8DFD-D689C8FD360A}"/>
    <cellStyle name="Normal 5 5 3 4 2" xfId="973" xr:uid="{D3873240-D2F8-4A24-8E3D-65E6040E5BDB}"/>
    <cellStyle name="Normal 5 5 3 4 2 2" xfId="4728" xr:uid="{1B9DA010-63EA-4343-9BE0-E95B46EFE32F}"/>
    <cellStyle name="Normal 5 5 3 4 3" xfId="974" xr:uid="{0490D09E-BB5E-4895-B89F-2E8B47D4BBA6}"/>
    <cellStyle name="Normal 5 5 3 4 4" xfId="975" xr:uid="{0AA4FCFE-1E02-4947-AD8F-27E0467CBAE4}"/>
    <cellStyle name="Normal 5 5 3 5" xfId="976" xr:uid="{D3F90F50-FEDD-470F-8784-0CFADEF92334}"/>
    <cellStyle name="Normal 5 5 3 5 2" xfId="977" xr:uid="{591C43CC-20F3-4C67-A30C-4FCC7ADB3CC7}"/>
    <cellStyle name="Normal 5 5 3 5 3" xfId="978" xr:uid="{B181E632-40AD-4933-B62F-491AE3E1DCDE}"/>
    <cellStyle name="Normal 5 5 3 5 4" xfId="979" xr:uid="{88E74DEA-7C29-4A75-AF38-8CF4005E395A}"/>
    <cellStyle name="Normal 5 5 3 6" xfId="980" xr:uid="{10B3F728-CEE7-4992-9A80-1982E31B0DC6}"/>
    <cellStyle name="Normal 5 5 3 7" xfId="981" xr:uid="{4D73FA08-2919-4726-BB14-E17460AB1906}"/>
    <cellStyle name="Normal 5 5 3 8" xfId="982" xr:uid="{0BB45117-23B5-498C-AAE9-66627B3C76D7}"/>
    <cellStyle name="Normal 5 5 4" xfId="983" xr:uid="{A244E8BC-A32E-4340-8A79-32703EC37288}"/>
    <cellStyle name="Normal 5 5 4 2" xfId="984" xr:uid="{74C3D617-DAA2-420A-8276-E5D27CF2D386}"/>
    <cellStyle name="Normal 5 5 4 2 2" xfId="985" xr:uid="{515530D2-E477-4137-9590-2CA624D47F88}"/>
    <cellStyle name="Normal 5 5 4 2 2 2" xfId="986" xr:uid="{1293D71E-17DD-4B18-B77B-29EE4AAE10C8}"/>
    <cellStyle name="Normal 5 5 4 2 2 2 2" xfId="3917" xr:uid="{1B5EF28E-98E7-4753-8D92-82E823803EB9}"/>
    <cellStyle name="Normal 5 5 4 2 2 3" xfId="987" xr:uid="{C0D3899D-3454-4290-8451-E4FD76C60EDD}"/>
    <cellStyle name="Normal 5 5 4 2 2 4" xfId="988" xr:uid="{BEB08B7A-07E6-4BE7-94C6-940E2662E6B1}"/>
    <cellStyle name="Normal 5 5 4 2 3" xfId="989" xr:uid="{CDAD7283-CBF7-4D14-B199-7BB1CA213106}"/>
    <cellStyle name="Normal 5 5 4 2 3 2" xfId="3918" xr:uid="{F63B18B0-B007-4E3B-9061-5805899120E9}"/>
    <cellStyle name="Normal 5 5 4 2 4" xfId="990" xr:uid="{DFD0968E-AF5F-453B-B45B-C6A62EB0331A}"/>
    <cellStyle name="Normal 5 5 4 2 5" xfId="991" xr:uid="{223CADF0-F7A5-4D7D-BFA1-74A60FEC3FF0}"/>
    <cellStyle name="Normal 5 5 4 3" xfId="992" xr:uid="{AD9A0071-69AA-40E7-B76E-FBF2F2B339D6}"/>
    <cellStyle name="Normal 5 5 4 3 2" xfId="993" xr:uid="{9768C199-8234-4B23-82D3-7FCF5B7EA561}"/>
    <cellStyle name="Normal 5 5 4 3 2 2" xfId="3919" xr:uid="{5F7FBAAE-1798-4A06-95F4-89C00421D0FC}"/>
    <cellStyle name="Normal 5 5 4 3 3" xfId="994" xr:uid="{3C4F5FBF-04B4-4B25-B675-5A0CAC740FB3}"/>
    <cellStyle name="Normal 5 5 4 3 4" xfId="995" xr:uid="{6C0506F9-7EE6-4392-9D86-94C51F93D762}"/>
    <cellStyle name="Normal 5 5 4 4" xfId="996" xr:uid="{084C2463-5DEA-434A-A9B1-06EA1385127F}"/>
    <cellStyle name="Normal 5 5 4 4 2" xfId="997" xr:uid="{F53C3F1B-D7C2-4639-AA76-DB37453CDD77}"/>
    <cellStyle name="Normal 5 5 4 4 3" xfId="998" xr:uid="{E73D3688-E609-4DEE-A172-39CD7CD8DD38}"/>
    <cellStyle name="Normal 5 5 4 4 4" xfId="999" xr:uid="{4BC5F127-6D7B-483F-8600-B34166E59564}"/>
    <cellStyle name="Normal 5 5 4 5" xfId="1000" xr:uid="{6A7C24F2-3455-4C24-A7CF-1C6D9F187807}"/>
    <cellStyle name="Normal 5 5 4 6" xfId="1001" xr:uid="{8C53D118-34B7-4C12-AEF0-496B7FD3E24F}"/>
    <cellStyle name="Normal 5 5 4 7" xfId="1002" xr:uid="{9A9A7CBB-6804-4CAE-A147-AFCCA53B0B6B}"/>
    <cellStyle name="Normal 5 5 5" xfId="1003" xr:uid="{0F267A39-836A-48A2-A787-4B421BF3EDB2}"/>
    <cellStyle name="Normal 5 5 5 2" xfId="1004" xr:uid="{EA82D677-90C7-4D99-9507-0A298643D47E}"/>
    <cellStyle name="Normal 5 5 5 2 2" xfId="1005" xr:uid="{7781C493-1758-41EE-90C8-90859C57B975}"/>
    <cellStyle name="Normal 5 5 5 2 2 2" xfId="3920" xr:uid="{FE8DDFC7-91AA-4926-958F-F20007FA36F5}"/>
    <cellStyle name="Normal 5 5 5 2 3" xfId="1006" xr:uid="{E624FD4A-3609-4E0C-A2EE-34D9B2AB2814}"/>
    <cellStyle name="Normal 5 5 5 2 4" xfId="1007" xr:uid="{1533DE33-BD4F-4F4C-B7F7-0ADE8E023BDA}"/>
    <cellStyle name="Normal 5 5 5 3" xfId="1008" xr:uid="{A3B6725E-B955-4BBB-A86D-4A02FE743786}"/>
    <cellStyle name="Normal 5 5 5 3 2" xfId="1009" xr:uid="{A6B14955-69AF-4301-A3BC-993F2DE101E9}"/>
    <cellStyle name="Normal 5 5 5 3 3" xfId="1010" xr:uid="{02225A0E-5B26-405A-9D98-5FA6C5F80D16}"/>
    <cellStyle name="Normal 5 5 5 3 4" xfId="1011" xr:uid="{7C25548F-C88C-44F1-9BB4-36CC4D2F0BD3}"/>
    <cellStyle name="Normal 5 5 5 4" xfId="1012" xr:uid="{A813147A-2D35-46CE-9471-6D3F1258D9D8}"/>
    <cellStyle name="Normal 5 5 5 5" xfId="1013" xr:uid="{202DE33C-42A5-4E01-8A27-3640F146F2F8}"/>
    <cellStyle name="Normal 5 5 5 6" xfId="1014" xr:uid="{D1AA3179-C158-4BEE-81C2-4C884B4263A0}"/>
    <cellStyle name="Normal 5 5 6" xfId="1015" xr:uid="{19B10F9A-B957-42FF-8F52-C15D4F0E8001}"/>
    <cellStyle name="Normal 5 5 6 2" xfId="1016" xr:uid="{F6EB992B-7530-481D-A2C6-7A2260043DE0}"/>
    <cellStyle name="Normal 5 5 6 2 2" xfId="1017" xr:uid="{C3183BBF-4B21-4917-BBA1-4251096D58AD}"/>
    <cellStyle name="Normal 5 5 6 2 3" xfId="1018" xr:uid="{709DB701-7E83-4BA8-9A7D-C3F00DA0F003}"/>
    <cellStyle name="Normal 5 5 6 2 4" xfId="1019" xr:uid="{D067D57E-A9D2-4C08-A1BC-BCCEE74CEA23}"/>
    <cellStyle name="Normal 5 5 6 3" xfId="1020" xr:uid="{88054B6A-60A5-47C9-9F27-CAE32B703C91}"/>
    <cellStyle name="Normal 5 5 6 4" xfId="1021" xr:uid="{C10CF0A0-73BC-46AF-920B-18C87068EA81}"/>
    <cellStyle name="Normal 5 5 6 5" xfId="1022" xr:uid="{01B12F87-3FD7-4876-8F7C-C251202A2679}"/>
    <cellStyle name="Normal 5 5 7" xfId="1023" xr:uid="{D61A29BD-991F-4526-8F2E-DAFB13A828EE}"/>
    <cellStyle name="Normal 5 5 7 2" xfId="1024" xr:uid="{A4A8A35C-9FBF-49E1-A489-88F1D52D8A52}"/>
    <cellStyle name="Normal 5 5 7 3" xfId="1025" xr:uid="{7EBB7C64-7050-41AF-9B32-035364223D91}"/>
    <cellStyle name="Normal 5 5 7 4" xfId="1026" xr:uid="{14062FB4-17D2-4831-AC3D-8AEB530A48FD}"/>
    <cellStyle name="Normal 5 5 8" xfId="1027" xr:uid="{1083424E-37A3-4279-BD52-D14ED4A7F089}"/>
    <cellStyle name="Normal 5 5 8 2" xfId="1028" xr:uid="{9F1D6F86-5671-4F7A-8EC6-20E79B221F3D}"/>
    <cellStyle name="Normal 5 5 8 3" xfId="1029" xr:uid="{FEBD4C45-3413-47FD-81C7-2CE35BC6D175}"/>
    <cellStyle name="Normal 5 5 8 4" xfId="1030" xr:uid="{DF493431-E031-4263-AC17-B536C99A3444}"/>
    <cellStyle name="Normal 5 5 9" xfId="1031" xr:uid="{FD1CA096-618F-4D68-ABAD-09DA82636B8A}"/>
    <cellStyle name="Normal 5 6" xfId="1032" xr:uid="{FD9875A7-F455-474D-9476-C28A9685047D}"/>
    <cellStyle name="Normal 5 6 10" xfId="1033" xr:uid="{7E338511-EC06-47DD-81C5-E3AAFDA49404}"/>
    <cellStyle name="Normal 5 6 11" xfId="1034" xr:uid="{CAC56330-01AC-4642-ADF0-0B802D5E09BA}"/>
    <cellStyle name="Normal 5 6 2" xfId="1035" xr:uid="{EB904E18-8487-4546-9D22-54B5E6B4EE5E}"/>
    <cellStyle name="Normal 5 6 2 2" xfId="1036" xr:uid="{E4A3317B-4837-42D7-9CCF-47B3890B3393}"/>
    <cellStyle name="Normal 5 6 2 2 2" xfId="1037" xr:uid="{30629334-2E5A-4245-BC33-50C1BF3EFD88}"/>
    <cellStyle name="Normal 5 6 2 2 2 2" xfId="1038" xr:uid="{B20E59DD-1AC7-4D24-B1A3-E7E772B0134D}"/>
    <cellStyle name="Normal 5 6 2 2 2 2 2" xfId="1039" xr:uid="{204EAB96-ED47-4A6E-B52C-549B86343750}"/>
    <cellStyle name="Normal 5 6 2 2 2 2 3" xfId="1040" xr:uid="{575A08CA-A9BF-4C2B-851E-299A7B0EBA28}"/>
    <cellStyle name="Normal 5 6 2 2 2 2 4" xfId="1041" xr:uid="{90487266-143D-4870-88DD-4F322ADE7728}"/>
    <cellStyle name="Normal 5 6 2 2 2 3" xfId="1042" xr:uid="{65A1231C-2B40-449C-B42F-F0CEB086607A}"/>
    <cellStyle name="Normal 5 6 2 2 2 3 2" xfId="1043" xr:uid="{11D8280B-9B62-4464-A81D-B052AA2A441E}"/>
    <cellStyle name="Normal 5 6 2 2 2 3 3" xfId="1044" xr:uid="{E3699EA3-F111-4786-855A-CCB929D81145}"/>
    <cellStyle name="Normal 5 6 2 2 2 3 4" xfId="1045" xr:uid="{8E5DA4E8-0695-4E2B-A6E4-CBFBF2771F34}"/>
    <cellStyle name="Normal 5 6 2 2 2 4" xfId="1046" xr:uid="{1F4540DE-861A-42E9-9F07-E4D73CF74E87}"/>
    <cellStyle name="Normal 5 6 2 2 2 5" xfId="1047" xr:uid="{345A6EEB-4B77-41DB-959F-7795442278C3}"/>
    <cellStyle name="Normal 5 6 2 2 2 6" xfId="1048" xr:uid="{6D6EE8A5-F2F3-44C5-AE32-B2C10B5C29B6}"/>
    <cellStyle name="Normal 5 6 2 2 3" xfId="1049" xr:uid="{58CE9154-A07E-4423-9B2C-D3136E7E2343}"/>
    <cellStyle name="Normal 5 6 2 2 3 2" xfId="1050" xr:uid="{FDF01B8F-737C-44AB-A7A5-AF60F827DF63}"/>
    <cellStyle name="Normal 5 6 2 2 3 2 2" xfId="1051" xr:uid="{CB2A9018-48EE-480F-86C8-5D1AA4F2B9CF}"/>
    <cellStyle name="Normal 5 6 2 2 3 2 3" xfId="1052" xr:uid="{12823B1D-C93E-4A02-9FFF-E26FAEE6DCDA}"/>
    <cellStyle name="Normal 5 6 2 2 3 2 4" xfId="1053" xr:uid="{179EEBD1-21FB-42A6-BFD2-C1B55152FE5E}"/>
    <cellStyle name="Normal 5 6 2 2 3 3" xfId="1054" xr:uid="{6FDBED07-F6D7-4594-BE1C-36F43444A6E8}"/>
    <cellStyle name="Normal 5 6 2 2 3 4" xfId="1055" xr:uid="{36A02964-2714-465C-9695-95B3CA588012}"/>
    <cellStyle name="Normal 5 6 2 2 3 5" xfId="1056" xr:uid="{DCED6C47-2B71-49FC-A0BF-EF76F123237B}"/>
    <cellStyle name="Normal 5 6 2 2 4" xfId="1057" xr:uid="{847C864D-F0E7-4817-9018-04D653FD2722}"/>
    <cellStyle name="Normal 5 6 2 2 4 2" xfId="1058" xr:uid="{604D2076-1F22-4940-9A50-4AEEA13CCAEB}"/>
    <cellStyle name="Normal 5 6 2 2 4 3" xfId="1059" xr:uid="{07398E62-C916-4858-B0EE-2FFC111F0959}"/>
    <cellStyle name="Normal 5 6 2 2 4 4" xfId="1060" xr:uid="{85F2D3DE-C286-411F-A616-15CA8DDE0003}"/>
    <cellStyle name="Normal 5 6 2 2 5" xfId="1061" xr:uid="{8454AA5C-0208-4CF2-ADE6-3E1B4BFB2A57}"/>
    <cellStyle name="Normal 5 6 2 2 5 2" xfId="1062" xr:uid="{E75C560B-2141-45E2-8BA8-FD6738D7AF38}"/>
    <cellStyle name="Normal 5 6 2 2 5 3" xfId="1063" xr:uid="{0C684286-C961-4D28-B902-CAF68B15AD0E}"/>
    <cellStyle name="Normal 5 6 2 2 5 4" xfId="1064" xr:uid="{56CAAE7F-2EA2-4236-B7AB-D3C1000A8042}"/>
    <cellStyle name="Normal 5 6 2 2 6" xfId="1065" xr:uid="{398B5716-3B0A-4E0D-A7E3-3E1001D1D5CF}"/>
    <cellStyle name="Normal 5 6 2 2 7" xfId="1066" xr:uid="{A92C2223-DE66-450C-BFA1-C9CB65A4A4A3}"/>
    <cellStyle name="Normal 5 6 2 2 8" xfId="1067" xr:uid="{3EF5E632-5BC7-4060-A317-7F4D67A40CC8}"/>
    <cellStyle name="Normal 5 6 2 3" xfId="1068" xr:uid="{9325FDCD-FB31-4FB6-80CD-12F45963CEB3}"/>
    <cellStyle name="Normal 5 6 2 3 2" xfId="1069" xr:uid="{E51FA5DE-07A0-4FA7-B4B5-383FDDF1C2D3}"/>
    <cellStyle name="Normal 5 6 2 3 2 2" xfId="1070" xr:uid="{BFF792CF-70F8-4575-8B77-7E39C03B6164}"/>
    <cellStyle name="Normal 5 6 2 3 2 3" xfId="1071" xr:uid="{E1883012-BE18-4ADA-86A8-18164FFC60F8}"/>
    <cellStyle name="Normal 5 6 2 3 2 4" xfId="1072" xr:uid="{D93615CF-BCE9-426D-B750-5A0D65256BCB}"/>
    <cellStyle name="Normal 5 6 2 3 3" xfId="1073" xr:uid="{6A522147-3CE9-4DF0-BC1B-9C742111BFF2}"/>
    <cellStyle name="Normal 5 6 2 3 3 2" xfId="1074" xr:uid="{9F187AD8-D4AC-4C6E-B25B-631053DD3097}"/>
    <cellStyle name="Normal 5 6 2 3 3 3" xfId="1075" xr:uid="{1373EE34-082B-4F74-B01D-9D8F21A0625F}"/>
    <cellStyle name="Normal 5 6 2 3 3 4" xfId="1076" xr:uid="{B38D259E-4575-486C-879F-B04DDFBB5136}"/>
    <cellStyle name="Normal 5 6 2 3 4" xfId="1077" xr:uid="{E2523CEB-1CA5-4946-BBC9-09DB1491DBAC}"/>
    <cellStyle name="Normal 5 6 2 3 5" xfId="1078" xr:uid="{04DF19CE-16E0-4DB1-8FD8-EBA4DD63D45D}"/>
    <cellStyle name="Normal 5 6 2 3 6" xfId="1079" xr:uid="{CEB0E395-F312-4B42-863F-C9C1CEAB10EE}"/>
    <cellStyle name="Normal 5 6 2 4" xfId="1080" xr:uid="{8A57B263-C431-4B7E-8095-B7437EDD3B94}"/>
    <cellStyle name="Normal 5 6 2 4 2" xfId="1081" xr:uid="{FB3B2EC5-1184-4E48-B369-24A23459B8D4}"/>
    <cellStyle name="Normal 5 6 2 4 2 2" xfId="1082" xr:uid="{2D205C8A-F7A9-4FF9-836A-7CED989625A7}"/>
    <cellStyle name="Normal 5 6 2 4 2 3" xfId="1083" xr:uid="{3FB1A1FF-EB13-4D5E-9BCA-C9EDFCCF8591}"/>
    <cellStyle name="Normal 5 6 2 4 2 4" xfId="1084" xr:uid="{D43341B9-DF15-4F4E-B55F-7B6FB46B01CA}"/>
    <cellStyle name="Normal 5 6 2 4 3" xfId="1085" xr:uid="{562C9445-EE14-4FE7-AE70-110462652D7F}"/>
    <cellStyle name="Normal 5 6 2 4 4" xfId="1086" xr:uid="{205B4FE5-D502-4095-9B1F-BB30097F82E7}"/>
    <cellStyle name="Normal 5 6 2 4 5" xfId="1087" xr:uid="{38D3C3C6-31AF-4B44-A576-4C09575E90A7}"/>
    <cellStyle name="Normal 5 6 2 5" xfId="1088" xr:uid="{B9257F4C-524B-4BC2-95E6-D0C81733F425}"/>
    <cellStyle name="Normal 5 6 2 5 2" xfId="1089" xr:uid="{65A3BC5A-18E4-4CDF-B136-D6A55BF63017}"/>
    <cellStyle name="Normal 5 6 2 5 3" xfId="1090" xr:uid="{DE198FAF-10DD-403C-9CE9-2AB5A8B4B466}"/>
    <cellStyle name="Normal 5 6 2 5 4" xfId="1091" xr:uid="{FED02250-DA7A-4795-A5B4-5F94489C4E17}"/>
    <cellStyle name="Normal 5 6 2 6" xfId="1092" xr:uid="{E262F249-A4B9-4658-BE5E-EE746B079948}"/>
    <cellStyle name="Normal 5 6 2 6 2" xfId="1093" xr:uid="{914BA295-B3C5-4398-82EB-A9627444AF60}"/>
    <cellStyle name="Normal 5 6 2 6 3" xfId="1094" xr:uid="{FE728802-7B1C-445F-AA6B-9529BDB69ACE}"/>
    <cellStyle name="Normal 5 6 2 6 4" xfId="1095" xr:uid="{1C6F3701-3A9B-4136-AEB9-DF9D4035E0E0}"/>
    <cellStyle name="Normal 5 6 2 7" xfId="1096" xr:uid="{A14EF09B-D51E-4CF3-8DB2-0E58F96E3E97}"/>
    <cellStyle name="Normal 5 6 2 8" xfId="1097" xr:uid="{1F3BD6B9-1B86-4432-B501-10963769C2A0}"/>
    <cellStyle name="Normal 5 6 2 9" xfId="1098" xr:uid="{2F25C0D0-E078-4996-A42D-1B62DE96A70D}"/>
    <cellStyle name="Normal 5 6 3" xfId="1099" xr:uid="{DDFECD5C-5F8B-4BE1-9C67-2A5A87CD7B10}"/>
    <cellStyle name="Normal 5 6 3 2" xfId="1100" xr:uid="{B38260CB-806C-4636-9CE8-673ED6731E26}"/>
    <cellStyle name="Normal 5 6 3 2 2" xfId="1101" xr:uid="{50F38ED6-64ED-4B1B-A571-C494DB5715CF}"/>
    <cellStyle name="Normal 5 6 3 2 2 2" xfId="1102" xr:uid="{1150CD62-03E9-4AAD-A23D-A36BF439D72C}"/>
    <cellStyle name="Normal 5 6 3 2 2 2 2" xfId="3921" xr:uid="{C9A10BA8-5444-47C2-95C7-DB724781FB5F}"/>
    <cellStyle name="Normal 5 6 3 2 2 3" xfId="1103" xr:uid="{234C54AE-F27A-4DCA-9D0B-CB0CE7EA8F0F}"/>
    <cellStyle name="Normal 5 6 3 2 2 4" xfId="1104" xr:uid="{1E8EDA67-1818-476B-84CF-DAA00C19F1CB}"/>
    <cellStyle name="Normal 5 6 3 2 3" xfId="1105" xr:uid="{EC71FD98-6299-41DC-9C2A-558D276E9093}"/>
    <cellStyle name="Normal 5 6 3 2 3 2" xfId="1106" xr:uid="{B7B792F7-E701-4DBC-8E84-D15AC6B46942}"/>
    <cellStyle name="Normal 5 6 3 2 3 3" xfId="1107" xr:uid="{D569B9D0-77B6-4893-83BE-0936229E7BD8}"/>
    <cellStyle name="Normal 5 6 3 2 3 4" xfId="1108" xr:uid="{236C72F8-89AF-46D4-94FC-434AD24A6359}"/>
    <cellStyle name="Normal 5 6 3 2 4" xfId="1109" xr:uid="{9A26330A-4012-47FA-91F5-393222BBD4B8}"/>
    <cellStyle name="Normal 5 6 3 2 5" xfId="1110" xr:uid="{41630CE5-0863-459A-8A88-8A60646DF11E}"/>
    <cellStyle name="Normal 5 6 3 2 6" xfId="1111" xr:uid="{C9299A1B-249C-4EA3-A1B8-94CCB0C1F050}"/>
    <cellStyle name="Normal 5 6 3 3" xfId="1112" xr:uid="{28DD3C75-CBD4-4CF1-8DB2-2323C6186D50}"/>
    <cellStyle name="Normal 5 6 3 3 2" xfId="1113" xr:uid="{633113EA-7545-4DD3-9F7B-0B153CFCFB76}"/>
    <cellStyle name="Normal 5 6 3 3 2 2" xfId="1114" xr:uid="{8F25B9D6-4D79-4E1F-B6CB-449A5694ABC8}"/>
    <cellStyle name="Normal 5 6 3 3 2 3" xfId="1115" xr:uid="{57863D03-1D80-4A22-88AF-D36C4DD240EA}"/>
    <cellStyle name="Normal 5 6 3 3 2 4" xfId="1116" xr:uid="{0D9A9B9A-2B41-4FCB-870B-79DBEC24515D}"/>
    <cellStyle name="Normal 5 6 3 3 3" xfId="1117" xr:uid="{FDE50781-831D-4610-A88A-A4130DBFE904}"/>
    <cellStyle name="Normal 5 6 3 3 4" xfId="1118" xr:uid="{0F416186-6742-4438-A608-07B02B197A06}"/>
    <cellStyle name="Normal 5 6 3 3 5" xfId="1119" xr:uid="{48D57666-D191-4686-BFF4-4AB1374495B7}"/>
    <cellStyle name="Normal 5 6 3 4" xfId="1120" xr:uid="{B278515C-21C9-4B4C-92CD-5EEC1BBD6237}"/>
    <cellStyle name="Normal 5 6 3 4 2" xfId="1121" xr:uid="{7858E81F-4FD5-4853-A19B-106403DE508F}"/>
    <cellStyle name="Normal 5 6 3 4 3" xfId="1122" xr:uid="{581B4A6D-8B9F-452F-A539-D37845D2FF18}"/>
    <cellStyle name="Normal 5 6 3 4 4" xfId="1123" xr:uid="{33AE92A4-978A-4CDE-9AD6-0B7BAEA3B9CB}"/>
    <cellStyle name="Normal 5 6 3 5" xfId="1124" xr:uid="{E0B5E55D-3B70-4632-8A82-A740CA0FF513}"/>
    <cellStyle name="Normal 5 6 3 5 2" xfId="1125" xr:uid="{B532C800-6054-4017-8985-1DB5AD228E96}"/>
    <cellStyle name="Normal 5 6 3 5 3" xfId="1126" xr:uid="{DE656601-4F92-418B-8B34-B244DC1F3B3E}"/>
    <cellStyle name="Normal 5 6 3 5 4" xfId="1127" xr:uid="{AB22FFD2-7683-4CA1-88CA-21250A5D554B}"/>
    <cellStyle name="Normal 5 6 3 6" xfId="1128" xr:uid="{919E894B-6FC6-4740-8EF2-91BAFE7FD28D}"/>
    <cellStyle name="Normal 5 6 3 7" xfId="1129" xr:uid="{5EAC934F-C95D-4602-9628-50B62B00D448}"/>
    <cellStyle name="Normal 5 6 3 8" xfId="1130" xr:uid="{1506F370-A010-43E9-8D84-049E8876FFD1}"/>
    <cellStyle name="Normal 5 6 4" xfId="1131" xr:uid="{DADD41AB-4B86-412E-9D0D-9BA87C414D1F}"/>
    <cellStyle name="Normal 5 6 4 2" xfId="1132" xr:uid="{34CC430A-952F-477F-AD65-16D3EB67A9BA}"/>
    <cellStyle name="Normal 5 6 4 2 2" xfId="1133" xr:uid="{740937B9-AF50-49C6-A992-218486AFF859}"/>
    <cellStyle name="Normal 5 6 4 2 2 2" xfId="1134" xr:uid="{973C061C-2620-425D-8CA0-46A867A64795}"/>
    <cellStyle name="Normal 5 6 4 2 2 3" xfId="1135" xr:uid="{58B014A3-65A4-4C2D-8B65-318DD5694C1E}"/>
    <cellStyle name="Normal 5 6 4 2 2 4" xfId="1136" xr:uid="{06CCD9D8-F2DB-4F97-9281-B72E4A8B94DF}"/>
    <cellStyle name="Normal 5 6 4 2 3" xfId="1137" xr:uid="{5F1459DD-C2B4-46A2-898C-2F4DDA1CD0BA}"/>
    <cellStyle name="Normal 5 6 4 2 4" xfId="1138" xr:uid="{3B08A737-F84B-41FE-89E7-D6BF5A34D3B0}"/>
    <cellStyle name="Normal 5 6 4 2 5" xfId="1139" xr:uid="{8753939D-FFAB-4118-B8D0-66186B559AA1}"/>
    <cellStyle name="Normal 5 6 4 3" xfId="1140" xr:uid="{7C6901E9-ABFC-48B3-A553-4C6AFA64B168}"/>
    <cellStyle name="Normal 5 6 4 3 2" xfId="1141" xr:uid="{7CB618D2-050F-4472-8A87-2C5136DD0541}"/>
    <cellStyle name="Normal 5 6 4 3 3" xfId="1142" xr:uid="{D6DC2656-8B95-4126-961A-B06C3E015C5D}"/>
    <cellStyle name="Normal 5 6 4 3 4" xfId="1143" xr:uid="{F1EC108D-A1BD-4F7C-9D97-CBF5215CDC59}"/>
    <cellStyle name="Normal 5 6 4 4" xfId="1144" xr:uid="{32144ADF-B157-4BDB-B3B2-3F24D25E4C05}"/>
    <cellStyle name="Normal 5 6 4 4 2" xfId="1145" xr:uid="{A68B017F-70DB-42D2-905D-082EA5B81BBB}"/>
    <cellStyle name="Normal 5 6 4 4 3" xfId="1146" xr:uid="{67A545C8-C5B1-45BC-8DC8-966C7B5EB432}"/>
    <cellStyle name="Normal 5 6 4 4 4" xfId="1147" xr:uid="{17CD5F36-652C-4044-B24B-8AC54DB6CAAC}"/>
    <cellStyle name="Normal 5 6 4 5" xfId="1148" xr:uid="{83E73C33-AFBD-4A6D-8B27-C8BBA7C1F883}"/>
    <cellStyle name="Normal 5 6 4 6" xfId="1149" xr:uid="{D1C65F6B-6F00-4E51-8189-17BEB227B72C}"/>
    <cellStyle name="Normal 5 6 4 7" xfId="1150" xr:uid="{CBB8FB79-855C-4669-B19A-E7FCA744C984}"/>
    <cellStyle name="Normal 5 6 5" xfId="1151" xr:uid="{EDD677E5-6A48-49DB-BFEB-6B4FFCC2B5D1}"/>
    <cellStyle name="Normal 5 6 5 2" xfId="1152" xr:uid="{2E07CAB0-5C5D-4F2E-BE23-CB0C7EB3C1F2}"/>
    <cellStyle name="Normal 5 6 5 2 2" xfId="1153" xr:uid="{722778AB-E343-4F99-BCF7-627E8FC7A1C1}"/>
    <cellStyle name="Normal 5 6 5 2 3" xfId="1154" xr:uid="{5952D1FD-201B-4563-AF71-DD52D8216758}"/>
    <cellStyle name="Normal 5 6 5 2 4" xfId="1155" xr:uid="{C7C1F6E8-7786-4590-BF4E-5E4D2CFD7A25}"/>
    <cellStyle name="Normal 5 6 5 3" xfId="1156" xr:uid="{5CFCB411-27A9-4209-9EE8-DCB5D0DD7AB5}"/>
    <cellStyle name="Normal 5 6 5 3 2" xfId="1157" xr:uid="{84FF307F-B066-4CC8-94E1-D87110787ED2}"/>
    <cellStyle name="Normal 5 6 5 3 3" xfId="1158" xr:uid="{620495B3-683A-4B0C-B13F-4CAD46BF5E24}"/>
    <cellStyle name="Normal 5 6 5 3 4" xfId="1159" xr:uid="{C060A08E-2B49-455E-9F5C-EB6667D7AE66}"/>
    <cellStyle name="Normal 5 6 5 4" xfId="1160" xr:uid="{1DB7A3E5-2E38-4091-8A9B-36A8880B12C7}"/>
    <cellStyle name="Normal 5 6 5 5" xfId="1161" xr:uid="{7EE0C82F-A592-4C79-83C5-D5006CA680D0}"/>
    <cellStyle name="Normal 5 6 5 6" xfId="1162" xr:uid="{B8DE81A4-9C78-4200-9514-234B8B2EEE27}"/>
    <cellStyle name="Normal 5 6 6" xfId="1163" xr:uid="{48DA9481-A0DA-442B-87E5-A00D4B58B9FF}"/>
    <cellStyle name="Normal 5 6 6 2" xfId="1164" xr:uid="{E8A37047-A7B6-40CE-AF11-3147550AA023}"/>
    <cellStyle name="Normal 5 6 6 2 2" xfId="1165" xr:uid="{1143536E-1543-4A38-AFF5-B7E8E46BD020}"/>
    <cellStyle name="Normal 5 6 6 2 3" xfId="1166" xr:uid="{B02FAE4A-84A5-48F0-9D64-281DFEE6C802}"/>
    <cellStyle name="Normal 5 6 6 2 4" xfId="1167" xr:uid="{09EA00E1-CF8D-45CE-A6A5-D9D7ECBBC26D}"/>
    <cellStyle name="Normal 5 6 6 3" xfId="1168" xr:uid="{1D562472-F25E-4FFC-8B8D-819AF4D78C4E}"/>
    <cellStyle name="Normal 5 6 6 4" xfId="1169" xr:uid="{005EA68C-53CA-49DB-BE04-9EBB11AEBC49}"/>
    <cellStyle name="Normal 5 6 6 5" xfId="1170" xr:uid="{0AAA1EF4-BDC1-4ED7-AFA0-E0AA4E7C28F1}"/>
    <cellStyle name="Normal 5 6 7" xfId="1171" xr:uid="{BE760BDF-06F5-4DDE-86A5-A79C28777B21}"/>
    <cellStyle name="Normal 5 6 7 2" xfId="1172" xr:uid="{8A7A0775-EE8C-4E95-9EA5-7757C3470A6B}"/>
    <cellStyle name="Normal 5 6 7 3" xfId="1173" xr:uid="{5BC3D31D-F003-4AA2-805F-E087A747E98D}"/>
    <cellStyle name="Normal 5 6 7 4" xfId="1174" xr:uid="{4C3A55EF-9CA9-4F1C-B367-10F1E542BD52}"/>
    <cellStyle name="Normal 5 6 8" xfId="1175" xr:uid="{5786206E-4929-4E92-818A-E5F646A75F1B}"/>
    <cellStyle name="Normal 5 6 8 2" xfId="1176" xr:uid="{76534A08-0189-4B73-A71C-B7A24E0D25A0}"/>
    <cellStyle name="Normal 5 6 8 3" xfId="1177" xr:uid="{8E423ECC-258E-4567-86F6-9CB6734E044E}"/>
    <cellStyle name="Normal 5 6 8 4" xfId="1178" xr:uid="{53A8AA44-E3BB-4004-AC78-9745DAA8BE9B}"/>
    <cellStyle name="Normal 5 6 9" xfId="1179" xr:uid="{3A1D3362-225A-4DEB-BB2B-3A2DB956757A}"/>
    <cellStyle name="Normal 5 7" xfId="1180" xr:uid="{B4D48728-95E8-44DC-9947-99DCF0D5C517}"/>
    <cellStyle name="Normal 5 7 2" xfId="1181" xr:uid="{1ED69EFB-6149-48AC-A2AD-B8F5FAB2F226}"/>
    <cellStyle name="Normal 5 7 2 2" xfId="1182" xr:uid="{E4E43E4E-87DA-495A-89EC-ED1CF40E9E70}"/>
    <cellStyle name="Normal 5 7 2 2 2" xfId="1183" xr:uid="{4842BA91-13A3-40F5-8747-F4CB96E96EC5}"/>
    <cellStyle name="Normal 5 7 2 2 2 2" xfId="1184" xr:uid="{3234464A-2C8E-4182-A2A3-C81E0E412101}"/>
    <cellStyle name="Normal 5 7 2 2 2 3" xfId="1185" xr:uid="{48EE1863-F505-4FBB-B087-7E6839AAB1E0}"/>
    <cellStyle name="Normal 5 7 2 2 2 4" xfId="1186" xr:uid="{07430463-D860-4A36-9410-1AED3590860D}"/>
    <cellStyle name="Normal 5 7 2 2 3" xfId="1187" xr:uid="{FE8FA264-1C68-4889-8567-A1683431E070}"/>
    <cellStyle name="Normal 5 7 2 2 3 2" xfId="1188" xr:uid="{82C389F9-ADB0-4850-AB99-72FDC6AA8C49}"/>
    <cellStyle name="Normal 5 7 2 2 3 3" xfId="1189" xr:uid="{E0DA198B-019C-448F-A7F9-13853C88326E}"/>
    <cellStyle name="Normal 5 7 2 2 3 4" xfId="1190" xr:uid="{1B2EA82E-4367-48C6-9219-E7859891FF75}"/>
    <cellStyle name="Normal 5 7 2 2 4" xfId="1191" xr:uid="{3A6038CF-81D1-4111-8EAF-90CA6066C043}"/>
    <cellStyle name="Normal 5 7 2 2 5" xfId="1192" xr:uid="{73F57844-BE32-4DA1-8FEA-9600D3244AAE}"/>
    <cellStyle name="Normal 5 7 2 2 6" xfId="1193" xr:uid="{C3DB4DB1-B08E-4FEE-89B5-0DA991C72685}"/>
    <cellStyle name="Normal 5 7 2 3" xfId="1194" xr:uid="{0C1B6CD2-8233-4C98-B6D7-FDEA7A363523}"/>
    <cellStyle name="Normal 5 7 2 3 2" xfId="1195" xr:uid="{249CD2EE-3FEE-4C6C-8F13-54E80AF808A2}"/>
    <cellStyle name="Normal 5 7 2 3 2 2" xfId="1196" xr:uid="{D754B363-5CCC-4CF7-9DA4-B9B75660D737}"/>
    <cellStyle name="Normal 5 7 2 3 2 3" xfId="1197" xr:uid="{3232B26D-AAA3-49F9-8262-57DBE9CB4823}"/>
    <cellStyle name="Normal 5 7 2 3 2 4" xfId="1198" xr:uid="{8C124AFC-F718-4128-B10D-EEBE86B060C0}"/>
    <cellStyle name="Normal 5 7 2 3 3" xfId="1199" xr:uid="{5B054D71-F5A5-4645-BBBB-D8755B810BC5}"/>
    <cellStyle name="Normal 5 7 2 3 4" xfId="1200" xr:uid="{BDD4DCD8-C102-458C-9EF2-0AC11B3BEF49}"/>
    <cellStyle name="Normal 5 7 2 3 5" xfId="1201" xr:uid="{4D00DBE7-2157-4ED6-AF06-B681EE05858A}"/>
    <cellStyle name="Normal 5 7 2 4" xfId="1202" xr:uid="{9AB480BA-BE14-44D0-A507-7CB86C0441D2}"/>
    <cellStyle name="Normal 5 7 2 4 2" xfId="1203" xr:uid="{B8AD0F1C-3227-4DFB-8F56-1BE684ECD0B0}"/>
    <cellStyle name="Normal 5 7 2 4 3" xfId="1204" xr:uid="{BAD3B05C-9A58-4840-A604-058A86EBB2FE}"/>
    <cellStyle name="Normal 5 7 2 4 4" xfId="1205" xr:uid="{0A7FF912-2E9E-4A90-A523-801DD55B3CC6}"/>
    <cellStyle name="Normal 5 7 2 5" xfId="1206" xr:uid="{EF731B36-FB29-4B8C-88D8-B3C5D856D72E}"/>
    <cellStyle name="Normal 5 7 2 5 2" xfId="1207" xr:uid="{35E95324-AA59-465C-8533-81B9A05469A8}"/>
    <cellStyle name="Normal 5 7 2 5 3" xfId="1208" xr:uid="{5441D0D6-6BF5-4D41-927B-6D05480CB9AA}"/>
    <cellStyle name="Normal 5 7 2 5 4" xfId="1209" xr:uid="{F70BA555-B062-440F-8A3F-7503264DEFA1}"/>
    <cellStyle name="Normal 5 7 2 6" xfId="1210" xr:uid="{CDF983EB-D5BD-4C0F-A9D7-81078AB1D6AF}"/>
    <cellStyle name="Normal 5 7 2 7" xfId="1211" xr:uid="{630A8CDB-8C86-4A30-A037-0C5FDEF42673}"/>
    <cellStyle name="Normal 5 7 2 8" xfId="1212" xr:uid="{8116EA54-C4B2-433A-94F1-1863E86F47AA}"/>
    <cellStyle name="Normal 5 7 3" xfId="1213" xr:uid="{7C5ACDF6-C268-46F9-9679-B7A72AD8E646}"/>
    <cellStyle name="Normal 5 7 3 2" xfId="1214" xr:uid="{B30F21F6-F419-4BFA-9561-681FC4C1C400}"/>
    <cellStyle name="Normal 5 7 3 2 2" xfId="1215" xr:uid="{1DA1DC83-3DB0-4B8D-9548-F3ECCC4132E6}"/>
    <cellStyle name="Normal 5 7 3 2 3" xfId="1216" xr:uid="{FCF6AF67-6040-4F59-A101-E0B0E51815F6}"/>
    <cellStyle name="Normal 5 7 3 2 4" xfId="1217" xr:uid="{5E1FCB64-4186-4A5D-BEFA-321A5B4E700F}"/>
    <cellStyle name="Normal 5 7 3 3" xfId="1218" xr:uid="{B6DDCE8B-04A5-4777-B5B6-E798A5D332D9}"/>
    <cellStyle name="Normal 5 7 3 3 2" xfId="1219" xr:uid="{310CCAF7-03F5-4998-9362-74E51B3CC6E6}"/>
    <cellStyle name="Normal 5 7 3 3 3" xfId="1220" xr:uid="{FF81BD2E-48F2-4B0C-A59A-4989DCF50C21}"/>
    <cellStyle name="Normal 5 7 3 3 4" xfId="1221" xr:uid="{6F56150D-E0A7-4A60-83DA-4238D68C67A2}"/>
    <cellStyle name="Normal 5 7 3 4" xfId="1222" xr:uid="{1A79ACE9-B103-46D7-A311-2E7BA218F1AF}"/>
    <cellStyle name="Normal 5 7 3 5" xfId="1223" xr:uid="{983BF4A6-F798-4E8D-A3AE-4A6C7D1F93BF}"/>
    <cellStyle name="Normal 5 7 3 6" xfId="1224" xr:uid="{42EDBEFB-828B-41DC-A3D4-530E01709D10}"/>
    <cellStyle name="Normal 5 7 4" xfId="1225" xr:uid="{9273E948-A3CC-4EBB-A0AD-8D35126CA12E}"/>
    <cellStyle name="Normal 5 7 4 2" xfId="1226" xr:uid="{C39E1312-816C-446E-BBEF-5CB54DC71450}"/>
    <cellStyle name="Normal 5 7 4 2 2" xfId="1227" xr:uid="{6A3C86EB-554B-4EFD-B93A-12D60C9F043A}"/>
    <cellStyle name="Normal 5 7 4 2 3" xfId="1228" xr:uid="{8F7573A6-C7F0-4C7C-AFF6-A931348BF11D}"/>
    <cellStyle name="Normal 5 7 4 2 4" xfId="1229" xr:uid="{2FD96F10-FED5-4DA7-B38A-B3F66E8883F4}"/>
    <cellStyle name="Normal 5 7 4 3" xfId="1230" xr:uid="{B3ABED65-A1B2-40B6-B0DC-B0AB15E8DA3E}"/>
    <cellStyle name="Normal 5 7 4 4" xfId="1231" xr:uid="{3EB509C0-9FC1-4150-8DDC-C64724AEE857}"/>
    <cellStyle name="Normal 5 7 4 5" xfId="1232" xr:uid="{DBBF16C2-271B-4403-A7E0-DDF2689BC05D}"/>
    <cellStyle name="Normal 5 7 5" xfId="1233" xr:uid="{B7832D77-F06E-4305-9E61-76035AFEE075}"/>
    <cellStyle name="Normal 5 7 5 2" xfId="1234" xr:uid="{B6A2E0CC-AF5E-4180-8F50-C6813E400EF1}"/>
    <cellStyle name="Normal 5 7 5 3" xfId="1235" xr:uid="{A13D4316-9C46-4D31-83B2-B3F9869964BD}"/>
    <cellStyle name="Normal 5 7 5 4" xfId="1236" xr:uid="{6A5C64CA-8DD1-4ACF-A1D5-DC716D0E1CBD}"/>
    <cellStyle name="Normal 5 7 6" xfId="1237" xr:uid="{D1FED276-0382-4849-BDE2-B1B75EEF1B7C}"/>
    <cellStyle name="Normal 5 7 6 2" xfId="1238" xr:uid="{9BE954FB-3F45-44E9-9F6A-8A9E57ED4FC8}"/>
    <cellStyle name="Normal 5 7 6 3" xfId="1239" xr:uid="{32E17A00-3BF2-4704-8E11-FEE842D96778}"/>
    <cellStyle name="Normal 5 7 6 4" xfId="1240" xr:uid="{D1F02C13-3950-4D85-93C8-97C8E7B321C1}"/>
    <cellStyle name="Normal 5 7 7" xfId="1241" xr:uid="{F713D46C-B280-4E6A-ABC0-E0DB85707650}"/>
    <cellStyle name="Normal 5 7 8" xfId="1242" xr:uid="{A9FC1154-6D31-4864-94BA-CA946E13833B}"/>
    <cellStyle name="Normal 5 7 9" xfId="1243" xr:uid="{C1F08785-F407-4FE5-A807-0C73F2F10B58}"/>
    <cellStyle name="Normal 5 8" xfId="1244" xr:uid="{B424913D-AEB7-4B75-A843-E39C6EB1E6E6}"/>
    <cellStyle name="Normal 5 8 2" xfId="1245" xr:uid="{C9178113-D83D-4608-9988-424B7587DF9A}"/>
    <cellStyle name="Normal 5 8 2 2" xfId="1246" xr:uid="{26FF051A-30C9-4B30-8601-C45895FA7F36}"/>
    <cellStyle name="Normal 5 8 2 2 2" xfId="1247" xr:uid="{627FB3A0-8340-4DB0-A920-97290C774457}"/>
    <cellStyle name="Normal 5 8 2 2 2 2" xfId="3922" xr:uid="{9C5D078C-6512-49A1-BD6E-14C25D358CD4}"/>
    <cellStyle name="Normal 5 8 2 2 3" xfId="1248" xr:uid="{0D1D3CCA-3DA0-492D-AAE5-C042A67B83BA}"/>
    <cellStyle name="Normal 5 8 2 2 4" xfId="1249" xr:uid="{37B02831-5803-4EDB-93B2-BEB90977DDE6}"/>
    <cellStyle name="Normal 5 8 2 3" xfId="1250" xr:uid="{E82AEF7C-5271-454C-B7C3-AB86A1361663}"/>
    <cellStyle name="Normal 5 8 2 3 2" xfId="1251" xr:uid="{5D586FB8-6DAA-47DE-A59A-9693D093F3BE}"/>
    <cellStyle name="Normal 5 8 2 3 3" xfId="1252" xr:uid="{1273CE10-2D32-42AB-B1C8-03C175A7C466}"/>
    <cellStyle name="Normal 5 8 2 3 4" xfId="1253" xr:uid="{B5439156-4139-441E-9257-0C8F3D7FAEA9}"/>
    <cellStyle name="Normal 5 8 2 4" xfId="1254" xr:uid="{0E868C61-9D1F-44D0-87F7-7EC2911B0A90}"/>
    <cellStyle name="Normal 5 8 2 5" xfId="1255" xr:uid="{665BA206-5D7D-4B32-BF48-418B899C160B}"/>
    <cellStyle name="Normal 5 8 2 6" xfId="1256" xr:uid="{2B812BF0-934F-4CD9-827C-E94B0546B011}"/>
    <cellStyle name="Normal 5 8 3" xfId="1257" xr:uid="{368F1CBB-914F-4016-B105-D0FF62002EE4}"/>
    <cellStyle name="Normal 5 8 3 2" xfId="1258" xr:uid="{8D3A35A2-593E-45B0-88F4-722A40917CC0}"/>
    <cellStyle name="Normal 5 8 3 2 2" xfId="1259" xr:uid="{3157BC03-6F36-4E01-8EAD-AED36E95E57A}"/>
    <cellStyle name="Normal 5 8 3 2 3" xfId="1260" xr:uid="{FA78720C-47B5-4786-91C7-223F7CE72C3D}"/>
    <cellStyle name="Normal 5 8 3 2 4" xfId="1261" xr:uid="{8AF74AAD-B76E-40C9-90FE-E34EAAFF96CA}"/>
    <cellStyle name="Normal 5 8 3 3" xfId="1262" xr:uid="{2A3C4700-15C7-4911-9B63-E209D335AE76}"/>
    <cellStyle name="Normal 5 8 3 4" xfId="1263" xr:uid="{703119B0-9069-495F-B177-4AAD2CDDB815}"/>
    <cellStyle name="Normal 5 8 3 5" xfId="1264" xr:uid="{092B6FC5-F5A7-475E-9A45-396B9E77CC0A}"/>
    <cellStyle name="Normal 5 8 4" xfId="1265" xr:uid="{BAA231B9-D8B5-44E3-9C3C-ABCD191B6FE1}"/>
    <cellStyle name="Normal 5 8 4 2" xfId="1266" xr:uid="{32E5D7B8-2554-489B-A44C-1DB690E5F392}"/>
    <cellStyle name="Normal 5 8 4 3" xfId="1267" xr:uid="{19CE60DF-D787-4BFB-97B6-D90CD1DF9F9C}"/>
    <cellStyle name="Normal 5 8 4 4" xfId="1268" xr:uid="{CA9CE1FC-A734-439C-9A04-1E02E9FC0B60}"/>
    <cellStyle name="Normal 5 8 5" xfId="1269" xr:uid="{8C08CF52-36D6-468C-BA8A-748CD059E3FB}"/>
    <cellStyle name="Normal 5 8 5 2" xfId="1270" xr:uid="{258869CF-EC9D-4663-AB9F-70A1C54DB075}"/>
    <cellStyle name="Normal 5 8 5 3" xfId="1271" xr:uid="{8F426586-BFBC-4DB5-B7A0-67CAC57B2D6E}"/>
    <cellStyle name="Normal 5 8 5 4" xfId="1272" xr:uid="{908B710F-E5D1-437E-993D-3BF90CD3FCCE}"/>
    <cellStyle name="Normal 5 8 6" xfId="1273" xr:uid="{516CA294-DB4A-4CC0-806E-C7D705484489}"/>
    <cellStyle name="Normal 5 8 7" xfId="1274" xr:uid="{66AE46A8-CCF3-4143-A767-74C4AAE1E314}"/>
    <cellStyle name="Normal 5 8 8" xfId="1275" xr:uid="{02CA93B8-3461-4526-8B14-607CFC8B53C2}"/>
    <cellStyle name="Normal 5 9" xfId="1276" xr:uid="{640A6FE8-31C1-4EF9-BEE3-27AC250759BF}"/>
    <cellStyle name="Normal 5 9 2" xfId="1277" xr:uid="{F9324DD1-DE18-4D00-9EBA-27BBC5E0BB5F}"/>
    <cellStyle name="Normal 5 9 2 2" xfId="1278" xr:uid="{D2130EF3-8D47-451F-87EE-E8DAF51D1C6A}"/>
    <cellStyle name="Normal 5 9 2 2 2" xfId="1279" xr:uid="{F80B5CB2-D8B0-4412-9DDF-295EBD538A41}"/>
    <cellStyle name="Normal 5 9 2 2 3" xfId="1280" xr:uid="{151149FF-8A40-4437-8DCC-A2C9E24848A0}"/>
    <cellStyle name="Normal 5 9 2 2 4" xfId="1281" xr:uid="{B2FBD1C5-9483-4BBB-BA42-655FA0DFF48A}"/>
    <cellStyle name="Normal 5 9 2 3" xfId="1282" xr:uid="{09B065CD-AEBD-4875-81A1-E7AC450D98F8}"/>
    <cellStyle name="Normal 5 9 2 4" xfId="1283" xr:uid="{57D9C3F9-DB15-4986-B3D3-E94F28328BB0}"/>
    <cellStyle name="Normal 5 9 2 5" xfId="1284" xr:uid="{42C435AC-983E-49E6-A077-BAE561F80D11}"/>
    <cellStyle name="Normal 5 9 3" xfId="1285" xr:uid="{FD8DFFEB-FC22-404A-BBC0-8D01212C3542}"/>
    <cellStyle name="Normal 5 9 3 2" xfId="1286" xr:uid="{2D18D549-6BCF-4703-9CBE-01D1B2881D2A}"/>
    <cellStyle name="Normal 5 9 3 3" xfId="1287" xr:uid="{4942A36D-CCC6-4077-ACB3-0B6393ACD739}"/>
    <cellStyle name="Normal 5 9 3 4" xfId="1288" xr:uid="{B75BC188-AF56-4682-992F-ED4B7ACF88F8}"/>
    <cellStyle name="Normal 5 9 4" xfId="1289" xr:uid="{69D49D00-A2BB-4723-94B4-7805A3058BA3}"/>
    <cellStyle name="Normal 5 9 4 2" xfId="1290" xr:uid="{D600A621-BE80-47F7-AB82-A54CEA624E65}"/>
    <cellStyle name="Normal 5 9 4 3" xfId="1291" xr:uid="{D06AC579-2B64-49D3-9EC2-01EF6B6970FF}"/>
    <cellStyle name="Normal 5 9 4 4" xfId="1292" xr:uid="{962D36D4-9368-40C2-B418-68E77CC82532}"/>
    <cellStyle name="Normal 5 9 5" xfId="1293" xr:uid="{3318D946-7B40-48B0-9951-4925F8868A24}"/>
    <cellStyle name="Normal 5 9 6" xfId="1294" xr:uid="{0A14A4CE-0E07-48DD-A9AF-62190AC202CD}"/>
    <cellStyle name="Normal 5 9 7" xfId="1295" xr:uid="{6808EF69-729A-4E88-96E0-B44391F5BFB9}"/>
    <cellStyle name="Normal 6" xfId="73" xr:uid="{BA1A9B20-2794-4794-98D0-63974DE1CD7A}"/>
    <cellStyle name="Normal 6 10" xfId="1296" xr:uid="{060BEEAC-CCE9-4DEF-95FD-8730D5E5D3E7}"/>
    <cellStyle name="Normal 6 10 2" xfId="1297" xr:uid="{D9EB3ED7-233D-44A7-8100-9527BC7AF476}"/>
    <cellStyle name="Normal 6 10 2 2" xfId="1298" xr:uid="{0F224782-CDDA-4B92-A633-63DBAA2C12C3}"/>
    <cellStyle name="Normal 6 10 2 2 2" xfId="4802" xr:uid="{A049DE01-7032-4395-A48C-501345ED1433}"/>
    <cellStyle name="Normal 6 10 2 3" xfId="1299" xr:uid="{78ED2972-A832-4B12-A26A-7E53F0E44244}"/>
    <cellStyle name="Normal 6 10 2 4" xfId="1300" xr:uid="{70F04B64-70C0-4A7D-9AFB-9BD63129E3AD}"/>
    <cellStyle name="Normal 6 10 2 5" xfId="5515" xr:uid="{1D108343-E389-4C27-ABEE-B0284C8D897F}"/>
    <cellStyle name="Normal 6 10 3" xfId="1301" xr:uid="{1F3C3DB7-7CB2-464D-ADCB-C11AA9700FD2}"/>
    <cellStyle name="Normal 6 10 4" xfId="1302" xr:uid="{E7F0492B-F657-485B-A4D0-5EA99202E0F6}"/>
    <cellStyle name="Normal 6 10 5" xfId="1303" xr:uid="{9A1C1D01-08FB-4CA0-AC88-6B1D2C01ECB9}"/>
    <cellStyle name="Normal 6 11" xfId="1304" xr:uid="{CFC9D8D0-83D7-44A9-BBED-F668B42C1B79}"/>
    <cellStyle name="Normal 6 11 2" xfId="1305" xr:uid="{F66C33B9-4DB4-48EF-AC33-5C42FCE4A251}"/>
    <cellStyle name="Normal 6 11 3" xfId="1306" xr:uid="{BCEBD819-7CFC-4D82-9EBF-AC78F814DFFE}"/>
    <cellStyle name="Normal 6 11 4" xfId="1307" xr:uid="{6C6FE3BD-A7A9-44A5-8894-31D6ADC7AA8D}"/>
    <cellStyle name="Normal 6 12" xfId="1308" xr:uid="{57C1F379-F852-4365-8E2C-D971564C24F6}"/>
    <cellStyle name="Normal 6 12 2" xfId="1309" xr:uid="{B2B9F362-A2D2-4CBF-B17A-73C940691F0D}"/>
    <cellStyle name="Normal 6 12 3" xfId="1310" xr:uid="{7521155F-1DB7-4FE4-A0C3-4C730C12F16E}"/>
    <cellStyle name="Normal 6 12 4" xfId="1311" xr:uid="{7D8B0347-1839-437F-9B94-AB61C0F369A6}"/>
    <cellStyle name="Normal 6 13" xfId="1312" xr:uid="{872CC6E9-26B9-4B20-9C98-33608C3C81FC}"/>
    <cellStyle name="Normal 6 13 2" xfId="1313" xr:uid="{0EF36388-B07A-4BBB-AEAB-CBEBD1723486}"/>
    <cellStyle name="Normal 6 13 3" xfId="3740" xr:uid="{D8F87F99-E46D-4EAA-A71F-A50529D3D9B5}"/>
    <cellStyle name="Normal 6 13 3 2" xfId="4562" xr:uid="{C495FAEF-1DA8-49E1-8E70-170532DB55C4}"/>
    <cellStyle name="Normal 6 13 4" xfId="4694" xr:uid="{F6AAA119-9F0D-4844-8013-089B8B20DD22}"/>
    <cellStyle name="Normal 6 13 5" xfId="5486" xr:uid="{F75B91E8-21E3-4FCC-B781-244A092A687B}"/>
    <cellStyle name="Normal 6 14" xfId="1314" xr:uid="{C325910D-B514-4AF1-887B-A67A1D860F4F}"/>
    <cellStyle name="Normal 6 15" xfId="1315" xr:uid="{BE785171-347D-4A84-BCD2-281CABB3BCA6}"/>
    <cellStyle name="Normal 6 16" xfId="1316" xr:uid="{10590E13-4240-49D0-8EA7-1577C0A2DD83}"/>
    <cellStyle name="Normal 6 2" xfId="74" xr:uid="{4D5C8DCB-2B83-48B7-A4D5-4F472D90E955}"/>
    <cellStyle name="Normal 6 2 2" xfId="3732" xr:uid="{26F3BCD3-D527-4841-9156-F30C010316A7}"/>
    <cellStyle name="Normal 6 2 2 2" xfId="4555" xr:uid="{0A575E29-8914-4150-B7C5-B13E9983C710}"/>
    <cellStyle name="Normal 6 2 3" xfId="4464" xr:uid="{BE9179EB-6BB5-44F6-A8C3-825395ED3CE8}"/>
    <cellStyle name="Normal 6 3" xfId="93" xr:uid="{37D9DAAF-C057-4E93-A3C7-FAA62F46E217}"/>
    <cellStyle name="Normal 6 3 10" xfId="1317" xr:uid="{56A807EA-8ACB-4CD5-9735-03091C397CA2}"/>
    <cellStyle name="Normal 6 3 11" xfId="1318" xr:uid="{CBE0D4ED-CAA3-4484-84F2-CA7637760AEB}"/>
    <cellStyle name="Normal 6 3 2" xfId="1319" xr:uid="{019EAC4A-FD19-47D1-A997-14EAB1918552}"/>
    <cellStyle name="Normal 6 3 2 2" xfId="1320" xr:uid="{286E3A6C-FE1C-4B41-A134-5E85C07A4CDC}"/>
    <cellStyle name="Normal 6 3 2 2 2" xfId="1321" xr:uid="{4AE6A64D-BEFF-4601-9E28-403BB4B1A782}"/>
    <cellStyle name="Normal 6 3 2 2 2 2" xfId="1322" xr:uid="{1537935B-1B00-4B28-A299-8C31EA291B1C}"/>
    <cellStyle name="Normal 6 3 2 2 2 2 2" xfId="1323" xr:uid="{9752D196-BE0E-450F-940B-E899562B643D}"/>
    <cellStyle name="Normal 6 3 2 2 2 2 2 2" xfId="3923" xr:uid="{26ADAC3C-5FB3-4B51-92FE-72410F753281}"/>
    <cellStyle name="Normal 6 3 2 2 2 2 2 2 2" xfId="3924" xr:uid="{B012816B-54AF-4293-AE8E-C85F88E733F8}"/>
    <cellStyle name="Normal 6 3 2 2 2 2 2 3" xfId="3925" xr:uid="{4872BC3F-186F-4B54-BD46-DCA173DC90B6}"/>
    <cellStyle name="Normal 6 3 2 2 2 2 3" xfId="1324" xr:uid="{DBAFE58B-C2E2-48BD-BC59-290B0ED18E6D}"/>
    <cellStyle name="Normal 6 3 2 2 2 2 3 2" xfId="3926" xr:uid="{67B6B7B1-66C0-44FD-9721-081FDD4390AC}"/>
    <cellStyle name="Normal 6 3 2 2 2 2 4" xfId="1325" xr:uid="{FDB8BC56-E0B3-4F7F-A911-75186C1B7B54}"/>
    <cellStyle name="Normal 6 3 2 2 2 3" xfId="1326" xr:uid="{7DCCA961-D1F8-4881-829E-68CEAE0A0A91}"/>
    <cellStyle name="Normal 6 3 2 2 2 3 2" xfId="1327" xr:uid="{F439E8DC-BEBF-42B7-A1F2-D4511FE24511}"/>
    <cellStyle name="Normal 6 3 2 2 2 3 2 2" xfId="3927" xr:uid="{3FB51825-02A9-43DB-AEFF-E11CAE849B3F}"/>
    <cellStyle name="Normal 6 3 2 2 2 3 3" xfId="1328" xr:uid="{7511CB19-471B-4C0B-8A8B-D2C2E2C406F4}"/>
    <cellStyle name="Normal 6 3 2 2 2 3 4" xfId="1329" xr:uid="{077C4278-2BAB-40DA-992B-6EABC335A05A}"/>
    <cellStyle name="Normal 6 3 2 2 2 4" xfId="1330" xr:uid="{C7A8CAA2-87B0-42F8-9E4A-60DE31D5A0A1}"/>
    <cellStyle name="Normal 6 3 2 2 2 4 2" xfId="3928" xr:uid="{0C437C59-AF2F-438E-9A29-EAEA3C06DDA9}"/>
    <cellStyle name="Normal 6 3 2 2 2 5" xfId="1331" xr:uid="{EE35B7FE-E2DE-419C-BED3-0F35B443D102}"/>
    <cellStyle name="Normal 6 3 2 2 2 6" xfId="1332" xr:uid="{4B802492-1EE3-47F2-A0EF-D21FD1F0778C}"/>
    <cellStyle name="Normal 6 3 2 2 3" xfId="1333" xr:uid="{9F678D32-6EDA-4214-ABB0-A4CA9F113B0F}"/>
    <cellStyle name="Normal 6 3 2 2 3 2" xfId="1334" xr:uid="{7915FC37-0A0F-47DF-ABAF-3DFD89D677EE}"/>
    <cellStyle name="Normal 6 3 2 2 3 2 2" xfId="1335" xr:uid="{1AFB42DB-7733-4E2F-8DD9-4EB54A7F7C53}"/>
    <cellStyle name="Normal 6 3 2 2 3 2 2 2" xfId="3929" xr:uid="{B28A680F-1A97-4FF1-9169-6244B5D13A10}"/>
    <cellStyle name="Normal 6 3 2 2 3 2 2 2 2" xfId="3930" xr:uid="{8E47B13B-57EB-49F0-8AF4-08380E74F1BF}"/>
    <cellStyle name="Normal 6 3 2 2 3 2 2 3" xfId="3931" xr:uid="{B1032ADF-DB93-43D8-8AAC-63D10AF343A4}"/>
    <cellStyle name="Normal 6 3 2 2 3 2 3" xfId="1336" xr:uid="{0A5E5382-6AFB-476A-BFAE-8D6EE3A956B3}"/>
    <cellStyle name="Normal 6 3 2 2 3 2 3 2" xfId="3932" xr:uid="{20B004BF-BAC4-42D2-BB87-80FFF4B7F105}"/>
    <cellStyle name="Normal 6 3 2 2 3 2 4" xfId="1337" xr:uid="{28023AC8-7F78-4028-9BC7-616C0EBA3253}"/>
    <cellStyle name="Normal 6 3 2 2 3 3" xfId="1338" xr:uid="{EC43922C-5D5A-43A9-8BD9-D7156A0360F2}"/>
    <cellStyle name="Normal 6 3 2 2 3 3 2" xfId="3933" xr:uid="{9C5963A9-EFA3-473C-B301-A2E11AD763AE}"/>
    <cellStyle name="Normal 6 3 2 2 3 3 2 2" xfId="3934" xr:uid="{A6DAF9D5-DD5B-47A5-BF8E-D27E975CBA8C}"/>
    <cellStyle name="Normal 6 3 2 2 3 3 3" xfId="3935" xr:uid="{A2FA55DD-8303-4C2E-B717-083138FFC56F}"/>
    <cellStyle name="Normal 6 3 2 2 3 4" xfId="1339" xr:uid="{C1084A89-749D-40C9-BBD9-00B9B7DACA01}"/>
    <cellStyle name="Normal 6 3 2 2 3 4 2" xfId="3936" xr:uid="{4BB5C8DD-9931-4838-953D-726C3C9FABB6}"/>
    <cellStyle name="Normal 6 3 2 2 3 5" xfId="1340" xr:uid="{0207DDFD-4792-436B-BE01-2DE0D5206DCE}"/>
    <cellStyle name="Normal 6 3 2 2 4" xfId="1341" xr:uid="{CDD681A8-9EAF-4DC6-923B-14BC22B83536}"/>
    <cellStyle name="Normal 6 3 2 2 4 2" xfId="1342" xr:uid="{C4AFEE8A-13E5-4CCE-9AD3-D4EB2E6FFAE1}"/>
    <cellStyle name="Normal 6 3 2 2 4 2 2" xfId="3937" xr:uid="{4F10019E-EDF9-40C7-9D4A-2419025942E5}"/>
    <cellStyle name="Normal 6 3 2 2 4 2 2 2" xfId="3938" xr:uid="{9BD38B31-EE30-4C7C-B8C5-1C402CE4F88D}"/>
    <cellStyle name="Normal 6 3 2 2 4 2 3" xfId="3939" xr:uid="{831A3501-DAE1-4DE3-A26D-DFDF9F6B2F31}"/>
    <cellStyle name="Normal 6 3 2 2 4 3" xfId="1343" xr:uid="{09425F06-227A-44A2-B952-FD414CBFAEE1}"/>
    <cellStyle name="Normal 6 3 2 2 4 3 2" xfId="3940" xr:uid="{FEA92C35-437A-40C0-B867-DC52C14175BC}"/>
    <cellStyle name="Normal 6 3 2 2 4 4" xfId="1344" xr:uid="{9D55E99D-EC47-4357-818F-C5E926264534}"/>
    <cellStyle name="Normal 6 3 2 2 5" xfId="1345" xr:uid="{C9115630-C3CB-43B0-8060-8621E83B9B87}"/>
    <cellStyle name="Normal 6 3 2 2 5 2" xfId="1346" xr:uid="{A64B10A4-ED83-488B-B3BD-E454CA070525}"/>
    <cellStyle name="Normal 6 3 2 2 5 2 2" xfId="3941" xr:uid="{C26E6CE9-B438-42FD-B4A7-DF7570B7E106}"/>
    <cellStyle name="Normal 6 3 2 2 5 3" xfId="1347" xr:uid="{62BE4042-2A5F-4C32-87A7-5940061EC5D8}"/>
    <cellStyle name="Normal 6 3 2 2 5 4" xfId="1348" xr:uid="{5C2B90E2-1314-4997-A2CA-8B28072281D6}"/>
    <cellStyle name="Normal 6 3 2 2 6" xfId="1349" xr:uid="{3E15CEC3-4C80-489F-9CA0-7835347F6862}"/>
    <cellStyle name="Normal 6 3 2 2 6 2" xfId="3942" xr:uid="{67FAA051-02C4-4050-80D4-5F401FF5FBEE}"/>
    <cellStyle name="Normal 6 3 2 2 7" xfId="1350" xr:uid="{93320076-770E-496B-B400-7B3B8FED6F33}"/>
    <cellStyle name="Normal 6 3 2 2 8" xfId="1351" xr:uid="{329F7E95-E3AF-4067-B88D-5E2649551883}"/>
    <cellStyle name="Normal 6 3 2 3" xfId="1352" xr:uid="{CC3CA144-40BD-4FB1-A36D-4A3ED0430F02}"/>
    <cellStyle name="Normal 6 3 2 3 2" xfId="1353" xr:uid="{0AA819C1-56D6-44AC-8A47-DC52D84BB672}"/>
    <cellStyle name="Normal 6 3 2 3 2 2" xfId="1354" xr:uid="{28472237-A535-4DFF-86A8-4E8F0BB80A0C}"/>
    <cellStyle name="Normal 6 3 2 3 2 2 2" xfId="3943" xr:uid="{D402024B-8B7F-45D8-AFFE-7CE77C616B5F}"/>
    <cellStyle name="Normal 6 3 2 3 2 2 2 2" xfId="3944" xr:uid="{E19EF8D1-9502-4963-92AB-A6FCD08D740D}"/>
    <cellStyle name="Normal 6 3 2 3 2 2 3" xfId="3945" xr:uid="{84A9D0F6-57F6-47AC-B509-1F93E641AD40}"/>
    <cellStyle name="Normal 6 3 2 3 2 3" xfId="1355" xr:uid="{9AAE853C-4CCE-4D72-AEE9-D514DB8E592F}"/>
    <cellStyle name="Normal 6 3 2 3 2 3 2" xfId="3946" xr:uid="{174333F4-073A-4147-91BD-C689FFF64730}"/>
    <cellStyle name="Normal 6 3 2 3 2 4" xfId="1356" xr:uid="{F8101F2F-FE03-43E1-9B3A-38C28994EFB0}"/>
    <cellStyle name="Normal 6 3 2 3 3" xfId="1357" xr:uid="{73A91A4E-D1C2-488D-97F3-D33CDEA6E9D9}"/>
    <cellStyle name="Normal 6 3 2 3 3 2" xfId="1358" xr:uid="{E891BFBF-9BB4-4421-A61C-038B35B1A107}"/>
    <cellStyle name="Normal 6 3 2 3 3 2 2" xfId="3947" xr:uid="{69D8F022-BFA9-4706-8957-85728F34B02B}"/>
    <cellStyle name="Normal 6 3 2 3 3 3" xfId="1359" xr:uid="{59EB7FF9-27FC-40D5-892D-9C225CC1B2E2}"/>
    <cellStyle name="Normal 6 3 2 3 3 4" xfId="1360" xr:uid="{C7C269F7-0678-402C-8439-AC35C6E94D2B}"/>
    <cellStyle name="Normal 6 3 2 3 4" xfId="1361" xr:uid="{575EFC2B-FE30-4E34-8E57-BF463FEF32D4}"/>
    <cellStyle name="Normal 6 3 2 3 4 2" xfId="3948" xr:uid="{364E8E60-D315-4C29-B2BC-A184AF677B9E}"/>
    <cellStyle name="Normal 6 3 2 3 5" xfId="1362" xr:uid="{7FEE5FF3-182E-460C-9153-E37CF59067F0}"/>
    <cellStyle name="Normal 6 3 2 3 6" xfId="1363" xr:uid="{CAFE0EB8-E0CC-45C8-8F23-94CE6B2B75A3}"/>
    <cellStyle name="Normal 6 3 2 4" xfId="1364" xr:uid="{04C5BDB3-0709-4850-96F2-3C9904B861D2}"/>
    <cellStyle name="Normal 6 3 2 4 2" xfId="1365" xr:uid="{B96F8A65-00A9-4B20-9865-1788DB82680E}"/>
    <cellStyle name="Normal 6 3 2 4 2 2" xfId="1366" xr:uid="{A0846728-33B5-4B67-A645-DB1964D5E514}"/>
    <cellStyle name="Normal 6 3 2 4 2 2 2" xfId="3949" xr:uid="{A09A6933-2713-461F-AD6F-55FF6C1B0E42}"/>
    <cellStyle name="Normal 6 3 2 4 2 2 2 2" xfId="3950" xr:uid="{D466F0EA-4EE2-4071-8828-0DB9F5B22995}"/>
    <cellStyle name="Normal 6 3 2 4 2 2 3" xfId="3951" xr:uid="{7018604A-70D9-4173-950E-6715ADCC8EF6}"/>
    <cellStyle name="Normal 6 3 2 4 2 3" xfId="1367" xr:uid="{9345BE1E-C081-49D3-832C-FF7324A98F55}"/>
    <cellStyle name="Normal 6 3 2 4 2 3 2" xfId="3952" xr:uid="{4BAF6683-22CB-4A80-BB20-8490CFE0B8CA}"/>
    <cellStyle name="Normal 6 3 2 4 2 4" xfId="1368" xr:uid="{7FB5F264-F7F4-4958-B49F-D77511BE598F}"/>
    <cellStyle name="Normal 6 3 2 4 3" xfId="1369" xr:uid="{24DFBDF7-9E64-49BF-89A8-0FE38E93BA81}"/>
    <cellStyle name="Normal 6 3 2 4 3 2" xfId="3953" xr:uid="{B163BBBB-779E-4FD1-A8F7-9570D36AB107}"/>
    <cellStyle name="Normal 6 3 2 4 3 2 2" xfId="3954" xr:uid="{3D74B981-3F42-4B23-A9E6-1442A4109ED5}"/>
    <cellStyle name="Normal 6 3 2 4 3 3" xfId="3955" xr:uid="{DBDB6D1B-B6BD-4B9B-95FE-54830CC8E856}"/>
    <cellStyle name="Normal 6 3 2 4 4" xfId="1370" xr:uid="{32EA65B7-1AF0-4FA4-82C1-E22F4D0744F2}"/>
    <cellStyle name="Normal 6 3 2 4 4 2" xfId="3956" xr:uid="{79D55C95-293E-4933-8E1E-FF0B83BCAA76}"/>
    <cellStyle name="Normal 6 3 2 4 5" xfId="1371" xr:uid="{68120AB3-2D71-4C26-9740-BB0F8E99B546}"/>
    <cellStyle name="Normal 6 3 2 5" xfId="1372" xr:uid="{3E84B92A-905C-49F2-97F9-E7F11E36C551}"/>
    <cellStyle name="Normal 6 3 2 5 2" xfId="1373" xr:uid="{8777FDE0-3022-4939-B7C6-2F6C22B87C58}"/>
    <cellStyle name="Normal 6 3 2 5 2 2" xfId="3957" xr:uid="{908DA627-97C8-4330-96A7-537C577BE972}"/>
    <cellStyle name="Normal 6 3 2 5 2 2 2" xfId="3958" xr:uid="{152E5E59-BB34-4FE7-8B03-2E671F7709EC}"/>
    <cellStyle name="Normal 6 3 2 5 2 3" xfId="3959" xr:uid="{EC624EAC-56C2-4F3D-B2DE-6628ADA8A054}"/>
    <cellStyle name="Normal 6 3 2 5 3" xfId="1374" xr:uid="{7930DC25-C650-4FFB-8748-4067778F35CC}"/>
    <cellStyle name="Normal 6 3 2 5 3 2" xfId="3960" xr:uid="{3CE59E74-D3F6-4234-8504-5D315B77EDC6}"/>
    <cellStyle name="Normal 6 3 2 5 4" xfId="1375" xr:uid="{514D1D2B-AD91-4B8C-A70A-A1EAFC552A6E}"/>
    <cellStyle name="Normal 6 3 2 6" xfId="1376" xr:uid="{B1C21AB6-81C6-42A6-822C-CEA8CC22EBC4}"/>
    <cellStyle name="Normal 6 3 2 6 2" xfId="1377" xr:uid="{41FD98BD-283F-4860-B684-668627BCB37A}"/>
    <cellStyle name="Normal 6 3 2 6 2 2" xfId="3961" xr:uid="{1D1722B6-4372-4698-98A0-09CC4FC57A86}"/>
    <cellStyle name="Normal 6 3 2 6 3" xfId="1378" xr:uid="{DAE68F46-AB2C-4590-9FA6-A6817401AF57}"/>
    <cellStyle name="Normal 6 3 2 6 4" xfId="1379" xr:uid="{4A4E1B83-3D07-4352-8A4F-87311893C3D3}"/>
    <cellStyle name="Normal 6 3 2 7" xfId="1380" xr:uid="{62C8BBEE-648D-45DA-AAD0-99784403B6B4}"/>
    <cellStyle name="Normal 6 3 2 7 2" xfId="3962" xr:uid="{D11A1F86-D940-4192-9924-5486AB1AB43B}"/>
    <cellStyle name="Normal 6 3 2 8" xfId="1381" xr:uid="{4B1E8F7A-2FB6-4C95-B91D-C81AF31B8DE7}"/>
    <cellStyle name="Normal 6 3 2 9" xfId="1382" xr:uid="{C2D588D8-680C-4863-B33D-9EA431F8C583}"/>
    <cellStyle name="Normal 6 3 3" xfId="1383" xr:uid="{567D4DC6-0A84-4568-80F5-8B04D167BF47}"/>
    <cellStyle name="Normal 6 3 3 2" xfId="1384" xr:uid="{5D4B59B6-F22B-41F4-A71A-E9A85765C36B}"/>
    <cellStyle name="Normal 6 3 3 2 2" xfId="1385" xr:uid="{6DBD3BED-0EEF-43FD-8D9D-6F0416E7E9DF}"/>
    <cellStyle name="Normal 6 3 3 2 2 2" xfId="1386" xr:uid="{511F047D-F428-4170-A94F-9421D5CCD7FD}"/>
    <cellStyle name="Normal 6 3 3 2 2 2 2" xfId="3963" xr:uid="{D7957E76-121A-4C72-9192-BB5A22DDA1FD}"/>
    <cellStyle name="Normal 6 3 3 2 2 2 2 2" xfId="3964" xr:uid="{3495A574-BE32-4375-83DE-DA5EDAD33748}"/>
    <cellStyle name="Normal 6 3 3 2 2 2 3" xfId="3965" xr:uid="{1A90AA51-E3DC-4BB9-8F8B-86981EEBCF02}"/>
    <cellStyle name="Normal 6 3 3 2 2 3" xfId="1387" xr:uid="{B0CCB720-FE4C-4E66-AB9C-5837305DED51}"/>
    <cellStyle name="Normal 6 3 3 2 2 3 2" xfId="3966" xr:uid="{301D634F-63E5-4882-882F-1DB55BE7EDB5}"/>
    <cellStyle name="Normal 6 3 3 2 2 4" xfId="1388" xr:uid="{FCAE7E09-8B6D-4488-9EB5-56DE41F328B5}"/>
    <cellStyle name="Normal 6 3 3 2 3" xfId="1389" xr:uid="{884801D8-8E42-49E9-90DA-AE99F29C5950}"/>
    <cellStyle name="Normal 6 3 3 2 3 2" xfId="1390" xr:uid="{92CA583B-A7C9-4F5D-8180-52E637188C8B}"/>
    <cellStyle name="Normal 6 3 3 2 3 2 2" xfId="3967" xr:uid="{7531C894-E2DF-442C-95CD-C9E9E3F1A705}"/>
    <cellStyle name="Normal 6 3 3 2 3 3" xfId="1391" xr:uid="{7FC1FEDD-DF95-42C7-B3C9-CD269A36FAE7}"/>
    <cellStyle name="Normal 6 3 3 2 3 4" xfId="1392" xr:uid="{046AB66C-30DD-4F7E-954F-0ADDE5DA50FF}"/>
    <cellStyle name="Normal 6 3 3 2 4" xfId="1393" xr:uid="{A9D0E135-B08B-442C-B42A-FCF0E2AFC54D}"/>
    <cellStyle name="Normal 6 3 3 2 4 2" xfId="3968" xr:uid="{C49F402D-F0A7-4040-84C1-2E3B5FA1A965}"/>
    <cellStyle name="Normal 6 3 3 2 5" xfId="1394" xr:uid="{6DAB7BA2-207B-4EC8-AEF3-2D1BFBE1587D}"/>
    <cellStyle name="Normal 6 3 3 2 6" xfId="1395" xr:uid="{4C4140E0-A643-4AE8-8B2A-16F295B6CD32}"/>
    <cellStyle name="Normal 6 3 3 3" xfId="1396" xr:uid="{1BE253CD-9884-4699-97B7-7B30A84ECAEE}"/>
    <cellStyle name="Normal 6 3 3 3 2" xfId="1397" xr:uid="{9B503EB9-3412-4F2C-AF2D-8402830EA334}"/>
    <cellStyle name="Normal 6 3 3 3 2 2" xfId="1398" xr:uid="{6B05C986-52D1-4D86-A602-056184E286ED}"/>
    <cellStyle name="Normal 6 3 3 3 2 2 2" xfId="3969" xr:uid="{4DC00149-3A11-4447-B561-68EBCD89A330}"/>
    <cellStyle name="Normal 6 3 3 3 2 2 2 2" xfId="3970" xr:uid="{9F3D2894-1330-4126-89D6-19686DF076C9}"/>
    <cellStyle name="Normal 6 3 3 3 2 2 3" xfId="3971" xr:uid="{6CBEF442-1CD0-4C0D-B423-53356E47DA35}"/>
    <cellStyle name="Normal 6 3 3 3 2 3" xfId="1399" xr:uid="{05204531-717B-4DFC-824D-59C732511112}"/>
    <cellStyle name="Normal 6 3 3 3 2 3 2" xfId="3972" xr:uid="{3D5117BE-EDC5-4815-8EC5-7947C2EA2388}"/>
    <cellStyle name="Normal 6 3 3 3 2 4" xfId="1400" xr:uid="{23815567-54F8-4776-B7AF-66FAD23A7B2C}"/>
    <cellStyle name="Normal 6 3 3 3 3" xfId="1401" xr:uid="{495748AC-508B-4621-AF66-87DC1DEAF7A4}"/>
    <cellStyle name="Normal 6 3 3 3 3 2" xfId="3973" xr:uid="{26FFA955-C1FF-4A58-A7E7-F2340C375944}"/>
    <cellStyle name="Normal 6 3 3 3 3 2 2" xfId="3974" xr:uid="{78213EE4-58D6-4ACA-8E4D-C1AD0EF978F7}"/>
    <cellStyle name="Normal 6 3 3 3 3 3" xfId="3975" xr:uid="{FCA1D77E-8DD5-4F5C-B4E5-6068BA3E3F68}"/>
    <cellStyle name="Normal 6 3 3 3 4" xfId="1402" xr:uid="{3C5AC31F-508B-4E63-917B-A260E251AE9B}"/>
    <cellStyle name="Normal 6 3 3 3 4 2" xfId="3976" xr:uid="{2BCD2801-5F83-4899-A665-A7D7DE2BD02F}"/>
    <cellStyle name="Normal 6 3 3 3 5" xfId="1403" xr:uid="{5AB51410-858D-4122-A106-B5C933F1CBA7}"/>
    <cellStyle name="Normal 6 3 3 4" xfId="1404" xr:uid="{5F627B6C-8181-46D3-AAE9-9511362F4AD2}"/>
    <cellStyle name="Normal 6 3 3 4 2" xfId="1405" xr:uid="{7481C68F-D225-43C5-B74E-C972E746B738}"/>
    <cellStyle name="Normal 6 3 3 4 2 2" xfId="3977" xr:uid="{2BB945B3-7F55-47C4-99D0-005180752C5D}"/>
    <cellStyle name="Normal 6 3 3 4 2 2 2" xfId="3978" xr:uid="{D10C22F5-2C08-4E27-86A7-A9B3A106023D}"/>
    <cellStyle name="Normal 6 3 3 4 2 3" xfId="3979" xr:uid="{08A0E493-85B6-4DCA-9BB5-6380E508663C}"/>
    <cellStyle name="Normal 6 3 3 4 3" xfId="1406" xr:uid="{80B1739B-1040-4A2A-83FB-B15E508AF00C}"/>
    <cellStyle name="Normal 6 3 3 4 3 2" xfId="3980" xr:uid="{61CA7092-1CB1-45D1-97DC-21940C13C62D}"/>
    <cellStyle name="Normal 6 3 3 4 4" xfId="1407" xr:uid="{9611674A-52FE-4E06-81C8-D391FFA10E16}"/>
    <cellStyle name="Normal 6 3 3 5" xfId="1408" xr:uid="{4F5278DF-CA3C-4281-BB73-EB75003D62E0}"/>
    <cellStyle name="Normal 6 3 3 5 2" xfId="1409" xr:uid="{6BC41A41-23C8-40B4-ABA4-8FB083F0891A}"/>
    <cellStyle name="Normal 6 3 3 5 2 2" xfId="3981" xr:uid="{99A9EC67-B576-41FB-9291-0C0FC37DD01F}"/>
    <cellStyle name="Normal 6 3 3 5 3" xfId="1410" xr:uid="{7A434589-171E-43BC-8006-479393978462}"/>
    <cellStyle name="Normal 6 3 3 5 4" xfId="1411" xr:uid="{70432C0E-2532-400D-9907-F3091E9EE764}"/>
    <cellStyle name="Normal 6 3 3 6" xfId="1412" xr:uid="{31A19E62-BBFA-4CFF-8860-5072C92396FA}"/>
    <cellStyle name="Normal 6 3 3 6 2" xfId="3982" xr:uid="{59308F84-E237-452E-8CEB-F34ED2C2C945}"/>
    <cellStyle name="Normal 6 3 3 7" xfId="1413" xr:uid="{12080914-C81D-4FA8-9D22-B0C128285062}"/>
    <cellStyle name="Normal 6 3 3 8" xfId="1414" xr:uid="{BF1A875B-458E-479A-8C9A-4E734DE447B6}"/>
    <cellStyle name="Normal 6 3 4" xfId="1415" xr:uid="{34E4859D-572F-4086-846D-98DA17C365B2}"/>
    <cellStyle name="Normal 6 3 4 2" xfId="1416" xr:uid="{9A858FD9-012A-43A8-9484-1A4DCECBC788}"/>
    <cellStyle name="Normal 6 3 4 2 2" xfId="1417" xr:uid="{3F00C701-73A0-426D-A354-BB88E5400A32}"/>
    <cellStyle name="Normal 6 3 4 2 2 2" xfId="1418" xr:uid="{B66B9F1A-5891-4BD9-A28B-FF3BDFE2EFA2}"/>
    <cellStyle name="Normal 6 3 4 2 2 2 2" xfId="3983" xr:uid="{385D4824-A70D-425A-8B82-7EEDAFC10766}"/>
    <cellStyle name="Normal 6 3 4 2 2 3" xfId="1419" xr:uid="{67599D74-F521-4F0A-81AC-698D2C7E5EA6}"/>
    <cellStyle name="Normal 6 3 4 2 2 4" xfId="1420" xr:uid="{E9833BCA-BD86-42A7-B73F-A2D401B3847E}"/>
    <cellStyle name="Normal 6 3 4 2 3" xfId="1421" xr:uid="{5E573356-6696-4182-B67A-D5F17A0F53E6}"/>
    <cellStyle name="Normal 6 3 4 2 3 2" xfId="3984" xr:uid="{AA37FF12-6365-4060-B3C8-33098C0F4ADB}"/>
    <cellStyle name="Normal 6 3 4 2 4" xfId="1422" xr:uid="{BCCE2F40-F566-4FDF-AB8D-5E44A2346E1A}"/>
    <cellStyle name="Normal 6 3 4 2 5" xfId="1423" xr:uid="{6AA7EE85-5E81-4C69-902A-8D094B1CC7BB}"/>
    <cellStyle name="Normal 6 3 4 3" xfId="1424" xr:uid="{5CEAC868-BFAD-443F-921F-7A2A03D6AE28}"/>
    <cellStyle name="Normal 6 3 4 3 2" xfId="1425" xr:uid="{14033EA6-A2AB-4F0C-ADFA-67EAE7607F07}"/>
    <cellStyle name="Normal 6 3 4 3 2 2" xfId="3985" xr:uid="{B61CD654-F1A4-4FAD-891D-004CCF38D293}"/>
    <cellStyle name="Normal 6 3 4 3 3" xfId="1426" xr:uid="{7C60E156-8F3B-4B44-8D2F-E049C2D66CD0}"/>
    <cellStyle name="Normal 6 3 4 3 4" xfId="1427" xr:uid="{6B05C79A-A194-4883-94DB-82A0AB1CC50A}"/>
    <cellStyle name="Normal 6 3 4 4" xfId="1428" xr:uid="{05DD0C78-05FD-4CCD-866E-3ACF37F359A3}"/>
    <cellStyle name="Normal 6 3 4 4 2" xfId="1429" xr:uid="{BDF14D59-4204-4405-A84D-D9CA9F844092}"/>
    <cellStyle name="Normal 6 3 4 4 3" xfId="1430" xr:uid="{3BFA1296-8537-4655-A5F5-FDCD15B3C2E6}"/>
    <cellStyle name="Normal 6 3 4 4 4" xfId="1431" xr:uid="{D1197482-C43B-4A52-83E0-AFB81B1A41C7}"/>
    <cellStyle name="Normal 6 3 4 5" xfId="1432" xr:uid="{773FA4B9-53C0-4997-A412-D53160D8CF9E}"/>
    <cellStyle name="Normal 6 3 4 6" xfId="1433" xr:uid="{B8CF9305-80EA-487E-8D10-DCBF11B66B9B}"/>
    <cellStyle name="Normal 6 3 4 7" xfId="1434" xr:uid="{E2F93AA8-2830-4ADC-988E-81263F6282D1}"/>
    <cellStyle name="Normal 6 3 5" xfId="1435" xr:uid="{99CF3385-0F67-4682-BF60-F0310AC65C5F}"/>
    <cellStyle name="Normal 6 3 5 2" xfId="1436" xr:uid="{A903030F-D89D-4823-8406-0D7E816A9553}"/>
    <cellStyle name="Normal 6 3 5 2 2" xfId="1437" xr:uid="{0481CE6D-69D3-47E0-A924-BC6159B02DFD}"/>
    <cellStyle name="Normal 6 3 5 2 2 2" xfId="3986" xr:uid="{CD5195FE-1D6B-4A01-8789-C5696042D0F2}"/>
    <cellStyle name="Normal 6 3 5 2 2 2 2" xfId="3987" xr:uid="{33F964F6-6EAA-457D-9BC4-250ADAC5623E}"/>
    <cellStyle name="Normal 6 3 5 2 2 3" xfId="3988" xr:uid="{65C401A3-C0B3-450E-9461-C51FEC4A0D0F}"/>
    <cellStyle name="Normal 6 3 5 2 3" xfId="1438" xr:uid="{EBFD4630-BD83-4B22-8A41-3C2CCA07CCB3}"/>
    <cellStyle name="Normal 6 3 5 2 3 2" xfId="3989" xr:uid="{3FC97157-39CD-43AE-A36C-630FCD57C611}"/>
    <cellStyle name="Normal 6 3 5 2 4" xfId="1439" xr:uid="{0CD1766B-EB05-4C26-A782-89ABFCFE2E8B}"/>
    <cellStyle name="Normal 6 3 5 3" xfId="1440" xr:uid="{B815F6F1-19AF-4271-8BF9-4C0E8BF83BC9}"/>
    <cellStyle name="Normal 6 3 5 3 2" xfId="1441" xr:uid="{A811EBB1-4151-4F88-B76E-7F9B10F450F1}"/>
    <cellStyle name="Normal 6 3 5 3 2 2" xfId="3990" xr:uid="{ABDB24C0-3972-433C-B068-E3F036EF1AE8}"/>
    <cellStyle name="Normal 6 3 5 3 3" xfId="1442" xr:uid="{B9C8601C-7716-478E-A29C-E22A558DE3F1}"/>
    <cellStyle name="Normal 6 3 5 3 4" xfId="1443" xr:uid="{9736A036-53A2-4D4E-9951-2C1CCABC17E0}"/>
    <cellStyle name="Normal 6 3 5 4" xfId="1444" xr:uid="{FFCA0B22-6830-4B69-AE4D-F7B316FEFF40}"/>
    <cellStyle name="Normal 6 3 5 4 2" xfId="3991" xr:uid="{8F3FF97C-A431-416F-B9B5-DABCD0AD7676}"/>
    <cellStyle name="Normal 6 3 5 5" xfId="1445" xr:uid="{B85ED709-0A2C-47FA-80C2-11E186B68059}"/>
    <cellStyle name="Normal 6 3 5 6" xfId="1446" xr:uid="{7106F11B-33D5-412F-B9FD-742D63E5E706}"/>
    <cellStyle name="Normal 6 3 6" xfId="1447" xr:uid="{12FBF959-2DB1-4830-8418-45EEC52211CF}"/>
    <cellStyle name="Normal 6 3 6 2" xfId="1448" xr:uid="{EADC91D7-7E79-47DA-99A0-0446C19FC6EE}"/>
    <cellStyle name="Normal 6 3 6 2 2" xfId="1449" xr:uid="{59D9C2C1-4C1A-4867-850F-797C1868F0FB}"/>
    <cellStyle name="Normal 6 3 6 2 2 2" xfId="3992" xr:uid="{1E08FD02-CFB4-45CD-A0B8-0F8C49D253E0}"/>
    <cellStyle name="Normal 6 3 6 2 3" xfId="1450" xr:uid="{40D0F6AF-EB7A-4C09-AE37-D3CF587F40EC}"/>
    <cellStyle name="Normal 6 3 6 2 4" xfId="1451" xr:uid="{A01671E5-5E0C-4214-938F-5F047BA11B2C}"/>
    <cellStyle name="Normal 6 3 6 3" xfId="1452" xr:uid="{E2FC74A7-5172-422D-AB95-6E8701A56076}"/>
    <cellStyle name="Normal 6 3 6 3 2" xfId="3993" xr:uid="{106C4296-2DC1-4BB5-A712-E400B13213D1}"/>
    <cellStyle name="Normal 6 3 6 4" xfId="1453" xr:uid="{8B4A1402-5739-458B-BEE0-FF49E59D6C70}"/>
    <cellStyle name="Normal 6 3 6 5" xfId="1454" xr:uid="{0C8AF809-B9C7-4A0D-B5CC-BBACDC3D2502}"/>
    <cellStyle name="Normal 6 3 7" xfId="1455" xr:uid="{5F035A3F-E396-444B-8DA0-FDA531F3085E}"/>
    <cellStyle name="Normal 6 3 7 2" xfId="1456" xr:uid="{98FAC200-592D-43AF-A518-103E26B6A050}"/>
    <cellStyle name="Normal 6 3 7 2 2" xfId="3994" xr:uid="{18DF0478-6310-4340-97EF-BFF2075B9619}"/>
    <cellStyle name="Normal 6 3 7 3" xfId="1457" xr:uid="{3C125DEC-50F0-43E5-886D-0AF426950E9D}"/>
    <cellStyle name="Normal 6 3 7 4" xfId="1458" xr:uid="{1AB46118-421F-41AB-8898-4A7B2991753D}"/>
    <cellStyle name="Normal 6 3 8" xfId="1459" xr:uid="{B97D0556-E073-483C-8E9E-EF7CD8205D0C}"/>
    <cellStyle name="Normal 6 3 8 2" xfId="1460" xr:uid="{BC1F8311-578C-4084-BEB6-20AB1E2BEFA4}"/>
    <cellStyle name="Normal 6 3 8 3" xfId="1461" xr:uid="{F97E7215-D82E-458A-AE1A-47AD554613D6}"/>
    <cellStyle name="Normal 6 3 8 4" xfId="1462" xr:uid="{DF24A8E8-2876-44D0-97BD-059D66DD2E20}"/>
    <cellStyle name="Normal 6 3 9" xfId="1463" xr:uid="{862CBFEE-1709-4966-AA21-1FCE76124FC4}"/>
    <cellStyle name="Normal 6 3 9 2" xfId="4886" xr:uid="{AE902FA6-4F06-4EB7-B981-D9753A298867}"/>
    <cellStyle name="Normal 6 4" xfId="1464" xr:uid="{E9F29E96-36ED-463E-9B8E-B3466324AC94}"/>
    <cellStyle name="Normal 6 4 10" xfId="1465" xr:uid="{15C04F49-F1CF-438B-A042-AB609E6B2B32}"/>
    <cellStyle name="Normal 6 4 11" xfId="1466" xr:uid="{34F4D0E4-31B9-4A26-BD72-8EF7697AC100}"/>
    <cellStyle name="Normal 6 4 2" xfId="1467" xr:uid="{477AF184-1162-4340-A299-875B2440F30B}"/>
    <cellStyle name="Normal 6 4 2 2" xfId="1468" xr:uid="{B63BA179-BDB5-401C-87FC-E75468ACBB23}"/>
    <cellStyle name="Normal 6 4 2 2 2" xfId="1469" xr:uid="{368DB6B3-0B80-4BE5-BA5A-3655B11E5FCB}"/>
    <cellStyle name="Normal 6 4 2 2 2 2" xfId="1470" xr:uid="{1C930298-8E9E-4A7E-9A29-F71824AD4EF2}"/>
    <cellStyle name="Normal 6 4 2 2 2 2 2" xfId="1471" xr:uid="{5D481BFE-A32A-40CD-8962-11F6FC3AEE64}"/>
    <cellStyle name="Normal 6 4 2 2 2 2 2 2" xfId="3995" xr:uid="{2D1F6AAE-5534-4645-A2D4-C6B9F08DC93D}"/>
    <cellStyle name="Normal 6 4 2 2 2 2 3" xfId="1472" xr:uid="{14CB4089-15A9-45D4-9FBA-18D72B45861D}"/>
    <cellStyle name="Normal 6 4 2 2 2 2 4" xfId="1473" xr:uid="{442EEE97-9ECD-4989-8D94-FC35713D9B6D}"/>
    <cellStyle name="Normal 6 4 2 2 2 3" xfId="1474" xr:uid="{9AE0D7B2-C2FE-4BC1-9CF8-DF7F067E6D01}"/>
    <cellStyle name="Normal 6 4 2 2 2 3 2" xfId="1475" xr:uid="{4AD478BE-B072-4994-9344-5416035EC195}"/>
    <cellStyle name="Normal 6 4 2 2 2 3 3" xfId="1476" xr:uid="{50C1572C-AA67-486D-98B0-E023AF56275A}"/>
    <cellStyle name="Normal 6 4 2 2 2 3 4" xfId="1477" xr:uid="{AB1FB13C-1506-43D2-B28E-B2749D4BFBE3}"/>
    <cellStyle name="Normal 6 4 2 2 2 4" xfId="1478" xr:uid="{9B9190FB-5EC4-4198-B315-7BDA897C9E9F}"/>
    <cellStyle name="Normal 6 4 2 2 2 5" xfId="1479" xr:uid="{6DB5DAC0-5E08-4C97-81A0-538CFF243026}"/>
    <cellStyle name="Normal 6 4 2 2 2 6" xfId="1480" xr:uid="{88B8848B-2A19-432E-9751-05FF9D702824}"/>
    <cellStyle name="Normal 6 4 2 2 3" xfId="1481" xr:uid="{52FA39BA-F1AC-4DFB-A529-473209171836}"/>
    <cellStyle name="Normal 6 4 2 2 3 2" xfId="1482" xr:uid="{F232F97A-E5A6-468A-B121-6F54FBC2F641}"/>
    <cellStyle name="Normal 6 4 2 2 3 2 2" xfId="1483" xr:uid="{1355140F-D4F5-4B55-B113-239EC2A4B822}"/>
    <cellStyle name="Normal 6 4 2 2 3 2 3" xfId="1484" xr:uid="{2BFACD8A-F9DE-471C-9432-672E76962D15}"/>
    <cellStyle name="Normal 6 4 2 2 3 2 4" xfId="1485" xr:uid="{48D433E4-3847-444C-B383-4C31F3FD1414}"/>
    <cellStyle name="Normal 6 4 2 2 3 3" xfId="1486" xr:uid="{F8008D94-D0CB-4F76-9B18-03930A996683}"/>
    <cellStyle name="Normal 6 4 2 2 3 4" xfId="1487" xr:uid="{72EA7AD9-5D19-4E3C-B0C1-4C412D1B9655}"/>
    <cellStyle name="Normal 6 4 2 2 3 5" xfId="1488" xr:uid="{20DAB204-999D-4FC4-96E7-912250AE0805}"/>
    <cellStyle name="Normal 6 4 2 2 4" xfId="1489" xr:uid="{8F7EBEC3-833F-4D87-BFCE-3C2567C491D8}"/>
    <cellStyle name="Normal 6 4 2 2 4 2" xfId="1490" xr:uid="{4E70BB17-B946-441A-89AD-AF6DB0AFF2B1}"/>
    <cellStyle name="Normal 6 4 2 2 4 3" xfId="1491" xr:uid="{03955D40-9FC1-43F0-ACFC-9BFD49CBF0C3}"/>
    <cellStyle name="Normal 6 4 2 2 4 4" xfId="1492" xr:uid="{E00CB334-451F-4F0C-AA85-CB2227954735}"/>
    <cellStyle name="Normal 6 4 2 2 5" xfId="1493" xr:uid="{D7394BB2-EA53-4AD8-8C32-CF0809C222DB}"/>
    <cellStyle name="Normal 6 4 2 2 5 2" xfId="1494" xr:uid="{08304741-D622-46D1-B379-8F31A07E14C4}"/>
    <cellStyle name="Normal 6 4 2 2 5 3" xfId="1495" xr:uid="{D506719F-93B8-4128-ADC3-2C5A2CB3607A}"/>
    <cellStyle name="Normal 6 4 2 2 5 4" xfId="1496" xr:uid="{22C01EA3-84EE-4322-A092-E4487E3B9998}"/>
    <cellStyle name="Normal 6 4 2 2 6" xfId="1497" xr:uid="{3C4ED213-563E-4A85-9B6D-4E26116026E0}"/>
    <cellStyle name="Normal 6 4 2 2 7" xfId="1498" xr:uid="{1F36D606-DE9E-48C9-8611-69F81D62DBA8}"/>
    <cellStyle name="Normal 6 4 2 2 8" xfId="1499" xr:uid="{EFEC3CF4-8A2B-424D-BE23-71ED7196BB37}"/>
    <cellStyle name="Normal 6 4 2 3" xfId="1500" xr:uid="{A19F5F1E-B0B8-43ED-ACD1-2FEB020A4049}"/>
    <cellStyle name="Normal 6 4 2 3 2" xfId="1501" xr:uid="{7C1F504E-CA4A-447E-A2F5-F91507FFFDD5}"/>
    <cellStyle name="Normal 6 4 2 3 2 2" xfId="1502" xr:uid="{9856BF6B-88C3-4C22-852B-3EB356B2701D}"/>
    <cellStyle name="Normal 6 4 2 3 2 2 2" xfId="3996" xr:uid="{8DED92E6-A0E1-4DAB-9298-5518BCE49DA4}"/>
    <cellStyle name="Normal 6 4 2 3 2 2 2 2" xfId="3997" xr:uid="{FA75DD56-294A-4312-8ED9-B2011827FD76}"/>
    <cellStyle name="Normal 6 4 2 3 2 2 3" xfId="3998" xr:uid="{B41C17E7-C61B-4FAB-8A61-D9F888A090AF}"/>
    <cellStyle name="Normal 6 4 2 3 2 3" xfId="1503" xr:uid="{D282CDDE-1A39-4B94-A689-173A6BD714B3}"/>
    <cellStyle name="Normal 6 4 2 3 2 3 2" xfId="3999" xr:uid="{60EF91A5-9E95-4F7E-B82B-B929D33DF977}"/>
    <cellStyle name="Normal 6 4 2 3 2 4" xfId="1504" xr:uid="{772E5741-A24F-41F5-864C-4F46771CDE15}"/>
    <cellStyle name="Normal 6 4 2 3 3" xfId="1505" xr:uid="{66FFB483-91E2-4A94-9982-2C18637C02BF}"/>
    <cellStyle name="Normal 6 4 2 3 3 2" xfId="1506" xr:uid="{AB9F4B7C-59F7-4CD2-859F-CA2B136D19C4}"/>
    <cellStyle name="Normal 6 4 2 3 3 2 2" xfId="4000" xr:uid="{DD37FB47-B517-417B-8D24-F681FDB823CC}"/>
    <cellStyle name="Normal 6 4 2 3 3 3" xfId="1507" xr:uid="{2616DA63-FD59-4886-B941-D7BE759BEF2B}"/>
    <cellStyle name="Normal 6 4 2 3 3 4" xfId="1508" xr:uid="{D56C21A6-0C72-4A95-AE67-4B3807A3D15E}"/>
    <cellStyle name="Normal 6 4 2 3 4" xfId="1509" xr:uid="{9D5F8545-13E4-4FB5-96E9-9033E0F0E7FA}"/>
    <cellStyle name="Normal 6 4 2 3 4 2" xfId="4001" xr:uid="{5057DF3B-2097-4BAA-B2EF-434675C06FC4}"/>
    <cellStyle name="Normal 6 4 2 3 5" xfId="1510" xr:uid="{28269370-17F2-460B-8470-DB4467EB4D64}"/>
    <cellStyle name="Normal 6 4 2 3 6" xfId="1511" xr:uid="{87D02413-7695-4AEE-BC09-DB7E3FC015F5}"/>
    <cellStyle name="Normal 6 4 2 4" xfId="1512" xr:uid="{A6CD3A9C-2DCD-431F-85D7-CBD129F1D96F}"/>
    <cellStyle name="Normal 6 4 2 4 2" xfId="1513" xr:uid="{8B96939F-C320-40B4-BB6D-8E9255241BCB}"/>
    <cellStyle name="Normal 6 4 2 4 2 2" xfId="1514" xr:uid="{3EA697EB-C83F-45C3-940F-764DF337C069}"/>
    <cellStyle name="Normal 6 4 2 4 2 2 2" xfId="4002" xr:uid="{35EA7181-003A-4623-8F87-3597EBB37218}"/>
    <cellStyle name="Normal 6 4 2 4 2 3" xfId="1515" xr:uid="{148345F5-CE88-4680-A592-95920787293A}"/>
    <cellStyle name="Normal 6 4 2 4 2 4" xfId="1516" xr:uid="{53FAFD85-23D7-4170-B6D2-9EBC06D1D9DC}"/>
    <cellStyle name="Normal 6 4 2 4 3" xfId="1517" xr:uid="{F8628ECC-192A-4BCF-AD5D-E116E939BDF2}"/>
    <cellStyle name="Normal 6 4 2 4 3 2" xfId="4003" xr:uid="{881297F1-DAFA-4AB1-BA92-3E0EDD003AA1}"/>
    <cellStyle name="Normal 6 4 2 4 4" xfId="1518" xr:uid="{AAA9DC36-F759-4AC2-B4DE-D27F58158E71}"/>
    <cellStyle name="Normal 6 4 2 4 5" xfId="1519" xr:uid="{5CB31564-B8B4-49AA-81FF-52A49290F20B}"/>
    <cellStyle name="Normal 6 4 2 5" xfId="1520" xr:uid="{07DB2E53-B6D6-4C00-843E-218B6CFE140B}"/>
    <cellStyle name="Normal 6 4 2 5 2" xfId="1521" xr:uid="{92148252-8201-4732-A151-AF569042FA14}"/>
    <cellStyle name="Normal 6 4 2 5 2 2" xfId="4004" xr:uid="{9A00D0B8-9BE2-452A-9873-E3B6FCE0B51D}"/>
    <cellStyle name="Normal 6 4 2 5 3" xfId="1522" xr:uid="{BC3F5BBA-1C7E-4153-8130-B6B431DA8376}"/>
    <cellStyle name="Normal 6 4 2 5 4" xfId="1523" xr:uid="{93E1E590-01B8-48C9-9D4D-E55BCADE3372}"/>
    <cellStyle name="Normal 6 4 2 6" xfId="1524" xr:uid="{BC40CD27-E829-450C-B26B-38522F9A3F70}"/>
    <cellStyle name="Normal 6 4 2 6 2" xfId="1525" xr:uid="{D19AB9EF-218D-4CDA-8297-20266372C700}"/>
    <cellStyle name="Normal 6 4 2 6 3" xfId="1526" xr:uid="{EE8AD32C-2A34-4FD2-A230-A718913773CC}"/>
    <cellStyle name="Normal 6 4 2 6 4" xfId="1527" xr:uid="{EC3718DE-A142-46AC-BD76-E550828F9AB2}"/>
    <cellStyle name="Normal 6 4 2 7" xfId="1528" xr:uid="{6943E634-8469-4179-BF4A-10F66BCBF660}"/>
    <cellStyle name="Normal 6 4 2 8" xfId="1529" xr:uid="{187130F0-35F7-431F-9C47-64A317A23F3B}"/>
    <cellStyle name="Normal 6 4 2 9" xfId="1530" xr:uid="{B5EE57E0-B1C7-418E-9C7F-6B61DD248456}"/>
    <cellStyle name="Normal 6 4 3" xfId="1531" xr:uid="{7EC717B0-D8E6-468E-AF5B-7517D0E08411}"/>
    <cellStyle name="Normal 6 4 3 2" xfId="1532" xr:uid="{995B33E5-B3CF-44EB-B384-2E5A5B65F7CF}"/>
    <cellStyle name="Normal 6 4 3 2 2" xfId="1533" xr:uid="{77FBDAA1-01B2-4F55-B2EB-C1111B94DE1E}"/>
    <cellStyle name="Normal 6 4 3 2 2 2" xfId="1534" xr:uid="{FB6F97F6-60CB-4709-A0D0-31D62834B114}"/>
    <cellStyle name="Normal 6 4 3 2 2 2 2" xfId="4005" xr:uid="{70225E19-3EF5-482E-97B1-7BDE67CFEDF3}"/>
    <cellStyle name="Normal 6 4 3 2 2 2 2 2" xfId="4729" xr:uid="{856A7163-B9A0-4F42-9043-783733FA87B3}"/>
    <cellStyle name="Normal 6 4 3 2 2 2 3" xfId="4730" xr:uid="{B6789741-26EC-44D5-8982-A3048B41615D}"/>
    <cellStyle name="Normal 6 4 3 2 2 3" xfId="1535" xr:uid="{54EDD147-8464-49D6-9FD8-FBE229AE6C84}"/>
    <cellStyle name="Normal 6 4 3 2 2 3 2" xfId="4731" xr:uid="{E9D0F59F-95AA-41EB-9E4B-AEEA43427E5F}"/>
    <cellStyle name="Normal 6 4 3 2 2 4" xfId="1536" xr:uid="{59FBF130-8285-4983-B364-5E939735F2C5}"/>
    <cellStyle name="Normal 6 4 3 2 3" xfId="1537" xr:uid="{1085B757-40C8-4DE9-ADBE-B6E1ADA5C3FC}"/>
    <cellStyle name="Normal 6 4 3 2 3 2" xfId="1538" xr:uid="{CF746702-18E3-461D-9687-75766667F42E}"/>
    <cellStyle name="Normal 6 4 3 2 3 2 2" xfId="4732" xr:uid="{2CA54D48-719F-483B-85A4-C52C99C527C4}"/>
    <cellStyle name="Normal 6 4 3 2 3 3" xfId="1539" xr:uid="{41F59589-B0BF-4397-B3AA-1A1BB591ED69}"/>
    <cellStyle name="Normal 6 4 3 2 3 4" xfId="1540" xr:uid="{DD66B099-A9E7-4699-88C0-310CAA975BA5}"/>
    <cellStyle name="Normal 6 4 3 2 4" xfId="1541" xr:uid="{2FCEB7BF-C062-4976-833B-AC89C16DF7E1}"/>
    <cellStyle name="Normal 6 4 3 2 4 2" xfId="4733" xr:uid="{3D688011-EF60-464D-AADE-B5AFE6FDFA0A}"/>
    <cellStyle name="Normal 6 4 3 2 5" xfId="1542" xr:uid="{A6EFC4AB-8EC6-42EE-9519-A53E5DE162F3}"/>
    <cellStyle name="Normal 6 4 3 2 6" xfId="1543" xr:uid="{34223E8F-FBC8-46A6-87C4-BA1A9999D9F9}"/>
    <cellStyle name="Normal 6 4 3 3" xfId="1544" xr:uid="{D5DA5E0D-4F8C-4FA8-B38A-C266BEE81929}"/>
    <cellStyle name="Normal 6 4 3 3 2" xfId="1545" xr:uid="{7B4AA395-CA8C-4BB9-ADF8-34EAFAE2A549}"/>
    <cellStyle name="Normal 6 4 3 3 2 2" xfId="1546" xr:uid="{CCEACDFE-AEE4-4556-8942-0B64EF859019}"/>
    <cellStyle name="Normal 6 4 3 3 2 2 2" xfId="4734" xr:uid="{F1FC4963-BAFA-4CC1-B995-73EFC82F06A1}"/>
    <cellStyle name="Normal 6 4 3 3 2 3" xfId="1547" xr:uid="{FCE980FA-1892-43EA-9433-4B6B841101D9}"/>
    <cellStyle name="Normal 6 4 3 3 2 4" xfId="1548" xr:uid="{BE56AB12-9D71-4BE9-82F1-CB330FF251B1}"/>
    <cellStyle name="Normal 6 4 3 3 3" xfId="1549" xr:uid="{22A5F240-7413-448C-BE5E-2DF699324E6B}"/>
    <cellStyle name="Normal 6 4 3 3 3 2" xfId="4735" xr:uid="{ED3F24A0-D6C4-473A-A797-69EE8AA4A9FB}"/>
    <cellStyle name="Normal 6 4 3 3 4" xfId="1550" xr:uid="{46F38289-C5AC-4087-BEB2-22FD82A6B8CF}"/>
    <cellStyle name="Normal 6 4 3 3 5" xfId="1551" xr:uid="{110CCCD5-A3B0-496C-9A1E-891AF6299C08}"/>
    <cellStyle name="Normal 6 4 3 4" xfId="1552" xr:uid="{542A3450-E9BB-41E0-B712-B3CC38DFC97E}"/>
    <cellStyle name="Normal 6 4 3 4 2" xfId="1553" xr:uid="{C8FF55E4-20AA-4639-AD16-031BC33A59C9}"/>
    <cellStyle name="Normal 6 4 3 4 2 2" xfId="4736" xr:uid="{0C3E9165-C574-4349-BA88-A20922D3C794}"/>
    <cellStyle name="Normal 6 4 3 4 3" xfId="1554" xr:uid="{41B9C3D5-DA3C-47A5-88C5-9F058E3FCCAA}"/>
    <cellStyle name="Normal 6 4 3 4 4" xfId="1555" xr:uid="{A6BA4551-74FF-4FE7-A6E1-C04363DF1497}"/>
    <cellStyle name="Normal 6 4 3 5" xfId="1556" xr:uid="{2DC4E0B7-7B56-4A98-9BC5-A634063815A4}"/>
    <cellStyle name="Normal 6 4 3 5 2" xfId="1557" xr:uid="{7CDB63D2-5FD2-427A-9138-ADBDE0956BB3}"/>
    <cellStyle name="Normal 6 4 3 5 3" xfId="1558" xr:uid="{5CA1A9EE-6E4E-4C5A-AB41-0C04259F39E9}"/>
    <cellStyle name="Normal 6 4 3 5 4" xfId="1559" xr:uid="{334B570C-E88B-4592-B230-1C9CF9DB1D34}"/>
    <cellStyle name="Normal 6 4 3 6" xfId="1560" xr:uid="{F0458FD2-5082-4A48-9AEC-B9B776D07ECF}"/>
    <cellStyle name="Normal 6 4 3 7" xfId="1561" xr:uid="{FBC37DB3-9AF8-4296-BB5A-F782B7AC3E07}"/>
    <cellStyle name="Normal 6 4 3 8" xfId="1562" xr:uid="{C9D83BC7-F057-4995-BB2F-F80D05C3820D}"/>
    <cellStyle name="Normal 6 4 4" xfId="1563" xr:uid="{32563FBC-6799-4B34-9D2E-9DD201B1A98C}"/>
    <cellStyle name="Normal 6 4 4 2" xfId="1564" xr:uid="{F37F992B-EB02-4371-904D-322AC1713E5C}"/>
    <cellStyle name="Normal 6 4 4 2 2" xfId="1565" xr:uid="{147A40CE-F7AE-431D-BD35-F7CFD5C95483}"/>
    <cellStyle name="Normal 6 4 4 2 2 2" xfId="1566" xr:uid="{6C8AFD10-AA57-462F-B8C0-0F6B482321E5}"/>
    <cellStyle name="Normal 6 4 4 2 2 2 2" xfId="4006" xr:uid="{6B2EA32D-4ABF-47B3-B222-F63E3B6869D6}"/>
    <cellStyle name="Normal 6 4 4 2 2 3" xfId="1567" xr:uid="{A0602598-1ACB-48F0-9BEE-F47179C0BBE5}"/>
    <cellStyle name="Normal 6 4 4 2 2 4" xfId="1568" xr:uid="{3152288F-F6C7-4F38-B1CE-BAC964DA7BF2}"/>
    <cellStyle name="Normal 6 4 4 2 3" xfId="1569" xr:uid="{83589009-F216-4E13-B2BD-61EFC7369F8E}"/>
    <cellStyle name="Normal 6 4 4 2 3 2" xfId="4007" xr:uid="{AFF9EC58-F9D4-4DD7-A44E-F794292F6782}"/>
    <cellStyle name="Normal 6 4 4 2 4" xfId="1570" xr:uid="{C6B644E7-AC7F-4AB6-ADFD-7BD0FB360640}"/>
    <cellStyle name="Normal 6 4 4 2 5" xfId="1571" xr:uid="{E6DF65EE-EB37-4B2C-B0F8-BFFDCDDA64D6}"/>
    <cellStyle name="Normal 6 4 4 3" xfId="1572" xr:uid="{AAACAEFC-BFB0-444B-962B-BD979656D41D}"/>
    <cellStyle name="Normal 6 4 4 3 2" xfId="1573" xr:uid="{BF789727-D507-44FB-A4FF-58D305366424}"/>
    <cellStyle name="Normal 6 4 4 3 2 2" xfId="4008" xr:uid="{D475E79A-5EA9-4A30-9878-71FE726DE22A}"/>
    <cellStyle name="Normal 6 4 4 3 3" xfId="1574" xr:uid="{13D12056-451F-49E6-B77E-D5BC2CEEC46B}"/>
    <cellStyle name="Normal 6 4 4 3 4" xfId="1575" xr:uid="{70B03073-89FE-4ECD-B4C3-84CE211351C5}"/>
    <cellStyle name="Normal 6 4 4 4" xfId="1576" xr:uid="{02EBA9E1-9B33-4358-8DB5-9A7587BE1AF3}"/>
    <cellStyle name="Normal 6 4 4 4 2" xfId="1577" xr:uid="{F9D4CE73-547D-48BC-B8A3-9AFD0CCB56B7}"/>
    <cellStyle name="Normal 6 4 4 4 3" xfId="1578" xr:uid="{50DFE18B-937C-4DAB-9F50-6E3AEEB7D362}"/>
    <cellStyle name="Normal 6 4 4 4 4" xfId="1579" xr:uid="{D2E58C30-527A-4B49-B99D-EE77BBADD012}"/>
    <cellStyle name="Normal 6 4 4 5" xfId="1580" xr:uid="{6176B168-437B-409F-8068-FD21C6D7BE14}"/>
    <cellStyle name="Normal 6 4 4 6" xfId="1581" xr:uid="{637C689C-A79D-4BE6-A1E4-18BFDAF63ED8}"/>
    <cellStyle name="Normal 6 4 4 7" xfId="1582" xr:uid="{C055BAC5-183B-4D98-B45D-52B4B8E46DC8}"/>
    <cellStyle name="Normal 6 4 5" xfId="1583" xr:uid="{CB77053A-6FD7-49ED-AE0F-8C02401E4256}"/>
    <cellStyle name="Normal 6 4 5 2" xfId="1584" xr:uid="{6AC0A0CC-2098-4FA1-A01B-DB7C9AD3E6F4}"/>
    <cellStyle name="Normal 6 4 5 2 2" xfId="1585" xr:uid="{0E296F90-7FBE-486E-9EEF-B714E3F68188}"/>
    <cellStyle name="Normal 6 4 5 2 2 2" xfId="4009" xr:uid="{4C6A7F72-DDFF-4030-9B6C-50C2ABA26B16}"/>
    <cellStyle name="Normal 6 4 5 2 3" xfId="1586" xr:uid="{487AA23D-D542-4E66-9E43-BD299DA94F05}"/>
    <cellStyle name="Normal 6 4 5 2 4" xfId="1587" xr:uid="{980C9696-5297-4CD9-A365-07CD72DCEC2A}"/>
    <cellStyle name="Normal 6 4 5 3" xfId="1588" xr:uid="{A40C1100-61FD-46BB-9009-0332D2DD1C94}"/>
    <cellStyle name="Normal 6 4 5 3 2" xfId="1589" xr:uid="{3D1C1510-2A8B-4C6D-BCFA-33583BF435DB}"/>
    <cellStyle name="Normal 6 4 5 3 3" xfId="1590" xr:uid="{1ABDE0CC-E8B7-446E-977E-74F129673E53}"/>
    <cellStyle name="Normal 6 4 5 3 4" xfId="1591" xr:uid="{4FA669CB-D78F-44BC-8EFD-9F79177615BD}"/>
    <cellStyle name="Normal 6 4 5 4" xfId="1592" xr:uid="{344BC73E-CED5-40ED-A91D-6C20BCF275BD}"/>
    <cellStyle name="Normal 6 4 5 5" xfId="1593" xr:uid="{AD08A7CF-670A-43C4-A0E7-F4019544F558}"/>
    <cellStyle name="Normal 6 4 5 6" xfId="1594" xr:uid="{F819AF9C-8C7A-4BC4-B17A-5336BD830E78}"/>
    <cellStyle name="Normal 6 4 6" xfId="1595" xr:uid="{B9BC68F6-6C6D-4399-885B-D5FB223A0091}"/>
    <cellStyle name="Normal 6 4 6 2" xfId="1596" xr:uid="{B8CE8A0E-6B5D-4CEA-8AFA-16E5EF34B7FD}"/>
    <cellStyle name="Normal 6 4 6 2 2" xfId="1597" xr:uid="{B239F4D9-7456-4A7C-89BB-8321D66B4BD2}"/>
    <cellStyle name="Normal 6 4 6 2 3" xfId="1598" xr:uid="{DE5AB116-1B71-4943-99A1-758750C49B05}"/>
    <cellStyle name="Normal 6 4 6 2 4" xfId="1599" xr:uid="{6EF6F151-D360-429D-91FE-A78B5B5C76D4}"/>
    <cellStyle name="Normal 6 4 6 3" xfId="1600" xr:uid="{9F98BD4D-F71B-4369-8A74-5EA551F89E9E}"/>
    <cellStyle name="Normal 6 4 6 4" xfId="1601" xr:uid="{0EE84E60-CC41-4ED0-B053-805E305B6A65}"/>
    <cellStyle name="Normal 6 4 6 5" xfId="1602" xr:uid="{74603AB5-FB0D-45AE-B076-164E2EB552CA}"/>
    <cellStyle name="Normal 6 4 7" xfId="1603" xr:uid="{F1EBAD87-9D43-4086-BA1F-D7A6AFA131C9}"/>
    <cellStyle name="Normal 6 4 7 2" xfId="1604" xr:uid="{A33590E1-C144-4A8F-A3BC-556A32B2B8E8}"/>
    <cellStyle name="Normal 6 4 7 3" xfId="1605" xr:uid="{27065E3F-D585-475D-A931-2E2E572C279F}"/>
    <cellStyle name="Normal 6 4 7 3 2" xfId="4382" xr:uid="{6AD26F45-848A-40D5-AA2C-C7CA8E1DE04A}"/>
    <cellStyle name="Normal 6 4 7 3 3" xfId="4853" xr:uid="{C549659D-BC74-4EF7-A6B3-70AF68C456EF}"/>
    <cellStyle name="Normal 6 4 7 4" xfId="1606" xr:uid="{8A71B4D0-95FF-4C47-A8A1-2C0D4FC9B8DC}"/>
    <cellStyle name="Normal 6 4 8" xfId="1607" xr:uid="{0E5F6807-2DDC-42BE-A6A9-E9C4520F16F4}"/>
    <cellStyle name="Normal 6 4 8 2" xfId="1608" xr:uid="{DE9DF7F9-C808-411F-8700-9682C926B800}"/>
    <cellStyle name="Normal 6 4 8 3" xfId="1609" xr:uid="{4FB34DEE-707B-4BF3-9470-F591496DE9A1}"/>
    <cellStyle name="Normal 6 4 8 4" xfId="1610" xr:uid="{E72D5C90-20F0-4893-8B35-A44E8EBD11C1}"/>
    <cellStyle name="Normal 6 4 9" xfId="1611" xr:uid="{6CA63156-2949-4BAF-8B1B-2AFF9894AB1C}"/>
    <cellStyle name="Normal 6 5" xfId="1612" xr:uid="{31770E1D-8AAE-4718-AAB2-DD89A9133D78}"/>
    <cellStyle name="Normal 6 5 10" xfId="1613" xr:uid="{F0212ED4-91ED-444E-83F2-49C6B0F4AE78}"/>
    <cellStyle name="Normal 6 5 11" xfId="1614" xr:uid="{553CB6E5-1728-44BE-8A76-7A52A15BBC1B}"/>
    <cellStyle name="Normal 6 5 2" xfId="1615" xr:uid="{90F6F036-C1F0-42BA-8D4E-6D4B1A303BDA}"/>
    <cellStyle name="Normal 6 5 2 2" xfId="1616" xr:uid="{075085B7-7D25-426D-869A-7BD07F1015A2}"/>
    <cellStyle name="Normal 6 5 2 2 2" xfId="1617" xr:uid="{620884D1-0BC5-43D2-8161-4FE53D285987}"/>
    <cellStyle name="Normal 6 5 2 2 2 2" xfId="1618" xr:uid="{B0ABAD81-E9E7-4ABE-A4E5-9558A4B9E283}"/>
    <cellStyle name="Normal 6 5 2 2 2 2 2" xfId="1619" xr:uid="{A987842D-9D93-4E40-965F-9A7053B07489}"/>
    <cellStyle name="Normal 6 5 2 2 2 2 3" xfId="1620" xr:uid="{849ECB2D-FD96-417B-B256-97B5DE39BB1D}"/>
    <cellStyle name="Normal 6 5 2 2 2 2 4" xfId="1621" xr:uid="{EEC4FB19-CF41-4548-9E5D-E16D31833EEB}"/>
    <cellStyle name="Normal 6 5 2 2 2 3" xfId="1622" xr:uid="{523C1243-B8D9-4A85-AF7C-A8397339BEAB}"/>
    <cellStyle name="Normal 6 5 2 2 2 3 2" xfId="1623" xr:uid="{20699119-B54C-4B48-969D-7A15DAEE9528}"/>
    <cellStyle name="Normal 6 5 2 2 2 3 3" xfId="1624" xr:uid="{BB8F7B73-F475-4627-85AE-29ED8199A958}"/>
    <cellStyle name="Normal 6 5 2 2 2 3 4" xfId="1625" xr:uid="{1F1F8728-E8F2-4EAA-8AF7-194A7F9C0CB1}"/>
    <cellStyle name="Normal 6 5 2 2 2 4" xfId="1626" xr:uid="{0F093733-0A07-40B3-925D-5EEA56D16197}"/>
    <cellStyle name="Normal 6 5 2 2 2 5" xfId="1627" xr:uid="{65175AE7-1D7A-4FB4-B1DA-E9F942B51404}"/>
    <cellStyle name="Normal 6 5 2 2 2 6" xfId="1628" xr:uid="{95482077-F509-49B2-9825-E8BB7B7ABB06}"/>
    <cellStyle name="Normal 6 5 2 2 3" xfId="1629" xr:uid="{CA849DE0-00F9-4AAE-B45B-A044756947A0}"/>
    <cellStyle name="Normal 6 5 2 2 3 2" xfId="1630" xr:uid="{2DBD70CD-6C23-4493-A92B-8B8BF827072D}"/>
    <cellStyle name="Normal 6 5 2 2 3 2 2" xfId="1631" xr:uid="{B69A7932-73C1-4399-A9DE-987F1B883281}"/>
    <cellStyle name="Normal 6 5 2 2 3 2 3" xfId="1632" xr:uid="{16FF3C00-B57E-41D0-8153-498B0D9D6592}"/>
    <cellStyle name="Normal 6 5 2 2 3 2 4" xfId="1633" xr:uid="{0E4301A1-DB92-4117-94B7-261230AC1A58}"/>
    <cellStyle name="Normal 6 5 2 2 3 3" xfId="1634" xr:uid="{9681C6C7-DA3B-475E-95A7-5A5B4580B557}"/>
    <cellStyle name="Normal 6 5 2 2 3 4" xfId="1635" xr:uid="{52CF88F6-18CB-4B62-B3C3-B69F9328067D}"/>
    <cellStyle name="Normal 6 5 2 2 3 5" xfId="1636" xr:uid="{2B7CB42F-D400-4C38-8E57-6A6D9D09221D}"/>
    <cellStyle name="Normal 6 5 2 2 4" xfId="1637" xr:uid="{90C5CBCD-5138-40D0-B0A3-B90A58F9B435}"/>
    <cellStyle name="Normal 6 5 2 2 4 2" xfId="1638" xr:uid="{1D3DE5A0-9E87-4425-A87B-C892806416D9}"/>
    <cellStyle name="Normal 6 5 2 2 4 3" xfId="1639" xr:uid="{E0E68DA0-CDE8-440D-B5DA-9C613F121915}"/>
    <cellStyle name="Normal 6 5 2 2 4 4" xfId="1640" xr:uid="{E5A22F76-6C05-4F5A-AEE3-8F24C36CAC90}"/>
    <cellStyle name="Normal 6 5 2 2 5" xfId="1641" xr:uid="{DE668AEB-551F-4E4D-9B2C-DE6278906BA5}"/>
    <cellStyle name="Normal 6 5 2 2 5 2" xfId="1642" xr:uid="{6332593B-4C3B-49A6-933C-7B3F7DE54478}"/>
    <cellStyle name="Normal 6 5 2 2 5 3" xfId="1643" xr:uid="{F4B8B262-AD8B-4663-8B26-017341C926EA}"/>
    <cellStyle name="Normal 6 5 2 2 5 4" xfId="1644" xr:uid="{951C284C-2619-4B12-92EA-817FFE20CD3F}"/>
    <cellStyle name="Normal 6 5 2 2 6" xfId="1645" xr:uid="{41F32E18-2D84-446E-86F7-56528F584CEC}"/>
    <cellStyle name="Normal 6 5 2 2 7" xfId="1646" xr:uid="{2504581D-8288-46E5-8B1F-FEE01887F439}"/>
    <cellStyle name="Normal 6 5 2 2 8" xfId="1647" xr:uid="{A92CABB3-5AD9-4402-8863-EB3D98464940}"/>
    <cellStyle name="Normal 6 5 2 3" xfId="1648" xr:uid="{C8053D61-6EF9-4670-BE96-E669FE22AEFF}"/>
    <cellStyle name="Normal 6 5 2 3 2" xfId="1649" xr:uid="{DDAD54FB-29CF-4067-9DA6-ADD3DEA2D035}"/>
    <cellStyle name="Normal 6 5 2 3 2 2" xfId="1650" xr:uid="{C44943BF-7B04-425F-8E0E-BAF8317B7E63}"/>
    <cellStyle name="Normal 6 5 2 3 2 3" xfId="1651" xr:uid="{F2D148C8-0D30-41F0-B1EF-E3A617153E15}"/>
    <cellStyle name="Normal 6 5 2 3 2 4" xfId="1652" xr:uid="{A7D46D5B-83B2-4D5B-8178-DD1815B6C7F8}"/>
    <cellStyle name="Normal 6 5 2 3 3" xfId="1653" xr:uid="{A19DA3F7-5A6D-4BF8-B671-2769A25D6A3F}"/>
    <cellStyle name="Normal 6 5 2 3 3 2" xfId="1654" xr:uid="{A20C7FF9-C171-440A-9286-4D6D8B5AB27D}"/>
    <cellStyle name="Normal 6 5 2 3 3 3" xfId="1655" xr:uid="{858139FC-7023-408D-B7FE-C169A475D800}"/>
    <cellStyle name="Normal 6 5 2 3 3 4" xfId="1656" xr:uid="{6D887A2E-71A0-49D7-AA5D-593F49FF4EAF}"/>
    <cellStyle name="Normal 6 5 2 3 4" xfId="1657" xr:uid="{31EDA715-DABB-4C8B-89F0-017E3F7F1C99}"/>
    <cellStyle name="Normal 6 5 2 3 5" xfId="1658" xr:uid="{7DBD12D8-B061-4FC2-A3AD-BA6ABF01FCEF}"/>
    <cellStyle name="Normal 6 5 2 3 6" xfId="1659" xr:uid="{6B9922DE-C6AA-4E0B-8E04-CD857AD0CEA6}"/>
    <cellStyle name="Normal 6 5 2 4" xfId="1660" xr:uid="{0B83C70C-DB91-44A5-8AF1-D9023F2DACDB}"/>
    <cellStyle name="Normal 6 5 2 4 2" xfId="1661" xr:uid="{4B75CDEF-177D-4B99-BD50-890FA80DE351}"/>
    <cellStyle name="Normal 6 5 2 4 2 2" xfId="1662" xr:uid="{7A4057C7-B2F7-4F28-8386-3A240DBA02F6}"/>
    <cellStyle name="Normal 6 5 2 4 2 3" xfId="1663" xr:uid="{A0F6A2FA-82BD-4C2A-B3DE-D19AC3BF9DDD}"/>
    <cellStyle name="Normal 6 5 2 4 2 4" xfId="1664" xr:uid="{597282C7-5A4E-4C9B-A597-F9ED5B3C5B36}"/>
    <cellStyle name="Normal 6 5 2 4 3" xfId="1665" xr:uid="{A4D7B25F-45FB-4A0F-85C5-7DD12877B9E8}"/>
    <cellStyle name="Normal 6 5 2 4 4" xfId="1666" xr:uid="{4CD46F90-1F93-4D5D-B95F-9F94541B7B6C}"/>
    <cellStyle name="Normal 6 5 2 4 5" xfId="1667" xr:uid="{DAF70F67-4854-4A7A-9741-58157C73446D}"/>
    <cellStyle name="Normal 6 5 2 5" xfId="1668" xr:uid="{6ADD7035-3B5B-42DB-87DF-BDC3B4C0FCF6}"/>
    <cellStyle name="Normal 6 5 2 5 2" xfId="1669" xr:uid="{ECA608E4-2B20-4F9B-890C-9F24C070B14F}"/>
    <cellStyle name="Normal 6 5 2 5 3" xfId="1670" xr:uid="{20A65E10-1FC1-47FC-A4E8-1D97BCF8A717}"/>
    <cellStyle name="Normal 6 5 2 5 4" xfId="1671" xr:uid="{5CCC75CC-883E-415E-8F7C-FEE4673A1437}"/>
    <cellStyle name="Normal 6 5 2 6" xfId="1672" xr:uid="{475379A6-C5A1-4D95-BD07-6C55CA432382}"/>
    <cellStyle name="Normal 6 5 2 6 2" xfId="1673" xr:uid="{F19A79EB-96DA-41D1-8049-9CE5DD443729}"/>
    <cellStyle name="Normal 6 5 2 6 3" xfId="1674" xr:uid="{E6585930-DC53-4524-9230-F0371D212E1F}"/>
    <cellStyle name="Normal 6 5 2 6 4" xfId="1675" xr:uid="{181FCD47-95AE-48B1-A862-DBC59EEBE8C3}"/>
    <cellStyle name="Normal 6 5 2 7" xfId="1676" xr:uid="{422F4A07-8FD3-4B91-B5A0-0041024F8B1D}"/>
    <cellStyle name="Normal 6 5 2 8" xfId="1677" xr:uid="{0F341990-6300-464E-8461-14CD234BCF6D}"/>
    <cellStyle name="Normal 6 5 2 9" xfId="1678" xr:uid="{337478B8-42FC-4491-A017-D7ED6284E759}"/>
    <cellStyle name="Normal 6 5 3" xfId="1679" xr:uid="{F18F4E57-D176-4871-8F1C-F4AABAA2AABC}"/>
    <cellStyle name="Normal 6 5 3 2" xfId="1680" xr:uid="{65C236FA-3136-4086-A569-E82B59F956B1}"/>
    <cellStyle name="Normal 6 5 3 2 2" xfId="1681" xr:uid="{0C9ADEBD-E9DE-4A3D-A3CD-86C48D14A782}"/>
    <cellStyle name="Normal 6 5 3 2 2 2" xfId="1682" xr:uid="{3C3996B4-E834-477F-96AC-1DC3C4636A93}"/>
    <cellStyle name="Normal 6 5 3 2 2 2 2" xfId="4010" xr:uid="{4A23BF5D-7521-4B4D-8CFB-9A110EB3F3AD}"/>
    <cellStyle name="Normal 6 5 3 2 2 3" xfId="1683" xr:uid="{DAA0B2C8-3FEB-491C-9A5D-8F310D662824}"/>
    <cellStyle name="Normal 6 5 3 2 2 4" xfId="1684" xr:uid="{96F807BE-4BC0-4B97-A84B-9F235B82242B}"/>
    <cellStyle name="Normal 6 5 3 2 3" xfId="1685" xr:uid="{24145A51-A094-43D1-B6B0-100DCB2D65D2}"/>
    <cellStyle name="Normal 6 5 3 2 3 2" xfId="1686" xr:uid="{138487C9-1750-4D61-985A-E56E8F273223}"/>
    <cellStyle name="Normal 6 5 3 2 3 3" xfId="1687" xr:uid="{8AC0C729-197C-4302-A2C4-50261F0DAD0B}"/>
    <cellStyle name="Normal 6 5 3 2 3 4" xfId="1688" xr:uid="{2782C722-1098-456F-A025-A13B3D703E9B}"/>
    <cellStyle name="Normal 6 5 3 2 4" xfId="1689" xr:uid="{68BF18DA-420F-4553-A174-FEC05B2611EE}"/>
    <cellStyle name="Normal 6 5 3 2 5" xfId="1690" xr:uid="{3C080508-E3EF-4E03-AD4F-43BEB812F10D}"/>
    <cellStyle name="Normal 6 5 3 2 6" xfId="1691" xr:uid="{DE5C554A-99B7-4BD7-A704-4D8E1A96D7F2}"/>
    <cellStyle name="Normal 6 5 3 3" xfId="1692" xr:uid="{14E54B3D-8397-43AC-8852-06266B853D82}"/>
    <cellStyle name="Normal 6 5 3 3 2" xfId="1693" xr:uid="{09F009DA-8C2D-4FCE-BB7B-475544920024}"/>
    <cellStyle name="Normal 6 5 3 3 2 2" xfId="1694" xr:uid="{7D4F74D5-E01E-44D1-B725-E6B09EC4E580}"/>
    <cellStyle name="Normal 6 5 3 3 2 3" xfId="1695" xr:uid="{BEA4405F-5CA7-4D2E-BE9E-20332CA5031C}"/>
    <cellStyle name="Normal 6 5 3 3 2 4" xfId="1696" xr:uid="{429918F4-947A-4604-A967-CD9D58EC3C15}"/>
    <cellStyle name="Normal 6 5 3 3 3" xfId="1697" xr:uid="{A9393706-7AE5-4442-9A44-38D9D2FA8A38}"/>
    <cellStyle name="Normal 6 5 3 3 4" xfId="1698" xr:uid="{63240E3E-1FF8-4FAF-B6FB-3A058A23A100}"/>
    <cellStyle name="Normal 6 5 3 3 5" xfId="1699" xr:uid="{7B4745B8-BB4B-4178-A722-8D1A60708353}"/>
    <cellStyle name="Normal 6 5 3 4" xfId="1700" xr:uid="{16431730-5D30-401A-BC94-43F978C3DF4D}"/>
    <cellStyle name="Normal 6 5 3 4 2" xfId="1701" xr:uid="{21FF9CD4-0934-4A14-80A7-C880CF3988C8}"/>
    <cellStyle name="Normal 6 5 3 4 3" xfId="1702" xr:uid="{AC5AD76F-CD56-4950-98FA-C5E7306B7002}"/>
    <cellStyle name="Normal 6 5 3 4 4" xfId="1703" xr:uid="{2BDB4C69-CFBA-498B-9567-031C62044DAD}"/>
    <cellStyle name="Normal 6 5 3 5" xfId="1704" xr:uid="{711238F1-4043-4CB5-8F28-9FFC144ABC65}"/>
    <cellStyle name="Normal 6 5 3 5 2" xfId="1705" xr:uid="{9471ADBF-0D9D-40B6-9CFA-7DE50F9FC16A}"/>
    <cellStyle name="Normal 6 5 3 5 3" xfId="1706" xr:uid="{6A985759-DA14-4C8E-B222-A209C9FB8C98}"/>
    <cellStyle name="Normal 6 5 3 5 4" xfId="1707" xr:uid="{C083334C-0D55-4C6B-A817-FD7C104D39DE}"/>
    <cellStyle name="Normal 6 5 3 6" xfId="1708" xr:uid="{8F56DA3B-DCFB-4002-987A-40FE914C4EBC}"/>
    <cellStyle name="Normal 6 5 3 7" xfId="1709" xr:uid="{3965C208-C475-43CE-9DF5-111AD7466E24}"/>
    <cellStyle name="Normal 6 5 3 8" xfId="1710" xr:uid="{7723605B-3644-4D28-BCA3-38811CC5AF01}"/>
    <cellStyle name="Normal 6 5 4" xfId="1711" xr:uid="{CB13B644-1CD3-4DB7-B3E1-EED9E6F188A1}"/>
    <cellStyle name="Normal 6 5 4 2" xfId="1712" xr:uid="{F3DCE094-478F-44E2-B848-84C2E803ACD5}"/>
    <cellStyle name="Normal 6 5 4 2 2" xfId="1713" xr:uid="{089EA0A3-666B-4403-BB6B-42F76B3BBA0B}"/>
    <cellStyle name="Normal 6 5 4 2 2 2" xfId="1714" xr:uid="{7A6E9B9E-70E5-471D-B8A0-81F7369B186E}"/>
    <cellStyle name="Normal 6 5 4 2 2 3" xfId="1715" xr:uid="{2943B365-3360-4A09-94F5-9BA13747DD27}"/>
    <cellStyle name="Normal 6 5 4 2 2 4" xfId="1716" xr:uid="{10F65FBE-B376-4779-B8FE-B16AEE5879E2}"/>
    <cellStyle name="Normal 6 5 4 2 3" xfId="1717" xr:uid="{D790DB7E-77EC-4918-A1C4-56FE9F423999}"/>
    <cellStyle name="Normal 6 5 4 2 4" xfId="1718" xr:uid="{D8670651-F499-48C1-AE64-6BE4046A9970}"/>
    <cellStyle name="Normal 6 5 4 2 5" xfId="1719" xr:uid="{4C79B58E-DCC6-4DFD-9408-20584A1DD382}"/>
    <cellStyle name="Normal 6 5 4 3" xfId="1720" xr:uid="{D5DA9F13-B64C-4F22-B20C-C904297F1723}"/>
    <cellStyle name="Normal 6 5 4 3 2" xfId="1721" xr:uid="{F5E3131D-AB08-4B65-9C51-9A7D71CA2194}"/>
    <cellStyle name="Normal 6 5 4 3 3" xfId="1722" xr:uid="{ACD40E62-93B0-4F3E-B039-FD30F89EFB5B}"/>
    <cellStyle name="Normal 6 5 4 3 4" xfId="1723" xr:uid="{3A022160-0965-472E-8194-A5EA64619318}"/>
    <cellStyle name="Normal 6 5 4 4" xfId="1724" xr:uid="{172C7641-6BE9-4662-818A-A2A86BDDFD1D}"/>
    <cellStyle name="Normal 6 5 4 4 2" xfId="1725" xr:uid="{BC8BD6AE-1CD4-45FC-AE03-AC3593850441}"/>
    <cellStyle name="Normal 6 5 4 4 3" xfId="1726" xr:uid="{0CDAD170-5701-4FD2-959B-40F7320CC2C6}"/>
    <cellStyle name="Normal 6 5 4 4 4" xfId="1727" xr:uid="{8EF48D71-62F3-4C82-AC15-2055A5C6F3A5}"/>
    <cellStyle name="Normal 6 5 4 5" xfId="1728" xr:uid="{63DD49CD-08F2-44B9-B471-75728856AE22}"/>
    <cellStyle name="Normal 6 5 4 6" xfId="1729" xr:uid="{293DB77E-3BCD-4978-9E4E-4562368CEB52}"/>
    <cellStyle name="Normal 6 5 4 7" xfId="1730" xr:uid="{38E9D313-8D5C-46E3-8DE9-ABE45A5638A6}"/>
    <cellStyle name="Normal 6 5 5" xfId="1731" xr:uid="{A0D77100-A870-4A2D-BC87-8078D03EA392}"/>
    <cellStyle name="Normal 6 5 5 2" xfId="1732" xr:uid="{CC60DC73-49ED-4B24-B301-E267A45BC16E}"/>
    <cellStyle name="Normal 6 5 5 2 2" xfId="1733" xr:uid="{81DC0A5E-3C3B-4ACA-A4CC-DC519AE30843}"/>
    <cellStyle name="Normal 6 5 5 2 3" xfId="1734" xr:uid="{CBB3E993-A01E-48A5-A905-3C51A92CC455}"/>
    <cellStyle name="Normal 6 5 5 2 4" xfId="1735" xr:uid="{1F31418C-C507-448D-ABD6-40B001ED4D38}"/>
    <cellStyle name="Normal 6 5 5 3" xfId="1736" xr:uid="{28B9A8CA-879A-478E-B1AD-7914F8464139}"/>
    <cellStyle name="Normal 6 5 5 3 2" xfId="1737" xr:uid="{2610B7B6-0458-4035-95FA-B3706F6DFDF8}"/>
    <cellStyle name="Normal 6 5 5 3 3" xfId="1738" xr:uid="{BB4FE85E-3A21-4E4A-8690-69401B43D064}"/>
    <cellStyle name="Normal 6 5 5 3 4" xfId="1739" xr:uid="{11730753-8BEA-47A1-BA1B-8E9DFB656DCF}"/>
    <cellStyle name="Normal 6 5 5 4" xfId="1740" xr:uid="{591BD46A-B7D7-4F68-96F4-4AFE950B2E75}"/>
    <cellStyle name="Normal 6 5 5 5" xfId="1741" xr:uid="{23CF4673-0E7D-4803-86C6-B6E5BB3594BE}"/>
    <cellStyle name="Normal 6 5 5 6" xfId="1742" xr:uid="{40DAF318-3317-408D-A506-897061C60A79}"/>
    <cellStyle name="Normal 6 5 6" xfId="1743" xr:uid="{01325236-ABA0-452D-9043-7B7AE8BD7E56}"/>
    <cellStyle name="Normal 6 5 6 2" xfId="1744" xr:uid="{9E929C06-0A85-4D20-9A25-239C2B401F72}"/>
    <cellStyle name="Normal 6 5 6 2 2" xfId="1745" xr:uid="{6D96356A-0DD3-4AC0-858B-3EB2A5B8CEB3}"/>
    <cellStyle name="Normal 6 5 6 2 3" xfId="1746" xr:uid="{75921780-5C5E-416F-9FDF-068D7A8A0F82}"/>
    <cellStyle name="Normal 6 5 6 2 4" xfId="1747" xr:uid="{570CA2FF-C64A-4AAE-9F12-D8283B085922}"/>
    <cellStyle name="Normal 6 5 6 3" xfId="1748" xr:uid="{359F9EBD-1E15-4B87-BE76-74D66F5093B7}"/>
    <cellStyle name="Normal 6 5 6 4" xfId="1749" xr:uid="{6BDFDC7F-A7DC-4FAA-B9FE-D159E07DC25D}"/>
    <cellStyle name="Normal 6 5 6 5" xfId="1750" xr:uid="{B5A1A4D3-28DB-4C1A-A4C3-62E88228B931}"/>
    <cellStyle name="Normal 6 5 7" xfId="1751" xr:uid="{619A14C5-955B-4CDF-943D-532AA6A3370C}"/>
    <cellStyle name="Normal 6 5 7 2" xfId="1752" xr:uid="{3C4554C2-FF7D-4C8C-A593-EDE8BD3EA71E}"/>
    <cellStyle name="Normal 6 5 7 3" xfId="1753" xr:uid="{F1D5D209-399D-4B06-9254-CBEE6AAED26C}"/>
    <cellStyle name="Normal 6 5 7 4" xfId="1754" xr:uid="{283A6CB2-2D11-4CFA-BDF3-A3DAE60F748D}"/>
    <cellStyle name="Normal 6 5 8" xfId="1755" xr:uid="{1C4B7568-2AA8-47BA-B77B-91514A3D4BCD}"/>
    <cellStyle name="Normal 6 5 8 2" xfId="1756" xr:uid="{0A06CA34-19B9-4BCB-9A3B-F0A694AEED66}"/>
    <cellStyle name="Normal 6 5 8 3" xfId="1757" xr:uid="{364918EF-AA5C-4173-AA98-60C05936383A}"/>
    <cellStyle name="Normal 6 5 8 4" xfId="1758" xr:uid="{CC4C0A3D-5C77-4409-9FF8-111DE0BEC9BF}"/>
    <cellStyle name="Normal 6 5 9" xfId="1759" xr:uid="{13390936-F231-442D-A068-6258465A41CB}"/>
    <cellStyle name="Normal 6 6" xfId="1760" xr:uid="{D19A09F4-745C-4CB8-B1E2-AB7CB21444DF}"/>
    <cellStyle name="Normal 6 6 2" xfId="1761" xr:uid="{5F2C7242-15E8-4CCE-989D-95EE2B5DBAE3}"/>
    <cellStyle name="Normal 6 6 2 2" xfId="1762" xr:uid="{4A9811B0-07CC-4CEE-B7F9-9510AF63E9F0}"/>
    <cellStyle name="Normal 6 6 2 2 2" xfId="1763" xr:uid="{B53C5005-C1B3-4475-B06F-33FA19432681}"/>
    <cellStyle name="Normal 6 6 2 2 2 2" xfId="1764" xr:uid="{EE10710F-1132-442B-AE91-C840560DFB40}"/>
    <cellStyle name="Normal 6 6 2 2 2 3" xfId="1765" xr:uid="{30101E34-2495-486C-9480-FABFF728EB97}"/>
    <cellStyle name="Normal 6 6 2 2 2 4" xfId="1766" xr:uid="{764C2021-8FB1-4484-B38B-6A88D284F8F8}"/>
    <cellStyle name="Normal 6 6 2 2 3" xfId="1767" xr:uid="{4CFABB41-7C86-48B5-983C-0F8531E14D2F}"/>
    <cellStyle name="Normal 6 6 2 2 3 2" xfId="1768" xr:uid="{C71B4AD7-C159-48F4-806C-4DB289B7D2F1}"/>
    <cellStyle name="Normal 6 6 2 2 3 3" xfId="1769" xr:uid="{3A230909-5417-4441-BEC3-037B3438D774}"/>
    <cellStyle name="Normal 6 6 2 2 3 4" xfId="1770" xr:uid="{5D979347-400C-4FF0-91ED-568D68E64CC7}"/>
    <cellStyle name="Normal 6 6 2 2 4" xfId="1771" xr:uid="{A541D7C5-5780-4EF5-8B7E-199F3B66D34B}"/>
    <cellStyle name="Normal 6 6 2 2 5" xfId="1772" xr:uid="{2C19C941-08FF-449D-8C6A-78ED0B9C0134}"/>
    <cellStyle name="Normal 6 6 2 2 6" xfId="1773" xr:uid="{7246C84C-F2FC-4F61-B9FB-C48BAF129D29}"/>
    <cellStyle name="Normal 6 6 2 3" xfId="1774" xr:uid="{E009788B-7D26-46FE-BAA3-57F9C2A1E8AE}"/>
    <cellStyle name="Normal 6 6 2 3 2" xfId="1775" xr:uid="{B3DF7765-DB66-4F6A-8812-51B5CEAD6370}"/>
    <cellStyle name="Normal 6 6 2 3 2 2" xfId="1776" xr:uid="{057CF0D5-8579-4EFB-A754-F0A95E35E135}"/>
    <cellStyle name="Normal 6 6 2 3 2 3" xfId="1777" xr:uid="{E9CEAC3E-4339-4E16-BE98-D0E9BF2CA6AF}"/>
    <cellStyle name="Normal 6 6 2 3 2 4" xfId="1778" xr:uid="{CD59B84B-20EC-45F1-A7E2-785B05636626}"/>
    <cellStyle name="Normal 6 6 2 3 3" xfId="1779" xr:uid="{7866302B-B3E7-4AAF-832A-72123E83460F}"/>
    <cellStyle name="Normal 6 6 2 3 4" xfId="1780" xr:uid="{7AAF71F7-60A0-4290-AB22-119E53F06F2B}"/>
    <cellStyle name="Normal 6 6 2 3 5" xfId="1781" xr:uid="{ED243577-EDB5-4BF6-BFF5-E2DB634922DF}"/>
    <cellStyle name="Normal 6 6 2 4" xfId="1782" xr:uid="{AF807764-A735-4717-A6F4-717BEA136C17}"/>
    <cellStyle name="Normal 6 6 2 4 2" xfId="1783" xr:uid="{785A5781-CD7E-463B-9BDC-E48321A3793C}"/>
    <cellStyle name="Normal 6 6 2 4 3" xfId="1784" xr:uid="{C2912BC5-6FCD-4D7F-818B-AF140CB0F6F7}"/>
    <cellStyle name="Normal 6 6 2 4 4" xfId="1785" xr:uid="{A9B87A7B-D25C-4349-A9D8-E493FB1E88DC}"/>
    <cellStyle name="Normal 6 6 2 5" xfId="1786" xr:uid="{5C969A6C-05AA-4F83-BA13-E81E3220770C}"/>
    <cellStyle name="Normal 6 6 2 5 2" xfId="1787" xr:uid="{12359C95-A1FE-44AA-9FF4-34C19D91CBCF}"/>
    <cellStyle name="Normal 6 6 2 5 3" xfId="1788" xr:uid="{3A22720A-9048-4874-B1C7-4B24DD0947DA}"/>
    <cellStyle name="Normal 6 6 2 5 4" xfId="1789" xr:uid="{42520F7F-FD07-426E-BDA3-235142AE681C}"/>
    <cellStyle name="Normal 6 6 2 6" xfId="1790" xr:uid="{8F65ACED-BFB6-4C98-A9F0-1F91D07F5120}"/>
    <cellStyle name="Normal 6 6 2 7" xfId="1791" xr:uid="{4BB635A3-ECA3-4825-BB51-A5D0F7993A27}"/>
    <cellStyle name="Normal 6 6 2 8" xfId="1792" xr:uid="{B7F22A29-DBF2-4AD8-ACF8-C39D4B62FE1A}"/>
    <cellStyle name="Normal 6 6 3" xfId="1793" xr:uid="{DC74BF63-3C89-40FF-BCE6-C185CFC17240}"/>
    <cellStyle name="Normal 6 6 3 2" xfId="1794" xr:uid="{B210C2EE-AD3B-4212-84BD-D4F036EE9E98}"/>
    <cellStyle name="Normal 6 6 3 2 2" xfId="1795" xr:uid="{C792F1B5-EC3E-4638-B78D-DF0C73DC11DD}"/>
    <cellStyle name="Normal 6 6 3 2 3" xfId="1796" xr:uid="{58C00BF8-0E78-4BC7-A4D6-27B4CBAE65F5}"/>
    <cellStyle name="Normal 6 6 3 2 4" xfId="1797" xr:uid="{FEDBD2A7-DC44-40AB-97DC-8E0EBDE926EC}"/>
    <cellStyle name="Normal 6 6 3 3" xfId="1798" xr:uid="{C53A296B-1743-465C-B894-AE489E63FD8F}"/>
    <cellStyle name="Normal 6 6 3 3 2" xfId="1799" xr:uid="{07E4B9AF-0F9F-4F89-B9FE-89952F291266}"/>
    <cellStyle name="Normal 6 6 3 3 3" xfId="1800" xr:uid="{6A353A7B-A70A-45DA-B20B-179818B723FF}"/>
    <cellStyle name="Normal 6 6 3 3 4" xfId="1801" xr:uid="{AC4D13EE-626D-420B-A116-0530294C814E}"/>
    <cellStyle name="Normal 6 6 3 4" xfId="1802" xr:uid="{5BD78E40-98AF-4A80-9C0A-0140A80AA4FB}"/>
    <cellStyle name="Normal 6 6 3 5" xfId="1803" xr:uid="{0B4586B1-5441-4078-B5F2-CB427F17DD45}"/>
    <cellStyle name="Normal 6 6 3 6" xfId="1804" xr:uid="{1DC417F1-0D77-4BBC-BE6F-E2D4D2C2E963}"/>
    <cellStyle name="Normal 6 6 4" xfId="1805" xr:uid="{8D12CCCC-19B0-4515-944A-F358040A0043}"/>
    <cellStyle name="Normal 6 6 4 2" xfId="1806" xr:uid="{7294A0CC-6793-4ABE-A714-17AFFCE7087E}"/>
    <cellStyle name="Normal 6 6 4 2 2" xfId="1807" xr:uid="{5BDD3FC6-FB51-4BD6-883E-120F81ADD2B3}"/>
    <cellStyle name="Normal 6 6 4 2 3" xfId="1808" xr:uid="{58455D95-C35C-472B-9368-D8D4858F9D10}"/>
    <cellStyle name="Normal 6 6 4 2 4" xfId="1809" xr:uid="{6FDCF908-560A-41B0-8479-406B87F82143}"/>
    <cellStyle name="Normal 6 6 4 3" xfId="1810" xr:uid="{085682AD-A709-4B26-BD78-687DD8748E1C}"/>
    <cellStyle name="Normal 6 6 4 4" xfId="1811" xr:uid="{79712DAC-11CF-4861-B387-DDAD524FD558}"/>
    <cellStyle name="Normal 6 6 4 5" xfId="1812" xr:uid="{563D62A7-E9A1-4E43-91FF-14C85AA22093}"/>
    <cellStyle name="Normal 6 6 5" xfId="1813" xr:uid="{35412AF0-1478-4108-9B7D-C44B7B65C4C4}"/>
    <cellStyle name="Normal 6 6 5 2" xfId="1814" xr:uid="{F9CAD66C-9977-4A9C-989D-0D28FBC85E51}"/>
    <cellStyle name="Normal 6 6 5 3" xfId="1815" xr:uid="{10DC4B1D-141B-4AA4-9D0C-C4D7B8290086}"/>
    <cellStyle name="Normal 6 6 5 4" xfId="1816" xr:uid="{51859932-A2CE-42ED-B627-626E7C50690D}"/>
    <cellStyle name="Normal 6 6 6" xfId="1817" xr:uid="{9D36A7C1-6440-4CFF-BE8B-8F8ADC1D1203}"/>
    <cellStyle name="Normal 6 6 6 2" xfId="1818" xr:uid="{321522C2-4E4F-49BF-AA25-E85986A40B79}"/>
    <cellStyle name="Normal 6 6 6 3" xfId="1819" xr:uid="{749ECDA1-C23A-45BC-8162-035F49A9E8DF}"/>
    <cellStyle name="Normal 6 6 6 4" xfId="1820" xr:uid="{5C92FE12-AF02-47FD-885A-3E56492182B6}"/>
    <cellStyle name="Normal 6 6 7" xfId="1821" xr:uid="{B20AFBF4-FC07-4073-A2EC-58F404434468}"/>
    <cellStyle name="Normal 6 6 8" xfId="1822" xr:uid="{948B92BB-B17D-4015-8A53-8210EFF3FA3A}"/>
    <cellStyle name="Normal 6 6 9" xfId="1823" xr:uid="{38F7B310-B456-48D4-8397-6B90220B3856}"/>
    <cellStyle name="Normal 6 7" xfId="1824" xr:uid="{BB29BE97-0731-4E98-BC5D-D7CFA8A32231}"/>
    <cellStyle name="Normal 6 7 2" xfId="1825" xr:uid="{E4DC84F2-3C53-47C4-A1D3-B0479FB84838}"/>
    <cellStyle name="Normal 6 7 2 2" xfId="1826" xr:uid="{C5887CCE-16A7-45C3-B439-259EFE748F8D}"/>
    <cellStyle name="Normal 6 7 2 2 2" xfId="1827" xr:uid="{20B10481-1710-4A32-A8FA-55B543574F91}"/>
    <cellStyle name="Normal 6 7 2 2 2 2" xfId="4011" xr:uid="{80B6D67A-073B-4479-8268-5C12C01CA92D}"/>
    <cellStyle name="Normal 6 7 2 2 3" xfId="1828" xr:uid="{1A5195E8-0534-48D0-ACB9-6CAECFA94A28}"/>
    <cellStyle name="Normal 6 7 2 2 4" xfId="1829" xr:uid="{C84C887C-7534-44CF-8129-B3F4ACA522E0}"/>
    <cellStyle name="Normal 6 7 2 3" xfId="1830" xr:uid="{A811F2C9-4EE7-432B-96DD-38EABA910045}"/>
    <cellStyle name="Normal 6 7 2 3 2" xfId="1831" xr:uid="{79F73975-D545-4B8C-A735-88FE35ACE258}"/>
    <cellStyle name="Normal 6 7 2 3 3" xfId="1832" xr:uid="{EF534CE1-9CB8-4A1D-94AF-C3777666D5F8}"/>
    <cellStyle name="Normal 6 7 2 3 4" xfId="1833" xr:uid="{8FDED93F-8300-478B-9930-DFAACAE181D3}"/>
    <cellStyle name="Normal 6 7 2 4" xfId="1834" xr:uid="{F050769E-16C0-4C6A-BB60-6675A8C99A9A}"/>
    <cellStyle name="Normal 6 7 2 5" xfId="1835" xr:uid="{EA1CDB9C-688C-454F-BD93-1D459F5158A0}"/>
    <cellStyle name="Normal 6 7 2 6" xfId="1836" xr:uid="{5CAD6308-5C52-4820-988F-86F9CDDBF74C}"/>
    <cellStyle name="Normal 6 7 3" xfId="1837" xr:uid="{0DDF6806-D8AE-415B-8646-995EAF091F76}"/>
    <cellStyle name="Normal 6 7 3 2" xfId="1838" xr:uid="{D99DD1F5-4230-4EAB-A1EE-1F07CEB5B229}"/>
    <cellStyle name="Normal 6 7 3 2 2" xfId="1839" xr:uid="{3D5D08FF-F44B-4F65-BB4B-C8D30F7DD54D}"/>
    <cellStyle name="Normal 6 7 3 2 3" xfId="1840" xr:uid="{1DC39529-9F69-4DFC-B93C-E0B40633AA89}"/>
    <cellStyle name="Normal 6 7 3 2 4" xfId="1841" xr:uid="{6078A793-61A5-48E7-BA40-71FEC149D893}"/>
    <cellStyle name="Normal 6 7 3 3" xfId="1842" xr:uid="{CCF8E9BD-1E7B-43AD-8B28-96932D01F24E}"/>
    <cellStyle name="Normal 6 7 3 4" xfId="1843" xr:uid="{FEE036A6-58F3-48E4-B7E8-373B1CC0BC41}"/>
    <cellStyle name="Normal 6 7 3 5" xfId="1844" xr:uid="{D79A3CF7-72D4-4964-9640-DF1C8999F7FC}"/>
    <cellStyle name="Normal 6 7 4" xfId="1845" xr:uid="{1D33468D-4FC9-4A2E-B40C-FEBA54E0AFC3}"/>
    <cellStyle name="Normal 6 7 4 2" xfId="1846" xr:uid="{18F857E9-1A3D-4885-9BA1-81BA726B1E05}"/>
    <cellStyle name="Normal 6 7 4 3" xfId="1847" xr:uid="{38545158-A615-4728-A95D-320F571A1F4C}"/>
    <cellStyle name="Normal 6 7 4 4" xfId="1848" xr:uid="{47A06007-E440-4D1B-BB59-4F44AD888552}"/>
    <cellStyle name="Normal 6 7 5" xfId="1849" xr:uid="{9A63B987-BD81-4F0D-B390-128175F0F07A}"/>
    <cellStyle name="Normal 6 7 5 2" xfId="1850" xr:uid="{201C5971-5A97-4D55-9DF7-FDEBFD743B91}"/>
    <cellStyle name="Normal 6 7 5 3" xfId="1851" xr:uid="{38B24597-C64D-4DDC-BE1D-F52989B7F98C}"/>
    <cellStyle name="Normal 6 7 5 4" xfId="1852" xr:uid="{30C76828-2535-4333-9981-DD78D032C155}"/>
    <cellStyle name="Normal 6 7 6" xfId="1853" xr:uid="{3E52A651-61DF-479F-A4F6-08E49D66ECCE}"/>
    <cellStyle name="Normal 6 7 7" xfId="1854" xr:uid="{1514855C-2443-451C-B1A0-913555AF07A3}"/>
    <cellStyle name="Normal 6 7 8" xfId="1855" xr:uid="{325C869C-1300-4728-A070-6DC150C3F39A}"/>
    <cellStyle name="Normal 6 8" xfId="1856" xr:uid="{8279A392-A854-42D2-BA47-C2B91A73681E}"/>
    <cellStyle name="Normal 6 8 2" xfId="1857" xr:uid="{D9B158F0-87A7-4FA4-818B-C8236C948EC8}"/>
    <cellStyle name="Normal 6 8 2 2" xfId="1858" xr:uid="{98ED3456-5823-4339-85BC-1A0135CE7FB2}"/>
    <cellStyle name="Normal 6 8 2 2 2" xfId="1859" xr:uid="{9B1B3A2B-5554-4013-99D8-5CFC47ECB026}"/>
    <cellStyle name="Normal 6 8 2 2 3" xfId="1860" xr:uid="{BE89406B-08DE-44FB-8338-2584D163DC5B}"/>
    <cellStyle name="Normal 6 8 2 2 4" xfId="1861" xr:uid="{E604C3BA-A391-4230-A81F-8DDDB0731F76}"/>
    <cellStyle name="Normal 6 8 2 3" xfId="1862" xr:uid="{DF7715B3-622A-4431-9BEF-3A3E74C74D6A}"/>
    <cellStyle name="Normal 6 8 2 4" xfId="1863" xr:uid="{98D5E7A0-8F33-4FF1-B806-2E29F1D34377}"/>
    <cellStyle name="Normal 6 8 2 5" xfId="1864" xr:uid="{6B5EE23D-909A-4759-BFE3-CE578DAEB595}"/>
    <cellStyle name="Normal 6 8 3" xfId="1865" xr:uid="{4912B74C-2437-4C83-BCC6-6329D7325556}"/>
    <cellStyle name="Normal 6 8 3 2" xfId="1866" xr:uid="{C58A6611-F9BF-45D8-8B28-1E965C5B25E1}"/>
    <cellStyle name="Normal 6 8 3 3" xfId="1867" xr:uid="{7115FE9A-926C-4DF1-AC68-6ADC005B87D5}"/>
    <cellStyle name="Normal 6 8 3 4" xfId="1868" xr:uid="{3D4A0B7F-E5EE-42D6-9683-6DCD889FDD6F}"/>
    <cellStyle name="Normal 6 8 4" xfId="1869" xr:uid="{632F3CC8-4037-4FE4-9D4F-D2018C828079}"/>
    <cellStyle name="Normal 6 8 4 2" xfId="1870" xr:uid="{33715132-9380-49E0-8D62-EC635F09F1B7}"/>
    <cellStyle name="Normal 6 8 4 3" xfId="1871" xr:uid="{6F19EF11-5076-4297-A814-3611ADF423A7}"/>
    <cellStyle name="Normal 6 8 4 4" xfId="1872" xr:uid="{DDFAAA91-1885-479B-8FAA-CBA77C66D0FF}"/>
    <cellStyle name="Normal 6 8 5" xfId="1873" xr:uid="{522BB6C9-24E6-47C6-A620-D8E9AE94C2A3}"/>
    <cellStyle name="Normal 6 8 6" xfId="1874" xr:uid="{AC3C677D-24D9-4F70-B9B7-22424984B16F}"/>
    <cellStyle name="Normal 6 8 7" xfId="1875" xr:uid="{191BA4DA-F6F1-4B14-A2AF-D3412AC04E6F}"/>
    <cellStyle name="Normal 6 9" xfId="1876" xr:uid="{285F0882-F754-40F6-AE13-780F5C00C1FA}"/>
    <cellStyle name="Normal 6 9 2" xfId="1877" xr:uid="{A0788049-550D-4123-BABD-418B1D8EEF42}"/>
    <cellStyle name="Normal 6 9 2 2" xfId="1878" xr:uid="{785DE5FF-4534-42C0-B1DD-45A54C81D9BE}"/>
    <cellStyle name="Normal 6 9 2 3" xfId="1879" xr:uid="{99A325DE-3F89-41E2-9ADA-F12DA79E59E2}"/>
    <cellStyle name="Normal 6 9 2 4" xfId="1880" xr:uid="{B6392E6D-F217-48E8-9500-446FD9F6FB9D}"/>
    <cellStyle name="Normal 6 9 3" xfId="1881" xr:uid="{392EAC68-E529-400F-AFCC-75B9F800DA63}"/>
    <cellStyle name="Normal 6 9 3 2" xfId="1882" xr:uid="{71C11412-FF8D-45CC-948E-64FFA7023DA8}"/>
    <cellStyle name="Normal 6 9 3 3" xfId="1883" xr:uid="{2B10AA13-A6D3-4D11-A5B6-CE0FC05FA465}"/>
    <cellStyle name="Normal 6 9 3 4" xfId="1884" xr:uid="{D47BEDEE-72FC-4130-891A-D220A9FD6C14}"/>
    <cellStyle name="Normal 6 9 4" xfId="1885" xr:uid="{D680E303-3536-4A25-B475-BA47FE0DF47C}"/>
    <cellStyle name="Normal 6 9 5" xfId="1886" xr:uid="{9537EA21-960F-4D2B-8ADE-4E50E50FBE94}"/>
    <cellStyle name="Normal 6 9 6" xfId="1887" xr:uid="{EBF80CC4-8B2A-4F29-9957-22A5E181EF43}"/>
    <cellStyle name="Normal 7" xfId="75" xr:uid="{4B5683B6-5F9C-404F-BABE-04B27BD676B8}"/>
    <cellStyle name="Normal 7 10" xfId="1888" xr:uid="{8D8881A2-F06D-472C-A942-5C8EA4924667}"/>
    <cellStyle name="Normal 7 10 2" xfId="1889" xr:uid="{04FD3BE7-8791-4C97-A5AF-663C3023D9FC}"/>
    <cellStyle name="Normal 7 10 3" xfId="1890" xr:uid="{124395B1-3A7C-4054-A96E-DA8C1FC6F3D3}"/>
    <cellStyle name="Normal 7 10 4" xfId="1891" xr:uid="{9E04DFA9-5348-4E66-8360-CA7846A44786}"/>
    <cellStyle name="Normal 7 11" xfId="1892" xr:uid="{A2BF4CE6-9EFF-429B-B8C4-30F0C67D1005}"/>
    <cellStyle name="Normal 7 11 2" xfId="1893" xr:uid="{C0F65A09-30AC-413C-B8F7-24D83953688D}"/>
    <cellStyle name="Normal 7 11 3" xfId="1894" xr:uid="{83A1CBB3-2581-4610-A7A5-4E2D198BEE86}"/>
    <cellStyle name="Normal 7 11 4" xfId="1895" xr:uid="{69E4B281-3832-43BF-B5DC-DAD5F9A9683A}"/>
    <cellStyle name="Normal 7 12" xfId="1896" xr:uid="{0DB24394-376A-4A1E-A0E1-A79A9D681F36}"/>
    <cellStyle name="Normal 7 12 2" xfId="1897" xr:uid="{45FFE01B-A7A2-4B6F-8E71-27737F3943CA}"/>
    <cellStyle name="Normal 7 13" xfId="1898" xr:uid="{20FA2218-F297-45A1-94DB-BCB78E86C1CC}"/>
    <cellStyle name="Normal 7 14" xfId="1899" xr:uid="{8E8AE590-389C-4EBC-80A1-59D5A8CE2E9E}"/>
    <cellStyle name="Normal 7 15" xfId="1900" xr:uid="{35F62E8C-4EE5-4339-8FA3-792C06577B6D}"/>
    <cellStyle name="Normal 7 2" xfId="94" xr:uid="{D04FAFD9-5421-4DF0-8C9B-50A099F048D5}"/>
    <cellStyle name="Normal 7 2 10" xfId="1901" xr:uid="{25D99D01-3119-4AE4-B792-26FD44814C75}"/>
    <cellStyle name="Normal 7 2 11" xfId="1902" xr:uid="{814DD6DA-DF29-4455-8035-A031475A45A6}"/>
    <cellStyle name="Normal 7 2 2" xfId="1903" xr:uid="{8B490A3D-C3AC-4107-9D89-7A5C01935109}"/>
    <cellStyle name="Normal 7 2 2 2" xfId="1904" xr:uid="{07EA7CE6-4AE3-47BB-84CB-09D065AE162C}"/>
    <cellStyle name="Normal 7 2 2 2 2" xfId="1905" xr:uid="{D26B3DE0-B3E2-4AF6-B184-5580EC907687}"/>
    <cellStyle name="Normal 7 2 2 2 2 2" xfId="1906" xr:uid="{701AA5B3-7A41-48D9-8A9B-02DA77F12DCF}"/>
    <cellStyle name="Normal 7 2 2 2 2 2 2" xfId="1907" xr:uid="{59FDF74F-9B59-467E-B6E1-9137294AE47A}"/>
    <cellStyle name="Normal 7 2 2 2 2 2 2 2" xfId="4012" xr:uid="{5E263879-3CA4-4DE1-871B-7C4E9F3DD187}"/>
    <cellStyle name="Normal 7 2 2 2 2 2 2 2 2" xfId="4013" xr:uid="{6326346C-14FC-4F9C-AB18-CE30849B6BFD}"/>
    <cellStyle name="Normal 7 2 2 2 2 2 2 3" xfId="4014" xr:uid="{4ADD0816-B2E8-469E-9D92-599D9A90EAD0}"/>
    <cellStyle name="Normal 7 2 2 2 2 2 3" xfId="1908" xr:uid="{35C2ED0B-CA3D-4F73-877A-15C2724757E7}"/>
    <cellStyle name="Normal 7 2 2 2 2 2 3 2" xfId="4015" xr:uid="{0BB29E80-29D0-484A-B104-B45F376B581B}"/>
    <cellStyle name="Normal 7 2 2 2 2 2 4" xfId="1909" xr:uid="{A0F2323F-F464-4F00-B695-04F9C4886448}"/>
    <cellStyle name="Normal 7 2 2 2 2 3" xfId="1910" xr:uid="{AF5357BB-81FB-47E2-9D8A-868BB5BEB688}"/>
    <cellStyle name="Normal 7 2 2 2 2 3 2" xfId="1911" xr:uid="{E99E056D-B980-4B4E-9545-762954D12A9E}"/>
    <cellStyle name="Normal 7 2 2 2 2 3 2 2" xfId="4016" xr:uid="{99A1A08D-ECDA-435C-A73D-FA792F66387A}"/>
    <cellStyle name="Normal 7 2 2 2 2 3 3" xfId="1912" xr:uid="{016D99B1-140C-4F58-845F-E5623BF9DCD4}"/>
    <cellStyle name="Normal 7 2 2 2 2 3 4" xfId="1913" xr:uid="{99F9B942-A8E6-4BC2-8725-78FED8B5730F}"/>
    <cellStyle name="Normal 7 2 2 2 2 4" xfId="1914" xr:uid="{9FBFC89E-5474-4A9A-A28E-A17185082701}"/>
    <cellStyle name="Normal 7 2 2 2 2 4 2" xfId="4017" xr:uid="{99472EDF-C72D-4C21-A0D7-F338BC32350D}"/>
    <cellStyle name="Normal 7 2 2 2 2 5" xfId="1915" xr:uid="{DC0A33B1-A8C9-48B7-812A-665D389B72EE}"/>
    <cellStyle name="Normal 7 2 2 2 2 6" xfId="1916" xr:uid="{2E5B77BD-19AD-44C7-8C22-C1DBD4749E18}"/>
    <cellStyle name="Normal 7 2 2 2 3" xfId="1917" xr:uid="{B54EA696-5084-4E9E-808D-BD8A007BC47A}"/>
    <cellStyle name="Normal 7 2 2 2 3 2" xfId="1918" xr:uid="{379A1EE1-BDB5-4E66-8449-618B3F168584}"/>
    <cellStyle name="Normal 7 2 2 2 3 2 2" xfId="1919" xr:uid="{0DE285B7-22C3-4564-948B-C6FDF8FB87FA}"/>
    <cellStyle name="Normal 7 2 2 2 3 2 2 2" xfId="4018" xr:uid="{71EE6F62-D6BB-4996-AA2C-50414A835D7C}"/>
    <cellStyle name="Normal 7 2 2 2 3 2 2 2 2" xfId="4019" xr:uid="{4E271955-37EF-4AF0-AEE6-A21052FF1F4A}"/>
    <cellStyle name="Normal 7 2 2 2 3 2 2 3" xfId="4020" xr:uid="{FE0EEAD5-2492-4134-A3BE-0C8F4E891314}"/>
    <cellStyle name="Normal 7 2 2 2 3 2 3" xfId="1920" xr:uid="{EDEE40B2-D69E-4733-8ADB-0F6835228639}"/>
    <cellStyle name="Normal 7 2 2 2 3 2 3 2" xfId="4021" xr:uid="{FD65512F-68BA-43E5-94AE-026D2CF68CE8}"/>
    <cellStyle name="Normal 7 2 2 2 3 2 4" xfId="1921" xr:uid="{A2BA39A7-C988-4C4C-994D-218B2034CB38}"/>
    <cellStyle name="Normal 7 2 2 2 3 3" xfId="1922" xr:uid="{147F1EEB-DB98-4646-A53A-07A8D5C472A5}"/>
    <cellStyle name="Normal 7 2 2 2 3 3 2" xfId="4022" xr:uid="{44DF578A-BBC1-433D-91C5-A5F961FA2687}"/>
    <cellStyle name="Normal 7 2 2 2 3 3 2 2" xfId="4023" xr:uid="{39115E1C-8EC5-458A-9A8E-BFE6950EB774}"/>
    <cellStyle name="Normal 7 2 2 2 3 3 3" xfId="4024" xr:uid="{A0BB5B2A-FEBB-4C69-A395-C001900278DC}"/>
    <cellStyle name="Normal 7 2 2 2 3 4" xfId="1923" xr:uid="{626796E5-76C8-4C3D-BA31-797D08216023}"/>
    <cellStyle name="Normal 7 2 2 2 3 4 2" xfId="4025" xr:uid="{7E999737-3B0C-4903-83D9-2679A2D93BC5}"/>
    <cellStyle name="Normal 7 2 2 2 3 5" xfId="1924" xr:uid="{22ABCAC6-D9BD-4669-903F-F4386841389C}"/>
    <cellStyle name="Normal 7 2 2 2 4" xfId="1925" xr:uid="{DA5732CE-E47D-46A6-86C0-C6428D154CA9}"/>
    <cellStyle name="Normal 7 2 2 2 4 2" xfId="1926" xr:uid="{7F4B6711-EFAA-4B35-A4D6-EF43D0EB8A62}"/>
    <cellStyle name="Normal 7 2 2 2 4 2 2" xfId="4026" xr:uid="{66296BA7-496F-4EFD-A385-D64B85A9060C}"/>
    <cellStyle name="Normal 7 2 2 2 4 2 2 2" xfId="4027" xr:uid="{96BAA921-B4EA-4F9F-94BD-5201F11D1DF9}"/>
    <cellStyle name="Normal 7 2 2 2 4 2 3" xfId="4028" xr:uid="{3F093C70-A4C2-4906-BEAE-5F929166455C}"/>
    <cellStyle name="Normal 7 2 2 2 4 3" xfId="1927" xr:uid="{2B088E34-373E-4F6D-BC53-E2D7342AE499}"/>
    <cellStyle name="Normal 7 2 2 2 4 3 2" xfId="4029" xr:uid="{F6F651A6-5936-464C-A33A-B3410BEEDF78}"/>
    <cellStyle name="Normal 7 2 2 2 4 4" xfId="1928" xr:uid="{02394F10-AD90-478B-9FD8-8AD04C191DB5}"/>
    <cellStyle name="Normal 7 2 2 2 5" xfId="1929" xr:uid="{5E08B7A8-E18F-415B-A918-1D338AC88733}"/>
    <cellStyle name="Normal 7 2 2 2 5 2" xfId="1930" xr:uid="{844B6AF0-ADB1-48A5-88A9-6B3F912129D4}"/>
    <cellStyle name="Normal 7 2 2 2 5 2 2" xfId="4030" xr:uid="{70DCB30C-7D1B-4B46-B95D-95DFD7F1724E}"/>
    <cellStyle name="Normal 7 2 2 2 5 3" xfId="1931" xr:uid="{A2857F1E-30E1-4A47-BBC5-F8005F8EC8DA}"/>
    <cellStyle name="Normal 7 2 2 2 5 4" xfId="1932" xr:uid="{6A869694-6D60-4C2C-AEB8-F8C7D8C80F35}"/>
    <cellStyle name="Normal 7 2 2 2 6" xfId="1933" xr:uid="{F22CFB51-BA35-48E1-922E-586B49095DFB}"/>
    <cellStyle name="Normal 7 2 2 2 6 2" xfId="4031" xr:uid="{FE518414-37DF-4F9F-85FD-84CE174971EF}"/>
    <cellStyle name="Normal 7 2 2 2 7" xfId="1934" xr:uid="{BC5CC1A8-CC6B-4F15-91FA-5CB42F876ACE}"/>
    <cellStyle name="Normal 7 2 2 2 8" xfId="1935" xr:uid="{52BDE539-F8B7-4EBB-B207-901108264AB2}"/>
    <cellStyle name="Normal 7 2 2 3" xfId="1936" xr:uid="{13207ADB-71D6-48D5-A40E-8756BEEC0FD7}"/>
    <cellStyle name="Normal 7 2 2 3 2" xfId="1937" xr:uid="{2ACB3A62-8EEB-4656-A194-8835B736C281}"/>
    <cellStyle name="Normal 7 2 2 3 2 2" xfId="1938" xr:uid="{B8ABBBF2-B1BE-4770-9CD2-16619582334C}"/>
    <cellStyle name="Normal 7 2 2 3 2 2 2" xfId="4032" xr:uid="{88530B82-6CAF-4701-9074-487B2CF5E007}"/>
    <cellStyle name="Normal 7 2 2 3 2 2 2 2" xfId="4033" xr:uid="{2C5C5398-55D7-4C08-89D2-4029026AE4A6}"/>
    <cellStyle name="Normal 7 2 2 3 2 2 3" xfId="4034" xr:uid="{25DCF872-84DD-4A9D-A890-99134EC040D2}"/>
    <cellStyle name="Normal 7 2 2 3 2 3" xfId="1939" xr:uid="{3D638FC6-9B05-492E-82E1-32821A88882E}"/>
    <cellStyle name="Normal 7 2 2 3 2 3 2" xfId="4035" xr:uid="{E0C509F2-7F77-4F26-8982-0EC4431876A8}"/>
    <cellStyle name="Normal 7 2 2 3 2 4" xfId="1940" xr:uid="{2192E130-2275-47AE-BE3A-FB9D22912FFB}"/>
    <cellStyle name="Normal 7 2 2 3 3" xfId="1941" xr:uid="{A91912B9-243E-4E2B-8F23-B9D3FBE90893}"/>
    <cellStyle name="Normal 7 2 2 3 3 2" xfId="1942" xr:uid="{860944EB-5FB9-4376-AF9E-1A1326497A62}"/>
    <cellStyle name="Normal 7 2 2 3 3 2 2" xfId="4036" xr:uid="{85195CC5-6F26-4479-A612-570A6B71ED78}"/>
    <cellStyle name="Normal 7 2 2 3 3 3" xfId="1943" xr:uid="{1108558D-E76A-4EEF-A00C-2304548BABB6}"/>
    <cellStyle name="Normal 7 2 2 3 3 4" xfId="1944" xr:uid="{A2F24E80-C1C4-40E6-9787-5A04C0D67E9B}"/>
    <cellStyle name="Normal 7 2 2 3 4" xfId="1945" xr:uid="{58BD7A1E-541E-4746-9D97-84F81F5988FF}"/>
    <cellStyle name="Normal 7 2 2 3 4 2" xfId="4037" xr:uid="{3CFBCA05-22F5-4EBD-AC0D-99CF7A079751}"/>
    <cellStyle name="Normal 7 2 2 3 5" xfId="1946" xr:uid="{14A902F8-15AC-473B-B76C-5E8AD095DC2E}"/>
    <cellStyle name="Normal 7 2 2 3 6" xfId="1947" xr:uid="{5A306E29-19F6-41AD-9540-9A7108F9E878}"/>
    <cellStyle name="Normal 7 2 2 4" xfId="1948" xr:uid="{D9EE6901-4B7C-4A81-A695-02A77328B6DB}"/>
    <cellStyle name="Normal 7 2 2 4 2" xfId="1949" xr:uid="{6247283C-678D-4DD2-AAF1-CB0EF29CC950}"/>
    <cellStyle name="Normal 7 2 2 4 2 2" xfId="1950" xr:uid="{4D2C348A-EFA0-4FD3-AB5B-842703056841}"/>
    <cellStyle name="Normal 7 2 2 4 2 2 2" xfId="4038" xr:uid="{CB1EB124-E45F-4D5A-8B3F-F53665B791E9}"/>
    <cellStyle name="Normal 7 2 2 4 2 2 2 2" xfId="4039" xr:uid="{3CAD1219-D398-4538-9CEE-6C5709407612}"/>
    <cellStyle name="Normal 7 2 2 4 2 2 3" xfId="4040" xr:uid="{60E4F84F-FB75-4E7A-803B-5649293BA695}"/>
    <cellStyle name="Normal 7 2 2 4 2 3" xfId="1951" xr:uid="{1E7344D7-53E6-4B15-9E75-2483A13736C5}"/>
    <cellStyle name="Normal 7 2 2 4 2 3 2" xfId="4041" xr:uid="{F1BEC284-D769-4070-89F0-0FE04A75EFD0}"/>
    <cellStyle name="Normal 7 2 2 4 2 4" xfId="1952" xr:uid="{8015BF33-1FEF-4860-9E27-73BC1AC3F67D}"/>
    <cellStyle name="Normal 7 2 2 4 3" xfId="1953" xr:uid="{7F7CD8BA-1BF6-4D66-A274-1D0B8D9B9489}"/>
    <cellStyle name="Normal 7 2 2 4 3 2" xfId="4042" xr:uid="{238AD708-12F2-4B52-94A0-17605AF032C1}"/>
    <cellStyle name="Normal 7 2 2 4 3 2 2" xfId="4043" xr:uid="{43865CE3-3F1D-4974-9CD8-BF2B09E66B1A}"/>
    <cellStyle name="Normal 7 2 2 4 3 3" xfId="4044" xr:uid="{8F0CD9A5-EEF7-4B24-9037-A1495929870D}"/>
    <cellStyle name="Normal 7 2 2 4 4" xfId="1954" xr:uid="{FB391651-8065-4F21-AD7B-69D80D0D4392}"/>
    <cellStyle name="Normal 7 2 2 4 4 2" xfId="4045" xr:uid="{1B23A7A9-65D5-422F-9494-FE1A8B23230F}"/>
    <cellStyle name="Normal 7 2 2 4 5" xfId="1955" xr:uid="{7E14A010-57F3-4D68-BAB4-2297B83AB01D}"/>
    <cellStyle name="Normal 7 2 2 5" xfId="1956" xr:uid="{8B1936C4-24EC-46EC-B6D6-97D1571DC457}"/>
    <cellStyle name="Normal 7 2 2 5 2" xfId="1957" xr:uid="{626584FF-8F06-4CD6-871B-B424FC350DCC}"/>
    <cellStyle name="Normal 7 2 2 5 2 2" xfId="4046" xr:uid="{F45F0C2E-214F-49C6-8350-4C969A4E20DA}"/>
    <cellStyle name="Normal 7 2 2 5 2 2 2" xfId="4047" xr:uid="{E0134618-C37D-46FD-830E-EBABFFDED736}"/>
    <cellStyle name="Normal 7 2 2 5 2 3" xfId="4048" xr:uid="{FFD09176-C1EB-444B-942A-BD438E605749}"/>
    <cellStyle name="Normal 7 2 2 5 3" xfId="1958" xr:uid="{A5923250-9E1E-45A2-8ADB-94E438A8994C}"/>
    <cellStyle name="Normal 7 2 2 5 3 2" xfId="4049" xr:uid="{40B1C237-52B3-4263-B02F-DC884EE39B02}"/>
    <cellStyle name="Normal 7 2 2 5 4" xfId="1959" xr:uid="{FE28A06A-08D4-460A-A581-72FD407EF4AC}"/>
    <cellStyle name="Normal 7 2 2 6" xfId="1960" xr:uid="{F6C5EE50-5852-40E8-A8A2-DAF939E72423}"/>
    <cellStyle name="Normal 7 2 2 6 2" xfId="1961" xr:uid="{3E85224A-FFD7-4817-BA28-06DBD168B285}"/>
    <cellStyle name="Normal 7 2 2 6 2 2" xfId="4050" xr:uid="{C4A03DAD-2588-43C7-9D56-FFD71F3FAE99}"/>
    <cellStyle name="Normal 7 2 2 6 3" xfId="1962" xr:uid="{D4FD197F-5FCF-42B2-81BB-9A59E8E0CE50}"/>
    <cellStyle name="Normal 7 2 2 6 4" xfId="1963" xr:uid="{499F56AF-1E3A-4F0A-B649-2054D5226401}"/>
    <cellStyle name="Normal 7 2 2 7" xfId="1964" xr:uid="{7FFD5747-6572-452A-8306-1C3765BE77B3}"/>
    <cellStyle name="Normal 7 2 2 7 2" xfId="4051" xr:uid="{871EE75B-EE9A-40C2-8479-501D6B7BCFEB}"/>
    <cellStyle name="Normal 7 2 2 8" xfId="1965" xr:uid="{5F08CD97-113B-452B-A958-CE7A172A0E0C}"/>
    <cellStyle name="Normal 7 2 2 9" xfId="1966" xr:uid="{06BA047A-B9EE-45DA-83EB-463EBC176255}"/>
    <cellStyle name="Normal 7 2 3" xfId="1967" xr:uid="{4AA19596-0092-4E4A-828F-0C757548B9B0}"/>
    <cellStyle name="Normal 7 2 3 2" xfId="1968" xr:uid="{61FF94ED-EDFA-449E-8896-5055732706C3}"/>
    <cellStyle name="Normal 7 2 3 2 2" xfId="1969" xr:uid="{5A867019-139A-4910-B01B-5094C4CEEE4B}"/>
    <cellStyle name="Normal 7 2 3 2 2 2" xfId="1970" xr:uid="{886AAD6C-1736-4ADC-B5AD-FD7732312F1A}"/>
    <cellStyle name="Normal 7 2 3 2 2 2 2" xfId="4052" xr:uid="{16D8189E-030B-484E-A6AB-D784C42FBCDD}"/>
    <cellStyle name="Normal 7 2 3 2 2 2 2 2" xfId="4053" xr:uid="{839CB75D-5E01-47D3-A13F-62BC33872535}"/>
    <cellStyle name="Normal 7 2 3 2 2 2 3" xfId="4054" xr:uid="{6590B327-2CDC-4F7E-9828-9955538EA820}"/>
    <cellStyle name="Normal 7 2 3 2 2 3" xfId="1971" xr:uid="{FF598B09-3787-414A-8185-09414655274C}"/>
    <cellStyle name="Normal 7 2 3 2 2 3 2" xfId="4055" xr:uid="{2DA72432-C2BC-40AB-A02A-2F436688674A}"/>
    <cellStyle name="Normal 7 2 3 2 2 4" xfId="1972" xr:uid="{B7B52216-219F-4EF6-8598-973E0163DAB0}"/>
    <cellStyle name="Normal 7 2 3 2 3" xfId="1973" xr:uid="{E606F620-EE94-4458-8311-46488E2F5BB1}"/>
    <cellStyle name="Normal 7 2 3 2 3 2" xfId="1974" xr:uid="{BB97ACF7-A44D-4DAF-B60B-5FC3998163E3}"/>
    <cellStyle name="Normal 7 2 3 2 3 2 2" xfId="4056" xr:uid="{EFF68ECB-34A2-45EB-B69B-4B00EC8D5B76}"/>
    <cellStyle name="Normal 7 2 3 2 3 3" xfId="1975" xr:uid="{C4FE1F4E-71D5-420D-B84F-8E775F632B31}"/>
    <cellStyle name="Normal 7 2 3 2 3 4" xfId="1976" xr:uid="{9281BD6B-BA22-4E11-8E80-9EBDBFED055F}"/>
    <cellStyle name="Normal 7 2 3 2 4" xfId="1977" xr:uid="{41EC1364-FE14-48DD-8C33-C51B1A1F5F86}"/>
    <cellStyle name="Normal 7 2 3 2 4 2" xfId="4057" xr:uid="{228C90C8-39DD-4B1F-8DEC-3C3C76982DF1}"/>
    <cellStyle name="Normal 7 2 3 2 5" xfId="1978" xr:uid="{BFEDD72D-1646-4D5F-B465-B292846A5AA6}"/>
    <cellStyle name="Normal 7 2 3 2 6" xfId="1979" xr:uid="{197EE13C-8DE9-4F64-9342-7C0EF2188270}"/>
    <cellStyle name="Normal 7 2 3 3" xfId="1980" xr:uid="{311FF790-42A8-4BCE-9445-4620ABAA4073}"/>
    <cellStyle name="Normal 7 2 3 3 2" xfId="1981" xr:uid="{049889A1-4BAE-470B-90EB-924B54B150EF}"/>
    <cellStyle name="Normal 7 2 3 3 2 2" xfId="1982" xr:uid="{30554F23-A534-4151-94DC-B6FB5A2C3265}"/>
    <cellStyle name="Normal 7 2 3 3 2 2 2" xfId="4058" xr:uid="{4D7CB157-DD5D-4060-A32D-1290E7C4D672}"/>
    <cellStyle name="Normal 7 2 3 3 2 2 2 2" xfId="4059" xr:uid="{0172DA43-21F0-475E-8693-584A3E5B51D8}"/>
    <cellStyle name="Normal 7 2 3 3 2 2 3" xfId="4060" xr:uid="{62D5557A-D737-4C9E-B83C-CF014B25403A}"/>
    <cellStyle name="Normal 7 2 3 3 2 3" xfId="1983" xr:uid="{17AB2159-393B-4EE8-9ABC-A0D90937C034}"/>
    <cellStyle name="Normal 7 2 3 3 2 3 2" xfId="4061" xr:uid="{6FAA350D-37C3-4245-9688-F45C4264A5C2}"/>
    <cellStyle name="Normal 7 2 3 3 2 4" xfId="1984" xr:uid="{A310DC27-DDD2-4A7A-AEEB-0DB755755BBC}"/>
    <cellStyle name="Normal 7 2 3 3 3" xfId="1985" xr:uid="{886DB340-17BF-487E-B845-3EFB83315506}"/>
    <cellStyle name="Normal 7 2 3 3 3 2" xfId="4062" xr:uid="{8C8A7F64-3A59-44A0-8DDE-20316AC1073D}"/>
    <cellStyle name="Normal 7 2 3 3 3 2 2" xfId="4063" xr:uid="{FA97B1B9-6AE4-4F36-BD86-BCCDBD28EF5A}"/>
    <cellStyle name="Normal 7 2 3 3 3 3" xfId="4064" xr:uid="{9097FB1E-68FF-427C-8B25-51481413CD93}"/>
    <cellStyle name="Normal 7 2 3 3 4" xfId="1986" xr:uid="{32C2C1B6-3BAD-470A-8CF3-15117B0601C3}"/>
    <cellStyle name="Normal 7 2 3 3 4 2" xfId="4065" xr:uid="{59130F42-5B7F-4BD8-BFEA-CE3AFE6529A3}"/>
    <cellStyle name="Normal 7 2 3 3 5" xfId="1987" xr:uid="{D2658936-BCCC-4661-B795-2BD5C175376D}"/>
    <cellStyle name="Normal 7 2 3 4" xfId="1988" xr:uid="{6D15AACA-AE84-4403-825B-AF63940A377E}"/>
    <cellStyle name="Normal 7 2 3 4 2" xfId="1989" xr:uid="{8199451B-7323-4A70-BCCF-A474E51FED49}"/>
    <cellStyle name="Normal 7 2 3 4 2 2" xfId="4066" xr:uid="{69BA11B0-3C19-4EBF-BCE6-D0937A2FE4F8}"/>
    <cellStyle name="Normal 7 2 3 4 2 2 2" xfId="4067" xr:uid="{A1A61B1A-5446-48D5-A4A7-C68E7CA8B8C4}"/>
    <cellStyle name="Normal 7 2 3 4 2 3" xfId="4068" xr:uid="{3DB296F1-905E-4397-8889-6D012CD98482}"/>
    <cellStyle name="Normal 7 2 3 4 3" xfId="1990" xr:uid="{A1317CA1-63D5-4F47-B41D-CF036F55768F}"/>
    <cellStyle name="Normal 7 2 3 4 3 2" xfId="4069" xr:uid="{C625CBEE-EC2A-4BDF-880F-B6A98808D583}"/>
    <cellStyle name="Normal 7 2 3 4 4" xfId="1991" xr:uid="{8BD49A71-5005-446C-B429-B7167CD3036D}"/>
    <cellStyle name="Normal 7 2 3 5" xfId="1992" xr:uid="{18735860-89F9-4F85-9B4F-24D68F3B8492}"/>
    <cellStyle name="Normal 7 2 3 5 2" xfId="1993" xr:uid="{6F8EB0A5-1826-4AB1-B9A4-4B99F61F94D5}"/>
    <cellStyle name="Normal 7 2 3 5 2 2" xfId="4070" xr:uid="{0FA05AA8-5831-40F5-A25E-8DB432FC1CE7}"/>
    <cellStyle name="Normal 7 2 3 5 3" xfId="1994" xr:uid="{E04765B2-8CE0-46DA-AD3D-98E1BC8AB33C}"/>
    <cellStyle name="Normal 7 2 3 5 4" xfId="1995" xr:uid="{259F6E03-6E84-4224-8CAC-64219CEB1ABF}"/>
    <cellStyle name="Normal 7 2 3 6" xfId="1996" xr:uid="{F9D645E8-4734-4D48-9BBD-97408C3794F6}"/>
    <cellStyle name="Normal 7 2 3 6 2" xfId="4071" xr:uid="{7DE20890-9792-4433-8DCF-872309F4DC0A}"/>
    <cellStyle name="Normal 7 2 3 7" xfId="1997" xr:uid="{E8652B8C-4C4B-4E61-8094-921A459603E3}"/>
    <cellStyle name="Normal 7 2 3 8" xfId="1998" xr:uid="{03EDD676-5558-4051-B6C0-271976911D1F}"/>
    <cellStyle name="Normal 7 2 4" xfId="1999" xr:uid="{DF93AEB4-1879-4209-9662-4EACB50F7FC2}"/>
    <cellStyle name="Normal 7 2 4 2" xfId="2000" xr:uid="{DBF4C28A-A86E-42EC-8FA0-44369D9263C8}"/>
    <cellStyle name="Normal 7 2 4 2 2" xfId="2001" xr:uid="{BD9A95A2-5FC9-4E37-A0DA-EBCDACA2F7AC}"/>
    <cellStyle name="Normal 7 2 4 2 2 2" xfId="2002" xr:uid="{432CABED-0F92-4B67-9AD6-C8148373E26D}"/>
    <cellStyle name="Normal 7 2 4 2 2 2 2" xfId="4072" xr:uid="{2ADAA76F-3750-4477-A87F-FE0D277086D9}"/>
    <cellStyle name="Normal 7 2 4 2 2 3" xfId="2003" xr:uid="{EC544F8C-3F2C-4CED-9CA9-D4358A586CC2}"/>
    <cellStyle name="Normal 7 2 4 2 2 4" xfId="2004" xr:uid="{F0C01E23-3265-4809-9AE7-1A296E18B1FA}"/>
    <cellStyle name="Normal 7 2 4 2 3" xfId="2005" xr:uid="{3692CB41-C0A3-43ED-B611-409DFBDF1B70}"/>
    <cellStyle name="Normal 7 2 4 2 3 2" xfId="4073" xr:uid="{0A1495E3-D2BF-46B6-BA1F-45875B6E4E85}"/>
    <cellStyle name="Normal 7 2 4 2 4" xfId="2006" xr:uid="{CC8BF654-B8C9-4E7B-AF12-8D94C8987AA2}"/>
    <cellStyle name="Normal 7 2 4 2 5" xfId="2007" xr:uid="{21854C50-7C99-4D00-8862-319B8884352C}"/>
    <cellStyle name="Normal 7 2 4 3" xfId="2008" xr:uid="{A2BB7DC7-D004-452C-8C08-EF55374920C7}"/>
    <cellStyle name="Normal 7 2 4 3 2" xfId="2009" xr:uid="{0EC50E7B-373C-403B-9EBA-0E941FECDB9D}"/>
    <cellStyle name="Normal 7 2 4 3 2 2" xfId="4074" xr:uid="{76D4B7DD-01E5-47B0-A12E-40747308F307}"/>
    <cellStyle name="Normal 7 2 4 3 3" xfId="2010" xr:uid="{05D50ECA-77AA-40EE-8985-1DB62CBD63C5}"/>
    <cellStyle name="Normal 7 2 4 3 4" xfId="2011" xr:uid="{A9ADA1C4-97B0-4986-858C-1786CB74E25A}"/>
    <cellStyle name="Normal 7 2 4 4" xfId="2012" xr:uid="{45955DCB-7A92-4CD9-AB7F-01FFDFA3104D}"/>
    <cellStyle name="Normal 7 2 4 4 2" xfId="2013" xr:uid="{3679564E-1505-4420-9854-594C9CF368BB}"/>
    <cellStyle name="Normal 7 2 4 4 3" xfId="2014" xr:uid="{DFF78234-E15F-4E1B-88EF-93078F60E5B1}"/>
    <cellStyle name="Normal 7 2 4 4 4" xfId="2015" xr:uid="{2E105602-C9E6-4634-8406-90A12A528EF9}"/>
    <cellStyle name="Normal 7 2 4 5" xfId="2016" xr:uid="{934E06EF-EE8A-4A23-AAC2-9C051104001B}"/>
    <cellStyle name="Normal 7 2 4 6" xfId="2017" xr:uid="{FADD163A-CADC-4BE1-8A16-45121194F40F}"/>
    <cellStyle name="Normal 7 2 4 7" xfId="2018" xr:uid="{633ADA84-4D35-4899-B04C-91ECFB6AF922}"/>
    <cellStyle name="Normal 7 2 5" xfId="2019" xr:uid="{5FAF2654-540B-4BA1-9902-E57888B37ED3}"/>
    <cellStyle name="Normal 7 2 5 2" xfId="2020" xr:uid="{57813646-2AFC-47BF-85D4-956776344A20}"/>
    <cellStyle name="Normal 7 2 5 2 2" xfId="2021" xr:uid="{AF408D83-7B2E-4270-AA60-CB778FB2128A}"/>
    <cellStyle name="Normal 7 2 5 2 2 2" xfId="4075" xr:uid="{1272B57F-7EFE-4C36-9BF7-79AD6A5B25D3}"/>
    <cellStyle name="Normal 7 2 5 2 2 2 2" xfId="4076" xr:uid="{0C9E3303-1CA5-49BE-A51E-B7E4F24F0367}"/>
    <cellStyle name="Normal 7 2 5 2 2 3" xfId="4077" xr:uid="{67C4F464-3A8F-404D-834D-200F602FB0FD}"/>
    <cellStyle name="Normal 7 2 5 2 3" xfId="2022" xr:uid="{B10E24F8-74F9-45D3-A3A2-F5AE1B5343DC}"/>
    <cellStyle name="Normal 7 2 5 2 3 2" xfId="4078" xr:uid="{20DE82C0-078F-4CBD-AE2F-F1D3F74D2DD1}"/>
    <cellStyle name="Normal 7 2 5 2 4" xfId="2023" xr:uid="{03AA4B68-8714-4D4A-AC4A-0F09160F27DB}"/>
    <cellStyle name="Normal 7 2 5 3" xfId="2024" xr:uid="{A0E57E25-E9FD-426E-B564-8E44DAA37CE3}"/>
    <cellStyle name="Normal 7 2 5 3 2" xfId="2025" xr:uid="{FC3A82B2-C7E8-43B5-A324-D22C7C0A5AEE}"/>
    <cellStyle name="Normal 7 2 5 3 2 2" xfId="4079" xr:uid="{EAB422BF-E4E6-437D-A6AC-2EA12614C652}"/>
    <cellStyle name="Normal 7 2 5 3 3" xfId="2026" xr:uid="{69E3F2BF-7649-4FF0-B096-18A8FAA3489D}"/>
    <cellStyle name="Normal 7 2 5 3 4" xfId="2027" xr:uid="{7BDB33AF-0E41-4A86-9F88-B92E3E716487}"/>
    <cellStyle name="Normal 7 2 5 4" xfId="2028" xr:uid="{5F6668DF-663A-4296-A70B-52E0B0053357}"/>
    <cellStyle name="Normal 7 2 5 4 2" xfId="4080" xr:uid="{2AE299BC-769D-4C29-86E9-97EBB2F8D7E4}"/>
    <cellStyle name="Normal 7 2 5 5" xfId="2029" xr:uid="{1167E9D5-2D7C-4240-B7F2-AC1483B1E97C}"/>
    <cellStyle name="Normal 7 2 5 6" xfId="2030" xr:uid="{F24EF05B-FDA6-46F7-B5F9-6459287DEDC3}"/>
    <cellStyle name="Normal 7 2 6" xfId="2031" xr:uid="{CA926741-DB36-4B5C-834C-545D2FC24940}"/>
    <cellStyle name="Normal 7 2 6 2" xfId="2032" xr:uid="{19EA92C9-32D3-4BAD-BB7F-26E6468925BB}"/>
    <cellStyle name="Normal 7 2 6 2 2" xfId="2033" xr:uid="{5E6C4245-FE7D-47A1-A9D5-93D486E006C3}"/>
    <cellStyle name="Normal 7 2 6 2 2 2" xfId="4081" xr:uid="{5B8139F5-59C7-4D03-990E-2826B4BC7979}"/>
    <cellStyle name="Normal 7 2 6 2 3" xfId="2034" xr:uid="{EF9B80E3-6AB2-4E8F-9FF4-B71D1F50E971}"/>
    <cellStyle name="Normal 7 2 6 2 4" xfId="2035" xr:uid="{656A92A7-1BF1-46ED-B27C-83870B3FE774}"/>
    <cellStyle name="Normal 7 2 6 3" xfId="2036" xr:uid="{62AD6711-F420-4C77-90A3-044B5186D652}"/>
    <cellStyle name="Normal 7 2 6 3 2" xfId="4082" xr:uid="{26A0B5D5-0EF6-436B-B0D0-F7D6C81138AB}"/>
    <cellStyle name="Normal 7 2 6 4" xfId="2037" xr:uid="{48C02F73-BCE6-4D81-A01D-4C0C47C3F005}"/>
    <cellStyle name="Normal 7 2 6 5" xfId="2038" xr:uid="{061D211F-EB60-4397-B2B0-D06068BBC8AA}"/>
    <cellStyle name="Normal 7 2 7" xfId="2039" xr:uid="{9778981B-2E77-4D5A-8691-9DFE49B665CD}"/>
    <cellStyle name="Normal 7 2 7 2" xfId="2040" xr:uid="{25364A95-8E1B-4A24-A9A6-D115E30A5819}"/>
    <cellStyle name="Normal 7 2 7 2 2" xfId="4083" xr:uid="{0C197F7F-6C60-4BEE-AB4F-D7CAD91C6C4B}"/>
    <cellStyle name="Normal 7 2 7 2 3" xfId="4384" xr:uid="{8287BF34-D9D1-4A78-B32C-E43AA3B56DD9}"/>
    <cellStyle name="Normal 7 2 7 2 3 2" xfId="4648" xr:uid="{9CA70713-F8A8-4315-BF86-6592D1C5E301}"/>
    <cellStyle name="Normal 7 2 7 3" xfId="2041" xr:uid="{49F23D67-AAD0-43FE-A667-F60621143085}"/>
    <cellStyle name="Normal 7 2 7 4" xfId="2042" xr:uid="{83892F64-5EB8-4146-BD50-D9297065C275}"/>
    <cellStyle name="Normal 7 2 7 4 2" xfId="4793" xr:uid="{E657EFAA-5767-4C6F-8F2E-921BFE91E15C}"/>
    <cellStyle name="Normal 7 2 7 4 3" xfId="4854" xr:uid="{BCF7E82B-0F39-4748-BCA8-A9D65E2EBE7E}"/>
    <cellStyle name="Normal 7 2 7 4 4" xfId="4822" xr:uid="{7B0FEA36-2835-497C-99B8-29697A49CBE2}"/>
    <cellStyle name="Normal 7 2 8" xfId="2043" xr:uid="{3623BD7F-625B-4FA0-9D38-D4C0FFD521F2}"/>
    <cellStyle name="Normal 7 2 8 2" xfId="2044" xr:uid="{DFEF0B09-25D2-4AD3-B1BD-27F6667E9416}"/>
    <cellStyle name="Normal 7 2 8 3" xfId="2045" xr:uid="{3472831B-C192-4259-B609-4F5AEAB29BE2}"/>
    <cellStyle name="Normal 7 2 8 4" xfId="2046" xr:uid="{22712A3F-2EAF-4529-9427-5FB1C3B283A6}"/>
    <cellStyle name="Normal 7 2 9" xfId="2047" xr:uid="{9DDA5F10-45AF-4988-A166-E45EA6919A3F}"/>
    <cellStyle name="Normal 7 3" xfId="2048" xr:uid="{7F048BD1-3C33-4594-8BF2-7F24773B3DD2}"/>
    <cellStyle name="Normal 7 3 10" xfId="2049" xr:uid="{48240DFC-8815-49F8-AC7C-CA97D1C21C2F}"/>
    <cellStyle name="Normal 7 3 11" xfId="2050" xr:uid="{1F554C14-F2A2-4CD6-9CBF-0564227B1E92}"/>
    <cellStyle name="Normal 7 3 2" xfId="2051" xr:uid="{952ED089-7352-4D7B-94A6-37366DB74ED5}"/>
    <cellStyle name="Normal 7 3 2 2" xfId="2052" xr:uid="{4E2E1DAD-F12A-41EB-BEEA-8DBAA2C34C53}"/>
    <cellStyle name="Normal 7 3 2 2 2" xfId="2053" xr:uid="{C87A8D71-5B08-4AF7-A23A-DBE4DA0E5BE8}"/>
    <cellStyle name="Normal 7 3 2 2 2 2" xfId="2054" xr:uid="{029AE234-E704-46F7-B314-9FED1E337FC0}"/>
    <cellStyle name="Normal 7 3 2 2 2 2 2" xfId="2055" xr:uid="{06BCB081-B595-488D-9B14-C591E8574284}"/>
    <cellStyle name="Normal 7 3 2 2 2 2 2 2" xfId="4084" xr:uid="{36636ADD-00C0-454B-9DA8-F8CE577D4654}"/>
    <cellStyle name="Normal 7 3 2 2 2 2 3" xfId="2056" xr:uid="{DF8E15B8-A239-4F7E-A36F-40B5F24DBF5C}"/>
    <cellStyle name="Normal 7 3 2 2 2 2 4" xfId="2057" xr:uid="{42D785B9-2CE7-4567-AF44-AEEF87FBB0F5}"/>
    <cellStyle name="Normal 7 3 2 2 2 3" xfId="2058" xr:uid="{5B112E99-6D7D-4766-A11A-C1B81C24A6DE}"/>
    <cellStyle name="Normal 7 3 2 2 2 3 2" xfId="2059" xr:uid="{B57C8066-7EC6-4DCF-910B-D2A307CEF2EE}"/>
    <cellStyle name="Normal 7 3 2 2 2 3 3" xfId="2060" xr:uid="{BEBBDB58-8F63-42C6-B1E3-3A7480B7C719}"/>
    <cellStyle name="Normal 7 3 2 2 2 3 4" xfId="2061" xr:uid="{C3FD60A3-1C21-4ACE-857D-CFE7F88DB1AF}"/>
    <cellStyle name="Normal 7 3 2 2 2 4" xfId="2062" xr:uid="{C3847FAC-4ED3-4484-9F8F-FCC0A9C80DE5}"/>
    <cellStyle name="Normal 7 3 2 2 2 5" xfId="2063" xr:uid="{CFF776AB-91CB-413F-AE97-0F70D18B6118}"/>
    <cellStyle name="Normal 7 3 2 2 2 6" xfId="2064" xr:uid="{35A53179-9D43-4512-B2F9-78F26A923C4B}"/>
    <cellStyle name="Normal 7 3 2 2 3" xfId="2065" xr:uid="{8BB17164-83CC-465F-869D-555C018023D9}"/>
    <cellStyle name="Normal 7 3 2 2 3 2" xfId="2066" xr:uid="{A99EE666-B38D-4485-81BB-80C8711C2D94}"/>
    <cellStyle name="Normal 7 3 2 2 3 2 2" xfId="2067" xr:uid="{A6BDFCAA-2E77-4D5C-B8B3-099BB411206D}"/>
    <cellStyle name="Normal 7 3 2 2 3 2 3" xfId="2068" xr:uid="{7C518AB3-C970-42AA-9542-AA7EC1A57C04}"/>
    <cellStyle name="Normal 7 3 2 2 3 2 4" xfId="2069" xr:uid="{D3543DF6-E9E0-45CD-927A-98BAC0055217}"/>
    <cellStyle name="Normal 7 3 2 2 3 3" xfId="2070" xr:uid="{E9E445E2-0EBC-43C1-BF53-6DB79CE08493}"/>
    <cellStyle name="Normal 7 3 2 2 3 4" xfId="2071" xr:uid="{71981582-9D70-4C5A-A371-D9841C31B82A}"/>
    <cellStyle name="Normal 7 3 2 2 3 5" xfId="2072" xr:uid="{98FBE866-FE86-49BC-8F61-2DD32636FDA9}"/>
    <cellStyle name="Normal 7 3 2 2 4" xfId="2073" xr:uid="{2AECEF12-849D-4BAC-BEBF-873E6C72CCC2}"/>
    <cellStyle name="Normal 7 3 2 2 4 2" xfId="2074" xr:uid="{5796843D-5666-4AFE-883F-F005E0D06138}"/>
    <cellStyle name="Normal 7 3 2 2 4 3" xfId="2075" xr:uid="{213729A5-DA8C-4C08-9660-2B76A167532C}"/>
    <cellStyle name="Normal 7 3 2 2 4 4" xfId="2076" xr:uid="{623ECDB6-672B-4AA5-B5A6-4BCC1631CECE}"/>
    <cellStyle name="Normal 7 3 2 2 5" xfId="2077" xr:uid="{74B1C7E6-5134-42A6-B63C-53398A0EF6CB}"/>
    <cellStyle name="Normal 7 3 2 2 5 2" xfId="2078" xr:uid="{24D32286-994E-43FC-9D01-0704AF1DAD6C}"/>
    <cellStyle name="Normal 7 3 2 2 5 3" xfId="2079" xr:uid="{A6D8E3AA-939F-423B-8CD3-5FD520638CDB}"/>
    <cellStyle name="Normal 7 3 2 2 5 4" xfId="2080" xr:uid="{39019148-39BB-4F9E-80D5-7B43BB616BAB}"/>
    <cellStyle name="Normal 7 3 2 2 6" xfId="2081" xr:uid="{916D9350-C4B2-48DA-B293-036E7AAFDE92}"/>
    <cellStyle name="Normal 7 3 2 2 7" xfId="2082" xr:uid="{CF33B78F-6CCF-4296-95AC-DD4D4AF3341F}"/>
    <cellStyle name="Normal 7 3 2 2 8" xfId="2083" xr:uid="{191B18C7-8F24-483C-B90F-7422CB7500CF}"/>
    <cellStyle name="Normal 7 3 2 3" xfId="2084" xr:uid="{0D24E8C3-CAE9-41F5-B7D1-0A76556979D8}"/>
    <cellStyle name="Normal 7 3 2 3 2" xfId="2085" xr:uid="{AD4BAEF2-F881-4310-B5F3-FBF1BEA46D0D}"/>
    <cellStyle name="Normal 7 3 2 3 2 2" xfId="2086" xr:uid="{8636CDF7-1DAD-4839-8377-14B29466BCB8}"/>
    <cellStyle name="Normal 7 3 2 3 2 2 2" xfId="4085" xr:uid="{ECD6CD05-E389-420B-B898-5905297D8510}"/>
    <cellStyle name="Normal 7 3 2 3 2 2 2 2" xfId="4086" xr:uid="{8BD0463D-5894-4E4C-A269-A1B094F11DFB}"/>
    <cellStyle name="Normal 7 3 2 3 2 2 3" xfId="4087" xr:uid="{A6974199-2027-4495-8779-5D11A7F82DFD}"/>
    <cellStyle name="Normal 7 3 2 3 2 3" xfId="2087" xr:uid="{7C8CCA45-C68C-4034-B5EC-C2534B6F7DB7}"/>
    <cellStyle name="Normal 7 3 2 3 2 3 2" xfId="4088" xr:uid="{BC0F6DAD-218B-4064-9B2B-165BCF13B9AE}"/>
    <cellStyle name="Normal 7 3 2 3 2 4" xfId="2088" xr:uid="{0F6866C7-C208-49F3-9CFE-5622B16C40F2}"/>
    <cellStyle name="Normal 7 3 2 3 3" xfId="2089" xr:uid="{9FA8D75D-8724-44AD-9D61-CB8BC4F9D837}"/>
    <cellStyle name="Normal 7 3 2 3 3 2" xfId="2090" xr:uid="{D9CDEBC8-E2EB-4DD7-99B0-C6DB1779D42B}"/>
    <cellStyle name="Normal 7 3 2 3 3 2 2" xfId="4089" xr:uid="{38AE61A6-4DA6-4F16-A6A9-991CA47B43C6}"/>
    <cellStyle name="Normal 7 3 2 3 3 3" xfId="2091" xr:uid="{CEFEF22E-857D-488F-AAD6-C2CB0D60F83E}"/>
    <cellStyle name="Normal 7 3 2 3 3 4" xfId="2092" xr:uid="{61CE40E8-F08E-4973-BFD7-158335C9B3C7}"/>
    <cellStyle name="Normal 7 3 2 3 4" xfId="2093" xr:uid="{371FF17F-BC69-4703-A741-54DC9D07758F}"/>
    <cellStyle name="Normal 7 3 2 3 4 2" xfId="4090" xr:uid="{9431CF30-214C-49BC-BB17-83039ED171EC}"/>
    <cellStyle name="Normal 7 3 2 3 5" xfId="2094" xr:uid="{302A2629-C7B1-471C-AAD3-6C813A0867E4}"/>
    <cellStyle name="Normal 7 3 2 3 6" xfId="2095" xr:uid="{4ED33C3E-CDDE-499D-8BE4-798D95F4E1B2}"/>
    <cellStyle name="Normal 7 3 2 4" xfId="2096" xr:uid="{AAC779FB-005E-4633-99F9-FAE5E5C62980}"/>
    <cellStyle name="Normal 7 3 2 4 2" xfId="2097" xr:uid="{8B723D6C-A626-4CF8-9EB7-5E2BD8550CDD}"/>
    <cellStyle name="Normal 7 3 2 4 2 2" xfId="2098" xr:uid="{E7FFD278-FF42-4288-946A-D5487B9B35AB}"/>
    <cellStyle name="Normal 7 3 2 4 2 2 2" xfId="4091" xr:uid="{A1CCB300-CABB-4BB7-AB5F-13B6D5570C31}"/>
    <cellStyle name="Normal 7 3 2 4 2 3" xfId="2099" xr:uid="{54BEBFDE-F323-444C-AFC1-89C417281EF1}"/>
    <cellStyle name="Normal 7 3 2 4 2 4" xfId="2100" xr:uid="{636ED4F0-D1A7-406C-868E-8C48B1A55663}"/>
    <cellStyle name="Normal 7 3 2 4 3" xfId="2101" xr:uid="{A97EB398-FAB3-4CA5-83CC-0F2B3E1D6163}"/>
    <cellStyle name="Normal 7 3 2 4 3 2" xfId="4092" xr:uid="{CFB3623C-216D-4D53-8684-6D90E77684AE}"/>
    <cellStyle name="Normal 7 3 2 4 4" xfId="2102" xr:uid="{5F2CEA15-0843-46B7-8E3A-BB02FAFC99F2}"/>
    <cellStyle name="Normal 7 3 2 4 5" xfId="2103" xr:uid="{581CC72E-62B1-4C2E-9F75-E85444519F8C}"/>
    <cellStyle name="Normal 7 3 2 5" xfId="2104" xr:uid="{892BB4E9-0C0E-47A0-A08D-2D407628F55A}"/>
    <cellStyle name="Normal 7 3 2 5 2" xfId="2105" xr:uid="{0293539E-EF00-43E5-881F-A6F9DFF55E10}"/>
    <cellStyle name="Normal 7 3 2 5 2 2" xfId="4093" xr:uid="{CC144959-CA81-406B-A60A-F8FD34471328}"/>
    <cellStyle name="Normal 7 3 2 5 3" xfId="2106" xr:uid="{BF4894A9-5AA6-4788-85DF-8BC0DA9C69C7}"/>
    <cellStyle name="Normal 7 3 2 5 4" xfId="2107" xr:uid="{582E70EB-56C2-4898-AD46-5219C1E401D9}"/>
    <cellStyle name="Normal 7 3 2 6" xfId="2108" xr:uid="{09C5C043-64ED-4593-AB36-0264AA07002C}"/>
    <cellStyle name="Normal 7 3 2 6 2" xfId="2109" xr:uid="{87BE5AE4-C88F-4603-B259-88E411C14B64}"/>
    <cellStyle name="Normal 7 3 2 6 3" xfId="2110" xr:uid="{E48C8293-44D0-4EF6-801C-AF9DC37D62E6}"/>
    <cellStyle name="Normal 7 3 2 6 4" xfId="2111" xr:uid="{B2D7E0C4-8697-4FA6-A5ED-8D46978C8671}"/>
    <cellStyle name="Normal 7 3 2 7" xfId="2112" xr:uid="{9FD0A964-9E4B-4E2D-8E06-B60994373792}"/>
    <cellStyle name="Normal 7 3 2 8" xfId="2113" xr:uid="{D3035279-9557-4A8F-BA9A-4D70F7A3E203}"/>
    <cellStyle name="Normal 7 3 2 9" xfId="2114" xr:uid="{1FDB3946-5F67-4115-908D-DB30A499E812}"/>
    <cellStyle name="Normal 7 3 3" xfId="2115" xr:uid="{53F9A1A1-DAFF-492E-BD3E-43B71E26D890}"/>
    <cellStyle name="Normal 7 3 3 2" xfId="2116" xr:uid="{EE48D3CF-99B7-49D1-8344-2AACF0786F5D}"/>
    <cellStyle name="Normal 7 3 3 2 2" xfId="2117" xr:uid="{8233DC50-B7D7-4C4E-ABDB-A4A14FCACB26}"/>
    <cellStyle name="Normal 7 3 3 2 2 2" xfId="2118" xr:uid="{34B50E2C-E344-487F-84E7-B1946C9B1EC3}"/>
    <cellStyle name="Normal 7 3 3 2 2 2 2" xfId="4094" xr:uid="{D194485E-1828-45BB-AA38-D8696542C60F}"/>
    <cellStyle name="Normal 7 3 3 2 2 2 2 2" xfId="4737" xr:uid="{45FBB14D-557B-404B-9EEA-BB5BB6D3F852}"/>
    <cellStyle name="Normal 7 3 3 2 2 2 3" xfId="4738" xr:uid="{F5D2BC2A-783E-42A3-99CE-87DA9D9CBE8C}"/>
    <cellStyle name="Normal 7 3 3 2 2 3" xfId="2119" xr:uid="{59EE3DA1-DB0B-4770-AA07-504ACC639355}"/>
    <cellStyle name="Normal 7 3 3 2 2 3 2" xfId="4739" xr:uid="{A7907984-2F85-48D6-B442-575A36B1CB35}"/>
    <cellStyle name="Normal 7 3 3 2 2 4" xfId="2120" xr:uid="{DA2C05C2-8BBF-49D6-A7F9-AF1128E346B2}"/>
    <cellStyle name="Normal 7 3 3 2 3" xfId="2121" xr:uid="{5A714373-AD1A-4A8F-8205-1AA56C9DB021}"/>
    <cellStyle name="Normal 7 3 3 2 3 2" xfId="2122" xr:uid="{8EFDFBD2-3444-4548-8772-2C40C745A333}"/>
    <cellStyle name="Normal 7 3 3 2 3 2 2" xfId="4740" xr:uid="{6CBABBCD-A350-4589-975E-62CAD83042AE}"/>
    <cellStyle name="Normal 7 3 3 2 3 3" xfId="2123" xr:uid="{8BA5261E-569D-49BE-89DD-562D6FBA77FA}"/>
    <cellStyle name="Normal 7 3 3 2 3 4" xfId="2124" xr:uid="{6BD07A24-FC51-4606-8F5E-A0DE4A254F35}"/>
    <cellStyle name="Normal 7 3 3 2 4" xfId="2125" xr:uid="{BA0F5F31-4A61-4B98-B603-DE9AC5B89C49}"/>
    <cellStyle name="Normal 7 3 3 2 4 2" xfId="4741" xr:uid="{882D498F-07C7-480C-9273-E4287094EE1C}"/>
    <cellStyle name="Normal 7 3 3 2 5" xfId="2126" xr:uid="{A0341CE5-550B-4883-82DA-76A903AD249A}"/>
    <cellStyle name="Normal 7 3 3 2 6" xfId="2127" xr:uid="{9C980555-EB91-47FB-9E5D-DB157A3949D3}"/>
    <cellStyle name="Normal 7 3 3 3" xfId="2128" xr:uid="{8DFB0D21-3F7A-4DF5-ABC7-B30CA8602FB8}"/>
    <cellStyle name="Normal 7 3 3 3 2" xfId="2129" xr:uid="{A0AA35AE-C81B-45CD-A935-2D1AE5491AB2}"/>
    <cellStyle name="Normal 7 3 3 3 2 2" xfId="2130" xr:uid="{91B9BEDF-DE53-4655-94EF-FA77AEF1130F}"/>
    <cellStyle name="Normal 7 3 3 3 2 2 2" xfId="4742" xr:uid="{8EB62030-1548-407A-A187-F573E49AA719}"/>
    <cellStyle name="Normal 7 3 3 3 2 3" xfId="2131" xr:uid="{CEFF65FE-1D46-48DD-B7EC-07A68A665CF4}"/>
    <cellStyle name="Normal 7 3 3 3 2 4" xfId="2132" xr:uid="{0A9F0429-60CB-49E9-8011-EC3D5B851C09}"/>
    <cellStyle name="Normal 7 3 3 3 3" xfId="2133" xr:uid="{BA14379C-3141-49B5-8B94-0F50BB76AF4B}"/>
    <cellStyle name="Normal 7 3 3 3 3 2" xfId="4743" xr:uid="{2D702123-2845-4FFD-BFBB-2534D8614ACC}"/>
    <cellStyle name="Normal 7 3 3 3 4" xfId="2134" xr:uid="{7FC4F5AA-8F8C-4A20-875D-F1DA3E2367A9}"/>
    <cellStyle name="Normal 7 3 3 3 5" xfId="2135" xr:uid="{7DB4DAB6-FC4E-4347-860E-59EA07AEEF07}"/>
    <cellStyle name="Normal 7 3 3 4" xfId="2136" xr:uid="{E6E760B2-68CD-4DCF-8810-2E06CDB0BCCF}"/>
    <cellStyle name="Normal 7 3 3 4 2" xfId="2137" xr:uid="{E179D9F1-836D-40A1-B34E-FB3D88A1A999}"/>
    <cellStyle name="Normal 7 3 3 4 2 2" xfId="4744" xr:uid="{661FACAD-2F32-40FA-B298-249A9F6495C2}"/>
    <cellStyle name="Normal 7 3 3 4 3" xfId="2138" xr:uid="{5693137B-8C09-4D6C-9A98-080206578597}"/>
    <cellStyle name="Normal 7 3 3 4 4" xfId="2139" xr:uid="{75A7B661-5F1F-4A68-B136-49A2827C1E50}"/>
    <cellStyle name="Normal 7 3 3 5" xfId="2140" xr:uid="{DD3CC025-8001-4DF6-9BEA-2AA88FE247D5}"/>
    <cellStyle name="Normal 7 3 3 5 2" xfId="2141" xr:uid="{39FDF722-48A6-407A-8B40-BF2490908B80}"/>
    <cellStyle name="Normal 7 3 3 5 3" xfId="2142" xr:uid="{7DB746BA-6BFA-4EDA-B3E2-68CC70048975}"/>
    <cellStyle name="Normal 7 3 3 5 4" xfId="2143" xr:uid="{525F8935-0B63-4206-B12B-22D4772FD1FA}"/>
    <cellStyle name="Normal 7 3 3 6" xfId="2144" xr:uid="{ACC51202-EA82-465F-AED4-45041C987307}"/>
    <cellStyle name="Normal 7 3 3 7" xfId="2145" xr:uid="{E6C22BE6-DD8D-429B-9FF9-0056E7F7D20C}"/>
    <cellStyle name="Normal 7 3 3 8" xfId="2146" xr:uid="{0DA87F22-EF31-4DAE-80CE-08F880F258B4}"/>
    <cellStyle name="Normal 7 3 4" xfId="2147" xr:uid="{6F09765D-7261-48A3-AA55-A948053FAFC2}"/>
    <cellStyle name="Normal 7 3 4 2" xfId="2148" xr:uid="{E3640745-F964-4DFE-83FB-81CCE617278C}"/>
    <cellStyle name="Normal 7 3 4 2 2" xfId="2149" xr:uid="{4EAA91E8-E00E-4053-8D20-BD03010173BF}"/>
    <cellStyle name="Normal 7 3 4 2 2 2" xfId="2150" xr:uid="{8F5F9D27-B542-4870-9B00-A486775D54D0}"/>
    <cellStyle name="Normal 7 3 4 2 2 2 2" xfId="4095" xr:uid="{ED75B374-7504-4A49-AF17-89570EF1FF8C}"/>
    <cellStyle name="Normal 7 3 4 2 2 3" xfId="2151" xr:uid="{2729AF12-BAAD-4FA6-B3A2-87DD069F7FD6}"/>
    <cellStyle name="Normal 7 3 4 2 2 4" xfId="2152" xr:uid="{91F33805-3A67-45C0-A414-A1A588DA1897}"/>
    <cellStyle name="Normal 7 3 4 2 3" xfId="2153" xr:uid="{D493AC88-3A7D-48EA-9360-5ED84036F844}"/>
    <cellStyle name="Normal 7 3 4 2 3 2" xfId="4096" xr:uid="{4D8ACFF7-9D16-4728-9448-36BB4FE18DF0}"/>
    <cellStyle name="Normal 7 3 4 2 4" xfId="2154" xr:uid="{FCBF27FB-0F66-4CBC-9A4C-78366BFEF7CA}"/>
    <cellStyle name="Normal 7 3 4 2 5" xfId="2155" xr:uid="{51094AB6-82B7-411A-860B-4671949ABE6C}"/>
    <cellStyle name="Normal 7 3 4 3" xfId="2156" xr:uid="{C6E89310-5646-4A31-A13B-5E50CA4071CF}"/>
    <cellStyle name="Normal 7 3 4 3 2" xfId="2157" xr:uid="{07C96D33-91D8-432A-BF7A-383AE66FA70C}"/>
    <cellStyle name="Normal 7 3 4 3 2 2" xfId="4097" xr:uid="{C3BDA163-DB27-4ABB-A95F-E23ABE17621E}"/>
    <cellStyle name="Normal 7 3 4 3 3" xfId="2158" xr:uid="{73259508-96AE-4321-B321-7C05A1051B3A}"/>
    <cellStyle name="Normal 7 3 4 3 4" xfId="2159" xr:uid="{ED6C674C-D5F9-42BA-9364-E30C407C672C}"/>
    <cellStyle name="Normal 7 3 4 4" xfId="2160" xr:uid="{D62DB42E-5484-45F8-ACDC-F2978A61B458}"/>
    <cellStyle name="Normal 7 3 4 4 2" xfId="2161" xr:uid="{95623F96-61B8-4F7F-9C2E-EFE3EFCC20E2}"/>
    <cellStyle name="Normal 7 3 4 4 3" xfId="2162" xr:uid="{10A3A125-CCB7-4193-BB12-5848E05FB7D4}"/>
    <cellStyle name="Normal 7 3 4 4 4" xfId="2163" xr:uid="{6D336941-BD25-48E4-8AA2-9A1CD6331A72}"/>
    <cellStyle name="Normal 7 3 4 5" xfId="2164" xr:uid="{B3F57F52-A2B7-48AE-882F-A02ADAF5DFAB}"/>
    <cellStyle name="Normal 7 3 4 6" xfId="2165" xr:uid="{9CD690F0-A3A5-4AA3-AF7B-C503E89A3F6D}"/>
    <cellStyle name="Normal 7 3 4 7" xfId="2166" xr:uid="{DB65ADDC-EC74-495B-B02A-C206631E4F24}"/>
    <cellStyle name="Normal 7 3 5" xfId="2167" xr:uid="{E619A23A-BCAE-4A81-AB11-6C73FFA613E9}"/>
    <cellStyle name="Normal 7 3 5 2" xfId="2168" xr:uid="{2D6E93A3-9549-4FB4-BC40-886DB6A51263}"/>
    <cellStyle name="Normal 7 3 5 2 2" xfId="2169" xr:uid="{B1AC488C-1A2A-4A0D-BA8F-4E872EED177A}"/>
    <cellStyle name="Normal 7 3 5 2 2 2" xfId="4098" xr:uid="{27C7F8B7-A02E-42AC-9E49-9145C62D3353}"/>
    <cellStyle name="Normal 7 3 5 2 3" xfId="2170" xr:uid="{C9E0E78A-8647-4E2B-BDC0-A8F14F211EC4}"/>
    <cellStyle name="Normal 7 3 5 2 4" xfId="2171" xr:uid="{B3B2AF5D-B805-4170-9C57-B33EF4093956}"/>
    <cellStyle name="Normal 7 3 5 3" xfId="2172" xr:uid="{BC4A554E-252D-40CA-95F3-12D02E86BB55}"/>
    <cellStyle name="Normal 7 3 5 3 2" xfId="2173" xr:uid="{E5D90705-2366-4EA0-B570-56385E7B40C5}"/>
    <cellStyle name="Normal 7 3 5 3 3" xfId="2174" xr:uid="{3D4321E0-9328-4917-A1BB-2A926C7EE4BA}"/>
    <cellStyle name="Normal 7 3 5 3 4" xfId="2175" xr:uid="{297934AF-8F12-41C0-B72C-78FFBF12190D}"/>
    <cellStyle name="Normal 7 3 5 4" xfId="2176" xr:uid="{4F323E3C-9A74-4B07-8588-04F4D617002B}"/>
    <cellStyle name="Normal 7 3 5 5" xfId="2177" xr:uid="{E63B7479-806E-4994-B947-0A5209DCEF24}"/>
    <cellStyle name="Normal 7 3 5 6" xfId="2178" xr:uid="{A2B86392-BF0B-4C18-B376-C936AAAC7871}"/>
    <cellStyle name="Normal 7 3 6" xfId="2179" xr:uid="{D1A2F038-8268-4CB8-AC53-BC4D49138461}"/>
    <cellStyle name="Normal 7 3 6 2" xfId="2180" xr:uid="{9491C618-E019-4D94-BA2F-7002966075C8}"/>
    <cellStyle name="Normal 7 3 6 2 2" xfId="2181" xr:uid="{F26AA1E6-4D4A-4ABD-AFDB-686373CF9C4D}"/>
    <cellStyle name="Normal 7 3 6 2 3" xfId="2182" xr:uid="{3145D982-5617-47FB-A6BE-BDFCA7B758B3}"/>
    <cellStyle name="Normal 7 3 6 2 4" xfId="2183" xr:uid="{5800B41E-5C7A-4783-8C00-5BD98A5D4591}"/>
    <cellStyle name="Normal 7 3 6 3" xfId="2184" xr:uid="{0EF1CFB4-3360-447D-81AC-852FE7333533}"/>
    <cellStyle name="Normal 7 3 6 4" xfId="2185" xr:uid="{10133590-8D4E-49CA-9293-DE4DA6639C0D}"/>
    <cellStyle name="Normal 7 3 6 5" xfId="2186" xr:uid="{CF803EC1-8CB8-4569-A147-92CB7EB34963}"/>
    <cellStyle name="Normal 7 3 7" xfId="2187" xr:uid="{21B094B0-8C65-4DD4-8835-E52C1280166A}"/>
    <cellStyle name="Normal 7 3 7 2" xfId="2188" xr:uid="{CFCBB132-6009-4C84-9CEE-70B223AC01D0}"/>
    <cellStyle name="Normal 7 3 7 3" xfId="2189" xr:uid="{F461165E-1ADA-48CE-84F5-80871DB60706}"/>
    <cellStyle name="Normal 7 3 7 4" xfId="2190" xr:uid="{6FC0D895-D988-4809-94EC-6A3CD2FCD68B}"/>
    <cellStyle name="Normal 7 3 8" xfId="2191" xr:uid="{5AB6720E-78DC-4DB8-8BB2-0B6BC6A29851}"/>
    <cellStyle name="Normal 7 3 8 2" xfId="2192" xr:uid="{7E2A8498-A708-4A3B-8C24-26E9353FFDE0}"/>
    <cellStyle name="Normal 7 3 8 3" xfId="2193" xr:uid="{522BC7C5-7D3B-40AF-92CE-3C995B015B2E}"/>
    <cellStyle name="Normal 7 3 8 4" xfId="2194" xr:uid="{370F456B-5BE3-4B34-937F-28D7103647AA}"/>
    <cellStyle name="Normal 7 3 9" xfId="2195" xr:uid="{6E1D2AB4-D5EA-4A78-8412-6C098D30A54E}"/>
    <cellStyle name="Normal 7 4" xfId="2196" xr:uid="{2899FDBE-2A61-443F-AA2F-DA13DBC40348}"/>
    <cellStyle name="Normal 7 4 10" xfId="2197" xr:uid="{BA0C4FD7-EA40-4AB6-A091-8C6EF96EDE1F}"/>
    <cellStyle name="Normal 7 4 11" xfId="2198" xr:uid="{93448507-76B8-4DCA-829A-A9C8304BE4B3}"/>
    <cellStyle name="Normal 7 4 2" xfId="2199" xr:uid="{33970A99-C055-40B9-9ADD-FE0FDBD85F62}"/>
    <cellStyle name="Normal 7 4 2 2" xfId="2200" xr:uid="{B2E41977-8A9D-4C01-96F5-49CD9E82DAC0}"/>
    <cellStyle name="Normal 7 4 2 2 2" xfId="2201" xr:uid="{0A829740-74D1-4D7F-B435-176E6C20A998}"/>
    <cellStyle name="Normal 7 4 2 2 2 2" xfId="2202" xr:uid="{EF2D3702-91EC-4058-A430-7BE0DFA04EB1}"/>
    <cellStyle name="Normal 7 4 2 2 2 2 2" xfId="2203" xr:uid="{5441EA6C-D41F-4AA1-BFE0-6722B6522F49}"/>
    <cellStyle name="Normal 7 4 2 2 2 2 3" xfId="2204" xr:uid="{90979C26-6C5C-4805-8CC2-B4CBADE51F7A}"/>
    <cellStyle name="Normal 7 4 2 2 2 2 4" xfId="2205" xr:uid="{BCC3D963-71CD-4838-80FB-50219C1E8E8D}"/>
    <cellStyle name="Normal 7 4 2 2 2 3" xfId="2206" xr:uid="{36B1F1E7-3AE2-41B3-AEFF-A0E634990F40}"/>
    <cellStyle name="Normal 7 4 2 2 2 3 2" xfId="2207" xr:uid="{34E8DB16-B261-4161-9169-67B4B945CD37}"/>
    <cellStyle name="Normal 7 4 2 2 2 3 3" xfId="2208" xr:uid="{1372877C-E3F6-42A4-B54E-98315194F2F0}"/>
    <cellStyle name="Normal 7 4 2 2 2 3 4" xfId="2209" xr:uid="{B1D2C990-6642-42E1-8899-85FD8E939668}"/>
    <cellStyle name="Normal 7 4 2 2 2 4" xfId="2210" xr:uid="{2FEE68F0-02A1-48DA-83FD-39B89C3E56A4}"/>
    <cellStyle name="Normal 7 4 2 2 2 5" xfId="2211" xr:uid="{18F5B517-9D9A-43B7-A660-F6972E4EE043}"/>
    <cellStyle name="Normal 7 4 2 2 2 6" xfId="2212" xr:uid="{4EB3DA85-D88A-43B7-8B7E-F3A3F38B8D33}"/>
    <cellStyle name="Normal 7 4 2 2 3" xfId="2213" xr:uid="{3CD5FB40-E155-49DB-9CB4-DB3523684F4A}"/>
    <cellStyle name="Normal 7 4 2 2 3 2" xfId="2214" xr:uid="{68E6B1C1-7316-4FB6-9A9D-A5D78D4BDA68}"/>
    <cellStyle name="Normal 7 4 2 2 3 2 2" xfId="2215" xr:uid="{25A01401-239E-4E7F-8037-886CC110D160}"/>
    <cellStyle name="Normal 7 4 2 2 3 2 3" xfId="2216" xr:uid="{BE8F43FE-1A4D-4FD3-A7A3-87FB033BEA37}"/>
    <cellStyle name="Normal 7 4 2 2 3 2 4" xfId="2217" xr:uid="{69C9527B-98A0-4BBF-B248-5F93D02F223E}"/>
    <cellStyle name="Normal 7 4 2 2 3 3" xfId="2218" xr:uid="{88F39B05-9F09-4E2C-93F5-FD2E2E807346}"/>
    <cellStyle name="Normal 7 4 2 2 3 4" xfId="2219" xr:uid="{94F1EBF7-04F6-4210-95DB-E228A3B137D8}"/>
    <cellStyle name="Normal 7 4 2 2 3 5" xfId="2220" xr:uid="{4E032E78-B8E5-4520-8F4E-4C50791FE549}"/>
    <cellStyle name="Normal 7 4 2 2 4" xfId="2221" xr:uid="{A5A87D6A-FBD0-44FA-9FB5-979206DE89D6}"/>
    <cellStyle name="Normal 7 4 2 2 4 2" xfId="2222" xr:uid="{9D6B7DD3-B9A9-46A8-9137-3A5B2DA4FD44}"/>
    <cellStyle name="Normal 7 4 2 2 4 3" xfId="2223" xr:uid="{1F808107-C57C-46D0-B2F3-6D174EB36B76}"/>
    <cellStyle name="Normal 7 4 2 2 4 4" xfId="2224" xr:uid="{B25A20DD-D854-49D4-99CB-86DDEA3A892C}"/>
    <cellStyle name="Normal 7 4 2 2 5" xfId="2225" xr:uid="{AE66F390-E6C1-4052-AFC3-9CCEE1BABAD0}"/>
    <cellStyle name="Normal 7 4 2 2 5 2" xfId="2226" xr:uid="{40EE0CE9-7697-4305-BEA3-8CE648CE7A34}"/>
    <cellStyle name="Normal 7 4 2 2 5 3" xfId="2227" xr:uid="{4316EF2C-5B94-420B-BB83-92EAAC81C6E9}"/>
    <cellStyle name="Normal 7 4 2 2 5 4" xfId="2228" xr:uid="{CBB158B0-AE76-4F57-82A3-3E0F54E04319}"/>
    <cellStyle name="Normal 7 4 2 2 6" xfId="2229" xr:uid="{4F8624CE-DDF5-4244-A29B-3C4CD0E7E7A7}"/>
    <cellStyle name="Normal 7 4 2 2 7" xfId="2230" xr:uid="{AA0AF1AC-B50B-47DA-939B-5C01F2BAAA05}"/>
    <cellStyle name="Normal 7 4 2 2 8" xfId="2231" xr:uid="{ADE42821-9E46-4E41-BB47-9556575DD8BE}"/>
    <cellStyle name="Normal 7 4 2 3" xfId="2232" xr:uid="{0B36054A-A976-46C7-BBEC-648F3E2F7D6F}"/>
    <cellStyle name="Normal 7 4 2 3 2" xfId="2233" xr:uid="{791AC487-4E64-44A0-A080-A01D12CFDC1C}"/>
    <cellStyle name="Normal 7 4 2 3 2 2" xfId="2234" xr:uid="{44737CE5-28F6-469D-AD65-31387D751CCC}"/>
    <cellStyle name="Normal 7 4 2 3 2 3" xfId="2235" xr:uid="{19FD173D-3C3C-4D96-9CBB-2CF33EE325D4}"/>
    <cellStyle name="Normal 7 4 2 3 2 4" xfId="2236" xr:uid="{51FA4714-A80F-408D-B9EA-24281A9AF1C1}"/>
    <cellStyle name="Normal 7 4 2 3 3" xfId="2237" xr:uid="{B761286F-5243-4FE3-B7F1-955F7756CA8A}"/>
    <cellStyle name="Normal 7 4 2 3 3 2" xfId="2238" xr:uid="{5D3BA4EA-B46A-4CCF-B1F4-74A1CB9A561E}"/>
    <cellStyle name="Normal 7 4 2 3 3 3" xfId="2239" xr:uid="{2BBDFC02-E93A-47BA-AC87-884D1A517786}"/>
    <cellStyle name="Normal 7 4 2 3 3 4" xfId="2240" xr:uid="{1C5FA1EA-CE7F-4539-85FC-0083D2AF821D}"/>
    <cellStyle name="Normal 7 4 2 3 4" xfId="2241" xr:uid="{D74D3505-AA4F-4BAA-BF8C-A27E1946E445}"/>
    <cellStyle name="Normal 7 4 2 3 5" xfId="2242" xr:uid="{BB716A59-44D3-4F9D-A57D-EFC12D28D4C2}"/>
    <cellStyle name="Normal 7 4 2 3 6" xfId="2243" xr:uid="{412D7CD8-B15A-4FB5-8838-44293F31E9A5}"/>
    <cellStyle name="Normal 7 4 2 4" xfId="2244" xr:uid="{062F76A4-C1F5-4068-9B43-A5EC10258C64}"/>
    <cellStyle name="Normal 7 4 2 4 2" xfId="2245" xr:uid="{6F7B53EE-EB5E-4FE0-9618-D036026AC0A7}"/>
    <cellStyle name="Normal 7 4 2 4 2 2" xfId="2246" xr:uid="{8B78FA51-1FF0-404C-9BA8-87A6A4101E65}"/>
    <cellStyle name="Normal 7 4 2 4 2 3" xfId="2247" xr:uid="{9DFBCD6E-1973-4C0C-AB4E-5043501AB69E}"/>
    <cellStyle name="Normal 7 4 2 4 2 4" xfId="2248" xr:uid="{717F3CC4-6450-4692-B20C-37E85239C2B0}"/>
    <cellStyle name="Normal 7 4 2 4 3" xfId="2249" xr:uid="{529D78A5-A4F2-424D-AED5-766CED5DDBE2}"/>
    <cellStyle name="Normal 7 4 2 4 4" xfId="2250" xr:uid="{2C77FB42-72CD-49FF-9AB6-1048EE358A0F}"/>
    <cellStyle name="Normal 7 4 2 4 5" xfId="2251" xr:uid="{16B06872-8922-4044-AB34-9ADC3B817731}"/>
    <cellStyle name="Normal 7 4 2 5" xfId="2252" xr:uid="{DAAF6D3E-E5F8-4A43-B34B-95837BC334B9}"/>
    <cellStyle name="Normal 7 4 2 5 2" xfId="2253" xr:uid="{E8797E18-2CDC-4885-9DB3-D67753B9BB4B}"/>
    <cellStyle name="Normal 7 4 2 5 3" xfId="2254" xr:uid="{64B150CF-6EE2-4FB6-AE20-D19BAE2ADDF6}"/>
    <cellStyle name="Normal 7 4 2 5 4" xfId="2255" xr:uid="{71066DBB-7A85-479E-9D82-71600D8A9B46}"/>
    <cellStyle name="Normal 7 4 2 6" xfId="2256" xr:uid="{EC11E78E-8DFC-4933-8548-A144B6FE59E8}"/>
    <cellStyle name="Normal 7 4 2 6 2" xfId="2257" xr:uid="{D35276D7-7977-4D4C-A908-D044F3622C05}"/>
    <cellStyle name="Normal 7 4 2 6 3" xfId="2258" xr:uid="{476D929F-FD45-4A66-BD66-D84A712C97E9}"/>
    <cellStyle name="Normal 7 4 2 6 4" xfId="2259" xr:uid="{534EA44C-43DF-4FCE-894F-4C6FD28CA633}"/>
    <cellStyle name="Normal 7 4 2 7" xfId="2260" xr:uid="{197D30DF-0A79-41AA-8A13-1FBED76DD1D4}"/>
    <cellStyle name="Normal 7 4 2 8" xfId="2261" xr:uid="{B15220CF-ED44-4CD2-BE16-C8C1164A1199}"/>
    <cellStyle name="Normal 7 4 2 9" xfId="2262" xr:uid="{E611F730-076C-4826-98E8-903323C76588}"/>
    <cellStyle name="Normal 7 4 3" xfId="2263" xr:uid="{B78C31A2-3973-421A-9E78-B7D4BF6FB7FE}"/>
    <cellStyle name="Normal 7 4 3 2" xfId="2264" xr:uid="{5EC53195-79B4-45CB-9C51-D963885B3194}"/>
    <cellStyle name="Normal 7 4 3 2 2" xfId="2265" xr:uid="{5DEA12D4-B273-4480-B4D7-C1791A5F8B56}"/>
    <cellStyle name="Normal 7 4 3 2 2 2" xfId="2266" xr:uid="{4AB713D1-4141-4EF8-8392-C8682CE6FD99}"/>
    <cellStyle name="Normal 7 4 3 2 2 2 2" xfId="4099" xr:uid="{C76E9A44-2854-4113-996D-3BF153469E52}"/>
    <cellStyle name="Normal 7 4 3 2 2 3" xfId="2267" xr:uid="{97413CA1-2D76-4B70-8872-99AB04A156DB}"/>
    <cellStyle name="Normal 7 4 3 2 2 4" xfId="2268" xr:uid="{C1FB54B9-DEB9-4705-B48F-1F0E62F1F3A3}"/>
    <cellStyle name="Normal 7 4 3 2 3" xfId="2269" xr:uid="{85902420-68FD-44A4-8DDC-F6B9D8C2701F}"/>
    <cellStyle name="Normal 7 4 3 2 3 2" xfId="2270" xr:uid="{1B91DFB6-9A4B-4B1B-8B8E-03D4A00E2347}"/>
    <cellStyle name="Normal 7 4 3 2 3 3" xfId="2271" xr:uid="{B5502D46-B50C-4463-ABB0-AA000E7D60F3}"/>
    <cellStyle name="Normal 7 4 3 2 3 4" xfId="2272" xr:uid="{B0FB163C-D327-4FBA-8BFF-1470F02F49CB}"/>
    <cellStyle name="Normal 7 4 3 2 4" xfId="2273" xr:uid="{B98A2D09-8A16-4F49-BC0D-8A0BF3489D7E}"/>
    <cellStyle name="Normal 7 4 3 2 5" xfId="2274" xr:uid="{A8F90354-92F1-4D8E-BA38-9668B7C38899}"/>
    <cellStyle name="Normal 7 4 3 2 6" xfId="2275" xr:uid="{F6C630A4-49BA-4EDF-B2A2-2D1154588743}"/>
    <cellStyle name="Normal 7 4 3 3" xfId="2276" xr:uid="{89212238-D6B2-4C04-B6BA-41B955001D84}"/>
    <cellStyle name="Normal 7 4 3 3 2" xfId="2277" xr:uid="{C0BBD233-136A-4B1B-A6DC-4E031635F07D}"/>
    <cellStyle name="Normal 7 4 3 3 2 2" xfId="2278" xr:uid="{D722351B-884F-4DA4-A2D4-D99850B2FF39}"/>
    <cellStyle name="Normal 7 4 3 3 2 3" xfId="2279" xr:uid="{0C3821AA-CD70-42F0-91CA-D3D209E7C47D}"/>
    <cellStyle name="Normal 7 4 3 3 2 4" xfId="2280" xr:uid="{C7CBFBFC-13B6-4201-B4CB-BD8CCDB2269C}"/>
    <cellStyle name="Normal 7 4 3 3 3" xfId="2281" xr:uid="{C70EA726-8C5F-434B-9940-03502C1A44BC}"/>
    <cellStyle name="Normal 7 4 3 3 4" xfId="2282" xr:uid="{7907AD17-1FA7-44FE-8BA5-E95E2BA8158A}"/>
    <cellStyle name="Normal 7 4 3 3 5" xfId="2283" xr:uid="{1A6BAB4A-205A-4F9A-948E-55A7126E8617}"/>
    <cellStyle name="Normal 7 4 3 4" xfId="2284" xr:uid="{0C5AD3D1-8744-40BA-AC6F-9A3AFFE1177B}"/>
    <cellStyle name="Normal 7 4 3 4 2" xfId="2285" xr:uid="{A1AAB3DC-BED4-453D-8AC1-00E5CD0A3D0A}"/>
    <cellStyle name="Normal 7 4 3 4 3" xfId="2286" xr:uid="{EB31274A-0E47-4FB0-8DF6-5C26BC8C784C}"/>
    <cellStyle name="Normal 7 4 3 4 4" xfId="2287" xr:uid="{6456A391-347A-4375-83B6-D4DEBED5DA6D}"/>
    <cellStyle name="Normal 7 4 3 5" xfId="2288" xr:uid="{429DA88D-9429-4454-832E-AB24023502D2}"/>
    <cellStyle name="Normal 7 4 3 5 2" xfId="2289" xr:uid="{9CA7D51E-D234-44DD-A9C0-6C37580F3066}"/>
    <cellStyle name="Normal 7 4 3 5 3" xfId="2290" xr:uid="{98ECAA7F-4A97-4E0B-9635-DD283F442450}"/>
    <cellStyle name="Normal 7 4 3 5 4" xfId="2291" xr:uid="{E4541665-B269-4DF9-80A5-1D5916190CBE}"/>
    <cellStyle name="Normal 7 4 3 6" xfId="2292" xr:uid="{75A8E5CE-0783-4908-953C-91210EC8D22E}"/>
    <cellStyle name="Normal 7 4 3 7" xfId="2293" xr:uid="{16E01293-5C7F-420B-A9B0-D1BB3011E625}"/>
    <cellStyle name="Normal 7 4 3 8" xfId="2294" xr:uid="{9B818FFE-1A96-464F-9738-4EF46146D57C}"/>
    <cellStyle name="Normal 7 4 4" xfId="2295" xr:uid="{2E91CD6D-89FD-4E46-B080-41E0A262331D}"/>
    <cellStyle name="Normal 7 4 4 2" xfId="2296" xr:uid="{B5331E00-65AA-44BC-A7C8-C117BC96F3CB}"/>
    <cellStyle name="Normal 7 4 4 2 2" xfId="2297" xr:uid="{7C0748C9-4FD8-45E2-9331-F325508D17CB}"/>
    <cellStyle name="Normal 7 4 4 2 2 2" xfId="2298" xr:uid="{522D722E-9812-4D8A-ACA9-83DC243F5178}"/>
    <cellStyle name="Normal 7 4 4 2 2 3" xfId="2299" xr:uid="{EB905C2B-B4FE-4140-8D4A-2F8D7FFE40D7}"/>
    <cellStyle name="Normal 7 4 4 2 2 4" xfId="2300" xr:uid="{E8F15106-E55B-4A78-B1EC-061DBD10DDF3}"/>
    <cellStyle name="Normal 7 4 4 2 3" xfId="2301" xr:uid="{5ABA22A6-AC75-4BE1-87F4-43546017B829}"/>
    <cellStyle name="Normal 7 4 4 2 4" xfId="2302" xr:uid="{DF17F719-74E6-4876-893C-A44FB65653B6}"/>
    <cellStyle name="Normal 7 4 4 2 5" xfId="2303" xr:uid="{2D2519E1-0757-46F7-8344-7236A060ABAE}"/>
    <cellStyle name="Normal 7 4 4 3" xfId="2304" xr:uid="{77E91B74-42D5-4C87-9C2C-E2C86782CB7B}"/>
    <cellStyle name="Normal 7 4 4 3 2" xfId="2305" xr:uid="{C240E855-F980-4F46-9646-02D7FFF35830}"/>
    <cellStyle name="Normal 7 4 4 3 3" xfId="2306" xr:uid="{2B8D6A23-7F4C-4F91-8052-4EB45C9598CA}"/>
    <cellStyle name="Normal 7 4 4 3 4" xfId="2307" xr:uid="{D2FD43F2-3F76-4C6C-BA63-03B03011DEC4}"/>
    <cellStyle name="Normal 7 4 4 4" xfId="2308" xr:uid="{98A9858D-A878-4745-8AC1-F6A3E1FE7C2F}"/>
    <cellStyle name="Normal 7 4 4 4 2" xfId="2309" xr:uid="{5FAF1683-80D2-4F8C-8E07-AE35F393DB40}"/>
    <cellStyle name="Normal 7 4 4 4 3" xfId="2310" xr:uid="{A168D83C-E086-4269-9FAA-E7A0B55C7F16}"/>
    <cellStyle name="Normal 7 4 4 4 4" xfId="2311" xr:uid="{6B87B82E-92B3-4018-A6EE-3348306D7ECC}"/>
    <cellStyle name="Normal 7 4 4 5" xfId="2312" xr:uid="{52DA6C98-1E0A-44DE-AF69-C639080701CE}"/>
    <cellStyle name="Normal 7 4 4 6" xfId="2313" xr:uid="{7E8FE1B8-30F2-489E-8FD7-577502134A7A}"/>
    <cellStyle name="Normal 7 4 4 7" xfId="2314" xr:uid="{4EBC584E-FFF2-4443-9DBE-1552931E69AD}"/>
    <cellStyle name="Normal 7 4 5" xfId="2315" xr:uid="{37F9EC23-86CB-431F-8D06-4E4C04075E78}"/>
    <cellStyle name="Normal 7 4 5 2" xfId="2316" xr:uid="{C6A169F1-6F44-4C7E-98AC-467AFB743944}"/>
    <cellStyle name="Normal 7 4 5 2 2" xfId="2317" xr:uid="{FC70F70F-7B81-4183-97CA-824824D5FE2C}"/>
    <cellStyle name="Normal 7 4 5 2 3" xfId="2318" xr:uid="{9761A3B7-1E41-43D4-9D3E-CBC206C894B1}"/>
    <cellStyle name="Normal 7 4 5 2 4" xfId="2319" xr:uid="{99870328-ED92-450D-B2EC-32EB6AC32124}"/>
    <cellStyle name="Normal 7 4 5 3" xfId="2320" xr:uid="{D4C324DC-44E5-47FB-8C6D-8599A27CC907}"/>
    <cellStyle name="Normal 7 4 5 3 2" xfId="2321" xr:uid="{B895222E-AA6C-4082-AF00-3F9DB1B06428}"/>
    <cellStyle name="Normal 7 4 5 3 3" xfId="2322" xr:uid="{56ED1DD9-3D8A-4909-8EE3-D210002C7E3B}"/>
    <cellStyle name="Normal 7 4 5 3 4" xfId="2323" xr:uid="{1B2412CD-E32A-4E86-B8B8-4E547627F401}"/>
    <cellStyle name="Normal 7 4 5 4" xfId="2324" xr:uid="{77E36FE7-728D-4BCB-8A6E-FF89CCE687C6}"/>
    <cellStyle name="Normal 7 4 5 5" xfId="2325" xr:uid="{2CFF26F7-7078-4403-B62F-7B37FBA5C922}"/>
    <cellStyle name="Normal 7 4 5 6" xfId="2326" xr:uid="{85456AFB-BCA7-49EB-A8C2-D23021710588}"/>
    <cellStyle name="Normal 7 4 6" xfId="2327" xr:uid="{4C61F587-C91A-419B-BDCC-655BCCBFB77C}"/>
    <cellStyle name="Normal 7 4 6 2" xfId="2328" xr:uid="{6F17A54A-10FC-4F03-A576-C556D1AFEF4D}"/>
    <cellStyle name="Normal 7 4 6 2 2" xfId="2329" xr:uid="{CBAFCDF1-0C3D-44BD-8D79-3C425A0154C0}"/>
    <cellStyle name="Normal 7 4 6 2 3" xfId="2330" xr:uid="{E37D837B-ADE9-4A69-8779-D51E1DC0812D}"/>
    <cellStyle name="Normal 7 4 6 2 4" xfId="2331" xr:uid="{AC06C0F8-D50B-4BA7-93B3-6D95214A25EA}"/>
    <cellStyle name="Normal 7 4 6 3" xfId="2332" xr:uid="{032EF63D-FAC6-4615-90FC-DFAB9BDF46F4}"/>
    <cellStyle name="Normal 7 4 6 4" xfId="2333" xr:uid="{2800C5BF-EC0E-4A88-BA36-537BF0F4FECE}"/>
    <cellStyle name="Normal 7 4 6 5" xfId="2334" xr:uid="{62ED492F-AF4F-45DB-9E3B-8C70CE0BA18B}"/>
    <cellStyle name="Normal 7 4 7" xfId="2335" xr:uid="{062DE7E6-71DE-44E8-83BF-E058DCFBD348}"/>
    <cellStyle name="Normal 7 4 7 2" xfId="2336" xr:uid="{4884AE40-B798-4310-BA41-C741E099B0CD}"/>
    <cellStyle name="Normal 7 4 7 3" xfId="2337" xr:uid="{6C1CC259-37FB-4B8C-BBD0-852C01102673}"/>
    <cellStyle name="Normal 7 4 7 4" xfId="2338" xr:uid="{039AC039-6BA8-44B2-9B4C-9D923C97B280}"/>
    <cellStyle name="Normal 7 4 8" xfId="2339" xr:uid="{C1D65558-C0A5-4E1C-972C-028780921803}"/>
    <cellStyle name="Normal 7 4 8 2" xfId="2340" xr:uid="{C966749E-AF0A-4057-B2B9-03371740CFE9}"/>
    <cellStyle name="Normal 7 4 8 3" xfId="2341" xr:uid="{C7368BB6-AE0B-49DB-8AD8-08677E0F8D5B}"/>
    <cellStyle name="Normal 7 4 8 4" xfId="2342" xr:uid="{AE0C29C2-5204-4C93-BF64-828FF7E36BBC}"/>
    <cellStyle name="Normal 7 4 9" xfId="2343" xr:uid="{00C6DF20-36D4-4760-93F5-9B39FA9B686E}"/>
    <cellStyle name="Normal 7 5" xfId="2344" xr:uid="{0F37714D-82E5-4927-9A46-FCD2EB1963CB}"/>
    <cellStyle name="Normal 7 5 2" xfId="2345" xr:uid="{7AE1A8CD-8E70-4FE7-8629-C7DF9CDB876F}"/>
    <cellStyle name="Normal 7 5 2 2" xfId="2346" xr:uid="{A805F611-7C46-4D5A-A21C-F74979F1D166}"/>
    <cellStyle name="Normal 7 5 2 2 2" xfId="2347" xr:uid="{1AFCD705-68A0-4B11-B05A-E407BD02669D}"/>
    <cellStyle name="Normal 7 5 2 2 2 2" xfId="2348" xr:uid="{ACC303B0-45BB-4BE2-A257-4DD17C9A73AD}"/>
    <cellStyle name="Normal 7 5 2 2 2 3" xfId="2349" xr:uid="{B7DBD575-754F-430A-96E5-3FFE03026B7C}"/>
    <cellStyle name="Normal 7 5 2 2 2 4" xfId="2350" xr:uid="{4CEEBD2D-DF6F-4203-8BE2-6368E25CFB81}"/>
    <cellStyle name="Normal 7 5 2 2 3" xfId="2351" xr:uid="{E83761EE-7681-4786-9757-B0B33B9A1AA0}"/>
    <cellStyle name="Normal 7 5 2 2 3 2" xfId="2352" xr:uid="{B555669E-E9AC-43E8-B78E-67672A553BE9}"/>
    <cellStyle name="Normal 7 5 2 2 3 3" xfId="2353" xr:uid="{DE205DCA-4135-41ED-8EA9-9625A3725869}"/>
    <cellStyle name="Normal 7 5 2 2 3 4" xfId="2354" xr:uid="{ABA4C60F-8CA8-49BB-8E83-86DBA6DD3606}"/>
    <cellStyle name="Normal 7 5 2 2 4" xfId="2355" xr:uid="{93F9218E-CE46-4228-B538-C36C1CBD5941}"/>
    <cellStyle name="Normal 7 5 2 2 5" xfId="2356" xr:uid="{3257468D-6EB6-4949-A9C8-9478B474766D}"/>
    <cellStyle name="Normal 7 5 2 2 6" xfId="2357" xr:uid="{2C290D7C-7A80-42AA-95E6-A14341277200}"/>
    <cellStyle name="Normal 7 5 2 3" xfId="2358" xr:uid="{2B347BB7-776C-498A-AC66-54FF32FACF1C}"/>
    <cellStyle name="Normal 7 5 2 3 2" xfId="2359" xr:uid="{8FA18579-EF35-41B5-9568-DD3D62C68CCD}"/>
    <cellStyle name="Normal 7 5 2 3 2 2" xfId="2360" xr:uid="{FA45ADB7-829D-40D1-938F-26F55738DC6C}"/>
    <cellStyle name="Normal 7 5 2 3 2 3" xfId="2361" xr:uid="{329BF63B-F891-467B-9C33-842284690059}"/>
    <cellStyle name="Normal 7 5 2 3 2 4" xfId="2362" xr:uid="{4870E1ED-0F23-4EA5-AEC7-B1EA0578FBE4}"/>
    <cellStyle name="Normal 7 5 2 3 3" xfId="2363" xr:uid="{FBDF2CD9-7A7D-4642-A9DB-808F660545E7}"/>
    <cellStyle name="Normal 7 5 2 3 4" xfId="2364" xr:uid="{8E420BCF-B98E-4F0F-94F4-36EA62A1B676}"/>
    <cellStyle name="Normal 7 5 2 3 5" xfId="2365" xr:uid="{03A1189A-FE46-408E-98EA-861F336283C7}"/>
    <cellStyle name="Normal 7 5 2 4" xfId="2366" xr:uid="{390C2C28-0B4F-4BD5-9C79-E979AF9F6137}"/>
    <cellStyle name="Normal 7 5 2 4 2" xfId="2367" xr:uid="{86534795-B20A-425A-9D76-0B94F8AD72B6}"/>
    <cellStyle name="Normal 7 5 2 4 3" xfId="2368" xr:uid="{387E7F7C-BE51-40D2-91D0-B8EDA0F3DF66}"/>
    <cellStyle name="Normal 7 5 2 4 4" xfId="2369" xr:uid="{05A6D354-EE2D-4223-80E5-D9F9B4B0403F}"/>
    <cellStyle name="Normal 7 5 2 5" xfId="2370" xr:uid="{22E06A58-19B0-4A29-9D5D-79C3AA118D36}"/>
    <cellStyle name="Normal 7 5 2 5 2" xfId="2371" xr:uid="{C40BFF9E-B0A6-44D4-A477-8E123307B837}"/>
    <cellStyle name="Normal 7 5 2 5 3" xfId="2372" xr:uid="{4F6DB63E-6211-43A6-9013-CE68DED7CDC8}"/>
    <cellStyle name="Normal 7 5 2 5 4" xfId="2373" xr:uid="{AB02BAD7-453D-4E3F-ABA1-A599F7158072}"/>
    <cellStyle name="Normal 7 5 2 6" xfId="2374" xr:uid="{037DE28C-2C39-499D-A40F-1BAFD1C20F7B}"/>
    <cellStyle name="Normal 7 5 2 7" xfId="2375" xr:uid="{55D01055-6D10-406E-A82D-FAC16B056126}"/>
    <cellStyle name="Normal 7 5 2 8" xfId="2376" xr:uid="{5FF6F0D6-CDB7-4151-94CE-B79354B7FBF6}"/>
    <cellStyle name="Normal 7 5 3" xfId="2377" xr:uid="{723A0608-774D-4FAA-BE6F-7916D1CD7255}"/>
    <cellStyle name="Normal 7 5 3 2" xfId="2378" xr:uid="{9983EEB9-EB59-4A8E-9B83-140264A2C9B2}"/>
    <cellStyle name="Normal 7 5 3 2 2" xfId="2379" xr:uid="{3515B021-F239-40FD-8B44-EEBE18807198}"/>
    <cellStyle name="Normal 7 5 3 2 3" xfId="2380" xr:uid="{F4F36ACA-9918-46F5-9B7A-DC23D6E64B8F}"/>
    <cellStyle name="Normal 7 5 3 2 4" xfId="2381" xr:uid="{1B8B7B1F-1E11-4868-AB72-0CCAFE478FA0}"/>
    <cellStyle name="Normal 7 5 3 3" xfId="2382" xr:uid="{B4B715DB-9D40-40D3-97B3-47E889E3E48A}"/>
    <cellStyle name="Normal 7 5 3 3 2" xfId="2383" xr:uid="{224DC1DB-A60F-4EC7-AB8A-DDE9B021B46B}"/>
    <cellStyle name="Normal 7 5 3 3 3" xfId="2384" xr:uid="{FD047B6A-4B02-4D78-9743-294DAC10538A}"/>
    <cellStyle name="Normal 7 5 3 3 4" xfId="2385" xr:uid="{1F9F8D4A-DDA2-42C2-9A77-98FF177CAF1E}"/>
    <cellStyle name="Normal 7 5 3 4" xfId="2386" xr:uid="{B6133DB0-3F3F-4B09-A8B0-C20E01632CA6}"/>
    <cellStyle name="Normal 7 5 3 5" xfId="2387" xr:uid="{2246AC96-E3B0-415C-B170-DB27286BE4EC}"/>
    <cellStyle name="Normal 7 5 3 6" xfId="2388" xr:uid="{68064103-55E8-45E3-8161-EF793D6D0C57}"/>
    <cellStyle name="Normal 7 5 4" xfId="2389" xr:uid="{6400F9F3-0CC4-4002-BB6D-DC373DB9C42E}"/>
    <cellStyle name="Normal 7 5 4 2" xfId="2390" xr:uid="{F2DF0EA2-15CA-4575-93C5-55A90E33D060}"/>
    <cellStyle name="Normal 7 5 4 2 2" xfId="2391" xr:uid="{116A9D6D-A3FE-439D-8F73-2C464FD1F1C3}"/>
    <cellStyle name="Normal 7 5 4 2 3" xfId="2392" xr:uid="{72BBC2ED-4D56-4DC1-B6DF-1E8E5664C97C}"/>
    <cellStyle name="Normal 7 5 4 2 4" xfId="2393" xr:uid="{FB37A3F9-4916-4635-B80E-BE73520C6A0B}"/>
    <cellStyle name="Normal 7 5 4 3" xfId="2394" xr:uid="{21E49996-8FEC-48DA-B2B4-8B69954C83A0}"/>
    <cellStyle name="Normal 7 5 4 4" xfId="2395" xr:uid="{E2AE2BEE-0E7A-40F9-B46C-611012D1FE3A}"/>
    <cellStyle name="Normal 7 5 4 5" xfId="2396" xr:uid="{ABCCCFB9-23A7-4AC0-91B5-6349B0ED7487}"/>
    <cellStyle name="Normal 7 5 5" xfId="2397" xr:uid="{5C057D4C-F303-4BAF-93E5-EF4E375C62C5}"/>
    <cellStyle name="Normal 7 5 5 2" xfId="2398" xr:uid="{C81A9EE5-DF27-4531-920E-D0DB90788FFC}"/>
    <cellStyle name="Normal 7 5 5 3" xfId="2399" xr:uid="{B3F5AD77-9C96-4FC7-9341-4DD020BA8B42}"/>
    <cellStyle name="Normal 7 5 5 4" xfId="2400" xr:uid="{C2326540-21C1-4C71-8B51-F738EDAA80E7}"/>
    <cellStyle name="Normal 7 5 6" xfId="2401" xr:uid="{A5157818-851F-49DD-8BCF-60BC0ACCBBF8}"/>
    <cellStyle name="Normal 7 5 6 2" xfId="2402" xr:uid="{1929A5FA-245C-4B51-82C3-5AC115FBF322}"/>
    <cellStyle name="Normal 7 5 6 3" xfId="2403" xr:uid="{385A391C-3284-4F0C-AD73-1245BD6614CD}"/>
    <cellStyle name="Normal 7 5 6 4" xfId="2404" xr:uid="{CFC1E486-5475-4ABD-A201-E37CB5D85467}"/>
    <cellStyle name="Normal 7 5 7" xfId="2405" xr:uid="{B41119D4-2043-4AE3-9F96-4AC62A5D5E32}"/>
    <cellStyle name="Normal 7 5 8" xfId="2406" xr:uid="{5B5BDCF2-323E-4F5B-8FB5-07BADD5F0828}"/>
    <cellStyle name="Normal 7 5 9" xfId="2407" xr:uid="{7FEA3BAC-7AAD-4C90-BA5E-A42ED3E75710}"/>
    <cellStyle name="Normal 7 6" xfId="2408" xr:uid="{92DED514-75FB-44DC-BF15-B3784048E7A0}"/>
    <cellStyle name="Normal 7 6 2" xfId="2409" xr:uid="{CA8B50CA-1D42-4720-BEAB-A873B815F914}"/>
    <cellStyle name="Normal 7 6 2 2" xfId="2410" xr:uid="{A51A92C9-1444-415F-BB9E-73E99928DF68}"/>
    <cellStyle name="Normal 7 6 2 2 2" xfId="2411" xr:uid="{5BD7CB05-04BB-474E-92EF-DEDAA633D8C1}"/>
    <cellStyle name="Normal 7 6 2 2 2 2" xfId="4100" xr:uid="{5DFE9B35-3040-4DF3-BD7B-4F1040614AFC}"/>
    <cellStyle name="Normal 7 6 2 2 3" xfId="2412" xr:uid="{CC9BBC36-3AD2-48C4-80FE-C5F352984B46}"/>
    <cellStyle name="Normal 7 6 2 2 4" xfId="2413" xr:uid="{2A3247D3-5E50-41EF-BDFC-40E3F24DE678}"/>
    <cellStyle name="Normal 7 6 2 3" xfId="2414" xr:uid="{1F925972-4079-41E7-9197-AFAFA244F8E2}"/>
    <cellStyle name="Normal 7 6 2 3 2" xfId="2415" xr:uid="{FA1F8ED3-DE7E-4858-9D6C-6CC561895B7D}"/>
    <cellStyle name="Normal 7 6 2 3 3" xfId="2416" xr:uid="{4AF17FE4-C35A-47D7-84BE-6B919A8A9858}"/>
    <cellStyle name="Normal 7 6 2 3 4" xfId="2417" xr:uid="{62E3594C-8279-4A6A-86E0-24B2522979D9}"/>
    <cellStyle name="Normal 7 6 2 4" xfId="2418" xr:uid="{BF7A69A4-673D-441E-BBCA-4C6A5AD0F321}"/>
    <cellStyle name="Normal 7 6 2 5" xfId="2419" xr:uid="{31993D34-F9D1-4755-B4B8-C70A9951D71F}"/>
    <cellStyle name="Normal 7 6 2 6" xfId="2420" xr:uid="{363A2B8A-3D4E-462E-B3C9-961430205504}"/>
    <cellStyle name="Normal 7 6 3" xfId="2421" xr:uid="{1FB928A9-2BD0-4E89-9EB4-9B34FDF27F3A}"/>
    <cellStyle name="Normal 7 6 3 2" xfId="2422" xr:uid="{8A7FFF41-D865-4F8B-A49B-5F4CDA7F00FC}"/>
    <cellStyle name="Normal 7 6 3 2 2" xfId="2423" xr:uid="{AE3CB8C2-4932-4A76-B4C8-DCC32EC46B3E}"/>
    <cellStyle name="Normal 7 6 3 2 3" xfId="2424" xr:uid="{573DB5BF-1E5A-478C-953B-3213570621C5}"/>
    <cellStyle name="Normal 7 6 3 2 4" xfId="2425" xr:uid="{B661BE8F-F13B-49BB-8BF3-678B7B54642E}"/>
    <cellStyle name="Normal 7 6 3 3" xfId="2426" xr:uid="{EE6798D9-F86B-44C8-8062-709FCE52E121}"/>
    <cellStyle name="Normal 7 6 3 4" xfId="2427" xr:uid="{733E808D-85BD-4750-8D46-27637F07681D}"/>
    <cellStyle name="Normal 7 6 3 5" xfId="2428" xr:uid="{6C6B99B7-418A-44FA-80AD-90E035ABACD2}"/>
    <cellStyle name="Normal 7 6 4" xfId="2429" xr:uid="{24D96967-B993-490E-92B3-7B15939D35AE}"/>
    <cellStyle name="Normal 7 6 4 2" xfId="2430" xr:uid="{62B4948B-199E-494C-8098-08E47C77D84E}"/>
    <cellStyle name="Normal 7 6 4 3" xfId="2431" xr:uid="{E72FBD0C-7C2F-4404-9912-0F262A8512C6}"/>
    <cellStyle name="Normal 7 6 4 4" xfId="2432" xr:uid="{5E9452D8-6883-42BE-B489-29D0A1D52330}"/>
    <cellStyle name="Normal 7 6 5" xfId="2433" xr:uid="{34DA0B69-2BCB-4C3A-BE34-E3A2990CAB08}"/>
    <cellStyle name="Normal 7 6 5 2" xfId="2434" xr:uid="{24E9E966-9A46-40E0-A4E8-175AE5755621}"/>
    <cellStyle name="Normal 7 6 5 3" xfId="2435" xr:uid="{30A20B22-997D-4E2F-899D-C8C22EF138E8}"/>
    <cellStyle name="Normal 7 6 5 4" xfId="2436" xr:uid="{7D603440-E675-45B2-84EA-E115E65D9ADA}"/>
    <cellStyle name="Normal 7 6 6" xfId="2437" xr:uid="{F71D002A-0069-4662-AA62-CCB18058971C}"/>
    <cellStyle name="Normal 7 6 7" xfId="2438" xr:uid="{A6844F11-76C1-4EB5-B446-B2305FA645E2}"/>
    <cellStyle name="Normal 7 6 8" xfId="2439" xr:uid="{E7CC3FA0-711C-4FD0-BB11-BEE7B8819247}"/>
    <cellStyle name="Normal 7 7" xfId="2440" xr:uid="{07C80924-7763-42CA-A49D-3DA7E8907FC8}"/>
    <cellStyle name="Normal 7 7 2" xfId="2441" xr:uid="{EA25CC00-F381-4B77-A87A-086D93CF94EA}"/>
    <cellStyle name="Normal 7 7 2 2" xfId="2442" xr:uid="{DF833504-8231-41EF-A250-4563FA6FA320}"/>
    <cellStyle name="Normal 7 7 2 2 2" xfId="2443" xr:uid="{DC7D3819-8397-47F5-A50C-6F4BEDF1199A}"/>
    <cellStyle name="Normal 7 7 2 2 3" xfId="2444" xr:uid="{757B0A1B-ECA8-494B-9F87-69AB6C304C79}"/>
    <cellStyle name="Normal 7 7 2 2 4" xfId="2445" xr:uid="{61240C65-DDD7-4ABB-BCCF-81416E1A7B95}"/>
    <cellStyle name="Normal 7 7 2 3" xfId="2446" xr:uid="{3B65151F-EF2D-4444-A3F8-8EBC5F9FB643}"/>
    <cellStyle name="Normal 7 7 2 4" xfId="2447" xr:uid="{71271DE1-5239-4F37-892B-8E140FC25D78}"/>
    <cellStyle name="Normal 7 7 2 5" xfId="2448" xr:uid="{6914AE2C-5D40-4C69-AAC3-0A2B4E67DDC4}"/>
    <cellStyle name="Normal 7 7 3" xfId="2449" xr:uid="{B0DCE404-D3A0-40AE-9933-70A3B26C5E17}"/>
    <cellStyle name="Normal 7 7 3 2" xfId="2450" xr:uid="{D86062C3-6428-4EAA-99AB-EB33A8E34B07}"/>
    <cellStyle name="Normal 7 7 3 3" xfId="2451" xr:uid="{45FFF5D8-2713-4CA8-A102-5A704CAF74C2}"/>
    <cellStyle name="Normal 7 7 3 4" xfId="2452" xr:uid="{437DD2AB-DFE8-44AF-A741-0CF3660DE6F9}"/>
    <cellStyle name="Normal 7 7 4" xfId="2453" xr:uid="{443F6078-1D59-42C6-8566-05B9892DF0CA}"/>
    <cellStyle name="Normal 7 7 4 2" xfId="2454" xr:uid="{A6FE603D-350A-4D60-9202-5DAE551D3064}"/>
    <cellStyle name="Normal 7 7 4 3" xfId="2455" xr:uid="{16B84DF5-3D32-407C-BE7E-09F3BD055D68}"/>
    <cellStyle name="Normal 7 7 4 4" xfId="2456" xr:uid="{199F976C-ADC1-4ABD-884C-E1FEED35FA5B}"/>
    <cellStyle name="Normal 7 7 5" xfId="2457" xr:uid="{69DF8A77-FF12-4A7A-9D0C-355B76259705}"/>
    <cellStyle name="Normal 7 7 6" xfId="2458" xr:uid="{6CA66119-5463-408D-AFD7-DDA89DF1E3B2}"/>
    <cellStyle name="Normal 7 7 7" xfId="2459" xr:uid="{69624103-868D-4D74-86EB-DFB18B4C7863}"/>
    <cellStyle name="Normal 7 8" xfId="2460" xr:uid="{FF4BCB9F-CFB2-4DED-8C39-31F9AF6C24AA}"/>
    <cellStyle name="Normal 7 8 2" xfId="2461" xr:uid="{4A78FA73-37BD-4430-8A0F-561BECF94218}"/>
    <cellStyle name="Normal 7 8 2 2" xfId="2462" xr:uid="{4778F295-EC01-4813-9288-7B3718805366}"/>
    <cellStyle name="Normal 7 8 2 3" xfId="2463" xr:uid="{6439A855-81B7-4ED3-87CB-DCA6BA279144}"/>
    <cellStyle name="Normal 7 8 2 4" xfId="2464" xr:uid="{636D5E30-5E67-449E-888A-8A8CBDD65FDB}"/>
    <cellStyle name="Normal 7 8 3" xfId="2465" xr:uid="{758577EC-C538-4B00-AADA-466276D0998C}"/>
    <cellStyle name="Normal 7 8 3 2" xfId="2466" xr:uid="{B4333C4C-6993-4CDD-8780-3D64A97F894A}"/>
    <cellStyle name="Normal 7 8 3 3" xfId="2467" xr:uid="{EDCD90C5-B11C-47A5-BBAF-C5798F37E5D4}"/>
    <cellStyle name="Normal 7 8 3 4" xfId="2468" xr:uid="{A4E3731D-16F4-480A-9538-075D8FEC80E0}"/>
    <cellStyle name="Normal 7 8 4" xfId="2469" xr:uid="{CEA6302F-6217-42CD-B134-12778D341274}"/>
    <cellStyle name="Normal 7 8 5" xfId="2470" xr:uid="{576FCF69-4EFA-4277-9085-565214979BB5}"/>
    <cellStyle name="Normal 7 8 6" xfId="2471" xr:uid="{6C0CE3C3-8EED-4FB8-8D8C-DEC9863967EA}"/>
    <cellStyle name="Normal 7 9" xfId="2472" xr:uid="{F76E9BD8-E4E0-49FC-A052-3DE7F3FB3800}"/>
    <cellStyle name="Normal 7 9 2" xfId="2473" xr:uid="{B5F8D404-0FA4-448E-8BA3-9767C00B7467}"/>
    <cellStyle name="Normal 7 9 2 2" xfId="2474" xr:uid="{6E60C046-00BD-4668-8348-A64C18911053}"/>
    <cellStyle name="Normal 7 9 2 2 2" xfId="4383" xr:uid="{6B911511-F714-4870-84F9-FDC9876CF889}"/>
    <cellStyle name="Normal 7 9 2 2 2 2" xfId="4647" xr:uid="{DDE31B63-3E0A-483A-AE9D-65E37DA87E53}"/>
    <cellStyle name="Normal 7 9 2 2 3" xfId="4855" xr:uid="{D4E3D554-C355-4579-8056-B8D23394192F}"/>
    <cellStyle name="Normal 7 9 2 3" xfId="2475" xr:uid="{44AC2D5D-15E7-4B2A-9537-59F2C344EE1B}"/>
    <cellStyle name="Normal 7 9 2 4" xfId="2476" xr:uid="{B3894D3C-1D8E-46B7-B156-48246220C3E8}"/>
    <cellStyle name="Normal 7 9 3" xfId="2477" xr:uid="{C2173BBD-3813-4F4E-A72B-9C9D64F6AACF}"/>
    <cellStyle name="Normal 7 9 3 2" xfId="5508" xr:uid="{BBBDD27B-B111-4DA4-ABB8-9AD5C928A4F8}"/>
    <cellStyle name="Normal 7 9 4" xfId="2478" xr:uid="{E54CEC28-D8CE-4A63-B422-E849457E4CFD}"/>
    <cellStyle name="Normal 7 9 4 2" xfId="4792" xr:uid="{60EEE337-4BE0-4F21-AE15-7A0F3F3AD72B}"/>
    <cellStyle name="Normal 7 9 4 3" xfId="4856" xr:uid="{C72404B5-B970-47A3-BB58-637F02C2201F}"/>
    <cellStyle name="Normal 7 9 4 4" xfId="4821" xr:uid="{C0705DF5-E80F-4C7F-B215-4351EFCFE5B0}"/>
    <cellStyle name="Normal 7 9 5" xfId="2479" xr:uid="{B0FC7FE7-72FD-4C45-AB8C-9E2C945452D7}"/>
    <cellStyle name="Normal 8" xfId="76" xr:uid="{F0958349-F171-406D-8735-09B78CA514FB}"/>
    <cellStyle name="Normal 8 10" xfId="2480" xr:uid="{C5F061F2-FB43-4EC8-9D86-03CAC459677A}"/>
    <cellStyle name="Normal 8 10 2" xfId="2481" xr:uid="{1C3C9528-5748-4BFA-91C2-F905BBF21469}"/>
    <cellStyle name="Normal 8 10 3" xfId="2482" xr:uid="{C45DCE46-E087-4D11-A04C-C53EA22607E0}"/>
    <cellStyle name="Normal 8 10 4" xfId="2483" xr:uid="{737A169A-B90A-4AA1-A3C1-AC2F3713E0F0}"/>
    <cellStyle name="Normal 8 11" xfId="2484" xr:uid="{4A920164-D1F4-4EB3-BD22-79AD6D563317}"/>
    <cellStyle name="Normal 8 11 2" xfId="2485" xr:uid="{2723EA82-443E-4561-B287-DBA33CBCD24B}"/>
    <cellStyle name="Normal 8 11 3" xfId="2486" xr:uid="{41736651-3705-4225-A36F-FD0B057D9745}"/>
    <cellStyle name="Normal 8 11 4" xfId="2487" xr:uid="{45BDB339-1E91-4235-8DCF-A3278DB9D54F}"/>
    <cellStyle name="Normal 8 12" xfId="2488" xr:uid="{485BE1EC-B86A-4DE8-8727-225412F75007}"/>
    <cellStyle name="Normal 8 12 2" xfId="2489" xr:uid="{B8BC97CD-D426-40AF-A345-B5168EE4D593}"/>
    <cellStyle name="Normal 8 13" xfId="2490" xr:uid="{9DA0E75C-9561-47BB-BC49-3C182EF0690C}"/>
    <cellStyle name="Normal 8 14" xfId="2491" xr:uid="{EB4626E1-F489-4B5D-8195-56CE65CED6A4}"/>
    <cellStyle name="Normal 8 15" xfId="2492" xr:uid="{5E15A389-1932-4653-8F97-4F335B382A3E}"/>
    <cellStyle name="Normal 8 2" xfId="95" xr:uid="{7D946B11-2733-4796-9FFA-411D4024D4AF}"/>
    <cellStyle name="Normal 8 2 10" xfId="2493" xr:uid="{C9C539C3-A4BD-4759-B689-5BFE7BEA50C5}"/>
    <cellStyle name="Normal 8 2 11" xfId="2494" xr:uid="{E1AD233B-A63F-417F-BADF-B4E1D7ED02D0}"/>
    <cellStyle name="Normal 8 2 2" xfId="2495" xr:uid="{18A32C33-8FD9-4701-871E-E4A10F679436}"/>
    <cellStyle name="Normal 8 2 2 2" xfId="2496" xr:uid="{6599FCB1-E4BB-49CC-B912-C4C5B54A77EA}"/>
    <cellStyle name="Normal 8 2 2 2 2" xfId="2497" xr:uid="{EDFE00DD-A3A5-4464-9DCD-E16103FCF009}"/>
    <cellStyle name="Normal 8 2 2 2 2 2" xfId="2498" xr:uid="{64DAB5BD-D84E-4DE2-B084-514B13E6B808}"/>
    <cellStyle name="Normal 8 2 2 2 2 2 2" xfId="2499" xr:uid="{7CC6B0A7-E834-4BB8-9F6D-7A7E4AFDBC8E}"/>
    <cellStyle name="Normal 8 2 2 2 2 2 2 2" xfId="4101" xr:uid="{6D956A16-88E5-422E-A8F6-850AB1CEC667}"/>
    <cellStyle name="Normal 8 2 2 2 2 2 2 2 2" xfId="4102" xr:uid="{FCCF05CF-FE36-4BE4-9BA7-1E7FC48D563F}"/>
    <cellStyle name="Normal 8 2 2 2 2 2 2 3" xfId="4103" xr:uid="{2EDCE4AC-1E3C-46AE-B8A7-E8B53A661B2B}"/>
    <cellStyle name="Normal 8 2 2 2 2 2 3" xfId="2500" xr:uid="{D65555A7-98CE-4DE1-B70F-9A0A7AD6664D}"/>
    <cellStyle name="Normal 8 2 2 2 2 2 3 2" xfId="4104" xr:uid="{1ABDD985-DE80-4314-A33A-3ED468FDEDC5}"/>
    <cellStyle name="Normal 8 2 2 2 2 2 4" xfId="2501" xr:uid="{136C8D73-57CC-4A06-A69B-9713D5CF558F}"/>
    <cellStyle name="Normal 8 2 2 2 2 3" xfId="2502" xr:uid="{BFA204F0-6F13-4FB1-BCF3-DF3387612B7A}"/>
    <cellStyle name="Normal 8 2 2 2 2 3 2" xfId="2503" xr:uid="{3A297608-77C3-4925-8BFD-BF58588A6417}"/>
    <cellStyle name="Normal 8 2 2 2 2 3 2 2" xfId="4105" xr:uid="{D12C5247-1AF3-484D-8C53-29DDB5F26170}"/>
    <cellStyle name="Normal 8 2 2 2 2 3 3" xfId="2504" xr:uid="{C2EC69AA-464B-4E30-BABF-8265E025EC3E}"/>
    <cellStyle name="Normal 8 2 2 2 2 3 4" xfId="2505" xr:uid="{8D1B401E-AE10-47DC-8920-9A7F060698F9}"/>
    <cellStyle name="Normal 8 2 2 2 2 4" xfId="2506" xr:uid="{21511460-2DD6-4D0E-BBDA-49C01E9AEBDD}"/>
    <cellStyle name="Normal 8 2 2 2 2 4 2" xfId="4106" xr:uid="{BD721BFF-78B3-447C-B85E-56729F632CC5}"/>
    <cellStyle name="Normal 8 2 2 2 2 5" xfId="2507" xr:uid="{914460AC-22A4-4D76-B0DF-6AE84932F1B6}"/>
    <cellStyle name="Normal 8 2 2 2 2 6" xfId="2508" xr:uid="{DC80032D-C6E3-411A-BECB-9B86C292E800}"/>
    <cellStyle name="Normal 8 2 2 2 3" xfId="2509" xr:uid="{8B354D2D-29BB-4EA0-9E1E-562BFCC687FA}"/>
    <cellStyle name="Normal 8 2 2 2 3 2" xfId="2510" xr:uid="{D88BD343-AA64-4DE5-BA8E-86BA30216A60}"/>
    <cellStyle name="Normal 8 2 2 2 3 2 2" xfId="2511" xr:uid="{B67E3832-35AA-49D4-A685-C9695B7F1EEB}"/>
    <cellStyle name="Normal 8 2 2 2 3 2 2 2" xfId="4107" xr:uid="{43F532EF-8DA3-49C0-8B65-3DB8CA2E33CE}"/>
    <cellStyle name="Normal 8 2 2 2 3 2 2 2 2" xfId="4108" xr:uid="{B88237DC-4A04-4160-842A-F3E5A5A0374A}"/>
    <cellStyle name="Normal 8 2 2 2 3 2 2 3" xfId="4109" xr:uid="{F54538BB-6554-4066-90E3-BB20F31F9189}"/>
    <cellStyle name="Normal 8 2 2 2 3 2 3" xfId="2512" xr:uid="{C3C9B84D-66B8-4989-B7DE-7AF624BCC869}"/>
    <cellStyle name="Normal 8 2 2 2 3 2 3 2" xfId="4110" xr:uid="{61726F81-8EE3-4E90-A923-4D2B939D7D35}"/>
    <cellStyle name="Normal 8 2 2 2 3 2 4" xfId="2513" xr:uid="{BAEBD146-FBD0-47E5-B7AD-75B1A7D7FFBF}"/>
    <cellStyle name="Normal 8 2 2 2 3 3" xfId="2514" xr:uid="{DC225BC9-3AD7-458A-BF29-EBD97707AC6A}"/>
    <cellStyle name="Normal 8 2 2 2 3 3 2" xfId="4111" xr:uid="{3A7D5FB5-3990-4B82-8C12-8108927ECAB2}"/>
    <cellStyle name="Normal 8 2 2 2 3 3 2 2" xfId="4112" xr:uid="{69C0906E-09F6-4EEF-9838-E775C2A68987}"/>
    <cellStyle name="Normal 8 2 2 2 3 3 3" xfId="4113" xr:uid="{417DF5A2-4A66-4083-ACFE-D62755AA6E38}"/>
    <cellStyle name="Normal 8 2 2 2 3 4" xfId="2515" xr:uid="{4440A5EF-958B-40A7-8C70-04C325ECFB67}"/>
    <cellStyle name="Normal 8 2 2 2 3 4 2" xfId="4114" xr:uid="{37FB36C4-6040-4480-B2E4-F0850F0DB874}"/>
    <cellStyle name="Normal 8 2 2 2 3 5" xfId="2516" xr:uid="{86B3FB6B-06CA-4C83-A649-9C30633EDEBA}"/>
    <cellStyle name="Normal 8 2 2 2 4" xfId="2517" xr:uid="{20BD5F98-20AD-49C1-99EA-A181D49CAA8C}"/>
    <cellStyle name="Normal 8 2 2 2 4 2" xfId="2518" xr:uid="{D53CED54-EB18-4052-951E-39DB56FAD9B5}"/>
    <cellStyle name="Normal 8 2 2 2 4 2 2" xfId="4115" xr:uid="{40FBD76B-BEF9-496E-BF7A-D6915D51CCCB}"/>
    <cellStyle name="Normal 8 2 2 2 4 2 2 2" xfId="4116" xr:uid="{922D0405-0B60-4072-A32E-31530DB1B65F}"/>
    <cellStyle name="Normal 8 2 2 2 4 2 3" xfId="4117" xr:uid="{0118FCA4-CC11-4BFE-89BF-9212A647F60F}"/>
    <cellStyle name="Normal 8 2 2 2 4 3" xfId="2519" xr:uid="{C58E9C83-3D51-45BF-8EF8-14281B74B8BA}"/>
    <cellStyle name="Normal 8 2 2 2 4 3 2" xfId="4118" xr:uid="{A4BAE018-4E88-4017-9DD1-52D0C5D98DE4}"/>
    <cellStyle name="Normal 8 2 2 2 4 4" xfId="2520" xr:uid="{696CBA30-DA9B-441D-9E1D-35A2546D9359}"/>
    <cellStyle name="Normal 8 2 2 2 5" xfId="2521" xr:uid="{F082F8FA-98E0-4F4B-8CDD-CE663D0B3D2F}"/>
    <cellStyle name="Normal 8 2 2 2 5 2" xfId="2522" xr:uid="{45471387-4C4A-4AC1-A64E-3A78ECAE1FBA}"/>
    <cellStyle name="Normal 8 2 2 2 5 2 2" xfId="4119" xr:uid="{EAFABA8D-9BFF-47F1-84A1-D4BD0CFC178C}"/>
    <cellStyle name="Normal 8 2 2 2 5 3" xfId="2523" xr:uid="{A216A8A7-A9CA-4248-8384-3C757A67AC40}"/>
    <cellStyle name="Normal 8 2 2 2 5 4" xfId="2524" xr:uid="{4E92953B-70E9-4319-9A23-FE68B2C3288B}"/>
    <cellStyle name="Normal 8 2 2 2 6" xfId="2525" xr:uid="{B635FA9C-ECED-4523-B003-73AA600EB8F9}"/>
    <cellStyle name="Normal 8 2 2 2 6 2" xfId="4120" xr:uid="{CEA6CA49-6594-441E-A9F9-DDD9AC6316AC}"/>
    <cellStyle name="Normal 8 2 2 2 7" xfId="2526" xr:uid="{1FD6FEE1-3F8B-4D81-AD05-45D494F92A84}"/>
    <cellStyle name="Normal 8 2 2 2 8" xfId="2527" xr:uid="{62F8ACD1-57FB-4E1B-83A7-D6D7B5156709}"/>
    <cellStyle name="Normal 8 2 2 3" xfId="2528" xr:uid="{9BC06A18-EA34-4EAF-BBBF-7EE98C4D69B6}"/>
    <cellStyle name="Normal 8 2 2 3 2" xfId="2529" xr:uid="{4E8E474A-DD03-4BAA-B28F-DB268805AA2A}"/>
    <cellStyle name="Normal 8 2 2 3 2 2" xfId="2530" xr:uid="{2080F3ED-A04D-4DB3-9FD7-78C229DF13F5}"/>
    <cellStyle name="Normal 8 2 2 3 2 2 2" xfId="4121" xr:uid="{7AF764CA-C62A-460A-AAF1-AB1A0F71E8BC}"/>
    <cellStyle name="Normal 8 2 2 3 2 2 2 2" xfId="4122" xr:uid="{98E07233-F29C-4182-8D7C-7FB22BBA3F88}"/>
    <cellStyle name="Normal 8 2 2 3 2 2 3" xfId="4123" xr:uid="{E65FF55B-6B4C-4674-8AD0-7948EE688D7C}"/>
    <cellStyle name="Normal 8 2 2 3 2 3" xfId="2531" xr:uid="{3D921FBC-C547-448C-B5D0-830B53A9DC5B}"/>
    <cellStyle name="Normal 8 2 2 3 2 3 2" xfId="4124" xr:uid="{C6E55B17-F766-4F7D-8BC1-F72F48CDA06B}"/>
    <cellStyle name="Normal 8 2 2 3 2 4" xfId="2532" xr:uid="{08C2D511-C340-46BA-89D5-FCDF8521443C}"/>
    <cellStyle name="Normal 8 2 2 3 3" xfId="2533" xr:uid="{26CB2A5C-ADDF-488C-84A7-B2DF6B368C7C}"/>
    <cellStyle name="Normal 8 2 2 3 3 2" xfId="2534" xr:uid="{A0FEFEFF-8851-46FC-97F0-D2750EFB1D51}"/>
    <cellStyle name="Normal 8 2 2 3 3 2 2" xfId="4125" xr:uid="{AE94961E-5912-44B1-BCE3-9754BE0DA7DB}"/>
    <cellStyle name="Normal 8 2 2 3 3 3" xfId="2535" xr:uid="{EF5C84A6-A085-4F54-955D-DDF45CAE4807}"/>
    <cellStyle name="Normal 8 2 2 3 3 4" xfId="2536" xr:uid="{DCF4204F-ED36-4555-92E4-4CD37DEE2E91}"/>
    <cellStyle name="Normal 8 2 2 3 4" xfId="2537" xr:uid="{C3B1E959-A882-47E4-9000-AC37EA86731C}"/>
    <cellStyle name="Normal 8 2 2 3 4 2" xfId="4126" xr:uid="{CC7FFB1F-28AB-4C18-AA89-D2C79D9D04B1}"/>
    <cellStyle name="Normal 8 2 2 3 5" xfId="2538" xr:uid="{28DC226A-4F54-4756-8C4D-551FD93E97C3}"/>
    <cellStyle name="Normal 8 2 2 3 6" xfId="2539" xr:uid="{6B7D3617-F0AB-4720-8109-B46D3ED8043F}"/>
    <cellStyle name="Normal 8 2 2 4" xfId="2540" xr:uid="{74DFC149-F139-4F88-B6DF-1DD9CCA51CEA}"/>
    <cellStyle name="Normal 8 2 2 4 2" xfId="2541" xr:uid="{CB7970F2-BC53-4991-BB50-90C2A6D89F75}"/>
    <cellStyle name="Normal 8 2 2 4 2 2" xfId="2542" xr:uid="{42BD9833-BB96-441D-A330-4D831D115691}"/>
    <cellStyle name="Normal 8 2 2 4 2 2 2" xfId="4127" xr:uid="{FCA6438A-B15D-4B42-A4EF-10A2BE789D34}"/>
    <cellStyle name="Normal 8 2 2 4 2 2 2 2" xfId="4128" xr:uid="{A24B250E-C8BF-4910-AECE-D5E39135B1A6}"/>
    <cellStyle name="Normal 8 2 2 4 2 2 3" xfId="4129" xr:uid="{769AAC44-92CC-4342-9574-F2225B373EDD}"/>
    <cellStyle name="Normal 8 2 2 4 2 3" xfId="2543" xr:uid="{2536E95D-4FD5-46E2-98BC-817E53A2289C}"/>
    <cellStyle name="Normal 8 2 2 4 2 3 2" xfId="4130" xr:uid="{351FCD6F-DCFF-4998-96A4-FC4ADFE6E7B9}"/>
    <cellStyle name="Normal 8 2 2 4 2 4" xfId="2544" xr:uid="{5D8EB69B-CF41-4DC4-85B2-41E110BF558C}"/>
    <cellStyle name="Normal 8 2 2 4 3" xfId="2545" xr:uid="{782C94BC-BAB8-4773-9849-472CF6484E13}"/>
    <cellStyle name="Normal 8 2 2 4 3 2" xfId="4131" xr:uid="{9F44B374-0D75-4737-8B69-15D743B7C678}"/>
    <cellStyle name="Normal 8 2 2 4 3 2 2" xfId="4132" xr:uid="{AD88CB18-4B03-4B78-BCDD-627A1A03BB13}"/>
    <cellStyle name="Normal 8 2 2 4 3 3" xfId="4133" xr:uid="{D2D23082-A6ED-4DA4-84D4-F737DF791AF9}"/>
    <cellStyle name="Normal 8 2 2 4 4" xfId="2546" xr:uid="{35E8498E-13DB-44A8-8DA4-78E5D70C66CB}"/>
    <cellStyle name="Normal 8 2 2 4 4 2" xfId="4134" xr:uid="{0C4D24B4-8715-4BE3-A333-22FCAB3D0261}"/>
    <cellStyle name="Normal 8 2 2 4 5" xfId="2547" xr:uid="{0AAF00BB-11DF-417F-B0DD-85000E3FF44A}"/>
    <cellStyle name="Normal 8 2 2 5" xfId="2548" xr:uid="{01C00631-C6BB-4FBF-816C-B5BF6D36EF18}"/>
    <cellStyle name="Normal 8 2 2 5 2" xfId="2549" xr:uid="{88BE90ED-D036-4B93-B24D-1377845F16B8}"/>
    <cellStyle name="Normal 8 2 2 5 2 2" xfId="4135" xr:uid="{7F4F69DC-91A6-4AC5-BB24-D67AE4CD3F9B}"/>
    <cellStyle name="Normal 8 2 2 5 2 2 2" xfId="4136" xr:uid="{C5F08461-DBD5-4362-9E15-5911C41BA0F3}"/>
    <cellStyle name="Normal 8 2 2 5 2 3" xfId="4137" xr:uid="{C963AAA7-745E-4782-ACF1-BD01CF573149}"/>
    <cellStyle name="Normal 8 2 2 5 3" xfId="2550" xr:uid="{16C7C427-7BF1-435A-A480-580895206EDE}"/>
    <cellStyle name="Normal 8 2 2 5 3 2" xfId="4138" xr:uid="{438AB419-A079-4205-9DC8-913AA3048381}"/>
    <cellStyle name="Normal 8 2 2 5 4" xfId="2551" xr:uid="{490FB896-AB53-421E-B01D-3FFF1ED208FC}"/>
    <cellStyle name="Normal 8 2 2 6" xfId="2552" xr:uid="{DA933A1E-2354-4E15-AD69-F8D108C2A157}"/>
    <cellStyle name="Normal 8 2 2 6 2" xfId="2553" xr:uid="{A6AF4CAD-692D-4E3D-8E8E-47FEDE617A89}"/>
    <cellStyle name="Normal 8 2 2 6 2 2" xfId="4139" xr:uid="{D1E9F22A-8516-4EAA-802C-E5C16DB078D8}"/>
    <cellStyle name="Normal 8 2 2 6 3" xfId="2554" xr:uid="{F3FA8293-9972-4AF6-8048-EB9D40991C34}"/>
    <cellStyle name="Normal 8 2 2 6 4" xfId="2555" xr:uid="{A9AFEB22-E910-4491-A81D-A42DE3E43FBE}"/>
    <cellStyle name="Normal 8 2 2 7" xfId="2556" xr:uid="{5B67F3AB-CA63-4B69-9256-4FB2E3D3211A}"/>
    <cellStyle name="Normal 8 2 2 7 2" xfId="4140" xr:uid="{E4758374-5EAB-4244-A142-3E9337D25C96}"/>
    <cellStyle name="Normal 8 2 2 8" xfId="2557" xr:uid="{D0FE2A21-149E-473A-B837-9EB3EC577326}"/>
    <cellStyle name="Normal 8 2 2 9" xfId="2558" xr:uid="{27FB54FB-066E-4885-BD28-956E716F1157}"/>
    <cellStyle name="Normal 8 2 3" xfId="2559" xr:uid="{833BED0E-3EF3-4529-ABD2-C403312F4536}"/>
    <cellStyle name="Normal 8 2 3 2" xfId="2560" xr:uid="{0F9B7466-CED2-4167-B284-CDEA269E8307}"/>
    <cellStyle name="Normal 8 2 3 2 2" xfId="2561" xr:uid="{B7168C7F-A85C-413B-BC45-B0E3669C65DA}"/>
    <cellStyle name="Normal 8 2 3 2 2 2" xfId="2562" xr:uid="{1ACE9197-DD55-44B9-8925-E1F1C88AE700}"/>
    <cellStyle name="Normal 8 2 3 2 2 2 2" xfId="4141" xr:uid="{FF6F083E-6651-4D1F-849C-57781FAF8E1C}"/>
    <cellStyle name="Normal 8 2 3 2 2 2 2 2" xfId="4142" xr:uid="{7F0D0170-6895-4DE7-9AAF-4915E216F8F0}"/>
    <cellStyle name="Normal 8 2 3 2 2 2 3" xfId="4143" xr:uid="{2684F3B4-2FB3-4720-93B3-BC1EE80C9DB0}"/>
    <cellStyle name="Normal 8 2 3 2 2 3" xfId="2563" xr:uid="{B9F838CC-174D-4100-862E-E2F9E6EADD0B}"/>
    <cellStyle name="Normal 8 2 3 2 2 3 2" xfId="4144" xr:uid="{9D8108AD-5DBB-4F67-9FBB-FC4C855898DE}"/>
    <cellStyle name="Normal 8 2 3 2 2 4" xfId="2564" xr:uid="{50815683-3FAF-410F-97C9-6558932F8948}"/>
    <cellStyle name="Normal 8 2 3 2 3" xfId="2565" xr:uid="{9AF17D62-1CFD-482C-B37F-78070A4A9EA1}"/>
    <cellStyle name="Normal 8 2 3 2 3 2" xfId="2566" xr:uid="{9250F6A7-E5A1-4E6E-81E0-ED7D8005A9D6}"/>
    <cellStyle name="Normal 8 2 3 2 3 2 2" xfId="4145" xr:uid="{9F9389CD-E982-4311-85D4-C7645E6F6F03}"/>
    <cellStyle name="Normal 8 2 3 2 3 3" xfId="2567" xr:uid="{DD8FC0C8-EA44-4C8C-8E14-25CC274B8E88}"/>
    <cellStyle name="Normal 8 2 3 2 3 4" xfId="2568" xr:uid="{1FB44F39-63F2-47C3-95CB-590CEF93FB65}"/>
    <cellStyle name="Normal 8 2 3 2 4" xfId="2569" xr:uid="{6F050BF5-B09D-4057-8FBF-4F14A041ABCF}"/>
    <cellStyle name="Normal 8 2 3 2 4 2" xfId="4146" xr:uid="{ED870A85-8343-444E-BA56-F194A205904D}"/>
    <cellStyle name="Normal 8 2 3 2 5" xfId="2570" xr:uid="{909DB202-6755-4057-BD6F-169CBFE67D3A}"/>
    <cellStyle name="Normal 8 2 3 2 6" xfId="2571" xr:uid="{CD8CDC7B-E9B2-4858-82D0-C4D086DEFC34}"/>
    <cellStyle name="Normal 8 2 3 3" xfId="2572" xr:uid="{6355427D-133C-409A-B173-DD0895A8FB17}"/>
    <cellStyle name="Normal 8 2 3 3 2" xfId="2573" xr:uid="{868DD2E1-7A7C-43D0-AF86-1EEF2E30FD7E}"/>
    <cellStyle name="Normal 8 2 3 3 2 2" xfId="2574" xr:uid="{84FA8DE2-9326-4B00-8939-7C3EDEC7C52B}"/>
    <cellStyle name="Normal 8 2 3 3 2 2 2" xfId="4147" xr:uid="{ED63E6D0-C78A-42CE-8934-118847FEC044}"/>
    <cellStyle name="Normal 8 2 3 3 2 2 2 2" xfId="4148" xr:uid="{0C6912CD-4DB2-41CE-90FB-CACDB3F8C967}"/>
    <cellStyle name="Normal 8 2 3 3 2 2 3" xfId="4149" xr:uid="{6579E54E-C2D3-4FD5-A172-D688FDF3C0E3}"/>
    <cellStyle name="Normal 8 2 3 3 2 3" xfId="2575" xr:uid="{B629C06A-32AF-46BA-AEDD-444BF3EF15F4}"/>
    <cellStyle name="Normal 8 2 3 3 2 3 2" xfId="4150" xr:uid="{19845B62-0EA3-4232-98DF-BFD2A6A96A87}"/>
    <cellStyle name="Normal 8 2 3 3 2 4" xfId="2576" xr:uid="{9153108A-F0BD-4B23-9B05-1C21D4BB1088}"/>
    <cellStyle name="Normal 8 2 3 3 3" xfId="2577" xr:uid="{45DC4B72-95D7-4F2F-B368-24DFCA2FE09F}"/>
    <cellStyle name="Normal 8 2 3 3 3 2" xfId="4151" xr:uid="{47166F94-7887-412A-9C13-95867EC2A250}"/>
    <cellStyle name="Normal 8 2 3 3 3 2 2" xfId="4152" xr:uid="{12C54DA3-D531-440D-B64D-9FD6F662B642}"/>
    <cellStyle name="Normal 8 2 3 3 3 3" xfId="4153" xr:uid="{BED24C2E-7FE8-40D7-A1B7-EF8E099E1923}"/>
    <cellStyle name="Normal 8 2 3 3 4" xfId="2578" xr:uid="{201CDECC-0F79-42B3-BA5D-1FF767776EAE}"/>
    <cellStyle name="Normal 8 2 3 3 4 2" xfId="4154" xr:uid="{F0764594-0912-40FE-A687-EE667D5C66D4}"/>
    <cellStyle name="Normal 8 2 3 3 5" xfId="2579" xr:uid="{0A9F30B0-8B87-49B4-9A4A-D6B3D3E622CA}"/>
    <cellStyle name="Normal 8 2 3 4" xfId="2580" xr:uid="{663E6B96-6BEA-4392-99FA-5AB3BF876DA7}"/>
    <cellStyle name="Normal 8 2 3 4 2" xfId="2581" xr:uid="{B7A81567-A127-4B1E-BE5B-286570480AE2}"/>
    <cellStyle name="Normal 8 2 3 4 2 2" xfId="4155" xr:uid="{8D654C85-7B42-4E3E-A345-67D177C34173}"/>
    <cellStyle name="Normal 8 2 3 4 2 2 2" xfId="4156" xr:uid="{D17D1E32-9CBE-403B-8F48-ED035A4B6A5A}"/>
    <cellStyle name="Normal 8 2 3 4 2 3" xfId="4157" xr:uid="{CD648E7E-CE22-4759-9D22-5B1092D4C0CF}"/>
    <cellStyle name="Normal 8 2 3 4 3" xfId="2582" xr:uid="{D43872AD-3A6A-40F6-A289-4F6A6782E267}"/>
    <cellStyle name="Normal 8 2 3 4 3 2" xfId="4158" xr:uid="{24068D43-267F-405F-8012-3A266CD0A538}"/>
    <cellStyle name="Normal 8 2 3 4 4" xfId="2583" xr:uid="{65593F32-7F6C-4F57-8134-D85745AAF1B3}"/>
    <cellStyle name="Normal 8 2 3 5" xfId="2584" xr:uid="{1F0E7DAA-E9BA-4BF4-96A2-4D01EF22CBB5}"/>
    <cellStyle name="Normal 8 2 3 5 2" xfId="2585" xr:uid="{DA428B93-FBF5-4124-BAF7-0A55A67407A0}"/>
    <cellStyle name="Normal 8 2 3 5 2 2" xfId="4159" xr:uid="{DB46E984-E626-4C34-A40F-FBF3BCA54E45}"/>
    <cellStyle name="Normal 8 2 3 5 3" xfId="2586" xr:uid="{BF6631E9-1D25-48E9-A272-8FEE4F3E86D7}"/>
    <cellStyle name="Normal 8 2 3 5 4" xfId="2587" xr:uid="{E8B6ADB9-6A61-4F93-804F-8747588EFB5D}"/>
    <cellStyle name="Normal 8 2 3 6" xfId="2588" xr:uid="{512BCD7D-5B3C-48DB-9F1A-2D5B31E5A3CC}"/>
    <cellStyle name="Normal 8 2 3 6 2" xfId="4160" xr:uid="{4AE10F61-D704-42CE-A5D7-4A22A408EA80}"/>
    <cellStyle name="Normal 8 2 3 7" xfId="2589" xr:uid="{A85958CB-A13D-47D0-9C4A-9960CC1B51FA}"/>
    <cellStyle name="Normal 8 2 3 8" xfId="2590" xr:uid="{FC2DE2A1-2792-4652-86E7-77222C99EADF}"/>
    <cellStyle name="Normal 8 2 4" xfId="2591" xr:uid="{8C12DD44-D55E-4FA5-9F78-5C8EBC406CE6}"/>
    <cellStyle name="Normal 8 2 4 2" xfId="2592" xr:uid="{1145289A-02C5-465E-B2FE-D92EB4C31683}"/>
    <cellStyle name="Normal 8 2 4 2 2" xfId="2593" xr:uid="{972C9236-0303-4BA2-99D4-DCE9BD32F353}"/>
    <cellStyle name="Normal 8 2 4 2 2 2" xfId="2594" xr:uid="{7DF301CA-2943-4C40-998C-FA13EF7D04AB}"/>
    <cellStyle name="Normal 8 2 4 2 2 2 2" xfId="4161" xr:uid="{9BFE98EF-A3C1-47F4-B1C8-25E3826B2C91}"/>
    <cellStyle name="Normal 8 2 4 2 2 3" xfId="2595" xr:uid="{B8F37085-943B-4588-84DF-BAF52EA70535}"/>
    <cellStyle name="Normal 8 2 4 2 2 4" xfId="2596" xr:uid="{877378AE-2E7D-4252-8088-3550402D7DEF}"/>
    <cellStyle name="Normal 8 2 4 2 3" xfId="2597" xr:uid="{1DFCA133-D45D-4B8B-84FA-8BFF786CBDC2}"/>
    <cellStyle name="Normal 8 2 4 2 3 2" xfId="4162" xr:uid="{8F60C724-3E67-426A-868E-78E644940218}"/>
    <cellStyle name="Normal 8 2 4 2 4" xfId="2598" xr:uid="{14662B44-D484-49E2-B083-59ED237A0D34}"/>
    <cellStyle name="Normal 8 2 4 2 5" xfId="2599" xr:uid="{E57B087F-0131-4831-9155-0E8650C6FE79}"/>
    <cellStyle name="Normal 8 2 4 3" xfId="2600" xr:uid="{2BC527CC-7EBC-40AF-8174-AF6EF31A2DBF}"/>
    <cellStyle name="Normal 8 2 4 3 2" xfId="2601" xr:uid="{C5123A7A-A8FD-4CA3-9CAF-C22E67465FF1}"/>
    <cellStyle name="Normal 8 2 4 3 2 2" xfId="4163" xr:uid="{C18227E3-AE12-43AB-B6FC-DC1D6D681594}"/>
    <cellStyle name="Normal 8 2 4 3 3" xfId="2602" xr:uid="{34CD60E7-E7E3-4F5C-A5A7-B4C23A9EBF90}"/>
    <cellStyle name="Normal 8 2 4 3 4" xfId="2603" xr:uid="{57CF5D62-C7E3-4AE1-9957-6E9F1CFF83E9}"/>
    <cellStyle name="Normal 8 2 4 4" xfId="2604" xr:uid="{32799618-4363-4A5E-B55F-F9F81A05D8F7}"/>
    <cellStyle name="Normal 8 2 4 4 2" xfId="2605" xr:uid="{5CD219AA-5093-455C-A2EA-C463101D70FD}"/>
    <cellStyle name="Normal 8 2 4 4 3" xfId="2606" xr:uid="{25CDBEA7-C807-4CCC-B245-A03F89FB2420}"/>
    <cellStyle name="Normal 8 2 4 4 4" xfId="2607" xr:uid="{BFFC709F-7591-4B85-B3F9-B8313CFD97FB}"/>
    <cellStyle name="Normal 8 2 4 5" xfId="2608" xr:uid="{D345A426-5898-4EC8-A883-ECCD63E7E422}"/>
    <cellStyle name="Normal 8 2 4 6" xfId="2609" xr:uid="{FFA42789-CB42-4B6F-A12C-D66E09A0E4A2}"/>
    <cellStyle name="Normal 8 2 4 7" xfId="2610" xr:uid="{4F3A7647-BDA4-41F2-839C-82F60E93B816}"/>
    <cellStyle name="Normal 8 2 5" xfId="2611" xr:uid="{11715EF4-BA75-4ABB-89D5-B2AAB3A3F215}"/>
    <cellStyle name="Normal 8 2 5 2" xfId="2612" xr:uid="{CC38117F-E349-4A13-A77C-76552F721D3A}"/>
    <cellStyle name="Normal 8 2 5 2 2" xfId="2613" xr:uid="{A3C04D95-AE8F-4C36-A644-BB587127A015}"/>
    <cellStyle name="Normal 8 2 5 2 2 2" xfId="4164" xr:uid="{823F7ECD-1EDA-4D93-9CB0-91D529B75EC5}"/>
    <cellStyle name="Normal 8 2 5 2 2 2 2" xfId="4165" xr:uid="{F8C1FC16-2E47-4210-B440-6B8A51077868}"/>
    <cellStyle name="Normal 8 2 5 2 2 3" xfId="4166" xr:uid="{FEB5116F-F3BF-40EB-8AE5-E95A1B3F1C64}"/>
    <cellStyle name="Normal 8 2 5 2 3" xfId="2614" xr:uid="{6AD25A2B-33C1-415C-BBF9-9E825B2F987B}"/>
    <cellStyle name="Normal 8 2 5 2 3 2" xfId="4167" xr:uid="{2F3D5B85-5277-408A-A2BC-668129D87055}"/>
    <cellStyle name="Normal 8 2 5 2 4" xfId="2615" xr:uid="{097C4F6C-E4DF-4ABC-B1A3-77336B5A6F32}"/>
    <cellStyle name="Normal 8 2 5 3" xfId="2616" xr:uid="{DF5E14B8-EFBC-4E67-90C3-B3DD6469B9D4}"/>
    <cellStyle name="Normal 8 2 5 3 2" xfId="2617" xr:uid="{A3F3F25C-955A-432E-B2E0-416E60D9D43B}"/>
    <cellStyle name="Normal 8 2 5 3 2 2" xfId="4168" xr:uid="{F4AC6542-9E1F-475C-AFDC-FD26371A39DF}"/>
    <cellStyle name="Normal 8 2 5 3 3" xfId="2618" xr:uid="{CEECE6E4-02AA-41E7-8CB6-5946707033A3}"/>
    <cellStyle name="Normal 8 2 5 3 4" xfId="2619" xr:uid="{1AE85709-9AA7-41C1-8DF8-022F618712F3}"/>
    <cellStyle name="Normal 8 2 5 4" xfId="2620" xr:uid="{2192C02B-5E6E-4CD8-BC25-AAAEB97E8796}"/>
    <cellStyle name="Normal 8 2 5 4 2" xfId="4169" xr:uid="{EC1CA940-9F50-4CD1-9804-6E298EFB144C}"/>
    <cellStyle name="Normal 8 2 5 5" xfId="2621" xr:uid="{D63DA6ED-A17A-4D6D-90D1-07E4053B2CFB}"/>
    <cellStyle name="Normal 8 2 5 6" xfId="2622" xr:uid="{84D0EA9F-B7AA-4AA3-9094-9CFCB79400DE}"/>
    <cellStyle name="Normal 8 2 6" xfId="2623" xr:uid="{21F48D24-1FB4-40D4-9770-33BD1BB8AAEC}"/>
    <cellStyle name="Normal 8 2 6 2" xfId="2624" xr:uid="{9D25C0E5-1346-4EF3-9FCA-9C3CF99E0E58}"/>
    <cellStyle name="Normal 8 2 6 2 2" xfId="2625" xr:uid="{53617D92-503F-4399-AC22-D3731991FF39}"/>
    <cellStyle name="Normal 8 2 6 2 2 2" xfId="4170" xr:uid="{405C8A26-DA5A-4636-92F9-C491B6BA2FE8}"/>
    <cellStyle name="Normal 8 2 6 2 3" xfId="2626" xr:uid="{5CE17A59-8551-4B66-8289-4416DF3DADB1}"/>
    <cellStyle name="Normal 8 2 6 2 4" xfId="2627" xr:uid="{6B25158C-0DA1-4E15-8DB6-2C1812B936E2}"/>
    <cellStyle name="Normal 8 2 6 3" xfId="2628" xr:uid="{5AE091ED-B2CD-4CCE-8E26-07B87102BC5B}"/>
    <cellStyle name="Normal 8 2 6 3 2" xfId="4171" xr:uid="{A7D9DB4B-2B16-4BF9-86A1-992691555219}"/>
    <cellStyle name="Normal 8 2 6 4" xfId="2629" xr:uid="{339F28A9-7C19-4DB8-8647-FD33427D5CA3}"/>
    <cellStyle name="Normal 8 2 6 5" xfId="2630" xr:uid="{A8B17CE4-3B00-49B8-B83F-148A951D4144}"/>
    <cellStyle name="Normal 8 2 7" xfId="2631" xr:uid="{9CF8E98E-31BD-4363-A8DC-669480780A51}"/>
    <cellStyle name="Normal 8 2 7 2" xfId="2632" xr:uid="{149CF333-86DB-4C51-B934-8686A7824FA3}"/>
    <cellStyle name="Normal 8 2 7 2 2" xfId="4172" xr:uid="{056A2C1A-A438-404E-86C2-4B4A35FCCE21}"/>
    <cellStyle name="Normal 8 2 7 3" xfId="2633" xr:uid="{0C31AAC8-9C50-41EB-A99A-93B668C9978A}"/>
    <cellStyle name="Normal 8 2 7 4" xfId="2634" xr:uid="{E48A997F-3191-47DE-84FE-2C513455B38D}"/>
    <cellStyle name="Normal 8 2 8" xfId="2635" xr:uid="{04E54F53-11EC-4BA9-9755-C460A2C5C881}"/>
    <cellStyle name="Normal 8 2 8 2" xfId="2636" xr:uid="{7D045E48-3FA4-45BE-8686-1D01DD5A1EF9}"/>
    <cellStyle name="Normal 8 2 8 3" xfId="2637" xr:uid="{795B89A9-6380-4781-A923-F661FD71EACB}"/>
    <cellStyle name="Normal 8 2 8 4" xfId="2638" xr:uid="{3F94FD83-951F-42F6-92F7-1611F0D089CE}"/>
    <cellStyle name="Normal 8 2 9" xfId="2639" xr:uid="{090081C5-C667-486A-8C2D-49BE6F58D828}"/>
    <cellStyle name="Normal 8 3" xfId="2640" xr:uid="{E08AC6BB-7ADD-4AB8-AD9A-F4C086275D4E}"/>
    <cellStyle name="Normal 8 3 10" xfId="2641" xr:uid="{683C5B99-3A10-4ADC-9248-DCEB436FA2DE}"/>
    <cellStyle name="Normal 8 3 11" xfId="2642" xr:uid="{8E485541-B7DB-4257-B582-7F7860490B95}"/>
    <cellStyle name="Normal 8 3 2" xfId="2643" xr:uid="{D02B3215-E25F-4553-979D-36A0BF7E5869}"/>
    <cellStyle name="Normal 8 3 2 2" xfId="2644" xr:uid="{756C6327-F7E0-462B-9E74-79811CEC6234}"/>
    <cellStyle name="Normal 8 3 2 2 2" xfId="2645" xr:uid="{90E2317E-96C6-4AD3-A534-4170E205068E}"/>
    <cellStyle name="Normal 8 3 2 2 2 2" xfId="2646" xr:uid="{FA2DF952-1DD6-4597-BCFA-A2EB5649AB56}"/>
    <cellStyle name="Normal 8 3 2 2 2 2 2" xfId="2647" xr:uid="{7AD5C58F-C6CC-4E2D-AB59-47B73632B829}"/>
    <cellStyle name="Normal 8 3 2 2 2 2 2 2" xfId="4173" xr:uid="{351D2680-19CC-44A8-835B-2D88A3A75728}"/>
    <cellStyle name="Normal 8 3 2 2 2 2 3" xfId="2648" xr:uid="{2963B8E7-F20C-4C46-8BE1-E7C880D4AE5B}"/>
    <cellStyle name="Normal 8 3 2 2 2 2 4" xfId="2649" xr:uid="{95438AD4-7C2B-4A65-ADFD-71D1D9DB4190}"/>
    <cellStyle name="Normal 8 3 2 2 2 3" xfId="2650" xr:uid="{A7FF6C8E-B547-4425-A8E0-5E6F048DCEFC}"/>
    <cellStyle name="Normal 8 3 2 2 2 3 2" xfId="2651" xr:uid="{AA043995-305C-447C-9D56-34611F56A348}"/>
    <cellStyle name="Normal 8 3 2 2 2 3 3" xfId="2652" xr:uid="{D1123C14-665A-4A47-B62C-2FC9268E1FC2}"/>
    <cellStyle name="Normal 8 3 2 2 2 3 4" xfId="2653" xr:uid="{85BDE866-A030-4DF5-B8E4-CB5E56318825}"/>
    <cellStyle name="Normal 8 3 2 2 2 4" xfId="2654" xr:uid="{2A058AEE-21E4-4E78-A4FE-C8712300BE82}"/>
    <cellStyle name="Normal 8 3 2 2 2 5" xfId="2655" xr:uid="{A0D930C8-DA62-4D7D-8415-73D150C06BDA}"/>
    <cellStyle name="Normal 8 3 2 2 2 6" xfId="2656" xr:uid="{B5E8A959-CF77-4993-B473-09BEE2322A4D}"/>
    <cellStyle name="Normal 8 3 2 2 3" xfId="2657" xr:uid="{DCA1F454-7C77-4E8B-84ED-DF07B59EF5CA}"/>
    <cellStyle name="Normal 8 3 2 2 3 2" xfId="2658" xr:uid="{F8304CA9-DD48-4845-94B9-DBE654CEB054}"/>
    <cellStyle name="Normal 8 3 2 2 3 2 2" xfId="2659" xr:uid="{5CDDB099-1A09-4483-9862-241BA63894FD}"/>
    <cellStyle name="Normal 8 3 2 2 3 2 3" xfId="2660" xr:uid="{A6575132-EACF-4E3A-A50F-7F408557786A}"/>
    <cellStyle name="Normal 8 3 2 2 3 2 4" xfId="2661" xr:uid="{0360E73C-B538-43E8-81BA-B67717ECE345}"/>
    <cellStyle name="Normal 8 3 2 2 3 3" xfId="2662" xr:uid="{619B89DF-2089-483B-8586-CD3052B8B43E}"/>
    <cellStyle name="Normal 8 3 2 2 3 4" xfId="2663" xr:uid="{CFFBC3BE-1FE0-4F09-B78E-393C19069473}"/>
    <cellStyle name="Normal 8 3 2 2 3 5" xfId="2664" xr:uid="{C8B433A4-39D3-497F-8283-4ADF49385D7C}"/>
    <cellStyle name="Normal 8 3 2 2 4" xfId="2665" xr:uid="{A349425B-686E-4A23-B729-7491AF9032CB}"/>
    <cellStyle name="Normal 8 3 2 2 4 2" xfId="2666" xr:uid="{A75952AF-9C8E-426C-B207-6D158A12DD84}"/>
    <cellStyle name="Normal 8 3 2 2 4 3" xfId="2667" xr:uid="{43EE08EF-1837-4823-8CEC-E9C5DD31603F}"/>
    <cellStyle name="Normal 8 3 2 2 4 4" xfId="2668" xr:uid="{B82F9950-D02A-4FB5-9FBE-BCB3F72EEF90}"/>
    <cellStyle name="Normal 8 3 2 2 5" xfId="2669" xr:uid="{8F23AC1A-6E17-4516-B38F-D6C7325BB485}"/>
    <cellStyle name="Normal 8 3 2 2 5 2" xfId="2670" xr:uid="{63B79FF2-7807-46D0-A352-6FAD7C3C0207}"/>
    <cellStyle name="Normal 8 3 2 2 5 3" xfId="2671" xr:uid="{5BB3D70A-94BC-40A4-BD9F-B78D0DD79FFB}"/>
    <cellStyle name="Normal 8 3 2 2 5 4" xfId="2672" xr:uid="{56F9E8B2-4BBD-4D60-9CF3-1D30F0C01647}"/>
    <cellStyle name="Normal 8 3 2 2 6" xfId="2673" xr:uid="{6031D737-A201-48B5-951B-8E39CA537224}"/>
    <cellStyle name="Normal 8 3 2 2 7" xfId="2674" xr:uid="{CBC00A78-29BB-4C97-9CD0-7C171FA8E7F3}"/>
    <cellStyle name="Normal 8 3 2 2 8" xfId="2675" xr:uid="{EEF4CB5F-229D-4DCA-996D-5F3CD1A09FB2}"/>
    <cellStyle name="Normal 8 3 2 3" xfId="2676" xr:uid="{29DF95F2-5176-4C81-B4B4-3FF53270F503}"/>
    <cellStyle name="Normal 8 3 2 3 2" xfId="2677" xr:uid="{2979839C-764D-4081-BB2E-630D530B7284}"/>
    <cellStyle name="Normal 8 3 2 3 2 2" xfId="2678" xr:uid="{8461E72A-CC24-4A47-99EB-A5E3B6827CAF}"/>
    <cellStyle name="Normal 8 3 2 3 2 2 2" xfId="4174" xr:uid="{F1215800-6507-4083-9287-271C5AF67C91}"/>
    <cellStyle name="Normal 8 3 2 3 2 2 2 2" xfId="4175" xr:uid="{125F145D-0855-480E-8A5D-7C79596B04B0}"/>
    <cellStyle name="Normal 8 3 2 3 2 2 3" xfId="4176" xr:uid="{575D664C-4132-4DA8-A895-B1767A7C6752}"/>
    <cellStyle name="Normal 8 3 2 3 2 3" xfId="2679" xr:uid="{0F5A1393-81B4-40E0-843B-196E87FD06AF}"/>
    <cellStyle name="Normal 8 3 2 3 2 3 2" xfId="4177" xr:uid="{D6950560-C6E8-4302-9AEA-3C013745E998}"/>
    <cellStyle name="Normal 8 3 2 3 2 4" xfId="2680" xr:uid="{F2842660-A4F3-42B3-817A-AFF7F7FE1B65}"/>
    <cellStyle name="Normal 8 3 2 3 3" xfId="2681" xr:uid="{CD950F64-09BD-461C-92AE-953E0CA7F995}"/>
    <cellStyle name="Normal 8 3 2 3 3 2" xfId="2682" xr:uid="{9212657F-AF48-49A2-96E4-07E1446975A5}"/>
    <cellStyle name="Normal 8 3 2 3 3 2 2" xfId="4178" xr:uid="{A5ED13A7-CAC1-465F-89F3-6D21AC7DDC2C}"/>
    <cellStyle name="Normal 8 3 2 3 3 3" xfId="2683" xr:uid="{F20ADCC2-6922-43FE-806C-F16C3E4A547F}"/>
    <cellStyle name="Normal 8 3 2 3 3 4" xfId="2684" xr:uid="{B694E6FC-B73A-491B-8D9E-B16B34B9D3B1}"/>
    <cellStyle name="Normal 8 3 2 3 4" xfId="2685" xr:uid="{06AE7CFE-2FF7-400C-9E23-91C0D03FFC9C}"/>
    <cellStyle name="Normal 8 3 2 3 4 2" xfId="4179" xr:uid="{0B0B7A5A-9091-43D5-B1B2-60ED7A14956A}"/>
    <cellStyle name="Normal 8 3 2 3 5" xfId="2686" xr:uid="{3E2FB9E4-6768-4F1B-88E4-0D529639E1D1}"/>
    <cellStyle name="Normal 8 3 2 3 6" xfId="2687" xr:uid="{3EF25DFC-6123-40BA-A05B-C59602EDC69F}"/>
    <cellStyle name="Normal 8 3 2 4" xfId="2688" xr:uid="{F7DF3074-658A-4317-A5C5-A9FB7040E464}"/>
    <cellStyle name="Normal 8 3 2 4 2" xfId="2689" xr:uid="{0BC4906C-E054-4E68-A61B-CBF17AF0CCEC}"/>
    <cellStyle name="Normal 8 3 2 4 2 2" xfId="2690" xr:uid="{ADD708CE-9738-4764-B888-70A9579B1191}"/>
    <cellStyle name="Normal 8 3 2 4 2 2 2" xfId="4180" xr:uid="{7781DA6A-70E9-4989-B303-C71DA42E6145}"/>
    <cellStyle name="Normal 8 3 2 4 2 3" xfId="2691" xr:uid="{13BCFA45-5CBF-46BC-A89B-C00162295C7A}"/>
    <cellStyle name="Normal 8 3 2 4 2 4" xfId="2692" xr:uid="{736FC5F4-B34B-4CDF-A992-7ED962ACDA7E}"/>
    <cellStyle name="Normal 8 3 2 4 3" xfId="2693" xr:uid="{629496FD-ECBA-4DC4-B92A-5FBA5F9F219B}"/>
    <cellStyle name="Normal 8 3 2 4 3 2" xfId="4181" xr:uid="{1B6503D0-62F2-4BC3-840A-DB6586A64253}"/>
    <cellStyle name="Normal 8 3 2 4 4" xfId="2694" xr:uid="{AE42F35E-1C02-4569-A6F7-B35E0A94F7B6}"/>
    <cellStyle name="Normal 8 3 2 4 5" xfId="2695" xr:uid="{2730CAE7-51D8-46D7-B98F-317067D1C6FA}"/>
    <cellStyle name="Normal 8 3 2 5" xfId="2696" xr:uid="{4D5AFA1B-54CC-444F-B127-0BC1A36C6706}"/>
    <cellStyle name="Normal 8 3 2 5 2" xfId="2697" xr:uid="{32C727C1-549E-4D24-BFA9-B71F4E1671B8}"/>
    <cellStyle name="Normal 8 3 2 5 2 2" xfId="4182" xr:uid="{4FF697EE-ABB0-41E4-A68F-9BB3F33DEEA8}"/>
    <cellStyle name="Normal 8 3 2 5 3" xfId="2698" xr:uid="{33DC0F0F-2FA0-4393-92F0-8C60026CB2C2}"/>
    <cellStyle name="Normal 8 3 2 5 4" xfId="2699" xr:uid="{F94FCC1D-CECB-45BC-A72F-5CF9A24D93BC}"/>
    <cellStyle name="Normal 8 3 2 6" xfId="2700" xr:uid="{02488CFC-8430-463A-AD80-2BF7D137D719}"/>
    <cellStyle name="Normal 8 3 2 6 2" xfId="2701" xr:uid="{0E026AC7-FCAD-4908-B7AB-4B3B38B44EF6}"/>
    <cellStyle name="Normal 8 3 2 6 3" xfId="2702" xr:uid="{40C041B6-60FC-443B-A565-F489BEACBDC4}"/>
    <cellStyle name="Normal 8 3 2 6 4" xfId="2703" xr:uid="{080BB81A-460F-4B2D-BE53-56D342EF543C}"/>
    <cellStyle name="Normal 8 3 2 7" xfId="2704" xr:uid="{64C62610-F1CD-4517-8755-FA06576891AC}"/>
    <cellStyle name="Normal 8 3 2 8" xfId="2705" xr:uid="{D12F3005-6369-481D-A1DA-98EEAAE43134}"/>
    <cellStyle name="Normal 8 3 2 9" xfId="2706" xr:uid="{1501CEAF-4B03-4711-A3CC-B15A74EFB9E7}"/>
    <cellStyle name="Normal 8 3 3" xfId="2707" xr:uid="{E0BAABEA-62CF-4352-AD4A-3FF1838896F9}"/>
    <cellStyle name="Normal 8 3 3 2" xfId="2708" xr:uid="{93A55D0A-AE34-4CFF-BF27-07B4C56D37AC}"/>
    <cellStyle name="Normal 8 3 3 2 2" xfId="2709" xr:uid="{315A7773-9AD1-4FE1-9532-B4D499E26CF3}"/>
    <cellStyle name="Normal 8 3 3 2 2 2" xfId="2710" xr:uid="{1EFCFCE2-15D2-4627-82AA-B40A90099718}"/>
    <cellStyle name="Normal 8 3 3 2 2 2 2" xfId="4183" xr:uid="{122AC5F3-61B6-49F9-9E51-5F335C7D6E83}"/>
    <cellStyle name="Normal 8 3 3 2 2 2 2 2" xfId="4745" xr:uid="{B9493899-887B-4BFB-9917-BFD862893333}"/>
    <cellStyle name="Normal 8 3 3 2 2 2 3" xfId="4746" xr:uid="{985F4098-F59F-4246-9003-DB15901B9E68}"/>
    <cellStyle name="Normal 8 3 3 2 2 3" xfId="2711" xr:uid="{61611B3B-040E-4461-B4C8-0DDB13582815}"/>
    <cellStyle name="Normal 8 3 3 2 2 3 2" xfId="4747" xr:uid="{F2996A84-C4D6-4249-85E7-D223484AF0EC}"/>
    <cellStyle name="Normal 8 3 3 2 2 4" xfId="2712" xr:uid="{343F478A-8552-4405-B591-A1285307AE2F}"/>
    <cellStyle name="Normal 8 3 3 2 3" xfId="2713" xr:uid="{6ED3C491-51B0-4CCF-860F-58CED89A906E}"/>
    <cellStyle name="Normal 8 3 3 2 3 2" xfId="2714" xr:uid="{EB269075-3ED9-417F-9F3A-3C69F3CCB01A}"/>
    <cellStyle name="Normal 8 3 3 2 3 2 2" xfId="4748" xr:uid="{065CF767-5ECA-4BAD-8C3B-E83A3D291B71}"/>
    <cellStyle name="Normal 8 3 3 2 3 3" xfId="2715" xr:uid="{C6860858-1FB1-47EC-8CF3-B25CEB3AE2AA}"/>
    <cellStyle name="Normal 8 3 3 2 3 4" xfId="2716" xr:uid="{BF968B0D-D46F-43B0-8D98-90DB7DFC0307}"/>
    <cellStyle name="Normal 8 3 3 2 4" xfId="2717" xr:uid="{88CB77D2-5156-4171-BBFE-624C8F588E85}"/>
    <cellStyle name="Normal 8 3 3 2 4 2" xfId="4749" xr:uid="{F649CB12-492B-4838-A60A-42E992657AE0}"/>
    <cellStyle name="Normal 8 3 3 2 5" xfId="2718" xr:uid="{0EE56854-A5B3-4DDD-9596-7D8B1F4D570B}"/>
    <cellStyle name="Normal 8 3 3 2 6" xfId="2719" xr:uid="{2533FADD-6B3C-43B0-90FE-D2DDFEFBDB96}"/>
    <cellStyle name="Normal 8 3 3 3" xfId="2720" xr:uid="{49F64E97-26FA-4DE9-8C79-11A274DEA273}"/>
    <cellStyle name="Normal 8 3 3 3 2" xfId="2721" xr:uid="{CEAB5D6B-42EC-4F73-A8B3-30DA21B40F11}"/>
    <cellStyle name="Normal 8 3 3 3 2 2" xfId="2722" xr:uid="{39880E3B-F7C6-4CAD-BF09-D5F0EC78C187}"/>
    <cellStyle name="Normal 8 3 3 3 2 2 2" xfId="4750" xr:uid="{D9FF54AA-9964-4666-86C0-69C9A43AB5BF}"/>
    <cellStyle name="Normal 8 3 3 3 2 3" xfId="2723" xr:uid="{788DBDF4-A2D3-4EBE-9E18-E51F26E1841A}"/>
    <cellStyle name="Normal 8 3 3 3 2 4" xfId="2724" xr:uid="{A00126DC-A212-4951-B404-37A314DEAA4E}"/>
    <cellStyle name="Normal 8 3 3 3 3" xfId="2725" xr:uid="{55541F13-F630-4658-B36B-766D447C41D9}"/>
    <cellStyle name="Normal 8 3 3 3 3 2" xfId="4751" xr:uid="{A0571CD0-B7F5-45C8-B635-8A3924C7920F}"/>
    <cellStyle name="Normal 8 3 3 3 4" xfId="2726" xr:uid="{AE14FD3B-AC3F-4E7B-81A4-8A41E57393ED}"/>
    <cellStyle name="Normal 8 3 3 3 5" xfId="2727" xr:uid="{5A9681FD-59B9-4972-810E-52FD22CB75D4}"/>
    <cellStyle name="Normal 8 3 3 4" xfId="2728" xr:uid="{DE3FC429-4404-4C71-9282-A3CF26D510F3}"/>
    <cellStyle name="Normal 8 3 3 4 2" xfId="2729" xr:uid="{A5E30874-B730-4284-9341-CE59DB52E2B4}"/>
    <cellStyle name="Normal 8 3 3 4 2 2" xfId="4752" xr:uid="{45CEAAB9-DB0A-4C6B-8410-D215A6022FEB}"/>
    <cellStyle name="Normal 8 3 3 4 3" xfId="2730" xr:uid="{FD5E8188-25D2-4631-B6F9-3EF974AB0E4A}"/>
    <cellStyle name="Normal 8 3 3 4 4" xfId="2731" xr:uid="{FE5768DB-7B13-46D1-ADC3-1624933BD9C3}"/>
    <cellStyle name="Normal 8 3 3 5" xfId="2732" xr:uid="{060422DA-6155-4A7B-87CA-15CDF8093021}"/>
    <cellStyle name="Normal 8 3 3 5 2" xfId="2733" xr:uid="{F67AD171-25CE-44F1-8695-C9B8F88A45B0}"/>
    <cellStyle name="Normal 8 3 3 5 3" xfId="2734" xr:uid="{FD029F70-4FDB-4E2A-B2F7-7F3B7104ED71}"/>
    <cellStyle name="Normal 8 3 3 5 4" xfId="2735" xr:uid="{FAF90269-19D4-43A5-9C9A-2BCA61B67C47}"/>
    <cellStyle name="Normal 8 3 3 6" xfId="2736" xr:uid="{1AE95850-65D4-4E4D-A8D6-C9EF4D18FBA2}"/>
    <cellStyle name="Normal 8 3 3 7" xfId="2737" xr:uid="{B1577721-18C5-433A-AC85-8517BA44F870}"/>
    <cellStyle name="Normal 8 3 3 8" xfId="2738" xr:uid="{83749C40-7740-4095-B4BD-037C9A715E25}"/>
    <cellStyle name="Normal 8 3 4" xfId="2739" xr:uid="{25C7C07F-9B8B-45BA-869A-D12C3B2891CB}"/>
    <cellStyle name="Normal 8 3 4 2" xfId="2740" xr:uid="{9F9BD247-641C-4F14-BC88-D476EDF17556}"/>
    <cellStyle name="Normal 8 3 4 2 2" xfId="2741" xr:uid="{9736A888-C049-491A-A19E-3FD2E91D5BC6}"/>
    <cellStyle name="Normal 8 3 4 2 2 2" xfId="2742" xr:uid="{D7223561-F59B-4E58-A995-15237203DF65}"/>
    <cellStyle name="Normal 8 3 4 2 2 2 2" xfId="4184" xr:uid="{B485F02B-DA62-44EC-96DB-F2577227C417}"/>
    <cellStyle name="Normal 8 3 4 2 2 3" xfId="2743" xr:uid="{12037EC5-55B2-46D1-A77F-76893F641825}"/>
    <cellStyle name="Normal 8 3 4 2 2 4" xfId="2744" xr:uid="{11FF9424-539F-491C-BA9F-91491B0BA88A}"/>
    <cellStyle name="Normal 8 3 4 2 3" xfId="2745" xr:uid="{693C0943-1805-44C6-8B2B-C354EAD1B6C7}"/>
    <cellStyle name="Normal 8 3 4 2 3 2" xfId="4185" xr:uid="{4C5667D5-FEA9-4439-9204-20A14C1F7681}"/>
    <cellStyle name="Normal 8 3 4 2 4" xfId="2746" xr:uid="{03906753-8124-4E96-AF60-3DE021F2C0BA}"/>
    <cellStyle name="Normal 8 3 4 2 5" xfId="2747" xr:uid="{477900CA-D90B-45C0-94D9-34224B105146}"/>
    <cellStyle name="Normal 8 3 4 3" xfId="2748" xr:uid="{6BAB6EF0-9057-48EE-8D9B-DD4D9C1ECA67}"/>
    <cellStyle name="Normal 8 3 4 3 2" xfId="2749" xr:uid="{DECE93BD-82CA-462B-9919-E94D189F76A7}"/>
    <cellStyle name="Normal 8 3 4 3 2 2" xfId="4186" xr:uid="{BFA0E12F-77E4-48EA-A59A-7E2F7A255173}"/>
    <cellStyle name="Normal 8 3 4 3 3" xfId="2750" xr:uid="{D3C99C35-C31F-4A04-9663-82DFB3AAB432}"/>
    <cellStyle name="Normal 8 3 4 3 4" xfId="2751" xr:uid="{6ABC9DD5-AF7E-4771-B66F-3B03BC51F060}"/>
    <cellStyle name="Normal 8 3 4 4" xfId="2752" xr:uid="{6020998C-4D62-4303-ACC7-D40512B3484A}"/>
    <cellStyle name="Normal 8 3 4 4 2" xfId="2753" xr:uid="{68D9DB28-D3EC-49BB-8539-90774ED3CBA0}"/>
    <cellStyle name="Normal 8 3 4 4 3" xfId="2754" xr:uid="{8EA264B0-2381-4288-BD48-DF4AA4C14502}"/>
    <cellStyle name="Normal 8 3 4 4 4" xfId="2755" xr:uid="{B8DB97F1-1731-4650-98EF-F65A61B751F9}"/>
    <cellStyle name="Normal 8 3 4 5" xfId="2756" xr:uid="{90F9944C-DDD4-42EA-87FF-9FB53C4B6AC4}"/>
    <cellStyle name="Normal 8 3 4 6" xfId="2757" xr:uid="{F27F26F1-69C1-4960-8F94-DB1F0C314EB3}"/>
    <cellStyle name="Normal 8 3 4 7" xfId="2758" xr:uid="{F5353070-6671-4221-87D6-CDE1853767CF}"/>
    <cellStyle name="Normal 8 3 5" xfId="2759" xr:uid="{2B8691EE-8EBB-4B4A-B613-742AC670F826}"/>
    <cellStyle name="Normal 8 3 5 2" xfId="2760" xr:uid="{46569852-A81B-4446-AD93-D2103BA45499}"/>
    <cellStyle name="Normal 8 3 5 2 2" xfId="2761" xr:uid="{F615A882-6E0A-49F1-B593-0304AE14EF2D}"/>
    <cellStyle name="Normal 8 3 5 2 2 2" xfId="4187" xr:uid="{66CAAB32-86F0-47B7-B8BA-6736F0061682}"/>
    <cellStyle name="Normal 8 3 5 2 3" xfId="2762" xr:uid="{BD6CEBC3-54F6-48C6-91C7-594DBA627621}"/>
    <cellStyle name="Normal 8 3 5 2 4" xfId="2763" xr:uid="{3FE66AAB-3A26-4CCB-A146-A433A69FA169}"/>
    <cellStyle name="Normal 8 3 5 3" xfId="2764" xr:uid="{7B5591EC-C426-446A-86FA-78B1D87DBA2B}"/>
    <cellStyle name="Normal 8 3 5 3 2" xfId="2765" xr:uid="{857AB3CE-B83B-4F09-8C0F-15D8BF512AA9}"/>
    <cellStyle name="Normal 8 3 5 3 3" xfId="2766" xr:uid="{2BB0BAC8-26C0-49BC-987E-1EF4C8E9EE23}"/>
    <cellStyle name="Normal 8 3 5 3 4" xfId="2767" xr:uid="{69A27FD4-27D1-43CE-A76F-B614E750B9A2}"/>
    <cellStyle name="Normal 8 3 5 4" xfId="2768" xr:uid="{1451AA47-7B2D-43E6-BB65-BBA395C833A9}"/>
    <cellStyle name="Normal 8 3 5 5" xfId="2769" xr:uid="{30435F63-315D-4C0B-A820-BFAAAF58B537}"/>
    <cellStyle name="Normal 8 3 5 6" xfId="2770" xr:uid="{D054F619-3A38-460D-BA29-BBB78C2EDB8F}"/>
    <cellStyle name="Normal 8 3 6" xfId="2771" xr:uid="{D34A11B5-EACA-4EAD-A246-99C62FCC99F2}"/>
    <cellStyle name="Normal 8 3 6 2" xfId="2772" xr:uid="{3D916EA6-C9AD-4023-9229-D8B6CDAF3433}"/>
    <cellStyle name="Normal 8 3 6 2 2" xfId="2773" xr:uid="{8A2E67E7-C772-41C5-9296-938BF9A6C645}"/>
    <cellStyle name="Normal 8 3 6 2 3" xfId="2774" xr:uid="{C46878CC-D853-4452-8357-2E26FDEB797F}"/>
    <cellStyle name="Normal 8 3 6 2 4" xfId="2775" xr:uid="{B2625048-0E53-4408-869D-5DB5444373D0}"/>
    <cellStyle name="Normal 8 3 6 3" xfId="2776" xr:uid="{4811A48C-9081-456D-9D66-E60644129480}"/>
    <cellStyle name="Normal 8 3 6 4" xfId="2777" xr:uid="{ADBE1AFC-38AA-4C9E-B44F-169C22D778ED}"/>
    <cellStyle name="Normal 8 3 6 5" xfId="2778" xr:uid="{02875874-0141-4D1C-9A6A-F074D1B7836D}"/>
    <cellStyle name="Normal 8 3 7" xfId="2779" xr:uid="{4D664475-0419-4C94-A601-B0232A31C695}"/>
    <cellStyle name="Normal 8 3 7 2" xfId="2780" xr:uid="{EF6A8509-5C40-4F2B-8EF5-5ED6374545E6}"/>
    <cellStyle name="Normal 8 3 7 3" xfId="2781" xr:uid="{2E27A0E2-EDCA-4E3A-B5A9-FF02123F08BC}"/>
    <cellStyle name="Normal 8 3 7 4" xfId="2782" xr:uid="{C038A84E-BF04-4DC8-AA57-BAF96514BCFD}"/>
    <cellStyle name="Normal 8 3 8" xfId="2783" xr:uid="{4843B835-15A9-4E09-8902-EC115E343D33}"/>
    <cellStyle name="Normal 8 3 8 2" xfId="2784" xr:uid="{593220DE-9983-4942-B2C2-53B8244A6FD5}"/>
    <cellStyle name="Normal 8 3 8 3" xfId="2785" xr:uid="{58C2531C-AD44-4B89-B4E7-F46396791746}"/>
    <cellStyle name="Normal 8 3 8 4" xfId="2786" xr:uid="{9CF43231-2A43-48B0-860F-DEEEB1229AAE}"/>
    <cellStyle name="Normal 8 3 9" xfId="2787" xr:uid="{4C32CB1E-F3BA-4B29-A787-2492ABFF088B}"/>
    <cellStyle name="Normal 8 4" xfId="2788" xr:uid="{F50D2C1C-D177-4121-A488-56E2A92F3D9B}"/>
    <cellStyle name="Normal 8 4 10" xfId="2789" xr:uid="{ED78672C-EF1B-4A29-897E-B6F5DD4F6D9C}"/>
    <cellStyle name="Normal 8 4 11" xfId="2790" xr:uid="{3BE2C9F1-121E-49C2-AAC9-87DF3616BF52}"/>
    <cellStyle name="Normal 8 4 2" xfId="2791" xr:uid="{FB324455-0DF1-454E-8ECC-E9C0A35BE37D}"/>
    <cellStyle name="Normal 8 4 2 2" xfId="2792" xr:uid="{9C33E529-8FC3-4824-A820-F109E29B5D29}"/>
    <cellStyle name="Normal 8 4 2 2 2" xfId="2793" xr:uid="{FE2D2307-1C76-4C75-8935-3CA13CD239C3}"/>
    <cellStyle name="Normal 8 4 2 2 2 2" xfId="2794" xr:uid="{980A4D5E-FDFD-4D7B-ADB7-C5A073E03D61}"/>
    <cellStyle name="Normal 8 4 2 2 2 2 2" xfId="2795" xr:uid="{5C5F0459-4976-4412-A093-79B9143AB206}"/>
    <cellStyle name="Normal 8 4 2 2 2 2 3" xfId="2796" xr:uid="{4954710F-1CBD-4FF0-A12E-F7BA241A45DF}"/>
    <cellStyle name="Normal 8 4 2 2 2 2 4" xfId="2797" xr:uid="{1F37DBA6-FDA2-4CDC-87E1-F0DAEA45FDA4}"/>
    <cellStyle name="Normal 8 4 2 2 2 3" xfId="2798" xr:uid="{A0A02C9D-01C0-45B6-BBD9-D2A72C5B8D36}"/>
    <cellStyle name="Normal 8 4 2 2 2 3 2" xfId="2799" xr:uid="{4EB90FCD-0F08-4111-BFB8-1747F78625A0}"/>
    <cellStyle name="Normal 8 4 2 2 2 3 3" xfId="2800" xr:uid="{54D2D97F-17E1-49AA-A69B-F7C5D87A8A9C}"/>
    <cellStyle name="Normal 8 4 2 2 2 3 4" xfId="2801" xr:uid="{DB9F906B-8977-4A86-B365-C7FFBD7F86DF}"/>
    <cellStyle name="Normal 8 4 2 2 2 4" xfId="2802" xr:uid="{6918F8D0-1BB6-4848-B4BE-B80042FDE339}"/>
    <cellStyle name="Normal 8 4 2 2 2 5" xfId="2803" xr:uid="{DEADA05E-9CA0-4E32-8D9E-BCF3F2414541}"/>
    <cellStyle name="Normal 8 4 2 2 2 6" xfId="2804" xr:uid="{7E58A99A-2009-4A4D-8256-3EF86FCB23EB}"/>
    <cellStyle name="Normal 8 4 2 2 3" xfId="2805" xr:uid="{C88DB3FF-B212-481C-B204-C7E502D3A53F}"/>
    <cellStyle name="Normal 8 4 2 2 3 2" xfId="2806" xr:uid="{EBA7FF33-A514-4F9C-90E1-4BC480CA2471}"/>
    <cellStyle name="Normal 8 4 2 2 3 2 2" xfId="2807" xr:uid="{B23E237A-75E9-491F-BCB7-8F3B7DB24C3E}"/>
    <cellStyle name="Normal 8 4 2 2 3 2 3" xfId="2808" xr:uid="{740AB593-C2B3-44F2-9EE1-87F982462B00}"/>
    <cellStyle name="Normal 8 4 2 2 3 2 4" xfId="2809" xr:uid="{D91C56A3-FC36-40DF-85BE-E8502CCFEF9F}"/>
    <cellStyle name="Normal 8 4 2 2 3 3" xfId="2810" xr:uid="{C2B60BB0-D1E7-46A9-9B80-F097DE2A589C}"/>
    <cellStyle name="Normal 8 4 2 2 3 4" xfId="2811" xr:uid="{1AB2C07A-5C82-47D8-8AC9-69A1A51B0D16}"/>
    <cellStyle name="Normal 8 4 2 2 3 5" xfId="2812" xr:uid="{3834B9D6-D17C-43CA-AC65-93C0E1166FBC}"/>
    <cellStyle name="Normal 8 4 2 2 4" xfId="2813" xr:uid="{618AD73C-27A1-4B7F-8608-D9BADD654BF4}"/>
    <cellStyle name="Normal 8 4 2 2 4 2" xfId="2814" xr:uid="{1346EB39-B0A8-446F-9D68-8C1A9D3D49E1}"/>
    <cellStyle name="Normal 8 4 2 2 4 3" xfId="2815" xr:uid="{A982D281-41F8-424E-B550-21712ED16F26}"/>
    <cellStyle name="Normal 8 4 2 2 4 4" xfId="2816" xr:uid="{65625E03-08B5-4CAA-B624-5FAC3660A142}"/>
    <cellStyle name="Normal 8 4 2 2 5" xfId="2817" xr:uid="{A25E2152-7CB8-478C-9840-98B502568421}"/>
    <cellStyle name="Normal 8 4 2 2 5 2" xfId="2818" xr:uid="{5371E0BE-7808-4A36-B474-1FF983F965D0}"/>
    <cellStyle name="Normal 8 4 2 2 5 3" xfId="2819" xr:uid="{8CF74573-6002-4756-BBF3-3D0120FE3269}"/>
    <cellStyle name="Normal 8 4 2 2 5 4" xfId="2820" xr:uid="{151146DC-0CB6-481E-B975-0A777B2888A1}"/>
    <cellStyle name="Normal 8 4 2 2 6" xfId="2821" xr:uid="{34A31EC2-A3CA-4396-85CC-65C17F78E879}"/>
    <cellStyle name="Normal 8 4 2 2 7" xfId="2822" xr:uid="{C8C7E2F6-A93E-4840-B5A1-C7A257110FF2}"/>
    <cellStyle name="Normal 8 4 2 2 8" xfId="2823" xr:uid="{99D43200-3E5B-4F01-B3CE-95B77634F4F7}"/>
    <cellStyle name="Normal 8 4 2 3" xfId="2824" xr:uid="{C867E516-3506-4BD6-9675-F0F9D537F615}"/>
    <cellStyle name="Normal 8 4 2 3 2" xfId="2825" xr:uid="{F2F46AA4-B478-4484-8FD4-EBC3C80FA736}"/>
    <cellStyle name="Normal 8 4 2 3 2 2" xfId="2826" xr:uid="{FDD4809B-5B3A-4FA9-AE7F-27398DF1BCCE}"/>
    <cellStyle name="Normal 8 4 2 3 2 3" xfId="2827" xr:uid="{CF7C6F37-44AA-453F-A029-2ED07C0508CA}"/>
    <cellStyle name="Normal 8 4 2 3 2 4" xfId="2828" xr:uid="{B520989D-772D-458C-9C72-025DC6B197D6}"/>
    <cellStyle name="Normal 8 4 2 3 3" xfId="2829" xr:uid="{7CD9D831-E928-45CD-BE7C-48540379AB5D}"/>
    <cellStyle name="Normal 8 4 2 3 3 2" xfId="2830" xr:uid="{FEEB3802-25B7-4E47-AF34-E15D3819AE01}"/>
    <cellStyle name="Normal 8 4 2 3 3 3" xfId="2831" xr:uid="{2595F3B7-DF86-448C-A2C2-21ED26E4182B}"/>
    <cellStyle name="Normal 8 4 2 3 3 4" xfId="2832" xr:uid="{82AD6BB3-E8E3-4FB2-B404-E80E1D1452FD}"/>
    <cellStyle name="Normal 8 4 2 3 4" xfId="2833" xr:uid="{E5C9FD42-912E-42E4-98A5-B1600A7F2F00}"/>
    <cellStyle name="Normal 8 4 2 3 5" xfId="2834" xr:uid="{5C5FF9A4-9C35-4FE4-9402-AED50DC180BC}"/>
    <cellStyle name="Normal 8 4 2 3 6" xfId="2835" xr:uid="{2F86B403-BB79-423B-9B5A-DBD8DBFAB7CA}"/>
    <cellStyle name="Normal 8 4 2 4" xfId="2836" xr:uid="{B5A34F54-6067-4B11-9228-AB35DEFDEF0F}"/>
    <cellStyle name="Normal 8 4 2 4 2" xfId="2837" xr:uid="{855DF4EE-7A33-40D4-9682-73D0D57D8107}"/>
    <cellStyle name="Normal 8 4 2 4 2 2" xfId="2838" xr:uid="{BF6FEFF4-12F0-4EA4-AD61-17F7E83D9C86}"/>
    <cellStyle name="Normal 8 4 2 4 2 3" xfId="2839" xr:uid="{C170C721-7CB6-49CD-9292-3280BC4CEBFC}"/>
    <cellStyle name="Normal 8 4 2 4 2 4" xfId="2840" xr:uid="{DA8A014C-34EA-41FD-9AAE-8E46D85528BD}"/>
    <cellStyle name="Normal 8 4 2 4 3" xfId="2841" xr:uid="{A4D46F10-6605-40BD-8323-21F015CDCF29}"/>
    <cellStyle name="Normal 8 4 2 4 4" xfId="2842" xr:uid="{1A10599B-82E3-457B-ACA5-3DF2DDF39CCE}"/>
    <cellStyle name="Normal 8 4 2 4 5" xfId="2843" xr:uid="{52B3A1C4-B5EA-4753-9B68-97D3D62191FE}"/>
    <cellStyle name="Normal 8 4 2 5" xfId="2844" xr:uid="{00809EF4-CBFC-457D-80E4-72F7C1752C4D}"/>
    <cellStyle name="Normal 8 4 2 5 2" xfId="2845" xr:uid="{0E41F008-1D7A-4E41-9459-118C21763CED}"/>
    <cellStyle name="Normal 8 4 2 5 3" xfId="2846" xr:uid="{43806251-9415-4029-B9CA-03105318D497}"/>
    <cellStyle name="Normal 8 4 2 5 4" xfId="2847" xr:uid="{2D3169C6-72AF-42E0-A9AE-ED873B10911B}"/>
    <cellStyle name="Normal 8 4 2 6" xfId="2848" xr:uid="{09F175B0-67D8-497E-9E89-D00C3C9B2159}"/>
    <cellStyle name="Normal 8 4 2 6 2" xfId="2849" xr:uid="{80B37001-BE80-4535-A675-BDDA095AC1F0}"/>
    <cellStyle name="Normal 8 4 2 6 3" xfId="2850" xr:uid="{F291C6AF-3E11-48CA-8DC8-569E287882AE}"/>
    <cellStyle name="Normal 8 4 2 6 4" xfId="2851" xr:uid="{9CB1632D-295D-4BBB-B280-51B1EFC003D1}"/>
    <cellStyle name="Normal 8 4 2 7" xfId="2852" xr:uid="{686CAC9C-687F-4CA8-8553-D4FD6DEF4F7A}"/>
    <cellStyle name="Normal 8 4 2 8" xfId="2853" xr:uid="{34E48D5C-0BAF-4BF2-86E8-FB1E0FAED321}"/>
    <cellStyle name="Normal 8 4 2 9" xfId="2854" xr:uid="{3242B960-BDB9-45F8-8FC7-3B1522623580}"/>
    <cellStyle name="Normal 8 4 3" xfId="2855" xr:uid="{6142D7DD-450C-4E3F-AE47-2DB036ABEB9D}"/>
    <cellStyle name="Normal 8 4 3 2" xfId="2856" xr:uid="{4DFECF45-4C76-4FB2-8787-5D657FF751BF}"/>
    <cellStyle name="Normal 8 4 3 2 2" xfId="2857" xr:uid="{65367D92-CF40-457F-AE7C-7E8C2A539336}"/>
    <cellStyle name="Normal 8 4 3 2 2 2" xfId="2858" xr:uid="{57877255-3E82-4A58-83A9-243B8D178ACA}"/>
    <cellStyle name="Normal 8 4 3 2 2 2 2" xfId="4188" xr:uid="{F82E5B25-33EA-4CB2-9D5E-48071BE7A553}"/>
    <cellStyle name="Normal 8 4 3 2 2 3" xfId="2859" xr:uid="{4E74675C-6342-4A4F-BF84-717C67A1E12E}"/>
    <cellStyle name="Normal 8 4 3 2 2 4" xfId="2860" xr:uid="{B5E76385-3FB5-4735-B4BE-C510F0E5FC71}"/>
    <cellStyle name="Normal 8 4 3 2 3" xfId="2861" xr:uid="{36E140B9-C9AF-49C2-943B-151E0341E69B}"/>
    <cellStyle name="Normal 8 4 3 2 3 2" xfId="2862" xr:uid="{FE2062EB-B24F-4AB5-8D95-48522FF3ADBA}"/>
    <cellStyle name="Normal 8 4 3 2 3 3" xfId="2863" xr:uid="{D5FDAA69-E2C6-4FA5-AB0F-ED5FBD5E1CF4}"/>
    <cellStyle name="Normal 8 4 3 2 3 4" xfId="2864" xr:uid="{AA91D577-2A1F-4F90-A789-4339E9DDF3C3}"/>
    <cellStyle name="Normal 8 4 3 2 4" xfId="2865" xr:uid="{0C6F6AB9-16A4-457E-8905-099C9512EDB6}"/>
    <cellStyle name="Normal 8 4 3 2 5" xfId="2866" xr:uid="{4D6E8611-AFA4-48DF-93EA-DBB48C1C74E8}"/>
    <cellStyle name="Normal 8 4 3 2 6" xfId="2867" xr:uid="{FFACD90E-899F-46D9-A21F-32524727570E}"/>
    <cellStyle name="Normal 8 4 3 3" xfId="2868" xr:uid="{2215F7AD-D6E2-4EB3-ABDF-0BE970C38FE5}"/>
    <cellStyle name="Normal 8 4 3 3 2" xfId="2869" xr:uid="{76C3E9E4-1CA9-4585-AD5F-A87A6E5EEE01}"/>
    <cellStyle name="Normal 8 4 3 3 2 2" xfId="2870" xr:uid="{55FE5A69-9D28-478A-B40A-80A6026535FE}"/>
    <cellStyle name="Normal 8 4 3 3 2 3" xfId="2871" xr:uid="{2379ACFC-25C2-4B7F-BD00-ED2CD6E4BD5A}"/>
    <cellStyle name="Normal 8 4 3 3 2 4" xfId="2872" xr:uid="{42000E2C-2D73-4E7F-8318-2A7E3CE3CD34}"/>
    <cellStyle name="Normal 8 4 3 3 3" xfId="2873" xr:uid="{64CA2735-F197-47EB-BBB1-8434274B551C}"/>
    <cellStyle name="Normal 8 4 3 3 4" xfId="2874" xr:uid="{D9285C0F-7DF3-4D6D-8A39-B079A0AB1B76}"/>
    <cellStyle name="Normal 8 4 3 3 5" xfId="2875" xr:uid="{FF3871F0-B5FA-4A5C-A4C4-1AFC25C4649B}"/>
    <cellStyle name="Normal 8 4 3 4" xfId="2876" xr:uid="{EF965C26-0265-480D-AC99-4AC67D897BCA}"/>
    <cellStyle name="Normal 8 4 3 4 2" xfId="2877" xr:uid="{45B884D9-BF70-43FB-86DA-AF54D0C6BAE6}"/>
    <cellStyle name="Normal 8 4 3 4 3" xfId="2878" xr:uid="{3F9C144F-C909-4951-9DC2-B62CEADA5642}"/>
    <cellStyle name="Normal 8 4 3 4 4" xfId="2879" xr:uid="{909F4D69-6519-4387-AC4A-77FFF47A144C}"/>
    <cellStyle name="Normal 8 4 3 5" xfId="2880" xr:uid="{5A21919F-D302-4D99-84C5-36EF6CB3910F}"/>
    <cellStyle name="Normal 8 4 3 5 2" xfId="2881" xr:uid="{9BC50DE9-4055-498E-B45D-F37FD6524DCC}"/>
    <cellStyle name="Normal 8 4 3 5 3" xfId="2882" xr:uid="{A3934B72-7A5F-49B3-9151-FEF1F6F2F42D}"/>
    <cellStyle name="Normal 8 4 3 5 4" xfId="2883" xr:uid="{5B2579D3-A787-43C1-AABB-3F0B200FFF9B}"/>
    <cellStyle name="Normal 8 4 3 6" xfId="2884" xr:uid="{2156746B-F3B7-4927-A541-FD61ED3D4F14}"/>
    <cellStyle name="Normal 8 4 3 7" xfId="2885" xr:uid="{09B67DE9-BAD0-4D2C-A297-722F22DB1534}"/>
    <cellStyle name="Normal 8 4 3 8" xfId="2886" xr:uid="{161B30D8-1D25-412A-8050-670375329284}"/>
    <cellStyle name="Normal 8 4 4" xfId="2887" xr:uid="{7194584B-CE61-4265-92FA-7E5B6A0040ED}"/>
    <cellStyle name="Normal 8 4 4 2" xfId="2888" xr:uid="{C12C6225-1CA9-40EE-AF3B-5174243FAD83}"/>
    <cellStyle name="Normal 8 4 4 2 2" xfId="2889" xr:uid="{B56F2392-49E4-47F1-B059-088DBE1DEC6D}"/>
    <cellStyle name="Normal 8 4 4 2 2 2" xfId="2890" xr:uid="{F027467F-EDCE-428F-849A-5DCE59D06A2C}"/>
    <cellStyle name="Normal 8 4 4 2 2 3" xfId="2891" xr:uid="{BE8C9433-A6F1-474B-80C4-4F3AB67A1A48}"/>
    <cellStyle name="Normal 8 4 4 2 2 4" xfId="2892" xr:uid="{45B95796-49FB-4832-B86D-F08646980B33}"/>
    <cellStyle name="Normal 8 4 4 2 3" xfId="2893" xr:uid="{3D0E8AC6-6657-4208-BCB7-66151B290F77}"/>
    <cellStyle name="Normal 8 4 4 2 4" xfId="2894" xr:uid="{142B6CC6-D1F3-49D9-9520-96E633CFA346}"/>
    <cellStyle name="Normal 8 4 4 2 5" xfId="2895" xr:uid="{22BEEDE4-A6DF-4B12-8AE2-C6FD9AD6ADAF}"/>
    <cellStyle name="Normal 8 4 4 3" xfId="2896" xr:uid="{4F28416D-AF96-4A4E-91D6-A96AE242AD0D}"/>
    <cellStyle name="Normal 8 4 4 3 2" xfId="2897" xr:uid="{31415EB6-16BD-4D96-9381-BCB929890EF9}"/>
    <cellStyle name="Normal 8 4 4 3 3" xfId="2898" xr:uid="{359BE474-A97D-4E09-AED7-ED6C42C439BA}"/>
    <cellStyle name="Normal 8 4 4 3 4" xfId="2899" xr:uid="{6DED6E9F-E244-431F-A765-393E646AB100}"/>
    <cellStyle name="Normal 8 4 4 4" xfId="2900" xr:uid="{C72A2F0C-498F-4495-A95B-C8E5AECD5239}"/>
    <cellStyle name="Normal 8 4 4 4 2" xfId="2901" xr:uid="{92C6197F-1DFD-431B-8DB8-4CC317CFC355}"/>
    <cellStyle name="Normal 8 4 4 4 3" xfId="2902" xr:uid="{A444EA14-75C1-4185-A6BA-C0498B00BEAC}"/>
    <cellStyle name="Normal 8 4 4 4 4" xfId="2903" xr:uid="{261ABCC7-0808-473A-9C26-66EC3EB29DFA}"/>
    <cellStyle name="Normal 8 4 4 5" xfId="2904" xr:uid="{15069F15-210A-4A5D-AB17-6A5B7DC6A918}"/>
    <cellStyle name="Normal 8 4 4 6" xfId="2905" xr:uid="{F1C43936-5FC5-44AB-BE1E-4477FBED1142}"/>
    <cellStyle name="Normal 8 4 4 7" xfId="2906" xr:uid="{F93444CA-2A44-4C88-9C4D-AC23E94FD375}"/>
    <cellStyle name="Normal 8 4 5" xfId="2907" xr:uid="{FCFB3D20-7C55-488B-952E-5C4B63E95964}"/>
    <cellStyle name="Normal 8 4 5 2" xfId="2908" xr:uid="{11EF6AAA-5450-46E3-BBA0-0EADCC26251B}"/>
    <cellStyle name="Normal 8 4 5 2 2" xfId="2909" xr:uid="{C49536EA-3E1C-42EB-8538-FCD540448024}"/>
    <cellStyle name="Normal 8 4 5 2 3" xfId="2910" xr:uid="{3F075DAB-BDFB-4EDB-953C-E82574693130}"/>
    <cellStyle name="Normal 8 4 5 2 4" xfId="2911" xr:uid="{4674254A-F261-4936-8A55-3260B7BE1E14}"/>
    <cellStyle name="Normal 8 4 5 3" xfId="2912" xr:uid="{537D2F8F-A0AB-4A66-93EF-1B4199927D8C}"/>
    <cellStyle name="Normal 8 4 5 3 2" xfId="2913" xr:uid="{05B5913F-FF13-4D0C-B3D6-C085933CC972}"/>
    <cellStyle name="Normal 8 4 5 3 3" xfId="2914" xr:uid="{55126439-1E54-4E33-8BFA-4CAC5F39C426}"/>
    <cellStyle name="Normal 8 4 5 3 4" xfId="2915" xr:uid="{E7B03C42-6E78-4363-890B-BA4ABE3D0A00}"/>
    <cellStyle name="Normal 8 4 5 4" xfId="2916" xr:uid="{9A0E234C-69F8-4259-A47C-39492445CE0C}"/>
    <cellStyle name="Normal 8 4 5 5" xfId="2917" xr:uid="{E4E589CB-CE78-4E44-95FF-A31AF60AE0A5}"/>
    <cellStyle name="Normal 8 4 5 6" xfId="2918" xr:uid="{CC42D943-C53B-4CA4-9FA9-671DCC49E1E6}"/>
    <cellStyle name="Normal 8 4 6" xfId="2919" xr:uid="{F3143037-30AF-4CB0-B25F-26F38C492AC4}"/>
    <cellStyle name="Normal 8 4 6 2" xfId="2920" xr:uid="{50BA5107-3F56-401E-B07E-9B1F7B5E6445}"/>
    <cellStyle name="Normal 8 4 6 2 2" xfId="2921" xr:uid="{3D7DFE38-381D-47C9-9B01-B437FFD5BF14}"/>
    <cellStyle name="Normal 8 4 6 2 3" xfId="2922" xr:uid="{44EF09BE-37B7-4CF9-8CBB-596334688B92}"/>
    <cellStyle name="Normal 8 4 6 2 4" xfId="2923" xr:uid="{8C9D19CE-04BA-4678-BE57-A8B53FEE7B63}"/>
    <cellStyle name="Normal 8 4 6 3" xfId="2924" xr:uid="{8243B835-7727-4860-91BC-168105F77133}"/>
    <cellStyle name="Normal 8 4 6 4" xfId="2925" xr:uid="{0D7278F4-C346-4073-96F7-712CD3ADDF61}"/>
    <cellStyle name="Normal 8 4 6 5" xfId="2926" xr:uid="{B8ACABDF-6C9E-4D7B-B47A-DCE40E627FEF}"/>
    <cellStyle name="Normal 8 4 7" xfId="2927" xr:uid="{F8973A33-E1A9-4BAF-A468-272D66DDD063}"/>
    <cellStyle name="Normal 8 4 7 2" xfId="2928" xr:uid="{DE0ECB60-EC7A-46BB-8A4E-10DED062DB35}"/>
    <cellStyle name="Normal 8 4 7 3" xfId="2929" xr:uid="{BFD0C95C-CC84-4983-85B6-444D7D404531}"/>
    <cellStyle name="Normal 8 4 7 4" xfId="2930" xr:uid="{92385E36-8BCA-46BE-9817-B1B9513D1A99}"/>
    <cellStyle name="Normal 8 4 8" xfId="2931" xr:uid="{40C5CFA2-39DD-453B-841B-770668EE86FD}"/>
    <cellStyle name="Normal 8 4 8 2" xfId="2932" xr:uid="{EC7B8046-3E98-47DE-B39C-9C4E0593A67A}"/>
    <cellStyle name="Normal 8 4 8 3" xfId="2933" xr:uid="{57BC9884-83E5-49E4-BFD4-5173A9C8F9FC}"/>
    <cellStyle name="Normal 8 4 8 4" xfId="2934" xr:uid="{3D0A7D8B-DC24-4309-932A-3A3D7B49CB74}"/>
    <cellStyle name="Normal 8 4 9" xfId="2935" xr:uid="{B0206D60-BEBF-4861-8D98-0DFE9449D346}"/>
    <cellStyle name="Normal 8 5" xfId="2936" xr:uid="{16F89DFE-36B2-4FB7-9C8C-F72B83D24D7F}"/>
    <cellStyle name="Normal 8 5 2" xfId="2937" xr:uid="{FF31E3EA-9397-4299-8942-A4BA4803467C}"/>
    <cellStyle name="Normal 8 5 2 2" xfId="2938" xr:uid="{1E15C40D-521C-445F-B866-1A538F535012}"/>
    <cellStyle name="Normal 8 5 2 2 2" xfId="2939" xr:uid="{27EA0A2F-57BC-41E9-99B0-9D701162F26D}"/>
    <cellStyle name="Normal 8 5 2 2 2 2" xfId="2940" xr:uid="{4B5984F6-CFE4-4B39-863E-30C5299C1501}"/>
    <cellStyle name="Normal 8 5 2 2 2 3" xfId="2941" xr:uid="{110FC5B7-2D36-4FBF-BA84-4E2CCA8FE15A}"/>
    <cellStyle name="Normal 8 5 2 2 2 4" xfId="2942" xr:uid="{77306ECF-118C-4B98-B103-DA70F9095962}"/>
    <cellStyle name="Normal 8 5 2 2 3" xfId="2943" xr:uid="{FBA6CE20-8805-42A7-A5F1-4A201E5630C9}"/>
    <cellStyle name="Normal 8 5 2 2 3 2" xfId="2944" xr:uid="{36C64001-A8E8-4F67-9F87-2669DD7AB203}"/>
    <cellStyle name="Normal 8 5 2 2 3 3" xfId="2945" xr:uid="{45BC4360-0C05-4ECB-B8F1-8C966317F414}"/>
    <cellStyle name="Normal 8 5 2 2 3 4" xfId="2946" xr:uid="{276AA79D-0730-463E-9FEF-AD2C9FAC4031}"/>
    <cellStyle name="Normal 8 5 2 2 4" xfId="2947" xr:uid="{AF4F3258-2CC0-4597-A94B-B636EE98DF4C}"/>
    <cellStyle name="Normal 8 5 2 2 5" xfId="2948" xr:uid="{D4FD1012-0182-4DFE-958A-9DA6655796F5}"/>
    <cellStyle name="Normal 8 5 2 2 6" xfId="2949" xr:uid="{886AA4E6-EAF1-4D99-B5B6-8DD83EE48F01}"/>
    <cellStyle name="Normal 8 5 2 3" xfId="2950" xr:uid="{617C8F7C-5C1D-484D-820F-E9B91B279BB3}"/>
    <cellStyle name="Normal 8 5 2 3 2" xfId="2951" xr:uid="{2AE0EF3B-9FB1-4CC3-8981-A6B890206E0A}"/>
    <cellStyle name="Normal 8 5 2 3 2 2" xfId="2952" xr:uid="{5CA0D97A-2213-4084-9341-FD773689A539}"/>
    <cellStyle name="Normal 8 5 2 3 2 3" xfId="2953" xr:uid="{C3F7B02D-8943-4C89-A558-57E57170E96B}"/>
    <cellStyle name="Normal 8 5 2 3 2 4" xfId="2954" xr:uid="{666534DC-8FAC-4973-B067-95258612E2E6}"/>
    <cellStyle name="Normal 8 5 2 3 3" xfId="2955" xr:uid="{0BAF0C49-ED96-4A18-BC90-5841BA5B1A63}"/>
    <cellStyle name="Normal 8 5 2 3 4" xfId="2956" xr:uid="{02002209-F464-4ECE-8B17-260F7E812649}"/>
    <cellStyle name="Normal 8 5 2 3 5" xfId="2957" xr:uid="{C32F10E3-D507-4970-849E-83747C7C97C1}"/>
    <cellStyle name="Normal 8 5 2 4" xfId="2958" xr:uid="{06C00309-BF5C-491F-B848-4C009E455A2E}"/>
    <cellStyle name="Normal 8 5 2 4 2" xfId="2959" xr:uid="{8AC70BD8-F9B5-441E-9FC5-A1E6030A8F88}"/>
    <cellStyle name="Normal 8 5 2 4 3" xfId="2960" xr:uid="{B8646E89-FB69-486A-B257-BB2DA6A32761}"/>
    <cellStyle name="Normal 8 5 2 4 4" xfId="2961" xr:uid="{9902F4A7-7009-4A63-9D50-8FF44897A62E}"/>
    <cellStyle name="Normal 8 5 2 5" xfId="2962" xr:uid="{C36D597F-5639-4807-AFAA-F098F8557E86}"/>
    <cellStyle name="Normal 8 5 2 5 2" xfId="2963" xr:uid="{50771C6A-EAE4-4D96-BC49-FDF6D94D3E45}"/>
    <cellStyle name="Normal 8 5 2 5 3" xfId="2964" xr:uid="{FF9561EC-590B-4606-9F69-962C64C95B91}"/>
    <cellStyle name="Normal 8 5 2 5 4" xfId="2965" xr:uid="{D0E70F7D-51F6-47C5-AD29-C8FB23D14B9C}"/>
    <cellStyle name="Normal 8 5 2 6" xfId="2966" xr:uid="{77EC76F5-19C2-4119-B9CE-77A0B9D52517}"/>
    <cellStyle name="Normal 8 5 2 7" xfId="2967" xr:uid="{B732B02C-36CB-46E7-A0BD-B1E6A3F95B50}"/>
    <cellStyle name="Normal 8 5 2 8" xfId="2968" xr:uid="{D1D67DE1-779C-4600-8339-EA244FCEEF47}"/>
    <cellStyle name="Normal 8 5 3" xfId="2969" xr:uid="{698909EA-C17B-4C12-9F30-ECEEC9F6D52E}"/>
    <cellStyle name="Normal 8 5 3 2" xfId="2970" xr:uid="{BDFC32FD-B854-4044-9EF1-89C30B8831D7}"/>
    <cellStyle name="Normal 8 5 3 2 2" xfId="2971" xr:uid="{C8E857EA-EFE6-4F19-99AF-82B60280E1E7}"/>
    <cellStyle name="Normal 8 5 3 2 3" xfId="2972" xr:uid="{6CE6DAA0-3A7E-4AB7-99C9-6777EC887004}"/>
    <cellStyle name="Normal 8 5 3 2 4" xfId="2973" xr:uid="{58C8DE8A-BD3C-4541-985E-9B3C5354E0D0}"/>
    <cellStyle name="Normal 8 5 3 3" xfId="2974" xr:uid="{E2866469-F240-43EB-BFA2-5B092048D6E0}"/>
    <cellStyle name="Normal 8 5 3 3 2" xfId="2975" xr:uid="{825CED07-7C0D-4652-AE35-4B4D6CFE64D5}"/>
    <cellStyle name="Normal 8 5 3 3 3" xfId="2976" xr:uid="{F1E1705B-E8FE-404D-885F-FDAC2F8A17FD}"/>
    <cellStyle name="Normal 8 5 3 3 4" xfId="2977" xr:uid="{91405333-31D4-4793-A142-A1E9B2E8C8C9}"/>
    <cellStyle name="Normal 8 5 3 4" xfId="2978" xr:uid="{088D7BD8-E217-4C83-91AF-A47D004A8A2D}"/>
    <cellStyle name="Normal 8 5 3 5" xfId="2979" xr:uid="{68CA6300-3738-4EA3-9CC0-4ACC83D8E0A4}"/>
    <cellStyle name="Normal 8 5 3 6" xfId="2980" xr:uid="{77DF394F-BC7A-4297-91ED-15F49821149D}"/>
    <cellStyle name="Normal 8 5 4" xfId="2981" xr:uid="{CC126748-5703-4D27-997B-08C64CDEC564}"/>
    <cellStyle name="Normal 8 5 4 2" xfId="2982" xr:uid="{90603576-9A27-45EA-A011-C7C0655B2AAD}"/>
    <cellStyle name="Normal 8 5 4 2 2" xfId="2983" xr:uid="{87C12761-F857-49AD-A806-373D909B4A6B}"/>
    <cellStyle name="Normal 8 5 4 2 3" xfId="2984" xr:uid="{66CBA5F8-B061-4CD8-B4A9-94CE232B0FAD}"/>
    <cellStyle name="Normal 8 5 4 2 4" xfId="2985" xr:uid="{C4E988D0-0EB6-4CED-9B5A-262C06708ABF}"/>
    <cellStyle name="Normal 8 5 4 3" xfId="2986" xr:uid="{7933F622-B7E2-49E4-99E8-FC3CEA9B6E14}"/>
    <cellStyle name="Normal 8 5 4 4" xfId="2987" xr:uid="{A12D7C81-5864-43BA-ADAA-7D3147E402D9}"/>
    <cellStyle name="Normal 8 5 4 5" xfId="2988" xr:uid="{90AD734F-337A-4C21-B7E1-61D5BA0D2B55}"/>
    <cellStyle name="Normal 8 5 5" xfId="2989" xr:uid="{585E11D3-96CC-41DD-B681-46D7F2CD4493}"/>
    <cellStyle name="Normal 8 5 5 2" xfId="2990" xr:uid="{AFD894E4-64AF-46AA-92EA-4F5091BA44B1}"/>
    <cellStyle name="Normal 8 5 5 3" xfId="2991" xr:uid="{3D277C40-9881-40CF-AB92-C4A4D8783C06}"/>
    <cellStyle name="Normal 8 5 5 4" xfId="2992" xr:uid="{326831B9-B478-4596-8119-1D6FF08CB572}"/>
    <cellStyle name="Normal 8 5 6" xfId="2993" xr:uid="{FC0929EF-1E3D-4C7F-B487-752D1700C29C}"/>
    <cellStyle name="Normal 8 5 6 2" xfId="2994" xr:uid="{89E38A42-D5AC-43FF-878A-94D2943DD489}"/>
    <cellStyle name="Normal 8 5 6 3" xfId="2995" xr:uid="{5F8DCEB3-ED3C-4E1C-9357-6733BC0BBA57}"/>
    <cellStyle name="Normal 8 5 6 4" xfId="2996" xr:uid="{D4F25BD0-3418-485E-B223-5C5A31E6BE0F}"/>
    <cellStyle name="Normal 8 5 7" xfId="2997" xr:uid="{46FC6FD9-62E3-460A-9E5A-6949A147562E}"/>
    <cellStyle name="Normal 8 5 8" xfId="2998" xr:uid="{385D0FAC-AA05-40DC-B261-D52C4CFEA4AA}"/>
    <cellStyle name="Normal 8 5 9" xfId="2999" xr:uid="{14301036-68AA-43BD-A45D-D23F37865CB8}"/>
    <cellStyle name="Normal 8 6" xfId="3000" xr:uid="{3D6CEEC9-83ED-40F5-9FCF-D217D7D8248C}"/>
    <cellStyle name="Normal 8 6 2" xfId="3001" xr:uid="{3E56E029-2C79-42C6-80C7-F33CC2AABE3A}"/>
    <cellStyle name="Normal 8 6 2 2" xfId="3002" xr:uid="{681B8B02-0B41-4E0B-8EE4-850A774DDEBF}"/>
    <cellStyle name="Normal 8 6 2 2 2" xfId="3003" xr:uid="{F729523D-D30D-4B64-AE1D-61B755013D25}"/>
    <cellStyle name="Normal 8 6 2 2 2 2" xfId="4189" xr:uid="{1E281119-CDEB-49DC-B84F-374DB79D7021}"/>
    <cellStyle name="Normal 8 6 2 2 3" xfId="3004" xr:uid="{54E1F845-CE67-4071-8AF6-226AFEC66690}"/>
    <cellStyle name="Normal 8 6 2 2 4" xfId="3005" xr:uid="{2CB45DF8-124A-4620-8F16-93C6E9A739F2}"/>
    <cellStyle name="Normal 8 6 2 3" xfId="3006" xr:uid="{3E57F8B3-0A02-45B5-8A70-86302DBBB05E}"/>
    <cellStyle name="Normal 8 6 2 3 2" xfId="3007" xr:uid="{6F483DCB-7944-40DB-ACDE-1AEAF04DF304}"/>
    <cellStyle name="Normal 8 6 2 3 3" xfId="3008" xr:uid="{73D4AA2D-C87B-4E3F-989D-1D53891891C8}"/>
    <cellStyle name="Normal 8 6 2 3 4" xfId="3009" xr:uid="{3797298A-E9C4-43C2-8626-CC5F218BD009}"/>
    <cellStyle name="Normal 8 6 2 4" xfId="3010" xr:uid="{42B0F5A2-96EB-4B3B-9018-A0699718CA49}"/>
    <cellStyle name="Normal 8 6 2 5" xfId="3011" xr:uid="{129A55FF-E280-4EB9-B1F8-9E26E1F9E3C4}"/>
    <cellStyle name="Normal 8 6 2 6" xfId="3012" xr:uid="{D8D4CF32-E3BD-461C-8BF3-BDF766583087}"/>
    <cellStyle name="Normal 8 6 3" xfId="3013" xr:uid="{291606DF-A6AA-4B1B-ADA3-D75DF386BD9A}"/>
    <cellStyle name="Normal 8 6 3 2" xfId="3014" xr:uid="{90959C74-B28B-4EF1-A096-2045B3C56772}"/>
    <cellStyle name="Normal 8 6 3 2 2" xfId="3015" xr:uid="{F1B712A8-FDF8-4D5E-8601-5C6A2F2AF545}"/>
    <cellStyle name="Normal 8 6 3 2 3" xfId="3016" xr:uid="{FC4D9CD7-F7AB-4C72-85F8-1004F7C3199F}"/>
    <cellStyle name="Normal 8 6 3 2 4" xfId="3017" xr:uid="{5CB3EB09-84CE-4B73-8BDE-5E98F3B2C371}"/>
    <cellStyle name="Normal 8 6 3 3" xfId="3018" xr:uid="{11F57A1F-5F7A-47BA-9433-6994913D65FA}"/>
    <cellStyle name="Normal 8 6 3 4" xfId="3019" xr:uid="{D885EFB4-B92E-47FA-89B5-29B2F87A3C81}"/>
    <cellStyle name="Normal 8 6 3 5" xfId="3020" xr:uid="{DBFF0706-7835-4E91-B697-E95C3949C329}"/>
    <cellStyle name="Normal 8 6 4" xfId="3021" xr:uid="{67DBD1A7-9583-4FEA-8B1C-4CD77210557D}"/>
    <cellStyle name="Normal 8 6 4 2" xfId="3022" xr:uid="{7DEAC933-514B-42E6-9962-0FB1F82BFAE5}"/>
    <cellStyle name="Normal 8 6 4 3" xfId="3023" xr:uid="{69D3676B-979B-42C4-9468-C5838FC03956}"/>
    <cellStyle name="Normal 8 6 4 4" xfId="3024" xr:uid="{C03965E9-4597-4A2D-BD85-DC6C8D6DF9E4}"/>
    <cellStyle name="Normal 8 6 5" xfId="3025" xr:uid="{A2660D4E-D27D-41D8-8A12-E94325462985}"/>
    <cellStyle name="Normal 8 6 5 2" xfId="3026" xr:uid="{00B8C2FE-28B3-4CCE-9B5E-75FA9A3A61D1}"/>
    <cellStyle name="Normal 8 6 5 3" xfId="3027" xr:uid="{5FE91FD2-53C4-4538-8652-8E31C2E5FF65}"/>
    <cellStyle name="Normal 8 6 5 4" xfId="3028" xr:uid="{BAB67AAB-A63D-46A5-BBAB-66B92A6D41D3}"/>
    <cellStyle name="Normal 8 6 6" xfId="3029" xr:uid="{99B75135-771D-4820-B4B3-16A7A5307872}"/>
    <cellStyle name="Normal 8 6 7" xfId="3030" xr:uid="{E70098BF-3EC0-4108-A71F-3CF90C4639C5}"/>
    <cellStyle name="Normal 8 6 8" xfId="3031" xr:uid="{CC937FE2-1C5E-4769-8917-5ED709DA8EA7}"/>
    <cellStyle name="Normal 8 7" xfId="3032" xr:uid="{855FD2E7-B26C-44F2-A86B-43C8F37902B0}"/>
    <cellStyle name="Normal 8 7 2" xfId="3033" xr:uid="{EDA2C642-0213-471F-9483-4FD1491F2624}"/>
    <cellStyle name="Normal 8 7 2 2" xfId="3034" xr:uid="{693C3FD8-6CF3-491F-A853-C3FF86B0938D}"/>
    <cellStyle name="Normal 8 7 2 2 2" xfId="3035" xr:uid="{8BD4C778-D74F-43BF-A681-B6F597CC8794}"/>
    <cellStyle name="Normal 8 7 2 2 3" xfId="3036" xr:uid="{2C264EE1-D3A7-4C6B-B126-130D5BA570A4}"/>
    <cellStyle name="Normal 8 7 2 2 4" xfId="3037" xr:uid="{C1736B1B-6300-4C1C-96E8-C6950E72FFC1}"/>
    <cellStyle name="Normal 8 7 2 3" xfId="3038" xr:uid="{A2F9A79C-151B-40F6-A807-62533F9C39FE}"/>
    <cellStyle name="Normal 8 7 2 4" xfId="3039" xr:uid="{2053D9C8-79C9-4E8C-ABD3-06FE2C321D6A}"/>
    <cellStyle name="Normal 8 7 2 5" xfId="3040" xr:uid="{F540E5EF-6B2C-4481-B20F-3F0CB0147251}"/>
    <cellStyle name="Normal 8 7 3" xfId="3041" xr:uid="{92DC91D0-E8CC-44B5-8D84-4C139C2BB554}"/>
    <cellStyle name="Normal 8 7 3 2" xfId="3042" xr:uid="{C4924892-1F53-4190-9837-69286F2B6999}"/>
    <cellStyle name="Normal 8 7 3 3" xfId="3043" xr:uid="{67B89DA1-1BF0-42A9-9B5E-8E98A64AF0A2}"/>
    <cellStyle name="Normal 8 7 3 4" xfId="3044" xr:uid="{79830EB3-FB3E-471D-AC70-B3BC27791F9C}"/>
    <cellStyle name="Normal 8 7 4" xfId="3045" xr:uid="{527711F0-A142-4AB8-8277-D6B0E2AF3338}"/>
    <cellStyle name="Normal 8 7 4 2" xfId="3046" xr:uid="{2C4BC093-13AD-4901-B71E-759C192F85AE}"/>
    <cellStyle name="Normal 8 7 4 3" xfId="3047" xr:uid="{C42FF6B6-2776-42E3-809F-016AC42DDA04}"/>
    <cellStyle name="Normal 8 7 4 4" xfId="3048" xr:uid="{B359401C-55EC-45EF-939B-7EA23DC14268}"/>
    <cellStyle name="Normal 8 7 5" xfId="3049" xr:uid="{C35811BE-9981-46DB-B9D6-D964385CF9DC}"/>
    <cellStyle name="Normal 8 7 6" xfId="3050" xr:uid="{59124EC7-5368-4E59-BF6C-2D69FCCB4D1E}"/>
    <cellStyle name="Normal 8 7 7" xfId="3051" xr:uid="{492C3EAE-6651-474E-97D4-5A2CDBE867E9}"/>
    <cellStyle name="Normal 8 8" xfId="3052" xr:uid="{98B576D8-00E9-4787-98DA-4F0EC02CE206}"/>
    <cellStyle name="Normal 8 8 2" xfId="3053" xr:uid="{0610C8D2-34B2-40B5-AA6C-4386A9ED407F}"/>
    <cellStyle name="Normal 8 8 2 2" xfId="3054" xr:uid="{45CDEB35-36D0-414C-B9A3-9BB0C3FD0EDE}"/>
    <cellStyle name="Normal 8 8 2 3" xfId="3055" xr:uid="{1F0CF81D-43FD-46D8-85A4-18090EF29FED}"/>
    <cellStyle name="Normal 8 8 2 4" xfId="3056" xr:uid="{CE9567D9-2285-4FFD-883F-CC28578FA935}"/>
    <cellStyle name="Normal 8 8 3" xfId="3057" xr:uid="{47341C75-9545-4EE9-95BD-D65E83EE7C67}"/>
    <cellStyle name="Normal 8 8 3 2" xfId="3058" xr:uid="{370A58E0-21A2-4331-ACDE-C9DD8056B4CE}"/>
    <cellStyle name="Normal 8 8 3 3" xfId="3059" xr:uid="{AAEA2176-EAB0-4784-AB40-AD84187155BF}"/>
    <cellStyle name="Normal 8 8 3 4" xfId="3060" xr:uid="{347974C4-FBBC-4DCB-9D38-EEEA4197E7C9}"/>
    <cellStyle name="Normal 8 8 4" xfId="3061" xr:uid="{EE6A8DAE-7F1D-4BA0-8E2D-DD74D7D938FE}"/>
    <cellStyle name="Normal 8 8 5" xfId="3062" xr:uid="{53C112F1-2FE8-4DB8-90D4-1CB6C8C2580F}"/>
    <cellStyle name="Normal 8 8 6" xfId="3063" xr:uid="{8502D1E9-5C72-46ED-BE59-85F65FF2223B}"/>
    <cellStyle name="Normal 8 9" xfId="3064" xr:uid="{18FD430F-BEBB-4B27-9481-5A77F2ECED24}"/>
    <cellStyle name="Normal 8 9 2" xfId="3065" xr:uid="{EB714BAC-8857-4595-B4FB-3A91762D2956}"/>
    <cellStyle name="Normal 8 9 2 2" xfId="3066" xr:uid="{B5868138-05C0-429D-96FA-34DD1AF16776}"/>
    <cellStyle name="Normal 8 9 2 2 2" xfId="4385" xr:uid="{2FED5CBE-6E43-415E-8A56-085C6985E5D6}"/>
    <cellStyle name="Normal 8 9 2 2 3" xfId="4857" xr:uid="{17CBDDA6-E2EF-44DE-9B56-C5FB37615762}"/>
    <cellStyle name="Normal 8 9 2 3" xfId="3067" xr:uid="{BC8914A7-3B34-4068-843B-EC6377966C11}"/>
    <cellStyle name="Normal 8 9 2 4" xfId="3068" xr:uid="{41ECE659-93DA-4486-B74B-E987284CAE34}"/>
    <cellStyle name="Normal 8 9 3" xfId="3069" xr:uid="{EC5B6741-D430-41DE-B933-B1D0C5234098}"/>
    <cellStyle name="Normal 8 9 3 2" xfId="5509" xr:uid="{19B8A9D9-3501-44B6-AF54-FDED23FE6CA4}"/>
    <cellStyle name="Normal 8 9 4" xfId="3070" xr:uid="{536FF2B0-038F-4AE5-9FE7-52C6BA46A005}"/>
    <cellStyle name="Normal 8 9 4 2" xfId="4794" xr:uid="{5025ED7E-D374-4B66-A95C-7510DACD7F49}"/>
    <cellStyle name="Normal 8 9 4 3" xfId="4858" xr:uid="{AAB18E41-F564-4FAA-92EE-89DA51C299BF}"/>
    <cellStyle name="Normal 8 9 4 4" xfId="4823" xr:uid="{A8A56361-6649-4656-8E27-9402B945133A}"/>
    <cellStyle name="Normal 8 9 5" xfId="3071" xr:uid="{425B97C1-75EB-47B0-BD6A-AC875251DED5}"/>
    <cellStyle name="Normal 9" xfId="77" xr:uid="{0D92C7BA-6FCC-4C7B-A2DD-1B07D57F60A2}"/>
    <cellStyle name="Normal 9 10" xfId="3072" xr:uid="{5074A2D6-D7B1-4CAB-8D7A-CD686540166E}"/>
    <cellStyle name="Normal 9 10 2" xfId="3073" xr:uid="{4076AD07-FCD3-4474-BA18-886438732E98}"/>
    <cellStyle name="Normal 9 10 2 2" xfId="3074" xr:uid="{A8912C46-2A6F-45BC-AC12-D7CF22E38482}"/>
    <cellStyle name="Normal 9 10 2 3" xfId="3075" xr:uid="{03127C38-F0F0-4726-BB62-9B81CC318EF7}"/>
    <cellStyle name="Normal 9 10 2 4" xfId="3076" xr:uid="{D5AAD233-21CE-43EC-9317-5CA4E7FE7DC1}"/>
    <cellStyle name="Normal 9 10 3" xfId="3077" xr:uid="{6F2A9109-38A9-4FFF-9E95-BF2C94880BC2}"/>
    <cellStyle name="Normal 9 10 4" xfId="3078" xr:uid="{70D18D01-1167-46BC-A1F4-D1EC7902EBAF}"/>
    <cellStyle name="Normal 9 10 5" xfId="3079" xr:uid="{F873DB46-5059-41F2-BFA4-ED52CA40AFF3}"/>
    <cellStyle name="Normal 9 11" xfId="3080" xr:uid="{89005DB3-2810-4767-911A-D7DC67B63E88}"/>
    <cellStyle name="Normal 9 11 2" xfId="3081" xr:uid="{88EC5841-8F05-491F-B037-C41117AD31A1}"/>
    <cellStyle name="Normal 9 11 3" xfId="3082" xr:uid="{62294EA6-600C-421A-9802-E6983B339966}"/>
    <cellStyle name="Normal 9 11 4" xfId="3083" xr:uid="{D65D0828-2DDF-4E51-92F0-CE19C644A0C6}"/>
    <cellStyle name="Normal 9 12" xfId="3084" xr:uid="{C23DA73A-45FC-436A-AB92-FCF350426799}"/>
    <cellStyle name="Normal 9 12 2" xfId="3085" xr:uid="{7C3827F1-3D5E-4926-953E-8206F669313B}"/>
    <cellStyle name="Normal 9 12 3" xfId="3086" xr:uid="{3CEF8A1A-E853-4D6F-AAE9-743DFEB442D4}"/>
    <cellStyle name="Normal 9 12 4" xfId="3087" xr:uid="{1D490BF0-03F1-4328-8A61-FA276B5F6D84}"/>
    <cellStyle name="Normal 9 13" xfId="3088" xr:uid="{014996E4-D7BD-4277-9F6E-DCB9D63138CA}"/>
    <cellStyle name="Normal 9 13 2" xfId="3089" xr:uid="{C99C558F-4EEE-4AA8-A2B3-A6BF41889A4B}"/>
    <cellStyle name="Normal 9 14" xfId="3090" xr:uid="{9D67118F-F878-4EDA-9ABF-D8EBF962360C}"/>
    <cellStyle name="Normal 9 15" xfId="3091" xr:uid="{9D25FBAD-83E4-4CC7-AEB7-F0021C6AC1F3}"/>
    <cellStyle name="Normal 9 16" xfId="3092" xr:uid="{A930150F-C0B4-4A0E-9105-8A7660EF8C6A}"/>
    <cellStyle name="Normal 9 2" xfId="78" xr:uid="{5627808E-AB88-45E0-B558-D45AF57885FC}"/>
    <cellStyle name="Normal 9 2 2" xfId="3733" xr:uid="{EAA3B93C-51BF-41B5-A9F2-FFD7FC287047}"/>
    <cellStyle name="Normal 9 2 2 2" xfId="4556" xr:uid="{9C484DE9-84A9-4D1D-9442-DA343EE125C1}"/>
    <cellStyle name="Normal 9 2 3" xfId="4465" xr:uid="{7BDC7D1F-9C31-48DC-98DD-327092BD3895}"/>
    <cellStyle name="Normal 9 3" xfId="96" xr:uid="{A424ABA4-3BB4-48CD-89D1-31BBEB4C8329}"/>
    <cellStyle name="Normal 9 3 10" xfId="3093" xr:uid="{998E8AE7-8106-489B-AEE3-1F5512983EB6}"/>
    <cellStyle name="Normal 9 3 11" xfId="3094" xr:uid="{C652C72D-7E2D-48C3-9967-8E269B3B6F30}"/>
    <cellStyle name="Normal 9 3 2" xfId="3095" xr:uid="{8FE7A465-575B-4BCF-8347-50D0CD9F2AA3}"/>
    <cellStyle name="Normal 9 3 2 2" xfId="3096" xr:uid="{AA90DF80-A6F1-4CC5-9214-F61DCBE86DE7}"/>
    <cellStyle name="Normal 9 3 2 2 2" xfId="3097" xr:uid="{F2706054-BCCE-4305-B0C2-85AA9F89B6D4}"/>
    <cellStyle name="Normal 9 3 2 2 2 2" xfId="3098" xr:uid="{B57F222A-97E6-41A1-AC3E-6EC8DDD6CC69}"/>
    <cellStyle name="Normal 9 3 2 2 2 2 2" xfId="3099" xr:uid="{5654CE4D-3F53-483A-B111-EA622333C32C}"/>
    <cellStyle name="Normal 9 3 2 2 2 2 2 2" xfId="4190" xr:uid="{F2284D4B-87CA-4871-96DC-36DF5EF38D32}"/>
    <cellStyle name="Normal 9 3 2 2 2 2 2 2 2" xfId="4191" xr:uid="{CE5F8BE4-24A8-418D-AB38-40C421A681ED}"/>
    <cellStyle name="Normal 9 3 2 2 2 2 2 3" xfId="4192" xr:uid="{93B3F4E3-C6EC-428E-934B-352D7723AA3B}"/>
    <cellStyle name="Normal 9 3 2 2 2 2 3" xfId="3100" xr:uid="{4DBD2FFD-C448-414B-96E1-AE4EE3338751}"/>
    <cellStyle name="Normal 9 3 2 2 2 2 3 2" xfId="4193" xr:uid="{C5B2A893-6009-44A7-BAF4-BEB5D56087AB}"/>
    <cellStyle name="Normal 9 3 2 2 2 2 4" xfId="3101" xr:uid="{39146FD4-A401-4CF7-8AEE-BD02EBA4E868}"/>
    <cellStyle name="Normal 9 3 2 2 2 3" xfId="3102" xr:uid="{249E76BA-556F-491E-907D-AA7604BCE6F8}"/>
    <cellStyle name="Normal 9 3 2 2 2 3 2" xfId="3103" xr:uid="{F1338FD5-37A9-4508-8460-BC312D071FEB}"/>
    <cellStyle name="Normal 9 3 2 2 2 3 2 2" xfId="4194" xr:uid="{D091B82C-0621-4765-BB41-A268CC79BCF5}"/>
    <cellStyle name="Normal 9 3 2 2 2 3 3" xfId="3104" xr:uid="{D4A510B5-1909-41A6-A8B7-9F19B041BA37}"/>
    <cellStyle name="Normal 9 3 2 2 2 3 4" xfId="3105" xr:uid="{58AC3453-6898-487A-B46D-D8AE43646458}"/>
    <cellStyle name="Normal 9 3 2 2 2 4" xfId="3106" xr:uid="{5D80089E-E521-480F-80CD-8967AFBD38E0}"/>
    <cellStyle name="Normal 9 3 2 2 2 4 2" xfId="4195" xr:uid="{DB1E909D-186A-40F4-AC58-567F359AA4AF}"/>
    <cellStyle name="Normal 9 3 2 2 2 5" xfId="3107" xr:uid="{49A16310-EC00-4DAF-818F-06326CF4B2B4}"/>
    <cellStyle name="Normal 9 3 2 2 2 6" xfId="3108" xr:uid="{624F9D53-FC11-4124-B48F-332261EE9666}"/>
    <cellStyle name="Normal 9 3 2 2 3" xfId="3109" xr:uid="{61A01EE1-EF3D-4FCF-8BEB-49B5359B597F}"/>
    <cellStyle name="Normal 9 3 2 2 3 2" xfId="3110" xr:uid="{AEBEBDAE-C12D-4DAF-869E-94CAE30576A8}"/>
    <cellStyle name="Normal 9 3 2 2 3 2 2" xfId="3111" xr:uid="{75502207-518D-4E0E-AB24-F3DC6E8C01A6}"/>
    <cellStyle name="Normal 9 3 2 2 3 2 2 2" xfId="4196" xr:uid="{38FB8B55-C537-4114-A04F-193E59D6BEEE}"/>
    <cellStyle name="Normal 9 3 2 2 3 2 2 2 2" xfId="4197" xr:uid="{BF695333-3B03-4BC6-9726-3C026F299485}"/>
    <cellStyle name="Normal 9 3 2 2 3 2 2 3" xfId="4198" xr:uid="{C4B80541-192F-4994-83B1-8337E6204F25}"/>
    <cellStyle name="Normal 9 3 2 2 3 2 3" xfId="3112" xr:uid="{861236F5-124C-412A-93E6-03C76D7A3387}"/>
    <cellStyle name="Normal 9 3 2 2 3 2 3 2" xfId="4199" xr:uid="{10A87A9A-3F01-4344-B30E-588B54205D1F}"/>
    <cellStyle name="Normal 9 3 2 2 3 2 4" xfId="3113" xr:uid="{FF1FCEE1-CF57-4A24-BD9F-DBEBF8ADC37B}"/>
    <cellStyle name="Normal 9 3 2 2 3 3" xfId="3114" xr:uid="{8B806FC8-D54E-403A-9125-8F044C3BCA58}"/>
    <cellStyle name="Normal 9 3 2 2 3 3 2" xfId="4200" xr:uid="{AAA0AAEB-2BD7-4F5E-AB1F-B95902B5D88E}"/>
    <cellStyle name="Normal 9 3 2 2 3 3 2 2" xfId="4201" xr:uid="{5C2B9192-8BE7-4CDD-A36E-C7B2C41EABD6}"/>
    <cellStyle name="Normal 9 3 2 2 3 3 3" xfId="4202" xr:uid="{40B7EFA3-1B4B-4D38-8003-EA91B18DBB84}"/>
    <cellStyle name="Normal 9 3 2 2 3 4" xfId="3115" xr:uid="{96D3D715-6F12-4F63-BAD6-76D41DE59950}"/>
    <cellStyle name="Normal 9 3 2 2 3 4 2" xfId="4203" xr:uid="{6C4DF0B0-14B6-4491-A84E-DBC0DB6BA7E7}"/>
    <cellStyle name="Normal 9 3 2 2 3 5" xfId="3116" xr:uid="{265C90AA-63D9-40B7-99CC-181FA7AD5ECB}"/>
    <cellStyle name="Normal 9 3 2 2 4" xfId="3117" xr:uid="{31B5F7C4-DA81-4795-99B6-31648DBFB6E7}"/>
    <cellStyle name="Normal 9 3 2 2 4 2" xfId="3118" xr:uid="{A52139C7-EAA0-48B3-A781-7E72363F3A99}"/>
    <cellStyle name="Normal 9 3 2 2 4 2 2" xfId="4204" xr:uid="{39A34650-3641-4EFB-906F-C1AF7160570A}"/>
    <cellStyle name="Normal 9 3 2 2 4 2 2 2" xfId="4205" xr:uid="{2A82BCD5-6206-4140-B889-9E51FE533759}"/>
    <cellStyle name="Normal 9 3 2 2 4 2 3" xfId="4206" xr:uid="{62488BB9-7BF4-4AE0-8D03-3DD7C55AFF32}"/>
    <cellStyle name="Normal 9 3 2 2 4 3" xfId="3119" xr:uid="{98AF19E7-4105-42EF-8324-19BE88629A60}"/>
    <cellStyle name="Normal 9 3 2 2 4 3 2" xfId="4207" xr:uid="{24BBC382-1D4B-43F0-9557-5BB6785E778F}"/>
    <cellStyle name="Normal 9 3 2 2 4 4" xfId="3120" xr:uid="{927695E5-E626-46D5-959E-0B740C2C0C74}"/>
    <cellStyle name="Normal 9 3 2 2 5" xfId="3121" xr:uid="{CC925639-D08B-4D2D-B35B-A1782A0FB7B8}"/>
    <cellStyle name="Normal 9 3 2 2 5 2" xfId="3122" xr:uid="{ADF76F6B-F48A-45E2-A011-91E3B8C32C3A}"/>
    <cellStyle name="Normal 9 3 2 2 5 2 2" xfId="4208" xr:uid="{AE7EF3E8-BB57-44E0-A054-A51F2C68BEF3}"/>
    <cellStyle name="Normal 9 3 2 2 5 3" xfId="3123" xr:uid="{C6B4A759-C748-4146-A3EF-5913A662BFE0}"/>
    <cellStyle name="Normal 9 3 2 2 5 4" xfId="3124" xr:uid="{D8369B29-DBCF-465E-A4DD-E13D2D6385EA}"/>
    <cellStyle name="Normal 9 3 2 2 6" xfId="3125" xr:uid="{0013F067-9DD0-461C-9B69-F4816626748D}"/>
    <cellStyle name="Normal 9 3 2 2 6 2" xfId="4209" xr:uid="{CA7363EB-B09C-44D1-949B-F0724D5F85B9}"/>
    <cellStyle name="Normal 9 3 2 2 7" xfId="3126" xr:uid="{39727C12-38FD-4246-92FA-ADA73CBCC302}"/>
    <cellStyle name="Normal 9 3 2 2 8" xfId="3127" xr:uid="{5D92C187-7B86-43D8-BF36-27AA216155EA}"/>
    <cellStyle name="Normal 9 3 2 3" xfId="3128" xr:uid="{F21E3C3B-57E3-403A-AA5F-DEFB16AF1B42}"/>
    <cellStyle name="Normal 9 3 2 3 2" xfId="3129" xr:uid="{A2E2962E-6909-4763-98F8-D099F0C9E0CE}"/>
    <cellStyle name="Normal 9 3 2 3 2 2" xfId="3130" xr:uid="{FF193F4A-F9BB-4AAB-B167-1ED9A6E9A169}"/>
    <cellStyle name="Normal 9 3 2 3 2 2 2" xfId="4210" xr:uid="{ED241394-11E2-483A-BDD1-8A7E480303CB}"/>
    <cellStyle name="Normal 9 3 2 3 2 2 2 2" xfId="4211" xr:uid="{01680441-E06B-4407-B9C5-AE0BD2EA4106}"/>
    <cellStyle name="Normal 9 3 2 3 2 2 3" xfId="4212" xr:uid="{75887F25-CC23-49EB-AECD-751DD1418E3C}"/>
    <cellStyle name="Normal 9 3 2 3 2 3" xfId="3131" xr:uid="{647CACBD-5CE2-4548-8060-55520C576A08}"/>
    <cellStyle name="Normal 9 3 2 3 2 3 2" xfId="4213" xr:uid="{451C4E4C-EFD8-4B56-89F2-B2A26A26CB9E}"/>
    <cellStyle name="Normal 9 3 2 3 2 4" xfId="3132" xr:uid="{18837D3F-A49F-46E0-AF84-2EA558597DE0}"/>
    <cellStyle name="Normal 9 3 2 3 3" xfId="3133" xr:uid="{0455C861-D9E4-4B61-8E39-85D927FB27FA}"/>
    <cellStyle name="Normal 9 3 2 3 3 2" xfId="3134" xr:uid="{BB7F8157-DEB9-4D00-86F1-CAC8FDE945A6}"/>
    <cellStyle name="Normal 9 3 2 3 3 2 2" xfId="4214" xr:uid="{D72BBE78-2185-4A99-82BB-CFA9239A7BDF}"/>
    <cellStyle name="Normal 9 3 2 3 3 3" xfId="3135" xr:uid="{EABBD975-8D35-4382-9A2C-3C6D99DDF9EC}"/>
    <cellStyle name="Normal 9 3 2 3 3 4" xfId="3136" xr:uid="{CBEB58C3-2CD6-4315-93C9-575B9BEBEA65}"/>
    <cellStyle name="Normal 9 3 2 3 4" xfId="3137" xr:uid="{0B142C2A-2054-4C90-BEE3-78C65BEEE294}"/>
    <cellStyle name="Normal 9 3 2 3 4 2" xfId="4215" xr:uid="{87589E5C-D7E3-4214-A833-67B644D8CE77}"/>
    <cellStyle name="Normal 9 3 2 3 5" xfId="3138" xr:uid="{81856CAF-25BA-4DE4-AF8D-4C029E965770}"/>
    <cellStyle name="Normal 9 3 2 3 6" xfId="3139" xr:uid="{4A7B1A51-732C-41FA-99B1-BCA314A2CF0B}"/>
    <cellStyle name="Normal 9 3 2 4" xfId="3140" xr:uid="{674B97C8-DBE1-4286-B520-E19243E9DEF2}"/>
    <cellStyle name="Normal 9 3 2 4 2" xfId="3141" xr:uid="{45CF2B3F-F780-48CC-A252-AD6E19021DC8}"/>
    <cellStyle name="Normal 9 3 2 4 2 2" xfId="3142" xr:uid="{B2906502-547C-4F8F-AD48-007DB47FADA9}"/>
    <cellStyle name="Normal 9 3 2 4 2 2 2" xfId="4216" xr:uid="{02048815-B852-4305-989C-97188C8324E0}"/>
    <cellStyle name="Normal 9 3 2 4 2 2 2 2" xfId="4217" xr:uid="{BE4ACEAC-9F32-425A-9ABE-8F19C9A52E5D}"/>
    <cellStyle name="Normal 9 3 2 4 2 2 3" xfId="4218" xr:uid="{FD6F002E-87F0-4C69-9DD3-24EFAB41B27B}"/>
    <cellStyle name="Normal 9 3 2 4 2 3" xfId="3143" xr:uid="{16EDD852-A521-4D01-9032-25DBB65F31B2}"/>
    <cellStyle name="Normal 9 3 2 4 2 3 2" xfId="4219" xr:uid="{3B8B7818-960B-4D68-9EAB-5C377CAB6855}"/>
    <cellStyle name="Normal 9 3 2 4 2 4" xfId="3144" xr:uid="{78992956-DF12-403F-BBDC-6363935B1207}"/>
    <cellStyle name="Normal 9 3 2 4 3" xfId="3145" xr:uid="{13410A4E-7FE5-4728-87D2-B8844903DEB9}"/>
    <cellStyle name="Normal 9 3 2 4 3 2" xfId="4220" xr:uid="{F9770941-4B36-4E91-B0A2-095531952E5D}"/>
    <cellStyle name="Normal 9 3 2 4 3 2 2" xfId="4221" xr:uid="{0BA546D5-DB12-405E-A2F3-625D618EC010}"/>
    <cellStyle name="Normal 9 3 2 4 3 3" xfId="4222" xr:uid="{0357B4D2-A626-462E-A95A-DCE88B651B38}"/>
    <cellStyle name="Normal 9 3 2 4 4" xfId="3146" xr:uid="{1CFF2946-209A-44CC-8F09-E6C81E9D3818}"/>
    <cellStyle name="Normal 9 3 2 4 4 2" xfId="4223" xr:uid="{6AB899A2-4D27-4BCD-B2E9-E99AD8C83B7C}"/>
    <cellStyle name="Normal 9 3 2 4 5" xfId="3147" xr:uid="{E60D3636-1302-4E3E-8794-C8C46E9EA5B6}"/>
    <cellStyle name="Normal 9 3 2 5" xfId="3148" xr:uid="{39022F5C-90B6-41BB-B231-4B89BFF64953}"/>
    <cellStyle name="Normal 9 3 2 5 2" xfId="3149" xr:uid="{6FF32774-45E1-4A8D-BA53-861EBB74CB49}"/>
    <cellStyle name="Normal 9 3 2 5 2 2" xfId="4224" xr:uid="{8D90ED53-1508-4A7E-AAC2-BDAD9D34B670}"/>
    <cellStyle name="Normal 9 3 2 5 2 2 2" xfId="4225" xr:uid="{8A23CCBB-857C-4448-99D3-49404CBC4472}"/>
    <cellStyle name="Normal 9 3 2 5 2 3" xfId="4226" xr:uid="{F5C13C43-8161-4F8B-BF1E-6DB08997D4F1}"/>
    <cellStyle name="Normal 9 3 2 5 3" xfId="3150" xr:uid="{E9F7BAD1-6D1B-4BBF-9D70-D785BA2259E9}"/>
    <cellStyle name="Normal 9 3 2 5 3 2" xfId="4227" xr:uid="{30DDC491-02DB-4F21-ABBD-5D6B618C94B8}"/>
    <cellStyle name="Normal 9 3 2 5 4" xfId="3151" xr:uid="{35016190-85CB-42C6-AF40-35D8892FC40B}"/>
    <cellStyle name="Normal 9 3 2 6" xfId="3152" xr:uid="{012D5B8A-E980-4D86-8E8E-B5CFA5F8D435}"/>
    <cellStyle name="Normal 9 3 2 6 2" xfId="3153" xr:uid="{D1167789-BE53-4F54-86A7-DD892774572E}"/>
    <cellStyle name="Normal 9 3 2 6 2 2" xfId="4228" xr:uid="{0296AAF1-96A2-4011-BEC4-DDDC31776664}"/>
    <cellStyle name="Normal 9 3 2 6 3" xfId="3154" xr:uid="{84C16417-CFBB-42CD-BD00-FA7F1C35EC88}"/>
    <cellStyle name="Normal 9 3 2 6 4" xfId="3155" xr:uid="{E6B29210-1A60-4FFB-8CBA-9D60E39D8938}"/>
    <cellStyle name="Normal 9 3 2 7" xfId="3156" xr:uid="{A3B63828-4162-44F3-90A3-ED9CF9C44646}"/>
    <cellStyle name="Normal 9 3 2 7 2" xfId="4229" xr:uid="{5585F76B-37C2-4CCB-AC9F-41C909FECB32}"/>
    <cellStyle name="Normal 9 3 2 8" xfId="3157" xr:uid="{1CF09F09-727B-4108-B2A3-5314068D593B}"/>
    <cellStyle name="Normal 9 3 2 9" xfId="3158" xr:uid="{B89E5E80-B14F-4A0A-9D7F-49FF8FC8A678}"/>
    <cellStyle name="Normal 9 3 3" xfId="3159" xr:uid="{24FF4A09-D4E4-4681-AFA4-6063EA720D1C}"/>
    <cellStyle name="Normal 9 3 3 2" xfId="3160" xr:uid="{8C0F3EAD-38EF-43A3-A1A6-6C753A0BCEC9}"/>
    <cellStyle name="Normal 9 3 3 2 2" xfId="3161" xr:uid="{8F40A370-DAAF-4EA6-BD47-D46A64AB0C6A}"/>
    <cellStyle name="Normal 9 3 3 2 2 2" xfId="3162" xr:uid="{57BED3C3-90EC-4A61-BFBC-5D5633BA8CBC}"/>
    <cellStyle name="Normal 9 3 3 2 2 2 2" xfId="4230" xr:uid="{960DFC25-4DA3-4BCA-8476-F816469EBCF8}"/>
    <cellStyle name="Normal 9 3 3 2 2 2 2 2" xfId="4231" xr:uid="{7051CCC5-F011-4322-B93F-CA483531AA9F}"/>
    <cellStyle name="Normal 9 3 3 2 2 2 3" xfId="4232" xr:uid="{7CEAE378-C43B-4EB5-86BE-CEF1D492B33F}"/>
    <cellStyle name="Normal 9 3 3 2 2 3" xfId="3163" xr:uid="{522E7B99-2D91-4D9E-BFCE-8DA891A17F48}"/>
    <cellStyle name="Normal 9 3 3 2 2 3 2" xfId="4233" xr:uid="{3B587C20-35B5-47AE-947E-7608A8ADB0A3}"/>
    <cellStyle name="Normal 9 3 3 2 2 4" xfId="3164" xr:uid="{0B0ED116-2294-4F7D-8D98-54B632E1F79C}"/>
    <cellStyle name="Normal 9 3 3 2 3" xfId="3165" xr:uid="{27D29CEE-761D-49A0-83DB-06A30E6F9CF9}"/>
    <cellStyle name="Normal 9 3 3 2 3 2" xfId="3166" xr:uid="{9FD1E30C-13C9-4819-BE52-D6D51E88686A}"/>
    <cellStyle name="Normal 9 3 3 2 3 2 2" xfId="4234" xr:uid="{5CE8C006-053F-4A55-A57F-D443BD6349A2}"/>
    <cellStyle name="Normal 9 3 3 2 3 3" xfId="3167" xr:uid="{EBAFD8FC-D3E7-423B-B5E1-3E425FD729ED}"/>
    <cellStyle name="Normal 9 3 3 2 3 4" xfId="3168" xr:uid="{9C718680-E440-4B4C-8DC5-C57727AB73F5}"/>
    <cellStyle name="Normal 9 3 3 2 4" xfId="3169" xr:uid="{1B3E8DA9-AFA3-4966-A226-9CB594B8206D}"/>
    <cellStyle name="Normal 9 3 3 2 4 2" xfId="4235" xr:uid="{15E1DA19-2913-4BD9-8AAB-97AECA420163}"/>
    <cellStyle name="Normal 9 3 3 2 5" xfId="3170" xr:uid="{61CEDA44-BB46-46F1-9CA1-799402A65C2F}"/>
    <cellStyle name="Normal 9 3 3 2 6" xfId="3171" xr:uid="{29E57732-5522-4D3C-A939-9F0C7D14A1C5}"/>
    <cellStyle name="Normal 9 3 3 3" xfId="3172" xr:uid="{0A3E7053-ED8C-4C30-9A5D-EEA9F9B5A1B3}"/>
    <cellStyle name="Normal 9 3 3 3 2" xfId="3173" xr:uid="{B92BF04E-5BB8-4348-A383-214AF2FD6B9E}"/>
    <cellStyle name="Normal 9 3 3 3 2 2" xfId="3174" xr:uid="{2269EADC-03E6-4994-9574-4F1A52151938}"/>
    <cellStyle name="Normal 9 3 3 3 2 2 2" xfId="4236" xr:uid="{B260E691-A780-41F7-A32A-DBF733C0E6F4}"/>
    <cellStyle name="Normal 9 3 3 3 2 2 2 2" xfId="4237" xr:uid="{6C6D9AFA-3F09-4C17-83AA-482C5D357C8F}"/>
    <cellStyle name="Normal 9 3 3 3 2 2 2 2 2" xfId="4933" xr:uid="{6B8571D3-3D7C-43DC-AEF3-9E5D36E90345}"/>
    <cellStyle name="Normal 9 3 3 3 2 2 3" xfId="4238" xr:uid="{5EC2DB2A-3429-4C68-9A9E-182529ED8F67}"/>
    <cellStyle name="Normal 9 3 3 3 2 2 3 2" xfId="4934" xr:uid="{A8C62D2C-BC39-45AD-BF94-C6B929BD09A0}"/>
    <cellStyle name="Normal 9 3 3 3 2 3" xfId="3175" xr:uid="{85E4EB72-0899-4CDE-B2A3-D779D0CB8684}"/>
    <cellStyle name="Normal 9 3 3 3 2 3 2" xfId="4239" xr:uid="{0D35D169-A9E1-4217-A710-3312CC798062}"/>
    <cellStyle name="Normal 9 3 3 3 2 3 2 2" xfId="4936" xr:uid="{08140FAA-E6D7-4B08-9A6F-7F08CBF9974F}"/>
    <cellStyle name="Normal 9 3 3 3 2 3 3" xfId="4935" xr:uid="{6D4EA7B8-9233-412E-9A45-C18C55985AF4}"/>
    <cellStyle name="Normal 9 3 3 3 2 4" xfId="3176" xr:uid="{FF234467-C34C-4526-9E6D-A8AAC1711BAD}"/>
    <cellStyle name="Normal 9 3 3 3 2 4 2" xfId="4937" xr:uid="{E65210C6-04D5-4375-9A71-CD0305A434CB}"/>
    <cellStyle name="Normal 9 3 3 3 3" xfId="3177" xr:uid="{7AF97BFC-FAB7-4171-9FDB-CE0C001C5BB9}"/>
    <cellStyle name="Normal 9 3 3 3 3 2" xfId="4240" xr:uid="{F831F83B-E008-481D-A5E5-0DBAA4B6976B}"/>
    <cellStyle name="Normal 9 3 3 3 3 2 2" xfId="4241" xr:uid="{D80B1FD3-E503-4608-9366-B16739001E51}"/>
    <cellStyle name="Normal 9 3 3 3 3 2 2 2" xfId="4940" xr:uid="{C19713DB-0923-4C22-B3E0-E47EE02A3F1C}"/>
    <cellStyle name="Normal 9 3 3 3 3 2 3" xfId="4939" xr:uid="{76F1BFAF-13FE-45F2-90FF-F42A53172BDD}"/>
    <cellStyle name="Normal 9 3 3 3 3 3" xfId="4242" xr:uid="{75AF3F6B-4569-446D-9042-B4223F0A5F58}"/>
    <cellStyle name="Normal 9 3 3 3 3 3 2" xfId="4941" xr:uid="{8AF68EB3-8FE3-4106-B690-AB9F592DC38E}"/>
    <cellStyle name="Normal 9 3 3 3 3 4" xfId="4938" xr:uid="{F1DF2C56-95AE-4426-B79C-4AF2203F42AA}"/>
    <cellStyle name="Normal 9 3 3 3 4" xfId="3178" xr:uid="{FAA61678-B95A-4658-BF1B-C0F2FEF8E4A4}"/>
    <cellStyle name="Normal 9 3 3 3 4 2" xfId="4243" xr:uid="{327ADF0C-6426-4F53-9C38-1819753EFB63}"/>
    <cellStyle name="Normal 9 3 3 3 4 2 2" xfId="4943" xr:uid="{FA2C69B2-3F37-4068-9751-EEA0680439D9}"/>
    <cellStyle name="Normal 9 3 3 3 4 3" xfId="4942" xr:uid="{1169D04F-140F-4EDB-84D3-D5D82299D875}"/>
    <cellStyle name="Normal 9 3 3 3 5" xfId="3179" xr:uid="{09A1ACBC-C0CB-4C1A-8729-8B9CDF8C6C5B}"/>
    <cellStyle name="Normal 9 3 3 3 5 2" xfId="4944" xr:uid="{6DF9E721-4C7A-4D13-8463-C5E03A899D07}"/>
    <cellStyle name="Normal 9 3 3 4" xfId="3180" xr:uid="{F976A042-AF80-42EE-8B63-70D94FA56587}"/>
    <cellStyle name="Normal 9 3 3 4 2" xfId="3181" xr:uid="{E76DECB8-587F-4744-B791-0B614C331C30}"/>
    <cellStyle name="Normal 9 3 3 4 2 2" xfId="4244" xr:uid="{FD3556E0-B4EC-4899-BCBC-830B53F26D95}"/>
    <cellStyle name="Normal 9 3 3 4 2 2 2" xfId="4245" xr:uid="{1EB475F8-5AFF-4B35-A9D1-52F06A252EC4}"/>
    <cellStyle name="Normal 9 3 3 4 2 2 2 2" xfId="4948" xr:uid="{4E411D1B-DDCC-40C7-B2CC-805B6A80D87A}"/>
    <cellStyle name="Normal 9 3 3 4 2 2 3" xfId="4947" xr:uid="{31FE0AB2-9E9F-45C4-AC90-352A9EB84197}"/>
    <cellStyle name="Normal 9 3 3 4 2 3" xfId="4246" xr:uid="{6C0DE8CA-5730-4C8F-A9EC-F72076C6D58A}"/>
    <cellStyle name="Normal 9 3 3 4 2 3 2" xfId="4949" xr:uid="{E8A0E1D2-98AF-49E9-A11F-3C580808C2E0}"/>
    <cellStyle name="Normal 9 3 3 4 2 4" xfId="4946" xr:uid="{226D5CD4-C76A-4CEE-92DA-A9D0F98A2AF1}"/>
    <cellStyle name="Normal 9 3 3 4 3" xfId="3182" xr:uid="{635E208F-86A3-4AB7-9738-B6A06CB3C906}"/>
    <cellStyle name="Normal 9 3 3 4 3 2" xfId="4247" xr:uid="{A8D1A167-6002-4C17-84E2-4A455CFC55EE}"/>
    <cellStyle name="Normal 9 3 3 4 3 2 2" xfId="4951" xr:uid="{59ACC67B-7A77-4F95-9564-B0F14E07FE98}"/>
    <cellStyle name="Normal 9 3 3 4 3 3" xfId="4950" xr:uid="{8EDBC500-884A-4DBF-ABC5-23FB4DF16661}"/>
    <cellStyle name="Normal 9 3 3 4 4" xfId="3183" xr:uid="{E098A52F-FD89-44CF-9487-669FF6468F75}"/>
    <cellStyle name="Normal 9 3 3 4 4 2" xfId="4952" xr:uid="{95BDACDF-818F-452F-8951-EE71574DF157}"/>
    <cellStyle name="Normal 9 3 3 4 5" xfId="4945" xr:uid="{69708F46-75E8-4374-811C-6C9FEC6F31ED}"/>
    <cellStyle name="Normal 9 3 3 5" xfId="3184" xr:uid="{B04B62B2-B308-43B2-9B06-AF7EFFA84986}"/>
    <cellStyle name="Normal 9 3 3 5 2" xfId="3185" xr:uid="{2E8804D0-F21B-4B85-8FAB-48D59A41B819}"/>
    <cellStyle name="Normal 9 3 3 5 2 2" xfId="4248" xr:uid="{0D2AC355-DFB2-4C18-A97F-FCC6AA72449B}"/>
    <cellStyle name="Normal 9 3 3 5 2 2 2" xfId="4955" xr:uid="{7202BD3A-B7C3-4038-A7CC-99E859C589B5}"/>
    <cellStyle name="Normal 9 3 3 5 2 3" xfId="4954" xr:uid="{C604C811-5764-45D6-BF32-8C44C42E72EB}"/>
    <cellStyle name="Normal 9 3 3 5 3" xfId="3186" xr:uid="{F5A394A9-821F-408B-884A-6587DD2A7753}"/>
    <cellStyle name="Normal 9 3 3 5 3 2" xfId="4956" xr:uid="{637428BE-63FB-4475-8617-2AFBB51A8772}"/>
    <cellStyle name="Normal 9 3 3 5 4" xfId="3187" xr:uid="{673F3A29-4FF4-449F-A591-44EDFB635A51}"/>
    <cellStyle name="Normal 9 3 3 5 4 2" xfId="4957" xr:uid="{90246789-5350-4CD3-A7B0-B2A9E1EA09B2}"/>
    <cellStyle name="Normal 9 3 3 5 5" xfId="4953" xr:uid="{82A49560-732A-46A9-BFED-369F22059363}"/>
    <cellStyle name="Normal 9 3 3 6" xfId="3188" xr:uid="{C450359E-1F3A-45B5-A2FF-BCCF081E102A}"/>
    <cellStyle name="Normal 9 3 3 6 2" xfId="4249" xr:uid="{E3FDC8C8-FEA9-4756-B2B8-70E5900D1294}"/>
    <cellStyle name="Normal 9 3 3 6 2 2" xfId="4959" xr:uid="{3CE44063-A8E3-483C-A115-8641A120E1F2}"/>
    <cellStyle name="Normal 9 3 3 6 3" xfId="4958" xr:uid="{A14C8FB5-4680-4710-903C-B3B9DC0196C6}"/>
    <cellStyle name="Normal 9 3 3 7" xfId="3189" xr:uid="{B65396C8-6144-4577-B70A-7A0F4766CBEF}"/>
    <cellStyle name="Normal 9 3 3 7 2" xfId="4960" xr:uid="{92303F22-9094-40F4-9637-EF3D839DC0C8}"/>
    <cellStyle name="Normal 9 3 3 8" xfId="3190" xr:uid="{49F58DF3-23CF-40F1-B1C5-BF29FD744974}"/>
    <cellStyle name="Normal 9 3 3 8 2" xfId="4961" xr:uid="{B64134EB-AE20-44A0-B827-9895D4F9FBAE}"/>
    <cellStyle name="Normal 9 3 4" xfId="3191" xr:uid="{5C53F66F-EF2A-43E0-9111-91EA482DBE48}"/>
    <cellStyle name="Normal 9 3 4 2" xfId="3192" xr:uid="{AF2080A9-626A-4F9B-886A-1E6865012C2A}"/>
    <cellStyle name="Normal 9 3 4 2 2" xfId="3193" xr:uid="{0160CF71-FCCB-4245-8C64-BA779183FA2A}"/>
    <cellStyle name="Normal 9 3 4 2 2 2" xfId="3194" xr:uid="{A6A03813-E6F8-4D1B-B300-432D91CF06E5}"/>
    <cellStyle name="Normal 9 3 4 2 2 2 2" xfId="4250" xr:uid="{9C659E1B-2863-46D7-9B03-A67F3778CEA2}"/>
    <cellStyle name="Normal 9 3 4 2 2 2 2 2" xfId="4966" xr:uid="{BE4D634F-5D8C-4E78-891A-5F57A9DED882}"/>
    <cellStyle name="Normal 9 3 4 2 2 2 3" xfId="4965" xr:uid="{0EE5DA4A-D98D-4C62-A9FE-BC102BA76EEF}"/>
    <cellStyle name="Normal 9 3 4 2 2 3" xfId="3195" xr:uid="{402E439A-DB24-4ED0-9CC6-488A5F999901}"/>
    <cellStyle name="Normal 9 3 4 2 2 3 2" xfId="4967" xr:uid="{5EB03265-658A-40C7-984C-3CFC1D19BF59}"/>
    <cellStyle name="Normal 9 3 4 2 2 4" xfId="3196" xr:uid="{56B6DAED-1368-4989-BC5D-03577D2F313D}"/>
    <cellStyle name="Normal 9 3 4 2 2 4 2" xfId="4968" xr:uid="{A0713A24-9C27-41BC-864F-CC541678B250}"/>
    <cellStyle name="Normal 9 3 4 2 2 5" xfId="4964" xr:uid="{95FBC8C4-62FD-4394-AEAE-960315A343CA}"/>
    <cellStyle name="Normal 9 3 4 2 3" xfId="3197" xr:uid="{AE0C72F5-C65C-40F8-997A-BE82FE4AAEF2}"/>
    <cellStyle name="Normal 9 3 4 2 3 2" xfId="4251" xr:uid="{74522319-1DFD-4241-AD02-C95B2C2F3055}"/>
    <cellStyle name="Normal 9 3 4 2 3 2 2" xfId="4970" xr:uid="{EEA814DD-76DA-40AF-84B2-45223E669007}"/>
    <cellStyle name="Normal 9 3 4 2 3 3" xfId="4969" xr:uid="{6468F945-CCBD-48F6-9430-D38052865F78}"/>
    <cellStyle name="Normal 9 3 4 2 4" xfId="3198" xr:uid="{1964B088-DD81-4689-8774-DC35D99AC0A7}"/>
    <cellStyle name="Normal 9 3 4 2 4 2" xfId="4971" xr:uid="{F7A01E27-9D15-4F41-A81F-C40390E447F6}"/>
    <cellStyle name="Normal 9 3 4 2 5" xfId="3199" xr:uid="{85AA862A-566A-4298-95CA-001900BFF469}"/>
    <cellStyle name="Normal 9 3 4 2 5 2" xfId="4972" xr:uid="{FF22E37A-8A27-4E76-BCFB-5D32E0230466}"/>
    <cellStyle name="Normal 9 3 4 2 6" xfId="4963" xr:uid="{AB6A2F2C-18EB-4488-B4C3-3DDC4F211AF8}"/>
    <cellStyle name="Normal 9 3 4 3" xfId="3200" xr:uid="{10A35C6F-E4CA-4772-B590-5C3DCBB53593}"/>
    <cellStyle name="Normal 9 3 4 3 2" xfId="3201" xr:uid="{FE0BB91E-651D-4AB5-B3B1-91E96F20E917}"/>
    <cellStyle name="Normal 9 3 4 3 2 2" xfId="4252" xr:uid="{4B8BD681-BCF3-4BC5-8F27-DA01E7CA8108}"/>
    <cellStyle name="Normal 9 3 4 3 2 2 2" xfId="4975" xr:uid="{6F9C31C0-32DB-4422-904F-A044FA698789}"/>
    <cellStyle name="Normal 9 3 4 3 2 3" xfId="4974" xr:uid="{72B9406F-7FE2-438A-A36C-C203D01EB382}"/>
    <cellStyle name="Normal 9 3 4 3 3" xfId="3202" xr:uid="{859E553D-2322-4DB5-9E80-3DCC002E1CE7}"/>
    <cellStyle name="Normal 9 3 4 3 3 2" xfId="4976" xr:uid="{228A691B-F9D3-4856-AB7E-7B33FF305C3E}"/>
    <cellStyle name="Normal 9 3 4 3 4" xfId="3203" xr:uid="{C9E2BC69-2D11-4B5E-8793-867FEC47FD74}"/>
    <cellStyle name="Normal 9 3 4 3 4 2" xfId="4977" xr:uid="{6EC4FAC1-20B9-411A-808E-ECE53C306AA3}"/>
    <cellStyle name="Normal 9 3 4 3 5" xfId="4973" xr:uid="{A04F7950-666B-4FFF-9270-1B7C007F8C18}"/>
    <cellStyle name="Normal 9 3 4 4" xfId="3204" xr:uid="{B7E52E64-CF8F-4FA1-BD38-E40D2DE1CA8F}"/>
    <cellStyle name="Normal 9 3 4 4 2" xfId="3205" xr:uid="{6A5A9A9D-6477-4EC3-91D0-8634064021F4}"/>
    <cellStyle name="Normal 9 3 4 4 2 2" xfId="4979" xr:uid="{EEAA77C7-5BF0-419D-A38B-1A9AAA6E32B4}"/>
    <cellStyle name="Normal 9 3 4 4 3" xfId="3206" xr:uid="{BE61994C-C61D-45B9-A15A-8CA2F75F275C}"/>
    <cellStyle name="Normal 9 3 4 4 3 2" xfId="4980" xr:uid="{FE9D4BC6-0F25-4670-85EB-C458D15ED7EA}"/>
    <cellStyle name="Normal 9 3 4 4 4" xfId="3207" xr:uid="{38B0C644-8565-442D-8A70-0CDFD71267BE}"/>
    <cellStyle name="Normal 9 3 4 4 4 2" xfId="4981" xr:uid="{E1DF40D9-91FA-451B-945D-DA5DD7D33073}"/>
    <cellStyle name="Normal 9 3 4 4 5" xfId="4978" xr:uid="{132A3673-0CC4-4B17-86BA-62C05ABB1837}"/>
    <cellStyle name="Normal 9 3 4 5" xfId="3208" xr:uid="{F3E6D4C4-EA5D-43E6-AA16-6FCFED5CAC01}"/>
    <cellStyle name="Normal 9 3 4 5 2" xfId="4982" xr:uid="{5CCE33A7-571F-4AC0-95D4-802AB9862B35}"/>
    <cellStyle name="Normal 9 3 4 6" xfId="3209" xr:uid="{803A3E4C-71C6-4C73-BF27-0215576BC0DE}"/>
    <cellStyle name="Normal 9 3 4 6 2" xfId="4983" xr:uid="{5B90B9AE-340D-4B33-8606-ACBF08365EE6}"/>
    <cellStyle name="Normal 9 3 4 7" xfId="3210" xr:uid="{2D7083F8-557C-4B17-B563-D93C0384D675}"/>
    <cellStyle name="Normal 9 3 4 7 2" xfId="4984" xr:uid="{925B68C7-8557-4747-ABD1-93DE50DDB5AE}"/>
    <cellStyle name="Normal 9 3 4 8" xfId="4962" xr:uid="{AA465319-E3AC-4FA9-949C-8B8E28AA8EE3}"/>
    <cellStyle name="Normal 9 3 5" xfId="3211" xr:uid="{B05B8A15-1B25-478C-9D6A-BE9E58AEBBCF}"/>
    <cellStyle name="Normal 9 3 5 2" xfId="3212" xr:uid="{06C1072E-A9EC-436C-86DF-5EC9FAFA47BF}"/>
    <cellStyle name="Normal 9 3 5 2 2" xfId="3213" xr:uid="{73EA3DDD-798A-49FA-9E61-00A61E263820}"/>
    <cellStyle name="Normal 9 3 5 2 2 2" xfId="4253" xr:uid="{3893E78C-78FB-4B48-A6EA-BEAA53BF0571}"/>
    <cellStyle name="Normal 9 3 5 2 2 2 2" xfId="4254" xr:uid="{EA1CA760-0487-432F-9C87-ACA6CC470D5F}"/>
    <cellStyle name="Normal 9 3 5 2 2 2 2 2" xfId="4989" xr:uid="{906964DE-A009-4D81-B347-70822D54B8DB}"/>
    <cellStyle name="Normal 9 3 5 2 2 2 3" xfId="4988" xr:uid="{619B139A-3C03-48D1-8040-3B7BDA539CDD}"/>
    <cellStyle name="Normal 9 3 5 2 2 3" xfId="4255" xr:uid="{CDCA4BF1-82E3-45DD-8C87-BEDE17AF3A01}"/>
    <cellStyle name="Normal 9 3 5 2 2 3 2" xfId="4990" xr:uid="{4AB6A734-C9A4-4777-91C0-4DDFF0AF40CC}"/>
    <cellStyle name="Normal 9 3 5 2 2 4" xfId="4987" xr:uid="{D194D7D0-210F-4C44-B151-4E9FE8CA839E}"/>
    <cellStyle name="Normal 9 3 5 2 3" xfId="3214" xr:uid="{E9D1AAEF-09A2-445F-BED7-13D463E938FC}"/>
    <cellStyle name="Normal 9 3 5 2 3 2" xfId="4256" xr:uid="{2E65939E-F180-4EF8-9329-2AEA0F8150D2}"/>
    <cellStyle name="Normal 9 3 5 2 3 2 2" xfId="4992" xr:uid="{624DD63D-A88D-4F0F-A345-9EE63D78A748}"/>
    <cellStyle name="Normal 9 3 5 2 3 3" xfId="4991" xr:uid="{A3F44AC5-E16A-46C6-8442-133282D8E769}"/>
    <cellStyle name="Normal 9 3 5 2 4" xfId="3215" xr:uid="{B907F800-23B2-472F-AB26-899EAA492952}"/>
    <cellStyle name="Normal 9 3 5 2 4 2" xfId="4993" xr:uid="{F35DB1CC-1467-4CD4-BA63-D7B14359A332}"/>
    <cellStyle name="Normal 9 3 5 2 5" xfId="4986" xr:uid="{4A60F8C5-0D89-4928-BD9C-93B1EB041FB1}"/>
    <cellStyle name="Normal 9 3 5 3" xfId="3216" xr:uid="{16A70F76-4B27-4444-93C6-42712ADB1F26}"/>
    <cellStyle name="Normal 9 3 5 3 2" xfId="3217" xr:uid="{C810D409-62B5-4996-9EC0-612976656BA6}"/>
    <cellStyle name="Normal 9 3 5 3 2 2" xfId="4257" xr:uid="{3D4A9205-A1B3-4634-8594-5498FB4B0336}"/>
    <cellStyle name="Normal 9 3 5 3 2 2 2" xfId="4996" xr:uid="{8C773D60-9F4C-42D5-83A7-5D9B0DBCE19D}"/>
    <cellStyle name="Normal 9 3 5 3 2 3" xfId="4995" xr:uid="{69F564B6-668D-4E96-8C8F-5D2595FCF6F0}"/>
    <cellStyle name="Normal 9 3 5 3 3" xfId="3218" xr:uid="{D376B54B-4288-4988-92BA-FE9EEEB32519}"/>
    <cellStyle name="Normal 9 3 5 3 3 2" xfId="4997" xr:uid="{804E246D-878B-42C2-960F-F94A925A6534}"/>
    <cellStyle name="Normal 9 3 5 3 4" xfId="3219" xr:uid="{7B79ED67-678A-4700-95E9-FD42624D2D91}"/>
    <cellStyle name="Normal 9 3 5 3 4 2" xfId="4998" xr:uid="{952EE89C-B94C-41EC-AC97-37FB26EA86ED}"/>
    <cellStyle name="Normal 9 3 5 3 5" xfId="4994" xr:uid="{3A4D0BED-55B9-40E7-ACC4-2448684FD508}"/>
    <cellStyle name="Normal 9 3 5 4" xfId="3220" xr:uid="{E37FD5A4-8D85-4AF9-8746-2A27AD14D583}"/>
    <cellStyle name="Normal 9 3 5 4 2" xfId="4258" xr:uid="{D6C9FA30-B072-4839-ACB0-40FDE19D79FB}"/>
    <cellStyle name="Normal 9 3 5 4 2 2" xfId="5000" xr:uid="{2D16D833-864D-420C-86BD-02ED4254441E}"/>
    <cellStyle name="Normal 9 3 5 4 3" xfId="4999" xr:uid="{CA779DE3-2BAE-4474-BD05-4938F9953D97}"/>
    <cellStyle name="Normal 9 3 5 5" xfId="3221" xr:uid="{81B55BE6-F6F2-41F3-B85B-B0837804FE64}"/>
    <cellStyle name="Normal 9 3 5 5 2" xfId="5001" xr:uid="{30BFD5DE-A2F3-4204-A90C-F91374D9F7FA}"/>
    <cellStyle name="Normal 9 3 5 6" xfId="3222" xr:uid="{3A11D87E-9994-4FC6-809F-B4E217F15DB3}"/>
    <cellStyle name="Normal 9 3 5 6 2" xfId="5002" xr:uid="{D3960801-5873-4CFA-A6F1-8D94A693A89C}"/>
    <cellStyle name="Normal 9 3 5 7" xfId="4985" xr:uid="{D1ECB4C4-D156-4921-9EF0-EB7E2A0C41C4}"/>
    <cellStyle name="Normal 9 3 6" xfId="3223" xr:uid="{B43B103E-F701-489E-B708-DC3DA6411183}"/>
    <cellStyle name="Normal 9 3 6 2" xfId="3224" xr:uid="{4AD48543-4E09-4526-B311-B5BBA1EEA128}"/>
    <cellStyle name="Normal 9 3 6 2 2" xfId="3225" xr:uid="{461DC432-DBDB-450E-A458-448EF11BAEF7}"/>
    <cellStyle name="Normal 9 3 6 2 2 2" xfId="4259" xr:uid="{80F353AA-ADE2-4DA0-A87E-5ABA91ED5F9D}"/>
    <cellStyle name="Normal 9 3 6 2 2 2 2" xfId="5006" xr:uid="{A3B6B050-D805-4DF6-AC7E-6E49D6B1E97C}"/>
    <cellStyle name="Normal 9 3 6 2 2 3" xfId="5005" xr:uid="{6AB268D9-F596-4E81-A9BE-8F6430F94D79}"/>
    <cellStyle name="Normal 9 3 6 2 3" xfId="3226" xr:uid="{BFB16D22-425E-4A4C-9E8B-76A55139CE48}"/>
    <cellStyle name="Normal 9 3 6 2 3 2" xfId="5007" xr:uid="{5A5FA7C8-FFAE-4558-BAF3-617925A1F936}"/>
    <cellStyle name="Normal 9 3 6 2 4" xfId="3227" xr:uid="{DEE05BC0-CAED-4A4E-AA58-32B1C758C8FE}"/>
    <cellStyle name="Normal 9 3 6 2 4 2" xfId="5008" xr:uid="{D6923AD2-AE6A-4E47-A4E5-F6F71F89397B}"/>
    <cellStyle name="Normal 9 3 6 2 5" xfId="5004" xr:uid="{5280BA32-6DE2-42DC-BAAC-9E417B84F53B}"/>
    <cellStyle name="Normal 9 3 6 3" xfId="3228" xr:uid="{9B268206-27D9-4036-B757-17A679EBF9F6}"/>
    <cellStyle name="Normal 9 3 6 3 2" xfId="4260" xr:uid="{F4A59E7F-A319-4A3D-BDFE-4A802922E196}"/>
    <cellStyle name="Normal 9 3 6 3 2 2" xfId="5010" xr:uid="{878D06CB-6A3D-48B1-992E-DE2B5E2FE3CF}"/>
    <cellStyle name="Normal 9 3 6 3 3" xfId="5009" xr:uid="{44184DA6-0D5C-47AA-994B-1D64FB33897D}"/>
    <cellStyle name="Normal 9 3 6 4" xfId="3229" xr:uid="{2A25F579-A2F9-4E80-98F9-BE1CA3AA2300}"/>
    <cellStyle name="Normal 9 3 6 4 2" xfId="5011" xr:uid="{AEF71F3C-E969-44BD-8227-7741C781F20C}"/>
    <cellStyle name="Normal 9 3 6 5" xfId="3230" xr:uid="{A38065C7-B910-4346-8B42-57F6B4E3B824}"/>
    <cellStyle name="Normal 9 3 6 5 2" xfId="5012" xr:uid="{6720710A-A011-4795-A672-8DE8B127F5A7}"/>
    <cellStyle name="Normal 9 3 6 6" xfId="5003" xr:uid="{37CEC37D-C5F5-46C7-8A81-61CF4243B321}"/>
    <cellStyle name="Normal 9 3 7" xfId="3231" xr:uid="{7E50169F-8622-4F0D-B681-B6A0BC0B00D7}"/>
    <cellStyle name="Normal 9 3 7 2" xfId="3232" xr:uid="{44E92FF2-AEE7-4633-90A2-617C7C2F6267}"/>
    <cellStyle name="Normal 9 3 7 2 2" xfId="4261" xr:uid="{61C0B84D-3C5F-43E2-B449-0A2787BAB20F}"/>
    <cellStyle name="Normal 9 3 7 2 2 2" xfId="5015" xr:uid="{3A5A8C5B-8610-43D6-BF78-2A02C7E94F16}"/>
    <cellStyle name="Normal 9 3 7 2 3" xfId="5014" xr:uid="{5DA152F8-550D-4730-953B-AC7BABD3A22C}"/>
    <cellStyle name="Normal 9 3 7 3" xfId="3233" xr:uid="{38775F42-C864-4A35-9A6E-6EB8D771FAB3}"/>
    <cellStyle name="Normal 9 3 7 3 2" xfId="5016" xr:uid="{C242A365-59AB-4002-B8F8-EBA6FB7CBABC}"/>
    <cellStyle name="Normal 9 3 7 4" xfId="3234" xr:uid="{7F377F1D-7586-4C1C-AC60-FA8942F86B23}"/>
    <cellStyle name="Normal 9 3 7 4 2" xfId="5017" xr:uid="{FE2E9C61-01AE-44FF-AEE7-E5822409BB87}"/>
    <cellStyle name="Normal 9 3 7 5" xfId="5013" xr:uid="{E2E3EF8E-7474-4DAE-B129-CFAE9642BC80}"/>
    <cellStyle name="Normal 9 3 8" xfId="3235" xr:uid="{3EE253FF-82BE-49E8-B59F-DC9BEF7DAF32}"/>
    <cellStyle name="Normal 9 3 8 2" xfId="3236" xr:uid="{41429C95-83AF-4EE0-A816-07E56C62A355}"/>
    <cellStyle name="Normal 9 3 8 2 2" xfId="5019" xr:uid="{E7789536-E35E-4C70-8A32-03531B89AC53}"/>
    <cellStyle name="Normal 9 3 8 3" xfId="3237" xr:uid="{F8F46510-84F2-451B-872B-5E61B548F04B}"/>
    <cellStyle name="Normal 9 3 8 3 2" xfId="5020" xr:uid="{C313ACE7-C257-4058-A072-3FD15C53A89F}"/>
    <cellStyle name="Normal 9 3 8 4" xfId="3238" xr:uid="{5B25F764-DE19-4C03-9C12-57F7E42DB5E6}"/>
    <cellStyle name="Normal 9 3 8 4 2" xfId="5021" xr:uid="{C50C94B9-FD5D-453E-B236-A7FBEE6AC425}"/>
    <cellStyle name="Normal 9 3 8 5" xfId="5018" xr:uid="{CC06EFBD-6AC8-42F8-89F0-C80F1502A84D}"/>
    <cellStyle name="Normal 9 3 9" xfId="3239" xr:uid="{4F151668-A318-42FE-9B66-03C6CECE435F}"/>
    <cellStyle name="Normal 9 3 9 2" xfId="5022" xr:uid="{B380D4B2-E875-4E6B-8D64-983B2B125D9F}"/>
    <cellStyle name="Normal 9 4" xfId="3240" xr:uid="{B36AF820-063D-4106-AA68-C19939629719}"/>
    <cellStyle name="Normal 9 4 10" xfId="3241" xr:uid="{05587996-56E9-472F-9AEA-D541525D9EDB}"/>
    <cellStyle name="Normal 9 4 10 2" xfId="5024" xr:uid="{35EC2C52-776D-4DF8-8F8E-068B6B2D6DE4}"/>
    <cellStyle name="Normal 9 4 11" xfId="3242" xr:uid="{D10EDA6B-A4CA-4A9B-A25A-EB03B9568D01}"/>
    <cellStyle name="Normal 9 4 11 2" xfId="5025" xr:uid="{4F7D2306-8830-4D7F-A2BF-1B337386B5B0}"/>
    <cellStyle name="Normal 9 4 12" xfId="5023" xr:uid="{BA108B5C-8A67-4F82-AE28-07D295764C13}"/>
    <cellStyle name="Normal 9 4 2" xfId="3243" xr:uid="{8AC80D2C-D820-4EC4-8604-A26386C0B4D5}"/>
    <cellStyle name="Normal 9 4 2 10" xfId="5026" xr:uid="{6A6C48CC-02F9-4278-934A-7EF8296F1190}"/>
    <cellStyle name="Normal 9 4 2 2" xfId="3244" xr:uid="{69FFF012-457B-400D-95A4-3AA89B8776F8}"/>
    <cellStyle name="Normal 9 4 2 2 2" xfId="3245" xr:uid="{E493479D-7557-43FF-AA3B-AF1DC986795E}"/>
    <cellStyle name="Normal 9 4 2 2 2 2" xfId="3246" xr:uid="{74C22986-3D8E-4502-8922-8D429B4E6ED1}"/>
    <cellStyle name="Normal 9 4 2 2 2 2 2" xfId="3247" xr:uid="{F16394EB-43FC-4B9A-88FC-0747A95C2EBD}"/>
    <cellStyle name="Normal 9 4 2 2 2 2 2 2" xfId="4262" xr:uid="{4BCF6BBD-AACF-4E57-959A-F5EEC9C57C24}"/>
    <cellStyle name="Normal 9 4 2 2 2 2 2 2 2" xfId="5031" xr:uid="{5E6C70C6-1F6F-402E-892D-D32ECC47B9E2}"/>
    <cellStyle name="Normal 9 4 2 2 2 2 2 3" xfId="5030" xr:uid="{4260EADB-116A-4FF2-8C2A-63E8F2F9E408}"/>
    <cellStyle name="Normal 9 4 2 2 2 2 3" xfId="3248" xr:uid="{4EC5BD16-BFA6-4F0A-8F5C-336B40266A81}"/>
    <cellStyle name="Normal 9 4 2 2 2 2 3 2" xfId="5032" xr:uid="{44F80D8D-47C3-4557-96C0-5A03F180A7AD}"/>
    <cellStyle name="Normal 9 4 2 2 2 2 4" xfId="3249" xr:uid="{61228715-DA0D-4526-8B76-26E7220A911F}"/>
    <cellStyle name="Normal 9 4 2 2 2 2 4 2" xfId="5033" xr:uid="{41F7A36D-2310-4E7C-8F17-DCA04943F454}"/>
    <cellStyle name="Normal 9 4 2 2 2 2 5" xfId="5029" xr:uid="{E240000E-1342-4CB4-9988-EFD00443D2A6}"/>
    <cellStyle name="Normal 9 4 2 2 2 3" xfId="3250" xr:uid="{044B7EE5-169B-45B6-BB06-F969673A29EC}"/>
    <cellStyle name="Normal 9 4 2 2 2 3 2" xfId="3251" xr:uid="{9934C75E-97DC-4A5F-92D9-9BB9518D6B7A}"/>
    <cellStyle name="Normal 9 4 2 2 2 3 2 2" xfId="5035" xr:uid="{28F73C49-F83E-46D1-AEB3-75C0BCA31912}"/>
    <cellStyle name="Normal 9 4 2 2 2 3 3" xfId="3252" xr:uid="{CC6D834B-C4D9-4194-84D9-E271FA2738D2}"/>
    <cellStyle name="Normal 9 4 2 2 2 3 3 2" xfId="5036" xr:uid="{4CE4DF83-ED9F-4536-B364-18A062725161}"/>
    <cellStyle name="Normal 9 4 2 2 2 3 4" xfId="3253" xr:uid="{C0DFF6F1-8303-4F5C-BA12-2A0C67856970}"/>
    <cellStyle name="Normal 9 4 2 2 2 3 4 2" xfId="5037" xr:uid="{2170E664-6D92-46DD-B5A3-D3C231911E9B}"/>
    <cellStyle name="Normal 9 4 2 2 2 3 5" xfId="5034" xr:uid="{CF37E858-D10C-4262-8F3A-B2EBDEEDE79F}"/>
    <cellStyle name="Normal 9 4 2 2 2 4" xfId="3254" xr:uid="{8E6B803C-95FC-4CC7-BD71-A248E7196F0B}"/>
    <cellStyle name="Normal 9 4 2 2 2 4 2" xfId="5038" xr:uid="{692AF898-E645-40B8-9672-124F2EC592A5}"/>
    <cellStyle name="Normal 9 4 2 2 2 5" xfId="3255" xr:uid="{1586594D-1969-4E74-AE57-6F0C25308D6E}"/>
    <cellStyle name="Normal 9 4 2 2 2 5 2" xfId="5039" xr:uid="{D6F51F44-D26F-4FD1-A30E-515B7E505F81}"/>
    <cellStyle name="Normal 9 4 2 2 2 6" xfId="3256" xr:uid="{8EF72C3A-1B20-4919-A3FF-7A4971B0B7F8}"/>
    <cellStyle name="Normal 9 4 2 2 2 6 2" xfId="5040" xr:uid="{CE5C72DA-F95D-44F5-AD23-18BBA782F463}"/>
    <cellStyle name="Normal 9 4 2 2 2 7" xfId="5028" xr:uid="{1466030F-8230-4A1C-9D8A-C2F8A6B67E62}"/>
    <cellStyle name="Normal 9 4 2 2 3" xfId="3257" xr:uid="{B2FF70F6-85BE-41A6-832C-0EC4EEC6377B}"/>
    <cellStyle name="Normal 9 4 2 2 3 2" xfId="3258" xr:uid="{B77CFA5F-0A61-450A-91F7-99BB46C2174D}"/>
    <cellStyle name="Normal 9 4 2 2 3 2 2" xfId="3259" xr:uid="{ED33CDCD-5D71-4DC0-BF4C-5905961D9C68}"/>
    <cellStyle name="Normal 9 4 2 2 3 2 2 2" xfId="5043" xr:uid="{A6BACFF1-3B6F-4831-A26A-6F98542D6AC9}"/>
    <cellStyle name="Normal 9 4 2 2 3 2 3" xfId="3260" xr:uid="{6F8DDBC6-3E3A-40CD-A4F4-C1180DC5667B}"/>
    <cellStyle name="Normal 9 4 2 2 3 2 3 2" xfId="5044" xr:uid="{DDDBFAC6-613A-48B4-8610-D6DB462C9FEA}"/>
    <cellStyle name="Normal 9 4 2 2 3 2 4" xfId="3261" xr:uid="{219981AE-239B-4A9A-8E59-0EE983D2BF3D}"/>
    <cellStyle name="Normal 9 4 2 2 3 2 4 2" xfId="5045" xr:uid="{0763928C-85C1-4161-B295-2B13540175C4}"/>
    <cellStyle name="Normal 9 4 2 2 3 2 5" xfId="5042" xr:uid="{F160F9C6-7AD3-479C-8E39-C41A5139DB55}"/>
    <cellStyle name="Normal 9 4 2 2 3 3" xfId="3262" xr:uid="{23E1501E-7B04-40CD-A487-2F219F247E65}"/>
    <cellStyle name="Normal 9 4 2 2 3 3 2" xfId="5046" xr:uid="{CE13462F-122A-4F0E-B7CA-E00F3A2AD4A7}"/>
    <cellStyle name="Normal 9 4 2 2 3 4" xfId="3263" xr:uid="{E1B79620-2A9C-4A0F-B2AD-3E033A2CE8F8}"/>
    <cellStyle name="Normal 9 4 2 2 3 4 2" xfId="5047" xr:uid="{F16E5170-758A-485D-A199-A7F548AE5133}"/>
    <cellStyle name="Normal 9 4 2 2 3 5" xfId="3264" xr:uid="{110D809D-0BC3-46CD-B72B-711780E9050F}"/>
    <cellStyle name="Normal 9 4 2 2 3 5 2" xfId="5048" xr:uid="{08053719-1E7A-4809-BD04-E30157A45CC9}"/>
    <cellStyle name="Normal 9 4 2 2 3 6" xfId="5041" xr:uid="{FC023625-D8C8-4956-985D-3A80647C2A1D}"/>
    <cellStyle name="Normal 9 4 2 2 4" xfId="3265" xr:uid="{B8C2EED8-CB66-47A1-ADA3-DD4BA98651F3}"/>
    <cellStyle name="Normal 9 4 2 2 4 2" xfId="3266" xr:uid="{0BC5AF3E-CC97-466E-ACF1-9AA392D62128}"/>
    <cellStyle name="Normal 9 4 2 2 4 2 2" xfId="5050" xr:uid="{008DD6DE-B385-4E9E-9340-4D4012450B32}"/>
    <cellStyle name="Normal 9 4 2 2 4 3" xfId="3267" xr:uid="{17E09A5C-8A59-4EB1-8865-BE6EC04B6B60}"/>
    <cellStyle name="Normal 9 4 2 2 4 3 2" xfId="5051" xr:uid="{23C97CF1-C6A9-4AE6-9BB7-B59029447D88}"/>
    <cellStyle name="Normal 9 4 2 2 4 4" xfId="3268" xr:uid="{71E5044D-E050-4A67-87BB-3B7AEAEEA0E1}"/>
    <cellStyle name="Normal 9 4 2 2 4 4 2" xfId="5052" xr:uid="{70EAD982-6A43-4069-A422-294F279CC482}"/>
    <cellStyle name="Normal 9 4 2 2 4 5" xfId="5049" xr:uid="{FF37D8E9-F890-4146-8BA6-F108A6C65F7D}"/>
    <cellStyle name="Normal 9 4 2 2 5" xfId="3269" xr:uid="{A1A31F0E-5E48-40A1-A790-F81542757042}"/>
    <cellStyle name="Normal 9 4 2 2 5 2" xfId="3270" xr:uid="{B07BD559-0B0D-479E-8705-6D1395CB3079}"/>
    <cellStyle name="Normal 9 4 2 2 5 2 2" xfId="5054" xr:uid="{FCEF5027-A405-41C9-B5B3-E42D89158455}"/>
    <cellStyle name="Normal 9 4 2 2 5 3" xfId="3271" xr:uid="{D696B72D-DA5D-432D-B7FC-060A1F34C1ED}"/>
    <cellStyle name="Normal 9 4 2 2 5 3 2" xfId="5055" xr:uid="{2DE4B690-142C-4D79-8C4C-242D40D91F08}"/>
    <cellStyle name="Normal 9 4 2 2 5 4" xfId="3272" xr:uid="{13EBF954-1F08-4D3B-B5FA-D19F1D84E502}"/>
    <cellStyle name="Normal 9 4 2 2 5 4 2" xfId="5056" xr:uid="{F8FB3C3C-806F-4876-91A4-6A79F9645BB5}"/>
    <cellStyle name="Normal 9 4 2 2 5 5" xfId="5053" xr:uid="{619699A9-99F6-4E60-B74F-3BBE4EACA9D2}"/>
    <cellStyle name="Normal 9 4 2 2 6" xfId="3273" xr:uid="{FAF572B2-5516-4FEC-B5D0-D8BB079B286A}"/>
    <cellStyle name="Normal 9 4 2 2 6 2" xfId="5057" xr:uid="{7D05FFA7-1D86-4955-8699-218D134EF267}"/>
    <cellStyle name="Normal 9 4 2 2 7" xfId="3274" xr:uid="{8B112F79-1278-4631-81D6-9972DA2AC6D9}"/>
    <cellStyle name="Normal 9 4 2 2 7 2" xfId="5058" xr:uid="{5551E84F-8F50-4012-BA3C-22AF5E86E9C1}"/>
    <cellStyle name="Normal 9 4 2 2 8" xfId="3275" xr:uid="{6CF4D569-8D5B-414E-922F-009464BABB7D}"/>
    <cellStyle name="Normal 9 4 2 2 8 2" xfId="5059" xr:uid="{690A3929-EFEA-4A10-8376-659F3B116871}"/>
    <cellStyle name="Normal 9 4 2 2 9" xfId="5027" xr:uid="{26B6D95A-5ACB-4DCF-AB11-8D06982AE4ED}"/>
    <cellStyle name="Normal 9 4 2 3" xfId="3276" xr:uid="{262292CF-620B-4DC0-A63C-6D21C638EDEB}"/>
    <cellStyle name="Normal 9 4 2 3 2" xfId="3277" xr:uid="{8FE35153-65F0-4280-B089-DBE1FEE0BD58}"/>
    <cellStyle name="Normal 9 4 2 3 2 2" xfId="3278" xr:uid="{DE87F071-0056-455D-ACBA-BFC7661A8FE1}"/>
    <cellStyle name="Normal 9 4 2 3 2 2 2" xfId="4263" xr:uid="{70F7A08F-6A19-4689-A620-518E4491E620}"/>
    <cellStyle name="Normal 9 4 2 3 2 2 2 2" xfId="4264" xr:uid="{0E527E7E-3D88-4F89-AE4E-1166923FF65E}"/>
    <cellStyle name="Normal 9 4 2 3 2 2 2 2 2" xfId="5064" xr:uid="{573B28D9-3943-432D-AF8D-A12C564FF0DD}"/>
    <cellStyle name="Normal 9 4 2 3 2 2 2 3" xfId="5063" xr:uid="{97AB9206-5FE8-462E-8075-CC3B973A28DB}"/>
    <cellStyle name="Normal 9 4 2 3 2 2 3" xfId="4265" xr:uid="{2ECDEDAD-A212-4492-8F74-A6CEEF34DDEA}"/>
    <cellStyle name="Normal 9 4 2 3 2 2 3 2" xfId="5065" xr:uid="{7769E788-D5FA-4209-AA18-1E59E95CDB25}"/>
    <cellStyle name="Normal 9 4 2 3 2 2 4" xfId="5062" xr:uid="{3A86B6DF-1209-40DA-941E-1461AD0791E5}"/>
    <cellStyle name="Normal 9 4 2 3 2 3" xfId="3279" xr:uid="{8CDEB715-07C0-4FE4-A61E-49CC1FB8EB0C}"/>
    <cellStyle name="Normal 9 4 2 3 2 3 2" xfId="4266" xr:uid="{49793AFE-CA67-4B52-AE66-F411EC6ECE11}"/>
    <cellStyle name="Normal 9 4 2 3 2 3 2 2" xfId="5067" xr:uid="{5DBB6BAB-184F-479F-A0FA-ADDE13AC48B6}"/>
    <cellStyle name="Normal 9 4 2 3 2 3 3" xfId="5066" xr:uid="{D4892FB7-2D73-4982-AADE-35ABC133B3CF}"/>
    <cellStyle name="Normal 9 4 2 3 2 4" xfId="3280" xr:uid="{6813B584-FABB-43CA-AEE4-24CDD72D4F7D}"/>
    <cellStyle name="Normal 9 4 2 3 2 4 2" xfId="5068" xr:uid="{12E2813D-3573-44E9-BF8B-EF8F3974FFF5}"/>
    <cellStyle name="Normal 9 4 2 3 2 5" xfId="5061" xr:uid="{4BD9CBB4-2393-452E-BEF5-007EFEAC03D1}"/>
    <cellStyle name="Normal 9 4 2 3 3" xfId="3281" xr:uid="{7E719C60-103F-4151-8602-30DE5F262E8B}"/>
    <cellStyle name="Normal 9 4 2 3 3 2" xfId="3282" xr:uid="{7664D0BC-3FBC-48CB-BC71-9E1B25CC681A}"/>
    <cellStyle name="Normal 9 4 2 3 3 2 2" xfId="4267" xr:uid="{5B57C4D9-7BFE-43AD-9FB7-DAFC75AD205E}"/>
    <cellStyle name="Normal 9 4 2 3 3 2 2 2" xfId="5071" xr:uid="{502AEE30-8DB5-4717-AA3A-923FC0D5F40D}"/>
    <cellStyle name="Normal 9 4 2 3 3 2 3" xfId="5070" xr:uid="{455B56F1-6E4C-457B-B6E0-A9EBBF915FF2}"/>
    <cellStyle name="Normal 9 4 2 3 3 3" xfId="3283" xr:uid="{ABFF89AF-85E3-46C9-B362-41EEC11E2AEE}"/>
    <cellStyle name="Normal 9 4 2 3 3 3 2" xfId="5072" xr:uid="{61677CD2-5D29-4EFD-B34E-360748F90588}"/>
    <cellStyle name="Normal 9 4 2 3 3 4" xfId="3284" xr:uid="{549A0934-7F38-4FBF-B25D-0C11B396FC8C}"/>
    <cellStyle name="Normal 9 4 2 3 3 4 2" xfId="5073" xr:uid="{48FE97DC-D197-4C67-A08A-A6D532D7E3AA}"/>
    <cellStyle name="Normal 9 4 2 3 3 5" xfId="5069" xr:uid="{5E4AFD3A-67D4-4D91-AAEB-EF8406D8CDDF}"/>
    <cellStyle name="Normal 9 4 2 3 4" xfId="3285" xr:uid="{EE1C93E9-6800-4BBD-A6DA-7EAAA8FB2FD6}"/>
    <cellStyle name="Normal 9 4 2 3 4 2" xfId="4268" xr:uid="{D58037FC-2370-4193-A0C1-F8E06A91FC04}"/>
    <cellStyle name="Normal 9 4 2 3 4 2 2" xfId="5075" xr:uid="{EC9DD9F6-4365-4656-9136-D5D60E657256}"/>
    <cellStyle name="Normal 9 4 2 3 4 3" xfId="5074" xr:uid="{5B8CE0A1-A68A-4B19-AAA3-ED34869F0204}"/>
    <cellStyle name="Normal 9 4 2 3 5" xfId="3286" xr:uid="{E8C37C29-FD4B-49BC-8E22-AC2EBE7DF593}"/>
    <cellStyle name="Normal 9 4 2 3 5 2" xfId="5076" xr:uid="{9DCCCA35-B330-42B9-89EF-479082C95427}"/>
    <cellStyle name="Normal 9 4 2 3 6" xfId="3287" xr:uid="{906AEEC2-8CF4-473F-99C6-F43E29750A31}"/>
    <cellStyle name="Normal 9 4 2 3 6 2" xfId="5077" xr:uid="{7B661488-F689-44E9-A069-F68405A96A8B}"/>
    <cellStyle name="Normal 9 4 2 3 7" xfId="5060" xr:uid="{F035DB2B-A2EA-4117-A9CB-3EFA3E4F1B87}"/>
    <cellStyle name="Normal 9 4 2 4" xfId="3288" xr:uid="{98D82C3C-76D3-44D8-A823-766E7E0ADFB0}"/>
    <cellStyle name="Normal 9 4 2 4 2" xfId="3289" xr:uid="{AF89DA41-4866-46AE-80B4-0E3C75D6E1B9}"/>
    <cellStyle name="Normal 9 4 2 4 2 2" xfId="3290" xr:uid="{B0430747-F655-423B-868F-B904D56C973C}"/>
    <cellStyle name="Normal 9 4 2 4 2 2 2" xfId="4269" xr:uid="{6F0C6AD0-7B18-4D5D-9FD5-2180E2113237}"/>
    <cellStyle name="Normal 9 4 2 4 2 2 2 2" xfId="5081" xr:uid="{D08FDB32-222A-49EB-8684-5F494F9C9B35}"/>
    <cellStyle name="Normal 9 4 2 4 2 2 3" xfId="5080" xr:uid="{B14B423D-9B00-4C08-8B59-4B7794231659}"/>
    <cellStyle name="Normal 9 4 2 4 2 3" xfId="3291" xr:uid="{B5DF5C07-B2AB-4224-A98B-82ABF32D17FE}"/>
    <cellStyle name="Normal 9 4 2 4 2 3 2" xfId="5082" xr:uid="{7471821C-A876-41DB-9A8C-819EC43A6CBC}"/>
    <cellStyle name="Normal 9 4 2 4 2 4" xfId="3292" xr:uid="{E3649021-61EE-422C-820F-959F7B2F146A}"/>
    <cellStyle name="Normal 9 4 2 4 2 4 2" xfId="5083" xr:uid="{1DBA03C6-BC9F-4602-AE79-5C8DCBDAE524}"/>
    <cellStyle name="Normal 9 4 2 4 2 5" xfId="5079" xr:uid="{5381D09A-1632-4149-A3F8-748E234A5D4F}"/>
    <cellStyle name="Normal 9 4 2 4 3" xfId="3293" xr:uid="{A9E734C7-CD7B-445D-A574-47F4C6690C6E}"/>
    <cellStyle name="Normal 9 4 2 4 3 2" xfId="4270" xr:uid="{4F7E71AF-2EBC-4F6C-BBB1-729B073D06F1}"/>
    <cellStyle name="Normal 9 4 2 4 3 2 2" xfId="5085" xr:uid="{024B1A24-2A27-4325-B868-E8A07C248D5C}"/>
    <cellStyle name="Normal 9 4 2 4 3 3" xfId="5084" xr:uid="{17954E17-75F5-4454-A9FA-0A0E5B9E4F53}"/>
    <cellStyle name="Normal 9 4 2 4 4" xfId="3294" xr:uid="{DC7FEBBA-CC56-40D6-96FC-5EF4CE97DDAF}"/>
    <cellStyle name="Normal 9 4 2 4 4 2" xfId="5086" xr:uid="{86B119E1-F423-4E9B-9B00-E78B6A813AB6}"/>
    <cellStyle name="Normal 9 4 2 4 5" xfId="3295" xr:uid="{8DE7B1EA-9A22-4B40-B828-D5462898E796}"/>
    <cellStyle name="Normal 9 4 2 4 5 2" xfId="5087" xr:uid="{3F654A9C-D44F-43F2-8D85-303DABA600BA}"/>
    <cellStyle name="Normal 9 4 2 4 6" xfId="5078" xr:uid="{C1F1BA46-B792-4ECD-9658-B4170FC9EC94}"/>
    <cellStyle name="Normal 9 4 2 5" xfId="3296" xr:uid="{46C58394-305B-43B5-B6B5-75A19C0B0C0D}"/>
    <cellStyle name="Normal 9 4 2 5 2" xfId="3297" xr:uid="{2B1AE712-B50B-4530-98B0-5ADE9C646D69}"/>
    <cellStyle name="Normal 9 4 2 5 2 2" xfId="4271" xr:uid="{20E34ACC-64AA-444F-8F32-330A17920C9F}"/>
    <cellStyle name="Normal 9 4 2 5 2 2 2" xfId="5090" xr:uid="{0B254AE7-0738-40E9-8E29-629DEF9B1FDC}"/>
    <cellStyle name="Normal 9 4 2 5 2 3" xfId="5089" xr:uid="{E04FE61B-5A19-47D0-904F-D14F057D8FA7}"/>
    <cellStyle name="Normal 9 4 2 5 3" xfId="3298" xr:uid="{515F52F5-1FF6-4780-AB0D-57AC1901353A}"/>
    <cellStyle name="Normal 9 4 2 5 3 2" xfId="5091" xr:uid="{AA36A6F9-D7F3-4800-B338-728A3DC97945}"/>
    <cellStyle name="Normal 9 4 2 5 4" xfId="3299" xr:uid="{E7E48E44-7E34-4478-905F-783CE06C0F36}"/>
    <cellStyle name="Normal 9 4 2 5 4 2" xfId="5092" xr:uid="{47D666A9-B752-4CB7-B0E4-B661D3D84282}"/>
    <cellStyle name="Normal 9 4 2 5 5" xfId="5088" xr:uid="{A83D8C6B-2DE5-410B-B72E-BA8F0E9D6C2F}"/>
    <cellStyle name="Normal 9 4 2 6" xfId="3300" xr:uid="{5C803D0A-6AEB-4A8F-8E80-8D3622118DA2}"/>
    <cellStyle name="Normal 9 4 2 6 2" xfId="3301" xr:uid="{EBA2872D-81A5-4177-BD14-9D3F5247FA3D}"/>
    <cellStyle name="Normal 9 4 2 6 2 2" xfId="5094" xr:uid="{A3C2CACB-2D8E-4D88-9092-4DA84AA21818}"/>
    <cellStyle name="Normal 9 4 2 6 3" xfId="3302" xr:uid="{30B89C50-1B50-431D-AE16-A9B691624786}"/>
    <cellStyle name="Normal 9 4 2 6 3 2" xfId="5095" xr:uid="{9CB5F8F3-A796-4B60-8EDC-CC47FA536E3C}"/>
    <cellStyle name="Normal 9 4 2 6 4" xfId="3303" xr:uid="{E02EA51D-AE4E-4A27-B385-1D45F1D7B0F0}"/>
    <cellStyle name="Normal 9 4 2 6 4 2" xfId="5096" xr:uid="{D0D32B61-AE8F-4A60-BDA9-6BB7046E442B}"/>
    <cellStyle name="Normal 9 4 2 6 5" xfId="5093" xr:uid="{1C350D4E-0076-4004-AC90-CF755D5A2DCD}"/>
    <cellStyle name="Normal 9 4 2 7" xfId="3304" xr:uid="{717EC764-6200-4781-9DBE-7AE01DC492DD}"/>
    <cellStyle name="Normal 9 4 2 7 2" xfId="5097" xr:uid="{5CAE3A2B-4D5F-42F4-93D2-0D088B2A6034}"/>
    <cellStyle name="Normal 9 4 2 8" xfId="3305" xr:uid="{D54AE50E-6751-456D-B814-0BC1D4404099}"/>
    <cellStyle name="Normal 9 4 2 8 2" xfId="5098" xr:uid="{0EF1F840-EC7F-4E72-922F-E526CF72449A}"/>
    <cellStyle name="Normal 9 4 2 9" xfId="3306" xr:uid="{B26C6B3A-C714-4834-A076-37A046B30935}"/>
    <cellStyle name="Normal 9 4 2 9 2" xfId="5099" xr:uid="{66913355-DEC6-4268-9931-E3B7268AD6BF}"/>
    <cellStyle name="Normal 9 4 3" xfId="3307" xr:uid="{73F97DF7-3FE8-4345-A08F-49CB678A00BB}"/>
    <cellStyle name="Normal 9 4 3 2" xfId="3308" xr:uid="{C88E955B-D967-40ED-BF26-22C5D4AE52C8}"/>
    <cellStyle name="Normal 9 4 3 2 2" xfId="3309" xr:uid="{5B7F1FE3-7B85-452B-8AC1-A636C4685C92}"/>
    <cellStyle name="Normal 9 4 3 2 2 2" xfId="3310" xr:uid="{0FF2C213-96C1-44CC-A9E8-273C37A3E898}"/>
    <cellStyle name="Normal 9 4 3 2 2 2 2" xfId="4272" xr:uid="{0E25FC6F-4ABE-4E30-9349-C97E7DEDB2DF}"/>
    <cellStyle name="Normal 9 4 3 2 2 2 2 2" xfId="4753" xr:uid="{3ECD9C70-6C70-4399-886E-5D19094CCAEF}"/>
    <cellStyle name="Normal 9 4 3 2 2 2 2 2 2" xfId="5475" xr:uid="{57894965-7BFA-4C69-B03E-F70819BA2C84}"/>
    <cellStyle name="Normal 9 4 3 2 2 2 2 2 3" xfId="5104" xr:uid="{1202DB1D-EBB1-422D-8584-AA7281A75231}"/>
    <cellStyle name="Normal 9 4 3 2 2 2 3" xfId="4754" xr:uid="{191204B7-BB50-4FB0-A0BF-3E75EE966C56}"/>
    <cellStyle name="Normal 9 4 3 2 2 2 3 2" xfId="5476" xr:uid="{4154FDF0-E461-4F98-A411-0FCBF6C18188}"/>
    <cellStyle name="Normal 9 4 3 2 2 2 3 3" xfId="5103" xr:uid="{A6C663C5-CDB1-4AAD-8CBD-B5248046B1A3}"/>
    <cellStyle name="Normal 9 4 3 2 2 3" xfId="3311" xr:uid="{11006371-3CA0-4985-B591-71D72B539045}"/>
    <cellStyle name="Normal 9 4 3 2 2 3 2" xfId="4755" xr:uid="{87B31113-79BC-4BED-84DA-83AE5784C101}"/>
    <cellStyle name="Normal 9 4 3 2 2 3 2 2" xfId="5477" xr:uid="{D2F9C448-594A-4CD6-BBF9-26913CA146C7}"/>
    <cellStyle name="Normal 9 4 3 2 2 3 2 3" xfId="5105" xr:uid="{4B071F59-196A-4298-ABE8-A0CD8D2DE061}"/>
    <cellStyle name="Normal 9 4 3 2 2 4" xfId="3312" xr:uid="{E62A273D-F6D5-433E-B6BD-74AE87A1D16D}"/>
    <cellStyle name="Normal 9 4 3 2 2 4 2" xfId="5106" xr:uid="{9CB7244F-E27D-4DEB-AF4C-2457BA5B631B}"/>
    <cellStyle name="Normal 9 4 3 2 2 5" xfId="5102" xr:uid="{31345D3C-E1AE-4C82-9865-77F8550DCD88}"/>
    <cellStyle name="Normal 9 4 3 2 3" xfId="3313" xr:uid="{CDF820E3-1F8D-4790-8EBB-F35BAB48E074}"/>
    <cellStyle name="Normal 9 4 3 2 3 2" xfId="3314" xr:uid="{C6D6D191-4345-4124-95DB-DA72114A04AD}"/>
    <cellStyle name="Normal 9 4 3 2 3 2 2" xfId="4756" xr:uid="{23710EE3-9AC5-40E0-9FDD-4DD3F940ABA2}"/>
    <cellStyle name="Normal 9 4 3 2 3 2 2 2" xfId="5478" xr:uid="{97570AEA-DAB6-4AB7-A970-272CE56E78E8}"/>
    <cellStyle name="Normal 9 4 3 2 3 2 2 3" xfId="5108" xr:uid="{F259961B-4558-494C-B02B-82DEE14487EA}"/>
    <cellStyle name="Normal 9 4 3 2 3 3" xfId="3315" xr:uid="{F82A6596-11F2-4F37-AE15-33682F6E3CCA}"/>
    <cellStyle name="Normal 9 4 3 2 3 3 2" xfId="5109" xr:uid="{14786B66-D32C-4097-97FF-0162D042BC42}"/>
    <cellStyle name="Normal 9 4 3 2 3 4" xfId="3316" xr:uid="{93A4C50D-082E-4EAA-80B5-ABA592ACE146}"/>
    <cellStyle name="Normal 9 4 3 2 3 4 2" xfId="5110" xr:uid="{7013B614-6C8D-44D5-A0CD-4AFCF0EB4EC3}"/>
    <cellStyle name="Normal 9 4 3 2 3 5" xfId="5107" xr:uid="{90FD7834-B3AE-46A6-95E1-E283169BE2E7}"/>
    <cellStyle name="Normal 9 4 3 2 4" xfId="3317" xr:uid="{0989A098-235A-42A9-8FF4-60D3A72B6897}"/>
    <cellStyle name="Normal 9 4 3 2 4 2" xfId="4757" xr:uid="{F29CDCF1-8BFF-49B3-85C2-9F422EF95B68}"/>
    <cellStyle name="Normal 9 4 3 2 4 2 2" xfId="5479" xr:uid="{BFB82E7B-F852-40E4-9A80-0B8F84460447}"/>
    <cellStyle name="Normal 9 4 3 2 4 2 3" xfId="5111" xr:uid="{AD6EFA2F-FF16-480F-9EB0-08EF292186F4}"/>
    <cellStyle name="Normal 9 4 3 2 5" xfId="3318" xr:uid="{74781C37-F52E-4614-9623-0B5315CC4C21}"/>
    <cellStyle name="Normal 9 4 3 2 5 2" xfId="5112" xr:uid="{82D7E14F-698D-4CAA-B6B9-176743DCE8AA}"/>
    <cellStyle name="Normal 9 4 3 2 6" xfId="3319" xr:uid="{47557503-8191-4F66-A55C-0066518F1329}"/>
    <cellStyle name="Normal 9 4 3 2 6 2" xfId="5113" xr:uid="{DC7343DD-5439-40BB-9C82-506256198CE4}"/>
    <cellStyle name="Normal 9 4 3 2 7" xfId="5101" xr:uid="{3B975083-CC87-4466-B6B7-9EFFF08FDF60}"/>
    <cellStyle name="Normal 9 4 3 3" xfId="3320" xr:uid="{BAA40817-B073-4674-AEF7-22AD278E476E}"/>
    <cellStyle name="Normal 9 4 3 3 2" xfId="3321" xr:uid="{05A662CE-C1F3-43F9-9E49-C796CA329A93}"/>
    <cellStyle name="Normal 9 4 3 3 2 2" xfId="3322" xr:uid="{5184B9FF-A7F6-4CAA-AF4B-D75829A6D623}"/>
    <cellStyle name="Normal 9 4 3 3 2 2 2" xfId="4758" xr:uid="{1156AB2C-1F0D-4172-93F7-431A5950B9B5}"/>
    <cellStyle name="Normal 9 4 3 3 2 2 2 2" xfId="5480" xr:uid="{DE0033D7-AB5C-4D48-9C03-94359B9B2CD1}"/>
    <cellStyle name="Normal 9 4 3 3 2 2 2 3" xfId="5116" xr:uid="{14520191-1013-499A-B93B-F19CBB026AF4}"/>
    <cellStyle name="Normal 9 4 3 3 2 3" xfId="3323" xr:uid="{7540B3B3-BE63-4382-8788-035841DB8000}"/>
    <cellStyle name="Normal 9 4 3 3 2 3 2" xfId="5117" xr:uid="{21A68176-5899-4231-8C1E-870F40373F7A}"/>
    <cellStyle name="Normal 9 4 3 3 2 4" xfId="3324" xr:uid="{4D05D9EA-2B64-4F3B-97E4-EE0965D522EA}"/>
    <cellStyle name="Normal 9 4 3 3 2 4 2" xfId="5118" xr:uid="{64E1D4D1-A8A6-4F17-8457-C3BFB2AF935D}"/>
    <cellStyle name="Normal 9 4 3 3 2 5" xfId="5115" xr:uid="{9C2F9FAD-2D1C-4A35-91C0-3B75A074A201}"/>
    <cellStyle name="Normal 9 4 3 3 3" xfId="3325" xr:uid="{1695321A-5755-4761-9344-30D1F8022A20}"/>
    <cellStyle name="Normal 9 4 3 3 3 2" xfId="4759" xr:uid="{050C6938-2651-4FC1-BB4D-AC2754A4F438}"/>
    <cellStyle name="Normal 9 4 3 3 3 2 2" xfId="5481" xr:uid="{982C6651-0BB2-4868-A981-F4DB1C857EA4}"/>
    <cellStyle name="Normal 9 4 3 3 3 2 3" xfId="5119" xr:uid="{5657670A-E0CC-499A-BB96-E89A879CE214}"/>
    <cellStyle name="Normal 9 4 3 3 4" xfId="3326" xr:uid="{E5D4892A-4307-46D8-9909-A239FFC90172}"/>
    <cellStyle name="Normal 9 4 3 3 4 2" xfId="5120" xr:uid="{F552942F-712E-4C0D-8BA8-3D322421E71E}"/>
    <cellStyle name="Normal 9 4 3 3 5" xfId="3327" xr:uid="{4FF37372-DFBC-4372-9252-087A62240A77}"/>
    <cellStyle name="Normal 9 4 3 3 5 2" xfId="5121" xr:uid="{D3508401-A6B9-4F26-9C3E-DA3EE703685F}"/>
    <cellStyle name="Normal 9 4 3 3 6" xfId="5114" xr:uid="{209BB855-CAB7-4FB4-9BB4-A990697FB05F}"/>
    <cellStyle name="Normal 9 4 3 4" xfId="3328" xr:uid="{B65728D1-7259-48BA-B3D2-BD4C2CBF7246}"/>
    <cellStyle name="Normal 9 4 3 4 2" xfId="3329" xr:uid="{BE4EE3B0-ECF7-4EF0-ADD3-F7F9BC0D8FBD}"/>
    <cellStyle name="Normal 9 4 3 4 2 2" xfId="4760" xr:uid="{538D3554-32F8-49F8-ABE8-2DDB71381A03}"/>
    <cellStyle name="Normal 9 4 3 4 2 2 2" xfId="5482" xr:uid="{9E25336A-0CFF-41E8-96A9-03449F57F17D}"/>
    <cellStyle name="Normal 9 4 3 4 2 2 3" xfId="5123" xr:uid="{09EEAEC3-1831-4716-8756-5C43E36AC8AD}"/>
    <cellStyle name="Normal 9 4 3 4 3" xfId="3330" xr:uid="{B566C851-B38D-41FF-BF26-4880290593F5}"/>
    <cellStyle name="Normal 9 4 3 4 3 2" xfId="5124" xr:uid="{8D06AD09-E91B-4D00-ABE6-82AB6099BE6A}"/>
    <cellStyle name="Normal 9 4 3 4 4" xfId="3331" xr:uid="{C4DF18AD-95DD-4803-8718-861871550545}"/>
    <cellStyle name="Normal 9 4 3 4 4 2" xfId="5125" xr:uid="{6D138222-B13F-4560-B67F-888DE8E6C118}"/>
    <cellStyle name="Normal 9 4 3 4 5" xfId="5122" xr:uid="{1E8D7A84-1833-4B03-8E2D-2678C77512C3}"/>
    <cellStyle name="Normal 9 4 3 5" xfId="3332" xr:uid="{6BE34A0C-5247-4E0E-8C18-CBEF482FD451}"/>
    <cellStyle name="Normal 9 4 3 5 2" xfId="3333" xr:uid="{69C0B82B-E59E-451D-8DA8-F3B070829995}"/>
    <cellStyle name="Normal 9 4 3 5 2 2" xfId="5127" xr:uid="{487FABCF-8F53-4273-AA12-1DEEB42DD07C}"/>
    <cellStyle name="Normal 9 4 3 5 3" xfId="3334" xr:uid="{C658907C-AF6D-45D3-88AB-E4B8019AE96D}"/>
    <cellStyle name="Normal 9 4 3 5 3 2" xfId="5128" xr:uid="{A3BC71CE-62C0-4125-87F1-1D491D3BC039}"/>
    <cellStyle name="Normal 9 4 3 5 4" xfId="3335" xr:uid="{8BAF2CE6-A7BF-40F0-8222-1362BA7F2706}"/>
    <cellStyle name="Normal 9 4 3 5 4 2" xfId="5129" xr:uid="{8AE49937-144F-4309-B32E-A37381D32F4E}"/>
    <cellStyle name="Normal 9 4 3 5 5" xfId="5126" xr:uid="{E31E1AD8-5B00-4025-9190-E5ABD907167A}"/>
    <cellStyle name="Normal 9 4 3 6" xfId="3336" xr:uid="{663F01B0-33FA-4D39-B6E1-F587E2B0AF15}"/>
    <cellStyle name="Normal 9 4 3 6 2" xfId="5130" xr:uid="{81E540EC-1AA3-4B36-9E06-BE9396DB2493}"/>
    <cellStyle name="Normal 9 4 3 7" xfId="3337" xr:uid="{ED672016-18E9-4ABB-90F2-C09EC1FDC260}"/>
    <cellStyle name="Normal 9 4 3 7 2" xfId="5131" xr:uid="{5EE13E97-1AAA-4E3C-9A4A-E2F2728BE806}"/>
    <cellStyle name="Normal 9 4 3 8" xfId="3338" xr:uid="{818A346A-71F6-4324-9525-50E86AB2A0BA}"/>
    <cellStyle name="Normal 9 4 3 8 2" xfId="5132" xr:uid="{8001EE3A-F35C-463F-BEC4-62499AF1442A}"/>
    <cellStyle name="Normal 9 4 3 9" xfId="5100" xr:uid="{21190132-2268-4FB0-8872-34F713896525}"/>
    <cellStyle name="Normal 9 4 4" xfId="3339" xr:uid="{61C7BD73-D652-433D-AE27-4777B33155C1}"/>
    <cellStyle name="Normal 9 4 4 2" xfId="3340" xr:uid="{FD037B90-76DC-4466-9B13-B0EAF4950947}"/>
    <cellStyle name="Normal 9 4 4 2 2" xfId="3341" xr:uid="{4B4C6697-5972-4931-9B33-937203DCD720}"/>
    <cellStyle name="Normal 9 4 4 2 2 2" xfId="3342" xr:uid="{4A6FEB96-DA37-401A-BF97-524553743111}"/>
    <cellStyle name="Normal 9 4 4 2 2 2 2" xfId="4273" xr:uid="{BAAD8442-D44A-4228-BC56-ED9428778A2E}"/>
    <cellStyle name="Normal 9 4 4 2 2 2 2 2" xfId="5137" xr:uid="{AAC8826E-88BA-441E-AAA4-C8FCE4DEA7DF}"/>
    <cellStyle name="Normal 9 4 4 2 2 2 3" xfId="5136" xr:uid="{1559B7AC-C399-41DB-A823-A338A0C666D0}"/>
    <cellStyle name="Normal 9 4 4 2 2 3" xfId="3343" xr:uid="{1B8C1CF7-E5C9-4880-B588-E7606850BBF2}"/>
    <cellStyle name="Normal 9 4 4 2 2 3 2" xfId="5138" xr:uid="{30E56CCE-F83F-43F9-90E9-4751C0436513}"/>
    <cellStyle name="Normal 9 4 4 2 2 4" xfId="3344" xr:uid="{A6BBA61C-2B58-4B6A-8522-D19F9275B174}"/>
    <cellStyle name="Normal 9 4 4 2 2 4 2" xfId="5139" xr:uid="{953288FB-7200-4425-84E2-BB6B42E5246F}"/>
    <cellStyle name="Normal 9 4 4 2 2 5" xfId="5135" xr:uid="{ABAD5DBF-50D1-4AE8-80F3-CE2E5A7BB1A6}"/>
    <cellStyle name="Normal 9 4 4 2 3" xfId="3345" xr:uid="{58AD18EB-8B28-4CCF-A2F5-A6C00EBA9C96}"/>
    <cellStyle name="Normal 9 4 4 2 3 2" xfId="4274" xr:uid="{7633241B-2A2F-4012-9F3C-417098F53043}"/>
    <cellStyle name="Normal 9 4 4 2 3 2 2" xfId="5141" xr:uid="{831E16EA-977F-4AB4-B5C4-4C2F6F003E39}"/>
    <cellStyle name="Normal 9 4 4 2 3 3" xfId="5140" xr:uid="{A2126F44-4BA4-47ED-B388-DD3BAA7CD646}"/>
    <cellStyle name="Normal 9 4 4 2 4" xfId="3346" xr:uid="{3F26112B-9D0F-4391-92B1-84B930FB740C}"/>
    <cellStyle name="Normal 9 4 4 2 4 2" xfId="5142" xr:uid="{809C8458-C77E-4A85-B390-CC33E1ACB50E}"/>
    <cellStyle name="Normal 9 4 4 2 5" xfId="3347" xr:uid="{97EBE7D5-F65F-460B-9708-FD331A512542}"/>
    <cellStyle name="Normal 9 4 4 2 5 2" xfId="5143" xr:uid="{DAB807EF-F67B-46A8-91CC-88613E43EDDC}"/>
    <cellStyle name="Normal 9 4 4 2 6" xfId="5134" xr:uid="{DF81163E-32E5-4FAD-8F1E-51BCC6E64DDB}"/>
    <cellStyle name="Normal 9 4 4 3" xfId="3348" xr:uid="{55525E89-2FFA-47CC-85E1-98CDCF276278}"/>
    <cellStyle name="Normal 9 4 4 3 2" xfId="3349" xr:uid="{FE232F09-FE6F-4576-81A3-1F7C57EBDB82}"/>
    <cellStyle name="Normal 9 4 4 3 2 2" xfId="4275" xr:uid="{BD98718C-FEA2-4914-8C85-9AD1374A4CF1}"/>
    <cellStyle name="Normal 9 4 4 3 2 2 2" xfId="5146" xr:uid="{18C2D692-91CC-4C2C-9BEA-43DF1C1754E7}"/>
    <cellStyle name="Normal 9 4 4 3 2 3" xfId="5145" xr:uid="{EB72CD43-EBB9-418D-BCBB-28A826E030C8}"/>
    <cellStyle name="Normal 9 4 4 3 3" xfId="3350" xr:uid="{677283A2-FBAA-4A7D-BF93-5C581F8828B9}"/>
    <cellStyle name="Normal 9 4 4 3 3 2" xfId="5147" xr:uid="{11C1BD80-65CB-46BC-BD3C-48E4329AB995}"/>
    <cellStyle name="Normal 9 4 4 3 4" xfId="3351" xr:uid="{086C0F03-BD4C-4343-9F4F-C5C72CC9C108}"/>
    <cellStyle name="Normal 9 4 4 3 4 2" xfId="5148" xr:uid="{1C988301-096D-4C9F-B87A-ABC6B43C81C1}"/>
    <cellStyle name="Normal 9 4 4 3 5" xfId="5144" xr:uid="{23ACF6C0-F488-4E7C-989A-C6FA3152D9DB}"/>
    <cellStyle name="Normal 9 4 4 4" xfId="3352" xr:uid="{373083DB-45F7-467D-8220-0D1AFD273947}"/>
    <cellStyle name="Normal 9 4 4 4 2" xfId="3353" xr:uid="{321DF2AC-9CAD-420A-9817-3F63C8157AEA}"/>
    <cellStyle name="Normal 9 4 4 4 2 2" xfId="5150" xr:uid="{88D126EB-DC32-411C-88B9-FEDE8E636DD5}"/>
    <cellStyle name="Normal 9 4 4 4 3" xfId="3354" xr:uid="{B396A407-E763-4E74-9620-D29DAC74A0C9}"/>
    <cellStyle name="Normal 9 4 4 4 3 2" xfId="5151" xr:uid="{8808A0FB-380B-46A4-A0D0-EE5539E72704}"/>
    <cellStyle name="Normal 9 4 4 4 4" xfId="3355" xr:uid="{49057117-C5D1-4F54-9358-182822105648}"/>
    <cellStyle name="Normal 9 4 4 4 4 2" xfId="5152" xr:uid="{8EF26BE4-9F02-43B2-A1D8-DC39C0388A97}"/>
    <cellStyle name="Normal 9 4 4 4 5" xfId="5149" xr:uid="{21BCC89D-9428-437C-B6D5-0B5C2D383914}"/>
    <cellStyle name="Normal 9 4 4 5" xfId="3356" xr:uid="{C64D3DB9-8FB5-481D-8C0E-356859EB31C3}"/>
    <cellStyle name="Normal 9 4 4 5 2" xfId="5153" xr:uid="{EAAF9CCE-3183-4508-A402-B82CFC6C61B6}"/>
    <cellStyle name="Normal 9 4 4 6" xfId="3357" xr:uid="{CE611F52-669B-4434-9538-3DE5D1953BF8}"/>
    <cellStyle name="Normal 9 4 4 6 2" xfId="5154" xr:uid="{710ADE81-2F25-4E8A-8411-98781F3D34A9}"/>
    <cellStyle name="Normal 9 4 4 7" xfId="3358" xr:uid="{E42AA119-7F29-4E69-B4D7-3893569B3A67}"/>
    <cellStyle name="Normal 9 4 4 7 2" xfId="5155" xr:uid="{679D6F76-9855-4141-BD5F-F9CD6591F89A}"/>
    <cellStyle name="Normal 9 4 4 8" xfId="5133" xr:uid="{457E1805-823A-41F0-8B3B-C6F7A2A20C9E}"/>
    <cellStyle name="Normal 9 4 5" xfId="3359" xr:uid="{53FC11E0-C13E-4C16-BE38-B01B5FB0C4BA}"/>
    <cellStyle name="Normal 9 4 5 2" xfId="3360" xr:uid="{596050A0-D346-417B-A861-246FD0C8DA14}"/>
    <cellStyle name="Normal 9 4 5 2 2" xfId="3361" xr:uid="{509E17F8-EFD9-47AE-A3E4-08F5F675A8E7}"/>
    <cellStyle name="Normal 9 4 5 2 2 2" xfId="4276" xr:uid="{42ED7276-675E-489D-8F69-8AE49A01D87C}"/>
    <cellStyle name="Normal 9 4 5 2 2 2 2" xfId="5159" xr:uid="{B20BDC77-8E5E-47F4-8892-C6D2DAB3935A}"/>
    <cellStyle name="Normal 9 4 5 2 2 3" xfId="5158" xr:uid="{BF39F344-69EE-4C9D-9113-B23A6B1FA310}"/>
    <cellStyle name="Normal 9 4 5 2 3" xfId="3362" xr:uid="{DC9331B7-1C1E-4DEF-8ACA-BBB92E1435CA}"/>
    <cellStyle name="Normal 9 4 5 2 3 2" xfId="5160" xr:uid="{28607FEA-3B3A-40F3-8814-26663E29A6F0}"/>
    <cellStyle name="Normal 9 4 5 2 4" xfId="3363" xr:uid="{A08CA7CB-1D88-4572-B0F9-EF195DDDD5C2}"/>
    <cellStyle name="Normal 9 4 5 2 4 2" xfId="5161" xr:uid="{BC690074-FE09-4C59-8A10-2C00A1F44596}"/>
    <cellStyle name="Normal 9 4 5 2 5" xfId="5157" xr:uid="{C5A8A798-AD6F-4769-847E-7F4999351579}"/>
    <cellStyle name="Normal 9 4 5 3" xfId="3364" xr:uid="{A1E9C33C-C94E-4FFB-BAAF-493B0788A2C1}"/>
    <cellStyle name="Normal 9 4 5 3 2" xfId="3365" xr:uid="{3876BB89-BE58-496A-92CB-3F4DBDAC9F60}"/>
    <cellStyle name="Normal 9 4 5 3 2 2" xfId="5163" xr:uid="{376D7D12-4511-4643-A128-317899C3BB60}"/>
    <cellStyle name="Normal 9 4 5 3 3" xfId="3366" xr:uid="{F73D1800-06A9-4D99-8554-9DB4BC2DCF62}"/>
    <cellStyle name="Normal 9 4 5 3 3 2" xfId="5164" xr:uid="{3CE2F042-96A8-484E-8B38-31CED2F2E8A7}"/>
    <cellStyle name="Normal 9 4 5 3 4" xfId="3367" xr:uid="{41C66C3B-088B-4235-9A2A-04856B8649BA}"/>
    <cellStyle name="Normal 9 4 5 3 4 2" xfId="5165" xr:uid="{799653E4-720E-4515-8629-32CE31954265}"/>
    <cellStyle name="Normal 9 4 5 3 5" xfId="5162" xr:uid="{A7FBF1F7-ACC4-4C2D-A46E-CF534C666B9B}"/>
    <cellStyle name="Normal 9 4 5 4" xfId="3368" xr:uid="{E2116F0C-A7ED-4018-B37E-6460DD191EFB}"/>
    <cellStyle name="Normal 9 4 5 4 2" xfId="5166" xr:uid="{22A22969-A93B-4994-A38E-705F297FF3BC}"/>
    <cellStyle name="Normal 9 4 5 5" xfId="3369" xr:uid="{10597110-38DF-4F4E-BF64-F79F5D4481D5}"/>
    <cellStyle name="Normal 9 4 5 5 2" xfId="5167" xr:uid="{DEB6F5CB-771D-464C-9D42-86397A1D2A19}"/>
    <cellStyle name="Normal 9 4 5 6" xfId="3370" xr:uid="{6193CB2F-0D4F-4003-B651-78D0486386BF}"/>
    <cellStyle name="Normal 9 4 5 6 2" xfId="5168" xr:uid="{C52F0B6C-8C33-4327-8469-F471535580CC}"/>
    <cellStyle name="Normal 9 4 5 7" xfId="5156" xr:uid="{59BC6F3A-C009-453F-A1E1-5CD6F358656F}"/>
    <cellStyle name="Normal 9 4 6" xfId="3371" xr:uid="{8078F062-B9B8-4CCB-9F88-21C5E19F2EBB}"/>
    <cellStyle name="Normal 9 4 6 2" xfId="3372" xr:uid="{34372A72-CDFF-4CE5-8729-015A15E498AE}"/>
    <cellStyle name="Normal 9 4 6 2 2" xfId="3373" xr:uid="{1E7FBD13-1DC3-4ABD-947E-22754D9CBE81}"/>
    <cellStyle name="Normal 9 4 6 2 2 2" xfId="5171" xr:uid="{C2001EE3-FCFC-4818-80F1-6E4229532C1A}"/>
    <cellStyle name="Normal 9 4 6 2 3" xfId="3374" xr:uid="{936E98DF-DA76-41C5-997F-EDEF1086A88A}"/>
    <cellStyle name="Normal 9 4 6 2 3 2" xfId="5172" xr:uid="{6F3ADA2B-F491-441E-ADCD-7563C7DC821B}"/>
    <cellStyle name="Normal 9 4 6 2 4" xfId="3375" xr:uid="{D86FE3C7-4910-4F6A-AFE5-FB872984644E}"/>
    <cellStyle name="Normal 9 4 6 2 4 2" xfId="5173" xr:uid="{8ABC9664-9E76-4891-B4F3-AA4188CAE683}"/>
    <cellStyle name="Normal 9 4 6 2 5" xfId="5170" xr:uid="{A43D0DFC-3D43-4E3C-B9FD-0DC7566D3514}"/>
    <cellStyle name="Normal 9 4 6 3" xfId="3376" xr:uid="{7D42B768-6197-45F7-A266-F5094882D122}"/>
    <cellStyle name="Normal 9 4 6 3 2" xfId="5174" xr:uid="{8DD53E93-C160-4642-A25C-9092DD92F362}"/>
    <cellStyle name="Normal 9 4 6 4" xfId="3377" xr:uid="{7DB71026-A14B-43C5-8F56-41602DDF0746}"/>
    <cellStyle name="Normal 9 4 6 4 2" xfId="5175" xr:uid="{A1DCEBA3-7514-467B-AD11-66180BE35C21}"/>
    <cellStyle name="Normal 9 4 6 5" xfId="3378" xr:uid="{331CA8AB-5B2B-4241-B49C-65027FE1626C}"/>
    <cellStyle name="Normal 9 4 6 5 2" xfId="5176" xr:uid="{89D45D60-4D33-4E55-8074-1DE42211F8BC}"/>
    <cellStyle name="Normal 9 4 6 6" xfId="5169" xr:uid="{35B6E421-F518-449E-BD72-D94FBBBAAFC9}"/>
    <cellStyle name="Normal 9 4 7" xfId="3379" xr:uid="{23E879BA-5EDE-4527-B83F-BD3E7C5CD9E1}"/>
    <cellStyle name="Normal 9 4 7 2" xfId="3380" xr:uid="{FE6BB645-9DCD-439A-AA54-1D20CA64AABA}"/>
    <cellStyle name="Normal 9 4 7 2 2" xfId="5178" xr:uid="{B19F8321-6810-4CBC-8267-2D19977BDD39}"/>
    <cellStyle name="Normal 9 4 7 3" xfId="3381" xr:uid="{63EACFD9-C165-4BCD-83BB-E9C03CCCBB36}"/>
    <cellStyle name="Normal 9 4 7 3 2" xfId="5179" xr:uid="{F6501270-5E02-4C70-A14A-8AE9CD11E792}"/>
    <cellStyle name="Normal 9 4 7 4" xfId="3382" xr:uid="{A237818C-2634-4E2F-A320-E14CE2E43306}"/>
    <cellStyle name="Normal 9 4 7 4 2" xfId="5180" xr:uid="{028DB239-56ED-4466-8251-9A4261315F62}"/>
    <cellStyle name="Normal 9 4 7 5" xfId="5177" xr:uid="{F41545AB-A0A7-4136-906C-77DDCCB104CC}"/>
    <cellStyle name="Normal 9 4 8" xfId="3383" xr:uid="{4B3F0F96-7698-4C1B-9352-DFB8A143B4C0}"/>
    <cellStyle name="Normal 9 4 8 2" xfId="3384" xr:uid="{1652C9F7-EF06-4CE0-89E5-AD33D943B7C8}"/>
    <cellStyle name="Normal 9 4 8 2 2" xfId="5182" xr:uid="{0F098E51-15ED-4672-9F7E-030F94295BB5}"/>
    <cellStyle name="Normal 9 4 8 3" xfId="3385" xr:uid="{42C48E4C-0A45-4969-A540-285C636278BC}"/>
    <cellStyle name="Normal 9 4 8 3 2" xfId="5183" xr:uid="{B156F719-1FE2-44CC-9DE0-68D97104F6BB}"/>
    <cellStyle name="Normal 9 4 8 4" xfId="3386" xr:uid="{6ED60723-E769-4128-AB65-7053B9A54F85}"/>
    <cellStyle name="Normal 9 4 8 4 2" xfId="5184" xr:uid="{6FEF19DF-6C9B-4BE0-83B7-17448291D70B}"/>
    <cellStyle name="Normal 9 4 8 5" xfId="5181" xr:uid="{16B8700D-7023-4E30-B634-8D1070FEB700}"/>
    <cellStyle name="Normal 9 4 9" xfId="3387" xr:uid="{0A0D880C-0BFC-41C8-B227-974676FB3A25}"/>
    <cellStyle name="Normal 9 4 9 2" xfId="5185" xr:uid="{8D8893D5-5C56-4687-91AD-04A0AF612E93}"/>
    <cellStyle name="Normal 9 5" xfId="3388" xr:uid="{F86CC073-51FB-4947-B60F-A224C8F5AAAD}"/>
    <cellStyle name="Normal 9 5 10" xfId="3389" xr:uid="{A9761081-2313-4CCE-946F-97186494E246}"/>
    <cellStyle name="Normal 9 5 10 2" xfId="5187" xr:uid="{B11D5C97-04ED-4FD1-AE22-DDC1E29D1789}"/>
    <cellStyle name="Normal 9 5 11" xfId="3390" xr:uid="{D20600A0-E03E-4CBD-8164-D0D21344248F}"/>
    <cellStyle name="Normal 9 5 11 2" xfId="5188" xr:uid="{A952738A-D483-41A7-8E7B-0594177D9C8E}"/>
    <cellStyle name="Normal 9 5 12" xfId="5186" xr:uid="{FBF5A874-C60D-438F-9C6A-7F783D0DF0BE}"/>
    <cellStyle name="Normal 9 5 2" xfId="3391" xr:uid="{A630278B-53B1-4F67-ABBD-AD5D7E85E57A}"/>
    <cellStyle name="Normal 9 5 2 10" xfId="5189" xr:uid="{21FF8BD6-BC7E-494A-99A1-7AAB2064677F}"/>
    <cellStyle name="Normal 9 5 2 2" xfId="3392" xr:uid="{D9D24F10-F578-4556-9D43-8BBA34E3236B}"/>
    <cellStyle name="Normal 9 5 2 2 2" xfId="3393" xr:uid="{09CF43DE-CC79-44A8-BC97-4DFDE6CE9A12}"/>
    <cellStyle name="Normal 9 5 2 2 2 2" xfId="3394" xr:uid="{B8C370C9-F9EB-4D6F-9A9C-805590E7DE7F}"/>
    <cellStyle name="Normal 9 5 2 2 2 2 2" xfId="3395" xr:uid="{74B82A2E-1AF4-4C84-8FEC-0E28C2C93380}"/>
    <cellStyle name="Normal 9 5 2 2 2 2 2 2" xfId="5193" xr:uid="{70F6015E-F2AF-49AD-B887-D0670C1E7ACC}"/>
    <cellStyle name="Normal 9 5 2 2 2 2 3" xfId="3396" xr:uid="{3E2CCF73-B1F9-4F05-80C1-CDC65940B91F}"/>
    <cellStyle name="Normal 9 5 2 2 2 2 3 2" xfId="5194" xr:uid="{8DBE166B-0111-47C5-9625-910004293577}"/>
    <cellStyle name="Normal 9 5 2 2 2 2 4" xfId="3397" xr:uid="{BF6CCD5E-E621-4573-AA38-665E2F75835D}"/>
    <cellStyle name="Normal 9 5 2 2 2 2 4 2" xfId="5195" xr:uid="{16E10AD7-58DB-4045-BCE4-3AB127FFA8AD}"/>
    <cellStyle name="Normal 9 5 2 2 2 2 5" xfId="5192" xr:uid="{4A3F7666-763B-48AE-852E-3DDD9129170C}"/>
    <cellStyle name="Normal 9 5 2 2 2 3" xfId="3398" xr:uid="{52C60F68-7D3D-4FAB-9822-F8D800416909}"/>
    <cellStyle name="Normal 9 5 2 2 2 3 2" xfId="3399" xr:uid="{A7D84D49-75C3-492F-8483-A4BA44E1ED1E}"/>
    <cellStyle name="Normal 9 5 2 2 2 3 2 2" xfId="5197" xr:uid="{109E4EEC-7F97-4C20-9813-71F992165F04}"/>
    <cellStyle name="Normal 9 5 2 2 2 3 3" xfId="3400" xr:uid="{DEB0BFC0-6AC8-47D9-B90F-FD577C17CA56}"/>
    <cellStyle name="Normal 9 5 2 2 2 3 3 2" xfId="5198" xr:uid="{81BCF26F-C2F9-432D-AA75-70524CDB51EC}"/>
    <cellStyle name="Normal 9 5 2 2 2 3 4" xfId="3401" xr:uid="{03CA0861-E115-40D7-AD98-93C13EA8709B}"/>
    <cellStyle name="Normal 9 5 2 2 2 3 4 2" xfId="5199" xr:uid="{4A61A221-70AF-4E96-916A-16C4B05A31E3}"/>
    <cellStyle name="Normal 9 5 2 2 2 3 5" xfId="5196" xr:uid="{ED5E0976-FB39-4FEC-A877-2C56B7E49783}"/>
    <cellStyle name="Normal 9 5 2 2 2 4" xfId="3402" xr:uid="{5D86A963-245A-49A6-A2B1-B654F7A5EFF0}"/>
    <cellStyle name="Normal 9 5 2 2 2 4 2" xfId="5200" xr:uid="{AFC7ECA3-C420-4247-84D5-63AFB97F0E73}"/>
    <cellStyle name="Normal 9 5 2 2 2 5" xfId="3403" xr:uid="{0D7CCE81-E84A-4D9A-80E7-BF2B58D2C1DD}"/>
    <cellStyle name="Normal 9 5 2 2 2 5 2" xfId="5201" xr:uid="{596748BD-A1AF-4FBE-9803-DCF5063B0C6F}"/>
    <cellStyle name="Normal 9 5 2 2 2 6" xfId="3404" xr:uid="{FE0A2B1A-1FB6-4859-A93A-8CAF03C86E3D}"/>
    <cellStyle name="Normal 9 5 2 2 2 6 2" xfId="5202" xr:uid="{C2076857-95DA-4462-A7ED-33BD0054895E}"/>
    <cellStyle name="Normal 9 5 2 2 2 7" xfId="5191" xr:uid="{0146C805-D5CC-497E-B51A-25B0BD1F8ECE}"/>
    <cellStyle name="Normal 9 5 2 2 3" xfId="3405" xr:uid="{7FE2DB08-AA20-44C7-9ABF-A1C48EAAC720}"/>
    <cellStyle name="Normal 9 5 2 2 3 2" xfId="3406" xr:uid="{254E4392-EB31-4DDD-AD57-4B25E6CE70FD}"/>
    <cellStyle name="Normal 9 5 2 2 3 2 2" xfId="3407" xr:uid="{0C1BD9D7-EB11-45DD-AAAE-6438A22B050F}"/>
    <cellStyle name="Normal 9 5 2 2 3 2 2 2" xfId="5205" xr:uid="{179055C5-2474-48D7-BC0D-408F71C46270}"/>
    <cellStyle name="Normal 9 5 2 2 3 2 3" xfId="3408" xr:uid="{460C8630-68AB-426D-9D9D-763D724AF965}"/>
    <cellStyle name="Normal 9 5 2 2 3 2 3 2" xfId="5206" xr:uid="{F4ACC800-9959-4432-B2CD-DDC34A60C495}"/>
    <cellStyle name="Normal 9 5 2 2 3 2 4" xfId="3409" xr:uid="{D555BAE4-2377-4ABA-9575-DA6DB052A73A}"/>
    <cellStyle name="Normal 9 5 2 2 3 2 4 2" xfId="5207" xr:uid="{3DC3B39B-41BE-435E-8BF0-D51057755154}"/>
    <cellStyle name="Normal 9 5 2 2 3 2 5" xfId="5204" xr:uid="{3F9B2BE7-5CC6-413E-A6BD-96E8A9BC884B}"/>
    <cellStyle name="Normal 9 5 2 2 3 3" xfId="3410" xr:uid="{C505AA95-563E-408B-A1CC-731CD37B53A9}"/>
    <cellStyle name="Normal 9 5 2 2 3 3 2" xfId="5208" xr:uid="{E2DCDF33-571E-4488-8A62-9875F49759BE}"/>
    <cellStyle name="Normal 9 5 2 2 3 4" xfId="3411" xr:uid="{D68FF109-AC44-43B9-9469-DF21F3BAECA0}"/>
    <cellStyle name="Normal 9 5 2 2 3 4 2" xfId="5209" xr:uid="{CB2647E8-DD4B-44E1-8886-99D137FBB26D}"/>
    <cellStyle name="Normal 9 5 2 2 3 5" xfId="3412" xr:uid="{48D2BC56-2EE9-4334-A763-D2EDC87911F4}"/>
    <cellStyle name="Normal 9 5 2 2 3 5 2" xfId="5210" xr:uid="{2B042D2F-EB66-4B3E-A5F0-45C77C4B55BC}"/>
    <cellStyle name="Normal 9 5 2 2 3 6" xfId="5203" xr:uid="{A44360EB-3B67-47F0-91E8-02234C7AFCAC}"/>
    <cellStyle name="Normal 9 5 2 2 4" xfId="3413" xr:uid="{19746D52-1266-4886-850F-DE49B8F1E5D1}"/>
    <cellStyle name="Normal 9 5 2 2 4 2" xfId="3414" xr:uid="{8F02253D-2DA7-4DF7-AB36-0A15BE33DDCE}"/>
    <cellStyle name="Normal 9 5 2 2 4 2 2" xfId="5212" xr:uid="{B76489AD-EC7D-4DF8-A9AE-AF83B953B3BA}"/>
    <cellStyle name="Normal 9 5 2 2 4 3" xfId="3415" xr:uid="{A1462127-7D09-4D1D-AA9D-AF764FEC13B9}"/>
    <cellStyle name="Normal 9 5 2 2 4 3 2" xfId="5213" xr:uid="{582999F4-22A8-4A87-9716-6736E71FAD88}"/>
    <cellStyle name="Normal 9 5 2 2 4 4" xfId="3416" xr:uid="{E5FC1265-8147-4DBD-94DB-054BA3D935D8}"/>
    <cellStyle name="Normal 9 5 2 2 4 4 2" xfId="5214" xr:uid="{CE0F7580-B243-47F7-9E15-DDF992526397}"/>
    <cellStyle name="Normal 9 5 2 2 4 5" xfId="5211" xr:uid="{C9DA7389-3A28-4831-B4E7-E6D9F6677604}"/>
    <cellStyle name="Normal 9 5 2 2 5" xfId="3417" xr:uid="{D1030FEA-03C9-49A7-8E62-BABCB3AB477F}"/>
    <cellStyle name="Normal 9 5 2 2 5 2" xfId="3418" xr:uid="{9EF967B1-DD50-422B-9C1C-8D416AF67331}"/>
    <cellStyle name="Normal 9 5 2 2 5 2 2" xfId="5216" xr:uid="{1C252B71-BAB0-45E9-A73E-D217191DF630}"/>
    <cellStyle name="Normal 9 5 2 2 5 3" xfId="3419" xr:uid="{3ADD6D94-AD84-40E9-A436-ABE7AEFFDEE9}"/>
    <cellStyle name="Normal 9 5 2 2 5 3 2" xfId="5217" xr:uid="{B1311628-D54D-4F48-8FCD-59B783692D83}"/>
    <cellStyle name="Normal 9 5 2 2 5 4" xfId="3420" xr:uid="{EBC5E9A4-78A2-4167-A8DF-A6150A067C14}"/>
    <cellStyle name="Normal 9 5 2 2 5 4 2" xfId="5218" xr:uid="{093A217C-B0FF-40A8-AE61-9A8A67823A3C}"/>
    <cellStyle name="Normal 9 5 2 2 5 5" xfId="5215" xr:uid="{AE046A07-E144-43F4-9E65-1C844698B707}"/>
    <cellStyle name="Normal 9 5 2 2 6" xfId="3421" xr:uid="{5E5DB2A2-9827-4596-869F-B8830BBB12B8}"/>
    <cellStyle name="Normal 9 5 2 2 6 2" xfId="5219" xr:uid="{35B13A9F-474A-4A73-A8CE-AA34C20E25F9}"/>
    <cellStyle name="Normal 9 5 2 2 7" xfId="3422" xr:uid="{88D7E271-7BDB-49C9-AD74-416A73ED543D}"/>
    <cellStyle name="Normal 9 5 2 2 7 2" xfId="5220" xr:uid="{BCF66D0C-3346-4379-95A8-FB242ADF10D5}"/>
    <cellStyle name="Normal 9 5 2 2 8" xfId="3423" xr:uid="{08E1DCC5-DF73-4598-A21C-A13B18CBF928}"/>
    <cellStyle name="Normal 9 5 2 2 8 2" xfId="5221" xr:uid="{57722ABC-EFE0-45B8-AB66-CEF2D1A842AD}"/>
    <cellStyle name="Normal 9 5 2 2 9" xfId="5190" xr:uid="{C5135226-E9E2-41A4-8AAC-9C3DA45C1D31}"/>
    <cellStyle name="Normal 9 5 2 3" xfId="3424" xr:uid="{7953C4C4-CA41-4FC6-9942-AEF24133F3E1}"/>
    <cellStyle name="Normal 9 5 2 3 2" xfId="3425" xr:uid="{EC9B5EC5-DC9F-4B76-A110-211FA8DC46AF}"/>
    <cellStyle name="Normal 9 5 2 3 2 2" xfId="3426" xr:uid="{D6D4CDB3-4F20-4D33-8415-E3B7421B5811}"/>
    <cellStyle name="Normal 9 5 2 3 2 2 2" xfId="5224" xr:uid="{5FD26B2C-F18F-4A86-8210-EF471EDB55F1}"/>
    <cellStyle name="Normal 9 5 2 3 2 3" xfId="3427" xr:uid="{6CAF1EA0-5483-45FF-99E2-B6981CAE9767}"/>
    <cellStyle name="Normal 9 5 2 3 2 3 2" xfId="5225" xr:uid="{B9940970-FF97-4CA9-ACEF-08493DE5E07B}"/>
    <cellStyle name="Normal 9 5 2 3 2 4" xfId="3428" xr:uid="{B47E8974-458C-4AF9-84CC-34D421E180D2}"/>
    <cellStyle name="Normal 9 5 2 3 2 4 2" xfId="5226" xr:uid="{8B8214FC-B540-4998-B65E-7E420C1A7168}"/>
    <cellStyle name="Normal 9 5 2 3 2 5" xfId="5223" xr:uid="{64EE04A7-D36D-426A-8B79-CF0AEF55A2C7}"/>
    <cellStyle name="Normal 9 5 2 3 3" xfId="3429" xr:uid="{DF70A764-65AE-4A06-B0C3-C0EA68E39D1E}"/>
    <cellStyle name="Normal 9 5 2 3 3 2" xfId="3430" xr:uid="{33B9A006-230F-4430-AD81-0A1828F7FF73}"/>
    <cellStyle name="Normal 9 5 2 3 3 2 2" xfId="5228" xr:uid="{A5497469-1458-448B-B5CC-0322922D2A8B}"/>
    <cellStyle name="Normal 9 5 2 3 3 3" xfId="3431" xr:uid="{4C6CE248-1EA7-4D82-AF72-DBF364689ED2}"/>
    <cellStyle name="Normal 9 5 2 3 3 3 2" xfId="5229" xr:uid="{FCE92DF9-28E6-4AED-A77C-126EBB71F811}"/>
    <cellStyle name="Normal 9 5 2 3 3 4" xfId="3432" xr:uid="{95A18C9F-E989-4B20-93A6-3A5BC6326BF0}"/>
    <cellStyle name="Normal 9 5 2 3 3 4 2" xfId="5230" xr:uid="{6781B75E-EE00-4692-A7BB-00C4690FE686}"/>
    <cellStyle name="Normal 9 5 2 3 3 5" xfId="5227" xr:uid="{A2309342-7132-4E3D-B15E-38C77216F463}"/>
    <cellStyle name="Normal 9 5 2 3 4" xfId="3433" xr:uid="{63CBE5E3-3D73-45AA-8C1D-E37B4B46874E}"/>
    <cellStyle name="Normal 9 5 2 3 4 2" xfId="5231" xr:uid="{5D380867-6A3C-4D43-80A7-6702A3F0E7DF}"/>
    <cellStyle name="Normal 9 5 2 3 5" xfId="3434" xr:uid="{50BFB28E-AADF-4B76-ABA7-97EA3ECBB478}"/>
    <cellStyle name="Normal 9 5 2 3 5 2" xfId="5232" xr:uid="{09356803-A671-4BB0-B282-0AF976162348}"/>
    <cellStyle name="Normal 9 5 2 3 6" xfId="3435" xr:uid="{9AFBB40A-5FA7-4E06-8CB0-CD5FD46CC394}"/>
    <cellStyle name="Normal 9 5 2 3 6 2" xfId="5233" xr:uid="{13697AB8-3279-4A51-B5F1-B79A1FA0A68D}"/>
    <cellStyle name="Normal 9 5 2 3 7" xfId="5222" xr:uid="{C1E46611-13CE-4D26-A1BF-9EA28C7EF49E}"/>
    <cellStyle name="Normal 9 5 2 4" xfId="3436" xr:uid="{34687A04-8F43-4DD0-93DD-B3CB6EA30D0B}"/>
    <cellStyle name="Normal 9 5 2 4 2" xfId="3437" xr:uid="{8093ECCF-5CD7-429E-ACFC-04AE9DB36176}"/>
    <cellStyle name="Normal 9 5 2 4 2 2" xfId="3438" xr:uid="{F40623F2-65D0-4D20-81C2-C6069A9D99BF}"/>
    <cellStyle name="Normal 9 5 2 4 2 2 2" xfId="5236" xr:uid="{016A77D0-5963-4777-A296-358B2900195D}"/>
    <cellStyle name="Normal 9 5 2 4 2 3" xfId="3439" xr:uid="{99513CF1-4434-4648-9370-365F77384D49}"/>
    <cellStyle name="Normal 9 5 2 4 2 3 2" xfId="5237" xr:uid="{0978DFDB-B917-429C-9B2D-A6B6B05E8D3E}"/>
    <cellStyle name="Normal 9 5 2 4 2 4" xfId="3440" xr:uid="{0BFD76FB-8B12-4A52-80B3-C930DD07FDA4}"/>
    <cellStyle name="Normal 9 5 2 4 2 4 2" xfId="5238" xr:uid="{ECFEF81A-D0CF-4160-A546-D11F2628A86D}"/>
    <cellStyle name="Normal 9 5 2 4 2 5" xfId="5235" xr:uid="{60E5964F-7985-4C88-B07A-89A4E40F3ED1}"/>
    <cellStyle name="Normal 9 5 2 4 3" xfId="3441" xr:uid="{558C0A5C-B690-4755-A11B-3995B5942152}"/>
    <cellStyle name="Normal 9 5 2 4 3 2" xfId="5239" xr:uid="{475112F6-BB46-497B-A269-C772C92725AA}"/>
    <cellStyle name="Normal 9 5 2 4 4" xfId="3442" xr:uid="{731FAB44-C035-4434-BBC2-78D19177F876}"/>
    <cellStyle name="Normal 9 5 2 4 4 2" xfId="5240" xr:uid="{C3339CAC-A273-4EFF-A43C-BF354EA758FD}"/>
    <cellStyle name="Normal 9 5 2 4 5" xfId="3443" xr:uid="{5287E35C-CA63-49C4-85CA-9AC4CE3047F9}"/>
    <cellStyle name="Normal 9 5 2 4 5 2" xfId="5241" xr:uid="{103BADF4-7187-4166-A551-94558B9CD2DC}"/>
    <cellStyle name="Normal 9 5 2 4 6" xfId="5234" xr:uid="{7971260A-9606-4E18-B18C-4F1B7ED13961}"/>
    <cellStyle name="Normal 9 5 2 5" xfId="3444" xr:uid="{E41A2246-1F45-4D76-B522-E10C396DE870}"/>
    <cellStyle name="Normal 9 5 2 5 2" xfId="3445" xr:uid="{9C71CA7C-6CFE-4080-AE49-38B843637FEB}"/>
    <cellStyle name="Normal 9 5 2 5 2 2" xfId="5243" xr:uid="{9AD45FDA-D8C6-49AF-B820-FF6699632FDA}"/>
    <cellStyle name="Normal 9 5 2 5 3" xfId="3446" xr:uid="{0CF0622F-4418-4EC2-ACF3-0B81D498B5AD}"/>
    <cellStyle name="Normal 9 5 2 5 3 2" xfId="5244" xr:uid="{D4A2C8E3-A1A6-48FA-BFDF-69ADEE35F6E1}"/>
    <cellStyle name="Normal 9 5 2 5 4" xfId="3447" xr:uid="{A6E4643C-6A1B-4B6B-A850-222E09D6CCA6}"/>
    <cellStyle name="Normal 9 5 2 5 4 2" xfId="5245" xr:uid="{D5A54DA5-C349-41B2-8B07-DFA2DC6A8E2E}"/>
    <cellStyle name="Normal 9 5 2 5 5" xfId="5242" xr:uid="{B4EC3DA8-65BA-4A5A-A222-99831F0DD1E5}"/>
    <cellStyle name="Normal 9 5 2 6" xfId="3448" xr:uid="{8C110C3A-907B-435A-A8AA-D24C4B1366CE}"/>
    <cellStyle name="Normal 9 5 2 6 2" xfId="3449" xr:uid="{8568CA61-10C1-4A67-BF81-74C3A75566F2}"/>
    <cellStyle name="Normal 9 5 2 6 2 2" xfId="5247" xr:uid="{4997E013-78A3-4C1B-A8E5-369239C2AF5B}"/>
    <cellStyle name="Normal 9 5 2 6 3" xfId="3450" xr:uid="{29A4313F-8949-45E4-B984-92A0944FDCE2}"/>
    <cellStyle name="Normal 9 5 2 6 3 2" xfId="5248" xr:uid="{03F415EF-135F-45FC-BC7E-D34884F46B6C}"/>
    <cellStyle name="Normal 9 5 2 6 4" xfId="3451" xr:uid="{0325FD9A-847A-43EE-B727-CD6655DBABC1}"/>
    <cellStyle name="Normal 9 5 2 6 4 2" xfId="5249" xr:uid="{12993045-C1E2-4D15-A55D-242DE0465CD5}"/>
    <cellStyle name="Normal 9 5 2 6 5" xfId="5246" xr:uid="{8D97D2AB-BEC4-4E48-A8BF-EFB30D9E6DF2}"/>
    <cellStyle name="Normal 9 5 2 7" xfId="3452" xr:uid="{E9633376-09FD-480B-B8E6-E2BBB4C54C9C}"/>
    <cellStyle name="Normal 9 5 2 7 2" xfId="5250" xr:uid="{59210FED-FEC2-4639-8152-235AF8AE33B5}"/>
    <cellStyle name="Normal 9 5 2 8" xfId="3453" xr:uid="{24667192-8A7F-4C78-B8E0-8EA511051635}"/>
    <cellStyle name="Normal 9 5 2 8 2" xfId="5251" xr:uid="{B55F27DF-2F42-4242-8AD1-0C12D157F26A}"/>
    <cellStyle name="Normal 9 5 2 9" xfId="3454" xr:uid="{A3859758-B49F-42CD-A0B5-055EE9E68BF6}"/>
    <cellStyle name="Normal 9 5 2 9 2" xfId="5252" xr:uid="{28C911E5-EA32-4A80-B97A-FFE65C8DE1F1}"/>
    <cellStyle name="Normal 9 5 3" xfId="3455" xr:uid="{9EF400D7-3482-49E3-989B-54FA3E11642B}"/>
    <cellStyle name="Normal 9 5 3 2" xfId="3456" xr:uid="{33C0A409-D783-47DD-B37A-4BDE98D8328A}"/>
    <cellStyle name="Normal 9 5 3 2 2" xfId="3457" xr:uid="{66C6B518-4C29-4860-828A-7DD9F318050D}"/>
    <cellStyle name="Normal 9 5 3 2 2 2" xfId="3458" xr:uid="{52AB56DB-F3DD-493C-B54D-879FD44CBCCC}"/>
    <cellStyle name="Normal 9 5 3 2 2 2 2" xfId="4277" xr:uid="{5E5B666E-8FDF-4D75-9DBF-41E88E258FA0}"/>
    <cellStyle name="Normal 9 5 3 2 2 2 2 2" xfId="5257" xr:uid="{2D81A85E-39E1-4C47-920F-41C41150A4D0}"/>
    <cellStyle name="Normal 9 5 3 2 2 2 3" xfId="5256" xr:uid="{08E317B5-B879-475B-B33C-F3B7DA474CE2}"/>
    <cellStyle name="Normal 9 5 3 2 2 3" xfId="3459" xr:uid="{81EDA8D9-CE06-4943-BBD1-3133299612F3}"/>
    <cellStyle name="Normal 9 5 3 2 2 3 2" xfId="5258" xr:uid="{F2D524A9-6437-4437-AF2F-9E3CA400E841}"/>
    <cellStyle name="Normal 9 5 3 2 2 4" xfId="3460" xr:uid="{9B9702E4-91CA-4288-83C4-823B366BBDE5}"/>
    <cellStyle name="Normal 9 5 3 2 2 4 2" xfId="5259" xr:uid="{CEAAC9FB-8ABE-4E9F-B7E4-71B8BCAB00D8}"/>
    <cellStyle name="Normal 9 5 3 2 2 5" xfId="5255" xr:uid="{C9256F42-330F-45A5-8ABA-2546B1E8B7F6}"/>
    <cellStyle name="Normal 9 5 3 2 3" xfId="3461" xr:uid="{215002A9-D445-4D5A-AE79-C3D1F42472E5}"/>
    <cellStyle name="Normal 9 5 3 2 3 2" xfId="3462" xr:uid="{3B61D4E9-2E45-4B2B-8CF2-01515EE8EC5B}"/>
    <cellStyle name="Normal 9 5 3 2 3 2 2" xfId="5261" xr:uid="{EA187485-1F25-4E08-8DFE-83B7249A9C1E}"/>
    <cellStyle name="Normal 9 5 3 2 3 3" xfId="3463" xr:uid="{1F61B04B-9527-40FF-BE3D-CA384975FB41}"/>
    <cellStyle name="Normal 9 5 3 2 3 3 2" xfId="5262" xr:uid="{D512C0FB-16FA-4571-B589-41A8F0C230BD}"/>
    <cellStyle name="Normal 9 5 3 2 3 4" xfId="3464" xr:uid="{8882092E-0D1E-4D0E-907F-194906559D1A}"/>
    <cellStyle name="Normal 9 5 3 2 3 4 2" xfId="5263" xr:uid="{AF9C3076-3512-4981-A351-529EA41E62C6}"/>
    <cellStyle name="Normal 9 5 3 2 3 5" xfId="5260" xr:uid="{F1C47364-5AC7-40D5-9840-86AE29F196BE}"/>
    <cellStyle name="Normal 9 5 3 2 4" xfId="3465" xr:uid="{411F4421-ABEA-461A-9058-E8CD9798B9E8}"/>
    <cellStyle name="Normal 9 5 3 2 4 2" xfId="5264" xr:uid="{45A86AD9-4B56-4503-B955-CD9B56ED595C}"/>
    <cellStyle name="Normal 9 5 3 2 5" xfId="3466" xr:uid="{0B02444B-F6A2-462A-9062-3C95251D624E}"/>
    <cellStyle name="Normal 9 5 3 2 5 2" xfId="5265" xr:uid="{CC99EF8D-5C95-43B7-9014-1E0792195C06}"/>
    <cellStyle name="Normal 9 5 3 2 6" xfId="3467" xr:uid="{65C3478D-E36D-4799-9007-A7B5C1DE94A4}"/>
    <cellStyle name="Normal 9 5 3 2 6 2" xfId="5266" xr:uid="{AC4A53EC-F57A-441D-8196-05BAE468F7F6}"/>
    <cellStyle name="Normal 9 5 3 2 7" xfId="5254" xr:uid="{C661C920-F391-482E-8855-9C2BE1728197}"/>
    <cellStyle name="Normal 9 5 3 3" xfId="3468" xr:uid="{7CDAD7A2-A507-443F-A1F1-EB4044F35383}"/>
    <cellStyle name="Normal 9 5 3 3 2" xfId="3469" xr:uid="{A32C0E1E-F7EE-49AD-94A0-9D4EF0F1865B}"/>
    <cellStyle name="Normal 9 5 3 3 2 2" xfId="3470" xr:uid="{49BE1C5D-8D81-4888-97A5-23925FB4C1B2}"/>
    <cellStyle name="Normal 9 5 3 3 2 2 2" xfId="5269" xr:uid="{F028E3DE-56B3-41AB-828F-ADBC56B6F36B}"/>
    <cellStyle name="Normal 9 5 3 3 2 3" xfId="3471" xr:uid="{9DD214D2-D70D-43B5-B6D3-39A6668C3BA7}"/>
    <cellStyle name="Normal 9 5 3 3 2 3 2" xfId="5270" xr:uid="{6A31F103-1BFA-4302-822F-B43ACD37D458}"/>
    <cellStyle name="Normal 9 5 3 3 2 4" xfId="3472" xr:uid="{4CAC0FFB-A3DC-46A0-853A-11ACB7CC7939}"/>
    <cellStyle name="Normal 9 5 3 3 2 4 2" xfId="5271" xr:uid="{98BF70A8-2CB8-4FE7-822E-5942F1EF1956}"/>
    <cellStyle name="Normal 9 5 3 3 2 5" xfId="5268" xr:uid="{D944F607-90B8-45EF-8FFC-7021105024D9}"/>
    <cellStyle name="Normal 9 5 3 3 3" xfId="3473" xr:uid="{E5026B54-9B89-4D83-A174-5D07F5E2155D}"/>
    <cellStyle name="Normal 9 5 3 3 3 2" xfId="5272" xr:uid="{7BABC990-EA82-43C8-A19E-8665375B0B6E}"/>
    <cellStyle name="Normal 9 5 3 3 4" xfId="3474" xr:uid="{E062739B-F646-405F-8385-F898B790ECB5}"/>
    <cellStyle name="Normal 9 5 3 3 4 2" xfId="5273" xr:uid="{DD279827-D16C-4817-AC32-E63FAABF590B}"/>
    <cellStyle name="Normal 9 5 3 3 5" xfId="3475" xr:uid="{F5D30213-279D-4255-A0DE-3F69F4F403A7}"/>
    <cellStyle name="Normal 9 5 3 3 5 2" xfId="5274" xr:uid="{53F22332-5318-4356-A553-70179EFAED9C}"/>
    <cellStyle name="Normal 9 5 3 3 6" xfId="5267" xr:uid="{F67D41EB-E154-4962-86FF-496E5025A5E4}"/>
    <cellStyle name="Normal 9 5 3 4" xfId="3476" xr:uid="{2956DDAD-978D-48AC-8E58-46D23C8B510F}"/>
    <cellStyle name="Normal 9 5 3 4 2" xfId="3477" xr:uid="{D1FFA0D6-70DA-4217-8381-68FE55181D90}"/>
    <cellStyle name="Normal 9 5 3 4 2 2" xfId="5276" xr:uid="{585BEA71-6699-4CA5-B4C9-5682EAAAFBD9}"/>
    <cellStyle name="Normal 9 5 3 4 3" xfId="3478" xr:uid="{900533C0-49E9-4916-B9A3-32FDDAE42CF6}"/>
    <cellStyle name="Normal 9 5 3 4 3 2" xfId="5277" xr:uid="{D7E28686-3F86-46C9-919D-010BAFDC628B}"/>
    <cellStyle name="Normal 9 5 3 4 4" xfId="3479" xr:uid="{D7820F01-9A4B-4F9C-B399-F6C809DC336F}"/>
    <cellStyle name="Normal 9 5 3 4 4 2" xfId="5278" xr:uid="{B7B3A626-D4F5-4A18-806F-BEBCAD08A426}"/>
    <cellStyle name="Normal 9 5 3 4 5" xfId="5275" xr:uid="{7A1F7317-EDF0-4B36-BA54-15A154109EC3}"/>
    <cellStyle name="Normal 9 5 3 5" xfId="3480" xr:uid="{7CB31839-CB84-4E61-8E87-49120194112E}"/>
    <cellStyle name="Normal 9 5 3 5 2" xfId="3481" xr:uid="{78CD7958-FB10-470E-9ADC-A9F616CE1DA8}"/>
    <cellStyle name="Normal 9 5 3 5 2 2" xfId="5280" xr:uid="{4417EF3A-2B11-4E1B-8D96-B9FAB713DC22}"/>
    <cellStyle name="Normal 9 5 3 5 3" xfId="3482" xr:uid="{7A44180B-DC9E-4628-AA2C-D511A3E1A4DB}"/>
    <cellStyle name="Normal 9 5 3 5 3 2" xfId="5281" xr:uid="{65E02DC9-9CFE-493C-8B30-CD605E297361}"/>
    <cellStyle name="Normal 9 5 3 5 4" xfId="3483" xr:uid="{C065D9EF-3BF9-4395-869B-985EBB592D22}"/>
    <cellStyle name="Normal 9 5 3 5 4 2" xfId="5282" xr:uid="{373AEF06-683C-4730-AB62-F98D6C59473B}"/>
    <cellStyle name="Normal 9 5 3 5 5" xfId="5279" xr:uid="{29C77935-B317-42AE-B723-4C0F78893B03}"/>
    <cellStyle name="Normal 9 5 3 6" xfId="3484" xr:uid="{8069611D-FE07-40C2-A3F2-F7AADA426843}"/>
    <cellStyle name="Normal 9 5 3 6 2" xfId="5283" xr:uid="{71D4AD45-4A28-4ED3-9E3B-D4AA81448006}"/>
    <cellStyle name="Normal 9 5 3 7" xfId="3485" xr:uid="{E409B1D1-567A-4E09-ADFE-5127B91B5C13}"/>
    <cellStyle name="Normal 9 5 3 7 2" xfId="5284" xr:uid="{912D92DE-8529-4BE6-92EF-0108B0A49A83}"/>
    <cellStyle name="Normal 9 5 3 8" xfId="3486" xr:uid="{AD8E4184-C5B5-42A8-95BB-6AF790A5515D}"/>
    <cellStyle name="Normal 9 5 3 8 2" xfId="5285" xr:uid="{EBEAEE57-65A8-4933-A948-DC1AF9804515}"/>
    <cellStyle name="Normal 9 5 3 9" xfId="5253" xr:uid="{523E3508-FE40-438E-90FD-7BD615903AB8}"/>
    <cellStyle name="Normal 9 5 4" xfId="3487" xr:uid="{4B7D778D-FE13-459D-BF9F-718DE189D56B}"/>
    <cellStyle name="Normal 9 5 4 2" xfId="3488" xr:uid="{98571686-5896-4F70-8722-6994AADA3432}"/>
    <cellStyle name="Normal 9 5 4 2 2" xfId="3489" xr:uid="{856F7AE9-0936-4787-80E7-FE9399F30CD9}"/>
    <cellStyle name="Normal 9 5 4 2 2 2" xfId="3490" xr:uid="{FAD80B78-ACF0-425A-932E-E2E5B09773FE}"/>
    <cellStyle name="Normal 9 5 4 2 2 2 2" xfId="5289" xr:uid="{733B9929-17EB-4AD9-AF08-C96FFA5C46CC}"/>
    <cellStyle name="Normal 9 5 4 2 2 3" xfId="3491" xr:uid="{F4965547-5CE4-4099-98C1-719E32EC737E}"/>
    <cellStyle name="Normal 9 5 4 2 2 3 2" xfId="5290" xr:uid="{5DD82B04-65BE-48C4-A89E-79DC87C2BC62}"/>
    <cellStyle name="Normal 9 5 4 2 2 4" xfId="3492" xr:uid="{CAFDA8F3-4445-4C8B-9D75-ED2E1F9C4D20}"/>
    <cellStyle name="Normal 9 5 4 2 2 4 2" xfId="5291" xr:uid="{013ADDE0-8B1D-4D3D-9A4D-33D01F4CB89A}"/>
    <cellStyle name="Normal 9 5 4 2 2 5" xfId="5288" xr:uid="{35A58E34-7388-4BAD-898A-7ED1898BFD10}"/>
    <cellStyle name="Normal 9 5 4 2 3" xfId="3493" xr:uid="{ABEBAA1B-2EFC-4D53-91C2-CFB8E892C35D}"/>
    <cellStyle name="Normal 9 5 4 2 3 2" xfId="5292" xr:uid="{993C93D3-6A04-496C-8202-A51D8B334422}"/>
    <cellStyle name="Normal 9 5 4 2 4" xfId="3494" xr:uid="{F80B5EA7-759F-4D1A-BE47-A48DFBB52A17}"/>
    <cellStyle name="Normal 9 5 4 2 4 2" xfId="5293" xr:uid="{91F85A13-9C16-4EAE-A66C-F06A8C832EE3}"/>
    <cellStyle name="Normal 9 5 4 2 5" xfId="3495" xr:uid="{8290C90D-43B6-427D-AB95-609FE562B116}"/>
    <cellStyle name="Normal 9 5 4 2 5 2" xfId="5294" xr:uid="{2BB961CF-086B-4C84-B275-FA39346029C2}"/>
    <cellStyle name="Normal 9 5 4 2 6" xfId="5287" xr:uid="{9CA57B2D-D7A7-40BA-AF94-316A3C5B49EE}"/>
    <cellStyle name="Normal 9 5 4 3" xfId="3496" xr:uid="{F50801D6-FC22-40E5-A00A-61F4FB8F1128}"/>
    <cellStyle name="Normal 9 5 4 3 2" xfId="3497" xr:uid="{39EF0002-E058-4ADE-9EE2-B1CCF3F38BC8}"/>
    <cellStyle name="Normal 9 5 4 3 2 2" xfId="5296" xr:uid="{598C96DD-0EC8-4C32-BA21-D5DD0461B54B}"/>
    <cellStyle name="Normal 9 5 4 3 3" xfId="3498" xr:uid="{34CA5CF6-F299-4624-8DA9-F03519E3BC52}"/>
    <cellStyle name="Normal 9 5 4 3 3 2" xfId="5297" xr:uid="{C12DA7B8-AC87-4D22-983C-BBE0CA97BB4B}"/>
    <cellStyle name="Normal 9 5 4 3 4" xfId="3499" xr:uid="{39A6F213-740F-4718-A632-93D5AE134FC9}"/>
    <cellStyle name="Normal 9 5 4 3 4 2" xfId="5298" xr:uid="{55230C58-8206-4CB7-82F8-71BDCE10FCEC}"/>
    <cellStyle name="Normal 9 5 4 3 5" xfId="5295" xr:uid="{23B68E43-5334-4B81-80F4-3F45FCC7812F}"/>
    <cellStyle name="Normal 9 5 4 4" xfId="3500" xr:uid="{2C9BBD38-6AEB-49E7-BA39-C871B7F700AA}"/>
    <cellStyle name="Normal 9 5 4 4 2" xfId="3501" xr:uid="{681755ED-F5DC-433D-B04E-19D20F0825CC}"/>
    <cellStyle name="Normal 9 5 4 4 2 2" xfId="5300" xr:uid="{95DC9A03-989E-41C2-9E9E-F7CE361DD591}"/>
    <cellStyle name="Normal 9 5 4 4 3" xfId="3502" xr:uid="{A023CC44-368B-47B8-88A1-E0BBB93BA094}"/>
    <cellStyle name="Normal 9 5 4 4 3 2" xfId="5301" xr:uid="{463A8E36-513B-45F8-B042-4F69382B336B}"/>
    <cellStyle name="Normal 9 5 4 4 4" xfId="3503" xr:uid="{2498BC5C-214B-434F-BC73-5368B7617698}"/>
    <cellStyle name="Normal 9 5 4 4 4 2" xfId="5302" xr:uid="{2670A117-F8A6-46D0-932C-47908AB6DB62}"/>
    <cellStyle name="Normal 9 5 4 4 5" xfId="5299" xr:uid="{CB4F22C0-7671-4A0D-A7DC-372C1A1DB4B4}"/>
    <cellStyle name="Normal 9 5 4 5" xfId="3504" xr:uid="{8446262D-E7F7-4258-9D75-FCC787D28D67}"/>
    <cellStyle name="Normal 9 5 4 5 2" xfId="5303" xr:uid="{8C05F9A8-00F9-448E-BFAC-11524AED32C1}"/>
    <cellStyle name="Normal 9 5 4 6" xfId="3505" xr:uid="{77E3D96C-E4D1-4F59-B251-4F8906AAB81D}"/>
    <cellStyle name="Normal 9 5 4 6 2" xfId="5304" xr:uid="{5693A393-C6A3-4FA7-9DD8-62867F72ECDB}"/>
    <cellStyle name="Normal 9 5 4 7" xfId="3506" xr:uid="{32671DA6-9AD3-4086-BD12-3784DE729229}"/>
    <cellStyle name="Normal 9 5 4 7 2" xfId="5305" xr:uid="{82131A1E-F53F-4ACA-9D04-4A5227BF8119}"/>
    <cellStyle name="Normal 9 5 4 8" xfId="5286" xr:uid="{EF9204C3-5712-41C9-AB20-DC184F5B2D1B}"/>
    <cellStyle name="Normal 9 5 5" xfId="3507" xr:uid="{B37BD26D-E084-425F-A026-C022EABA2FB8}"/>
    <cellStyle name="Normal 9 5 5 2" xfId="3508" xr:uid="{D717E997-7328-4D36-9667-3D914EC724C7}"/>
    <cellStyle name="Normal 9 5 5 2 2" xfId="3509" xr:uid="{5E7ED701-2DB7-4916-B41F-CD0DD4636DDF}"/>
    <cellStyle name="Normal 9 5 5 2 2 2" xfId="5308" xr:uid="{64EC1C8D-34B1-4114-A40E-89F94811A270}"/>
    <cellStyle name="Normal 9 5 5 2 3" xfId="3510" xr:uid="{C7D3BD57-3ACF-4D97-BA3E-A4BF37669E8D}"/>
    <cellStyle name="Normal 9 5 5 2 3 2" xfId="5309" xr:uid="{FED082D3-74CB-4E64-A2A8-E9115E0E5F21}"/>
    <cellStyle name="Normal 9 5 5 2 4" xfId="3511" xr:uid="{8DA4C761-7A49-4571-8A1D-72507E79E84E}"/>
    <cellStyle name="Normal 9 5 5 2 4 2" xfId="5310" xr:uid="{27F117A4-5C03-4F94-864A-1F12C91286EE}"/>
    <cellStyle name="Normal 9 5 5 2 5" xfId="5307" xr:uid="{92B257A9-0F5A-4591-A719-12BAE0C28077}"/>
    <cellStyle name="Normal 9 5 5 3" xfId="3512" xr:uid="{2BE788CD-4950-456F-8B23-3AA8AD516D7B}"/>
    <cellStyle name="Normal 9 5 5 3 2" xfId="3513" xr:uid="{44C72F3C-AE61-4366-B44B-8ACA85C34C2A}"/>
    <cellStyle name="Normal 9 5 5 3 2 2" xfId="5312" xr:uid="{7F934504-C1EE-4675-90DD-9E9A893FBECC}"/>
    <cellStyle name="Normal 9 5 5 3 3" xfId="3514" xr:uid="{0ED9306D-CB61-424E-8173-2CCDE6CAA260}"/>
    <cellStyle name="Normal 9 5 5 3 3 2" xfId="5313" xr:uid="{07F0F84A-7EE0-4839-9A29-ED25BDFADD44}"/>
    <cellStyle name="Normal 9 5 5 3 4" xfId="3515" xr:uid="{E66B88EB-697F-46E7-AF5B-304EDB839CEE}"/>
    <cellStyle name="Normal 9 5 5 3 4 2" xfId="5314" xr:uid="{88966DF7-1079-4BDE-9FD1-CE2EC0FC38EF}"/>
    <cellStyle name="Normal 9 5 5 3 5" xfId="5311" xr:uid="{2C218934-BDE9-4FF7-B6F8-0AEB1594FAA1}"/>
    <cellStyle name="Normal 9 5 5 4" xfId="3516" xr:uid="{E57C5B06-B711-49E3-BBE2-CD6C41D017AC}"/>
    <cellStyle name="Normal 9 5 5 4 2" xfId="5315" xr:uid="{D6C6B6C4-C16C-46D1-B1AB-10EA6CE00BAE}"/>
    <cellStyle name="Normal 9 5 5 5" xfId="3517" xr:uid="{20BC3070-137A-4FE4-86CB-626E81A8A232}"/>
    <cellStyle name="Normal 9 5 5 5 2" xfId="5316" xr:uid="{63D9098F-9363-4962-B91F-8F48B095C6A9}"/>
    <cellStyle name="Normal 9 5 5 6" xfId="3518" xr:uid="{5C5464CF-3BBC-4985-967F-F6E6B54E4410}"/>
    <cellStyle name="Normal 9 5 5 6 2" xfId="5317" xr:uid="{17297ED0-7E5E-4C69-B941-FD4C058A0CC2}"/>
    <cellStyle name="Normal 9 5 5 7" xfId="5306" xr:uid="{9BFB0889-B3C6-4543-899C-70AAC38ACEEA}"/>
    <cellStyle name="Normal 9 5 6" xfId="3519" xr:uid="{04F9B8AC-2E1F-4835-BFE9-1D6D69FC4DF5}"/>
    <cellStyle name="Normal 9 5 6 2" xfId="3520" xr:uid="{D6539809-178F-413F-97C1-1BFE90CBC14A}"/>
    <cellStyle name="Normal 9 5 6 2 2" xfId="3521" xr:uid="{8388F37B-44E4-4C7A-AAA4-850F62234871}"/>
    <cellStyle name="Normal 9 5 6 2 2 2" xfId="5320" xr:uid="{D2C21535-F972-423E-819E-7BA21A83EFD0}"/>
    <cellStyle name="Normal 9 5 6 2 3" xfId="3522" xr:uid="{006A5A07-34F7-42CB-A581-0731DEA5CD09}"/>
    <cellStyle name="Normal 9 5 6 2 3 2" xfId="5321" xr:uid="{ABFF1D76-EF8E-43FB-B9F6-DA04069FDC9B}"/>
    <cellStyle name="Normal 9 5 6 2 4" xfId="3523" xr:uid="{9FB6EDE4-ABB1-4D30-B3C6-2868CB304DE9}"/>
    <cellStyle name="Normal 9 5 6 2 4 2" xfId="5322" xr:uid="{A406972A-8A25-4059-86FD-52FF023EDCD1}"/>
    <cellStyle name="Normal 9 5 6 2 5" xfId="5319" xr:uid="{A4D34D22-B1A7-43E4-B1AF-C34C319EA912}"/>
    <cellStyle name="Normal 9 5 6 3" xfId="3524" xr:uid="{70D31E7D-8D35-44B6-B356-31B307F95A5E}"/>
    <cellStyle name="Normal 9 5 6 3 2" xfId="5323" xr:uid="{40C0D68A-A993-4C59-97EE-431467AD04AF}"/>
    <cellStyle name="Normal 9 5 6 4" xfId="3525" xr:uid="{59D60B76-2E95-4932-908E-B4A988E02ED0}"/>
    <cellStyle name="Normal 9 5 6 4 2" xfId="5324" xr:uid="{D1F373E0-315E-4C39-82D5-4D771656DE26}"/>
    <cellStyle name="Normal 9 5 6 5" xfId="3526" xr:uid="{53C37F21-B8FF-4570-A5B6-899519EC1C2C}"/>
    <cellStyle name="Normal 9 5 6 5 2" xfId="5325" xr:uid="{D07C4ADF-8C83-44E4-BFD7-CB3491F120FA}"/>
    <cellStyle name="Normal 9 5 6 6" xfId="5318" xr:uid="{8C1A6AFA-D81C-42E0-A609-F9AF1BEB2310}"/>
    <cellStyle name="Normal 9 5 7" xfId="3527" xr:uid="{8A32F5F6-6741-43EE-B908-023D31B5CDEF}"/>
    <cellStyle name="Normal 9 5 7 2" xfId="3528" xr:uid="{0BFFC645-E101-4F53-AA74-A74675214F22}"/>
    <cellStyle name="Normal 9 5 7 2 2" xfId="5327" xr:uid="{30349BA4-1540-418C-8AF4-1C98D881134E}"/>
    <cellStyle name="Normal 9 5 7 3" xfId="3529" xr:uid="{6C2490A9-054E-46AA-BD0E-B1E151926868}"/>
    <cellStyle name="Normal 9 5 7 3 2" xfId="5328" xr:uid="{5A23F36A-1309-4974-9820-26ECFE2BEF20}"/>
    <cellStyle name="Normal 9 5 7 4" xfId="3530" xr:uid="{ED3CC8C0-21C6-4A1E-BC3F-94506ED26F43}"/>
    <cellStyle name="Normal 9 5 7 4 2" xfId="5329" xr:uid="{C8AB48B2-87F2-4BDD-824D-DC5954A0FAD4}"/>
    <cellStyle name="Normal 9 5 7 5" xfId="5326" xr:uid="{382959DF-F54E-4B49-8377-3BB38FB9B656}"/>
    <cellStyle name="Normal 9 5 8" xfId="3531" xr:uid="{6C98A002-3128-4D4F-83EE-6C28969DC451}"/>
    <cellStyle name="Normal 9 5 8 2" xfId="3532" xr:uid="{DC28BC4D-8758-49D8-B680-B0944F67D6B4}"/>
    <cellStyle name="Normal 9 5 8 2 2" xfId="5331" xr:uid="{1BC61727-FB60-498F-A29E-987B3339FE45}"/>
    <cellStyle name="Normal 9 5 8 3" xfId="3533" xr:uid="{268D54E0-77E2-4619-B8E2-87A0033AA1BC}"/>
    <cellStyle name="Normal 9 5 8 3 2" xfId="5332" xr:uid="{A8FF3839-2FA2-4830-A495-82ADBB2E4BCC}"/>
    <cellStyle name="Normal 9 5 8 4" xfId="3534" xr:uid="{94538C98-43EE-4226-9D9A-8F6193FFF09B}"/>
    <cellStyle name="Normal 9 5 8 4 2" xfId="5333" xr:uid="{01B39A33-7C40-4354-ABCA-403328A8BE51}"/>
    <cellStyle name="Normal 9 5 8 5" xfId="5330" xr:uid="{4DED50D3-1CAE-4C37-9648-746534E530C6}"/>
    <cellStyle name="Normal 9 5 9" xfId="3535" xr:uid="{50615741-9D37-4C1F-A470-C55E03F6F494}"/>
    <cellStyle name="Normal 9 5 9 2" xfId="5334" xr:uid="{59B7FC87-79D8-4646-8934-2FB72915B728}"/>
    <cellStyle name="Normal 9 6" xfId="3536" xr:uid="{BFF50448-C313-459F-A1AE-C47CB71FEEAF}"/>
    <cellStyle name="Normal 9 6 10" xfId="5335" xr:uid="{EFD559A7-4B15-4724-A42D-266CF8E7A163}"/>
    <cellStyle name="Normal 9 6 2" xfId="3537" xr:uid="{D3974512-359E-4978-9FDC-7E537D202A30}"/>
    <cellStyle name="Normal 9 6 2 2" xfId="3538" xr:uid="{A9614C2E-5E58-44C0-9290-C2B3B1B88269}"/>
    <cellStyle name="Normal 9 6 2 2 2" xfId="3539" xr:uid="{06D0D048-9CA2-4A97-90E2-3868CBF856EF}"/>
    <cellStyle name="Normal 9 6 2 2 2 2" xfId="3540" xr:uid="{0881D2EF-E28C-48B0-81F4-DFC938840F70}"/>
    <cellStyle name="Normal 9 6 2 2 2 2 2" xfId="5339" xr:uid="{C83A8D45-E9B5-417A-9F0D-C16304770554}"/>
    <cellStyle name="Normal 9 6 2 2 2 3" xfId="3541" xr:uid="{73779289-A292-487E-B418-CBD91DC2C29B}"/>
    <cellStyle name="Normal 9 6 2 2 2 3 2" xfId="5340" xr:uid="{2288ECFB-4A73-4471-922B-9CA685B9B950}"/>
    <cellStyle name="Normal 9 6 2 2 2 4" xfId="3542" xr:uid="{73DBD49D-6AE8-49DC-8480-11C32F4CC6D8}"/>
    <cellStyle name="Normal 9 6 2 2 2 4 2" xfId="5341" xr:uid="{909FA4DA-D82E-42A0-9F48-26A58E9A3E61}"/>
    <cellStyle name="Normal 9 6 2 2 2 5" xfId="5338" xr:uid="{AD7BB09A-AB7B-4808-A7A2-5B6CF7D882D9}"/>
    <cellStyle name="Normal 9 6 2 2 3" xfId="3543" xr:uid="{7BA9F422-CD62-4268-82F0-C92AB9933DCF}"/>
    <cellStyle name="Normal 9 6 2 2 3 2" xfId="3544" xr:uid="{5377CFB1-BB37-4FE4-AB9C-531370EB18D3}"/>
    <cellStyle name="Normal 9 6 2 2 3 2 2" xfId="5343" xr:uid="{1D0195ED-484D-4392-844A-E35EA70A2211}"/>
    <cellStyle name="Normal 9 6 2 2 3 3" xfId="3545" xr:uid="{6DE34F42-A5F4-48D8-B3CF-462084457B73}"/>
    <cellStyle name="Normal 9 6 2 2 3 3 2" xfId="5344" xr:uid="{87469348-A499-436D-842A-F858280E1A0C}"/>
    <cellStyle name="Normal 9 6 2 2 3 4" xfId="3546" xr:uid="{6D549EB1-AE7E-45A6-8D6A-4E41FABAA8D3}"/>
    <cellStyle name="Normal 9 6 2 2 3 4 2" xfId="5345" xr:uid="{E6F643AD-7B5F-43BD-ACD0-4DFE2321B127}"/>
    <cellStyle name="Normal 9 6 2 2 3 5" xfId="5342" xr:uid="{BA99DADF-8292-4C70-8601-FFC91F8C40A2}"/>
    <cellStyle name="Normal 9 6 2 2 4" xfId="3547" xr:uid="{25C44FEE-C857-454C-9628-80136D3143C4}"/>
    <cellStyle name="Normal 9 6 2 2 4 2" xfId="5346" xr:uid="{F55093F7-1BFE-41AC-8D84-6EC8423CD6B4}"/>
    <cellStyle name="Normal 9 6 2 2 5" xfId="3548" xr:uid="{BB987446-C94E-4745-8998-FC992F40EDDE}"/>
    <cellStyle name="Normal 9 6 2 2 5 2" xfId="5347" xr:uid="{578B9953-F676-4534-9105-A454171ABADB}"/>
    <cellStyle name="Normal 9 6 2 2 6" xfId="3549" xr:uid="{7D423F21-B260-4FB8-84D8-F006CDBDBE2B}"/>
    <cellStyle name="Normal 9 6 2 2 6 2" xfId="5348" xr:uid="{C30B3506-5150-476A-AE5F-01650BAA9224}"/>
    <cellStyle name="Normal 9 6 2 2 7" xfId="5337" xr:uid="{3EDA14CD-6720-4FCF-9E57-89C1890F9F07}"/>
    <cellStyle name="Normal 9 6 2 3" xfId="3550" xr:uid="{CA52F10D-CD4F-4E4C-B4D8-8875A8ED1CB0}"/>
    <cellStyle name="Normal 9 6 2 3 2" xfId="3551" xr:uid="{AB14CEC2-E6A9-4F3B-8ED0-BB7E384CFDB2}"/>
    <cellStyle name="Normal 9 6 2 3 2 2" xfId="3552" xr:uid="{0BEC0C13-390F-4A4E-99D3-26855E467D55}"/>
    <cellStyle name="Normal 9 6 2 3 2 2 2" xfId="5351" xr:uid="{97BAC2B8-9C7D-4DC2-A410-033FFD59F796}"/>
    <cellStyle name="Normal 9 6 2 3 2 3" xfId="3553" xr:uid="{976C345C-BF81-4A56-AF4A-BA19F53385F9}"/>
    <cellStyle name="Normal 9 6 2 3 2 3 2" xfId="5352" xr:uid="{2BD869EF-0B9E-4935-9DA3-96544CC76FE1}"/>
    <cellStyle name="Normal 9 6 2 3 2 4" xfId="3554" xr:uid="{DAE3C33D-9F68-41A1-9BC4-BF63BBC05322}"/>
    <cellStyle name="Normal 9 6 2 3 2 4 2" xfId="5353" xr:uid="{76A53CCD-0BD2-44A8-9E9F-0C07D4583124}"/>
    <cellStyle name="Normal 9 6 2 3 2 5" xfId="5350" xr:uid="{94998A14-80AC-4FE5-B8A8-54C996AEB377}"/>
    <cellStyle name="Normal 9 6 2 3 3" xfId="3555" xr:uid="{6569709C-1DB4-4379-B9F1-707848279119}"/>
    <cellStyle name="Normal 9 6 2 3 3 2" xfId="5354" xr:uid="{7792DE35-7112-4341-9A3E-B97C0EE4C005}"/>
    <cellStyle name="Normal 9 6 2 3 4" xfId="3556" xr:uid="{473A70A9-1D27-41DD-BEB5-C40510E5B886}"/>
    <cellStyle name="Normal 9 6 2 3 4 2" xfId="5355" xr:uid="{CDC5A5EE-1CD1-4867-8033-AA1E513127B6}"/>
    <cellStyle name="Normal 9 6 2 3 5" xfId="3557" xr:uid="{469C6613-360F-4DC0-926E-953A820A56D9}"/>
    <cellStyle name="Normal 9 6 2 3 5 2" xfId="5356" xr:uid="{5730A75F-56E8-4BAB-AD2D-EC4823AB9B9B}"/>
    <cellStyle name="Normal 9 6 2 3 6" xfId="5349" xr:uid="{4BE110B9-DC40-423B-81CC-A098AC0AF2E7}"/>
    <cellStyle name="Normal 9 6 2 4" xfId="3558" xr:uid="{181F9A72-7F71-4BF4-8374-2655C19FD2BE}"/>
    <cellStyle name="Normal 9 6 2 4 2" xfId="3559" xr:uid="{EDE0ADEA-01DF-4D01-8810-40EF343715F5}"/>
    <cellStyle name="Normal 9 6 2 4 2 2" xfId="5358" xr:uid="{76354BED-90AD-4CA8-AC04-E1F5282F97FC}"/>
    <cellStyle name="Normal 9 6 2 4 3" xfId="3560" xr:uid="{7D46754F-1AC8-42A2-8351-AC704A273C3E}"/>
    <cellStyle name="Normal 9 6 2 4 3 2" xfId="5359" xr:uid="{2B69A836-4C11-437C-8090-19429720C33A}"/>
    <cellStyle name="Normal 9 6 2 4 4" xfId="3561" xr:uid="{BBFBAE1F-7778-4D57-8216-8BAA1EB684FC}"/>
    <cellStyle name="Normal 9 6 2 4 4 2" xfId="5360" xr:uid="{247A2511-3C0F-4565-AC37-13C6EE4F7039}"/>
    <cellStyle name="Normal 9 6 2 4 5" xfId="5357" xr:uid="{2746ADDE-E9AC-438D-AA96-A73917B41552}"/>
    <cellStyle name="Normal 9 6 2 5" xfId="3562" xr:uid="{58A1AE35-8B69-4A2D-956A-33769B503AC6}"/>
    <cellStyle name="Normal 9 6 2 5 2" xfId="3563" xr:uid="{831D0774-7BEE-40E5-9751-35C17D08B1A5}"/>
    <cellStyle name="Normal 9 6 2 5 2 2" xfId="5362" xr:uid="{FC5F6522-8561-4538-A43C-3407380C114B}"/>
    <cellStyle name="Normal 9 6 2 5 3" xfId="3564" xr:uid="{EABD4579-EDCC-49DC-ADE2-BB733F24C981}"/>
    <cellStyle name="Normal 9 6 2 5 3 2" xfId="5363" xr:uid="{9FB55C94-2F92-49FB-BD89-915C343B1EAF}"/>
    <cellStyle name="Normal 9 6 2 5 4" xfId="3565" xr:uid="{E9050EC4-9E3F-4864-9B10-478686ED3916}"/>
    <cellStyle name="Normal 9 6 2 5 4 2" xfId="5364" xr:uid="{144A7909-7DDB-4F6C-ABB9-8FBC27F24A8D}"/>
    <cellStyle name="Normal 9 6 2 5 5" xfId="5361" xr:uid="{88EA13E0-587A-450C-A910-CAFD9A9537DE}"/>
    <cellStyle name="Normal 9 6 2 6" xfId="3566" xr:uid="{4B33F863-1C38-4324-AA75-D196B7579E80}"/>
    <cellStyle name="Normal 9 6 2 6 2" xfId="5365" xr:uid="{8F39828A-A9E2-4DFD-9788-F04EEBDBC2CD}"/>
    <cellStyle name="Normal 9 6 2 7" xfId="3567" xr:uid="{B14AE6E0-C2EF-4B6C-A994-A48E33E70A9A}"/>
    <cellStyle name="Normal 9 6 2 7 2" xfId="5366" xr:uid="{BE324186-8812-40A2-AD69-7261A7BF507C}"/>
    <cellStyle name="Normal 9 6 2 8" xfId="3568" xr:uid="{DD756611-FAB7-48F1-88C5-282241F09FE9}"/>
    <cellStyle name="Normal 9 6 2 8 2" xfId="5367" xr:uid="{D18C462C-EF00-4C74-BA66-3ACB71317480}"/>
    <cellStyle name="Normal 9 6 2 9" xfId="5336" xr:uid="{5C57E5C9-A6A3-4902-B593-6668F04DAF54}"/>
    <cellStyle name="Normal 9 6 3" xfId="3569" xr:uid="{840DDF70-8CBB-4DD5-9334-5E447D943C47}"/>
    <cellStyle name="Normal 9 6 3 2" xfId="3570" xr:uid="{4006056C-7A8B-48E7-9CDD-B5E951A43C19}"/>
    <cellStyle name="Normal 9 6 3 2 2" xfId="3571" xr:uid="{1CFC13BA-539C-4CCA-9C15-E996C0E2351B}"/>
    <cellStyle name="Normal 9 6 3 2 2 2" xfId="5370" xr:uid="{4DDB2390-B1C4-4784-8A67-44FC4A5E8ECC}"/>
    <cellStyle name="Normal 9 6 3 2 3" xfId="3572" xr:uid="{A3BFEEC4-8F30-4186-BD82-2A46424EE3FD}"/>
    <cellStyle name="Normal 9 6 3 2 3 2" xfId="5371" xr:uid="{F7E06DE6-A558-4BEF-ACD5-B25FFA1BD703}"/>
    <cellStyle name="Normal 9 6 3 2 4" xfId="3573" xr:uid="{8BB588AC-2F51-46D3-B387-FE3A8D84AA87}"/>
    <cellStyle name="Normal 9 6 3 2 4 2" xfId="5372" xr:uid="{753BAF0D-808A-468A-B4FB-8B2BFBA9CDEE}"/>
    <cellStyle name="Normal 9 6 3 2 5" xfId="5369" xr:uid="{C6D0E8D2-845A-4DA4-A10E-1AAC9DE67E86}"/>
    <cellStyle name="Normal 9 6 3 3" xfId="3574" xr:uid="{6DB1D84B-B945-407A-836E-297729974FE9}"/>
    <cellStyle name="Normal 9 6 3 3 2" xfId="3575" xr:uid="{6B0D7E83-9998-4BBE-B9BE-62EC78B57D03}"/>
    <cellStyle name="Normal 9 6 3 3 2 2" xfId="5374" xr:uid="{DD880488-DE41-4B88-958B-3ADD1B028F8F}"/>
    <cellStyle name="Normal 9 6 3 3 3" xfId="3576" xr:uid="{B48D4A7B-667B-4F43-9694-BDA9AF1FF268}"/>
    <cellStyle name="Normal 9 6 3 3 3 2" xfId="5375" xr:uid="{CBE54EF0-99D3-4A04-8112-6FEC62E2488A}"/>
    <cellStyle name="Normal 9 6 3 3 4" xfId="3577" xr:uid="{473FF0FD-BB7F-4164-B806-DFA303720F70}"/>
    <cellStyle name="Normal 9 6 3 3 4 2" xfId="5376" xr:uid="{33116A09-54FC-4275-94D1-85336974C65C}"/>
    <cellStyle name="Normal 9 6 3 3 5" xfId="5373" xr:uid="{D0AD20CD-C374-4BFD-8C96-2C9050E6B8B9}"/>
    <cellStyle name="Normal 9 6 3 4" xfId="3578" xr:uid="{6FC633F9-6940-468A-81F1-10EF4C3C73D6}"/>
    <cellStyle name="Normal 9 6 3 4 2" xfId="5377" xr:uid="{16B609FE-4CA2-4D33-89B7-AE37A345B64F}"/>
    <cellStyle name="Normal 9 6 3 5" xfId="3579" xr:uid="{CEFE2E24-082C-401F-8910-15BEA397F712}"/>
    <cellStyle name="Normal 9 6 3 5 2" xfId="5378" xr:uid="{680E7855-FCC3-44E0-BD72-11B9E251689C}"/>
    <cellStyle name="Normal 9 6 3 6" xfId="3580" xr:uid="{CBF0593B-4FC3-4CEE-9D56-F5B4D4CD827A}"/>
    <cellStyle name="Normal 9 6 3 6 2" xfId="5379" xr:uid="{45673ADC-1DE8-4041-8DD1-61B39500676C}"/>
    <cellStyle name="Normal 9 6 3 7" xfId="5368" xr:uid="{C6231328-0AA6-428F-90CF-01859AA23749}"/>
    <cellStyle name="Normal 9 6 4" xfId="3581" xr:uid="{9BC91CC1-6C7C-4CCE-BCFA-96E84A3F8F65}"/>
    <cellStyle name="Normal 9 6 4 2" xfId="3582" xr:uid="{D81B91E3-AEEB-40D5-8520-D00279E24735}"/>
    <cellStyle name="Normal 9 6 4 2 2" xfId="3583" xr:uid="{991FBAA8-A238-45AB-9535-1E24FFA71C83}"/>
    <cellStyle name="Normal 9 6 4 2 2 2" xfId="5382" xr:uid="{C6A33109-D521-4684-8C94-8AEFFC6A3312}"/>
    <cellStyle name="Normal 9 6 4 2 3" xfId="3584" xr:uid="{DC61F81A-6DF7-4700-94A5-B9EB382707BC}"/>
    <cellStyle name="Normal 9 6 4 2 3 2" xfId="5383" xr:uid="{F8861898-8719-4CCA-84C8-D0D27C026853}"/>
    <cellStyle name="Normal 9 6 4 2 4" xfId="3585" xr:uid="{67AA95AB-FDFD-43D6-A665-5C710A2C2282}"/>
    <cellStyle name="Normal 9 6 4 2 4 2" xfId="5384" xr:uid="{28FAC983-150F-4CB4-B2D4-DE1C3D9FAB05}"/>
    <cellStyle name="Normal 9 6 4 2 5" xfId="5381" xr:uid="{BE26CBB6-091C-4182-9BD9-551F78237065}"/>
    <cellStyle name="Normal 9 6 4 3" xfId="3586" xr:uid="{809A3D4A-684F-44B2-A252-AAC9427708E6}"/>
    <cellStyle name="Normal 9 6 4 3 2" xfId="5385" xr:uid="{40F25338-9CE0-4DCD-BE0F-D7743188D753}"/>
    <cellStyle name="Normal 9 6 4 4" xfId="3587" xr:uid="{10B8F45D-7267-48A3-9B6F-985E233549E9}"/>
    <cellStyle name="Normal 9 6 4 4 2" xfId="5386" xr:uid="{CD7E6E1B-4BE0-4B63-8340-06C305B75A61}"/>
    <cellStyle name="Normal 9 6 4 5" xfId="3588" xr:uid="{94E968E2-C4B9-4661-8E26-BAC486FBD715}"/>
    <cellStyle name="Normal 9 6 4 5 2" xfId="5387" xr:uid="{B13A2E0C-F8F5-4902-9B1D-2F5853658CAA}"/>
    <cellStyle name="Normal 9 6 4 6" xfId="5380" xr:uid="{025ACA7F-39F3-4DC2-B9CE-A6A4836F0D32}"/>
    <cellStyle name="Normal 9 6 5" xfId="3589" xr:uid="{D7DEA669-35E8-4386-9E39-652110E46899}"/>
    <cellStyle name="Normal 9 6 5 2" xfId="3590" xr:uid="{36EBB53C-B0AA-48BB-99D7-8DDFC815D542}"/>
    <cellStyle name="Normal 9 6 5 2 2" xfId="5389" xr:uid="{870EB3BE-4835-4E1B-887E-A48DD3976E03}"/>
    <cellStyle name="Normal 9 6 5 3" xfId="3591" xr:uid="{F07DB241-45F7-4040-A12A-34D633E5E2FB}"/>
    <cellStyle name="Normal 9 6 5 3 2" xfId="5390" xr:uid="{DE620189-3624-43D8-8FC6-CC9C13B5424E}"/>
    <cellStyle name="Normal 9 6 5 4" xfId="3592" xr:uid="{90897537-06F6-458A-A62D-EDC6187BEB9D}"/>
    <cellStyle name="Normal 9 6 5 4 2" xfId="5391" xr:uid="{580EF64E-B25D-436A-9D19-045E4C6A2297}"/>
    <cellStyle name="Normal 9 6 5 5" xfId="5388" xr:uid="{C49F45EE-22A8-42F4-8FC6-D05FCFDAA838}"/>
    <cellStyle name="Normal 9 6 6" xfId="3593" xr:uid="{E64DE26C-5E9A-47A0-BE60-B36039D521E8}"/>
    <cellStyle name="Normal 9 6 6 2" xfId="3594" xr:uid="{FAE45BA7-BEF7-4442-9F63-8C356B78A5CB}"/>
    <cellStyle name="Normal 9 6 6 2 2" xfId="5393" xr:uid="{CCBF2354-017C-4E4A-BD9A-AFB216001C17}"/>
    <cellStyle name="Normal 9 6 6 3" xfId="3595" xr:uid="{67AAB308-2EB9-44EA-B33D-8F1A69C94B6F}"/>
    <cellStyle name="Normal 9 6 6 3 2" xfId="5394" xr:uid="{471159B3-FA7D-454D-99A1-61DBB3581C96}"/>
    <cellStyle name="Normal 9 6 6 4" xfId="3596" xr:uid="{6FFD0B3E-2192-4836-B579-95842BC39CF3}"/>
    <cellStyle name="Normal 9 6 6 4 2" xfId="5395" xr:uid="{DE5B50AB-F84F-4B56-B542-6403C9FBE1D4}"/>
    <cellStyle name="Normal 9 6 6 5" xfId="5392" xr:uid="{F90476C5-5CD3-4408-988B-434470BDD75D}"/>
    <cellStyle name="Normal 9 6 7" xfId="3597" xr:uid="{9019F92E-C065-46D0-A6FF-9D9B80A657F1}"/>
    <cellStyle name="Normal 9 6 7 2" xfId="5396" xr:uid="{0E7BDA6A-9AE3-41F1-9AA8-ECAB3BBD1765}"/>
    <cellStyle name="Normal 9 6 8" xfId="3598" xr:uid="{193ABBD1-F4F9-45CF-AA0D-DBB3F8B2B385}"/>
    <cellStyle name="Normal 9 6 8 2" xfId="5397" xr:uid="{88913351-4FC6-4A2A-9830-A425378435D2}"/>
    <cellStyle name="Normal 9 6 9" xfId="3599" xr:uid="{00B2B5A6-9F51-4D64-8277-75B17B08B9B8}"/>
    <cellStyle name="Normal 9 6 9 2" xfId="5398" xr:uid="{A71C0F58-29F9-49DE-B4C7-9427BF2DBC1E}"/>
    <cellStyle name="Normal 9 7" xfId="3600" xr:uid="{E0D90557-10DB-4BD2-9353-1C68ED634C4A}"/>
    <cellStyle name="Normal 9 7 2" xfId="3601" xr:uid="{D5FD9BE6-085C-46A9-BD01-D9BCFB1AE624}"/>
    <cellStyle name="Normal 9 7 2 2" xfId="3602" xr:uid="{0EF6A83B-CA7F-4989-A011-B6172D04ED28}"/>
    <cellStyle name="Normal 9 7 2 2 2" xfId="3603" xr:uid="{6F2F2885-9C83-4423-9586-35241D8EEE3A}"/>
    <cellStyle name="Normal 9 7 2 2 2 2" xfId="4278" xr:uid="{84D4D72D-3339-4D8B-908F-85CE3717CE65}"/>
    <cellStyle name="Normal 9 7 2 2 2 2 2" xfId="5403" xr:uid="{06AC6080-0D17-432E-8D96-782B751CBD96}"/>
    <cellStyle name="Normal 9 7 2 2 2 3" xfId="5402" xr:uid="{9ECD7088-5A4D-407D-BCA8-FBFA30F05A6F}"/>
    <cellStyle name="Normal 9 7 2 2 3" xfId="3604" xr:uid="{2E626BC5-1911-4CBB-A85B-3BF05DED003B}"/>
    <cellStyle name="Normal 9 7 2 2 3 2" xfId="5404" xr:uid="{0BEA7AA5-7248-4018-BD49-B64EB18009C2}"/>
    <cellStyle name="Normal 9 7 2 2 4" xfId="3605" xr:uid="{09E9B784-B6A2-4EEF-B74B-EA06208DCDD2}"/>
    <cellStyle name="Normal 9 7 2 2 4 2" xfId="5405" xr:uid="{6AF891DC-760B-41D8-8E14-90B7C794C2F5}"/>
    <cellStyle name="Normal 9 7 2 2 5" xfId="5401" xr:uid="{A3BD1106-C23D-4AA7-A0AD-4719C6A666C6}"/>
    <cellStyle name="Normal 9 7 2 3" xfId="3606" xr:uid="{2961A527-A5A0-4FD6-91A2-96A85005EF31}"/>
    <cellStyle name="Normal 9 7 2 3 2" xfId="3607" xr:uid="{C678F8B2-AE8A-4663-BB19-19B928427025}"/>
    <cellStyle name="Normal 9 7 2 3 2 2" xfId="5407" xr:uid="{6A6FDF2D-6212-41FD-B19D-75B5EA206681}"/>
    <cellStyle name="Normal 9 7 2 3 3" xfId="3608" xr:uid="{1BD4EB06-3217-45DB-9510-4F91E919C856}"/>
    <cellStyle name="Normal 9 7 2 3 3 2" xfId="5408" xr:uid="{548F8735-B9A0-4CF2-A17E-F3610B3B90B7}"/>
    <cellStyle name="Normal 9 7 2 3 4" xfId="3609" xr:uid="{D25A23E5-F06B-4DB6-B767-ECEDD31CA078}"/>
    <cellStyle name="Normal 9 7 2 3 4 2" xfId="5409" xr:uid="{1C1316A6-98E6-4676-A3C7-5D4DA60C09F4}"/>
    <cellStyle name="Normal 9 7 2 3 5" xfId="5406" xr:uid="{831B0065-CA70-4678-935B-91F61F4588B3}"/>
    <cellStyle name="Normal 9 7 2 4" xfId="3610" xr:uid="{DC9C7B3B-D56A-4400-9BA6-0A8D4B5DAF0A}"/>
    <cellStyle name="Normal 9 7 2 4 2" xfId="5410" xr:uid="{E28CFE5E-5860-4FE7-A39D-C063719D76AB}"/>
    <cellStyle name="Normal 9 7 2 5" xfId="3611" xr:uid="{74A854AA-BE3C-4C1B-9BF3-D1A85778D077}"/>
    <cellStyle name="Normal 9 7 2 5 2" xfId="5411" xr:uid="{023AD94D-15B2-49EB-A10E-480FECB9242A}"/>
    <cellStyle name="Normal 9 7 2 6" xfId="3612" xr:uid="{3667CF48-1370-49B0-BD9F-7E88100CB84A}"/>
    <cellStyle name="Normal 9 7 2 6 2" xfId="5412" xr:uid="{635BDFC7-CA91-4AAD-A805-4790555180DF}"/>
    <cellStyle name="Normal 9 7 2 7" xfId="5400" xr:uid="{E00ADEC5-ED9A-422C-9745-46C07DEAB7D9}"/>
    <cellStyle name="Normal 9 7 3" xfId="3613" xr:uid="{902F0C4A-9E9F-4D2D-9D14-2D03D6A2186B}"/>
    <cellStyle name="Normal 9 7 3 2" xfId="3614" xr:uid="{6F3E2E1C-99D0-4063-A484-44F822B6192D}"/>
    <cellStyle name="Normal 9 7 3 2 2" xfId="3615" xr:uid="{DAEF4168-717F-49C5-B6CE-A53429758576}"/>
    <cellStyle name="Normal 9 7 3 2 2 2" xfId="5415" xr:uid="{3112CC76-2D4D-4943-879A-857EB681AC10}"/>
    <cellStyle name="Normal 9 7 3 2 3" xfId="3616" xr:uid="{07D563BF-E801-40FD-BCB1-8E3E3262EB12}"/>
    <cellStyle name="Normal 9 7 3 2 3 2" xfId="5416" xr:uid="{D6E8EFD2-55B1-4444-A415-6E32FBFBC085}"/>
    <cellStyle name="Normal 9 7 3 2 4" xfId="3617" xr:uid="{06CEE252-CBBE-4CD0-B330-2852D613814B}"/>
    <cellStyle name="Normal 9 7 3 2 4 2" xfId="5417" xr:uid="{6D0A35CB-4C32-4705-A9B7-C390B405E2A2}"/>
    <cellStyle name="Normal 9 7 3 2 5" xfId="5414" xr:uid="{982582C5-F94B-4EB0-8B74-E580E70989DC}"/>
    <cellStyle name="Normal 9 7 3 3" xfId="3618" xr:uid="{DA496EC0-5ADD-4BE0-8356-91A5D643329E}"/>
    <cellStyle name="Normal 9 7 3 3 2" xfId="5418" xr:uid="{623BE110-C5A8-4918-A909-B8C795B901FE}"/>
    <cellStyle name="Normal 9 7 3 4" xfId="3619" xr:uid="{594CA94A-87A5-477C-91B4-BBA60C6CE123}"/>
    <cellStyle name="Normal 9 7 3 4 2" xfId="5419" xr:uid="{80BBD730-EE37-4E44-B918-408E8DCB43D2}"/>
    <cellStyle name="Normal 9 7 3 5" xfId="3620" xr:uid="{C427076E-FB01-4841-9F79-6F2E93744E88}"/>
    <cellStyle name="Normal 9 7 3 5 2" xfId="5420" xr:uid="{1111BEDE-CCAD-4A3B-B553-ADC37DC25B46}"/>
    <cellStyle name="Normal 9 7 3 6" xfId="5413" xr:uid="{735C510D-B04E-4197-B7DE-632BD2419319}"/>
    <cellStyle name="Normal 9 7 4" xfId="3621" xr:uid="{6C9E7BAF-4D63-4E99-9949-9CEC7B4D8A4B}"/>
    <cellStyle name="Normal 9 7 4 2" xfId="3622" xr:uid="{7DD27DF7-9311-4DC5-8455-F4C930942613}"/>
    <cellStyle name="Normal 9 7 4 2 2" xfId="5422" xr:uid="{B81CD7E7-F4EB-4554-BA34-9C4D84C22931}"/>
    <cellStyle name="Normal 9 7 4 3" xfId="3623" xr:uid="{B1CD8D0A-5EF7-4EC4-BE0B-DAC542A55B63}"/>
    <cellStyle name="Normal 9 7 4 3 2" xfId="5423" xr:uid="{81407780-4AA4-48A7-9431-6D510F6B04FE}"/>
    <cellStyle name="Normal 9 7 4 4" xfId="3624" xr:uid="{0E6BF897-F229-445E-BE94-B9A3678ECC6D}"/>
    <cellStyle name="Normal 9 7 4 4 2" xfId="5424" xr:uid="{E71360DB-DAA5-4A4C-ABB8-57B68B7D7E7D}"/>
    <cellStyle name="Normal 9 7 4 5" xfId="5421" xr:uid="{610735DA-5C36-440B-A622-337270AD5129}"/>
    <cellStyle name="Normal 9 7 5" xfId="3625" xr:uid="{5BFF3073-2034-4E17-B505-FB1B98FEC907}"/>
    <cellStyle name="Normal 9 7 5 2" xfId="3626" xr:uid="{8BBDB8FF-BF98-44D1-9134-F685BB7E95F9}"/>
    <cellStyle name="Normal 9 7 5 2 2" xfId="5426" xr:uid="{C061E170-AAAA-49CB-BA28-2734DB8C6D53}"/>
    <cellStyle name="Normal 9 7 5 3" xfId="3627" xr:uid="{32A4342F-C2A6-41F5-9DAE-027E60F571BE}"/>
    <cellStyle name="Normal 9 7 5 3 2" xfId="5427" xr:uid="{FA7EA3F6-D397-4B5B-826B-0CC38B8B30FE}"/>
    <cellStyle name="Normal 9 7 5 4" xfId="3628" xr:uid="{6003E606-2178-4B8D-A56E-9468325110C8}"/>
    <cellStyle name="Normal 9 7 5 4 2" xfId="5428" xr:uid="{C014973A-3DE3-43FC-A3FD-13EF26C4E79C}"/>
    <cellStyle name="Normal 9 7 5 5" xfId="5425" xr:uid="{71BC1981-D024-40AC-AA56-C3518E4EEA33}"/>
    <cellStyle name="Normal 9 7 6" xfId="3629" xr:uid="{7A13BAFB-B33D-4667-BB7B-C7427265176B}"/>
    <cellStyle name="Normal 9 7 6 2" xfId="5429" xr:uid="{32A97A01-6BFC-4947-8CE7-B3124651FDA7}"/>
    <cellStyle name="Normal 9 7 7" xfId="3630" xr:uid="{857833F3-4206-4BF2-9D86-9D386834CCA9}"/>
    <cellStyle name="Normal 9 7 7 2" xfId="5430" xr:uid="{1803365C-5688-47D8-A545-B6596DCEBCDC}"/>
    <cellStyle name="Normal 9 7 8" xfId="3631" xr:uid="{9A139019-200B-440C-9D85-1AB73A6A4C56}"/>
    <cellStyle name="Normal 9 7 8 2" xfId="5431" xr:uid="{CAB24F7D-BA28-4134-8F05-84DB69D555B0}"/>
    <cellStyle name="Normal 9 7 9" xfId="5399" xr:uid="{C34AF791-203D-46CB-B0C7-640EDEA16625}"/>
    <cellStyle name="Normal 9 8" xfId="3632" xr:uid="{14F7CC91-F450-4B78-AC27-B9175449060E}"/>
    <cellStyle name="Normal 9 8 2" xfId="3633" xr:uid="{826C22E2-5805-42E2-9462-310EC1BA918C}"/>
    <cellStyle name="Normal 9 8 2 2" xfId="3634" xr:uid="{6D8A869B-ACC1-49A2-A43A-330F79EF6C79}"/>
    <cellStyle name="Normal 9 8 2 2 2" xfId="3635" xr:uid="{F6FE65CF-3D32-4B3B-B346-8252E4981671}"/>
    <cellStyle name="Normal 9 8 2 2 2 2" xfId="5435" xr:uid="{AE5BC9B2-40E6-480F-BF2F-7A5DABE3B87B}"/>
    <cellStyle name="Normal 9 8 2 2 3" xfId="3636" xr:uid="{6E272C3E-45E8-47C3-BCC0-AD2244A388E1}"/>
    <cellStyle name="Normal 9 8 2 2 3 2" xfId="5436" xr:uid="{C03351E6-B401-47FC-BFCD-D32BDCEB2966}"/>
    <cellStyle name="Normal 9 8 2 2 4" xfId="3637" xr:uid="{B7A78CC0-CA37-45B4-8144-865D08256F04}"/>
    <cellStyle name="Normal 9 8 2 2 4 2" xfId="5437" xr:uid="{D6D9CAE2-4DCE-4167-BD01-08CD39AE1989}"/>
    <cellStyle name="Normal 9 8 2 2 5" xfId="5434" xr:uid="{5F917557-B525-47D4-AE57-146F3CC4F809}"/>
    <cellStyle name="Normal 9 8 2 3" xfId="3638" xr:uid="{9E900116-C839-4B36-A322-5A7509900B5B}"/>
    <cellStyle name="Normal 9 8 2 3 2" xfId="5438" xr:uid="{1C9FDD44-D090-4966-A275-5F691522C4AE}"/>
    <cellStyle name="Normal 9 8 2 4" xfId="3639" xr:uid="{5D88517C-88EB-4F3C-A06A-0E1703FA1B1D}"/>
    <cellStyle name="Normal 9 8 2 4 2" xfId="5439" xr:uid="{6CC9E51F-5BFF-44EB-A592-5588697BA1B0}"/>
    <cellStyle name="Normal 9 8 2 5" xfId="3640" xr:uid="{05896BB6-F57E-4BB4-8743-2CC4BBCB32F6}"/>
    <cellStyle name="Normal 9 8 2 5 2" xfId="5440" xr:uid="{E7D4F4B8-74DE-4E57-8CA6-5AA3FE7A0FD9}"/>
    <cellStyle name="Normal 9 8 2 6" xfId="5433" xr:uid="{CBA0E172-29A9-4A9D-97DB-7714BA6C712C}"/>
    <cellStyle name="Normal 9 8 3" xfId="3641" xr:uid="{4649D1C1-078F-4EF0-9BFE-6F402EF00446}"/>
    <cellStyle name="Normal 9 8 3 2" xfId="3642" xr:uid="{B7AB93C7-A568-4481-BF6B-21860DBE6121}"/>
    <cellStyle name="Normal 9 8 3 2 2" xfId="5442" xr:uid="{63602AEB-E012-4804-9754-BBE683F98913}"/>
    <cellStyle name="Normal 9 8 3 3" xfId="3643" xr:uid="{21304D52-FDBA-4FB2-86CB-5694683F5861}"/>
    <cellStyle name="Normal 9 8 3 3 2" xfId="5443" xr:uid="{EB62D7F3-3A2F-401A-BA56-D82756B5BE4C}"/>
    <cellStyle name="Normal 9 8 3 4" xfId="3644" xr:uid="{CD15FEAC-5CA3-4DD2-BC2E-E23BAB659DD4}"/>
    <cellStyle name="Normal 9 8 3 4 2" xfId="5444" xr:uid="{466D4651-8671-46C1-BF9F-6B172638FD77}"/>
    <cellStyle name="Normal 9 8 3 5" xfId="5441" xr:uid="{6BF308CD-E9EA-45B3-B99C-CF8F669497D1}"/>
    <cellStyle name="Normal 9 8 4" xfId="3645" xr:uid="{3F650EE3-B876-4D70-92E8-CB73D1CF7880}"/>
    <cellStyle name="Normal 9 8 4 2" xfId="3646" xr:uid="{68B66646-06E1-43D4-8153-99BC8B0FA796}"/>
    <cellStyle name="Normal 9 8 4 2 2" xfId="5446" xr:uid="{4DED2188-1FB3-46A4-8F50-214BAFAB6645}"/>
    <cellStyle name="Normal 9 8 4 3" xfId="3647" xr:uid="{641C0901-22F5-473D-ABA3-BD85B4BCD562}"/>
    <cellStyle name="Normal 9 8 4 3 2" xfId="5447" xr:uid="{E75BAB2B-A5B6-455F-9F54-B5A80C862E45}"/>
    <cellStyle name="Normal 9 8 4 4" xfId="3648" xr:uid="{6802E739-3394-4E66-A9F2-00C11CC3469B}"/>
    <cellStyle name="Normal 9 8 4 4 2" xfId="5448" xr:uid="{B5AA77EA-0D41-4017-B266-683ADFEB77B9}"/>
    <cellStyle name="Normal 9 8 4 5" xfId="5445" xr:uid="{B1827456-237A-4E5A-99B3-9BD0CE460708}"/>
    <cellStyle name="Normal 9 8 5" xfId="3649" xr:uid="{3C041058-318B-41A5-ADBB-64D04DE98204}"/>
    <cellStyle name="Normal 9 8 5 2" xfId="5449" xr:uid="{1F344C2D-4FE2-4D2C-A80F-C12F84A478B9}"/>
    <cellStyle name="Normal 9 8 6" xfId="3650" xr:uid="{3C1DC8F7-43B5-4D9B-9135-4F5AF94799F7}"/>
    <cellStyle name="Normal 9 8 6 2" xfId="5450" xr:uid="{4224D044-778F-411A-9687-A126AB221CD9}"/>
    <cellStyle name="Normal 9 8 7" xfId="3651" xr:uid="{1CC99482-1D33-4992-AD22-6BDA4BC0AB3E}"/>
    <cellStyle name="Normal 9 8 7 2" xfId="5451" xr:uid="{2521C1F7-A1BC-4994-99D0-AF292B0E3D0D}"/>
    <cellStyle name="Normal 9 8 8" xfId="5432" xr:uid="{97167726-4472-4D2A-A622-713D0AC779F1}"/>
    <cellStyle name="Normal 9 9" xfId="3652" xr:uid="{B980E38C-6D49-4500-9879-E43EBAAFA88A}"/>
    <cellStyle name="Normal 9 9 2" xfId="3653" xr:uid="{72CB6A74-C767-4C66-B8D3-955E6E68342F}"/>
    <cellStyle name="Normal 9 9 2 2" xfId="3654" xr:uid="{7E2DB5D4-3B15-420C-91DA-63D51DB0C023}"/>
    <cellStyle name="Normal 9 9 2 2 2" xfId="5454" xr:uid="{854A49A2-475A-4805-B90A-C0BC5A9EFF0E}"/>
    <cellStyle name="Normal 9 9 2 3" xfId="3655" xr:uid="{62CBCAAE-7869-4256-80FB-05F1A173D00B}"/>
    <cellStyle name="Normal 9 9 2 3 2" xfId="5455" xr:uid="{C12EB36D-7B8E-45F6-8501-3549617EB8A4}"/>
    <cellStyle name="Normal 9 9 2 4" xfId="3656" xr:uid="{66BC08DA-6A39-47E5-A59E-0956FD36FF0D}"/>
    <cellStyle name="Normal 9 9 2 4 2" xfId="5456" xr:uid="{F4E1BF75-2123-443F-AE01-CC294957E598}"/>
    <cellStyle name="Normal 9 9 2 5" xfId="5453" xr:uid="{85F341A7-244C-4FDC-82D5-F5AA05F12BBC}"/>
    <cellStyle name="Normal 9 9 3" xfId="3657" xr:uid="{DBF7B777-3095-48FD-825C-02FC4A36C6D7}"/>
    <cellStyle name="Normal 9 9 3 2" xfId="3658" xr:uid="{82F64612-5806-4225-9C43-0EB75720D7EE}"/>
    <cellStyle name="Normal 9 9 3 2 2" xfId="5458" xr:uid="{FFED8343-6D0B-4F64-9FD7-DE1E87AF24E9}"/>
    <cellStyle name="Normal 9 9 3 3" xfId="3659" xr:uid="{10D810C2-F585-4B39-84DC-0F01552EC093}"/>
    <cellStyle name="Normal 9 9 3 3 2" xfId="5459" xr:uid="{1C6FDB40-F39D-4D50-B66B-F32FEC7C55E3}"/>
    <cellStyle name="Normal 9 9 3 4" xfId="3660" xr:uid="{A5385F0A-72D7-4655-B04D-B81B1552A410}"/>
    <cellStyle name="Normal 9 9 3 4 2" xfId="5460" xr:uid="{5D795413-D34D-4887-9AFD-44325134DDD3}"/>
    <cellStyle name="Normal 9 9 3 5" xfId="5457" xr:uid="{95D6D7ED-131D-404D-8E4E-C8FD7BA077A3}"/>
    <cellStyle name="Normal 9 9 4" xfId="3661" xr:uid="{99D6C685-704D-47F2-9F39-005F0D0475EA}"/>
    <cellStyle name="Normal 9 9 4 2" xfId="5461" xr:uid="{41408D97-7E0A-4007-BF35-7C0E8BE2D6B4}"/>
    <cellStyle name="Normal 9 9 5" xfId="3662" xr:uid="{7C324A39-4404-45C2-843C-B46208813AB4}"/>
    <cellStyle name="Normal 9 9 5 2" xfId="5462" xr:uid="{6D161F47-E32D-4060-A704-72B8B8F75C66}"/>
    <cellStyle name="Normal 9 9 6" xfId="3663" xr:uid="{B741073B-D48B-446D-BDDB-AF93464E6262}"/>
    <cellStyle name="Normal 9 9 6 2" xfId="5463" xr:uid="{9B4A320D-3620-42A6-87AF-ACED4B36B337}"/>
    <cellStyle name="Normal 9 9 7" xfId="5452" xr:uid="{87121182-3ADB-44CA-AB0E-82459F16F771}"/>
    <cellStyle name="Percent 2" xfId="79" xr:uid="{750081A1-93E2-4099-B6D5-52DA3EB8C718}"/>
    <cellStyle name="Percent 2 2" xfId="5464" xr:uid="{7A824EDE-1B0F-43DF-873A-0CACF53DAB5B}"/>
    <cellStyle name="Гиперссылка 2" xfId="4" xr:uid="{49BAA0F8-B3D3-41B5-87DD-435502328B29}"/>
    <cellStyle name="Гиперссылка 2 2" xfId="5465" xr:uid="{FF4E2F30-7B7C-4346-9341-E393583A538A}"/>
    <cellStyle name="Обычный 2" xfId="1" xr:uid="{A3CD5D5E-4502-4158-8112-08CDD679ACF5}"/>
    <cellStyle name="Обычный 2 2" xfId="5" xr:uid="{D19F253E-EE9B-4476-9D91-2EE3A6D7A3DC}"/>
    <cellStyle name="Обычный 2 2 2" xfId="4408" xr:uid="{C926CF42-5C63-4B47-B9B2-AEB1D36769CC}"/>
    <cellStyle name="Обычный 2 2 2 2" xfId="5467" xr:uid="{7BAA224C-049B-4E09-8DDA-282DF9501509}"/>
    <cellStyle name="Обычный 2 3" xfId="5466" xr:uid="{E6E54CB8-AB4A-42A6-83FF-8DD4A6D783CA}"/>
    <cellStyle name="常规_Sheet1_1" xfId="4386" xr:uid="{5CFB0156-871D-489A-AAFF-BAE45447A438}"/>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60"/>
  <sheetViews>
    <sheetView tabSelected="1" zoomScale="90" zoomScaleNormal="90" workbookViewId="0">
      <selection activeCell="O21" sqref="O21"/>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07"/>
      <c r="B2" s="117" t="s">
        <v>134</v>
      </c>
      <c r="C2" s="112"/>
      <c r="D2" s="112"/>
      <c r="E2" s="112"/>
      <c r="F2" s="112"/>
      <c r="G2" s="112"/>
      <c r="H2" s="112"/>
      <c r="I2" s="112"/>
      <c r="J2" s="118" t="s">
        <v>140</v>
      </c>
      <c r="K2" s="108"/>
    </row>
    <row r="3" spans="1:11">
      <c r="A3" s="107"/>
      <c r="B3" s="114" t="s">
        <v>135</v>
      </c>
      <c r="C3" s="112"/>
      <c r="D3" s="112"/>
      <c r="E3" s="112"/>
      <c r="F3" s="112"/>
      <c r="G3" s="112"/>
      <c r="H3" s="112"/>
      <c r="I3" s="112"/>
      <c r="J3" s="112"/>
      <c r="K3" s="108"/>
    </row>
    <row r="4" spans="1:11">
      <c r="A4" s="107"/>
      <c r="B4" s="114" t="s">
        <v>136</v>
      </c>
      <c r="C4" s="112"/>
      <c r="D4" s="112"/>
      <c r="E4" s="112"/>
      <c r="F4" s="112"/>
      <c r="G4" s="112"/>
      <c r="H4" s="112"/>
      <c r="I4" s="112"/>
      <c r="J4" s="112"/>
      <c r="K4" s="108"/>
    </row>
    <row r="5" spans="1:11">
      <c r="A5" s="107"/>
      <c r="B5" s="114" t="s">
        <v>137</v>
      </c>
      <c r="C5" s="112"/>
      <c r="D5" s="112"/>
      <c r="E5" s="112"/>
      <c r="F5" s="112"/>
      <c r="G5" s="112"/>
      <c r="H5" s="112"/>
      <c r="I5" s="112"/>
      <c r="J5" s="112"/>
      <c r="K5" s="108"/>
    </row>
    <row r="6" spans="1:11">
      <c r="A6" s="107"/>
      <c r="B6" s="114" t="s">
        <v>138</v>
      </c>
      <c r="C6" s="112"/>
      <c r="D6" s="112"/>
      <c r="E6" s="112"/>
      <c r="F6" s="112"/>
      <c r="G6" s="112"/>
      <c r="H6" s="112"/>
      <c r="I6" s="112"/>
      <c r="J6" s="112"/>
      <c r="K6" s="108"/>
    </row>
    <row r="7" spans="1:11">
      <c r="A7" s="107"/>
      <c r="B7" s="114" t="s">
        <v>139</v>
      </c>
      <c r="C7" s="112"/>
      <c r="D7" s="112"/>
      <c r="E7" s="112"/>
      <c r="F7" s="112"/>
      <c r="G7" s="112"/>
      <c r="H7" s="112"/>
      <c r="I7" s="112"/>
      <c r="J7" s="112"/>
      <c r="K7" s="108"/>
    </row>
    <row r="8" spans="1:11">
      <c r="A8" s="107"/>
      <c r="B8" s="112"/>
      <c r="C8" s="112"/>
      <c r="D8" s="112"/>
      <c r="E8" s="112"/>
      <c r="F8" s="112"/>
      <c r="G8" s="112"/>
      <c r="H8" s="112"/>
      <c r="I8" s="112"/>
      <c r="J8" s="112"/>
      <c r="K8" s="108"/>
    </row>
    <row r="9" spans="1:11">
      <c r="A9" s="107"/>
      <c r="B9" s="98" t="s">
        <v>0</v>
      </c>
      <c r="C9" s="99"/>
      <c r="D9" s="99"/>
      <c r="E9" s="99"/>
      <c r="F9" s="100"/>
      <c r="G9" s="95"/>
      <c r="H9" s="96" t="s">
        <v>7</v>
      </c>
      <c r="I9" s="112"/>
      <c r="J9" s="96" t="s">
        <v>195</v>
      </c>
      <c r="K9" s="108"/>
    </row>
    <row r="10" spans="1:11" ht="15" customHeight="1">
      <c r="A10" s="107"/>
      <c r="B10" s="107" t="s">
        <v>762</v>
      </c>
      <c r="C10" s="112"/>
      <c r="D10" s="112"/>
      <c r="E10" s="112"/>
      <c r="F10" s="108"/>
      <c r="G10" s="109"/>
      <c r="H10" s="109" t="s">
        <v>762</v>
      </c>
      <c r="I10" s="112"/>
      <c r="J10" s="140">
        <v>53133</v>
      </c>
      <c r="K10" s="108"/>
    </row>
    <row r="11" spans="1:11">
      <c r="A11" s="107"/>
      <c r="B11" s="107" t="s">
        <v>709</v>
      </c>
      <c r="C11" s="112"/>
      <c r="D11" s="112"/>
      <c r="E11" s="112"/>
      <c r="F11" s="108"/>
      <c r="G11" s="109"/>
      <c r="H11" s="109" t="s">
        <v>709</v>
      </c>
      <c r="I11" s="112"/>
      <c r="J11" s="141"/>
      <c r="K11" s="108"/>
    </row>
    <row r="12" spans="1:11">
      <c r="A12" s="107"/>
      <c r="B12" s="107" t="s">
        <v>710</v>
      </c>
      <c r="C12" s="112"/>
      <c r="D12" s="112"/>
      <c r="E12" s="112"/>
      <c r="F12" s="108"/>
      <c r="G12" s="109"/>
      <c r="H12" s="109" t="s">
        <v>710</v>
      </c>
      <c r="I12" s="112"/>
      <c r="J12" s="112"/>
      <c r="K12" s="108"/>
    </row>
    <row r="13" spans="1:11">
      <c r="A13" s="107"/>
      <c r="B13" s="107" t="s">
        <v>711</v>
      </c>
      <c r="C13" s="112"/>
      <c r="D13" s="112"/>
      <c r="E13" s="112"/>
      <c r="F13" s="108"/>
      <c r="G13" s="109"/>
      <c r="H13" s="109" t="s">
        <v>711</v>
      </c>
      <c r="I13" s="112"/>
      <c r="J13" s="96" t="s">
        <v>11</v>
      </c>
      <c r="K13" s="108"/>
    </row>
    <row r="14" spans="1:11" ht="15" customHeight="1">
      <c r="A14" s="107"/>
      <c r="B14" s="107" t="s">
        <v>152</v>
      </c>
      <c r="C14" s="112"/>
      <c r="D14" s="112"/>
      <c r="E14" s="112"/>
      <c r="F14" s="108"/>
      <c r="G14" s="109"/>
      <c r="H14" s="109" t="s">
        <v>152</v>
      </c>
      <c r="I14" s="112"/>
      <c r="J14" s="142">
        <v>45327</v>
      </c>
      <c r="K14" s="108"/>
    </row>
    <row r="15" spans="1:11" ht="15" customHeight="1">
      <c r="A15" s="107"/>
      <c r="B15" s="6" t="s">
        <v>6</v>
      </c>
      <c r="C15" s="7"/>
      <c r="D15" s="7"/>
      <c r="E15" s="7"/>
      <c r="F15" s="8"/>
      <c r="G15" s="109"/>
      <c r="H15" s="9" t="s">
        <v>6</v>
      </c>
      <c r="I15" s="112"/>
      <c r="J15" s="143"/>
      <c r="K15" s="108"/>
    </row>
    <row r="16" spans="1:11" ht="15" customHeight="1">
      <c r="A16" s="107"/>
      <c r="B16" s="112"/>
      <c r="C16" s="112"/>
      <c r="D16" s="112"/>
      <c r="E16" s="112"/>
      <c r="F16" s="112"/>
      <c r="G16" s="112"/>
      <c r="H16" s="112"/>
      <c r="I16" s="116" t="s">
        <v>142</v>
      </c>
      <c r="J16" s="130">
        <v>41612</v>
      </c>
      <c r="K16" s="108"/>
    </row>
    <row r="17" spans="1:11">
      <c r="A17" s="107"/>
      <c r="B17" s="112" t="s">
        <v>712</v>
      </c>
      <c r="C17" s="112"/>
      <c r="D17" s="112"/>
      <c r="E17" s="112"/>
      <c r="F17" s="112"/>
      <c r="G17" s="112"/>
      <c r="H17" s="112"/>
      <c r="I17" s="116" t="s">
        <v>143</v>
      </c>
      <c r="J17" s="130" t="s">
        <v>761</v>
      </c>
      <c r="K17" s="108"/>
    </row>
    <row r="18" spans="1:11" ht="18">
      <c r="A18" s="107"/>
      <c r="B18" s="112" t="s">
        <v>713</v>
      </c>
      <c r="C18" s="112"/>
      <c r="D18" s="112"/>
      <c r="E18" s="112"/>
      <c r="F18" s="112"/>
      <c r="G18" s="112"/>
      <c r="H18" s="112"/>
      <c r="I18" s="115" t="s">
        <v>258</v>
      </c>
      <c r="J18" s="101" t="s">
        <v>276</v>
      </c>
      <c r="K18" s="108"/>
    </row>
    <row r="19" spans="1:11">
      <c r="A19" s="107"/>
      <c r="B19" s="112"/>
      <c r="C19" s="112"/>
      <c r="D19" s="112"/>
      <c r="E19" s="112"/>
      <c r="F19" s="112"/>
      <c r="G19" s="112"/>
      <c r="H19" s="112"/>
      <c r="I19" s="112"/>
      <c r="J19" s="112"/>
      <c r="K19" s="108"/>
    </row>
    <row r="20" spans="1:11">
      <c r="A20" s="107"/>
      <c r="B20" s="97" t="s">
        <v>198</v>
      </c>
      <c r="C20" s="97" t="s">
        <v>199</v>
      </c>
      <c r="D20" s="110" t="s">
        <v>284</v>
      </c>
      <c r="E20" s="110" t="s">
        <v>200</v>
      </c>
      <c r="F20" s="144" t="s">
        <v>201</v>
      </c>
      <c r="G20" s="145"/>
      <c r="H20" s="97" t="s">
        <v>169</v>
      </c>
      <c r="I20" s="97" t="s">
        <v>202</v>
      </c>
      <c r="J20" s="97" t="s">
        <v>21</v>
      </c>
      <c r="K20" s="108"/>
    </row>
    <row r="21" spans="1:11">
      <c r="A21" s="107"/>
      <c r="B21" s="119"/>
      <c r="C21" s="119"/>
      <c r="D21" s="120"/>
      <c r="E21" s="120"/>
      <c r="F21" s="146"/>
      <c r="G21" s="147"/>
      <c r="H21" s="119" t="s">
        <v>141</v>
      </c>
      <c r="I21" s="119"/>
      <c r="J21" s="119"/>
      <c r="K21" s="108"/>
    </row>
    <row r="22" spans="1:11" ht="24">
      <c r="A22" s="107"/>
      <c r="B22" s="121">
        <v>4</v>
      </c>
      <c r="C22" s="122" t="s">
        <v>714</v>
      </c>
      <c r="D22" s="123" t="s">
        <v>714</v>
      </c>
      <c r="E22" s="123" t="s">
        <v>25</v>
      </c>
      <c r="F22" s="148" t="s">
        <v>273</v>
      </c>
      <c r="G22" s="149"/>
      <c r="H22" s="124" t="s">
        <v>715</v>
      </c>
      <c r="I22" s="126">
        <v>7.44</v>
      </c>
      <c r="J22" s="127">
        <f t="shared" ref="J22:J48" si="0">I22*B22</f>
        <v>29.76</v>
      </c>
      <c r="K22" s="108"/>
    </row>
    <row r="23" spans="1:11" ht="24">
      <c r="A23" s="107"/>
      <c r="B23" s="121">
        <v>100</v>
      </c>
      <c r="C23" s="122" t="s">
        <v>580</v>
      </c>
      <c r="D23" s="123" t="s">
        <v>580</v>
      </c>
      <c r="E23" s="123"/>
      <c r="F23" s="148"/>
      <c r="G23" s="149"/>
      <c r="H23" s="124" t="s">
        <v>275</v>
      </c>
      <c r="I23" s="126">
        <v>12.05</v>
      </c>
      <c r="J23" s="127">
        <f t="shared" si="0"/>
        <v>1205</v>
      </c>
      <c r="K23" s="113"/>
    </row>
    <row r="24" spans="1:11" ht="24">
      <c r="A24" s="107"/>
      <c r="B24" s="121">
        <v>10</v>
      </c>
      <c r="C24" s="122" t="s">
        <v>716</v>
      </c>
      <c r="D24" s="123" t="s">
        <v>716</v>
      </c>
      <c r="E24" s="123" t="s">
        <v>107</v>
      </c>
      <c r="F24" s="148"/>
      <c r="G24" s="149"/>
      <c r="H24" s="124" t="s">
        <v>717</v>
      </c>
      <c r="I24" s="126">
        <v>12.05</v>
      </c>
      <c r="J24" s="127">
        <f t="shared" si="0"/>
        <v>120.5</v>
      </c>
      <c r="K24" s="108"/>
    </row>
    <row r="25" spans="1:11" ht="24">
      <c r="A25" s="107"/>
      <c r="B25" s="121">
        <v>6</v>
      </c>
      <c r="C25" s="122" t="s">
        <v>716</v>
      </c>
      <c r="D25" s="123" t="s">
        <v>716</v>
      </c>
      <c r="E25" s="123" t="s">
        <v>212</v>
      </c>
      <c r="F25" s="148"/>
      <c r="G25" s="149"/>
      <c r="H25" s="124" t="s">
        <v>717</v>
      </c>
      <c r="I25" s="126">
        <v>12.05</v>
      </c>
      <c r="J25" s="127">
        <f t="shared" si="0"/>
        <v>72.300000000000011</v>
      </c>
      <c r="K25" s="108"/>
    </row>
    <row r="26" spans="1:11" ht="36">
      <c r="A26" s="107"/>
      <c r="B26" s="121">
        <v>2</v>
      </c>
      <c r="C26" s="122" t="s">
        <v>718</v>
      </c>
      <c r="D26" s="123" t="s">
        <v>718</v>
      </c>
      <c r="E26" s="123" t="s">
        <v>29</v>
      </c>
      <c r="F26" s="148" t="s">
        <v>107</v>
      </c>
      <c r="G26" s="149"/>
      <c r="H26" s="124" t="s">
        <v>719</v>
      </c>
      <c r="I26" s="126">
        <v>58.83</v>
      </c>
      <c r="J26" s="127">
        <f t="shared" si="0"/>
        <v>117.66</v>
      </c>
      <c r="K26" s="108"/>
    </row>
    <row r="27" spans="1:11" ht="36">
      <c r="A27" s="107"/>
      <c r="B27" s="121">
        <v>2</v>
      </c>
      <c r="C27" s="122" t="s">
        <v>718</v>
      </c>
      <c r="D27" s="123" t="s">
        <v>718</v>
      </c>
      <c r="E27" s="123" t="s">
        <v>29</v>
      </c>
      <c r="F27" s="148" t="s">
        <v>210</v>
      </c>
      <c r="G27" s="149"/>
      <c r="H27" s="124" t="s">
        <v>719</v>
      </c>
      <c r="I27" s="126">
        <v>58.83</v>
      </c>
      <c r="J27" s="127">
        <f t="shared" si="0"/>
        <v>117.66</v>
      </c>
      <c r="K27" s="108"/>
    </row>
    <row r="28" spans="1:11" ht="24">
      <c r="A28" s="107"/>
      <c r="B28" s="121">
        <v>2</v>
      </c>
      <c r="C28" s="122" t="s">
        <v>720</v>
      </c>
      <c r="D28" s="123" t="s">
        <v>720</v>
      </c>
      <c r="E28" s="123" t="s">
        <v>29</v>
      </c>
      <c r="F28" s="148" t="s">
        <v>721</v>
      </c>
      <c r="G28" s="149"/>
      <c r="H28" s="124" t="s">
        <v>722</v>
      </c>
      <c r="I28" s="126">
        <v>40.049999999999997</v>
      </c>
      <c r="J28" s="127">
        <f t="shared" si="0"/>
        <v>80.099999999999994</v>
      </c>
      <c r="K28" s="108"/>
    </row>
    <row r="29" spans="1:11" ht="24">
      <c r="A29" s="107"/>
      <c r="B29" s="121">
        <v>2</v>
      </c>
      <c r="C29" s="122" t="s">
        <v>723</v>
      </c>
      <c r="D29" s="123" t="s">
        <v>723</v>
      </c>
      <c r="E29" s="123" t="s">
        <v>23</v>
      </c>
      <c r="F29" s="148" t="s">
        <v>273</v>
      </c>
      <c r="G29" s="149"/>
      <c r="H29" s="124" t="s">
        <v>724</v>
      </c>
      <c r="I29" s="126">
        <v>20.91</v>
      </c>
      <c r="J29" s="127">
        <f t="shared" si="0"/>
        <v>41.82</v>
      </c>
      <c r="K29" s="108"/>
    </row>
    <row r="30" spans="1:11" ht="24">
      <c r="A30" s="107"/>
      <c r="B30" s="121">
        <v>12</v>
      </c>
      <c r="C30" s="122" t="s">
        <v>723</v>
      </c>
      <c r="D30" s="123" t="s">
        <v>723</v>
      </c>
      <c r="E30" s="123" t="s">
        <v>23</v>
      </c>
      <c r="F30" s="148" t="s">
        <v>272</v>
      </c>
      <c r="G30" s="149"/>
      <c r="H30" s="124" t="s">
        <v>724</v>
      </c>
      <c r="I30" s="126">
        <v>20.91</v>
      </c>
      <c r="J30" s="127">
        <f t="shared" si="0"/>
        <v>250.92000000000002</v>
      </c>
      <c r="K30" s="108"/>
    </row>
    <row r="31" spans="1:11" ht="24">
      <c r="A31" s="107"/>
      <c r="B31" s="121">
        <v>12</v>
      </c>
      <c r="C31" s="122" t="s">
        <v>723</v>
      </c>
      <c r="D31" s="123" t="s">
        <v>723</v>
      </c>
      <c r="E31" s="123" t="s">
        <v>26</v>
      </c>
      <c r="F31" s="148" t="s">
        <v>272</v>
      </c>
      <c r="G31" s="149"/>
      <c r="H31" s="124" t="s">
        <v>724</v>
      </c>
      <c r="I31" s="126">
        <v>20.91</v>
      </c>
      <c r="J31" s="127">
        <f t="shared" si="0"/>
        <v>250.92000000000002</v>
      </c>
      <c r="K31" s="108"/>
    </row>
    <row r="32" spans="1:11" ht="24">
      <c r="A32" s="107"/>
      <c r="B32" s="121">
        <v>2</v>
      </c>
      <c r="C32" s="122" t="s">
        <v>725</v>
      </c>
      <c r="D32" s="123" t="s">
        <v>725</v>
      </c>
      <c r="E32" s="123" t="s">
        <v>212</v>
      </c>
      <c r="F32" s="148" t="s">
        <v>273</v>
      </c>
      <c r="G32" s="149"/>
      <c r="H32" s="124" t="s">
        <v>756</v>
      </c>
      <c r="I32" s="126">
        <v>52.81</v>
      </c>
      <c r="J32" s="127">
        <f t="shared" si="0"/>
        <v>105.62</v>
      </c>
      <c r="K32" s="108"/>
    </row>
    <row r="33" spans="1:11" ht="24">
      <c r="A33" s="107"/>
      <c r="B33" s="121">
        <v>52</v>
      </c>
      <c r="C33" s="122" t="s">
        <v>612</v>
      </c>
      <c r="D33" s="123" t="s">
        <v>612</v>
      </c>
      <c r="E33" s="123" t="s">
        <v>25</v>
      </c>
      <c r="F33" s="148" t="s">
        <v>614</v>
      </c>
      <c r="G33" s="149"/>
      <c r="H33" s="124" t="s">
        <v>615</v>
      </c>
      <c r="I33" s="126">
        <v>4.96</v>
      </c>
      <c r="J33" s="127">
        <f t="shared" si="0"/>
        <v>257.92</v>
      </c>
      <c r="K33" s="108"/>
    </row>
    <row r="34" spans="1:11" ht="24">
      <c r="A34" s="107"/>
      <c r="B34" s="121">
        <v>4</v>
      </c>
      <c r="C34" s="122" t="s">
        <v>726</v>
      </c>
      <c r="D34" s="123" t="s">
        <v>726</v>
      </c>
      <c r="E34" s="123" t="s">
        <v>26</v>
      </c>
      <c r="F34" s="148"/>
      <c r="G34" s="149"/>
      <c r="H34" s="124" t="s">
        <v>727</v>
      </c>
      <c r="I34" s="126">
        <v>20.91</v>
      </c>
      <c r="J34" s="127">
        <f t="shared" si="0"/>
        <v>83.64</v>
      </c>
      <c r="K34" s="108"/>
    </row>
    <row r="35" spans="1:11" ht="24">
      <c r="A35" s="107"/>
      <c r="B35" s="121">
        <v>16</v>
      </c>
      <c r="C35" s="122" t="s">
        <v>728</v>
      </c>
      <c r="D35" s="123" t="s">
        <v>728</v>
      </c>
      <c r="E35" s="123" t="s">
        <v>25</v>
      </c>
      <c r="F35" s="148" t="s">
        <v>272</v>
      </c>
      <c r="G35" s="149"/>
      <c r="H35" s="124" t="s">
        <v>729</v>
      </c>
      <c r="I35" s="126">
        <v>23.39</v>
      </c>
      <c r="J35" s="127">
        <f t="shared" si="0"/>
        <v>374.24</v>
      </c>
      <c r="K35" s="108"/>
    </row>
    <row r="36" spans="1:11" ht="24">
      <c r="A36" s="107"/>
      <c r="B36" s="121">
        <v>24</v>
      </c>
      <c r="C36" s="122" t="s">
        <v>730</v>
      </c>
      <c r="D36" s="123" t="s">
        <v>730</v>
      </c>
      <c r="E36" s="123" t="s">
        <v>23</v>
      </c>
      <c r="F36" s="148"/>
      <c r="G36" s="149"/>
      <c r="H36" s="124" t="s">
        <v>757</v>
      </c>
      <c r="I36" s="126">
        <v>4.96</v>
      </c>
      <c r="J36" s="127">
        <f t="shared" si="0"/>
        <v>119.03999999999999</v>
      </c>
      <c r="K36" s="108"/>
    </row>
    <row r="37" spans="1:11">
      <c r="A37" s="107"/>
      <c r="B37" s="121">
        <v>16</v>
      </c>
      <c r="C37" s="122" t="s">
        <v>731</v>
      </c>
      <c r="D37" s="123" t="s">
        <v>731</v>
      </c>
      <c r="E37" s="123" t="s">
        <v>26</v>
      </c>
      <c r="F37" s="148" t="s">
        <v>110</v>
      </c>
      <c r="G37" s="149"/>
      <c r="H37" s="124" t="s">
        <v>732</v>
      </c>
      <c r="I37" s="126">
        <v>8.51</v>
      </c>
      <c r="J37" s="127">
        <f t="shared" si="0"/>
        <v>136.16</v>
      </c>
      <c r="K37" s="108"/>
    </row>
    <row r="38" spans="1:11">
      <c r="A38" s="107"/>
      <c r="B38" s="121">
        <v>6</v>
      </c>
      <c r="C38" s="122" t="s">
        <v>733</v>
      </c>
      <c r="D38" s="123" t="s">
        <v>733</v>
      </c>
      <c r="E38" s="123" t="s">
        <v>294</v>
      </c>
      <c r="F38" s="148" t="s">
        <v>273</v>
      </c>
      <c r="G38" s="149"/>
      <c r="H38" s="124" t="s">
        <v>734</v>
      </c>
      <c r="I38" s="126">
        <v>12.05</v>
      </c>
      <c r="J38" s="127">
        <f t="shared" si="0"/>
        <v>72.300000000000011</v>
      </c>
      <c r="K38" s="108"/>
    </row>
    <row r="39" spans="1:11" ht="24">
      <c r="A39" s="107"/>
      <c r="B39" s="121">
        <v>8</v>
      </c>
      <c r="C39" s="122" t="s">
        <v>735</v>
      </c>
      <c r="D39" s="123" t="s">
        <v>735</v>
      </c>
      <c r="E39" s="123" t="s">
        <v>736</v>
      </c>
      <c r="F39" s="148"/>
      <c r="G39" s="149"/>
      <c r="H39" s="124" t="s">
        <v>737</v>
      </c>
      <c r="I39" s="126">
        <v>4.96</v>
      </c>
      <c r="J39" s="127">
        <f t="shared" si="0"/>
        <v>39.68</v>
      </c>
      <c r="K39" s="108"/>
    </row>
    <row r="40" spans="1:11" ht="24">
      <c r="A40" s="107"/>
      <c r="B40" s="121">
        <v>420</v>
      </c>
      <c r="C40" s="122" t="s">
        <v>738</v>
      </c>
      <c r="D40" s="123" t="s">
        <v>738</v>
      </c>
      <c r="E40" s="123"/>
      <c r="F40" s="148"/>
      <c r="G40" s="149"/>
      <c r="H40" s="124" t="s">
        <v>739</v>
      </c>
      <c r="I40" s="126">
        <v>4.96</v>
      </c>
      <c r="J40" s="127">
        <f t="shared" si="0"/>
        <v>2083.1999999999998</v>
      </c>
      <c r="K40" s="113"/>
    </row>
    <row r="41" spans="1:11">
      <c r="A41" s="107"/>
      <c r="B41" s="121">
        <v>6</v>
      </c>
      <c r="C41" s="122" t="s">
        <v>740</v>
      </c>
      <c r="D41" s="123" t="s">
        <v>740</v>
      </c>
      <c r="E41" s="123" t="s">
        <v>26</v>
      </c>
      <c r="F41" s="148"/>
      <c r="G41" s="149"/>
      <c r="H41" s="124" t="s">
        <v>741</v>
      </c>
      <c r="I41" s="126">
        <v>12.76</v>
      </c>
      <c r="J41" s="127">
        <f t="shared" si="0"/>
        <v>76.56</v>
      </c>
      <c r="K41" s="108"/>
    </row>
    <row r="42" spans="1:11">
      <c r="A42" s="107"/>
      <c r="B42" s="121">
        <v>2</v>
      </c>
      <c r="C42" s="122" t="s">
        <v>742</v>
      </c>
      <c r="D42" s="123" t="s">
        <v>742</v>
      </c>
      <c r="E42" s="123" t="s">
        <v>25</v>
      </c>
      <c r="F42" s="148"/>
      <c r="G42" s="149"/>
      <c r="H42" s="124" t="s">
        <v>743</v>
      </c>
      <c r="I42" s="126">
        <v>35.090000000000003</v>
      </c>
      <c r="J42" s="127">
        <f t="shared" si="0"/>
        <v>70.180000000000007</v>
      </c>
      <c r="K42" s="108"/>
    </row>
    <row r="43" spans="1:11">
      <c r="A43" s="107"/>
      <c r="B43" s="121">
        <v>3</v>
      </c>
      <c r="C43" s="122" t="s">
        <v>742</v>
      </c>
      <c r="D43" s="123" t="s">
        <v>742</v>
      </c>
      <c r="E43" s="123" t="s">
        <v>26</v>
      </c>
      <c r="F43" s="148"/>
      <c r="G43" s="149"/>
      <c r="H43" s="124" t="s">
        <v>743</v>
      </c>
      <c r="I43" s="126">
        <v>35.090000000000003</v>
      </c>
      <c r="J43" s="127">
        <f t="shared" si="0"/>
        <v>105.27000000000001</v>
      </c>
      <c r="K43" s="108"/>
    </row>
    <row r="44" spans="1:11">
      <c r="A44" s="107"/>
      <c r="B44" s="121">
        <v>2</v>
      </c>
      <c r="C44" s="122" t="s">
        <v>744</v>
      </c>
      <c r="D44" s="123" t="s">
        <v>744</v>
      </c>
      <c r="E44" s="123" t="s">
        <v>25</v>
      </c>
      <c r="F44" s="148" t="s">
        <v>273</v>
      </c>
      <c r="G44" s="149"/>
      <c r="H44" s="124" t="s">
        <v>745</v>
      </c>
      <c r="I44" s="126">
        <v>54.58</v>
      </c>
      <c r="J44" s="127">
        <f t="shared" si="0"/>
        <v>109.16</v>
      </c>
      <c r="K44" s="108"/>
    </row>
    <row r="45" spans="1:11" ht="24">
      <c r="A45" s="107"/>
      <c r="B45" s="121">
        <v>1</v>
      </c>
      <c r="C45" s="122" t="s">
        <v>746</v>
      </c>
      <c r="D45" s="123" t="s">
        <v>746</v>
      </c>
      <c r="E45" s="123" t="s">
        <v>269</v>
      </c>
      <c r="F45" s="148"/>
      <c r="G45" s="149"/>
      <c r="H45" s="124" t="s">
        <v>747</v>
      </c>
      <c r="I45" s="126">
        <v>131.13</v>
      </c>
      <c r="J45" s="127">
        <f t="shared" si="0"/>
        <v>131.13</v>
      </c>
      <c r="K45" s="108"/>
    </row>
    <row r="46" spans="1:11" ht="24">
      <c r="A46" s="107"/>
      <c r="B46" s="121">
        <v>1</v>
      </c>
      <c r="C46" s="122" t="s">
        <v>748</v>
      </c>
      <c r="D46" s="123" t="s">
        <v>748</v>
      </c>
      <c r="E46" s="123" t="s">
        <v>749</v>
      </c>
      <c r="F46" s="148"/>
      <c r="G46" s="149"/>
      <c r="H46" s="124" t="s">
        <v>750</v>
      </c>
      <c r="I46" s="126">
        <v>22.68</v>
      </c>
      <c r="J46" s="127">
        <f t="shared" si="0"/>
        <v>22.68</v>
      </c>
      <c r="K46" s="108"/>
    </row>
    <row r="47" spans="1:11" ht="24">
      <c r="A47" s="107"/>
      <c r="B47" s="121">
        <v>2</v>
      </c>
      <c r="C47" s="122" t="s">
        <v>751</v>
      </c>
      <c r="D47" s="123" t="s">
        <v>751</v>
      </c>
      <c r="E47" s="123" t="s">
        <v>273</v>
      </c>
      <c r="F47" s="148"/>
      <c r="G47" s="149"/>
      <c r="H47" s="124" t="s">
        <v>752</v>
      </c>
      <c r="I47" s="126">
        <v>22.68</v>
      </c>
      <c r="J47" s="127">
        <f t="shared" si="0"/>
        <v>45.36</v>
      </c>
      <c r="K47" s="108"/>
    </row>
    <row r="48" spans="1:11" ht="24">
      <c r="A48" s="107"/>
      <c r="B48" s="102">
        <v>3</v>
      </c>
      <c r="C48" s="10" t="s">
        <v>753</v>
      </c>
      <c r="D48" s="111" t="s">
        <v>753</v>
      </c>
      <c r="E48" s="111" t="s">
        <v>749</v>
      </c>
      <c r="F48" s="150"/>
      <c r="G48" s="151"/>
      <c r="H48" s="11" t="s">
        <v>754</v>
      </c>
      <c r="I48" s="12">
        <v>26.23</v>
      </c>
      <c r="J48" s="103">
        <f t="shared" si="0"/>
        <v>78.69</v>
      </c>
      <c r="K48" s="108"/>
    </row>
    <row r="49" spans="1:11">
      <c r="A49" s="107"/>
      <c r="B49" s="125"/>
      <c r="C49" s="125"/>
      <c r="D49" s="125"/>
      <c r="E49" s="125"/>
      <c r="F49" s="125"/>
      <c r="G49" s="125"/>
      <c r="H49" s="125"/>
      <c r="I49" s="128" t="s">
        <v>255</v>
      </c>
      <c r="J49" s="129">
        <f>SUM(J22:J48)</f>
        <v>6197.4699999999993</v>
      </c>
      <c r="K49" s="108"/>
    </row>
    <row r="50" spans="1:11" ht="13.5" thickBot="1">
      <c r="A50" s="107"/>
      <c r="B50" s="125"/>
      <c r="C50" s="125"/>
      <c r="D50" s="125"/>
      <c r="E50" s="125"/>
      <c r="F50" s="125"/>
      <c r="G50" s="125"/>
      <c r="H50" s="125"/>
      <c r="I50" s="128" t="s">
        <v>763</v>
      </c>
      <c r="J50" s="129">
        <f>J49*-40%</f>
        <v>-2478.9879999999998</v>
      </c>
      <c r="K50" s="108"/>
    </row>
    <row r="51" spans="1:11" outlineLevel="1">
      <c r="A51" s="107"/>
      <c r="B51" s="125"/>
      <c r="C51" s="139" t="s">
        <v>766</v>
      </c>
      <c r="D51" s="138"/>
      <c r="E51" s="138"/>
      <c r="F51" s="137"/>
      <c r="G51" s="136"/>
      <c r="H51" s="125"/>
      <c r="I51" s="128" t="s">
        <v>764</v>
      </c>
      <c r="J51" s="129">
        <v>0</v>
      </c>
      <c r="K51" s="108"/>
    </row>
    <row r="52" spans="1:11" ht="13.5" thickBot="1">
      <c r="A52" s="107"/>
      <c r="B52" s="125"/>
      <c r="C52" s="135" t="s">
        <v>767</v>
      </c>
      <c r="D52" s="134">
        <v>44671</v>
      </c>
      <c r="E52" s="134">
        <f>J14+90</f>
        <v>45417</v>
      </c>
      <c r="F52" s="133"/>
      <c r="G52" s="132"/>
      <c r="H52" s="125"/>
      <c r="I52" s="128" t="s">
        <v>257</v>
      </c>
      <c r="J52" s="131">
        <f>SUM(J49:J51)</f>
        <v>3718.4819999999995</v>
      </c>
      <c r="K52" s="108"/>
    </row>
    <row r="53" spans="1:11" ht="14.25" customHeight="1">
      <c r="A53" s="6"/>
      <c r="B53" s="7"/>
      <c r="C53" s="7"/>
      <c r="D53" s="7"/>
      <c r="E53" s="7"/>
      <c r="F53" s="7"/>
      <c r="G53" s="7"/>
      <c r="H53" s="7" t="s">
        <v>765</v>
      </c>
      <c r="I53" s="7"/>
      <c r="J53" s="7"/>
      <c r="K53" s="8"/>
    </row>
    <row r="55" spans="1:11">
      <c r="H55" s="1" t="s">
        <v>758</v>
      </c>
      <c r="I55" s="88">
        <f>'Tax Invoice'!E14</f>
        <v>1</v>
      </c>
    </row>
    <row r="56" spans="1:11">
      <c r="H56" s="1" t="s">
        <v>705</v>
      </c>
      <c r="I56" s="88">
        <v>36.590000000000003</v>
      </c>
    </row>
    <row r="57" spans="1:11">
      <c r="H57" s="1" t="s">
        <v>759</v>
      </c>
      <c r="I57" s="88">
        <f>I59/I56</f>
        <v>169.37605903252251</v>
      </c>
    </row>
    <row r="58" spans="1:11">
      <c r="H58" s="1" t="s">
        <v>760</v>
      </c>
      <c r="I58" s="88">
        <f>I60/I56</f>
        <v>101.6256354195135</v>
      </c>
    </row>
    <row r="59" spans="1:11">
      <c r="H59" s="1" t="s">
        <v>706</v>
      </c>
      <c r="I59" s="88">
        <f>J49*I55</f>
        <v>6197.4699999999993</v>
      </c>
    </row>
    <row r="60" spans="1:11">
      <c r="H60" s="1" t="s">
        <v>707</v>
      </c>
      <c r="I60" s="88">
        <f>J52*I55</f>
        <v>3718.4819999999995</v>
      </c>
    </row>
  </sheetData>
  <mergeCells count="31">
    <mergeCell ref="F48:G48"/>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720</v>
      </c>
      <c r="O1" t="s">
        <v>144</v>
      </c>
      <c r="T1" t="s">
        <v>255</v>
      </c>
      <c r="U1">
        <v>6197.4699999999993</v>
      </c>
    </row>
    <row r="2" spans="1:21" ht="15.75">
      <c r="A2" s="107"/>
      <c r="B2" s="117" t="s">
        <v>134</v>
      </c>
      <c r="C2" s="112"/>
      <c r="D2" s="112"/>
      <c r="E2" s="112"/>
      <c r="F2" s="112"/>
      <c r="G2" s="112"/>
      <c r="H2" s="112"/>
      <c r="I2" s="118" t="s">
        <v>140</v>
      </c>
      <c r="J2" s="108"/>
      <c r="T2" t="s">
        <v>184</v>
      </c>
      <c r="U2">
        <v>708.8</v>
      </c>
    </row>
    <row r="3" spans="1:21">
      <c r="A3" s="107"/>
      <c r="B3" s="114" t="s">
        <v>135</v>
      </c>
      <c r="C3" s="112"/>
      <c r="D3" s="112"/>
      <c r="E3" s="112"/>
      <c r="F3" s="112"/>
      <c r="G3" s="112"/>
      <c r="H3" s="112"/>
      <c r="I3" s="112"/>
      <c r="J3" s="108"/>
      <c r="T3" t="s">
        <v>185</v>
      </c>
    </row>
    <row r="4" spans="1:21">
      <c r="A4" s="107"/>
      <c r="B4" s="114" t="s">
        <v>136</v>
      </c>
      <c r="C4" s="112"/>
      <c r="D4" s="112"/>
      <c r="E4" s="112"/>
      <c r="F4" s="112"/>
      <c r="G4" s="112"/>
      <c r="H4" s="112"/>
      <c r="I4" s="112"/>
      <c r="J4" s="108"/>
      <c r="T4" t="s">
        <v>257</v>
      </c>
      <c r="U4">
        <v>6906.2699999999995</v>
      </c>
    </row>
    <row r="5" spans="1:21">
      <c r="A5" s="107"/>
      <c r="B5" s="114" t="s">
        <v>137</v>
      </c>
      <c r="C5" s="112"/>
      <c r="D5" s="112"/>
      <c r="E5" s="112"/>
      <c r="F5" s="112"/>
      <c r="G5" s="112"/>
      <c r="H5" s="112"/>
      <c r="I5" s="112"/>
      <c r="J5" s="108"/>
      <c r="S5" t="s">
        <v>755</v>
      </c>
    </row>
    <row r="6" spans="1:21">
      <c r="A6" s="107"/>
      <c r="B6" s="114" t="s">
        <v>138</v>
      </c>
      <c r="C6" s="112"/>
      <c r="D6" s="112"/>
      <c r="E6" s="112"/>
      <c r="F6" s="112"/>
      <c r="G6" s="112"/>
      <c r="H6" s="112"/>
      <c r="I6" s="112"/>
      <c r="J6" s="108"/>
    </row>
    <row r="7" spans="1:21">
      <c r="A7" s="107"/>
      <c r="B7" s="114" t="s">
        <v>139</v>
      </c>
      <c r="C7" s="112"/>
      <c r="D7" s="112"/>
      <c r="E7" s="112"/>
      <c r="F7" s="112"/>
      <c r="G7" s="112"/>
      <c r="H7" s="112"/>
      <c r="I7" s="112"/>
      <c r="J7" s="108"/>
    </row>
    <row r="8" spans="1:21">
      <c r="A8" s="107"/>
      <c r="B8" s="112"/>
      <c r="C8" s="112"/>
      <c r="D8" s="112"/>
      <c r="E8" s="112"/>
      <c r="F8" s="112"/>
      <c r="G8" s="112"/>
      <c r="H8" s="112"/>
      <c r="I8" s="112"/>
      <c r="J8" s="108"/>
    </row>
    <row r="9" spans="1:21">
      <c r="A9" s="107"/>
      <c r="B9" s="98" t="s">
        <v>0</v>
      </c>
      <c r="C9" s="99"/>
      <c r="D9" s="99"/>
      <c r="E9" s="100"/>
      <c r="F9" s="95"/>
      <c r="G9" s="96" t="s">
        <v>7</v>
      </c>
      <c r="H9" s="112"/>
      <c r="I9" s="96" t="s">
        <v>195</v>
      </c>
      <c r="J9" s="108"/>
    </row>
    <row r="10" spans="1:21">
      <c r="A10" s="107"/>
      <c r="B10" s="107" t="s">
        <v>708</v>
      </c>
      <c r="C10" s="112"/>
      <c r="D10" s="112"/>
      <c r="E10" s="108"/>
      <c r="F10" s="109"/>
      <c r="G10" s="109" t="s">
        <v>708</v>
      </c>
      <c r="H10" s="112"/>
      <c r="I10" s="140"/>
      <c r="J10" s="108"/>
    </row>
    <row r="11" spans="1:21">
      <c r="A11" s="107"/>
      <c r="B11" s="107" t="s">
        <v>709</v>
      </c>
      <c r="C11" s="112"/>
      <c r="D11" s="112"/>
      <c r="E11" s="108"/>
      <c r="F11" s="109"/>
      <c r="G11" s="109" t="s">
        <v>709</v>
      </c>
      <c r="H11" s="112"/>
      <c r="I11" s="141"/>
      <c r="J11" s="108"/>
    </row>
    <row r="12" spans="1:21">
      <c r="A12" s="107"/>
      <c r="B12" s="107" t="s">
        <v>710</v>
      </c>
      <c r="C12" s="112"/>
      <c r="D12" s="112"/>
      <c r="E12" s="108"/>
      <c r="F12" s="109"/>
      <c r="G12" s="109" t="s">
        <v>710</v>
      </c>
      <c r="H12" s="112"/>
      <c r="I12" s="112"/>
      <c r="J12" s="108"/>
    </row>
    <row r="13" spans="1:21">
      <c r="A13" s="107"/>
      <c r="B13" s="107" t="s">
        <v>711</v>
      </c>
      <c r="C13" s="112"/>
      <c r="D13" s="112"/>
      <c r="E13" s="108"/>
      <c r="F13" s="109"/>
      <c r="G13" s="109" t="s">
        <v>711</v>
      </c>
      <c r="H13" s="112"/>
      <c r="I13" s="96" t="s">
        <v>11</v>
      </c>
      <c r="J13" s="108"/>
    </row>
    <row r="14" spans="1:21">
      <c r="A14" s="107"/>
      <c r="B14" s="107" t="s">
        <v>152</v>
      </c>
      <c r="C14" s="112"/>
      <c r="D14" s="112"/>
      <c r="E14" s="108"/>
      <c r="F14" s="109"/>
      <c r="G14" s="109" t="s">
        <v>152</v>
      </c>
      <c r="H14" s="112"/>
      <c r="I14" s="142">
        <v>45326</v>
      </c>
      <c r="J14" s="108"/>
    </row>
    <row r="15" spans="1:21">
      <c r="A15" s="107"/>
      <c r="B15" s="6" t="s">
        <v>6</v>
      </c>
      <c r="C15" s="7"/>
      <c r="D15" s="7"/>
      <c r="E15" s="8"/>
      <c r="F15" s="109"/>
      <c r="G15" s="9" t="s">
        <v>6</v>
      </c>
      <c r="H15" s="112"/>
      <c r="I15" s="143"/>
      <c r="J15" s="108"/>
    </row>
    <row r="16" spans="1:21">
      <c r="A16" s="107"/>
      <c r="B16" s="112"/>
      <c r="C16" s="112"/>
      <c r="D16" s="112"/>
      <c r="E16" s="112"/>
      <c r="F16" s="112"/>
      <c r="G16" s="112"/>
      <c r="H16" s="116" t="s">
        <v>142</v>
      </c>
      <c r="I16" s="130">
        <v>41612</v>
      </c>
      <c r="J16" s="108"/>
    </row>
    <row r="17" spans="1:16">
      <c r="A17" s="107"/>
      <c r="B17" s="112" t="s">
        <v>712</v>
      </c>
      <c r="C17" s="112"/>
      <c r="D17" s="112"/>
      <c r="E17" s="112"/>
      <c r="F17" s="112"/>
      <c r="G17" s="112"/>
      <c r="H17" s="116" t="s">
        <v>143</v>
      </c>
      <c r="I17" s="130"/>
      <c r="J17" s="108"/>
    </row>
    <row r="18" spans="1:16" ht="18">
      <c r="A18" s="107"/>
      <c r="B18" s="112" t="s">
        <v>713</v>
      </c>
      <c r="C18" s="112"/>
      <c r="D18" s="112"/>
      <c r="E18" s="112"/>
      <c r="F18" s="112"/>
      <c r="G18" s="112"/>
      <c r="H18" s="115" t="s">
        <v>258</v>
      </c>
      <c r="I18" s="101" t="s">
        <v>276</v>
      </c>
      <c r="J18" s="108"/>
    </row>
    <row r="19" spans="1:16">
      <c r="A19" s="107"/>
      <c r="B19" s="112"/>
      <c r="C19" s="112"/>
      <c r="D19" s="112"/>
      <c r="E19" s="112"/>
      <c r="F19" s="112"/>
      <c r="G19" s="112"/>
      <c r="H19" s="112"/>
      <c r="I19" s="112"/>
      <c r="J19" s="108"/>
      <c r="P19">
        <v>45326</v>
      </c>
    </row>
    <row r="20" spans="1:16">
      <c r="A20" s="107"/>
      <c r="B20" s="97" t="s">
        <v>198</v>
      </c>
      <c r="C20" s="97" t="s">
        <v>199</v>
      </c>
      <c r="D20" s="110" t="s">
        <v>200</v>
      </c>
      <c r="E20" s="144" t="s">
        <v>201</v>
      </c>
      <c r="F20" s="145"/>
      <c r="G20" s="97" t="s">
        <v>169</v>
      </c>
      <c r="H20" s="97" t="s">
        <v>202</v>
      </c>
      <c r="I20" s="97" t="s">
        <v>21</v>
      </c>
      <c r="J20" s="108"/>
    </row>
    <row r="21" spans="1:16">
      <c r="A21" s="107"/>
      <c r="B21" s="119"/>
      <c r="C21" s="119"/>
      <c r="D21" s="120"/>
      <c r="E21" s="146"/>
      <c r="F21" s="147"/>
      <c r="G21" s="119" t="s">
        <v>141</v>
      </c>
      <c r="H21" s="119"/>
      <c r="I21" s="119"/>
      <c r="J21" s="108"/>
    </row>
    <row r="22" spans="1:16" ht="108">
      <c r="A22" s="107"/>
      <c r="B22" s="121">
        <v>4</v>
      </c>
      <c r="C22" s="122" t="s">
        <v>714</v>
      </c>
      <c r="D22" s="123" t="s">
        <v>25</v>
      </c>
      <c r="E22" s="148" t="s">
        <v>273</v>
      </c>
      <c r="F22" s="149"/>
      <c r="G22" s="124" t="s">
        <v>715</v>
      </c>
      <c r="H22" s="126">
        <v>7.44</v>
      </c>
      <c r="I22" s="127">
        <f t="shared" ref="I22:I48" si="0">H22*B22</f>
        <v>29.76</v>
      </c>
      <c r="J22" s="108"/>
    </row>
    <row r="23" spans="1:16" ht="168">
      <c r="A23" s="107"/>
      <c r="B23" s="121">
        <v>100</v>
      </c>
      <c r="C23" s="122" t="s">
        <v>580</v>
      </c>
      <c r="D23" s="123"/>
      <c r="E23" s="148"/>
      <c r="F23" s="149"/>
      <c r="G23" s="124" t="s">
        <v>275</v>
      </c>
      <c r="H23" s="126">
        <v>12.05</v>
      </c>
      <c r="I23" s="127">
        <f t="shared" si="0"/>
        <v>1205</v>
      </c>
      <c r="J23" s="113"/>
    </row>
    <row r="24" spans="1:16" ht="132">
      <c r="A24" s="107"/>
      <c r="B24" s="121">
        <v>10</v>
      </c>
      <c r="C24" s="122" t="s">
        <v>716</v>
      </c>
      <c r="D24" s="123" t="s">
        <v>107</v>
      </c>
      <c r="E24" s="148"/>
      <c r="F24" s="149"/>
      <c r="G24" s="124" t="s">
        <v>717</v>
      </c>
      <c r="H24" s="126">
        <v>12.05</v>
      </c>
      <c r="I24" s="127">
        <f t="shared" si="0"/>
        <v>120.5</v>
      </c>
      <c r="J24" s="108"/>
    </row>
    <row r="25" spans="1:16" ht="132">
      <c r="A25" s="107"/>
      <c r="B25" s="121">
        <v>6</v>
      </c>
      <c r="C25" s="122" t="s">
        <v>716</v>
      </c>
      <c r="D25" s="123" t="s">
        <v>212</v>
      </c>
      <c r="E25" s="148"/>
      <c r="F25" s="149"/>
      <c r="G25" s="124" t="s">
        <v>717</v>
      </c>
      <c r="H25" s="126">
        <v>12.05</v>
      </c>
      <c r="I25" s="127">
        <f t="shared" si="0"/>
        <v>72.300000000000011</v>
      </c>
      <c r="J25" s="108"/>
    </row>
    <row r="26" spans="1:16" ht="204">
      <c r="A26" s="107"/>
      <c r="B26" s="121">
        <v>2</v>
      </c>
      <c r="C26" s="122" t="s">
        <v>718</v>
      </c>
      <c r="D26" s="123" t="s">
        <v>29</v>
      </c>
      <c r="E26" s="148" t="s">
        <v>107</v>
      </c>
      <c r="F26" s="149"/>
      <c r="G26" s="124" t="s">
        <v>719</v>
      </c>
      <c r="H26" s="126">
        <v>58.83</v>
      </c>
      <c r="I26" s="127">
        <f t="shared" si="0"/>
        <v>117.66</v>
      </c>
      <c r="J26" s="108"/>
    </row>
    <row r="27" spans="1:16" ht="204">
      <c r="A27" s="107"/>
      <c r="B27" s="121">
        <v>2</v>
      </c>
      <c r="C27" s="122" t="s">
        <v>718</v>
      </c>
      <c r="D27" s="123" t="s">
        <v>29</v>
      </c>
      <c r="E27" s="148" t="s">
        <v>210</v>
      </c>
      <c r="F27" s="149"/>
      <c r="G27" s="124" t="s">
        <v>719</v>
      </c>
      <c r="H27" s="126">
        <v>58.83</v>
      </c>
      <c r="I27" s="127">
        <f t="shared" si="0"/>
        <v>117.66</v>
      </c>
      <c r="J27" s="108"/>
    </row>
    <row r="28" spans="1:16" ht="156">
      <c r="A28" s="107"/>
      <c r="B28" s="121">
        <v>2</v>
      </c>
      <c r="C28" s="122" t="s">
        <v>720</v>
      </c>
      <c r="D28" s="123" t="s">
        <v>29</v>
      </c>
      <c r="E28" s="148" t="s">
        <v>721</v>
      </c>
      <c r="F28" s="149"/>
      <c r="G28" s="124" t="s">
        <v>722</v>
      </c>
      <c r="H28" s="126">
        <v>40.049999999999997</v>
      </c>
      <c r="I28" s="127">
        <f t="shared" si="0"/>
        <v>80.099999999999994</v>
      </c>
      <c r="J28" s="108"/>
    </row>
    <row r="29" spans="1:16" ht="120">
      <c r="A29" s="107"/>
      <c r="B29" s="121">
        <v>2</v>
      </c>
      <c r="C29" s="122" t="s">
        <v>723</v>
      </c>
      <c r="D29" s="123" t="s">
        <v>23</v>
      </c>
      <c r="E29" s="148" t="s">
        <v>273</v>
      </c>
      <c r="F29" s="149"/>
      <c r="G29" s="124" t="s">
        <v>724</v>
      </c>
      <c r="H29" s="126">
        <v>20.91</v>
      </c>
      <c r="I29" s="127">
        <f t="shared" si="0"/>
        <v>41.82</v>
      </c>
      <c r="J29" s="108"/>
    </row>
    <row r="30" spans="1:16" ht="120">
      <c r="A30" s="107"/>
      <c r="B30" s="121">
        <v>12</v>
      </c>
      <c r="C30" s="122" t="s">
        <v>723</v>
      </c>
      <c r="D30" s="123" t="s">
        <v>23</v>
      </c>
      <c r="E30" s="148" t="s">
        <v>272</v>
      </c>
      <c r="F30" s="149"/>
      <c r="G30" s="124" t="s">
        <v>724</v>
      </c>
      <c r="H30" s="126">
        <v>20.91</v>
      </c>
      <c r="I30" s="127">
        <f t="shared" si="0"/>
        <v>250.92000000000002</v>
      </c>
      <c r="J30" s="108"/>
    </row>
    <row r="31" spans="1:16" ht="120">
      <c r="A31" s="107"/>
      <c r="B31" s="121">
        <v>12</v>
      </c>
      <c r="C31" s="122" t="s">
        <v>723</v>
      </c>
      <c r="D31" s="123" t="s">
        <v>26</v>
      </c>
      <c r="E31" s="148" t="s">
        <v>272</v>
      </c>
      <c r="F31" s="149"/>
      <c r="G31" s="124" t="s">
        <v>724</v>
      </c>
      <c r="H31" s="126">
        <v>20.91</v>
      </c>
      <c r="I31" s="127">
        <f t="shared" si="0"/>
        <v>250.92000000000002</v>
      </c>
      <c r="J31" s="108"/>
    </row>
    <row r="32" spans="1:16" ht="192">
      <c r="A32" s="107"/>
      <c r="B32" s="121">
        <v>2</v>
      </c>
      <c r="C32" s="122" t="s">
        <v>725</v>
      </c>
      <c r="D32" s="123" t="s">
        <v>212</v>
      </c>
      <c r="E32" s="148" t="s">
        <v>273</v>
      </c>
      <c r="F32" s="149"/>
      <c r="G32" s="124" t="s">
        <v>756</v>
      </c>
      <c r="H32" s="126">
        <v>52.81</v>
      </c>
      <c r="I32" s="127">
        <f t="shared" si="0"/>
        <v>105.62</v>
      </c>
      <c r="J32" s="108"/>
    </row>
    <row r="33" spans="1:10" ht="132">
      <c r="A33" s="107"/>
      <c r="B33" s="121">
        <v>52</v>
      </c>
      <c r="C33" s="122" t="s">
        <v>612</v>
      </c>
      <c r="D33" s="123" t="s">
        <v>25</v>
      </c>
      <c r="E33" s="148" t="s">
        <v>614</v>
      </c>
      <c r="F33" s="149"/>
      <c r="G33" s="124" t="s">
        <v>615</v>
      </c>
      <c r="H33" s="126">
        <v>4.96</v>
      </c>
      <c r="I33" s="127">
        <f t="shared" si="0"/>
        <v>257.92</v>
      </c>
      <c r="J33" s="108"/>
    </row>
    <row r="34" spans="1:10" ht="144">
      <c r="A34" s="107"/>
      <c r="B34" s="121">
        <v>4</v>
      </c>
      <c r="C34" s="122" t="s">
        <v>726</v>
      </c>
      <c r="D34" s="123" t="s">
        <v>26</v>
      </c>
      <c r="E34" s="148"/>
      <c r="F34" s="149"/>
      <c r="G34" s="124" t="s">
        <v>727</v>
      </c>
      <c r="H34" s="126">
        <v>20.91</v>
      </c>
      <c r="I34" s="127">
        <f t="shared" si="0"/>
        <v>83.64</v>
      </c>
      <c r="J34" s="108"/>
    </row>
    <row r="35" spans="1:10" ht="132">
      <c r="A35" s="107"/>
      <c r="B35" s="121">
        <v>16</v>
      </c>
      <c r="C35" s="122" t="s">
        <v>728</v>
      </c>
      <c r="D35" s="123" t="s">
        <v>25</v>
      </c>
      <c r="E35" s="148" t="s">
        <v>272</v>
      </c>
      <c r="F35" s="149"/>
      <c r="G35" s="124" t="s">
        <v>729</v>
      </c>
      <c r="H35" s="126">
        <v>23.39</v>
      </c>
      <c r="I35" s="127">
        <f t="shared" si="0"/>
        <v>374.24</v>
      </c>
      <c r="J35" s="108"/>
    </row>
    <row r="36" spans="1:10" ht="120">
      <c r="A36" s="107"/>
      <c r="B36" s="121">
        <v>24</v>
      </c>
      <c r="C36" s="122" t="s">
        <v>730</v>
      </c>
      <c r="D36" s="123" t="s">
        <v>23</v>
      </c>
      <c r="E36" s="148"/>
      <c r="F36" s="149"/>
      <c r="G36" s="124" t="s">
        <v>757</v>
      </c>
      <c r="H36" s="126">
        <v>4.96</v>
      </c>
      <c r="I36" s="127">
        <f t="shared" si="0"/>
        <v>119.03999999999999</v>
      </c>
      <c r="J36" s="108"/>
    </row>
    <row r="37" spans="1:10" ht="96">
      <c r="A37" s="107"/>
      <c r="B37" s="121">
        <v>16</v>
      </c>
      <c r="C37" s="122" t="s">
        <v>731</v>
      </c>
      <c r="D37" s="123" t="s">
        <v>26</v>
      </c>
      <c r="E37" s="148" t="s">
        <v>110</v>
      </c>
      <c r="F37" s="149"/>
      <c r="G37" s="124" t="s">
        <v>732</v>
      </c>
      <c r="H37" s="126">
        <v>8.51</v>
      </c>
      <c r="I37" s="127">
        <f t="shared" si="0"/>
        <v>136.16</v>
      </c>
      <c r="J37" s="108"/>
    </row>
    <row r="38" spans="1:10" ht="60">
      <c r="A38" s="107"/>
      <c r="B38" s="121">
        <v>6</v>
      </c>
      <c r="C38" s="122" t="s">
        <v>733</v>
      </c>
      <c r="D38" s="123" t="s">
        <v>294</v>
      </c>
      <c r="E38" s="148" t="s">
        <v>273</v>
      </c>
      <c r="F38" s="149"/>
      <c r="G38" s="124" t="s">
        <v>734</v>
      </c>
      <c r="H38" s="126">
        <v>12.05</v>
      </c>
      <c r="I38" s="127">
        <f t="shared" si="0"/>
        <v>72.300000000000011</v>
      </c>
      <c r="J38" s="108"/>
    </row>
    <row r="39" spans="1:10" ht="168">
      <c r="A39" s="107"/>
      <c r="B39" s="121">
        <v>8</v>
      </c>
      <c r="C39" s="122" t="s">
        <v>735</v>
      </c>
      <c r="D39" s="123" t="s">
        <v>736</v>
      </c>
      <c r="E39" s="148"/>
      <c r="F39" s="149"/>
      <c r="G39" s="124" t="s">
        <v>737</v>
      </c>
      <c r="H39" s="126">
        <v>4.96</v>
      </c>
      <c r="I39" s="127">
        <f t="shared" si="0"/>
        <v>39.68</v>
      </c>
      <c r="J39" s="108"/>
    </row>
    <row r="40" spans="1:10" ht="132">
      <c r="A40" s="107"/>
      <c r="B40" s="121">
        <v>420</v>
      </c>
      <c r="C40" s="122" t="s">
        <v>738</v>
      </c>
      <c r="D40" s="123"/>
      <c r="E40" s="148"/>
      <c r="F40" s="149"/>
      <c r="G40" s="124" t="s">
        <v>739</v>
      </c>
      <c r="H40" s="126">
        <v>4.96</v>
      </c>
      <c r="I40" s="127">
        <f t="shared" si="0"/>
        <v>2083.1999999999998</v>
      </c>
      <c r="J40" s="113"/>
    </row>
    <row r="41" spans="1:10" ht="96">
      <c r="A41" s="107"/>
      <c r="B41" s="121">
        <v>6</v>
      </c>
      <c r="C41" s="122" t="s">
        <v>740</v>
      </c>
      <c r="D41" s="123" t="s">
        <v>26</v>
      </c>
      <c r="E41" s="148"/>
      <c r="F41" s="149"/>
      <c r="G41" s="124" t="s">
        <v>741</v>
      </c>
      <c r="H41" s="126">
        <v>12.76</v>
      </c>
      <c r="I41" s="127">
        <f t="shared" si="0"/>
        <v>76.56</v>
      </c>
      <c r="J41" s="108"/>
    </row>
    <row r="42" spans="1:10" ht="96">
      <c r="A42" s="107"/>
      <c r="B42" s="121">
        <v>2</v>
      </c>
      <c r="C42" s="122" t="s">
        <v>742</v>
      </c>
      <c r="D42" s="123" t="s">
        <v>25</v>
      </c>
      <c r="E42" s="148"/>
      <c r="F42" s="149"/>
      <c r="G42" s="124" t="s">
        <v>743</v>
      </c>
      <c r="H42" s="126">
        <v>35.090000000000003</v>
      </c>
      <c r="I42" s="127">
        <f t="shared" si="0"/>
        <v>70.180000000000007</v>
      </c>
      <c r="J42" s="108"/>
    </row>
    <row r="43" spans="1:10" ht="96">
      <c r="A43" s="107"/>
      <c r="B43" s="121">
        <v>3</v>
      </c>
      <c r="C43" s="122" t="s">
        <v>742</v>
      </c>
      <c r="D43" s="123" t="s">
        <v>26</v>
      </c>
      <c r="E43" s="148"/>
      <c r="F43" s="149"/>
      <c r="G43" s="124" t="s">
        <v>743</v>
      </c>
      <c r="H43" s="126">
        <v>35.090000000000003</v>
      </c>
      <c r="I43" s="127">
        <f t="shared" si="0"/>
        <v>105.27000000000001</v>
      </c>
      <c r="J43" s="108"/>
    </row>
    <row r="44" spans="1:10" ht="108">
      <c r="A44" s="107"/>
      <c r="B44" s="121">
        <v>2</v>
      </c>
      <c r="C44" s="122" t="s">
        <v>744</v>
      </c>
      <c r="D44" s="123" t="s">
        <v>25</v>
      </c>
      <c r="E44" s="148" t="s">
        <v>273</v>
      </c>
      <c r="F44" s="149"/>
      <c r="G44" s="124" t="s">
        <v>745</v>
      </c>
      <c r="H44" s="126">
        <v>54.58</v>
      </c>
      <c r="I44" s="127">
        <f t="shared" si="0"/>
        <v>109.16</v>
      </c>
      <c r="J44" s="108"/>
    </row>
    <row r="45" spans="1:10" ht="156">
      <c r="A45" s="107"/>
      <c r="B45" s="121">
        <v>1</v>
      </c>
      <c r="C45" s="122" t="s">
        <v>746</v>
      </c>
      <c r="D45" s="123" t="s">
        <v>269</v>
      </c>
      <c r="E45" s="148"/>
      <c r="F45" s="149"/>
      <c r="G45" s="124" t="s">
        <v>747</v>
      </c>
      <c r="H45" s="126">
        <v>131.13</v>
      </c>
      <c r="I45" s="127">
        <f t="shared" si="0"/>
        <v>131.13</v>
      </c>
      <c r="J45" s="108"/>
    </row>
    <row r="46" spans="1:10" ht="108">
      <c r="A46" s="107"/>
      <c r="B46" s="121">
        <v>1</v>
      </c>
      <c r="C46" s="122" t="s">
        <v>748</v>
      </c>
      <c r="D46" s="123" t="s">
        <v>749</v>
      </c>
      <c r="E46" s="148"/>
      <c r="F46" s="149"/>
      <c r="G46" s="124" t="s">
        <v>750</v>
      </c>
      <c r="H46" s="126">
        <v>22.68</v>
      </c>
      <c r="I46" s="127">
        <f t="shared" si="0"/>
        <v>22.68</v>
      </c>
      <c r="J46" s="108"/>
    </row>
    <row r="47" spans="1:10" ht="96">
      <c r="A47" s="107"/>
      <c r="B47" s="121">
        <v>2</v>
      </c>
      <c r="C47" s="122" t="s">
        <v>751</v>
      </c>
      <c r="D47" s="123" t="s">
        <v>273</v>
      </c>
      <c r="E47" s="148"/>
      <c r="F47" s="149"/>
      <c r="G47" s="124" t="s">
        <v>752</v>
      </c>
      <c r="H47" s="126">
        <v>22.68</v>
      </c>
      <c r="I47" s="127">
        <f t="shared" si="0"/>
        <v>45.36</v>
      </c>
      <c r="J47" s="108"/>
    </row>
    <row r="48" spans="1:10" ht="96">
      <c r="A48" s="107"/>
      <c r="B48" s="102">
        <v>3</v>
      </c>
      <c r="C48" s="10" t="s">
        <v>753</v>
      </c>
      <c r="D48" s="111" t="s">
        <v>749</v>
      </c>
      <c r="E48" s="150"/>
      <c r="F48" s="151"/>
      <c r="G48" s="11" t="s">
        <v>754</v>
      </c>
      <c r="H48" s="12">
        <v>26.23</v>
      </c>
      <c r="I48" s="103">
        <f t="shared" si="0"/>
        <v>78.69</v>
      </c>
      <c r="J48" s="108"/>
    </row>
  </sheetData>
  <mergeCells count="31">
    <mergeCell ref="E48:F48"/>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8:F28"/>
    <mergeCell ref="E29:F29"/>
    <mergeCell ref="E30:F30"/>
    <mergeCell ref="E31:F31"/>
    <mergeCell ref="E32:F32"/>
    <mergeCell ref="E23:F23"/>
    <mergeCell ref="E24:F24"/>
    <mergeCell ref="E25:F25"/>
    <mergeCell ref="E26:F26"/>
    <mergeCell ref="E27:F27"/>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60"/>
  <sheetViews>
    <sheetView topLeftCell="A37" zoomScale="90" zoomScaleNormal="90" workbookViewId="0">
      <selection activeCell="O50" sqref="N49:O50"/>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87">
        <f>N2/N3</f>
        <v>1</v>
      </c>
      <c r="O1" t="s">
        <v>181</v>
      </c>
    </row>
    <row r="2" spans="1:15" ht="15.75" customHeight="1">
      <c r="A2" s="107"/>
      <c r="B2" s="117" t="s">
        <v>134</v>
      </c>
      <c r="C2" s="112"/>
      <c r="D2" s="112"/>
      <c r="E2" s="112"/>
      <c r="F2" s="112"/>
      <c r="G2" s="112"/>
      <c r="H2" s="112"/>
      <c r="I2" s="112"/>
      <c r="J2" s="112"/>
      <c r="K2" s="118" t="s">
        <v>140</v>
      </c>
      <c r="L2" s="108"/>
      <c r="N2">
        <v>6197.4699999999993</v>
      </c>
      <c r="O2" t="s">
        <v>182</v>
      </c>
    </row>
    <row r="3" spans="1:15" ht="12.75" customHeight="1">
      <c r="A3" s="107"/>
      <c r="B3" s="114" t="s">
        <v>135</v>
      </c>
      <c r="C3" s="112"/>
      <c r="D3" s="112"/>
      <c r="E3" s="112"/>
      <c r="F3" s="112"/>
      <c r="G3" s="112"/>
      <c r="H3" s="112"/>
      <c r="I3" s="112"/>
      <c r="J3" s="112"/>
      <c r="K3" s="112"/>
      <c r="L3" s="108"/>
      <c r="N3">
        <v>6197.4699999999993</v>
      </c>
      <c r="O3" t="s">
        <v>183</v>
      </c>
    </row>
    <row r="4" spans="1:15" ht="12.75" customHeight="1">
      <c r="A4" s="107"/>
      <c r="B4" s="114" t="s">
        <v>136</v>
      </c>
      <c r="C4" s="112"/>
      <c r="D4" s="112"/>
      <c r="E4" s="112"/>
      <c r="F4" s="112"/>
      <c r="G4" s="112"/>
      <c r="H4" s="112"/>
      <c r="I4" s="112"/>
      <c r="J4" s="112"/>
      <c r="K4" s="112"/>
      <c r="L4" s="108"/>
    </row>
    <row r="5" spans="1:15" ht="12.75" customHeight="1">
      <c r="A5" s="107"/>
      <c r="B5" s="114" t="s">
        <v>137</v>
      </c>
      <c r="C5" s="112"/>
      <c r="D5" s="112"/>
      <c r="E5" s="112"/>
      <c r="F5" s="112"/>
      <c r="G5" s="112"/>
      <c r="H5" s="112"/>
      <c r="I5" s="112"/>
      <c r="J5" s="112"/>
      <c r="K5" s="112"/>
      <c r="L5" s="108"/>
    </row>
    <row r="6" spans="1:15" ht="12.75" customHeight="1">
      <c r="A6" s="107"/>
      <c r="B6" s="114" t="s">
        <v>138</v>
      </c>
      <c r="C6" s="112"/>
      <c r="D6" s="112"/>
      <c r="E6" s="112"/>
      <c r="F6" s="112"/>
      <c r="G6" s="112"/>
      <c r="H6" s="112"/>
      <c r="I6" s="112"/>
      <c r="J6" s="112"/>
      <c r="K6" s="112"/>
      <c r="L6" s="108"/>
    </row>
    <row r="7" spans="1:15" ht="12.75" customHeight="1">
      <c r="A7" s="107"/>
      <c r="B7" s="114" t="s">
        <v>139</v>
      </c>
      <c r="C7" s="112"/>
      <c r="D7" s="112"/>
      <c r="E7" s="112"/>
      <c r="F7" s="112"/>
      <c r="G7" s="112"/>
      <c r="H7" s="112"/>
      <c r="I7" s="112"/>
      <c r="J7" s="112"/>
      <c r="K7" s="112"/>
      <c r="L7" s="108"/>
    </row>
    <row r="8" spans="1:15" ht="12.75" customHeight="1">
      <c r="A8" s="107"/>
      <c r="B8" s="112"/>
      <c r="C8" s="112"/>
      <c r="D8" s="112"/>
      <c r="E8" s="112"/>
      <c r="F8" s="112"/>
      <c r="G8" s="112"/>
      <c r="H8" s="112"/>
      <c r="I8" s="112"/>
      <c r="J8" s="112"/>
      <c r="K8" s="112"/>
      <c r="L8" s="108"/>
    </row>
    <row r="9" spans="1:15" ht="12.75" customHeight="1">
      <c r="A9" s="107"/>
      <c r="B9" s="98" t="s">
        <v>0</v>
      </c>
      <c r="C9" s="99"/>
      <c r="D9" s="99"/>
      <c r="E9" s="99"/>
      <c r="F9" s="100"/>
      <c r="G9" s="95"/>
      <c r="H9" s="96" t="s">
        <v>7</v>
      </c>
      <c r="I9" s="112"/>
      <c r="J9" s="112"/>
      <c r="K9" s="96" t="s">
        <v>195</v>
      </c>
      <c r="L9" s="108"/>
    </row>
    <row r="10" spans="1:15" ht="15" customHeight="1">
      <c r="A10" s="107"/>
      <c r="B10" s="107" t="s">
        <v>708</v>
      </c>
      <c r="C10" s="112"/>
      <c r="D10" s="112"/>
      <c r="E10" s="112"/>
      <c r="F10" s="108"/>
      <c r="G10" s="109"/>
      <c r="H10" s="109" t="s">
        <v>708</v>
      </c>
      <c r="I10" s="112"/>
      <c r="J10" s="112"/>
      <c r="K10" s="140">
        <f>IF(Invoice!J10&lt;&gt;"",Invoice!J10,"")</f>
        <v>53133</v>
      </c>
      <c r="L10" s="108"/>
    </row>
    <row r="11" spans="1:15" ht="12.75" customHeight="1">
      <c r="A11" s="107"/>
      <c r="B11" s="107" t="s">
        <v>709</v>
      </c>
      <c r="C11" s="112"/>
      <c r="D11" s="112"/>
      <c r="E11" s="112"/>
      <c r="F11" s="108"/>
      <c r="G11" s="109"/>
      <c r="H11" s="109" t="s">
        <v>709</v>
      </c>
      <c r="I11" s="112"/>
      <c r="J11" s="112"/>
      <c r="K11" s="141"/>
      <c r="L11" s="108"/>
    </row>
    <row r="12" spans="1:15" ht="12.75" customHeight="1">
      <c r="A12" s="107"/>
      <c r="B12" s="107" t="s">
        <v>710</v>
      </c>
      <c r="C12" s="112"/>
      <c r="D12" s="112"/>
      <c r="E12" s="112"/>
      <c r="F12" s="108"/>
      <c r="G12" s="109"/>
      <c r="H12" s="109" t="s">
        <v>710</v>
      </c>
      <c r="I12" s="112"/>
      <c r="J12" s="112"/>
      <c r="K12" s="112"/>
      <c r="L12" s="108"/>
    </row>
    <row r="13" spans="1:15" ht="12.75" customHeight="1">
      <c r="A13" s="107"/>
      <c r="B13" s="107" t="s">
        <v>711</v>
      </c>
      <c r="C13" s="112"/>
      <c r="D13" s="112"/>
      <c r="E13" s="112"/>
      <c r="F13" s="108"/>
      <c r="G13" s="109"/>
      <c r="H13" s="109" t="s">
        <v>711</v>
      </c>
      <c r="I13" s="112"/>
      <c r="J13" s="112"/>
      <c r="K13" s="96" t="s">
        <v>11</v>
      </c>
      <c r="L13" s="108"/>
    </row>
    <row r="14" spans="1:15" ht="15" customHeight="1">
      <c r="A14" s="107"/>
      <c r="B14" s="107" t="s">
        <v>152</v>
      </c>
      <c r="C14" s="112"/>
      <c r="D14" s="112"/>
      <c r="E14" s="112"/>
      <c r="F14" s="108"/>
      <c r="G14" s="109"/>
      <c r="H14" s="109" t="s">
        <v>152</v>
      </c>
      <c r="I14" s="112"/>
      <c r="J14" s="112"/>
      <c r="K14" s="142">
        <f>Invoice!J14</f>
        <v>45327</v>
      </c>
      <c r="L14" s="108"/>
    </row>
    <row r="15" spans="1:15" ht="15" customHeight="1">
      <c r="A15" s="107"/>
      <c r="B15" s="6" t="s">
        <v>6</v>
      </c>
      <c r="C15" s="7"/>
      <c r="D15" s="7"/>
      <c r="E15" s="7"/>
      <c r="F15" s="8"/>
      <c r="G15" s="109"/>
      <c r="H15" s="9" t="s">
        <v>6</v>
      </c>
      <c r="I15" s="112"/>
      <c r="J15" s="112"/>
      <c r="K15" s="143"/>
      <c r="L15" s="108"/>
    </row>
    <row r="16" spans="1:15" ht="15" customHeight="1">
      <c r="A16" s="107"/>
      <c r="B16" s="112"/>
      <c r="C16" s="112"/>
      <c r="D16" s="112"/>
      <c r="E16" s="112"/>
      <c r="F16" s="112"/>
      <c r="G16" s="112"/>
      <c r="H16" s="112"/>
      <c r="I16" s="116" t="s">
        <v>142</v>
      </c>
      <c r="J16" s="116" t="s">
        <v>142</v>
      </c>
      <c r="K16" s="130">
        <v>41612</v>
      </c>
      <c r="L16" s="108"/>
    </row>
    <row r="17" spans="1:12" ht="12.75" customHeight="1">
      <c r="A17" s="107"/>
      <c r="B17" s="112" t="s">
        <v>712</v>
      </c>
      <c r="C17" s="112"/>
      <c r="D17" s="112"/>
      <c r="E17" s="112"/>
      <c r="F17" s="112"/>
      <c r="G17" s="112"/>
      <c r="H17" s="112"/>
      <c r="I17" s="116" t="s">
        <v>143</v>
      </c>
      <c r="J17" s="116" t="s">
        <v>143</v>
      </c>
      <c r="K17" s="130" t="str">
        <f>IF(Invoice!J17&lt;&gt;"",Invoice!J17,"")</f>
        <v>Sunny</v>
      </c>
      <c r="L17" s="108"/>
    </row>
    <row r="18" spans="1:12" ht="18" customHeight="1">
      <c r="A18" s="107"/>
      <c r="B18" s="112" t="s">
        <v>713</v>
      </c>
      <c r="C18" s="112"/>
      <c r="D18" s="112"/>
      <c r="E18" s="112"/>
      <c r="F18" s="112"/>
      <c r="G18" s="112"/>
      <c r="H18" s="112"/>
      <c r="I18" s="115" t="s">
        <v>258</v>
      </c>
      <c r="J18" s="115" t="s">
        <v>258</v>
      </c>
      <c r="K18" s="101" t="s">
        <v>276</v>
      </c>
      <c r="L18" s="108"/>
    </row>
    <row r="19" spans="1:12" ht="12.75" customHeight="1">
      <c r="A19" s="107"/>
      <c r="B19" s="112"/>
      <c r="C19" s="112"/>
      <c r="D19" s="112"/>
      <c r="E19" s="112"/>
      <c r="F19" s="112"/>
      <c r="G19" s="112"/>
      <c r="H19" s="112"/>
      <c r="I19" s="112"/>
      <c r="J19" s="112"/>
      <c r="K19" s="112"/>
      <c r="L19" s="108"/>
    </row>
    <row r="20" spans="1:12" ht="12.75" customHeight="1">
      <c r="A20" s="107"/>
      <c r="B20" s="97" t="s">
        <v>198</v>
      </c>
      <c r="C20" s="97" t="s">
        <v>199</v>
      </c>
      <c r="D20" s="97" t="s">
        <v>284</v>
      </c>
      <c r="E20" s="110" t="s">
        <v>200</v>
      </c>
      <c r="F20" s="144" t="s">
        <v>201</v>
      </c>
      <c r="G20" s="145"/>
      <c r="H20" s="97" t="s">
        <v>169</v>
      </c>
      <c r="I20" s="97" t="s">
        <v>202</v>
      </c>
      <c r="J20" s="97" t="s">
        <v>202</v>
      </c>
      <c r="K20" s="97" t="s">
        <v>21</v>
      </c>
      <c r="L20" s="108"/>
    </row>
    <row r="21" spans="1:12" ht="12.75" customHeight="1">
      <c r="A21" s="107"/>
      <c r="B21" s="119"/>
      <c r="C21" s="119"/>
      <c r="D21" s="119"/>
      <c r="E21" s="120"/>
      <c r="F21" s="146"/>
      <c r="G21" s="147"/>
      <c r="H21" s="119" t="s">
        <v>141</v>
      </c>
      <c r="I21" s="119"/>
      <c r="J21" s="119"/>
      <c r="K21" s="119"/>
      <c r="L21" s="108"/>
    </row>
    <row r="22" spans="1:12" ht="24" customHeight="1">
      <c r="A22" s="107"/>
      <c r="B22" s="121">
        <f>'Tax Invoice'!D18</f>
        <v>4</v>
      </c>
      <c r="C22" s="122" t="s">
        <v>714</v>
      </c>
      <c r="D22" s="122" t="s">
        <v>714</v>
      </c>
      <c r="E22" s="123" t="s">
        <v>25</v>
      </c>
      <c r="F22" s="148" t="s">
        <v>273</v>
      </c>
      <c r="G22" s="149"/>
      <c r="H22" s="124" t="s">
        <v>715</v>
      </c>
      <c r="I22" s="126">
        <f t="shared" ref="I22:I48" si="0">ROUNDUP(J22*$N$1,2)</f>
        <v>7.44</v>
      </c>
      <c r="J22" s="126">
        <v>7.44</v>
      </c>
      <c r="K22" s="127">
        <f t="shared" ref="K22:K48" si="1">I22*B22</f>
        <v>29.76</v>
      </c>
      <c r="L22" s="108"/>
    </row>
    <row r="23" spans="1:12" ht="24" customHeight="1">
      <c r="A23" s="107"/>
      <c r="B23" s="121">
        <f>'Tax Invoice'!D19</f>
        <v>100</v>
      </c>
      <c r="C23" s="122" t="s">
        <v>580</v>
      </c>
      <c r="D23" s="122" t="s">
        <v>580</v>
      </c>
      <c r="E23" s="123"/>
      <c r="F23" s="148"/>
      <c r="G23" s="149"/>
      <c r="H23" s="124" t="s">
        <v>275</v>
      </c>
      <c r="I23" s="126">
        <f t="shared" si="0"/>
        <v>12.05</v>
      </c>
      <c r="J23" s="126">
        <v>12.05</v>
      </c>
      <c r="K23" s="127">
        <f t="shared" si="1"/>
        <v>1205</v>
      </c>
      <c r="L23" s="113"/>
    </row>
    <row r="24" spans="1:12" ht="24" customHeight="1">
      <c r="A24" s="107"/>
      <c r="B24" s="121">
        <f>'Tax Invoice'!D20</f>
        <v>10</v>
      </c>
      <c r="C24" s="122" t="s">
        <v>716</v>
      </c>
      <c r="D24" s="122" t="s">
        <v>716</v>
      </c>
      <c r="E24" s="123" t="s">
        <v>107</v>
      </c>
      <c r="F24" s="148"/>
      <c r="G24" s="149"/>
      <c r="H24" s="124" t="s">
        <v>717</v>
      </c>
      <c r="I24" s="126">
        <f t="shared" si="0"/>
        <v>12.05</v>
      </c>
      <c r="J24" s="126">
        <v>12.05</v>
      </c>
      <c r="K24" s="127">
        <f t="shared" si="1"/>
        <v>120.5</v>
      </c>
      <c r="L24" s="108"/>
    </row>
    <row r="25" spans="1:12" ht="24" customHeight="1">
      <c r="A25" s="107"/>
      <c r="B25" s="121">
        <f>'Tax Invoice'!D21</f>
        <v>6</v>
      </c>
      <c r="C25" s="122" t="s">
        <v>716</v>
      </c>
      <c r="D25" s="122" t="s">
        <v>716</v>
      </c>
      <c r="E25" s="123" t="s">
        <v>212</v>
      </c>
      <c r="F25" s="148"/>
      <c r="G25" s="149"/>
      <c r="H25" s="124" t="s">
        <v>717</v>
      </c>
      <c r="I25" s="126">
        <f t="shared" si="0"/>
        <v>12.05</v>
      </c>
      <c r="J25" s="126">
        <v>12.05</v>
      </c>
      <c r="K25" s="127">
        <f t="shared" si="1"/>
        <v>72.300000000000011</v>
      </c>
      <c r="L25" s="108"/>
    </row>
    <row r="26" spans="1:12" ht="36" customHeight="1">
      <c r="A26" s="107"/>
      <c r="B26" s="121">
        <f>'Tax Invoice'!D22</f>
        <v>2</v>
      </c>
      <c r="C26" s="122" t="s">
        <v>718</v>
      </c>
      <c r="D26" s="122" t="s">
        <v>718</v>
      </c>
      <c r="E26" s="123" t="s">
        <v>29</v>
      </c>
      <c r="F26" s="148" t="s">
        <v>107</v>
      </c>
      <c r="G26" s="149"/>
      <c r="H26" s="124" t="s">
        <v>719</v>
      </c>
      <c r="I26" s="126">
        <f t="shared" si="0"/>
        <v>58.83</v>
      </c>
      <c r="J26" s="126">
        <v>58.83</v>
      </c>
      <c r="K26" s="127">
        <f t="shared" si="1"/>
        <v>117.66</v>
      </c>
      <c r="L26" s="108"/>
    </row>
    <row r="27" spans="1:12" ht="36" customHeight="1">
      <c r="A27" s="107"/>
      <c r="B27" s="121">
        <f>'Tax Invoice'!D23</f>
        <v>2</v>
      </c>
      <c r="C27" s="122" t="s">
        <v>718</v>
      </c>
      <c r="D27" s="122" t="s">
        <v>718</v>
      </c>
      <c r="E27" s="123" t="s">
        <v>29</v>
      </c>
      <c r="F27" s="148" t="s">
        <v>210</v>
      </c>
      <c r="G27" s="149"/>
      <c r="H27" s="124" t="s">
        <v>719</v>
      </c>
      <c r="I27" s="126">
        <f t="shared" si="0"/>
        <v>58.83</v>
      </c>
      <c r="J27" s="126">
        <v>58.83</v>
      </c>
      <c r="K27" s="127">
        <f t="shared" si="1"/>
        <v>117.66</v>
      </c>
      <c r="L27" s="108"/>
    </row>
    <row r="28" spans="1:12" ht="24" customHeight="1">
      <c r="A28" s="107"/>
      <c r="B28" s="121">
        <f>'Tax Invoice'!D24</f>
        <v>2</v>
      </c>
      <c r="C28" s="122" t="s">
        <v>720</v>
      </c>
      <c r="D28" s="122" t="s">
        <v>720</v>
      </c>
      <c r="E28" s="123" t="s">
        <v>29</v>
      </c>
      <c r="F28" s="148" t="s">
        <v>721</v>
      </c>
      <c r="G28" s="149"/>
      <c r="H28" s="124" t="s">
        <v>722</v>
      </c>
      <c r="I28" s="126">
        <f t="shared" si="0"/>
        <v>40.049999999999997</v>
      </c>
      <c r="J28" s="126">
        <v>40.049999999999997</v>
      </c>
      <c r="K28" s="127">
        <f t="shared" si="1"/>
        <v>80.099999999999994</v>
      </c>
      <c r="L28" s="108"/>
    </row>
    <row r="29" spans="1:12" ht="24" customHeight="1">
      <c r="A29" s="107"/>
      <c r="B29" s="121">
        <f>'Tax Invoice'!D25</f>
        <v>2</v>
      </c>
      <c r="C29" s="122" t="s">
        <v>723</v>
      </c>
      <c r="D29" s="122" t="s">
        <v>723</v>
      </c>
      <c r="E29" s="123" t="s">
        <v>23</v>
      </c>
      <c r="F29" s="148" t="s">
        <v>273</v>
      </c>
      <c r="G29" s="149"/>
      <c r="H29" s="124" t="s">
        <v>724</v>
      </c>
      <c r="I29" s="126">
        <f t="shared" si="0"/>
        <v>20.91</v>
      </c>
      <c r="J29" s="126">
        <v>20.91</v>
      </c>
      <c r="K29" s="127">
        <f t="shared" si="1"/>
        <v>41.82</v>
      </c>
      <c r="L29" s="108"/>
    </row>
    <row r="30" spans="1:12" ht="24" customHeight="1">
      <c r="A30" s="107"/>
      <c r="B30" s="121">
        <f>'Tax Invoice'!D26</f>
        <v>12</v>
      </c>
      <c r="C30" s="122" t="s">
        <v>723</v>
      </c>
      <c r="D30" s="122" t="s">
        <v>723</v>
      </c>
      <c r="E30" s="123" t="s">
        <v>23</v>
      </c>
      <c r="F30" s="148" t="s">
        <v>272</v>
      </c>
      <c r="G30" s="149"/>
      <c r="H30" s="124" t="s">
        <v>724</v>
      </c>
      <c r="I30" s="126">
        <f t="shared" si="0"/>
        <v>20.91</v>
      </c>
      <c r="J30" s="126">
        <v>20.91</v>
      </c>
      <c r="K30" s="127">
        <f t="shared" si="1"/>
        <v>250.92000000000002</v>
      </c>
      <c r="L30" s="108"/>
    </row>
    <row r="31" spans="1:12" ht="24" customHeight="1">
      <c r="A31" s="107"/>
      <c r="B31" s="121">
        <f>'Tax Invoice'!D27</f>
        <v>12</v>
      </c>
      <c r="C31" s="122" t="s">
        <v>723</v>
      </c>
      <c r="D31" s="122" t="s">
        <v>723</v>
      </c>
      <c r="E31" s="123" t="s">
        <v>26</v>
      </c>
      <c r="F31" s="148" t="s">
        <v>272</v>
      </c>
      <c r="G31" s="149"/>
      <c r="H31" s="124" t="s">
        <v>724</v>
      </c>
      <c r="I31" s="126">
        <f t="shared" si="0"/>
        <v>20.91</v>
      </c>
      <c r="J31" s="126">
        <v>20.91</v>
      </c>
      <c r="K31" s="127">
        <f t="shared" si="1"/>
        <v>250.92000000000002</v>
      </c>
      <c r="L31" s="108"/>
    </row>
    <row r="32" spans="1:12" ht="24" customHeight="1">
      <c r="A32" s="107"/>
      <c r="B32" s="121">
        <f>'Tax Invoice'!D28</f>
        <v>2</v>
      </c>
      <c r="C32" s="122" t="s">
        <v>725</v>
      </c>
      <c r="D32" s="122" t="s">
        <v>725</v>
      </c>
      <c r="E32" s="123" t="s">
        <v>212</v>
      </c>
      <c r="F32" s="148" t="s">
        <v>273</v>
      </c>
      <c r="G32" s="149"/>
      <c r="H32" s="124" t="s">
        <v>756</v>
      </c>
      <c r="I32" s="126">
        <f t="shared" si="0"/>
        <v>52.81</v>
      </c>
      <c r="J32" s="126">
        <v>52.81</v>
      </c>
      <c r="K32" s="127">
        <f t="shared" si="1"/>
        <v>105.62</v>
      </c>
      <c r="L32" s="108"/>
    </row>
    <row r="33" spans="1:12" ht="24" customHeight="1">
      <c r="A33" s="107"/>
      <c r="B33" s="121">
        <f>'Tax Invoice'!D29</f>
        <v>52</v>
      </c>
      <c r="C33" s="122" t="s">
        <v>612</v>
      </c>
      <c r="D33" s="122" t="s">
        <v>612</v>
      </c>
      <c r="E33" s="123" t="s">
        <v>25</v>
      </c>
      <c r="F33" s="148" t="s">
        <v>614</v>
      </c>
      <c r="G33" s="149"/>
      <c r="H33" s="124" t="s">
        <v>615</v>
      </c>
      <c r="I33" s="126">
        <f t="shared" si="0"/>
        <v>4.96</v>
      </c>
      <c r="J33" s="126">
        <v>4.96</v>
      </c>
      <c r="K33" s="127">
        <f t="shared" si="1"/>
        <v>257.92</v>
      </c>
      <c r="L33" s="108"/>
    </row>
    <row r="34" spans="1:12" ht="24" customHeight="1">
      <c r="A34" s="107"/>
      <c r="B34" s="121">
        <f>'Tax Invoice'!D30</f>
        <v>4</v>
      </c>
      <c r="C34" s="122" t="s">
        <v>726</v>
      </c>
      <c r="D34" s="122" t="s">
        <v>726</v>
      </c>
      <c r="E34" s="123" t="s">
        <v>26</v>
      </c>
      <c r="F34" s="148"/>
      <c r="G34" s="149"/>
      <c r="H34" s="124" t="s">
        <v>727</v>
      </c>
      <c r="I34" s="126">
        <f t="shared" si="0"/>
        <v>20.91</v>
      </c>
      <c r="J34" s="126">
        <v>20.91</v>
      </c>
      <c r="K34" s="127">
        <f t="shared" si="1"/>
        <v>83.64</v>
      </c>
      <c r="L34" s="108"/>
    </row>
    <row r="35" spans="1:12" ht="24" customHeight="1">
      <c r="A35" s="107"/>
      <c r="B35" s="121">
        <f>'Tax Invoice'!D31</f>
        <v>16</v>
      </c>
      <c r="C35" s="122" t="s">
        <v>728</v>
      </c>
      <c r="D35" s="122" t="s">
        <v>728</v>
      </c>
      <c r="E35" s="123" t="s">
        <v>25</v>
      </c>
      <c r="F35" s="148" t="s">
        <v>272</v>
      </c>
      <c r="G35" s="149"/>
      <c r="H35" s="124" t="s">
        <v>729</v>
      </c>
      <c r="I35" s="126">
        <f t="shared" si="0"/>
        <v>23.39</v>
      </c>
      <c r="J35" s="126">
        <v>23.39</v>
      </c>
      <c r="K35" s="127">
        <f t="shared" si="1"/>
        <v>374.24</v>
      </c>
      <c r="L35" s="108"/>
    </row>
    <row r="36" spans="1:12" ht="24" customHeight="1">
      <c r="A36" s="107"/>
      <c r="B36" s="121">
        <f>'Tax Invoice'!D32</f>
        <v>24</v>
      </c>
      <c r="C36" s="122" t="s">
        <v>730</v>
      </c>
      <c r="D36" s="122" t="s">
        <v>730</v>
      </c>
      <c r="E36" s="123" t="s">
        <v>23</v>
      </c>
      <c r="F36" s="148"/>
      <c r="G36" s="149"/>
      <c r="H36" s="124" t="s">
        <v>757</v>
      </c>
      <c r="I36" s="126">
        <f t="shared" si="0"/>
        <v>4.96</v>
      </c>
      <c r="J36" s="126">
        <v>4.96</v>
      </c>
      <c r="K36" s="127">
        <f t="shared" si="1"/>
        <v>119.03999999999999</v>
      </c>
      <c r="L36" s="108"/>
    </row>
    <row r="37" spans="1:12" ht="12.75" customHeight="1">
      <c r="A37" s="107"/>
      <c r="B37" s="121">
        <f>'Tax Invoice'!D33</f>
        <v>16</v>
      </c>
      <c r="C37" s="122" t="s">
        <v>731</v>
      </c>
      <c r="D37" s="122" t="s">
        <v>731</v>
      </c>
      <c r="E37" s="123" t="s">
        <v>26</v>
      </c>
      <c r="F37" s="148" t="s">
        <v>110</v>
      </c>
      <c r="G37" s="149"/>
      <c r="H37" s="124" t="s">
        <v>732</v>
      </c>
      <c r="I37" s="126">
        <f t="shared" si="0"/>
        <v>8.51</v>
      </c>
      <c r="J37" s="126">
        <v>8.51</v>
      </c>
      <c r="K37" s="127">
        <f t="shared" si="1"/>
        <v>136.16</v>
      </c>
      <c r="L37" s="108"/>
    </row>
    <row r="38" spans="1:12" ht="12.75" customHeight="1">
      <c r="A38" s="107"/>
      <c r="B38" s="121">
        <f>'Tax Invoice'!D34</f>
        <v>6</v>
      </c>
      <c r="C38" s="122" t="s">
        <v>733</v>
      </c>
      <c r="D38" s="122" t="s">
        <v>733</v>
      </c>
      <c r="E38" s="123" t="s">
        <v>294</v>
      </c>
      <c r="F38" s="148" t="s">
        <v>273</v>
      </c>
      <c r="G38" s="149"/>
      <c r="H38" s="124" t="s">
        <v>734</v>
      </c>
      <c r="I38" s="126">
        <f t="shared" si="0"/>
        <v>12.05</v>
      </c>
      <c r="J38" s="126">
        <v>12.05</v>
      </c>
      <c r="K38" s="127">
        <f t="shared" si="1"/>
        <v>72.300000000000011</v>
      </c>
      <c r="L38" s="108"/>
    </row>
    <row r="39" spans="1:12" ht="24" customHeight="1">
      <c r="A39" s="107"/>
      <c r="B39" s="121">
        <f>'Tax Invoice'!D35</f>
        <v>8</v>
      </c>
      <c r="C39" s="122" t="s">
        <v>735</v>
      </c>
      <c r="D39" s="122" t="s">
        <v>735</v>
      </c>
      <c r="E39" s="123" t="s">
        <v>736</v>
      </c>
      <c r="F39" s="148"/>
      <c r="G39" s="149"/>
      <c r="H39" s="124" t="s">
        <v>737</v>
      </c>
      <c r="I39" s="126">
        <f t="shared" si="0"/>
        <v>4.96</v>
      </c>
      <c r="J39" s="126">
        <v>4.96</v>
      </c>
      <c r="K39" s="127">
        <f t="shared" si="1"/>
        <v>39.68</v>
      </c>
      <c r="L39" s="108"/>
    </row>
    <row r="40" spans="1:12" ht="24" customHeight="1">
      <c r="A40" s="107"/>
      <c r="B40" s="121">
        <f>'Tax Invoice'!D36</f>
        <v>420</v>
      </c>
      <c r="C40" s="122" t="s">
        <v>738</v>
      </c>
      <c r="D40" s="122" t="s">
        <v>738</v>
      </c>
      <c r="E40" s="123"/>
      <c r="F40" s="148"/>
      <c r="G40" s="149"/>
      <c r="H40" s="124" t="s">
        <v>739</v>
      </c>
      <c r="I40" s="126">
        <f t="shared" si="0"/>
        <v>4.96</v>
      </c>
      <c r="J40" s="126">
        <v>4.96</v>
      </c>
      <c r="K40" s="127">
        <f t="shared" si="1"/>
        <v>2083.1999999999998</v>
      </c>
      <c r="L40" s="113"/>
    </row>
    <row r="41" spans="1:12" ht="12.75" customHeight="1">
      <c r="A41" s="107"/>
      <c r="B41" s="121">
        <f>'Tax Invoice'!D37</f>
        <v>6</v>
      </c>
      <c r="C41" s="122" t="s">
        <v>740</v>
      </c>
      <c r="D41" s="122" t="s">
        <v>740</v>
      </c>
      <c r="E41" s="123" t="s">
        <v>26</v>
      </c>
      <c r="F41" s="148"/>
      <c r="G41" s="149"/>
      <c r="H41" s="124" t="s">
        <v>741</v>
      </c>
      <c r="I41" s="126">
        <f t="shared" si="0"/>
        <v>12.76</v>
      </c>
      <c r="J41" s="126">
        <v>12.76</v>
      </c>
      <c r="K41" s="127">
        <f t="shared" si="1"/>
        <v>76.56</v>
      </c>
      <c r="L41" s="108"/>
    </row>
    <row r="42" spans="1:12" ht="12.75" customHeight="1">
      <c r="A42" s="107"/>
      <c r="B42" s="121">
        <f>'Tax Invoice'!D38</f>
        <v>2</v>
      </c>
      <c r="C42" s="122" t="s">
        <v>742</v>
      </c>
      <c r="D42" s="122" t="s">
        <v>742</v>
      </c>
      <c r="E42" s="123" t="s">
        <v>25</v>
      </c>
      <c r="F42" s="148"/>
      <c r="G42" s="149"/>
      <c r="H42" s="124" t="s">
        <v>743</v>
      </c>
      <c r="I42" s="126">
        <f t="shared" si="0"/>
        <v>35.090000000000003</v>
      </c>
      <c r="J42" s="126">
        <v>35.090000000000003</v>
      </c>
      <c r="K42" s="127">
        <f t="shared" si="1"/>
        <v>70.180000000000007</v>
      </c>
      <c r="L42" s="108"/>
    </row>
    <row r="43" spans="1:12" ht="12.75" customHeight="1">
      <c r="A43" s="107"/>
      <c r="B43" s="121">
        <f>'Tax Invoice'!D39</f>
        <v>3</v>
      </c>
      <c r="C43" s="122" t="s">
        <v>742</v>
      </c>
      <c r="D43" s="122" t="s">
        <v>742</v>
      </c>
      <c r="E43" s="123" t="s">
        <v>26</v>
      </c>
      <c r="F43" s="148"/>
      <c r="G43" s="149"/>
      <c r="H43" s="124" t="s">
        <v>743</v>
      </c>
      <c r="I43" s="126">
        <f t="shared" si="0"/>
        <v>35.090000000000003</v>
      </c>
      <c r="J43" s="126">
        <v>35.090000000000003</v>
      </c>
      <c r="K43" s="127">
        <f t="shared" si="1"/>
        <v>105.27000000000001</v>
      </c>
      <c r="L43" s="108"/>
    </row>
    <row r="44" spans="1:12" ht="12.75" customHeight="1">
      <c r="A44" s="107"/>
      <c r="B44" s="121">
        <f>'Tax Invoice'!D40</f>
        <v>2</v>
      </c>
      <c r="C44" s="122" t="s">
        <v>744</v>
      </c>
      <c r="D44" s="122" t="s">
        <v>744</v>
      </c>
      <c r="E44" s="123" t="s">
        <v>25</v>
      </c>
      <c r="F44" s="148" t="s">
        <v>273</v>
      </c>
      <c r="G44" s="149"/>
      <c r="H44" s="124" t="s">
        <v>745</v>
      </c>
      <c r="I44" s="126">
        <f t="shared" si="0"/>
        <v>54.58</v>
      </c>
      <c r="J44" s="126">
        <v>54.58</v>
      </c>
      <c r="K44" s="127">
        <f t="shared" si="1"/>
        <v>109.16</v>
      </c>
      <c r="L44" s="108"/>
    </row>
    <row r="45" spans="1:12" ht="24" customHeight="1">
      <c r="A45" s="107"/>
      <c r="B45" s="121">
        <f>'Tax Invoice'!D41</f>
        <v>1</v>
      </c>
      <c r="C45" s="122" t="s">
        <v>746</v>
      </c>
      <c r="D45" s="122" t="s">
        <v>746</v>
      </c>
      <c r="E45" s="123" t="s">
        <v>269</v>
      </c>
      <c r="F45" s="148"/>
      <c r="G45" s="149"/>
      <c r="H45" s="124" t="s">
        <v>747</v>
      </c>
      <c r="I45" s="126">
        <f t="shared" si="0"/>
        <v>131.13</v>
      </c>
      <c r="J45" s="126">
        <v>131.13</v>
      </c>
      <c r="K45" s="127">
        <f t="shared" si="1"/>
        <v>131.13</v>
      </c>
      <c r="L45" s="108"/>
    </row>
    <row r="46" spans="1:12" ht="24" customHeight="1">
      <c r="A46" s="107"/>
      <c r="B46" s="121">
        <f>'Tax Invoice'!D42</f>
        <v>1</v>
      </c>
      <c r="C46" s="122" t="s">
        <v>748</v>
      </c>
      <c r="D46" s="122" t="s">
        <v>748</v>
      </c>
      <c r="E46" s="123" t="s">
        <v>749</v>
      </c>
      <c r="F46" s="148"/>
      <c r="G46" s="149"/>
      <c r="H46" s="124" t="s">
        <v>750</v>
      </c>
      <c r="I46" s="126">
        <f t="shared" si="0"/>
        <v>22.68</v>
      </c>
      <c r="J46" s="126">
        <v>22.68</v>
      </c>
      <c r="K46" s="127">
        <f t="shared" si="1"/>
        <v>22.68</v>
      </c>
      <c r="L46" s="108"/>
    </row>
    <row r="47" spans="1:12" ht="24" customHeight="1">
      <c r="A47" s="107"/>
      <c r="B47" s="121">
        <f>'Tax Invoice'!D43</f>
        <v>2</v>
      </c>
      <c r="C47" s="122" t="s">
        <v>751</v>
      </c>
      <c r="D47" s="122" t="s">
        <v>751</v>
      </c>
      <c r="E47" s="123" t="s">
        <v>273</v>
      </c>
      <c r="F47" s="148"/>
      <c r="G47" s="149"/>
      <c r="H47" s="124" t="s">
        <v>752</v>
      </c>
      <c r="I47" s="126">
        <f t="shared" si="0"/>
        <v>22.68</v>
      </c>
      <c r="J47" s="126">
        <v>22.68</v>
      </c>
      <c r="K47" s="127">
        <f t="shared" si="1"/>
        <v>45.36</v>
      </c>
      <c r="L47" s="108"/>
    </row>
    <row r="48" spans="1:12" ht="24" customHeight="1">
      <c r="A48" s="107"/>
      <c r="B48" s="102">
        <f>'Tax Invoice'!D44</f>
        <v>3</v>
      </c>
      <c r="C48" s="10" t="s">
        <v>753</v>
      </c>
      <c r="D48" s="10" t="s">
        <v>753</v>
      </c>
      <c r="E48" s="111" t="s">
        <v>749</v>
      </c>
      <c r="F48" s="150"/>
      <c r="G48" s="151"/>
      <c r="H48" s="11" t="s">
        <v>754</v>
      </c>
      <c r="I48" s="12">
        <f t="shared" si="0"/>
        <v>26.23</v>
      </c>
      <c r="J48" s="12">
        <v>26.23</v>
      </c>
      <c r="K48" s="103">
        <f t="shared" si="1"/>
        <v>78.69</v>
      </c>
      <c r="L48" s="108"/>
    </row>
    <row r="49" spans="1:12" ht="12.75" customHeight="1">
      <c r="A49" s="107"/>
      <c r="B49" s="125">
        <f>SUM(B22:B48)</f>
        <v>720</v>
      </c>
      <c r="C49" s="125" t="s">
        <v>144</v>
      </c>
      <c r="D49" s="125"/>
      <c r="E49" s="125"/>
      <c r="F49" s="125"/>
      <c r="G49" s="125"/>
      <c r="H49" s="125"/>
      <c r="I49" s="128" t="s">
        <v>255</v>
      </c>
      <c r="J49" s="128" t="s">
        <v>255</v>
      </c>
      <c r="K49" s="129">
        <f>SUM(K22:K48)</f>
        <v>6197.4699999999993</v>
      </c>
      <c r="L49" s="108"/>
    </row>
    <row r="50" spans="1:12" ht="12.75" customHeight="1">
      <c r="A50" s="107"/>
      <c r="B50" s="125"/>
      <c r="C50" s="125"/>
      <c r="D50" s="125"/>
      <c r="E50" s="125"/>
      <c r="F50" s="125"/>
      <c r="G50" s="125"/>
      <c r="H50" s="125"/>
      <c r="I50" s="128" t="s">
        <v>184</v>
      </c>
      <c r="J50" s="128" t="s">
        <v>184</v>
      </c>
      <c r="K50" s="129">
        <f>Invoice!J50</f>
        <v>-2478.9879999999998</v>
      </c>
      <c r="L50" s="108"/>
    </row>
    <row r="51" spans="1:12" ht="12.75" customHeight="1" outlineLevel="1">
      <c r="A51" s="107"/>
      <c r="B51" s="125"/>
      <c r="C51" s="125"/>
      <c r="D51" s="125"/>
      <c r="E51" s="125"/>
      <c r="F51" s="125"/>
      <c r="G51" s="125"/>
      <c r="H51" s="125"/>
      <c r="I51" s="128" t="s">
        <v>185</v>
      </c>
      <c r="J51" s="128" t="s">
        <v>185</v>
      </c>
      <c r="K51" s="129">
        <f>Invoice!J51</f>
        <v>0</v>
      </c>
      <c r="L51" s="108"/>
    </row>
    <row r="52" spans="1:12" ht="12.75" customHeight="1">
      <c r="A52" s="107"/>
      <c r="B52" s="125"/>
      <c r="C52" s="125"/>
      <c r="D52" s="125"/>
      <c r="E52" s="125"/>
      <c r="F52" s="125"/>
      <c r="G52" s="125"/>
      <c r="H52" s="125"/>
      <c r="I52" s="128" t="s">
        <v>257</v>
      </c>
      <c r="J52" s="128" t="s">
        <v>257</v>
      </c>
      <c r="K52" s="129">
        <f>SUM(K49:K51)</f>
        <v>3718.4819999999995</v>
      </c>
      <c r="L52" s="108"/>
    </row>
    <row r="53" spans="1:12" ht="12.75" customHeight="1">
      <c r="A53" s="6"/>
      <c r="B53" s="7"/>
      <c r="C53" s="7"/>
      <c r="D53" s="7"/>
      <c r="E53" s="7"/>
      <c r="F53" s="7"/>
      <c r="G53" s="7"/>
      <c r="H53" s="7" t="s">
        <v>755</v>
      </c>
      <c r="I53" s="7"/>
      <c r="J53" s="7"/>
      <c r="K53" s="7"/>
      <c r="L53" s="8"/>
    </row>
    <row r="54" spans="1:12" ht="12.75" customHeight="1"/>
    <row r="55" spans="1:12" ht="12.75" customHeight="1"/>
    <row r="56" spans="1:12" ht="12.75" customHeight="1"/>
    <row r="57" spans="1:12" ht="12.75" customHeight="1"/>
    <row r="58" spans="1:12" ht="12.75" customHeight="1"/>
    <row r="59" spans="1:12" ht="12.75" customHeight="1"/>
    <row r="60" spans="1:12" ht="12.75" customHeight="1"/>
  </sheetData>
  <mergeCells count="31">
    <mergeCell ref="F48:G48"/>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F23:G23"/>
    <mergeCell ref="F24:G24"/>
    <mergeCell ref="F25:G25"/>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44"/>
    </sheetView>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145</v>
      </c>
      <c r="B1" s="14" t="s">
        <v>146</v>
      </c>
      <c r="C1" s="14"/>
      <c r="D1" s="15"/>
      <c r="E1" s="15"/>
      <c r="F1" s="15"/>
      <c r="G1" s="15"/>
      <c r="H1" s="16"/>
      <c r="I1" s="17"/>
      <c r="N1" s="89">
        <f>N2/N3</f>
        <v>1</v>
      </c>
      <c r="O1" s="18" t="s">
        <v>181</v>
      </c>
    </row>
    <row r="2" spans="1:15" s="18" customFormat="1" ht="13.5" thickBot="1">
      <c r="A2" s="19" t="s">
        <v>147</v>
      </c>
      <c r="B2" s="20" t="s">
        <v>148</v>
      </c>
      <c r="C2" s="20"/>
      <c r="D2" s="21"/>
      <c r="E2" s="22"/>
      <c r="G2" s="23" t="s">
        <v>149</v>
      </c>
      <c r="H2" s="24" t="s">
        <v>150</v>
      </c>
      <c r="N2" s="18">
        <v>6197.4699999999993</v>
      </c>
      <c r="O2" s="18" t="s">
        <v>259</v>
      </c>
    </row>
    <row r="3" spans="1:15" s="18" customFormat="1" ht="15" customHeight="1" thickBot="1">
      <c r="A3" s="19" t="s">
        <v>151</v>
      </c>
      <c r="G3" s="25">
        <f>Invoice!J14</f>
        <v>45327</v>
      </c>
      <c r="H3" s="26"/>
      <c r="N3" s="18">
        <v>6197.4699999999993</v>
      </c>
      <c r="O3" s="18" t="s">
        <v>260</v>
      </c>
    </row>
    <row r="4" spans="1:15" s="18" customFormat="1">
      <c r="A4" s="19" t="s">
        <v>152</v>
      </c>
    </row>
    <row r="5" spans="1:15" s="18" customFormat="1">
      <c r="A5" s="19" t="s">
        <v>153</v>
      </c>
    </row>
    <row r="6" spans="1:15" s="18" customFormat="1">
      <c r="A6" s="19" t="s">
        <v>154</v>
      </c>
    </row>
    <row r="7" spans="1:15" s="18" customFormat="1" ht="15">
      <c r="A7"/>
      <c r="F7" s="28"/>
    </row>
    <row r="8" spans="1:15" s="18" customFormat="1" ht="10.5" customHeight="1" thickBot="1">
      <c r="A8" s="27"/>
      <c r="F8" s="28"/>
      <c r="J8" s="18" t="s">
        <v>155</v>
      </c>
    </row>
    <row r="9" spans="1:15" s="18" customFormat="1" ht="13.5" thickBot="1">
      <c r="A9" s="29" t="s">
        <v>156</v>
      </c>
      <c r="F9" s="30" t="s">
        <v>157</v>
      </c>
      <c r="G9" s="31"/>
      <c r="H9" s="32"/>
      <c r="J9" s="18" t="str">
        <f>'Copy paste to Here'!I18</f>
        <v>THB</v>
      </c>
    </row>
    <row r="10" spans="1:15" s="18" customFormat="1" ht="13.5" thickBot="1">
      <c r="A10" s="33" t="str">
        <f>'Copy paste to Here'!G10</f>
        <v>jssourcings</v>
      </c>
      <c r="B10" s="34"/>
      <c r="C10" s="34"/>
      <c r="D10" s="34"/>
      <c r="F10" s="35" t="str">
        <f>'Copy paste to Here'!B10</f>
        <v>jssourcings</v>
      </c>
      <c r="G10" s="36"/>
      <c r="H10" s="37"/>
      <c r="K10" s="92" t="s">
        <v>276</v>
      </c>
      <c r="L10" s="32" t="s">
        <v>276</v>
      </c>
      <c r="M10" s="18">
        <v>1</v>
      </c>
    </row>
    <row r="11" spans="1:15" s="18" customFormat="1" ht="15.75" thickBot="1">
      <c r="A11" s="38" t="str">
        <f>'Copy paste to Here'!G11</f>
        <v>Sam4 Kong4</v>
      </c>
      <c r="B11" s="39"/>
      <c r="C11" s="39"/>
      <c r="D11" s="39"/>
      <c r="F11" s="40" t="str">
        <f>'Copy paste to Here'!B11</f>
        <v>Sam4 Kong4</v>
      </c>
      <c r="G11" s="41"/>
      <c r="H11" s="42"/>
      <c r="K11" s="90" t="s">
        <v>158</v>
      </c>
      <c r="L11" s="43" t="s">
        <v>159</v>
      </c>
      <c r="M11" s="18">
        <f>VLOOKUP(G3,[1]Sheet1!$A$9:$I$7290,2,FALSE)</f>
        <v>35.5</v>
      </c>
    </row>
    <row r="12" spans="1:15" s="18" customFormat="1" ht="15.75" thickBot="1">
      <c r="A12" s="38" t="str">
        <f>'Copy paste to Here'!G12</f>
        <v>Bang Rak 152 Chartered Square Building</v>
      </c>
      <c r="B12" s="39"/>
      <c r="C12" s="39"/>
      <c r="D12" s="39"/>
      <c r="E12" s="86"/>
      <c r="F12" s="40" t="str">
        <f>'Copy paste to Here'!B12</f>
        <v>Bang Rak 152 Chartered Square Building</v>
      </c>
      <c r="G12" s="41"/>
      <c r="H12" s="42"/>
      <c r="K12" s="90" t="s">
        <v>160</v>
      </c>
      <c r="L12" s="43" t="s">
        <v>133</v>
      </c>
      <c r="M12" s="18">
        <f>VLOOKUP(G3,[1]Sheet1!$A$9:$I$7290,3,FALSE)</f>
        <v>38.04</v>
      </c>
    </row>
    <row r="13" spans="1:15" s="18" customFormat="1" ht="15.75" thickBot="1">
      <c r="A13" s="38" t="str">
        <f>'Copy paste to Here'!G13</f>
        <v>10500 Bangkok</v>
      </c>
      <c r="B13" s="39"/>
      <c r="C13" s="39"/>
      <c r="D13" s="39"/>
      <c r="E13" s="104" t="s">
        <v>276</v>
      </c>
      <c r="F13" s="40" t="str">
        <f>'Copy paste to Here'!B13</f>
        <v>10500 Bangkok</v>
      </c>
      <c r="G13" s="41"/>
      <c r="H13" s="42"/>
      <c r="K13" s="90" t="s">
        <v>161</v>
      </c>
      <c r="L13" s="43" t="s">
        <v>162</v>
      </c>
      <c r="M13" s="106">
        <f>VLOOKUP(G3,[1]Sheet1!$A$9:$I$7290,4,FALSE)</f>
        <v>44.5</v>
      </c>
    </row>
    <row r="14" spans="1:15" s="18" customFormat="1" ht="15.75" thickBot="1">
      <c r="A14" s="38" t="str">
        <f>'Copy paste to Here'!G14</f>
        <v>Thailand</v>
      </c>
      <c r="B14" s="39"/>
      <c r="C14" s="39"/>
      <c r="D14" s="39"/>
      <c r="E14" s="104">
        <f>VLOOKUP(J9,$L$10:$M$17,2,FALSE)</f>
        <v>1</v>
      </c>
      <c r="F14" s="40" t="str">
        <f>'Copy paste to Here'!B14</f>
        <v>Thailand</v>
      </c>
      <c r="G14" s="41"/>
      <c r="H14" s="42"/>
      <c r="K14" s="90" t="s">
        <v>163</v>
      </c>
      <c r="L14" s="43" t="s">
        <v>164</v>
      </c>
      <c r="M14" s="18">
        <f>VLOOKUP(G3,[1]Sheet1!$A$9:$I$7290,5,FALSE)</f>
        <v>22.66</v>
      </c>
    </row>
    <row r="15" spans="1:15" s="18" customFormat="1" ht="15.75" thickBot="1">
      <c r="A15" s="44" t="str">
        <f>'Copy paste to Here'!G15</f>
        <v xml:space="preserve"> </v>
      </c>
      <c r="F15" s="45" t="str">
        <f>'Copy paste to Here'!B15</f>
        <v xml:space="preserve"> </v>
      </c>
      <c r="G15" s="46"/>
      <c r="H15" s="47"/>
      <c r="K15" s="91" t="s">
        <v>165</v>
      </c>
      <c r="L15" s="48" t="s">
        <v>166</v>
      </c>
      <c r="M15" s="18">
        <f>VLOOKUP(G3,[1]Sheet1!$A$9:$I$7290,6,FALSE)</f>
        <v>26.13</v>
      </c>
    </row>
    <row r="16" spans="1:15" s="18" customFormat="1" ht="13.7" customHeight="1" thickBot="1">
      <c r="A16" s="49"/>
      <c r="K16" s="91" t="s">
        <v>167</v>
      </c>
      <c r="L16" s="48" t="s">
        <v>168</v>
      </c>
      <c r="M16" s="18">
        <f>VLOOKUP(G3,[1]Sheet1!$A$9:$I$7290,7,FALSE)</f>
        <v>21.2</v>
      </c>
    </row>
    <row r="17" spans="1:13" s="18" customFormat="1" ht="13.5" thickBot="1">
      <c r="A17" s="50" t="s">
        <v>169</v>
      </c>
      <c r="B17" s="51" t="s">
        <v>170</v>
      </c>
      <c r="C17" s="51" t="s">
        <v>284</v>
      </c>
      <c r="D17" s="52" t="s">
        <v>198</v>
      </c>
      <c r="E17" s="52" t="s">
        <v>261</v>
      </c>
      <c r="F17" s="52" t="str">
        <f>CONCATENATE("Amount ",,J9)</f>
        <v>Amount THB</v>
      </c>
      <c r="G17" s="51" t="s">
        <v>171</v>
      </c>
      <c r="H17" s="51" t="s">
        <v>172</v>
      </c>
      <c r="J17" s="18" t="s">
        <v>173</v>
      </c>
      <c r="K17" s="18" t="s">
        <v>174</v>
      </c>
      <c r="L17" s="18" t="s">
        <v>174</v>
      </c>
      <c r="M17" s="18">
        <v>2.5</v>
      </c>
    </row>
    <row r="18" spans="1:13" s="59" customFormat="1" ht="24">
      <c r="A18" s="53" t="str">
        <f>IF((LEN('Copy paste to Here'!G22))&gt;5,((CONCATENATE('Copy paste to Here'!G22," &amp; ",'Copy paste to Here'!D22,"  &amp;  ",'Copy paste to Here'!E22))),"Empty Cell")</f>
        <v>Flexible acrylic circular barbell, 16g (1.2mm) with two 3mm UV balls &amp; Length: 8mm  &amp;  Color: Black</v>
      </c>
      <c r="B18" s="54" t="str">
        <f>'Copy paste to Here'!C22</f>
        <v>ACBEVB</v>
      </c>
      <c r="C18" s="54" t="s">
        <v>714</v>
      </c>
      <c r="D18" s="55">
        <f>Invoice!B22</f>
        <v>4</v>
      </c>
      <c r="E18" s="56">
        <f>'Shipping Invoice'!J22*$N$1</f>
        <v>7.44</v>
      </c>
      <c r="F18" s="56">
        <f>D18*E18</f>
        <v>29.76</v>
      </c>
      <c r="G18" s="57">
        <f>E18*$E$14</f>
        <v>7.44</v>
      </c>
      <c r="H18" s="58">
        <f>D18*G18</f>
        <v>29.76</v>
      </c>
    </row>
    <row r="19" spans="1:13" s="59" customFormat="1" ht="24">
      <c r="A19" s="105" t="str">
        <f>IF((LEN('Copy paste to Here'!G23))&gt;5,((CONCATENATE('Copy paste to Here'!G23," &amp; ",'Copy paste to Here'!D23,"  &amp;  ",'Copy paste to Here'!E23))),"Empty Cell")</f>
        <v xml:space="preserve">Pair of flexible clear acrylic retainer ear studs, 20g (0.8mm) with flat disk top and ultra soft silicon butterflies &amp;   &amp;  </v>
      </c>
      <c r="B19" s="54" t="str">
        <f>'Copy paste to Here'!C23</f>
        <v>AERRD</v>
      </c>
      <c r="C19" s="54" t="s">
        <v>580</v>
      </c>
      <c r="D19" s="55">
        <f>Invoice!B23</f>
        <v>100</v>
      </c>
      <c r="E19" s="56">
        <f>'Shipping Invoice'!J23*$N$1</f>
        <v>12.05</v>
      </c>
      <c r="F19" s="56">
        <f t="shared" ref="F19:F82" si="0">D19*E19</f>
        <v>1205</v>
      </c>
      <c r="G19" s="57">
        <f t="shared" ref="G19:G82" si="1">E19*$E$14</f>
        <v>12.05</v>
      </c>
      <c r="H19" s="60">
        <f t="shared" ref="H19:H82" si="2">D19*G19</f>
        <v>1205</v>
      </c>
    </row>
    <row r="20" spans="1:13" s="59" customFormat="1" ht="25.5">
      <c r="A20" s="53" t="str">
        <f>IF((LEN('Copy paste to Here'!G24))&gt;5,((CONCATENATE('Copy paste to Here'!G24," &amp; ",'Copy paste to Here'!D24,"  &amp;  ",'Copy paste to Here'!E24))),"Empty Cell")</f>
        <v xml:space="preserve">Bio - Flex nose stud, 20g (0.8mm) with a 2.5mm round top with bezel set SwarovskiⓇ crystal &amp; Crystal Color: Clear  &amp;  </v>
      </c>
      <c r="B20" s="54" t="str">
        <f>'Copy paste to Here'!C24</f>
        <v>ANSBC25</v>
      </c>
      <c r="C20" s="54" t="s">
        <v>716</v>
      </c>
      <c r="D20" s="55">
        <f>Invoice!B24</f>
        <v>10</v>
      </c>
      <c r="E20" s="56">
        <f>'Shipping Invoice'!J24*$N$1</f>
        <v>12.05</v>
      </c>
      <c r="F20" s="56">
        <f t="shared" si="0"/>
        <v>120.5</v>
      </c>
      <c r="G20" s="57">
        <f t="shared" si="1"/>
        <v>12.05</v>
      </c>
      <c r="H20" s="60">
        <f t="shared" si="2"/>
        <v>120.5</v>
      </c>
    </row>
    <row r="21" spans="1:13" s="59" customFormat="1" ht="25.5">
      <c r="A21" s="53" t="str">
        <f>IF((LEN('Copy paste to Here'!G25))&gt;5,((CONCATENATE('Copy paste to Here'!G25," &amp; ",'Copy paste to Here'!D25,"  &amp;  ",'Copy paste to Here'!E25))),"Empty Cell")</f>
        <v xml:space="preserve">Bio - Flex nose stud, 20g (0.8mm) with a 2.5mm round top with bezel set SwarovskiⓇ crystal &amp; Crystal Color: Rose  &amp;  </v>
      </c>
      <c r="B21" s="54" t="str">
        <f>'Copy paste to Here'!C25</f>
        <v>ANSBC25</v>
      </c>
      <c r="C21" s="54" t="s">
        <v>716</v>
      </c>
      <c r="D21" s="55">
        <f>Invoice!B25</f>
        <v>6</v>
      </c>
      <c r="E21" s="56">
        <f>'Shipping Invoice'!J25*$N$1</f>
        <v>12.05</v>
      </c>
      <c r="F21" s="56">
        <f t="shared" si="0"/>
        <v>72.300000000000011</v>
      </c>
      <c r="G21" s="57">
        <f t="shared" si="1"/>
        <v>12.05</v>
      </c>
      <c r="H21" s="60">
        <f t="shared" si="2"/>
        <v>72.300000000000011</v>
      </c>
    </row>
    <row r="22" spans="1:13" s="59" customFormat="1" ht="36">
      <c r="A22" s="53" t="str">
        <f>IF((LEN('Copy paste to Here'!G26))&gt;5,((CONCATENATE('Copy paste to Here'!G26," &amp; ",'Copy paste to Here'!D26,"  &amp;  ",'Copy paste to Here'!E26))),"Empty Cell")</f>
        <v>Surgical steel tongue barbell, 14g (1.6mm) with 6mm ferido glued multi crystal ball with resin cover and a 6mm plain steel ball &amp; Length: 16mm  &amp;  Crystal Color: Clear</v>
      </c>
      <c r="B22" s="54" t="str">
        <f>'Copy paste to Here'!C26</f>
        <v>BBFR6</v>
      </c>
      <c r="C22" s="54" t="s">
        <v>718</v>
      </c>
      <c r="D22" s="55">
        <f>Invoice!B26</f>
        <v>2</v>
      </c>
      <c r="E22" s="56">
        <f>'Shipping Invoice'!J26*$N$1</f>
        <v>58.83</v>
      </c>
      <c r="F22" s="56">
        <f t="shared" si="0"/>
        <v>117.66</v>
      </c>
      <c r="G22" s="57">
        <f t="shared" si="1"/>
        <v>58.83</v>
      </c>
      <c r="H22" s="60">
        <f t="shared" si="2"/>
        <v>117.66</v>
      </c>
    </row>
    <row r="23" spans="1:13" s="59" customFormat="1" ht="36">
      <c r="A23" s="53" t="str">
        <f>IF((LEN('Copy paste to Here'!G27))&gt;5,((CONCATENATE('Copy paste to Here'!G27," &amp; ",'Copy paste to Here'!D27,"  &amp;  ",'Copy paste to Here'!E27))),"Empty Cell")</f>
        <v>Surgical steel tongue barbell, 14g (1.6mm) with 6mm ferido glued multi crystal ball with resin cover and a 6mm plain steel ball &amp; Length: 16mm  &amp;  Crystal Color: AB</v>
      </c>
      <c r="B23" s="54" t="str">
        <f>'Copy paste to Here'!C27</f>
        <v>BBFR6</v>
      </c>
      <c r="C23" s="54" t="s">
        <v>718</v>
      </c>
      <c r="D23" s="55">
        <f>Invoice!B27</f>
        <v>2</v>
      </c>
      <c r="E23" s="56">
        <f>'Shipping Invoice'!J27*$N$1</f>
        <v>58.83</v>
      </c>
      <c r="F23" s="56">
        <f t="shared" si="0"/>
        <v>117.66</v>
      </c>
      <c r="G23" s="57">
        <f t="shared" si="1"/>
        <v>58.83</v>
      </c>
      <c r="H23" s="60">
        <f t="shared" si="2"/>
        <v>117.66</v>
      </c>
    </row>
    <row r="24" spans="1:13" s="59" customFormat="1" ht="36">
      <c r="A24" s="53" t="str">
        <f>IF((LEN('Copy paste to Here'!G28))&gt;5,((CONCATENATE('Copy paste to Here'!G28," &amp; ",'Copy paste to Here'!D28,"  &amp;  ",'Copy paste to Here'!E28))),"Empty Cell")</f>
        <v>Anodized surgical steel tongue barbell, 14g (1.6mm) with top 6mm jewel ball and lower 6mm steel ball &amp; Length: 16mm  &amp;  Color: Black Anodized w/ Rose crystal</v>
      </c>
      <c r="B24" s="54" t="str">
        <f>'Copy paste to Here'!C28</f>
        <v>BBTC</v>
      </c>
      <c r="C24" s="54" t="s">
        <v>720</v>
      </c>
      <c r="D24" s="55">
        <f>Invoice!B28</f>
        <v>2</v>
      </c>
      <c r="E24" s="56">
        <f>'Shipping Invoice'!J28*$N$1</f>
        <v>40.049999999999997</v>
      </c>
      <c r="F24" s="56">
        <f t="shared" si="0"/>
        <v>80.099999999999994</v>
      </c>
      <c r="G24" s="57">
        <f t="shared" si="1"/>
        <v>40.049999999999997</v>
      </c>
      <c r="H24" s="60">
        <f t="shared" si="2"/>
        <v>80.099999999999994</v>
      </c>
    </row>
    <row r="25" spans="1:13" s="59" customFormat="1" ht="24">
      <c r="A25" s="53" t="str">
        <f>IF((LEN('Copy paste to Here'!G29))&gt;5,((CONCATENATE('Copy paste to Here'!G29," &amp; ",'Copy paste to Here'!D29,"  &amp;  ",'Copy paste to Here'!E29))),"Empty Cell")</f>
        <v>Anodized surgical steel eyebrow banana, 20g (0.8mm) with two 3mm balls &amp; Length: 6mm  &amp;  Color: Black</v>
      </c>
      <c r="B25" s="54" t="str">
        <f>'Copy paste to Here'!C29</f>
        <v>BNET20B</v>
      </c>
      <c r="C25" s="54" t="s">
        <v>723</v>
      </c>
      <c r="D25" s="55">
        <f>Invoice!B29</f>
        <v>2</v>
      </c>
      <c r="E25" s="56">
        <f>'Shipping Invoice'!J29*$N$1</f>
        <v>20.91</v>
      </c>
      <c r="F25" s="56">
        <f t="shared" si="0"/>
        <v>41.82</v>
      </c>
      <c r="G25" s="57">
        <f t="shared" si="1"/>
        <v>20.91</v>
      </c>
      <c r="H25" s="60">
        <f t="shared" si="2"/>
        <v>41.82</v>
      </c>
    </row>
    <row r="26" spans="1:13" s="59" customFormat="1" ht="24">
      <c r="A26" s="53" t="str">
        <f>IF((LEN('Copy paste to Here'!G30))&gt;5,((CONCATENATE('Copy paste to Here'!G30," &amp; ",'Copy paste to Here'!D30,"  &amp;  ",'Copy paste to Here'!E30))),"Empty Cell")</f>
        <v>Anodized surgical steel eyebrow banana, 20g (0.8mm) with two 3mm balls &amp; Length: 6mm  &amp;  Color: Gold</v>
      </c>
      <c r="B26" s="54" t="str">
        <f>'Copy paste to Here'!C30</f>
        <v>BNET20B</v>
      </c>
      <c r="C26" s="54" t="s">
        <v>723</v>
      </c>
      <c r="D26" s="55">
        <f>Invoice!B30</f>
        <v>12</v>
      </c>
      <c r="E26" s="56">
        <f>'Shipping Invoice'!J30*$N$1</f>
        <v>20.91</v>
      </c>
      <c r="F26" s="56">
        <f t="shared" si="0"/>
        <v>250.92000000000002</v>
      </c>
      <c r="G26" s="57">
        <f t="shared" si="1"/>
        <v>20.91</v>
      </c>
      <c r="H26" s="60">
        <f t="shared" si="2"/>
        <v>250.92000000000002</v>
      </c>
    </row>
    <row r="27" spans="1:13" s="59" customFormat="1" ht="24">
      <c r="A27" s="53" t="str">
        <f>IF((LEN('Copy paste to Here'!G31))&gt;5,((CONCATENATE('Copy paste to Here'!G31," &amp; ",'Copy paste to Here'!D31,"  &amp;  ",'Copy paste to Here'!E31))),"Empty Cell")</f>
        <v>Anodized surgical steel eyebrow banana, 20g (0.8mm) with two 3mm balls &amp; Length: 10mm  &amp;  Color: Gold</v>
      </c>
      <c r="B27" s="54" t="str">
        <f>'Copy paste to Here'!C31</f>
        <v>BNET20B</v>
      </c>
      <c r="C27" s="54" t="s">
        <v>723</v>
      </c>
      <c r="D27" s="55">
        <f>Invoice!B31</f>
        <v>12</v>
      </c>
      <c r="E27" s="56">
        <f>'Shipping Invoice'!J31*$N$1</f>
        <v>20.91</v>
      </c>
      <c r="F27" s="56">
        <f t="shared" si="0"/>
        <v>250.92000000000002</v>
      </c>
      <c r="G27" s="57">
        <f t="shared" si="1"/>
        <v>20.91</v>
      </c>
      <c r="H27" s="60">
        <f t="shared" si="2"/>
        <v>250.92000000000002</v>
      </c>
    </row>
    <row r="28" spans="1:13" s="59" customFormat="1" ht="36">
      <c r="A28" s="53" t="str">
        <f>IF((LEN('Copy paste to Here'!G32))&gt;5,((CONCATENATE('Copy paste to Here'!G32," &amp; ",'Copy paste to Here'!D32,"  &amp;  ",'Copy paste to Here'!E32))),"Empty Cell")</f>
        <v>Clear bio flexible belly banana, 14g (1.6mm) with a 5mm and a 10mm jewel ball - length 5/8'' (16mm) ''cut to fit to your size'' &amp; Crystal Color: Rose  &amp;  Color: Black</v>
      </c>
      <c r="B28" s="54" t="str">
        <f>'Copy paste to Here'!C32</f>
        <v>BNOCC</v>
      </c>
      <c r="C28" s="54" t="s">
        <v>725</v>
      </c>
      <c r="D28" s="55">
        <f>Invoice!B32</f>
        <v>2</v>
      </c>
      <c r="E28" s="56">
        <f>'Shipping Invoice'!J32*$N$1</f>
        <v>52.81</v>
      </c>
      <c r="F28" s="56">
        <f t="shared" si="0"/>
        <v>105.62</v>
      </c>
      <c r="G28" s="57">
        <f t="shared" si="1"/>
        <v>52.81</v>
      </c>
      <c r="H28" s="60">
        <f t="shared" si="2"/>
        <v>105.62</v>
      </c>
    </row>
    <row r="29" spans="1:13" s="59" customFormat="1" ht="24">
      <c r="A29" s="53" t="str">
        <f>IF((LEN('Copy paste to Here'!G33))&gt;5,((CONCATENATE('Copy paste to Here'!G33," &amp; ",'Copy paste to Here'!D33,"  &amp;  ",'Copy paste to Here'!E33))),"Empty Cell")</f>
        <v>Bioflexible belly piercing retainer, 16g to 14g (1.6mm to 1.2mm) with rubber O-ring &amp; Length: 8mm  &amp;  Gauge: 1.2mm</v>
      </c>
      <c r="B29" s="54" t="str">
        <f>'Copy paste to Here'!C33</f>
        <v>BNRT</v>
      </c>
      <c r="C29" s="54" t="s">
        <v>612</v>
      </c>
      <c r="D29" s="55">
        <f>Invoice!B33</f>
        <v>52</v>
      </c>
      <c r="E29" s="56">
        <f>'Shipping Invoice'!J33*$N$1</f>
        <v>4.96</v>
      </c>
      <c r="F29" s="56">
        <f t="shared" si="0"/>
        <v>257.92</v>
      </c>
      <c r="G29" s="57">
        <f t="shared" si="1"/>
        <v>4.96</v>
      </c>
      <c r="H29" s="60">
        <f t="shared" si="2"/>
        <v>257.92</v>
      </c>
    </row>
    <row r="30" spans="1:13" s="59" customFormat="1" ht="24">
      <c r="A30" s="53" t="str">
        <f>IF((LEN('Copy paste to Here'!G34))&gt;5,((CONCATENATE('Copy paste to Here'!G34," &amp; ",'Copy paste to Here'!D34,"  &amp;  ",'Copy paste to Here'!E34))),"Empty Cell")</f>
        <v xml:space="preserve">Rose gold PVD plated surgical steel circular barbell, 16g (1.2mm) with two 3mm balls &amp; Length: 10mm  &amp;  </v>
      </c>
      <c r="B30" s="54" t="str">
        <f>'Copy paste to Here'!C34</f>
        <v>CBETTB</v>
      </c>
      <c r="C30" s="54" t="s">
        <v>726</v>
      </c>
      <c r="D30" s="55">
        <f>Invoice!B34</f>
        <v>4</v>
      </c>
      <c r="E30" s="56">
        <f>'Shipping Invoice'!J34*$N$1</f>
        <v>20.91</v>
      </c>
      <c r="F30" s="56">
        <f t="shared" si="0"/>
        <v>83.64</v>
      </c>
      <c r="G30" s="57">
        <f t="shared" si="1"/>
        <v>20.91</v>
      </c>
      <c r="H30" s="60">
        <f t="shared" si="2"/>
        <v>83.64</v>
      </c>
    </row>
    <row r="31" spans="1:13" s="59" customFormat="1" ht="24">
      <c r="A31" s="53" t="str">
        <f>IF((LEN('Copy paste to Here'!G35))&gt;5,((CONCATENATE('Copy paste to Here'!G35," &amp; ",'Copy paste to Here'!D35,"  &amp;  ",'Copy paste to Here'!E35))),"Empty Cell")</f>
        <v>PVD plated surgical steel circular barbell 18g (1mm) with two 3mm balls &amp; Length: 8mm  &amp;  Color: Gold</v>
      </c>
      <c r="B31" s="54" t="str">
        <f>'Copy paste to Here'!C35</f>
        <v>CBT18B3</v>
      </c>
      <c r="C31" s="54" t="s">
        <v>728</v>
      </c>
      <c r="D31" s="55">
        <f>Invoice!B35</f>
        <v>16</v>
      </c>
      <c r="E31" s="56">
        <f>'Shipping Invoice'!J35*$N$1</f>
        <v>23.39</v>
      </c>
      <c r="F31" s="56">
        <f t="shared" si="0"/>
        <v>374.24</v>
      </c>
      <c r="G31" s="57">
        <f t="shared" si="1"/>
        <v>23.39</v>
      </c>
      <c r="H31" s="60">
        <f t="shared" si="2"/>
        <v>374.24</v>
      </c>
    </row>
    <row r="32" spans="1:13" s="59" customFormat="1" ht="24">
      <c r="A32" s="53" t="str">
        <f>IF((LEN('Copy paste to Here'!G36))&gt;5,((CONCATENATE('Copy paste to Here'!G36," &amp; ",'Copy paste to Here'!D36,"  &amp;  ",'Copy paste to Here'!E36))),"Empty Cell")</f>
        <v xml:space="preserve">Bio flexible eyebrow retainer, 16g (1.2mm) - length 1/4'' to 1/2'' (6mm to 12mm) &amp; Length: 6mm  &amp;  </v>
      </c>
      <c r="B32" s="54" t="str">
        <f>'Copy paste to Here'!C36</f>
        <v>EBRT</v>
      </c>
      <c r="C32" s="54" t="s">
        <v>730</v>
      </c>
      <c r="D32" s="55">
        <f>Invoice!B36</f>
        <v>24</v>
      </c>
      <c r="E32" s="56">
        <f>'Shipping Invoice'!J36*$N$1</f>
        <v>4.96</v>
      </c>
      <c r="F32" s="56">
        <f t="shared" si="0"/>
        <v>119.03999999999999</v>
      </c>
      <c r="G32" s="57">
        <f t="shared" si="1"/>
        <v>4.96</v>
      </c>
      <c r="H32" s="60">
        <f t="shared" si="2"/>
        <v>119.03999999999999</v>
      </c>
    </row>
    <row r="33" spans="1:8" s="59" customFormat="1" ht="24">
      <c r="A33" s="53" t="str">
        <f>IF((LEN('Copy paste to Here'!G37))&gt;5,((CONCATENATE('Copy paste to Here'!G37," &amp; ",'Copy paste to Here'!D37,"  &amp;  ",'Copy paste to Here'!E37))),"Empty Cell")</f>
        <v>Bioflex eyebrow banana, 16g (1.2mm) with two 3mm balls &amp; Length: 10mm  &amp;  Color: Clear</v>
      </c>
      <c r="B33" s="54" t="str">
        <f>'Copy paste to Here'!C37</f>
        <v>FBNEVB</v>
      </c>
      <c r="C33" s="54" t="s">
        <v>731</v>
      </c>
      <c r="D33" s="55">
        <f>Invoice!B37</f>
        <v>16</v>
      </c>
      <c r="E33" s="56">
        <f>'Shipping Invoice'!J37*$N$1</f>
        <v>8.51</v>
      </c>
      <c r="F33" s="56">
        <f t="shared" si="0"/>
        <v>136.16</v>
      </c>
      <c r="G33" s="57">
        <f t="shared" si="1"/>
        <v>8.51</v>
      </c>
      <c r="H33" s="60">
        <f t="shared" si="2"/>
        <v>136.16</v>
      </c>
    </row>
    <row r="34" spans="1:8" s="59" customFormat="1" ht="24">
      <c r="A34" s="53" t="str">
        <f>IF((LEN('Copy paste to Here'!G38))&gt;5,((CONCATENATE('Copy paste to Here'!G38," &amp; ",'Copy paste to Here'!D38,"  &amp;  ",'Copy paste to Here'!E38))),"Empty Cell")</f>
        <v>Acrylic fake plug without rubber O-rings &amp; Size: 8mm  &amp;  Color: Black</v>
      </c>
      <c r="B34" s="54" t="str">
        <f>'Copy paste to Here'!C38</f>
        <v>IPVRD</v>
      </c>
      <c r="C34" s="54" t="s">
        <v>733</v>
      </c>
      <c r="D34" s="55">
        <f>Invoice!B38</f>
        <v>6</v>
      </c>
      <c r="E34" s="56">
        <f>'Shipping Invoice'!J38*$N$1</f>
        <v>12.05</v>
      </c>
      <c r="F34" s="56">
        <f t="shared" si="0"/>
        <v>72.300000000000011</v>
      </c>
      <c r="G34" s="57">
        <f t="shared" si="1"/>
        <v>12.05</v>
      </c>
      <c r="H34" s="60">
        <f t="shared" si="2"/>
        <v>72.300000000000011</v>
      </c>
    </row>
    <row r="35" spans="1:8" s="59" customFormat="1" ht="24">
      <c r="A35" s="53" t="str">
        <f>IF((LEN('Copy paste to Here'!G39))&gt;5,((CONCATENATE('Copy paste to Here'!G39," &amp; ",'Copy paste to Here'!D39,"  &amp;  ",'Copy paste to Here'!E39))),"Empty Cell")</f>
        <v xml:space="preserve">Clear acrylic flexible nose bone retainer, 22g (0.6mm) and 20g (0.8mm) with 2mm flat disk shaped top &amp; Gauge: 0.8mm  &amp;  </v>
      </c>
      <c r="B35" s="54" t="str">
        <f>'Copy paste to Here'!C39</f>
        <v>NBRTD</v>
      </c>
      <c r="C35" s="54" t="s">
        <v>735</v>
      </c>
      <c r="D35" s="55">
        <f>Invoice!B39</f>
        <v>8</v>
      </c>
      <c r="E35" s="56">
        <f>'Shipping Invoice'!J39*$N$1</f>
        <v>4.96</v>
      </c>
      <c r="F35" s="56">
        <f t="shared" si="0"/>
        <v>39.68</v>
      </c>
      <c r="G35" s="57">
        <f t="shared" si="1"/>
        <v>4.96</v>
      </c>
      <c r="H35" s="60">
        <f t="shared" si="2"/>
        <v>39.68</v>
      </c>
    </row>
    <row r="36" spans="1:8" s="59" customFormat="1" ht="24">
      <c r="A36" s="53" t="str">
        <f>IF((LEN('Copy paste to Here'!G40))&gt;5,((CONCATENATE('Copy paste to Here'!G40," &amp; ",'Copy paste to Here'!D40,"  &amp;  ",'Copy paste to Here'!E40))),"Empty Cell")</f>
        <v xml:space="preserve">Clear acrylic flexible nose stud retainer, 20g (0.8mm) with 2mm flat disk shaped top &amp;   &amp;  </v>
      </c>
      <c r="B36" s="54" t="str">
        <f>'Copy paste to Here'!C40</f>
        <v>NSRTD</v>
      </c>
      <c r="C36" s="54" t="s">
        <v>738</v>
      </c>
      <c r="D36" s="55">
        <f>Invoice!B40</f>
        <v>420</v>
      </c>
      <c r="E36" s="56">
        <f>'Shipping Invoice'!J40*$N$1</f>
        <v>4.96</v>
      </c>
      <c r="F36" s="56">
        <f t="shared" si="0"/>
        <v>2083.1999999999998</v>
      </c>
      <c r="G36" s="57">
        <f t="shared" si="1"/>
        <v>4.96</v>
      </c>
      <c r="H36" s="60">
        <f t="shared" si="2"/>
        <v>2083.1999999999998</v>
      </c>
    </row>
    <row r="37" spans="1:8" s="59" customFormat="1" ht="24">
      <c r="A37" s="53" t="str">
        <f>IF((LEN('Copy paste to Here'!G41))&gt;5,((CONCATENATE('Copy paste to Here'!G41," &amp; ",'Copy paste to Here'!D41,"  &amp;  ",'Copy paste to Here'!E41))),"Empty Cell")</f>
        <v xml:space="preserve">Surgical steel spiral, 18g (1mm) with two 3mm cones &amp; Length: 10mm  &amp;  </v>
      </c>
      <c r="B37" s="54" t="str">
        <f>'Copy paste to Here'!C41</f>
        <v>SP18CN3</v>
      </c>
      <c r="C37" s="54" t="s">
        <v>740</v>
      </c>
      <c r="D37" s="55">
        <f>Invoice!B41</f>
        <v>6</v>
      </c>
      <c r="E37" s="56">
        <f>'Shipping Invoice'!J41*$N$1</f>
        <v>12.76</v>
      </c>
      <c r="F37" s="56">
        <f t="shared" si="0"/>
        <v>76.56</v>
      </c>
      <c r="G37" s="57">
        <f t="shared" si="1"/>
        <v>12.76</v>
      </c>
      <c r="H37" s="60">
        <f t="shared" si="2"/>
        <v>76.56</v>
      </c>
    </row>
    <row r="38" spans="1:8" s="59" customFormat="1" ht="24">
      <c r="A38" s="53" t="str">
        <f>IF((LEN('Copy paste to Here'!G42))&gt;5,((CONCATENATE('Copy paste to Here'!G42," &amp; ",'Copy paste to Here'!D42,"  &amp;  ",'Copy paste to Here'!E42))),"Empty Cell")</f>
        <v xml:space="preserve">Titanium G23 labret, 16g (1.2mm) with a 4mm cone &amp; Length: 8mm  &amp;  </v>
      </c>
      <c r="B38" s="54" t="str">
        <f>'Copy paste to Here'!C42</f>
        <v>ULCN4S</v>
      </c>
      <c r="C38" s="54" t="s">
        <v>742</v>
      </c>
      <c r="D38" s="55">
        <f>Invoice!B42</f>
        <v>2</v>
      </c>
      <c r="E38" s="56">
        <f>'Shipping Invoice'!J42*$N$1</f>
        <v>35.090000000000003</v>
      </c>
      <c r="F38" s="56">
        <f t="shared" si="0"/>
        <v>70.180000000000007</v>
      </c>
      <c r="G38" s="57">
        <f t="shared" si="1"/>
        <v>35.090000000000003</v>
      </c>
      <c r="H38" s="60">
        <f t="shared" si="2"/>
        <v>70.180000000000007</v>
      </c>
    </row>
    <row r="39" spans="1:8" s="59" customFormat="1" ht="24">
      <c r="A39" s="53" t="str">
        <f>IF((LEN('Copy paste to Here'!G43))&gt;5,((CONCATENATE('Copy paste to Here'!G43," &amp; ",'Copy paste to Here'!D43,"  &amp;  ",'Copy paste to Here'!E43))),"Empty Cell")</f>
        <v xml:space="preserve">Titanium G23 labret, 16g (1.2mm) with a 4mm cone &amp; Length: 10mm  &amp;  </v>
      </c>
      <c r="B39" s="54" t="str">
        <f>'Copy paste to Here'!C43</f>
        <v>ULCN4S</v>
      </c>
      <c r="C39" s="54" t="s">
        <v>742</v>
      </c>
      <c r="D39" s="55">
        <f>Invoice!B43</f>
        <v>3</v>
      </c>
      <c r="E39" s="56">
        <f>'Shipping Invoice'!J43*$N$1</f>
        <v>35.090000000000003</v>
      </c>
      <c r="F39" s="56">
        <f t="shared" si="0"/>
        <v>105.27000000000001</v>
      </c>
      <c r="G39" s="57">
        <f t="shared" si="1"/>
        <v>35.090000000000003</v>
      </c>
      <c r="H39" s="60">
        <f t="shared" si="2"/>
        <v>105.27000000000001</v>
      </c>
    </row>
    <row r="40" spans="1:8" s="59" customFormat="1" ht="25.5">
      <c r="A40" s="53" t="str">
        <f>IF((LEN('Copy paste to Here'!G44))&gt;5,((CONCATENATE('Copy paste to Here'!G44," &amp; ",'Copy paste to Here'!D44,"  &amp;  ",'Copy paste to Here'!E44))),"Empty Cell")</f>
        <v>Anodized titanium G23 labret, 16g (1.2mm) with a 4mm cone &amp; Length: 8mm  &amp;  Color: Black</v>
      </c>
      <c r="B40" s="54" t="str">
        <f>'Copy paste to Here'!C44</f>
        <v>UTLBCN4S</v>
      </c>
      <c r="C40" s="54" t="s">
        <v>744</v>
      </c>
      <c r="D40" s="55">
        <f>Invoice!B44</f>
        <v>2</v>
      </c>
      <c r="E40" s="56">
        <f>'Shipping Invoice'!J44*$N$1</f>
        <v>54.58</v>
      </c>
      <c r="F40" s="56">
        <f t="shared" si="0"/>
        <v>109.16</v>
      </c>
      <c r="G40" s="57">
        <f t="shared" si="1"/>
        <v>54.58</v>
      </c>
      <c r="H40" s="60">
        <f t="shared" si="2"/>
        <v>109.16</v>
      </c>
    </row>
    <row r="41" spans="1:8" s="59" customFormat="1" ht="36">
      <c r="A41" s="53" t="str">
        <f>IF((LEN('Copy paste to Here'!G45))&gt;5,((CONCATENATE('Copy paste to Here'!G45," &amp; ",'Copy paste to Here'!D45,"  &amp;  ",'Copy paste to Here'!E45))),"Empty Cell")</f>
        <v xml:space="preserve">Pack of 10 pcs. of 3mm surgical steel half jewel balls with bezel set crystal with 1.2mm threading (16g) &amp; Crystal Color: Light Siam  &amp;  </v>
      </c>
      <c r="B41" s="54" t="str">
        <f>'Copy paste to Here'!C45</f>
        <v>XHJB3</v>
      </c>
      <c r="C41" s="54" t="s">
        <v>746</v>
      </c>
      <c r="D41" s="55">
        <f>Invoice!B45</f>
        <v>1</v>
      </c>
      <c r="E41" s="56">
        <f>'Shipping Invoice'!J45*$N$1</f>
        <v>131.13</v>
      </c>
      <c r="F41" s="56">
        <f t="shared" si="0"/>
        <v>131.13</v>
      </c>
      <c r="G41" s="57">
        <f t="shared" si="1"/>
        <v>131.13</v>
      </c>
      <c r="H41" s="60">
        <f t="shared" si="2"/>
        <v>131.13</v>
      </c>
    </row>
    <row r="42" spans="1:8" s="59" customFormat="1" ht="24">
      <c r="A42" s="53" t="str">
        <f>IF((LEN('Copy paste to Here'!G46))&gt;5,((CONCATENATE('Copy paste to Here'!G46," &amp; ",'Copy paste to Here'!D46,"  &amp;  ",'Copy paste to Here'!E46))),"Empty Cell")</f>
        <v xml:space="preserve">Set of 10 pcs. of 3mm acrylic ball in solid colors with 16g (1.2mm) threading &amp; Color: Pink  &amp;  </v>
      </c>
      <c r="B42" s="54" t="str">
        <f>'Copy paste to Here'!C46</f>
        <v>XSAB3</v>
      </c>
      <c r="C42" s="54" t="s">
        <v>748</v>
      </c>
      <c r="D42" s="55">
        <f>Invoice!B46</f>
        <v>1</v>
      </c>
      <c r="E42" s="56">
        <f>'Shipping Invoice'!J46*$N$1</f>
        <v>22.68</v>
      </c>
      <c r="F42" s="56">
        <f t="shared" si="0"/>
        <v>22.68</v>
      </c>
      <c r="G42" s="57">
        <f t="shared" si="1"/>
        <v>22.68</v>
      </c>
      <c r="H42" s="60">
        <f t="shared" si="2"/>
        <v>22.68</v>
      </c>
    </row>
    <row r="43" spans="1:8" s="59" customFormat="1" ht="24">
      <c r="A43" s="53" t="str">
        <f>IF((LEN('Copy paste to Here'!G47))&gt;5,((CONCATENATE('Copy paste to Here'!G47," &amp; ",'Copy paste to Here'!D47,"  &amp;  ",'Copy paste to Here'!E47))),"Empty Cell")</f>
        <v xml:space="preserve">Set of 10 pcs. of 4mm acrylic UV balls with 14g (1.6mm) threading &amp; Color: Black  &amp;  </v>
      </c>
      <c r="B43" s="54" t="str">
        <f>'Copy paste to Here'!C47</f>
        <v>XUVB4</v>
      </c>
      <c r="C43" s="54" t="s">
        <v>751</v>
      </c>
      <c r="D43" s="55">
        <f>Invoice!B47</f>
        <v>2</v>
      </c>
      <c r="E43" s="56">
        <f>'Shipping Invoice'!J47*$N$1</f>
        <v>22.68</v>
      </c>
      <c r="F43" s="56">
        <f t="shared" si="0"/>
        <v>45.36</v>
      </c>
      <c r="G43" s="57">
        <f t="shared" si="1"/>
        <v>22.68</v>
      </c>
      <c r="H43" s="60">
        <f t="shared" si="2"/>
        <v>45.36</v>
      </c>
    </row>
    <row r="44" spans="1:8" s="59" customFormat="1" ht="24">
      <c r="A44" s="53" t="str">
        <f>IF((LEN('Copy paste to Here'!G48))&gt;5,((CONCATENATE('Copy paste to Here'!G48," &amp; ",'Copy paste to Here'!D48,"  &amp;  ",'Copy paste to Here'!E48))),"Empty Cell")</f>
        <v xml:space="preserve">Set of 10 pcs. of 3mm acrylic UV cones with 16g (1.2mm) threading &amp; Color: Pink  &amp;  </v>
      </c>
      <c r="B44" s="54" t="str">
        <f>'Copy paste to Here'!C48</f>
        <v>XUVCN3</v>
      </c>
      <c r="C44" s="54" t="s">
        <v>753</v>
      </c>
      <c r="D44" s="55">
        <f>Invoice!B48</f>
        <v>3</v>
      </c>
      <c r="E44" s="56">
        <f>'Shipping Invoice'!J48*$N$1</f>
        <v>26.23</v>
      </c>
      <c r="F44" s="56">
        <f t="shared" si="0"/>
        <v>78.69</v>
      </c>
      <c r="G44" s="57">
        <f t="shared" si="1"/>
        <v>26.23</v>
      </c>
      <c r="H44" s="60">
        <f t="shared" si="2"/>
        <v>78.69</v>
      </c>
    </row>
    <row r="45" spans="1:8" s="59" customFormat="1" hidden="1">
      <c r="A45" s="53" t="str">
        <f>IF((LEN('Copy paste to Here'!G49))&gt;5,((CONCATENATE('Copy paste to Here'!G49," &amp; ",'Copy paste to Here'!D49,"  &amp;  ",'Copy paste to Here'!E49))),"Empty Cell")</f>
        <v>Empty Cell</v>
      </c>
      <c r="B45" s="54">
        <f>'Copy paste to Here'!C49</f>
        <v>0</v>
      </c>
      <c r="C45" s="54"/>
      <c r="D45" s="55"/>
      <c r="E45" s="56"/>
      <c r="F45" s="56">
        <f t="shared" si="0"/>
        <v>0</v>
      </c>
      <c r="G45" s="57">
        <f t="shared" si="1"/>
        <v>0</v>
      </c>
      <c r="H45" s="60">
        <f t="shared" si="2"/>
        <v>0</v>
      </c>
    </row>
    <row r="46" spans="1:8" s="59" customFormat="1" hidden="1">
      <c r="A46" s="53" t="str">
        <f>IF((LEN('Copy paste to Here'!G50))&gt;5,((CONCATENATE('Copy paste to Here'!G50," &amp; ",'Copy paste to Here'!D50,"  &amp;  ",'Copy paste to Here'!E50))),"Empty Cell")</f>
        <v>Empty Cell</v>
      </c>
      <c r="B46" s="54">
        <f>'Copy paste to Here'!C50</f>
        <v>0</v>
      </c>
      <c r="C46" s="54"/>
      <c r="D46" s="55"/>
      <c r="E46" s="56"/>
      <c r="F46" s="56">
        <f t="shared" si="0"/>
        <v>0</v>
      </c>
      <c r="G46" s="57">
        <f t="shared" si="1"/>
        <v>0</v>
      </c>
      <c r="H46" s="60">
        <f t="shared" si="2"/>
        <v>0</v>
      </c>
    </row>
    <row r="47" spans="1:8" s="59" customFormat="1" hidden="1">
      <c r="A47" s="53" t="str">
        <f>IF((LEN('Copy paste to Here'!G51))&gt;5,((CONCATENATE('Copy paste to Here'!G51," &amp; ",'Copy paste to Here'!D51,"  &amp;  ",'Copy paste to Here'!E51))),"Empty Cell")</f>
        <v>Empty Cell</v>
      </c>
      <c r="B47" s="54">
        <f>'Copy paste to Here'!C51</f>
        <v>0</v>
      </c>
      <c r="C47" s="54"/>
      <c r="D47" s="55"/>
      <c r="E47" s="56"/>
      <c r="F47" s="56">
        <f t="shared" si="0"/>
        <v>0</v>
      </c>
      <c r="G47" s="57">
        <f t="shared" si="1"/>
        <v>0</v>
      </c>
      <c r="H47" s="60">
        <f t="shared" si="2"/>
        <v>0</v>
      </c>
    </row>
    <row r="48" spans="1:8" s="59" customFormat="1" hidden="1">
      <c r="A48" s="53" t="str">
        <f>IF((LEN('Copy paste to Here'!G52))&gt;5,((CONCATENATE('Copy paste to Here'!G52," &amp; ",'Copy paste to Here'!D52,"  &amp;  ",'Copy paste to Here'!E52))),"Empty Cell")</f>
        <v>Empty Cell</v>
      </c>
      <c r="B48" s="54">
        <f>'Copy paste to Here'!C52</f>
        <v>0</v>
      </c>
      <c r="C48" s="54"/>
      <c r="D48" s="55"/>
      <c r="E48" s="56"/>
      <c r="F48" s="56">
        <f t="shared" si="0"/>
        <v>0</v>
      </c>
      <c r="G48" s="57">
        <f t="shared" si="1"/>
        <v>0</v>
      </c>
      <c r="H48" s="60">
        <f t="shared" si="2"/>
        <v>0</v>
      </c>
    </row>
    <row r="49" spans="1:8" s="59" customFormat="1" hidden="1">
      <c r="A49" s="53" t="str">
        <f>IF((LEN('Copy paste to Here'!G53))&gt;5,((CONCATENATE('Copy paste to Here'!G53," &amp; ",'Copy paste to Here'!D53,"  &amp;  ",'Copy paste to Here'!E53))),"Empty Cell")</f>
        <v>Empty Cell</v>
      </c>
      <c r="B49" s="54">
        <f>'Copy paste to Here'!C53</f>
        <v>0</v>
      </c>
      <c r="C49" s="54"/>
      <c r="D49" s="55"/>
      <c r="E49" s="56"/>
      <c r="F49" s="56">
        <f t="shared" si="0"/>
        <v>0</v>
      </c>
      <c r="G49" s="57">
        <f t="shared" si="1"/>
        <v>0</v>
      </c>
      <c r="H49" s="60">
        <f t="shared" si="2"/>
        <v>0</v>
      </c>
    </row>
    <row r="50" spans="1:8" s="59" customFormat="1" hidden="1">
      <c r="A50" s="53" t="str">
        <f>IF((LEN('Copy paste to Here'!G54))&gt;5,((CONCATENATE('Copy paste to Here'!G54," &amp; ",'Copy paste to Here'!D54,"  &amp;  ",'Copy paste to Here'!E54))),"Empty Cell")</f>
        <v>Empty Cell</v>
      </c>
      <c r="B50" s="54">
        <f>'Copy paste to Here'!C54</f>
        <v>0</v>
      </c>
      <c r="C50" s="54"/>
      <c r="D50" s="55"/>
      <c r="E50" s="56"/>
      <c r="F50" s="56">
        <f t="shared" si="0"/>
        <v>0</v>
      </c>
      <c r="G50" s="57">
        <f t="shared" si="1"/>
        <v>0</v>
      </c>
      <c r="H50" s="60">
        <f t="shared" si="2"/>
        <v>0</v>
      </c>
    </row>
    <row r="51" spans="1:8" s="59" customFormat="1" hidden="1">
      <c r="A51" s="53" t="str">
        <f>IF((LEN('Copy paste to Here'!G55))&gt;5,((CONCATENATE('Copy paste to Here'!G55," &amp; ",'Copy paste to Here'!D55,"  &amp;  ",'Copy paste to Here'!E55))),"Empty Cell")</f>
        <v>Empty Cell</v>
      </c>
      <c r="B51" s="54">
        <f>'Copy paste to Here'!C55</f>
        <v>0</v>
      </c>
      <c r="C51" s="54"/>
      <c r="D51" s="55"/>
      <c r="E51" s="56"/>
      <c r="F51" s="56">
        <f t="shared" si="0"/>
        <v>0</v>
      </c>
      <c r="G51" s="57">
        <f t="shared" si="1"/>
        <v>0</v>
      </c>
      <c r="H51" s="60">
        <f t="shared" si="2"/>
        <v>0</v>
      </c>
    </row>
    <row r="52" spans="1:8" s="59" customFormat="1" hidden="1">
      <c r="A52" s="53" t="str">
        <f>IF((LEN('Copy paste to Here'!G56))&gt;5,((CONCATENATE('Copy paste to Here'!G56," &amp; ",'Copy paste to Here'!D56,"  &amp;  ",'Copy paste to Here'!E56))),"Empty Cell")</f>
        <v>Empty Cell</v>
      </c>
      <c r="B52" s="54">
        <f>'Copy paste to Here'!C56</f>
        <v>0</v>
      </c>
      <c r="C52" s="54"/>
      <c r="D52" s="55"/>
      <c r="E52" s="56"/>
      <c r="F52" s="56">
        <f t="shared" si="0"/>
        <v>0</v>
      </c>
      <c r="G52" s="57">
        <f t="shared" si="1"/>
        <v>0</v>
      </c>
      <c r="H52" s="60">
        <f t="shared" si="2"/>
        <v>0</v>
      </c>
    </row>
    <row r="53" spans="1:8" s="59" customFormat="1" hidden="1">
      <c r="A53" s="53" t="str">
        <f>IF((LEN('Copy paste to Here'!G57))&gt;5,((CONCATENATE('Copy paste to Here'!G57," &amp; ",'Copy paste to Here'!D57,"  &amp;  ",'Copy paste to Here'!E57))),"Empty Cell")</f>
        <v>Empty Cell</v>
      </c>
      <c r="B53" s="54">
        <f>'Copy paste to Here'!C57</f>
        <v>0</v>
      </c>
      <c r="C53" s="54"/>
      <c r="D53" s="55"/>
      <c r="E53" s="56"/>
      <c r="F53" s="56">
        <f t="shared" si="0"/>
        <v>0</v>
      </c>
      <c r="G53" s="57">
        <f t="shared" si="1"/>
        <v>0</v>
      </c>
      <c r="H53" s="60">
        <f t="shared" si="2"/>
        <v>0</v>
      </c>
    </row>
    <row r="54" spans="1:8" s="59" customFormat="1" hidden="1">
      <c r="A54" s="53" t="str">
        <f>IF((LEN('Copy paste to Here'!G58))&gt;5,((CONCATENATE('Copy paste to Here'!G58," &amp; ",'Copy paste to Here'!D58,"  &amp;  ",'Copy paste to Here'!E58))),"Empty Cell")</f>
        <v>Empty Cell</v>
      </c>
      <c r="B54" s="54">
        <f>'Copy paste to Here'!C58</f>
        <v>0</v>
      </c>
      <c r="C54" s="54"/>
      <c r="D54" s="55"/>
      <c r="E54" s="56"/>
      <c r="F54" s="56">
        <f t="shared" si="0"/>
        <v>0</v>
      </c>
      <c r="G54" s="57">
        <f t="shared" si="1"/>
        <v>0</v>
      </c>
      <c r="H54" s="60">
        <f t="shared" si="2"/>
        <v>0</v>
      </c>
    </row>
    <row r="55" spans="1:8" s="59" customFormat="1" hidden="1">
      <c r="A55" s="53" t="str">
        <f>IF((LEN('Copy paste to Here'!G59))&gt;5,((CONCATENATE('Copy paste to Here'!G59," &amp; ",'Copy paste to Here'!D59,"  &amp;  ",'Copy paste to Here'!E59))),"Empty Cell")</f>
        <v>Empty Cell</v>
      </c>
      <c r="B55" s="54">
        <f>'Copy paste to Here'!C59</f>
        <v>0</v>
      </c>
      <c r="C55" s="54"/>
      <c r="D55" s="55"/>
      <c r="E55" s="56"/>
      <c r="F55" s="56">
        <f t="shared" si="0"/>
        <v>0</v>
      </c>
      <c r="G55" s="57">
        <f t="shared" si="1"/>
        <v>0</v>
      </c>
      <c r="H55" s="60">
        <f t="shared" si="2"/>
        <v>0</v>
      </c>
    </row>
    <row r="56" spans="1:8" s="59" customFormat="1" hidden="1">
      <c r="A56" s="53" t="str">
        <f>IF((LEN('Copy paste to Here'!G60))&gt;5,((CONCATENATE('Copy paste to Here'!G60," &amp; ",'Copy paste to Here'!D60,"  &amp;  ",'Copy paste to Here'!E60))),"Empty Cell")</f>
        <v>Empty Cell</v>
      </c>
      <c r="B56" s="54">
        <f>'Copy paste to Here'!C60</f>
        <v>0</v>
      </c>
      <c r="C56" s="54"/>
      <c r="D56" s="55"/>
      <c r="E56" s="56"/>
      <c r="F56" s="56">
        <f t="shared" si="0"/>
        <v>0</v>
      </c>
      <c r="G56" s="57">
        <f t="shared" si="1"/>
        <v>0</v>
      </c>
      <c r="H56" s="60">
        <f t="shared" si="2"/>
        <v>0</v>
      </c>
    </row>
    <row r="57" spans="1:8" s="59" customFormat="1" hidden="1">
      <c r="A57" s="53" t="str">
        <f>IF((LEN('Copy paste to Here'!G61))&gt;5,((CONCATENATE('Copy paste to Here'!G61," &amp; ",'Copy paste to Here'!D61,"  &amp;  ",'Copy paste to Here'!E61))),"Empty Cell")</f>
        <v>Empty Cell</v>
      </c>
      <c r="B57" s="54">
        <f>'Copy paste to Here'!C61</f>
        <v>0</v>
      </c>
      <c r="C57" s="54"/>
      <c r="D57" s="55"/>
      <c r="E57" s="56"/>
      <c r="F57" s="56">
        <f t="shared" si="0"/>
        <v>0</v>
      </c>
      <c r="G57" s="57">
        <f t="shared" si="1"/>
        <v>0</v>
      </c>
      <c r="H57" s="60">
        <f t="shared" si="2"/>
        <v>0</v>
      </c>
    </row>
    <row r="58" spans="1:8" s="59" customFormat="1" hidden="1">
      <c r="A58" s="53" t="str">
        <f>IF((LEN('Copy paste to Here'!G62))&gt;5,((CONCATENATE('Copy paste to Here'!G62," &amp; ",'Copy paste to Here'!D62,"  &amp;  ",'Copy paste to Here'!E62))),"Empty Cell")</f>
        <v>Empty Cell</v>
      </c>
      <c r="B58" s="54">
        <f>'Copy paste to Here'!C62</f>
        <v>0</v>
      </c>
      <c r="C58" s="54"/>
      <c r="D58" s="55"/>
      <c r="E58" s="56"/>
      <c r="F58" s="56">
        <f t="shared" si="0"/>
        <v>0</v>
      </c>
      <c r="G58" s="57">
        <f t="shared" si="1"/>
        <v>0</v>
      </c>
      <c r="H58" s="60">
        <f t="shared" si="2"/>
        <v>0</v>
      </c>
    </row>
    <row r="59" spans="1:8" s="59" customFormat="1" hidden="1">
      <c r="A59" s="53" t="str">
        <f>IF((LEN('Copy paste to Here'!G63))&gt;5,((CONCATENATE('Copy paste to Here'!G63," &amp; ",'Copy paste to Here'!D63,"  &amp;  ",'Copy paste to Here'!E63))),"Empty Cell")</f>
        <v>Empty Cell</v>
      </c>
      <c r="B59" s="54">
        <f>'Copy paste to Here'!C63</f>
        <v>0</v>
      </c>
      <c r="C59" s="54"/>
      <c r="D59" s="55"/>
      <c r="E59" s="56"/>
      <c r="F59" s="56">
        <f t="shared" si="0"/>
        <v>0</v>
      </c>
      <c r="G59" s="57">
        <f t="shared" si="1"/>
        <v>0</v>
      </c>
      <c r="H59" s="60">
        <f t="shared" si="2"/>
        <v>0</v>
      </c>
    </row>
    <row r="60" spans="1:8" s="59" customFormat="1" hidden="1">
      <c r="A60" s="53" t="str">
        <f>IF((LEN('Copy paste to Here'!G64))&gt;5,((CONCATENATE('Copy paste to Here'!G64," &amp; ",'Copy paste to Here'!D64,"  &amp;  ",'Copy paste to Here'!E64))),"Empty Cell")</f>
        <v>Empty Cell</v>
      </c>
      <c r="B60" s="54">
        <f>'Copy paste to Here'!C64</f>
        <v>0</v>
      </c>
      <c r="C60" s="54"/>
      <c r="D60" s="55"/>
      <c r="E60" s="56"/>
      <c r="F60" s="56">
        <f t="shared" si="0"/>
        <v>0</v>
      </c>
      <c r="G60" s="57">
        <f t="shared" si="1"/>
        <v>0</v>
      </c>
      <c r="H60" s="60">
        <f t="shared" si="2"/>
        <v>0</v>
      </c>
    </row>
    <row r="61" spans="1:8" s="59" customFormat="1" hidden="1">
      <c r="A61" s="53" t="str">
        <f>IF((LEN('Copy paste to Here'!G65))&gt;5,((CONCATENATE('Copy paste to Here'!G65," &amp; ",'Copy paste to Here'!D65,"  &amp;  ",'Copy paste to Here'!E65))),"Empty Cell")</f>
        <v>Empty Cell</v>
      </c>
      <c r="B61" s="54">
        <f>'Copy paste to Here'!C65</f>
        <v>0</v>
      </c>
      <c r="C61" s="54"/>
      <c r="D61" s="55"/>
      <c r="E61" s="56"/>
      <c r="F61" s="56">
        <f t="shared" si="0"/>
        <v>0</v>
      </c>
      <c r="G61" s="57">
        <f t="shared" si="1"/>
        <v>0</v>
      </c>
      <c r="H61" s="60">
        <f t="shared" si="2"/>
        <v>0</v>
      </c>
    </row>
    <row r="62" spans="1:8" s="59" customFormat="1" hidden="1">
      <c r="A62" s="53" t="str">
        <f>IF((LEN('Copy paste to Here'!G66))&gt;5,((CONCATENATE('Copy paste to Here'!G66," &amp; ",'Copy paste to Here'!D66,"  &amp;  ",'Copy paste to Here'!E66))),"Empty Cell")</f>
        <v>Empty Cell</v>
      </c>
      <c r="B62" s="54">
        <f>'Copy paste to Here'!C66</f>
        <v>0</v>
      </c>
      <c r="C62" s="54"/>
      <c r="D62" s="55"/>
      <c r="E62" s="56"/>
      <c r="F62" s="56">
        <f t="shared" si="0"/>
        <v>0</v>
      </c>
      <c r="G62" s="57">
        <f t="shared" si="1"/>
        <v>0</v>
      </c>
      <c r="H62" s="60">
        <f t="shared" si="2"/>
        <v>0</v>
      </c>
    </row>
    <row r="63" spans="1:8" s="59" customFormat="1" hidden="1">
      <c r="A63" s="53" t="str">
        <f>IF((LEN('Copy paste to Here'!G67))&gt;5,((CONCATENATE('Copy paste to Here'!G67," &amp; ",'Copy paste to Here'!D67,"  &amp;  ",'Copy paste to Here'!E67))),"Empty Cell")</f>
        <v>Empty Cell</v>
      </c>
      <c r="B63" s="54">
        <f>'Copy paste to Here'!C67</f>
        <v>0</v>
      </c>
      <c r="C63" s="54"/>
      <c r="D63" s="55"/>
      <c r="E63" s="56"/>
      <c r="F63" s="56">
        <f t="shared" si="0"/>
        <v>0</v>
      </c>
      <c r="G63" s="57">
        <f t="shared" si="1"/>
        <v>0</v>
      </c>
      <c r="H63" s="60">
        <f t="shared" si="2"/>
        <v>0</v>
      </c>
    </row>
    <row r="64" spans="1:8" s="59" customFormat="1" hidden="1">
      <c r="A64" s="53" t="str">
        <f>IF((LEN('Copy paste to Here'!G68))&gt;5,((CONCATENATE('Copy paste to Here'!G68," &amp; ",'Copy paste to Here'!D68,"  &amp;  ",'Copy paste to Here'!E68))),"Empty Cell")</f>
        <v>Empty Cell</v>
      </c>
      <c r="B64" s="54">
        <f>'Copy paste to Here'!C68</f>
        <v>0</v>
      </c>
      <c r="C64" s="54"/>
      <c r="D64" s="55"/>
      <c r="E64" s="56"/>
      <c r="F64" s="56">
        <f t="shared" si="0"/>
        <v>0</v>
      </c>
      <c r="G64" s="57">
        <f t="shared" si="1"/>
        <v>0</v>
      </c>
      <c r="H64" s="60">
        <f t="shared" si="2"/>
        <v>0</v>
      </c>
    </row>
    <row r="65" spans="1:8" s="59" customFormat="1" hidden="1">
      <c r="A65" s="53" t="str">
        <f>IF((LEN('Copy paste to Here'!G69))&gt;5,((CONCATENATE('Copy paste to Here'!G69," &amp; ",'Copy paste to Here'!D69,"  &amp;  ",'Copy paste to Here'!E69))),"Empty Cell")</f>
        <v>Empty Cell</v>
      </c>
      <c r="B65" s="54">
        <f>'Copy paste to Here'!C69</f>
        <v>0</v>
      </c>
      <c r="C65" s="54"/>
      <c r="D65" s="55"/>
      <c r="E65" s="56"/>
      <c r="F65" s="56">
        <f t="shared" si="0"/>
        <v>0</v>
      </c>
      <c r="G65" s="57">
        <f t="shared" si="1"/>
        <v>0</v>
      </c>
      <c r="H65" s="60">
        <f t="shared" si="2"/>
        <v>0</v>
      </c>
    </row>
    <row r="66" spans="1:8" s="59" customFormat="1" hidden="1">
      <c r="A66" s="53" t="str">
        <f>IF((LEN('Copy paste to Here'!G70))&gt;5,((CONCATENATE('Copy paste to Here'!G70," &amp; ",'Copy paste to Here'!D70,"  &amp;  ",'Copy paste to Here'!E70))),"Empty Cell")</f>
        <v>Empty Cell</v>
      </c>
      <c r="B66" s="54">
        <f>'Copy paste to Here'!C70</f>
        <v>0</v>
      </c>
      <c r="C66" s="54"/>
      <c r="D66" s="55"/>
      <c r="E66" s="56"/>
      <c r="F66" s="56">
        <f t="shared" si="0"/>
        <v>0</v>
      </c>
      <c r="G66" s="57">
        <f t="shared" si="1"/>
        <v>0</v>
      </c>
      <c r="H66" s="60">
        <f t="shared" si="2"/>
        <v>0</v>
      </c>
    </row>
    <row r="67" spans="1:8" s="59" customFormat="1" hidden="1">
      <c r="A67" s="53" t="str">
        <f>IF((LEN('Copy paste to Here'!G71))&gt;5,((CONCATENATE('Copy paste to Here'!G71," &amp; ",'Copy paste to Here'!D71,"  &amp;  ",'Copy paste to Here'!E71))),"Empty Cell")</f>
        <v>Empty Cell</v>
      </c>
      <c r="B67" s="54">
        <f>'Copy paste to Here'!C71</f>
        <v>0</v>
      </c>
      <c r="C67" s="54"/>
      <c r="D67" s="55"/>
      <c r="E67" s="56"/>
      <c r="F67" s="56">
        <f t="shared" si="0"/>
        <v>0</v>
      </c>
      <c r="G67" s="57">
        <f t="shared" si="1"/>
        <v>0</v>
      </c>
      <c r="H67" s="60">
        <f t="shared" si="2"/>
        <v>0</v>
      </c>
    </row>
    <row r="68" spans="1:8" s="59" customFormat="1" hidden="1">
      <c r="A68" s="53" t="str">
        <f>IF((LEN('Copy paste to Here'!G72))&gt;5,((CONCATENATE('Copy paste to Here'!G72," &amp; ",'Copy paste to Here'!D72,"  &amp;  ",'Copy paste to Here'!E72))),"Empty Cell")</f>
        <v>Empty Cell</v>
      </c>
      <c r="B68" s="54">
        <f>'Copy paste to Here'!C72</f>
        <v>0</v>
      </c>
      <c r="C68" s="54"/>
      <c r="D68" s="55"/>
      <c r="E68" s="56"/>
      <c r="F68" s="56">
        <f t="shared" si="0"/>
        <v>0</v>
      </c>
      <c r="G68" s="57">
        <f t="shared" si="1"/>
        <v>0</v>
      </c>
      <c r="H68" s="60">
        <f t="shared" si="2"/>
        <v>0</v>
      </c>
    </row>
    <row r="69" spans="1:8" s="59" customFormat="1" hidden="1">
      <c r="A69" s="53" t="str">
        <f>IF((LEN('Copy paste to Here'!G73))&gt;5,((CONCATENATE('Copy paste to Here'!G73," &amp; ",'Copy paste to Here'!D73,"  &amp;  ",'Copy paste to Here'!E73))),"Empty Cell")</f>
        <v>Empty Cell</v>
      </c>
      <c r="B69" s="54">
        <f>'Copy paste to Here'!C73</f>
        <v>0</v>
      </c>
      <c r="C69" s="54"/>
      <c r="D69" s="55"/>
      <c r="E69" s="56"/>
      <c r="F69" s="56">
        <f t="shared" si="0"/>
        <v>0</v>
      </c>
      <c r="G69" s="57">
        <f t="shared" si="1"/>
        <v>0</v>
      </c>
      <c r="H69" s="60">
        <f t="shared" si="2"/>
        <v>0</v>
      </c>
    </row>
    <row r="70" spans="1:8" s="59" customFormat="1" hidden="1">
      <c r="A70" s="53" t="str">
        <f>IF((LEN('Copy paste to Here'!G74))&gt;5,((CONCATENATE('Copy paste to Here'!G74," &amp; ",'Copy paste to Here'!D74,"  &amp;  ",'Copy paste to Here'!E74))),"Empty Cell")</f>
        <v>Empty Cell</v>
      </c>
      <c r="B70" s="54">
        <f>'Copy paste to Here'!C74</f>
        <v>0</v>
      </c>
      <c r="C70" s="54"/>
      <c r="D70" s="55"/>
      <c r="E70" s="56"/>
      <c r="F70" s="56">
        <f t="shared" si="0"/>
        <v>0</v>
      </c>
      <c r="G70" s="57">
        <f t="shared" si="1"/>
        <v>0</v>
      </c>
      <c r="H70" s="60">
        <f t="shared" si="2"/>
        <v>0</v>
      </c>
    </row>
    <row r="71" spans="1:8" s="59" customFormat="1" hidden="1">
      <c r="A71" s="53" t="str">
        <f>IF((LEN('Copy paste to Here'!G75))&gt;5,((CONCATENATE('Copy paste to Here'!G75," &amp; ",'Copy paste to Here'!D75,"  &amp;  ",'Copy paste to Here'!E75))),"Empty Cell")</f>
        <v>Empty Cell</v>
      </c>
      <c r="B71" s="54">
        <f>'Copy paste to Here'!C75</f>
        <v>0</v>
      </c>
      <c r="C71" s="54"/>
      <c r="D71" s="55"/>
      <c r="E71" s="56"/>
      <c r="F71" s="56">
        <f t="shared" si="0"/>
        <v>0</v>
      </c>
      <c r="G71" s="57">
        <f t="shared" si="1"/>
        <v>0</v>
      </c>
      <c r="H71" s="60">
        <f t="shared" si="2"/>
        <v>0</v>
      </c>
    </row>
    <row r="72" spans="1:8" s="59" customFormat="1" hidden="1">
      <c r="A72" s="53" t="str">
        <f>IF((LEN('Copy paste to Here'!G76))&gt;5,((CONCATENATE('Copy paste to Here'!G76," &amp; ",'Copy paste to Here'!D76,"  &amp;  ",'Copy paste to Here'!E76))),"Empty Cell")</f>
        <v>Empty Cell</v>
      </c>
      <c r="B72" s="54">
        <f>'Copy paste to Here'!C76</f>
        <v>0</v>
      </c>
      <c r="C72" s="54"/>
      <c r="D72" s="55"/>
      <c r="E72" s="56"/>
      <c r="F72" s="56">
        <f t="shared" si="0"/>
        <v>0</v>
      </c>
      <c r="G72" s="57">
        <f t="shared" si="1"/>
        <v>0</v>
      </c>
      <c r="H72" s="60">
        <f t="shared" si="2"/>
        <v>0</v>
      </c>
    </row>
    <row r="73" spans="1:8" s="59" customFormat="1" hidden="1">
      <c r="A73" s="53" t="str">
        <f>IF((LEN('Copy paste to Here'!G77))&gt;5,((CONCATENATE('Copy paste to Here'!G77," &amp; ",'Copy paste to Here'!D77,"  &amp;  ",'Copy paste to Here'!E77))),"Empty Cell")</f>
        <v>Empty Cell</v>
      </c>
      <c r="B73" s="54">
        <f>'Copy paste to Here'!C77</f>
        <v>0</v>
      </c>
      <c r="C73" s="54"/>
      <c r="D73" s="55"/>
      <c r="E73" s="56"/>
      <c r="F73" s="56">
        <f t="shared" si="0"/>
        <v>0</v>
      </c>
      <c r="G73" s="57">
        <f t="shared" si="1"/>
        <v>0</v>
      </c>
      <c r="H73" s="60">
        <f t="shared" si="2"/>
        <v>0</v>
      </c>
    </row>
    <row r="74" spans="1:8" s="59" customFormat="1" hidden="1">
      <c r="A74" s="53" t="str">
        <f>IF((LEN('Copy paste to Here'!G78))&gt;5,((CONCATENATE('Copy paste to Here'!G78," &amp; ",'Copy paste to Here'!D78,"  &amp;  ",'Copy paste to Here'!E78))),"Empty Cell")</f>
        <v>Empty Cell</v>
      </c>
      <c r="B74" s="54">
        <f>'Copy paste to Here'!C78</f>
        <v>0</v>
      </c>
      <c r="C74" s="54"/>
      <c r="D74" s="55"/>
      <c r="E74" s="56"/>
      <c r="F74" s="56">
        <f t="shared" si="0"/>
        <v>0</v>
      </c>
      <c r="G74" s="57">
        <f t="shared" si="1"/>
        <v>0</v>
      </c>
      <c r="H74" s="60">
        <f t="shared" si="2"/>
        <v>0</v>
      </c>
    </row>
    <row r="75" spans="1:8" s="59" customFormat="1" hidden="1">
      <c r="A75" s="53" t="str">
        <f>IF((LEN('Copy paste to Here'!G79))&gt;5,((CONCATENATE('Copy paste to Here'!G79," &amp; ",'Copy paste to Here'!D79,"  &amp;  ",'Copy paste to Here'!E79))),"Empty Cell")</f>
        <v>Empty Cell</v>
      </c>
      <c r="B75" s="54">
        <f>'Copy paste to Here'!C79</f>
        <v>0</v>
      </c>
      <c r="C75" s="54"/>
      <c r="D75" s="55"/>
      <c r="E75" s="56"/>
      <c r="F75" s="56">
        <f t="shared" si="0"/>
        <v>0</v>
      </c>
      <c r="G75" s="57">
        <f t="shared" si="1"/>
        <v>0</v>
      </c>
      <c r="H75" s="60">
        <f t="shared" si="2"/>
        <v>0</v>
      </c>
    </row>
    <row r="76" spans="1:8" s="59" customFormat="1" hidden="1">
      <c r="A76" s="53" t="str">
        <f>IF((LEN('Copy paste to Here'!G80))&gt;5,((CONCATENATE('Copy paste to Here'!G80," &amp; ",'Copy paste to Here'!D80,"  &amp;  ",'Copy paste to Here'!E80))),"Empty Cell")</f>
        <v>Empty Cell</v>
      </c>
      <c r="B76" s="54">
        <f>'Copy paste to Here'!C80</f>
        <v>0</v>
      </c>
      <c r="C76" s="54"/>
      <c r="D76" s="55"/>
      <c r="E76" s="56"/>
      <c r="F76" s="56">
        <f t="shared" si="0"/>
        <v>0</v>
      </c>
      <c r="G76" s="57">
        <f t="shared" si="1"/>
        <v>0</v>
      </c>
      <c r="H76" s="60">
        <f t="shared" si="2"/>
        <v>0</v>
      </c>
    </row>
    <row r="77" spans="1:8" s="59" customFormat="1" hidden="1">
      <c r="A77" s="53" t="str">
        <f>IF((LEN('Copy paste to Here'!G81))&gt;5,((CONCATENATE('Copy paste to Here'!G81," &amp; ",'Copy paste to Here'!D81,"  &amp;  ",'Copy paste to Here'!E81))),"Empty Cell")</f>
        <v>Empty Cell</v>
      </c>
      <c r="B77" s="54">
        <f>'Copy paste to Here'!C81</f>
        <v>0</v>
      </c>
      <c r="C77" s="54"/>
      <c r="D77" s="55"/>
      <c r="E77" s="56"/>
      <c r="F77" s="56">
        <f t="shared" si="0"/>
        <v>0</v>
      </c>
      <c r="G77" s="57">
        <f t="shared" si="1"/>
        <v>0</v>
      </c>
      <c r="H77" s="60">
        <f t="shared" si="2"/>
        <v>0</v>
      </c>
    </row>
    <row r="78" spans="1:8" s="59" customFormat="1" hidden="1">
      <c r="A78" s="53" t="str">
        <f>IF((LEN('Copy paste to Here'!G82))&gt;5,((CONCATENATE('Copy paste to Here'!G82," &amp; ",'Copy paste to Here'!D82,"  &amp;  ",'Copy paste to Here'!E82))),"Empty Cell")</f>
        <v>Empty Cell</v>
      </c>
      <c r="B78" s="54">
        <f>'Copy paste to Here'!C82</f>
        <v>0</v>
      </c>
      <c r="C78" s="54"/>
      <c r="D78" s="55"/>
      <c r="E78" s="56"/>
      <c r="F78" s="56">
        <f t="shared" si="0"/>
        <v>0</v>
      </c>
      <c r="G78" s="57">
        <f t="shared" si="1"/>
        <v>0</v>
      </c>
      <c r="H78" s="60">
        <f t="shared" si="2"/>
        <v>0</v>
      </c>
    </row>
    <row r="79" spans="1:8" s="59" customFormat="1" hidden="1">
      <c r="A79" s="53" t="str">
        <f>IF((LEN('Copy paste to Here'!G83))&gt;5,((CONCATENATE('Copy paste to Here'!G83," &amp; ",'Copy paste to Here'!D83,"  &amp;  ",'Copy paste to Here'!E83))),"Empty Cell")</f>
        <v>Empty Cell</v>
      </c>
      <c r="B79" s="54">
        <f>'Copy paste to Here'!C83</f>
        <v>0</v>
      </c>
      <c r="C79" s="54"/>
      <c r="D79" s="55"/>
      <c r="E79" s="56"/>
      <c r="F79" s="56">
        <f t="shared" si="0"/>
        <v>0</v>
      </c>
      <c r="G79" s="57">
        <f t="shared" si="1"/>
        <v>0</v>
      </c>
      <c r="H79" s="60">
        <f t="shared" si="2"/>
        <v>0</v>
      </c>
    </row>
    <row r="80" spans="1:8" s="59" customFormat="1" hidden="1">
      <c r="A80" s="53" t="str">
        <f>IF((LEN('Copy paste to Here'!G84))&gt;5,((CONCATENATE('Copy paste to Here'!G84," &amp; ",'Copy paste to Here'!D84,"  &amp;  ",'Copy paste to Here'!E84))),"Empty Cell")</f>
        <v>Empty Cell</v>
      </c>
      <c r="B80" s="54">
        <f>'Copy paste to Here'!C84</f>
        <v>0</v>
      </c>
      <c r="C80" s="54"/>
      <c r="D80" s="55"/>
      <c r="E80" s="56"/>
      <c r="F80" s="56">
        <f t="shared" si="0"/>
        <v>0</v>
      </c>
      <c r="G80" s="57">
        <f t="shared" si="1"/>
        <v>0</v>
      </c>
      <c r="H80" s="60">
        <f t="shared" si="2"/>
        <v>0</v>
      </c>
    </row>
    <row r="81" spans="1:8" s="59" customFormat="1" hidden="1">
      <c r="A81" s="53" t="str">
        <f>IF((LEN('Copy paste to Here'!G85))&gt;5,((CONCATENATE('Copy paste to Here'!G85," &amp; ",'Copy paste to Here'!D85,"  &amp;  ",'Copy paste to Here'!E85))),"Empty Cell")</f>
        <v>Empty Cell</v>
      </c>
      <c r="B81" s="54">
        <f>'Copy paste to Here'!C85</f>
        <v>0</v>
      </c>
      <c r="C81" s="54"/>
      <c r="D81" s="55"/>
      <c r="E81" s="56"/>
      <c r="F81" s="56">
        <f t="shared" si="0"/>
        <v>0</v>
      </c>
      <c r="G81" s="57">
        <f t="shared" si="1"/>
        <v>0</v>
      </c>
      <c r="H81" s="60">
        <f t="shared" si="2"/>
        <v>0</v>
      </c>
    </row>
    <row r="82" spans="1:8" s="59" customFormat="1" hidden="1">
      <c r="A82" s="53" t="str">
        <f>IF((LEN('Copy paste to Here'!G86))&gt;5,((CONCATENATE('Copy paste to Here'!G86," &amp; ",'Copy paste to Here'!D86,"  &amp;  ",'Copy paste to Here'!E86))),"Empty Cell")</f>
        <v>Empty Cell</v>
      </c>
      <c r="B82" s="54">
        <f>'Copy paste to Here'!C86</f>
        <v>0</v>
      </c>
      <c r="C82" s="54"/>
      <c r="D82" s="55"/>
      <c r="E82" s="56"/>
      <c r="F82" s="56">
        <f t="shared" si="0"/>
        <v>0</v>
      </c>
      <c r="G82" s="57">
        <f t="shared" si="1"/>
        <v>0</v>
      </c>
      <c r="H82" s="60">
        <f t="shared" si="2"/>
        <v>0</v>
      </c>
    </row>
    <row r="83" spans="1:8" s="59" customFormat="1" hidden="1">
      <c r="A83" s="53" t="str">
        <f>IF((LEN('Copy paste to Here'!G87))&gt;5,((CONCATENATE('Copy paste to Here'!G87," &amp; ",'Copy paste to Here'!D87,"  &amp;  ",'Copy paste to Here'!E87))),"Empty Cell")</f>
        <v>Empty Cell</v>
      </c>
      <c r="B83" s="54">
        <f>'Copy paste to Here'!C87</f>
        <v>0</v>
      </c>
      <c r="C83" s="54"/>
      <c r="D83" s="55"/>
      <c r="E83" s="56"/>
      <c r="F83" s="56">
        <f t="shared" ref="F83:F146" si="3">D83*E83</f>
        <v>0</v>
      </c>
      <c r="G83" s="57">
        <f t="shared" ref="G83:G146" si="4">E83*$E$14</f>
        <v>0</v>
      </c>
      <c r="H83" s="60">
        <f t="shared" ref="H83:H146" si="5">D83*G83</f>
        <v>0</v>
      </c>
    </row>
    <row r="84" spans="1:8" s="59" customFormat="1" hidden="1">
      <c r="A84" s="53" t="str">
        <f>IF((LEN('Copy paste to Here'!G88))&gt;5,((CONCATENATE('Copy paste to Here'!G88," &amp; ",'Copy paste to Here'!D88,"  &amp;  ",'Copy paste to Here'!E88))),"Empty Cell")</f>
        <v>Empty Cell</v>
      </c>
      <c r="B84" s="54">
        <f>'Copy paste to Here'!C88</f>
        <v>0</v>
      </c>
      <c r="C84" s="54"/>
      <c r="D84" s="55"/>
      <c r="E84" s="56"/>
      <c r="F84" s="56">
        <f t="shared" si="3"/>
        <v>0</v>
      </c>
      <c r="G84" s="57">
        <f t="shared" si="4"/>
        <v>0</v>
      </c>
      <c r="H84" s="60">
        <f t="shared" si="5"/>
        <v>0</v>
      </c>
    </row>
    <row r="85" spans="1:8" s="59" customFormat="1" hidden="1">
      <c r="A85" s="53" t="str">
        <f>IF((LEN('Copy paste to Here'!G89))&gt;5,((CONCATENATE('Copy paste to Here'!G89," &amp; ",'Copy paste to Here'!D89,"  &amp;  ",'Copy paste to Here'!E89))),"Empty Cell")</f>
        <v>Empty Cell</v>
      </c>
      <c r="B85" s="54">
        <f>'Copy paste to Here'!C89</f>
        <v>0</v>
      </c>
      <c r="C85" s="54"/>
      <c r="D85" s="55"/>
      <c r="E85" s="56"/>
      <c r="F85" s="56">
        <f t="shared" si="3"/>
        <v>0</v>
      </c>
      <c r="G85" s="57">
        <f t="shared" si="4"/>
        <v>0</v>
      </c>
      <c r="H85" s="60">
        <f t="shared" si="5"/>
        <v>0</v>
      </c>
    </row>
    <row r="86" spans="1:8" s="59" customFormat="1" hidden="1">
      <c r="A86" s="53" t="str">
        <f>IF((LEN('Copy paste to Here'!G90))&gt;5,((CONCATENATE('Copy paste to Here'!G90," &amp; ",'Copy paste to Here'!D90,"  &amp;  ",'Copy paste to Here'!E90))),"Empty Cell")</f>
        <v>Empty Cell</v>
      </c>
      <c r="B86" s="54">
        <f>'Copy paste to Here'!C90</f>
        <v>0</v>
      </c>
      <c r="C86" s="54"/>
      <c r="D86" s="55"/>
      <c r="E86" s="56"/>
      <c r="F86" s="56">
        <f t="shared" si="3"/>
        <v>0</v>
      </c>
      <c r="G86" s="57">
        <f t="shared" si="4"/>
        <v>0</v>
      </c>
      <c r="H86" s="60">
        <f t="shared" si="5"/>
        <v>0</v>
      </c>
    </row>
    <row r="87" spans="1:8" s="59" customFormat="1" hidden="1">
      <c r="A87" s="53" t="str">
        <f>IF((LEN('Copy paste to Here'!G91))&gt;5,((CONCATENATE('Copy paste to Here'!G91," &amp; ",'Copy paste to Here'!D91,"  &amp;  ",'Copy paste to Here'!E91))),"Empty Cell")</f>
        <v>Empty Cell</v>
      </c>
      <c r="B87" s="54">
        <f>'Copy paste to Here'!C91</f>
        <v>0</v>
      </c>
      <c r="C87" s="54"/>
      <c r="D87" s="55"/>
      <c r="E87" s="56"/>
      <c r="F87" s="56">
        <f t="shared" si="3"/>
        <v>0</v>
      </c>
      <c r="G87" s="57">
        <f t="shared" si="4"/>
        <v>0</v>
      </c>
      <c r="H87" s="60">
        <f t="shared" si="5"/>
        <v>0</v>
      </c>
    </row>
    <row r="88" spans="1:8" s="59" customFormat="1" hidden="1">
      <c r="A88" s="53" t="str">
        <f>IF((LEN('Copy paste to Here'!G92))&gt;5,((CONCATENATE('Copy paste to Here'!G92," &amp; ",'Copy paste to Here'!D92,"  &amp;  ",'Copy paste to Here'!E92))),"Empty Cell")</f>
        <v>Empty Cell</v>
      </c>
      <c r="B88" s="54">
        <f>'Copy paste to Here'!C92</f>
        <v>0</v>
      </c>
      <c r="C88" s="54"/>
      <c r="D88" s="55"/>
      <c r="E88" s="56"/>
      <c r="F88" s="56">
        <f t="shared" si="3"/>
        <v>0</v>
      </c>
      <c r="G88" s="57">
        <f t="shared" si="4"/>
        <v>0</v>
      </c>
      <c r="H88" s="60">
        <f t="shared" si="5"/>
        <v>0</v>
      </c>
    </row>
    <row r="89" spans="1:8" s="59" customFormat="1" hidden="1">
      <c r="A89" s="53" t="str">
        <f>IF((LEN('Copy paste to Here'!G93))&gt;5,((CONCATENATE('Copy paste to Here'!G93," &amp; ",'Copy paste to Here'!D93,"  &amp;  ",'Copy paste to Here'!E93))),"Empty Cell")</f>
        <v>Empty Cell</v>
      </c>
      <c r="B89" s="54">
        <f>'Copy paste to Here'!C93</f>
        <v>0</v>
      </c>
      <c r="C89" s="54"/>
      <c r="D89" s="55"/>
      <c r="E89" s="56"/>
      <c r="F89" s="56">
        <f t="shared" si="3"/>
        <v>0</v>
      </c>
      <c r="G89" s="57">
        <f t="shared" si="4"/>
        <v>0</v>
      </c>
      <c r="H89" s="60">
        <f t="shared" si="5"/>
        <v>0</v>
      </c>
    </row>
    <row r="90" spans="1:8" s="59" customFormat="1" hidden="1">
      <c r="A90" s="53" t="str">
        <f>IF((LEN('Copy paste to Here'!G94))&gt;5,((CONCATENATE('Copy paste to Here'!G94," &amp; ",'Copy paste to Here'!D94,"  &amp;  ",'Copy paste to Here'!E94))),"Empty Cell")</f>
        <v>Empty Cell</v>
      </c>
      <c r="B90" s="54">
        <f>'Copy paste to Here'!C94</f>
        <v>0</v>
      </c>
      <c r="C90" s="54"/>
      <c r="D90" s="55"/>
      <c r="E90" s="56"/>
      <c r="F90" s="56">
        <f t="shared" si="3"/>
        <v>0</v>
      </c>
      <c r="G90" s="57">
        <f t="shared" si="4"/>
        <v>0</v>
      </c>
      <c r="H90" s="60">
        <f t="shared" si="5"/>
        <v>0</v>
      </c>
    </row>
    <row r="91" spans="1:8" s="59" customFormat="1" hidden="1">
      <c r="A91" s="53" t="str">
        <f>IF((LEN('Copy paste to Here'!G95))&gt;5,((CONCATENATE('Copy paste to Here'!G95," &amp; ",'Copy paste to Here'!D95,"  &amp;  ",'Copy paste to Here'!E95))),"Empty Cell")</f>
        <v>Empty Cell</v>
      </c>
      <c r="B91" s="54">
        <f>'Copy paste to Here'!C95</f>
        <v>0</v>
      </c>
      <c r="C91" s="54"/>
      <c r="D91" s="55"/>
      <c r="E91" s="56"/>
      <c r="F91" s="56">
        <f t="shared" si="3"/>
        <v>0</v>
      </c>
      <c r="G91" s="57">
        <f t="shared" si="4"/>
        <v>0</v>
      </c>
      <c r="H91" s="60">
        <f t="shared" si="5"/>
        <v>0</v>
      </c>
    </row>
    <row r="92" spans="1:8" s="59" customFormat="1" hidden="1">
      <c r="A92" s="53" t="str">
        <f>IF((LEN('Copy paste to Here'!G96))&gt;5,((CONCATENATE('Copy paste to Here'!G96," &amp; ",'Copy paste to Here'!D96,"  &amp;  ",'Copy paste to Here'!E96))),"Empty Cell")</f>
        <v>Empty Cell</v>
      </c>
      <c r="B92" s="54">
        <f>'Copy paste to Here'!C96</f>
        <v>0</v>
      </c>
      <c r="C92" s="54"/>
      <c r="D92" s="55"/>
      <c r="E92" s="56"/>
      <c r="F92" s="56">
        <f t="shared" si="3"/>
        <v>0</v>
      </c>
      <c r="G92" s="57">
        <f t="shared" si="4"/>
        <v>0</v>
      </c>
      <c r="H92" s="60">
        <f t="shared" si="5"/>
        <v>0</v>
      </c>
    </row>
    <row r="93" spans="1:8" s="59" customFormat="1" hidden="1">
      <c r="A93" s="53" t="str">
        <f>IF((LEN('Copy paste to Here'!G97))&gt;5,((CONCATENATE('Copy paste to Here'!G97," &amp; ",'Copy paste to Here'!D97,"  &amp;  ",'Copy paste to Here'!E97))),"Empty Cell")</f>
        <v>Empty Cell</v>
      </c>
      <c r="B93" s="54">
        <f>'Copy paste to Here'!C97</f>
        <v>0</v>
      </c>
      <c r="C93" s="54"/>
      <c r="D93" s="55"/>
      <c r="E93" s="56"/>
      <c r="F93" s="56">
        <f t="shared" si="3"/>
        <v>0</v>
      </c>
      <c r="G93" s="57">
        <f t="shared" si="4"/>
        <v>0</v>
      </c>
      <c r="H93" s="60">
        <f t="shared" si="5"/>
        <v>0</v>
      </c>
    </row>
    <row r="94" spans="1:8" s="59" customFormat="1" hidden="1">
      <c r="A94" s="53" t="str">
        <f>IF((LEN('Copy paste to Here'!G98))&gt;5,((CONCATENATE('Copy paste to Here'!G98," &amp; ",'Copy paste to Here'!D98,"  &amp;  ",'Copy paste to Here'!E98))),"Empty Cell")</f>
        <v>Empty Cell</v>
      </c>
      <c r="B94" s="54">
        <f>'Copy paste to Here'!C98</f>
        <v>0</v>
      </c>
      <c r="C94" s="54"/>
      <c r="D94" s="55"/>
      <c r="E94" s="56"/>
      <c r="F94" s="56">
        <f t="shared" si="3"/>
        <v>0</v>
      </c>
      <c r="G94" s="57">
        <f t="shared" si="4"/>
        <v>0</v>
      </c>
      <c r="H94" s="60">
        <f t="shared" si="5"/>
        <v>0</v>
      </c>
    </row>
    <row r="95" spans="1:8" s="59" customFormat="1" hidden="1">
      <c r="A95" s="53" t="str">
        <f>IF((LEN('Copy paste to Here'!G99))&gt;5,((CONCATENATE('Copy paste to Here'!G99," &amp; ",'Copy paste to Here'!D99,"  &amp;  ",'Copy paste to Here'!E99))),"Empty Cell")</f>
        <v>Empty Cell</v>
      </c>
      <c r="B95" s="54">
        <f>'Copy paste to Here'!C99</f>
        <v>0</v>
      </c>
      <c r="C95" s="54"/>
      <c r="D95" s="55"/>
      <c r="E95" s="56"/>
      <c r="F95" s="56">
        <f t="shared" si="3"/>
        <v>0</v>
      </c>
      <c r="G95" s="57">
        <f t="shared" si="4"/>
        <v>0</v>
      </c>
      <c r="H95" s="60">
        <f t="shared" si="5"/>
        <v>0</v>
      </c>
    </row>
    <row r="96" spans="1:8" s="59" customFormat="1" hidden="1">
      <c r="A96" s="53" t="str">
        <f>IF((LEN('Copy paste to Here'!G100))&gt;5,((CONCATENATE('Copy paste to Here'!G100," &amp; ",'Copy paste to Here'!D100,"  &amp;  ",'Copy paste to Here'!E100))),"Empty Cell")</f>
        <v>Empty Cell</v>
      </c>
      <c r="B96" s="54">
        <f>'Copy paste to Here'!C100</f>
        <v>0</v>
      </c>
      <c r="C96" s="54"/>
      <c r="D96" s="55"/>
      <c r="E96" s="56"/>
      <c r="F96" s="56">
        <f t="shared" si="3"/>
        <v>0</v>
      </c>
      <c r="G96" s="57">
        <f t="shared" si="4"/>
        <v>0</v>
      </c>
      <c r="H96" s="60">
        <f t="shared" si="5"/>
        <v>0</v>
      </c>
    </row>
    <row r="97" spans="1:8" s="59" customFormat="1" hidden="1">
      <c r="A97" s="53" t="str">
        <f>IF((LEN('Copy paste to Here'!G101))&gt;5,((CONCATENATE('Copy paste to Here'!G101," &amp; ",'Copy paste to Here'!D101,"  &amp;  ",'Copy paste to Here'!E101))),"Empty Cell")</f>
        <v>Empty Cell</v>
      </c>
      <c r="B97" s="54">
        <f>'Copy paste to Here'!C101</f>
        <v>0</v>
      </c>
      <c r="C97" s="54"/>
      <c r="D97" s="55"/>
      <c r="E97" s="56"/>
      <c r="F97" s="56">
        <f t="shared" si="3"/>
        <v>0</v>
      </c>
      <c r="G97" s="57">
        <f t="shared" si="4"/>
        <v>0</v>
      </c>
      <c r="H97" s="60">
        <f t="shared" si="5"/>
        <v>0</v>
      </c>
    </row>
    <row r="98" spans="1:8" s="59" customFormat="1" hidden="1">
      <c r="A98" s="53" t="str">
        <f>IF((LEN('Copy paste to Here'!G102))&gt;5,((CONCATENATE('Copy paste to Here'!G102," &amp; ",'Copy paste to Here'!D102,"  &amp;  ",'Copy paste to Here'!E102))),"Empty Cell")</f>
        <v>Empty Cell</v>
      </c>
      <c r="B98" s="54">
        <f>'Copy paste to Here'!C102</f>
        <v>0</v>
      </c>
      <c r="C98" s="54"/>
      <c r="D98" s="55"/>
      <c r="E98" s="56"/>
      <c r="F98" s="56">
        <f t="shared" si="3"/>
        <v>0</v>
      </c>
      <c r="G98" s="57">
        <f t="shared" si="4"/>
        <v>0</v>
      </c>
      <c r="H98" s="60">
        <f t="shared" si="5"/>
        <v>0</v>
      </c>
    </row>
    <row r="99" spans="1:8" s="59" customFormat="1" hidden="1">
      <c r="A99" s="53" t="str">
        <f>IF((LEN('Copy paste to Here'!G103))&gt;5,((CONCATENATE('Copy paste to Here'!G103," &amp; ",'Copy paste to Here'!D103,"  &amp;  ",'Copy paste to Here'!E103))),"Empty Cell")</f>
        <v>Empty Cell</v>
      </c>
      <c r="B99" s="54">
        <f>'Copy paste to Here'!C103</f>
        <v>0</v>
      </c>
      <c r="C99" s="54"/>
      <c r="D99" s="55"/>
      <c r="E99" s="56"/>
      <c r="F99" s="56">
        <f t="shared" si="3"/>
        <v>0</v>
      </c>
      <c r="G99" s="57">
        <f t="shared" si="4"/>
        <v>0</v>
      </c>
      <c r="H99" s="60">
        <f t="shared" si="5"/>
        <v>0</v>
      </c>
    </row>
    <row r="100" spans="1:8" s="59" customFormat="1" hidden="1">
      <c r="A100" s="53" t="str">
        <f>IF((LEN('Copy paste to Here'!G104))&gt;5,((CONCATENATE('Copy paste to Here'!G104," &amp; ",'Copy paste to Here'!D104,"  &amp;  ",'Copy paste to Here'!E104))),"Empty Cell")</f>
        <v>Empty Cell</v>
      </c>
      <c r="B100" s="54">
        <f>'Copy paste to Here'!C104</f>
        <v>0</v>
      </c>
      <c r="C100" s="54"/>
      <c r="D100" s="55"/>
      <c r="E100" s="56"/>
      <c r="F100" s="56">
        <f t="shared" si="3"/>
        <v>0</v>
      </c>
      <c r="G100" s="57">
        <f t="shared" si="4"/>
        <v>0</v>
      </c>
      <c r="H100" s="60">
        <f t="shared" si="5"/>
        <v>0</v>
      </c>
    </row>
    <row r="101" spans="1:8" s="59" customFormat="1" hidden="1">
      <c r="A101" s="53" t="str">
        <f>IF((LEN('Copy paste to Here'!G105))&gt;5,((CONCATENATE('Copy paste to Here'!G105," &amp; ",'Copy paste to Here'!D105,"  &amp;  ",'Copy paste to Here'!E105))),"Empty Cell")</f>
        <v>Empty Cell</v>
      </c>
      <c r="B101" s="54">
        <f>'Copy paste to Here'!C105</f>
        <v>0</v>
      </c>
      <c r="C101" s="54"/>
      <c r="D101" s="55"/>
      <c r="E101" s="56"/>
      <c r="F101" s="56">
        <f t="shared" si="3"/>
        <v>0</v>
      </c>
      <c r="G101" s="57">
        <f t="shared" si="4"/>
        <v>0</v>
      </c>
      <c r="H101" s="60">
        <f t="shared" si="5"/>
        <v>0</v>
      </c>
    </row>
    <row r="102" spans="1:8" s="59" customFormat="1" hidden="1">
      <c r="A102" s="53" t="str">
        <f>IF((LEN('Copy paste to Here'!G106))&gt;5,((CONCATENATE('Copy paste to Here'!G106," &amp; ",'Copy paste to Here'!D106,"  &amp;  ",'Copy paste to Here'!E106))),"Empty Cell")</f>
        <v>Empty Cell</v>
      </c>
      <c r="B102" s="54">
        <f>'Copy paste to Here'!C106</f>
        <v>0</v>
      </c>
      <c r="C102" s="54"/>
      <c r="D102" s="55"/>
      <c r="E102" s="56"/>
      <c r="F102" s="56">
        <f t="shared" si="3"/>
        <v>0</v>
      </c>
      <c r="G102" s="57">
        <f t="shared" si="4"/>
        <v>0</v>
      </c>
      <c r="H102" s="60">
        <f t="shared" si="5"/>
        <v>0</v>
      </c>
    </row>
    <row r="103" spans="1:8" s="59" customFormat="1" hidden="1">
      <c r="A103" s="53" t="str">
        <f>IF((LEN('Copy paste to Here'!G107))&gt;5,((CONCATENATE('Copy paste to Here'!G107," &amp; ",'Copy paste to Here'!D107,"  &amp;  ",'Copy paste to Here'!E107))),"Empty Cell")</f>
        <v>Empty Cell</v>
      </c>
      <c r="B103" s="54">
        <f>'Copy paste to Here'!C107</f>
        <v>0</v>
      </c>
      <c r="C103" s="54"/>
      <c r="D103" s="55"/>
      <c r="E103" s="56"/>
      <c r="F103" s="56">
        <f t="shared" si="3"/>
        <v>0</v>
      </c>
      <c r="G103" s="57">
        <f t="shared" si="4"/>
        <v>0</v>
      </c>
      <c r="H103" s="60">
        <f t="shared" si="5"/>
        <v>0</v>
      </c>
    </row>
    <row r="104" spans="1:8" s="59" customFormat="1" hidden="1">
      <c r="A104" s="53" t="str">
        <f>IF((LEN('Copy paste to Here'!G108))&gt;5,((CONCATENATE('Copy paste to Here'!G108," &amp; ",'Copy paste to Here'!D108,"  &amp;  ",'Copy paste to Here'!E108))),"Empty Cell")</f>
        <v>Empty Cell</v>
      </c>
      <c r="B104" s="54">
        <f>'Copy paste to Here'!C108</f>
        <v>0</v>
      </c>
      <c r="C104" s="54"/>
      <c r="D104" s="55"/>
      <c r="E104" s="56"/>
      <c r="F104" s="56">
        <f t="shared" si="3"/>
        <v>0</v>
      </c>
      <c r="G104" s="57">
        <f t="shared" si="4"/>
        <v>0</v>
      </c>
      <c r="H104" s="60">
        <f t="shared" si="5"/>
        <v>0</v>
      </c>
    </row>
    <row r="105" spans="1:8" s="59" customFormat="1" hidden="1">
      <c r="A105" s="53" t="str">
        <f>IF((LEN('Copy paste to Here'!G109))&gt;5,((CONCATENATE('Copy paste to Here'!G109," &amp; ",'Copy paste to Here'!D109,"  &amp;  ",'Copy paste to Here'!E109))),"Empty Cell")</f>
        <v>Empty Cell</v>
      </c>
      <c r="B105" s="54">
        <f>'Copy paste to Here'!C109</f>
        <v>0</v>
      </c>
      <c r="C105" s="54"/>
      <c r="D105" s="55"/>
      <c r="E105" s="56"/>
      <c r="F105" s="56">
        <f t="shared" si="3"/>
        <v>0</v>
      </c>
      <c r="G105" s="57">
        <f t="shared" si="4"/>
        <v>0</v>
      </c>
      <c r="H105" s="60">
        <f t="shared" si="5"/>
        <v>0</v>
      </c>
    </row>
    <row r="106" spans="1:8" s="59" customFormat="1" hidden="1">
      <c r="A106" s="53" t="str">
        <f>IF((LEN('Copy paste to Here'!G110))&gt;5,((CONCATENATE('Copy paste to Here'!G110," &amp; ",'Copy paste to Here'!D110,"  &amp;  ",'Copy paste to Here'!E110))),"Empty Cell")</f>
        <v>Empty Cell</v>
      </c>
      <c r="B106" s="54">
        <f>'Copy paste to Here'!C110</f>
        <v>0</v>
      </c>
      <c r="C106" s="54"/>
      <c r="D106" s="55"/>
      <c r="E106" s="56"/>
      <c r="F106" s="56">
        <f t="shared" si="3"/>
        <v>0</v>
      </c>
      <c r="G106" s="57">
        <f t="shared" si="4"/>
        <v>0</v>
      </c>
      <c r="H106" s="60">
        <f t="shared" si="5"/>
        <v>0</v>
      </c>
    </row>
    <row r="107" spans="1:8" s="59" customFormat="1" hidden="1">
      <c r="A107" s="53" t="str">
        <f>IF((LEN('Copy paste to Here'!G111))&gt;5,((CONCATENATE('Copy paste to Here'!G111," &amp; ",'Copy paste to Here'!D111,"  &amp;  ",'Copy paste to Here'!E111))),"Empty Cell")</f>
        <v>Empty Cell</v>
      </c>
      <c r="B107" s="54">
        <f>'Copy paste to Here'!C111</f>
        <v>0</v>
      </c>
      <c r="C107" s="54"/>
      <c r="D107" s="55"/>
      <c r="E107" s="56"/>
      <c r="F107" s="56">
        <f t="shared" si="3"/>
        <v>0</v>
      </c>
      <c r="G107" s="57">
        <f t="shared" si="4"/>
        <v>0</v>
      </c>
      <c r="H107" s="60">
        <f t="shared" si="5"/>
        <v>0</v>
      </c>
    </row>
    <row r="108" spans="1:8" s="59" customFormat="1" hidden="1">
      <c r="A108" s="53" t="str">
        <f>IF((LEN('Copy paste to Here'!G112))&gt;5,((CONCATENATE('Copy paste to Here'!G112," &amp; ",'Copy paste to Here'!D112,"  &amp;  ",'Copy paste to Here'!E112))),"Empty Cell")</f>
        <v>Empty Cell</v>
      </c>
      <c r="B108" s="54">
        <f>'Copy paste to Here'!C112</f>
        <v>0</v>
      </c>
      <c r="C108" s="54"/>
      <c r="D108" s="55"/>
      <c r="E108" s="56"/>
      <c r="F108" s="56">
        <f t="shared" si="3"/>
        <v>0</v>
      </c>
      <c r="G108" s="57">
        <f t="shared" si="4"/>
        <v>0</v>
      </c>
      <c r="H108" s="60">
        <f t="shared" si="5"/>
        <v>0</v>
      </c>
    </row>
    <row r="109" spans="1:8" s="59" customFormat="1" hidden="1">
      <c r="A109" s="53" t="str">
        <f>IF((LEN('Copy paste to Here'!G113))&gt;5,((CONCATENATE('Copy paste to Here'!G113," &amp; ",'Copy paste to Here'!D113,"  &amp;  ",'Copy paste to Here'!E113))),"Empty Cell")</f>
        <v>Empty Cell</v>
      </c>
      <c r="B109" s="54">
        <f>'Copy paste to Here'!C113</f>
        <v>0</v>
      </c>
      <c r="C109" s="54"/>
      <c r="D109" s="55"/>
      <c r="E109" s="56"/>
      <c r="F109" s="56">
        <f t="shared" si="3"/>
        <v>0</v>
      </c>
      <c r="G109" s="57">
        <f t="shared" si="4"/>
        <v>0</v>
      </c>
      <c r="H109" s="60">
        <f t="shared" si="5"/>
        <v>0</v>
      </c>
    </row>
    <row r="110" spans="1:8" s="59" customFormat="1" hidden="1">
      <c r="A110" s="53" t="str">
        <f>IF((LEN('Copy paste to Here'!G114))&gt;5,((CONCATENATE('Copy paste to Here'!G114," &amp; ",'Copy paste to Here'!D114,"  &amp;  ",'Copy paste to Here'!E114))),"Empty Cell")</f>
        <v>Empty Cell</v>
      </c>
      <c r="B110" s="54">
        <f>'Copy paste to Here'!C114</f>
        <v>0</v>
      </c>
      <c r="C110" s="54"/>
      <c r="D110" s="55"/>
      <c r="E110" s="56"/>
      <c r="F110" s="56">
        <f t="shared" si="3"/>
        <v>0</v>
      </c>
      <c r="G110" s="57">
        <f t="shared" si="4"/>
        <v>0</v>
      </c>
      <c r="H110" s="60">
        <f t="shared" si="5"/>
        <v>0</v>
      </c>
    </row>
    <row r="111" spans="1:8" s="59" customFormat="1" hidden="1">
      <c r="A111" s="53" t="str">
        <f>IF((LEN('Copy paste to Here'!G115))&gt;5,((CONCATENATE('Copy paste to Here'!G115," &amp; ",'Copy paste to Here'!D115,"  &amp;  ",'Copy paste to Here'!E115))),"Empty Cell")</f>
        <v>Empty Cell</v>
      </c>
      <c r="B111" s="54">
        <f>'Copy paste to Here'!C115</f>
        <v>0</v>
      </c>
      <c r="C111" s="54"/>
      <c r="D111" s="55"/>
      <c r="E111" s="56"/>
      <c r="F111" s="56">
        <f t="shared" si="3"/>
        <v>0</v>
      </c>
      <c r="G111" s="57">
        <f t="shared" si="4"/>
        <v>0</v>
      </c>
      <c r="H111" s="60">
        <f t="shared" si="5"/>
        <v>0</v>
      </c>
    </row>
    <row r="112" spans="1:8" s="59" customFormat="1" hidden="1">
      <c r="A112" s="53" t="str">
        <f>IF((LEN('Copy paste to Here'!G116))&gt;5,((CONCATENATE('Copy paste to Here'!G116," &amp; ",'Copy paste to Here'!D116,"  &amp;  ",'Copy paste to Here'!E116))),"Empty Cell")</f>
        <v>Empty Cell</v>
      </c>
      <c r="B112" s="54">
        <f>'Copy paste to Here'!C116</f>
        <v>0</v>
      </c>
      <c r="C112" s="54"/>
      <c r="D112" s="55"/>
      <c r="E112" s="56"/>
      <c r="F112" s="56">
        <f t="shared" si="3"/>
        <v>0</v>
      </c>
      <c r="G112" s="57">
        <f t="shared" si="4"/>
        <v>0</v>
      </c>
      <c r="H112" s="60">
        <f t="shared" si="5"/>
        <v>0</v>
      </c>
    </row>
    <row r="113" spans="1:8" s="59" customFormat="1" hidden="1">
      <c r="A113" s="53" t="str">
        <f>IF((LEN('Copy paste to Here'!G117))&gt;5,((CONCATENATE('Copy paste to Here'!G117," &amp; ",'Copy paste to Here'!D117,"  &amp;  ",'Copy paste to Here'!E117))),"Empty Cell")</f>
        <v>Empty Cell</v>
      </c>
      <c r="B113" s="54">
        <f>'Copy paste to Here'!C117</f>
        <v>0</v>
      </c>
      <c r="C113" s="54"/>
      <c r="D113" s="55"/>
      <c r="E113" s="56"/>
      <c r="F113" s="56">
        <f t="shared" si="3"/>
        <v>0</v>
      </c>
      <c r="G113" s="57">
        <f t="shared" si="4"/>
        <v>0</v>
      </c>
      <c r="H113" s="60">
        <f t="shared" si="5"/>
        <v>0</v>
      </c>
    </row>
    <row r="114" spans="1:8" s="59" customFormat="1" hidden="1">
      <c r="A114" s="53" t="str">
        <f>IF((LEN('Copy paste to Here'!G118))&gt;5,((CONCATENATE('Copy paste to Here'!G118," &amp; ",'Copy paste to Here'!D118,"  &amp;  ",'Copy paste to Here'!E118))),"Empty Cell")</f>
        <v>Empty Cell</v>
      </c>
      <c r="B114" s="54">
        <f>'Copy paste to Here'!C118</f>
        <v>0</v>
      </c>
      <c r="C114" s="54"/>
      <c r="D114" s="55"/>
      <c r="E114" s="56"/>
      <c r="F114" s="56">
        <f t="shared" si="3"/>
        <v>0</v>
      </c>
      <c r="G114" s="57">
        <f t="shared" si="4"/>
        <v>0</v>
      </c>
      <c r="H114" s="60">
        <f t="shared" si="5"/>
        <v>0</v>
      </c>
    </row>
    <row r="115" spans="1:8" s="59" customFormat="1" hidden="1">
      <c r="A115" s="53" t="str">
        <f>IF((LEN('Copy paste to Here'!G119))&gt;5,((CONCATENATE('Copy paste to Here'!G119," &amp; ",'Copy paste to Here'!D119,"  &amp;  ",'Copy paste to Here'!E119))),"Empty Cell")</f>
        <v>Empty Cell</v>
      </c>
      <c r="B115" s="54">
        <f>'Copy paste to Here'!C119</f>
        <v>0</v>
      </c>
      <c r="C115" s="54"/>
      <c r="D115" s="55"/>
      <c r="E115" s="56"/>
      <c r="F115" s="56">
        <f t="shared" si="3"/>
        <v>0</v>
      </c>
      <c r="G115" s="57">
        <f t="shared" si="4"/>
        <v>0</v>
      </c>
      <c r="H115" s="60">
        <f t="shared" si="5"/>
        <v>0</v>
      </c>
    </row>
    <row r="116" spans="1:8" s="59" customFormat="1" hidden="1">
      <c r="A116" s="53" t="str">
        <f>IF((LEN('Copy paste to Here'!G120))&gt;5,((CONCATENATE('Copy paste to Here'!G120," &amp; ",'Copy paste to Here'!D120,"  &amp;  ",'Copy paste to Here'!E120))),"Empty Cell")</f>
        <v>Empty Cell</v>
      </c>
      <c r="B116" s="54">
        <f>'Copy paste to Here'!C120</f>
        <v>0</v>
      </c>
      <c r="C116" s="54"/>
      <c r="D116" s="55"/>
      <c r="E116" s="56"/>
      <c r="F116" s="56">
        <f t="shared" si="3"/>
        <v>0</v>
      </c>
      <c r="G116" s="57">
        <f t="shared" si="4"/>
        <v>0</v>
      </c>
      <c r="H116" s="60">
        <f t="shared" si="5"/>
        <v>0</v>
      </c>
    </row>
    <row r="117" spans="1:8" s="59" customFormat="1" hidden="1">
      <c r="A117" s="53" t="str">
        <f>IF((LEN('Copy paste to Here'!G121))&gt;5,((CONCATENATE('Copy paste to Here'!G121," &amp; ",'Copy paste to Here'!D121,"  &amp;  ",'Copy paste to Here'!E121))),"Empty Cell")</f>
        <v>Empty Cell</v>
      </c>
      <c r="B117" s="54">
        <f>'Copy paste to Here'!C121</f>
        <v>0</v>
      </c>
      <c r="C117" s="54"/>
      <c r="D117" s="55"/>
      <c r="E117" s="56"/>
      <c r="F117" s="56">
        <f t="shared" si="3"/>
        <v>0</v>
      </c>
      <c r="G117" s="57">
        <f t="shared" si="4"/>
        <v>0</v>
      </c>
      <c r="H117" s="60">
        <f t="shared" si="5"/>
        <v>0</v>
      </c>
    </row>
    <row r="118" spans="1:8" s="59" customFormat="1" hidden="1">
      <c r="A118" s="53" t="str">
        <f>IF((LEN('Copy paste to Here'!G122))&gt;5,((CONCATENATE('Copy paste to Here'!G122," &amp; ",'Copy paste to Here'!D122,"  &amp;  ",'Copy paste to Here'!E122))),"Empty Cell")</f>
        <v>Empty Cell</v>
      </c>
      <c r="B118" s="54">
        <f>'Copy paste to Here'!C122</f>
        <v>0</v>
      </c>
      <c r="C118" s="54"/>
      <c r="D118" s="55"/>
      <c r="E118" s="56"/>
      <c r="F118" s="56">
        <f t="shared" si="3"/>
        <v>0</v>
      </c>
      <c r="G118" s="57">
        <f t="shared" si="4"/>
        <v>0</v>
      </c>
      <c r="H118" s="60">
        <f t="shared" si="5"/>
        <v>0</v>
      </c>
    </row>
    <row r="119" spans="1:8" s="59" customFormat="1" hidden="1">
      <c r="A119" s="53" t="str">
        <f>IF((LEN('Copy paste to Here'!G123))&gt;5,((CONCATENATE('Copy paste to Here'!G123," &amp; ",'Copy paste to Here'!D123,"  &amp;  ",'Copy paste to Here'!E123))),"Empty Cell")</f>
        <v>Empty Cell</v>
      </c>
      <c r="B119" s="54">
        <f>'Copy paste to Here'!C123</f>
        <v>0</v>
      </c>
      <c r="C119" s="54"/>
      <c r="D119" s="55"/>
      <c r="E119" s="56"/>
      <c r="F119" s="56">
        <f t="shared" si="3"/>
        <v>0</v>
      </c>
      <c r="G119" s="57">
        <f t="shared" si="4"/>
        <v>0</v>
      </c>
      <c r="H119" s="60">
        <f t="shared" si="5"/>
        <v>0</v>
      </c>
    </row>
    <row r="120" spans="1:8" s="59" customFormat="1" hidden="1">
      <c r="A120" s="53" t="str">
        <f>IF((LEN('Copy paste to Here'!G124))&gt;5,((CONCATENATE('Copy paste to Here'!G124," &amp; ",'Copy paste to Here'!D124,"  &amp;  ",'Copy paste to Here'!E124))),"Empty Cell")</f>
        <v>Empty Cell</v>
      </c>
      <c r="B120" s="54">
        <f>'Copy paste to Here'!C124</f>
        <v>0</v>
      </c>
      <c r="C120" s="54"/>
      <c r="D120" s="55"/>
      <c r="E120" s="56"/>
      <c r="F120" s="56">
        <f t="shared" si="3"/>
        <v>0</v>
      </c>
      <c r="G120" s="57">
        <f t="shared" si="4"/>
        <v>0</v>
      </c>
      <c r="H120" s="60">
        <f t="shared" si="5"/>
        <v>0</v>
      </c>
    </row>
    <row r="121" spans="1:8" s="59" customFormat="1" hidden="1">
      <c r="A121" s="53" t="str">
        <f>IF((LEN('Copy paste to Here'!G125))&gt;5,((CONCATENATE('Copy paste to Here'!G125," &amp; ",'Copy paste to Here'!D125,"  &amp;  ",'Copy paste to Here'!E125))),"Empty Cell")</f>
        <v>Empty Cell</v>
      </c>
      <c r="B121" s="54">
        <f>'Copy paste to Here'!C125</f>
        <v>0</v>
      </c>
      <c r="C121" s="54"/>
      <c r="D121" s="55"/>
      <c r="E121" s="56"/>
      <c r="F121" s="56">
        <f t="shared" si="3"/>
        <v>0</v>
      </c>
      <c r="G121" s="57">
        <f t="shared" si="4"/>
        <v>0</v>
      </c>
      <c r="H121" s="60">
        <f t="shared" si="5"/>
        <v>0</v>
      </c>
    </row>
    <row r="122" spans="1:8" s="59" customFormat="1" hidden="1">
      <c r="A122" s="53" t="str">
        <f>IF((LEN('Copy paste to Here'!G126))&gt;5,((CONCATENATE('Copy paste to Here'!G126," &amp; ",'Copy paste to Here'!D126,"  &amp;  ",'Copy paste to Here'!E126))),"Empty Cell")</f>
        <v>Empty Cell</v>
      </c>
      <c r="B122" s="54">
        <f>'Copy paste to Here'!C126</f>
        <v>0</v>
      </c>
      <c r="C122" s="54"/>
      <c r="D122" s="55"/>
      <c r="E122" s="56"/>
      <c r="F122" s="56">
        <f t="shared" si="3"/>
        <v>0</v>
      </c>
      <c r="G122" s="57">
        <f t="shared" si="4"/>
        <v>0</v>
      </c>
      <c r="H122" s="60">
        <f t="shared" si="5"/>
        <v>0</v>
      </c>
    </row>
    <row r="123" spans="1:8" s="59" customFormat="1" hidden="1">
      <c r="A123" s="53" t="str">
        <f>IF((LEN('Copy paste to Here'!G127))&gt;5,((CONCATENATE('Copy paste to Here'!G127," &amp; ",'Copy paste to Here'!D127,"  &amp;  ",'Copy paste to Here'!E127))),"Empty Cell")</f>
        <v>Empty Cell</v>
      </c>
      <c r="B123" s="54">
        <f>'Copy paste to Here'!C127</f>
        <v>0</v>
      </c>
      <c r="C123" s="54"/>
      <c r="D123" s="55"/>
      <c r="E123" s="56"/>
      <c r="F123" s="56">
        <f t="shared" si="3"/>
        <v>0</v>
      </c>
      <c r="G123" s="57">
        <f t="shared" si="4"/>
        <v>0</v>
      </c>
      <c r="H123" s="60">
        <f t="shared" si="5"/>
        <v>0</v>
      </c>
    </row>
    <row r="124" spans="1:8" s="59" customFormat="1" hidden="1">
      <c r="A124" s="53" t="str">
        <f>IF((LEN('Copy paste to Here'!G128))&gt;5,((CONCATENATE('Copy paste to Here'!G128," &amp; ",'Copy paste to Here'!D128,"  &amp;  ",'Copy paste to Here'!E128))),"Empty Cell")</f>
        <v>Empty Cell</v>
      </c>
      <c r="B124" s="54">
        <f>'Copy paste to Here'!C128</f>
        <v>0</v>
      </c>
      <c r="C124" s="54"/>
      <c r="D124" s="55"/>
      <c r="E124" s="56"/>
      <c r="F124" s="56">
        <f t="shared" si="3"/>
        <v>0</v>
      </c>
      <c r="G124" s="57">
        <f t="shared" si="4"/>
        <v>0</v>
      </c>
      <c r="H124" s="60">
        <f t="shared" si="5"/>
        <v>0</v>
      </c>
    </row>
    <row r="125" spans="1:8" s="59" customFormat="1" hidden="1">
      <c r="A125" s="53" t="str">
        <f>IF((LEN('Copy paste to Here'!G129))&gt;5,((CONCATENATE('Copy paste to Here'!G129," &amp; ",'Copy paste to Here'!D129,"  &amp;  ",'Copy paste to Here'!E129))),"Empty Cell")</f>
        <v>Empty Cell</v>
      </c>
      <c r="B125" s="54">
        <f>'Copy paste to Here'!C129</f>
        <v>0</v>
      </c>
      <c r="C125" s="54"/>
      <c r="D125" s="55"/>
      <c r="E125" s="56"/>
      <c r="F125" s="56">
        <f t="shared" si="3"/>
        <v>0</v>
      </c>
      <c r="G125" s="57">
        <f t="shared" si="4"/>
        <v>0</v>
      </c>
      <c r="H125" s="60">
        <f t="shared" si="5"/>
        <v>0</v>
      </c>
    </row>
    <row r="126" spans="1:8" s="59" customFormat="1" hidden="1">
      <c r="A126" s="53" t="str">
        <f>IF((LEN('Copy paste to Here'!G130))&gt;5,((CONCATENATE('Copy paste to Here'!G130," &amp; ",'Copy paste to Here'!D130,"  &amp;  ",'Copy paste to Here'!E130))),"Empty Cell")</f>
        <v>Empty Cell</v>
      </c>
      <c r="B126" s="54">
        <f>'Copy paste to Here'!C130</f>
        <v>0</v>
      </c>
      <c r="C126" s="54"/>
      <c r="D126" s="55"/>
      <c r="E126" s="56"/>
      <c r="F126" s="56">
        <f t="shared" si="3"/>
        <v>0</v>
      </c>
      <c r="G126" s="57">
        <f t="shared" si="4"/>
        <v>0</v>
      </c>
      <c r="H126" s="60">
        <f t="shared" si="5"/>
        <v>0</v>
      </c>
    </row>
    <row r="127" spans="1:8" s="59" customFormat="1" hidden="1">
      <c r="A127" s="53" t="str">
        <f>IF((LEN('Copy paste to Here'!G131))&gt;5,((CONCATENATE('Copy paste to Here'!G131," &amp; ",'Copy paste to Here'!D131,"  &amp;  ",'Copy paste to Here'!E131))),"Empty Cell")</f>
        <v>Empty Cell</v>
      </c>
      <c r="B127" s="54">
        <f>'Copy paste to Here'!C131</f>
        <v>0</v>
      </c>
      <c r="C127" s="54"/>
      <c r="D127" s="55"/>
      <c r="E127" s="56"/>
      <c r="F127" s="56">
        <f t="shared" si="3"/>
        <v>0</v>
      </c>
      <c r="G127" s="57">
        <f t="shared" si="4"/>
        <v>0</v>
      </c>
      <c r="H127" s="60">
        <f t="shared" si="5"/>
        <v>0</v>
      </c>
    </row>
    <row r="128" spans="1:8" s="59" customFormat="1" hidden="1">
      <c r="A128" s="53" t="str">
        <f>IF((LEN('Copy paste to Here'!G132))&gt;5,((CONCATENATE('Copy paste to Here'!G132," &amp; ",'Copy paste to Here'!D132,"  &amp;  ",'Copy paste to Here'!E132))),"Empty Cell")</f>
        <v>Empty Cell</v>
      </c>
      <c r="B128" s="54">
        <f>'Copy paste to Here'!C132</f>
        <v>0</v>
      </c>
      <c r="C128" s="54"/>
      <c r="D128" s="55"/>
      <c r="E128" s="56"/>
      <c r="F128" s="56">
        <f t="shared" si="3"/>
        <v>0</v>
      </c>
      <c r="G128" s="57">
        <f t="shared" si="4"/>
        <v>0</v>
      </c>
      <c r="H128" s="60">
        <f t="shared" si="5"/>
        <v>0</v>
      </c>
    </row>
    <row r="129" spans="1:8" s="59" customFormat="1" hidden="1">
      <c r="A129" s="53" t="str">
        <f>IF((LEN('Copy paste to Here'!G133))&gt;5,((CONCATENATE('Copy paste to Here'!G133," &amp; ",'Copy paste to Here'!D133,"  &amp;  ",'Copy paste to Here'!E133))),"Empty Cell")</f>
        <v>Empty Cell</v>
      </c>
      <c r="B129" s="54">
        <f>'Copy paste to Here'!C133</f>
        <v>0</v>
      </c>
      <c r="C129" s="54"/>
      <c r="D129" s="55"/>
      <c r="E129" s="56"/>
      <c r="F129" s="56">
        <f t="shared" si="3"/>
        <v>0</v>
      </c>
      <c r="G129" s="57">
        <f t="shared" si="4"/>
        <v>0</v>
      </c>
      <c r="H129" s="60">
        <f t="shared" si="5"/>
        <v>0</v>
      </c>
    </row>
    <row r="130" spans="1:8" s="59" customFormat="1" hidden="1">
      <c r="A130" s="53" t="str">
        <f>IF((LEN('Copy paste to Here'!G134))&gt;5,((CONCATENATE('Copy paste to Here'!G134," &amp; ",'Copy paste to Here'!D134,"  &amp;  ",'Copy paste to Here'!E134))),"Empty Cell")</f>
        <v>Empty Cell</v>
      </c>
      <c r="B130" s="54">
        <f>'Copy paste to Here'!C134</f>
        <v>0</v>
      </c>
      <c r="C130" s="54"/>
      <c r="D130" s="55"/>
      <c r="E130" s="56"/>
      <c r="F130" s="56">
        <f t="shared" si="3"/>
        <v>0</v>
      </c>
      <c r="G130" s="57">
        <f t="shared" si="4"/>
        <v>0</v>
      </c>
      <c r="H130" s="60">
        <f t="shared" si="5"/>
        <v>0</v>
      </c>
    </row>
    <row r="131" spans="1:8" s="59" customFormat="1" hidden="1">
      <c r="A131" s="53" t="str">
        <f>IF((LEN('Copy paste to Here'!G135))&gt;5,((CONCATENATE('Copy paste to Here'!G135," &amp; ",'Copy paste to Here'!D135,"  &amp;  ",'Copy paste to Here'!E135))),"Empty Cell")</f>
        <v>Empty Cell</v>
      </c>
      <c r="B131" s="54">
        <f>'Copy paste to Here'!C135</f>
        <v>0</v>
      </c>
      <c r="C131" s="54"/>
      <c r="D131" s="55"/>
      <c r="E131" s="56"/>
      <c r="F131" s="56">
        <f t="shared" si="3"/>
        <v>0</v>
      </c>
      <c r="G131" s="57">
        <f t="shared" si="4"/>
        <v>0</v>
      </c>
      <c r="H131" s="60">
        <f t="shared" si="5"/>
        <v>0</v>
      </c>
    </row>
    <row r="132" spans="1:8" s="59" customFormat="1" hidden="1">
      <c r="A132" s="53" t="str">
        <f>IF((LEN('Copy paste to Here'!G136))&gt;5,((CONCATENATE('Copy paste to Here'!G136," &amp; ",'Copy paste to Here'!D136,"  &amp;  ",'Copy paste to Here'!E136))),"Empty Cell")</f>
        <v>Empty Cell</v>
      </c>
      <c r="B132" s="54">
        <f>'Copy paste to Here'!C136</f>
        <v>0</v>
      </c>
      <c r="C132" s="54"/>
      <c r="D132" s="55"/>
      <c r="E132" s="56"/>
      <c r="F132" s="56">
        <f t="shared" si="3"/>
        <v>0</v>
      </c>
      <c r="G132" s="57">
        <f t="shared" si="4"/>
        <v>0</v>
      </c>
      <c r="H132" s="60">
        <f t="shared" si="5"/>
        <v>0</v>
      </c>
    </row>
    <row r="133" spans="1:8" s="59" customFormat="1" hidden="1">
      <c r="A133" s="53" t="str">
        <f>IF((LEN('Copy paste to Here'!G137))&gt;5,((CONCATENATE('Copy paste to Here'!G137," &amp; ",'Copy paste to Here'!D137,"  &amp;  ",'Copy paste to Here'!E137))),"Empty Cell")</f>
        <v>Empty Cell</v>
      </c>
      <c r="B133" s="54">
        <f>'Copy paste to Here'!C137</f>
        <v>0</v>
      </c>
      <c r="C133" s="54"/>
      <c r="D133" s="55"/>
      <c r="E133" s="56"/>
      <c r="F133" s="56">
        <f t="shared" si="3"/>
        <v>0</v>
      </c>
      <c r="G133" s="57">
        <f t="shared" si="4"/>
        <v>0</v>
      </c>
      <c r="H133" s="60">
        <f t="shared" si="5"/>
        <v>0</v>
      </c>
    </row>
    <row r="134" spans="1:8" s="59" customFormat="1" hidden="1">
      <c r="A134" s="53" t="str">
        <f>IF((LEN('Copy paste to Here'!G138))&gt;5,((CONCATENATE('Copy paste to Here'!G138," &amp; ",'Copy paste to Here'!D138,"  &amp;  ",'Copy paste to Here'!E138))),"Empty Cell")</f>
        <v>Empty Cell</v>
      </c>
      <c r="B134" s="54">
        <f>'Copy paste to Here'!C138</f>
        <v>0</v>
      </c>
      <c r="C134" s="54"/>
      <c r="D134" s="55"/>
      <c r="E134" s="56"/>
      <c r="F134" s="56">
        <f t="shared" si="3"/>
        <v>0</v>
      </c>
      <c r="G134" s="57">
        <f t="shared" si="4"/>
        <v>0</v>
      </c>
      <c r="H134" s="60">
        <f t="shared" si="5"/>
        <v>0</v>
      </c>
    </row>
    <row r="135" spans="1:8" s="59" customFormat="1" hidden="1">
      <c r="A135" s="53" t="str">
        <f>IF((LEN('Copy paste to Here'!G139))&gt;5,((CONCATENATE('Copy paste to Here'!G139," &amp; ",'Copy paste to Here'!D139,"  &amp;  ",'Copy paste to Here'!E139))),"Empty Cell")</f>
        <v>Empty Cell</v>
      </c>
      <c r="B135" s="54">
        <f>'Copy paste to Here'!C139</f>
        <v>0</v>
      </c>
      <c r="C135" s="54"/>
      <c r="D135" s="55"/>
      <c r="E135" s="56"/>
      <c r="F135" s="56">
        <f t="shared" si="3"/>
        <v>0</v>
      </c>
      <c r="G135" s="57">
        <f t="shared" si="4"/>
        <v>0</v>
      </c>
      <c r="H135" s="60">
        <f t="shared" si="5"/>
        <v>0</v>
      </c>
    </row>
    <row r="136" spans="1:8" s="59" customFormat="1" hidden="1">
      <c r="A136" s="53" t="str">
        <f>IF((LEN('Copy paste to Here'!G140))&gt;5,((CONCATENATE('Copy paste to Here'!G140," &amp; ",'Copy paste to Here'!D140,"  &amp;  ",'Copy paste to Here'!E140))),"Empty Cell")</f>
        <v>Empty Cell</v>
      </c>
      <c r="B136" s="54">
        <f>'Copy paste to Here'!C140</f>
        <v>0</v>
      </c>
      <c r="C136" s="54"/>
      <c r="D136" s="55"/>
      <c r="E136" s="56"/>
      <c r="F136" s="56">
        <f t="shared" si="3"/>
        <v>0</v>
      </c>
      <c r="G136" s="57">
        <f t="shared" si="4"/>
        <v>0</v>
      </c>
      <c r="H136" s="60">
        <f t="shared" si="5"/>
        <v>0</v>
      </c>
    </row>
    <row r="137" spans="1:8" s="59" customFormat="1" hidden="1">
      <c r="A137" s="53" t="str">
        <f>IF((LEN('Copy paste to Here'!G141))&gt;5,((CONCATENATE('Copy paste to Here'!G141," &amp; ",'Copy paste to Here'!D141,"  &amp;  ",'Copy paste to Here'!E141))),"Empty Cell")</f>
        <v>Empty Cell</v>
      </c>
      <c r="B137" s="54">
        <f>'Copy paste to Here'!C141</f>
        <v>0</v>
      </c>
      <c r="C137" s="54"/>
      <c r="D137" s="55"/>
      <c r="E137" s="56"/>
      <c r="F137" s="56">
        <f t="shared" si="3"/>
        <v>0</v>
      </c>
      <c r="G137" s="57">
        <f t="shared" si="4"/>
        <v>0</v>
      </c>
      <c r="H137" s="60">
        <f t="shared" si="5"/>
        <v>0</v>
      </c>
    </row>
    <row r="138" spans="1:8" s="59" customFormat="1" hidden="1">
      <c r="A138" s="53" t="str">
        <f>IF((LEN('Copy paste to Here'!G142))&gt;5,((CONCATENATE('Copy paste to Here'!G142," &amp; ",'Copy paste to Here'!D142,"  &amp;  ",'Copy paste to Here'!E142))),"Empty Cell")</f>
        <v>Empty Cell</v>
      </c>
      <c r="B138" s="54">
        <f>'Copy paste to Here'!C142</f>
        <v>0</v>
      </c>
      <c r="C138" s="54"/>
      <c r="D138" s="55"/>
      <c r="E138" s="56"/>
      <c r="F138" s="56">
        <f t="shared" si="3"/>
        <v>0</v>
      </c>
      <c r="G138" s="57">
        <f t="shared" si="4"/>
        <v>0</v>
      </c>
      <c r="H138" s="60">
        <f t="shared" si="5"/>
        <v>0</v>
      </c>
    </row>
    <row r="139" spans="1:8" s="59" customFormat="1" hidden="1">
      <c r="A139" s="53" t="str">
        <f>IF((LEN('Copy paste to Here'!G143))&gt;5,((CONCATENATE('Copy paste to Here'!G143," &amp; ",'Copy paste to Here'!D143,"  &amp;  ",'Copy paste to Here'!E143))),"Empty Cell")</f>
        <v>Empty Cell</v>
      </c>
      <c r="B139" s="54">
        <f>'Copy paste to Here'!C143</f>
        <v>0</v>
      </c>
      <c r="C139" s="54"/>
      <c r="D139" s="55"/>
      <c r="E139" s="56"/>
      <c r="F139" s="56">
        <f t="shared" si="3"/>
        <v>0</v>
      </c>
      <c r="G139" s="57">
        <f t="shared" si="4"/>
        <v>0</v>
      </c>
      <c r="H139" s="60">
        <f t="shared" si="5"/>
        <v>0</v>
      </c>
    </row>
    <row r="140" spans="1:8" s="59" customFormat="1" hidden="1">
      <c r="A140" s="53" t="str">
        <f>IF((LEN('Copy paste to Here'!G144))&gt;5,((CONCATENATE('Copy paste to Here'!G144," &amp; ",'Copy paste to Here'!D144,"  &amp;  ",'Copy paste to Here'!E144))),"Empty Cell")</f>
        <v>Empty Cell</v>
      </c>
      <c r="B140" s="54">
        <f>'Copy paste to Here'!C144</f>
        <v>0</v>
      </c>
      <c r="C140" s="54"/>
      <c r="D140" s="55"/>
      <c r="E140" s="56"/>
      <c r="F140" s="56">
        <f t="shared" si="3"/>
        <v>0</v>
      </c>
      <c r="G140" s="57">
        <f t="shared" si="4"/>
        <v>0</v>
      </c>
      <c r="H140" s="60">
        <f t="shared" si="5"/>
        <v>0</v>
      </c>
    </row>
    <row r="141" spans="1:8" s="59" customFormat="1" hidden="1">
      <c r="A141" s="53" t="str">
        <f>IF((LEN('Copy paste to Here'!G145))&gt;5,((CONCATENATE('Copy paste to Here'!G145," &amp; ",'Copy paste to Here'!D145,"  &amp;  ",'Copy paste to Here'!E145))),"Empty Cell")</f>
        <v>Empty Cell</v>
      </c>
      <c r="B141" s="54">
        <f>'Copy paste to Here'!C145</f>
        <v>0</v>
      </c>
      <c r="C141" s="54"/>
      <c r="D141" s="55"/>
      <c r="E141" s="56"/>
      <c r="F141" s="56">
        <f t="shared" si="3"/>
        <v>0</v>
      </c>
      <c r="G141" s="57">
        <f t="shared" si="4"/>
        <v>0</v>
      </c>
      <c r="H141" s="60">
        <f t="shared" si="5"/>
        <v>0</v>
      </c>
    </row>
    <row r="142" spans="1:8" s="59" customFormat="1" hidden="1">
      <c r="A142" s="53" t="str">
        <f>IF((LEN('Copy paste to Here'!G146))&gt;5,((CONCATENATE('Copy paste to Here'!G146," &amp; ",'Copy paste to Here'!D146,"  &amp;  ",'Copy paste to Here'!E146))),"Empty Cell")</f>
        <v>Empty Cell</v>
      </c>
      <c r="B142" s="54">
        <f>'Copy paste to Here'!C146</f>
        <v>0</v>
      </c>
      <c r="C142" s="54"/>
      <c r="D142" s="55"/>
      <c r="E142" s="56"/>
      <c r="F142" s="56">
        <f t="shared" si="3"/>
        <v>0</v>
      </c>
      <c r="G142" s="57">
        <f t="shared" si="4"/>
        <v>0</v>
      </c>
      <c r="H142" s="60">
        <f t="shared" si="5"/>
        <v>0</v>
      </c>
    </row>
    <row r="143" spans="1:8" s="59" customFormat="1" hidden="1">
      <c r="A143" s="53" t="str">
        <f>IF((LEN('Copy paste to Here'!G147))&gt;5,((CONCATENATE('Copy paste to Here'!G147," &amp; ",'Copy paste to Here'!D147,"  &amp;  ",'Copy paste to Here'!E147))),"Empty Cell")</f>
        <v>Empty Cell</v>
      </c>
      <c r="B143" s="54">
        <f>'Copy paste to Here'!C147</f>
        <v>0</v>
      </c>
      <c r="C143" s="54"/>
      <c r="D143" s="55"/>
      <c r="E143" s="56"/>
      <c r="F143" s="56">
        <f t="shared" si="3"/>
        <v>0</v>
      </c>
      <c r="G143" s="57">
        <f t="shared" si="4"/>
        <v>0</v>
      </c>
      <c r="H143" s="60">
        <f t="shared" si="5"/>
        <v>0</v>
      </c>
    </row>
    <row r="144" spans="1:8" s="59" customFormat="1" hidden="1">
      <c r="A144" s="53" t="str">
        <f>IF((LEN('Copy paste to Here'!G148))&gt;5,((CONCATENATE('Copy paste to Here'!G148," &amp; ",'Copy paste to Here'!D148,"  &amp;  ",'Copy paste to Here'!E148))),"Empty Cell")</f>
        <v>Empty Cell</v>
      </c>
      <c r="B144" s="54">
        <f>'Copy paste to Here'!C148</f>
        <v>0</v>
      </c>
      <c r="C144" s="54"/>
      <c r="D144" s="55"/>
      <c r="E144" s="56"/>
      <c r="F144" s="56">
        <f t="shared" si="3"/>
        <v>0</v>
      </c>
      <c r="G144" s="57">
        <f t="shared" si="4"/>
        <v>0</v>
      </c>
      <c r="H144" s="60">
        <f t="shared" si="5"/>
        <v>0</v>
      </c>
    </row>
    <row r="145" spans="1:8" s="59" customFormat="1" hidden="1">
      <c r="A145" s="53" t="str">
        <f>IF((LEN('Copy paste to Here'!G149))&gt;5,((CONCATENATE('Copy paste to Here'!G149," &amp; ",'Copy paste to Here'!D149,"  &amp;  ",'Copy paste to Here'!E149))),"Empty Cell")</f>
        <v>Empty Cell</v>
      </c>
      <c r="B145" s="54">
        <f>'Copy paste to Here'!C149</f>
        <v>0</v>
      </c>
      <c r="C145" s="54"/>
      <c r="D145" s="55"/>
      <c r="E145" s="56"/>
      <c r="F145" s="56">
        <f t="shared" si="3"/>
        <v>0</v>
      </c>
      <c r="G145" s="57">
        <f t="shared" si="4"/>
        <v>0</v>
      </c>
      <c r="H145" s="60">
        <f t="shared" si="5"/>
        <v>0</v>
      </c>
    </row>
    <row r="146" spans="1:8" s="59" customFormat="1" hidden="1">
      <c r="A146" s="53" t="str">
        <f>IF((LEN('Copy paste to Here'!G150))&gt;5,((CONCATENATE('Copy paste to Here'!G150," &amp; ",'Copy paste to Here'!D150,"  &amp;  ",'Copy paste to Here'!E150))),"Empty Cell")</f>
        <v>Empty Cell</v>
      </c>
      <c r="B146" s="54">
        <f>'Copy paste to Here'!C150</f>
        <v>0</v>
      </c>
      <c r="C146" s="54"/>
      <c r="D146" s="55"/>
      <c r="E146" s="56"/>
      <c r="F146" s="56">
        <f t="shared" si="3"/>
        <v>0</v>
      </c>
      <c r="G146" s="57">
        <f t="shared" si="4"/>
        <v>0</v>
      </c>
      <c r="H146" s="60">
        <f t="shared" si="5"/>
        <v>0</v>
      </c>
    </row>
    <row r="147" spans="1:8" s="59" customFormat="1" hidden="1">
      <c r="A147" s="53" t="str">
        <f>IF((LEN('Copy paste to Here'!G151))&gt;5,((CONCATENATE('Copy paste to Here'!G151," &amp; ",'Copy paste to Here'!D151,"  &amp;  ",'Copy paste to Here'!E151))),"Empty Cell")</f>
        <v>Empty Cell</v>
      </c>
      <c r="B147" s="54">
        <f>'Copy paste to Here'!C151</f>
        <v>0</v>
      </c>
      <c r="C147" s="54"/>
      <c r="D147" s="55"/>
      <c r="E147" s="56"/>
      <c r="F147" s="56">
        <f t="shared" ref="F147:F156" si="6">D147*E147</f>
        <v>0</v>
      </c>
      <c r="G147" s="57">
        <f t="shared" ref="G147:G210" si="7">E147*$E$14</f>
        <v>0</v>
      </c>
      <c r="H147" s="60">
        <f t="shared" ref="H147:H210" si="8">D147*G147</f>
        <v>0</v>
      </c>
    </row>
    <row r="148" spans="1:8" s="59" customFormat="1" hidden="1">
      <c r="A148" s="53" t="str">
        <f>IF((LEN('Copy paste to Here'!G152))&gt;5,((CONCATENATE('Copy paste to Here'!G152," &amp; ",'Copy paste to Here'!D152,"  &amp;  ",'Copy paste to Here'!E152))),"Empty Cell")</f>
        <v>Empty Cell</v>
      </c>
      <c r="B148" s="54">
        <f>'Copy paste to Here'!C152</f>
        <v>0</v>
      </c>
      <c r="C148" s="54"/>
      <c r="D148" s="55"/>
      <c r="E148" s="56"/>
      <c r="F148" s="56">
        <f t="shared" si="6"/>
        <v>0</v>
      </c>
      <c r="G148" s="57">
        <f t="shared" si="7"/>
        <v>0</v>
      </c>
      <c r="H148" s="60">
        <f t="shared" si="8"/>
        <v>0</v>
      </c>
    </row>
    <row r="149" spans="1:8" s="59" customFormat="1" hidden="1">
      <c r="A149" s="53" t="str">
        <f>IF((LEN('Copy paste to Here'!G153))&gt;5,((CONCATENATE('Copy paste to Here'!G153," &amp; ",'Copy paste to Here'!D153,"  &amp;  ",'Copy paste to Here'!E153))),"Empty Cell")</f>
        <v>Empty Cell</v>
      </c>
      <c r="B149" s="54">
        <f>'Copy paste to Here'!C153</f>
        <v>0</v>
      </c>
      <c r="C149" s="54"/>
      <c r="D149" s="55"/>
      <c r="E149" s="56"/>
      <c r="F149" s="56">
        <f t="shared" si="6"/>
        <v>0</v>
      </c>
      <c r="G149" s="57">
        <f t="shared" si="7"/>
        <v>0</v>
      </c>
      <c r="H149" s="60">
        <f t="shared" si="8"/>
        <v>0</v>
      </c>
    </row>
    <row r="150" spans="1:8" s="59" customFormat="1" hidden="1">
      <c r="A150" s="53" t="str">
        <f>IF((LEN('Copy paste to Here'!G154))&gt;5,((CONCATENATE('Copy paste to Here'!G154," &amp; ",'Copy paste to Here'!D154,"  &amp;  ",'Copy paste to Here'!E154))),"Empty Cell")</f>
        <v>Empty Cell</v>
      </c>
      <c r="B150" s="54">
        <f>'Copy paste to Here'!C154</f>
        <v>0</v>
      </c>
      <c r="C150" s="54"/>
      <c r="D150" s="55"/>
      <c r="E150" s="56"/>
      <c r="F150" s="56">
        <f t="shared" si="6"/>
        <v>0</v>
      </c>
      <c r="G150" s="57">
        <f t="shared" si="7"/>
        <v>0</v>
      </c>
      <c r="H150" s="60">
        <f t="shared" si="8"/>
        <v>0</v>
      </c>
    </row>
    <row r="151" spans="1:8" s="59" customFormat="1" hidden="1">
      <c r="A151" s="53" t="str">
        <f>IF((LEN('Copy paste to Here'!G155))&gt;5,((CONCATENATE('Copy paste to Here'!G155," &amp; ",'Copy paste to Here'!D155,"  &amp;  ",'Copy paste to Here'!E155))),"Empty Cell")</f>
        <v>Empty Cell</v>
      </c>
      <c r="B151" s="54">
        <f>'Copy paste to Here'!C155</f>
        <v>0</v>
      </c>
      <c r="C151" s="54"/>
      <c r="D151" s="55"/>
      <c r="E151" s="56"/>
      <c r="F151" s="56">
        <f t="shared" si="6"/>
        <v>0</v>
      </c>
      <c r="G151" s="57">
        <f t="shared" si="7"/>
        <v>0</v>
      </c>
      <c r="H151" s="60">
        <f t="shared" si="8"/>
        <v>0</v>
      </c>
    </row>
    <row r="152" spans="1:8" s="59" customFormat="1" hidden="1">
      <c r="A152" s="53" t="str">
        <f>IF((LEN('Copy paste to Here'!G156))&gt;5,((CONCATENATE('Copy paste to Here'!G156," &amp; ",'Copy paste to Here'!D156,"  &amp;  ",'Copy paste to Here'!E156))),"Empty Cell")</f>
        <v>Empty Cell</v>
      </c>
      <c r="B152" s="54">
        <f>'Copy paste to Here'!C156</f>
        <v>0</v>
      </c>
      <c r="C152" s="54"/>
      <c r="D152" s="55"/>
      <c r="E152" s="56"/>
      <c r="F152" s="56">
        <f t="shared" si="6"/>
        <v>0</v>
      </c>
      <c r="G152" s="57">
        <f t="shared" si="7"/>
        <v>0</v>
      </c>
      <c r="H152" s="60">
        <f t="shared" si="8"/>
        <v>0</v>
      </c>
    </row>
    <row r="153" spans="1:8" s="59" customFormat="1" hidden="1">
      <c r="A153" s="53" t="str">
        <f>IF((LEN('Copy paste to Here'!G157))&gt;5,((CONCATENATE('Copy paste to Here'!G157," &amp; ",'Copy paste to Here'!D157,"  &amp;  ",'Copy paste to Here'!E157))),"Empty Cell")</f>
        <v>Empty Cell</v>
      </c>
      <c r="B153" s="54">
        <f>'Copy paste to Here'!C157</f>
        <v>0</v>
      </c>
      <c r="C153" s="54"/>
      <c r="D153" s="55"/>
      <c r="E153" s="56"/>
      <c r="F153" s="56">
        <f t="shared" si="6"/>
        <v>0</v>
      </c>
      <c r="G153" s="57">
        <f t="shared" si="7"/>
        <v>0</v>
      </c>
      <c r="H153" s="60">
        <f t="shared" si="8"/>
        <v>0</v>
      </c>
    </row>
    <row r="154" spans="1:8" s="59" customFormat="1" hidden="1">
      <c r="A154" s="53" t="str">
        <f>IF((LEN('Copy paste to Here'!G158))&gt;5,((CONCATENATE('Copy paste to Here'!G158," &amp; ",'Copy paste to Here'!D158,"  &amp;  ",'Copy paste to Here'!E158))),"Empty Cell")</f>
        <v>Empty Cell</v>
      </c>
      <c r="B154" s="54">
        <f>'Copy paste to Here'!C158</f>
        <v>0</v>
      </c>
      <c r="C154" s="54"/>
      <c r="D154" s="55"/>
      <c r="E154" s="56"/>
      <c r="F154" s="56">
        <f t="shared" si="6"/>
        <v>0</v>
      </c>
      <c r="G154" s="57">
        <f t="shared" si="7"/>
        <v>0</v>
      </c>
      <c r="H154" s="60">
        <f t="shared" si="8"/>
        <v>0</v>
      </c>
    </row>
    <row r="155" spans="1:8" s="59" customFormat="1" hidden="1">
      <c r="A155" s="53" t="str">
        <f>IF((LEN('Copy paste to Here'!G159))&gt;5,((CONCATENATE('Copy paste to Here'!G159," &amp; ",'Copy paste to Here'!D159,"  &amp;  ",'Copy paste to Here'!E159))),"Empty Cell")</f>
        <v>Empty Cell</v>
      </c>
      <c r="B155" s="54">
        <f>'Copy paste to Here'!C159</f>
        <v>0</v>
      </c>
      <c r="C155" s="54"/>
      <c r="D155" s="55"/>
      <c r="E155" s="56"/>
      <c r="F155" s="56">
        <f t="shared" si="6"/>
        <v>0</v>
      </c>
      <c r="G155" s="57">
        <f t="shared" si="7"/>
        <v>0</v>
      </c>
      <c r="H155" s="60">
        <f t="shared" si="8"/>
        <v>0</v>
      </c>
    </row>
    <row r="156" spans="1:8" s="59" customFormat="1" hidden="1">
      <c r="A156" s="53" t="str">
        <f>IF((LEN('Copy paste to Here'!G160))&gt;5,((CONCATENATE('Copy paste to Here'!G160," &amp; ",'Copy paste to Here'!D160,"  &amp;  ",'Copy paste to Here'!E160))),"Empty Cell")</f>
        <v>Empty Cell</v>
      </c>
      <c r="B156" s="54">
        <f>'Copy paste to Here'!C160</f>
        <v>0</v>
      </c>
      <c r="C156" s="54"/>
      <c r="D156" s="55"/>
      <c r="E156" s="56"/>
      <c r="F156" s="56">
        <f t="shared" si="6"/>
        <v>0</v>
      </c>
      <c r="G156" s="57">
        <f t="shared" si="7"/>
        <v>0</v>
      </c>
      <c r="H156" s="60">
        <f t="shared" si="8"/>
        <v>0</v>
      </c>
    </row>
    <row r="157" spans="1:8" s="59" customFormat="1" hidden="1">
      <c r="A157" s="53" t="str">
        <f>IF((LEN('Copy paste to Here'!G161))&gt;5,((CONCATENATE('Copy paste to Here'!G161," &amp; ",'Copy paste to Here'!D161,"  &amp;  ",'Copy paste to Here'!E161))),"Empty Cell")</f>
        <v>Empty Cell</v>
      </c>
      <c r="B157" s="54">
        <f>'Copy paste to Here'!C161</f>
        <v>0</v>
      </c>
      <c r="C157" s="54"/>
      <c r="D157" s="55"/>
      <c r="E157" s="56"/>
      <c r="F157" s="56">
        <f t="shared" ref="F157:F210" si="9">D157*E157</f>
        <v>0</v>
      </c>
      <c r="G157" s="57">
        <f t="shared" si="7"/>
        <v>0</v>
      </c>
      <c r="H157" s="60">
        <f t="shared" si="8"/>
        <v>0</v>
      </c>
    </row>
    <row r="158" spans="1:8" s="59" customFormat="1" hidden="1">
      <c r="A158" s="53" t="str">
        <f>IF((LEN('Copy paste to Here'!G162))&gt;5,((CONCATENATE('Copy paste to Here'!G162," &amp; ",'Copy paste to Here'!D162,"  &amp;  ",'Copy paste to Here'!E162))),"Empty Cell")</f>
        <v>Empty Cell</v>
      </c>
      <c r="B158" s="54">
        <f>'Copy paste to Here'!C162</f>
        <v>0</v>
      </c>
      <c r="C158" s="54"/>
      <c r="D158" s="55"/>
      <c r="E158" s="56"/>
      <c r="F158" s="56">
        <f t="shared" si="9"/>
        <v>0</v>
      </c>
      <c r="G158" s="57">
        <f t="shared" si="7"/>
        <v>0</v>
      </c>
      <c r="H158" s="60">
        <f t="shared" si="8"/>
        <v>0</v>
      </c>
    </row>
    <row r="159" spans="1:8" s="59" customFormat="1" hidden="1">
      <c r="A159" s="53" t="str">
        <f>IF((LEN('Copy paste to Here'!G163))&gt;5,((CONCATENATE('Copy paste to Here'!G163," &amp; ",'Copy paste to Here'!D163,"  &amp;  ",'Copy paste to Here'!E163))),"Empty Cell")</f>
        <v>Empty Cell</v>
      </c>
      <c r="B159" s="54">
        <f>'Copy paste to Here'!C163</f>
        <v>0</v>
      </c>
      <c r="C159" s="54"/>
      <c r="D159" s="55"/>
      <c r="E159" s="56"/>
      <c r="F159" s="56">
        <f t="shared" si="9"/>
        <v>0</v>
      </c>
      <c r="G159" s="57">
        <f t="shared" si="7"/>
        <v>0</v>
      </c>
      <c r="H159" s="60">
        <f t="shared" si="8"/>
        <v>0</v>
      </c>
    </row>
    <row r="160" spans="1:8" s="59" customFormat="1" hidden="1">
      <c r="A160" s="53" t="str">
        <f>IF((LEN('Copy paste to Here'!G164))&gt;5,((CONCATENATE('Copy paste to Here'!G164," &amp; ",'Copy paste to Here'!D164,"  &amp;  ",'Copy paste to Here'!E164))),"Empty Cell")</f>
        <v>Empty Cell</v>
      </c>
      <c r="B160" s="54">
        <f>'Copy paste to Here'!C164</f>
        <v>0</v>
      </c>
      <c r="C160" s="54"/>
      <c r="D160" s="55"/>
      <c r="E160" s="56"/>
      <c r="F160" s="56">
        <f t="shared" si="9"/>
        <v>0</v>
      </c>
      <c r="G160" s="57">
        <f t="shared" si="7"/>
        <v>0</v>
      </c>
      <c r="H160" s="60">
        <f t="shared" si="8"/>
        <v>0</v>
      </c>
    </row>
    <row r="161" spans="1:8" s="59" customFormat="1" hidden="1">
      <c r="A161" s="53" t="str">
        <f>IF((LEN('Copy paste to Here'!G165))&gt;5,((CONCATENATE('Copy paste to Here'!G165," &amp; ",'Copy paste to Here'!D165,"  &amp;  ",'Copy paste to Here'!E165))),"Empty Cell")</f>
        <v>Empty Cell</v>
      </c>
      <c r="B161" s="54">
        <f>'Copy paste to Here'!C165</f>
        <v>0</v>
      </c>
      <c r="C161" s="54"/>
      <c r="D161" s="55"/>
      <c r="E161" s="56"/>
      <c r="F161" s="56">
        <f t="shared" si="9"/>
        <v>0</v>
      </c>
      <c r="G161" s="57">
        <f t="shared" si="7"/>
        <v>0</v>
      </c>
      <c r="H161" s="60">
        <f t="shared" si="8"/>
        <v>0</v>
      </c>
    </row>
    <row r="162" spans="1:8" s="59" customFormat="1" hidden="1">
      <c r="A162" s="53" t="str">
        <f>IF((LEN('Copy paste to Here'!G166))&gt;5,((CONCATENATE('Copy paste to Here'!G166," &amp; ",'Copy paste to Here'!D166,"  &amp;  ",'Copy paste to Here'!E166))),"Empty Cell")</f>
        <v>Empty Cell</v>
      </c>
      <c r="B162" s="54">
        <f>'Copy paste to Here'!C166</f>
        <v>0</v>
      </c>
      <c r="C162" s="54"/>
      <c r="D162" s="55"/>
      <c r="E162" s="56"/>
      <c r="F162" s="56">
        <f t="shared" si="9"/>
        <v>0</v>
      </c>
      <c r="G162" s="57">
        <f t="shared" si="7"/>
        <v>0</v>
      </c>
      <c r="H162" s="60">
        <f t="shared" si="8"/>
        <v>0</v>
      </c>
    </row>
    <row r="163" spans="1:8" s="59" customFormat="1" hidden="1">
      <c r="A163" s="53" t="str">
        <f>IF((LEN('Copy paste to Here'!G167))&gt;5,((CONCATENATE('Copy paste to Here'!G167," &amp; ",'Copy paste to Here'!D167,"  &amp;  ",'Copy paste to Here'!E167))),"Empty Cell")</f>
        <v>Empty Cell</v>
      </c>
      <c r="B163" s="54">
        <f>'Copy paste to Here'!C167</f>
        <v>0</v>
      </c>
      <c r="C163" s="54"/>
      <c r="D163" s="55"/>
      <c r="E163" s="56"/>
      <c r="F163" s="56">
        <f t="shared" si="9"/>
        <v>0</v>
      </c>
      <c r="G163" s="57">
        <f t="shared" si="7"/>
        <v>0</v>
      </c>
      <c r="H163" s="60">
        <f t="shared" si="8"/>
        <v>0</v>
      </c>
    </row>
    <row r="164" spans="1:8" s="59" customFormat="1" hidden="1">
      <c r="A164" s="53" t="str">
        <f>IF((LEN('Copy paste to Here'!G168))&gt;5,((CONCATENATE('Copy paste to Here'!G168," &amp; ",'Copy paste to Here'!D168,"  &amp;  ",'Copy paste to Here'!E168))),"Empty Cell")</f>
        <v>Empty Cell</v>
      </c>
      <c r="B164" s="54">
        <f>'Copy paste to Here'!C168</f>
        <v>0</v>
      </c>
      <c r="C164" s="54"/>
      <c r="D164" s="55"/>
      <c r="E164" s="56"/>
      <c r="F164" s="56">
        <f t="shared" si="9"/>
        <v>0</v>
      </c>
      <c r="G164" s="57">
        <f t="shared" si="7"/>
        <v>0</v>
      </c>
      <c r="H164" s="60">
        <f t="shared" si="8"/>
        <v>0</v>
      </c>
    </row>
    <row r="165" spans="1:8" s="59" customFormat="1" hidden="1">
      <c r="A165" s="53" t="str">
        <f>IF((LEN('Copy paste to Here'!G169))&gt;5,((CONCATENATE('Copy paste to Here'!G169," &amp; ",'Copy paste to Here'!D169,"  &amp;  ",'Copy paste to Here'!E169))),"Empty Cell")</f>
        <v>Empty Cell</v>
      </c>
      <c r="B165" s="54">
        <f>'Copy paste to Here'!C169</f>
        <v>0</v>
      </c>
      <c r="C165" s="54"/>
      <c r="D165" s="55"/>
      <c r="E165" s="56"/>
      <c r="F165" s="56">
        <f t="shared" si="9"/>
        <v>0</v>
      </c>
      <c r="G165" s="57">
        <f t="shared" si="7"/>
        <v>0</v>
      </c>
      <c r="H165" s="60">
        <f t="shared" si="8"/>
        <v>0</v>
      </c>
    </row>
    <row r="166" spans="1:8" s="59" customFormat="1" hidden="1">
      <c r="A166" s="53" t="str">
        <f>IF((LEN('Copy paste to Here'!G170))&gt;5,((CONCATENATE('Copy paste to Here'!G170," &amp; ",'Copy paste to Here'!D170,"  &amp;  ",'Copy paste to Here'!E170))),"Empty Cell")</f>
        <v>Empty Cell</v>
      </c>
      <c r="B166" s="54">
        <f>'Copy paste to Here'!C170</f>
        <v>0</v>
      </c>
      <c r="C166" s="54"/>
      <c r="D166" s="55"/>
      <c r="E166" s="56"/>
      <c r="F166" s="56">
        <f t="shared" si="9"/>
        <v>0</v>
      </c>
      <c r="G166" s="57">
        <f t="shared" si="7"/>
        <v>0</v>
      </c>
      <c r="H166" s="60">
        <f t="shared" si="8"/>
        <v>0</v>
      </c>
    </row>
    <row r="167" spans="1:8" s="59" customFormat="1" hidden="1">
      <c r="A167" s="53" t="str">
        <f>IF((LEN('Copy paste to Here'!G171))&gt;5,((CONCATENATE('Copy paste to Here'!G171," &amp; ",'Copy paste to Here'!D171,"  &amp;  ",'Copy paste to Here'!E171))),"Empty Cell")</f>
        <v>Empty Cell</v>
      </c>
      <c r="B167" s="54">
        <f>'Copy paste to Here'!C171</f>
        <v>0</v>
      </c>
      <c r="C167" s="54"/>
      <c r="D167" s="55"/>
      <c r="E167" s="56"/>
      <c r="F167" s="56">
        <f t="shared" si="9"/>
        <v>0</v>
      </c>
      <c r="G167" s="57">
        <f t="shared" si="7"/>
        <v>0</v>
      </c>
      <c r="H167" s="60">
        <f t="shared" si="8"/>
        <v>0</v>
      </c>
    </row>
    <row r="168" spans="1:8" s="59" customFormat="1" hidden="1">
      <c r="A168" s="53" t="str">
        <f>IF((LEN('Copy paste to Here'!G172))&gt;5,((CONCATENATE('Copy paste to Here'!G172," &amp; ",'Copy paste to Here'!D172,"  &amp;  ",'Copy paste to Here'!E172))),"Empty Cell")</f>
        <v>Empty Cell</v>
      </c>
      <c r="B168" s="54">
        <f>'Copy paste to Here'!C172</f>
        <v>0</v>
      </c>
      <c r="C168" s="54"/>
      <c r="D168" s="55"/>
      <c r="E168" s="56"/>
      <c r="F168" s="56">
        <f t="shared" si="9"/>
        <v>0</v>
      </c>
      <c r="G168" s="57">
        <f t="shared" si="7"/>
        <v>0</v>
      </c>
      <c r="H168" s="60">
        <f t="shared" si="8"/>
        <v>0</v>
      </c>
    </row>
    <row r="169" spans="1:8" s="59" customFormat="1" hidden="1">
      <c r="A169" s="53" t="str">
        <f>IF((LEN('Copy paste to Here'!G173))&gt;5,((CONCATENATE('Copy paste to Here'!G173," &amp; ",'Copy paste to Here'!D173,"  &amp;  ",'Copy paste to Here'!E173))),"Empty Cell")</f>
        <v>Empty Cell</v>
      </c>
      <c r="B169" s="54">
        <f>'Copy paste to Here'!C173</f>
        <v>0</v>
      </c>
      <c r="C169" s="54"/>
      <c r="D169" s="55"/>
      <c r="E169" s="56"/>
      <c r="F169" s="56">
        <f t="shared" si="9"/>
        <v>0</v>
      </c>
      <c r="G169" s="57">
        <f t="shared" si="7"/>
        <v>0</v>
      </c>
      <c r="H169" s="60">
        <f t="shared" si="8"/>
        <v>0</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f t="shared" si="7"/>
        <v>0</v>
      </c>
      <c r="H170" s="60">
        <f t="shared" si="8"/>
        <v>0</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f t="shared" si="7"/>
        <v>0</v>
      </c>
      <c r="H171" s="60">
        <f t="shared" si="8"/>
        <v>0</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175</v>
      </c>
      <c r="B1000" s="72"/>
      <c r="C1000" s="72"/>
      <c r="D1000" s="73"/>
      <c r="E1000" s="56"/>
      <c r="F1000" s="56">
        <f>SUM(F18:F999)</f>
        <v>6197.4699999999993</v>
      </c>
      <c r="G1000" s="57"/>
      <c r="H1000" s="58">
        <f t="shared" ref="H1000:H1007" si="49">F1000*$E$14</f>
        <v>6197.4699999999993</v>
      </c>
    </row>
    <row r="1001" spans="1:8" s="59" customFormat="1">
      <c r="A1001" s="53" t="str">
        <f>'[2]Copy paste to Here'!T2</f>
        <v>SHIPPING HANDLING</v>
      </c>
      <c r="B1001" s="72"/>
      <c r="C1001" s="72"/>
      <c r="D1001" s="73"/>
      <c r="E1001" s="64"/>
      <c r="F1001" s="56">
        <f>Invoice!J50</f>
        <v>-2478.9879999999998</v>
      </c>
      <c r="G1001" s="57"/>
      <c r="H1001" s="58">
        <f t="shared" si="49"/>
        <v>-2478.9879999999998</v>
      </c>
    </row>
    <row r="1002" spans="1:8" s="59" customFormat="1" outlineLevel="1">
      <c r="A1002" s="53" t="str">
        <f>'[2]Copy paste to Here'!T3</f>
        <v>DISCOUNT</v>
      </c>
      <c r="B1002" s="72"/>
      <c r="C1002" s="72"/>
      <c r="D1002" s="73"/>
      <c r="E1002" s="64"/>
      <c r="F1002" s="56">
        <f>Invoice!J51</f>
        <v>0</v>
      </c>
      <c r="G1002" s="57"/>
      <c r="H1002" s="58">
        <f t="shared" si="49"/>
        <v>0</v>
      </c>
    </row>
    <row r="1003" spans="1:8" s="59" customFormat="1">
      <c r="A1003" s="53" t="str">
        <f>'[2]Copy paste to Here'!T4</f>
        <v>Total:</v>
      </c>
      <c r="B1003" s="72"/>
      <c r="C1003" s="72"/>
      <c r="D1003" s="73"/>
      <c r="E1003" s="64"/>
      <c r="F1003" s="56">
        <f>SUM(F1000:F1002)</f>
        <v>3718.4819999999995</v>
      </c>
      <c r="G1003" s="57"/>
      <c r="H1003" s="58">
        <f t="shared" si="49"/>
        <v>3718.4819999999995</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176</v>
      </c>
      <c r="H1009" s="80">
        <f>(SUM(H18:H999))</f>
        <v>6197.4699999999993</v>
      </c>
    </row>
    <row r="1010" spans="1:8" s="18" customFormat="1">
      <c r="A1010" s="19"/>
      <c r="E1010" s="18" t="s">
        <v>177</v>
      </c>
      <c r="H1010" s="81">
        <f>(SUMIF($A$1000:$A$1008,"Total:",$H$1000:$H$1008))</f>
        <v>3718.4819999999995</v>
      </c>
    </row>
    <row r="1011" spans="1:8" s="18" customFormat="1">
      <c r="E1011" s="18" t="s">
        <v>178</v>
      </c>
      <c r="H1011" s="82">
        <f>H1013-H1012</f>
        <v>3475.21</v>
      </c>
    </row>
    <row r="1012" spans="1:8" s="18" customFormat="1">
      <c r="E1012" s="18" t="s">
        <v>179</v>
      </c>
      <c r="H1012" s="82">
        <f>ROUND((H1013*7)/107,2)</f>
        <v>243.27</v>
      </c>
    </row>
    <row r="1013" spans="1:8" s="18" customFormat="1">
      <c r="E1013" s="19" t="s">
        <v>180</v>
      </c>
      <c r="H1013" s="83">
        <f>ROUND((SUMIF($A$1000:$A$1008,"Total:",$H$1000:$H$1008)),2)</f>
        <v>3718.48</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7"/>
  <sheetViews>
    <sheetView workbookViewId="0">
      <selection activeCell="A5" sqref="A5"/>
    </sheetView>
  </sheetViews>
  <sheetFormatPr defaultRowHeight="15"/>
  <sheetData>
    <row r="1" spans="1:1">
      <c r="A1" s="2" t="s">
        <v>714</v>
      </c>
    </row>
    <row r="2" spans="1:1">
      <c r="A2" s="2" t="s">
        <v>580</v>
      </c>
    </row>
    <row r="3" spans="1:1">
      <c r="A3" s="2" t="s">
        <v>716</v>
      </c>
    </row>
    <row r="4" spans="1:1">
      <c r="A4" s="2" t="s">
        <v>716</v>
      </c>
    </row>
    <row r="5" spans="1:1">
      <c r="A5" s="2" t="s">
        <v>718</v>
      </c>
    </row>
    <row r="6" spans="1:1">
      <c r="A6" s="2" t="s">
        <v>718</v>
      </c>
    </row>
    <row r="7" spans="1:1">
      <c r="A7" s="2" t="s">
        <v>720</v>
      </c>
    </row>
    <row r="8" spans="1:1">
      <c r="A8" s="2" t="s">
        <v>723</v>
      </c>
    </row>
    <row r="9" spans="1:1">
      <c r="A9" s="2" t="s">
        <v>723</v>
      </c>
    </row>
    <row r="10" spans="1:1">
      <c r="A10" s="2" t="s">
        <v>723</v>
      </c>
    </row>
    <row r="11" spans="1:1">
      <c r="A11" s="2" t="s">
        <v>725</v>
      </c>
    </row>
    <row r="12" spans="1:1">
      <c r="A12" s="2" t="s">
        <v>612</v>
      </c>
    </row>
    <row r="13" spans="1:1">
      <c r="A13" s="2" t="s">
        <v>726</v>
      </c>
    </row>
    <row r="14" spans="1:1">
      <c r="A14" s="2" t="s">
        <v>728</v>
      </c>
    </row>
    <row r="15" spans="1:1">
      <c r="A15" s="2" t="s">
        <v>730</v>
      </c>
    </row>
    <row r="16" spans="1:1">
      <c r="A16" s="2" t="s">
        <v>731</v>
      </c>
    </row>
    <row r="17" spans="1:1">
      <c r="A17" s="2" t="s">
        <v>733</v>
      </c>
    </row>
    <row r="18" spans="1:1">
      <c r="A18" s="2" t="s">
        <v>735</v>
      </c>
    </row>
    <row r="19" spans="1:1">
      <c r="A19" s="2" t="s">
        <v>738</v>
      </c>
    </row>
    <row r="20" spans="1:1">
      <c r="A20" s="2" t="s">
        <v>740</v>
      </c>
    </row>
    <row r="21" spans="1:1">
      <c r="A21" s="2" t="s">
        <v>742</v>
      </c>
    </row>
    <row r="22" spans="1:1">
      <c r="A22" s="2" t="s">
        <v>742</v>
      </c>
    </row>
    <row r="23" spans="1:1">
      <c r="A23" s="2" t="s">
        <v>744</v>
      </c>
    </row>
    <row r="24" spans="1:1">
      <c r="A24" s="2" t="s">
        <v>746</v>
      </c>
    </row>
    <row r="25" spans="1:1">
      <c r="A25" s="2" t="s">
        <v>748</v>
      </c>
    </row>
    <row r="26" spans="1:1">
      <c r="A26" s="2" t="s">
        <v>751</v>
      </c>
    </row>
    <row r="27" spans="1:1">
      <c r="A27" s="2" t="s">
        <v>753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88">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88">
        <v>4992.83</v>
      </c>
    </row>
    <row r="60" spans="2:8">
      <c r="F60" s="2" t="s">
        <v>256</v>
      </c>
      <c r="G60" s="2">
        <v>624.1</v>
      </c>
    </row>
    <row r="61" spans="2:8">
      <c r="F61" s="2" t="s">
        <v>257</v>
      </c>
      <c r="G61" s="88">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3">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88">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4">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88">
        <v>41893.03</v>
      </c>
    </row>
    <row r="262" spans="2:9">
      <c r="F262" s="2" t="s">
        <v>256</v>
      </c>
      <c r="G262" s="88">
        <v>6283.95</v>
      </c>
    </row>
    <row r="263" spans="2:9">
      <c r="F263" s="2" t="s">
        <v>257</v>
      </c>
      <c r="G263" s="88">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2024-05-14T02:05:24Z</cp:lastPrinted>
  <dcterms:created xsi:type="dcterms:W3CDTF">2009-06-02T18:56:54Z</dcterms:created>
  <dcterms:modified xsi:type="dcterms:W3CDTF">2024-05-14T02:05:26Z</dcterms:modified>
</cp:coreProperties>
</file>