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9392A349-5FEA-4AF7-AEE9-6F8CF3A4D722}" xr6:coauthVersionLast="47" xr6:coauthVersionMax="47" xr10:uidLastSave="{00000000-0000-0000-0000-000000000000}"/>
  <bookViews>
    <workbookView xWindow="-12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Invoice!$A$1:$K$70</definedName>
    <definedName name="_xlnm.Print_Area" localSheetId="2">'Shipping Invoice'!$A$1:$L$63</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2" i="7" l="1"/>
  <c r="K60" i="7"/>
  <c r="E62" i="2"/>
  <c r="J60" i="2"/>
  <c r="K61" i="7" l="1"/>
  <c r="E51" i="6"/>
  <c r="E50" i="6"/>
  <c r="E49" i="6"/>
  <c r="E45" i="6"/>
  <c r="E44" i="6"/>
  <c r="E43" i="6"/>
  <c r="E39" i="6"/>
  <c r="E38" i="6"/>
  <c r="E37" i="6"/>
  <c r="E33" i="6"/>
  <c r="E32" i="6"/>
  <c r="E31" i="6"/>
  <c r="E27" i="6"/>
  <c r="E26" i="6"/>
  <c r="E25" i="6"/>
  <c r="E21" i="6"/>
  <c r="E20" i="6"/>
  <c r="E19" i="6"/>
  <c r="K14" i="7"/>
  <c r="K17" i="7"/>
  <c r="K10" i="7"/>
  <c r="I57" i="7"/>
  <c r="I56" i="7"/>
  <c r="B54" i="7"/>
  <c r="I53" i="7"/>
  <c r="I52" i="7"/>
  <c r="B50" i="7"/>
  <c r="I49" i="7"/>
  <c r="B48" i="7"/>
  <c r="I47" i="7"/>
  <c r="I46" i="7"/>
  <c r="B44" i="7"/>
  <c r="I44" i="7"/>
  <c r="B42" i="7"/>
  <c r="I42" i="7"/>
  <c r="I40" i="7"/>
  <c r="I39" i="7"/>
  <c r="B38" i="7"/>
  <c r="I38" i="7"/>
  <c r="I37" i="7"/>
  <c r="B36" i="7"/>
  <c r="I36" i="7"/>
  <c r="K36" i="7" s="1"/>
  <c r="I34" i="7"/>
  <c r="I33" i="7"/>
  <c r="B31" i="7"/>
  <c r="I31" i="7"/>
  <c r="I29" i="7"/>
  <c r="I28" i="7"/>
  <c r="I26" i="7"/>
  <c r="I25" i="7"/>
  <c r="I23" i="7"/>
  <c r="I22" i="7"/>
  <c r="N1" i="7"/>
  <c r="I55" i="7" s="1"/>
  <c r="N1" i="6"/>
  <c r="E53" i="6" s="1"/>
  <c r="F1002" i="6"/>
  <c r="F1001" i="6"/>
  <c r="D54" i="6"/>
  <c r="B58" i="7" s="1"/>
  <c r="D53" i="6"/>
  <c r="B57" i="7" s="1"/>
  <c r="K57" i="7" s="1"/>
  <c r="D52" i="6"/>
  <c r="B56" i="7" s="1"/>
  <c r="D51" i="6"/>
  <c r="B55" i="7" s="1"/>
  <c r="D50" i="6"/>
  <c r="D49" i="6"/>
  <c r="B53" i="7" s="1"/>
  <c r="D48" i="6"/>
  <c r="B52" i="7" s="1"/>
  <c r="D47" i="6"/>
  <c r="B51" i="7" s="1"/>
  <c r="D46" i="6"/>
  <c r="D45" i="6"/>
  <c r="B49" i="7" s="1"/>
  <c r="K49" i="7" s="1"/>
  <c r="D44" i="6"/>
  <c r="D43" i="6"/>
  <c r="B47" i="7" s="1"/>
  <c r="D42" i="6"/>
  <c r="B46" i="7" s="1"/>
  <c r="D41" i="6"/>
  <c r="B45" i="7" s="1"/>
  <c r="D40" i="6"/>
  <c r="D39" i="6"/>
  <c r="B43" i="7" s="1"/>
  <c r="D38" i="6"/>
  <c r="D37" i="6"/>
  <c r="B41" i="7" s="1"/>
  <c r="D36" i="6"/>
  <c r="B40" i="7" s="1"/>
  <c r="K40" i="7" s="1"/>
  <c r="D35" i="6"/>
  <c r="B39" i="7" s="1"/>
  <c r="D34" i="6"/>
  <c r="D33" i="6"/>
  <c r="B37" i="7" s="1"/>
  <c r="D32" i="6"/>
  <c r="D31" i="6"/>
  <c r="B35" i="7" s="1"/>
  <c r="D30" i="6"/>
  <c r="B34" i="7" s="1"/>
  <c r="K34" i="7" s="1"/>
  <c r="D29" i="6"/>
  <c r="B33" i="7" s="1"/>
  <c r="K33" i="7" s="1"/>
  <c r="D28" i="6"/>
  <c r="B32" i="7" s="1"/>
  <c r="D27" i="6"/>
  <c r="D26" i="6"/>
  <c r="B30" i="7" s="1"/>
  <c r="D25" i="6"/>
  <c r="B29" i="7" s="1"/>
  <c r="D24" i="6"/>
  <c r="B28" i="7" s="1"/>
  <c r="D23" i="6"/>
  <c r="B27" i="7" s="1"/>
  <c r="D22" i="6"/>
  <c r="B26" i="7" s="1"/>
  <c r="D21" i="6"/>
  <c r="B25" i="7" s="1"/>
  <c r="D20" i="6"/>
  <c r="B24" i="7" s="1"/>
  <c r="D19" i="6"/>
  <c r="B23" i="7" s="1"/>
  <c r="D18" i="6"/>
  <c r="B22" i="7" s="1"/>
  <c r="G3" i="6"/>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59" i="2" s="1"/>
  <c r="A1007" i="6"/>
  <c r="A1006" i="6"/>
  <c r="A1005" i="6"/>
  <c r="F1004" i="6"/>
  <c r="A1004" i="6"/>
  <c r="A1003" i="6"/>
  <c r="A1002" i="6"/>
  <c r="A1001" i="6"/>
  <c r="K25" i="7" l="1"/>
  <c r="K37" i="7"/>
  <c r="K43" i="7"/>
  <c r="K55" i="7"/>
  <c r="K31" i="7"/>
  <c r="K44" i="7"/>
  <c r="K26" i="7"/>
  <c r="K32" i="7"/>
  <c r="K56" i="7"/>
  <c r="I27" i="7"/>
  <c r="K27" i="7" s="1"/>
  <c r="I32" i="7"/>
  <c r="I41" i="7"/>
  <c r="I45" i="7"/>
  <c r="K45" i="7" s="1"/>
  <c r="I50" i="7"/>
  <c r="K50" i="7" s="1"/>
  <c r="I54" i="7"/>
  <c r="K54" i="7" s="1"/>
  <c r="I58" i="7"/>
  <c r="K58" i="7" s="1"/>
  <c r="K39" i="7"/>
  <c r="K42" i="7"/>
  <c r="K28" i="7"/>
  <c r="K46" i="7"/>
  <c r="K52" i="7"/>
  <c r="K23" i="7"/>
  <c r="K29" i="7"/>
  <c r="K41" i="7"/>
  <c r="K47" i="7"/>
  <c r="K53" i="7"/>
  <c r="I24" i="7"/>
  <c r="K24" i="7" s="1"/>
  <c r="I30" i="7"/>
  <c r="K30" i="7" s="1"/>
  <c r="I35" i="7"/>
  <c r="K35" i="7" s="1"/>
  <c r="K38" i="7"/>
  <c r="I43" i="7"/>
  <c r="I48" i="7"/>
  <c r="K48" i="7" s="1"/>
  <c r="I51" i="7"/>
  <c r="K51" i="7" s="1"/>
  <c r="E29" i="6"/>
  <c r="E47" i="6"/>
  <c r="E18" i="6"/>
  <c r="E24" i="6"/>
  <c r="E30" i="6"/>
  <c r="E36" i="6"/>
  <c r="E42" i="6"/>
  <c r="E48" i="6"/>
  <c r="E54" i="6"/>
  <c r="E22" i="6"/>
  <c r="E28" i="6"/>
  <c r="E34" i="6"/>
  <c r="E40" i="6"/>
  <c r="E46" i="6"/>
  <c r="E52" i="6"/>
  <c r="E23" i="6"/>
  <c r="E35" i="6"/>
  <c r="E41" i="6"/>
  <c r="J62" i="2"/>
  <c r="B59" i="7"/>
  <c r="K22" i="7"/>
  <c r="M11" i="6"/>
  <c r="K59" i="7"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65" i="2" s="1"/>
  <c r="I69" i="2" l="1"/>
  <c r="I67" i="2" s="1"/>
  <c r="I70" i="2"/>
  <c r="I68"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<sst xmlns="http://schemas.openxmlformats.org/spreadsheetml/2006/main" count="2352" uniqueCount="777">
  <si>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</si>
  <si>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</si>
  <si>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</si>
  <si>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</si>
  <si>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</si>
  <si>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</si>
  <si>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</si>
  <si>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</si>
  <si>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</si>
  <si>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</si>
  <si>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</si>
  <si>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</si>
  <si>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</si>
  <si>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</si>
  <si>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</si>
  <si>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</si>
  <si>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</si>
  <si>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</si>
  <si>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</si>
  <si>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</si>
  <si>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</si>
  <si>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</si>
  <si>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</si>
  <si>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</si>
  <si>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</si>
  <si>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</si>
  <si>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</si>
  <si>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</si>
  <si>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</si>
  <si>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</si>
  <si>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</si>
  <si>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</si>
  <si>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</si>
  <si>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</si>
  <si>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</si>
  <si>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</si>
  <si>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</si>
  <si>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</si>
  <si>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</si>
  <si>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</si>
  <si>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</si>
  <si>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</si>
  <si>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</si>
  <si>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</si>
  <si>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</si>
  <si>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</si>
  <si>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</si>
  <si>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</si>
  <si>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</si>
  <si>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</si>
  <si>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</si>
  <si>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</si>
  <si>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</si>
  <si>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</si>
  <si>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</si>
  <si>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</si>
  <si>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</si>
  <si>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</si>
  <si>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</si>
  <si>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</si>
  <si>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</si>
  <si>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</si>
  <si>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</si>
  <si>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</si>
  <si>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</si>
  <si>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</si>
  <si>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</si>
  <si>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</si>
  <si>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</si>
  <si>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</si>
  <si>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</si>
  <si>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</si>
  <si>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</si>
  <si>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</si>
  <si>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</si>
  <si>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</si>
  <si>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</si>
  <si>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</si>
  <si>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</si>
  <si>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</si>
  <si>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</si>
  <si>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</si>
  <si>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</si>
  <si>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</si>
  <si>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</si>
  <si>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</si>
  <si>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</si>
  <si>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</si>
  <si>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</si>
  <si>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</si>
  <si>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</si>
  <si>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</si>
  <si>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</si>
  <si>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</si>
  <si>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</si>
  <si>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</si>
  <si>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</si>
  <si>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</si>
  <si>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</si>
  <si>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</si>
  <si>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</si>
  <si>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</si>
  <si>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</si>
  <si>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</si>
  <si>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</si>
  <si>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</si>
  <si>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</si>
  <si>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</si>
  <si>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</si>
  <si>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</si>
  <si>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</si>
  <si>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</si>
  <si>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</si>
  <si>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</si>
  <si>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</si>
  <si>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</si>
  <si>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</si>
  <si>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</si>
  <si>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</si>
  <si>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</si>
  <si>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</si>
  <si>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</si>
  <si>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</si>
  <si>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</si>
  <si>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</si>
  <si>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</si>
  <si>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</si>
  <si>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</si>
  <si>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</si>
  <si>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</si>
  <si>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</si>
  <si>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</si>
  <si>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</si>
  <si>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</si>
  <si>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</si>
  <si>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</si>
  <si>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</si>
  <si>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</si>
  <si>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</si>
  <si>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</si>
  <si>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</si>
  <si>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</si>
  <si>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</si>
  <si>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</si>
  <si>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</si>
  <si>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</si>
  <si>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</si>
  <si>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</si>
  <si>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</si>
  <si>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</si>
  <si>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</si>
  <si>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</si>
  <si>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</si>
  <si>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</si>
  <si>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</si>
  <si>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</si>
  <si>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</si>
  <si>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</si>
  <si>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</si>
  <si>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</si>
  <si>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</si>
  <si>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</si>
  <si>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</si>
  <si>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</si>
  <si>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</si>
  <si>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</si>
  <si>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</si>
  <si>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</si>
  <si>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</si>
  <si>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</si>
  <si>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</si>
  <si>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</si>
  <si>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</si>
  <si>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</si>
  <si>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</si>
  <si>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</si>
  <si>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</si>
  <si>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</si>
  <si>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</si>
  <si>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</si>
  <si>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</si>
  <si>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</si>
  <si>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</si>
  <si>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</si>
  <si>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</si>
  <si>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</si>
  <si>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</si>
  <si>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</si>
  <si>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</si>
  <si>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</si>
  <si>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</si>
  <si>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</si>
  <si>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</si>
  <si>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</si>
  <si>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</si>
  <si>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</si>
  <si>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</si>
  <si>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</si>
  <si>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</si>
  <si>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</si>
  <si>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</si>
  <si>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</si>
  <si>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</si>
  <si>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</si>
  <si>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</si>
  <si>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</si>
  <si>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</si>
  <si>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</si>
  <si>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</si>
  <si>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</si>
  <si>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</si>
  <si>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</si>
  <si>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</si>
  <si>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</si>
  <si>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</si>
  <si>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</si>
  <si>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</si>
  <si>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</si>
  <si>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</si>
  <si>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</si>
  <si>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</si>
  <si>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</si>
  <si>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</si>
  <si>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</si>
  <si>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</si>
  <si>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</si>
  <si>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</si>
  <si>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</si>
  <si>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</si>
  <si>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</si>
  <si>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</si>
  <si>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</si>
  <si>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</si>
  <si>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</si>
  <si>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</si>
  <si>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</si>
  <si>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</si>
  <si>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</si>
  <si>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</si>
  <si>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</si>
  <si>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</si>
  <si>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</si>
  <si>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</si>
  <si>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</si>
  <si>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</si>
  <si>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</si>
  <si>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</si>
  <si>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</si>
  <si>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</si>
  <si>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</si>
  <si>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</si>
  <si>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</si>
  <si>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</si>
  <si>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</si>
  <si>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</si>
  <si>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</si>
  <si>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</si>
  <si>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</si>
  <si>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</si>
  <si>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</si>
  <si>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</si>
  <si>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</si>
  <si>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</si>
  <si>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</si>
  <si>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</si>
  <si>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</si>
  <si>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</si>
  <si>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</si>
  <si>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</si>
  <si>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</si>
  <si>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</si>
  <si>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</si>
  <si>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</si>
  <si>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</si>
  <si>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</si>
  <si>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</si>
  <si>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</si>
  <si>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</si>
  <si>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</si>
  <si>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</si>
  <si>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</si>
  <si>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</si>
  <si>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</si>
  <si>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</si>
  <si>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</si>
  <si>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</si>
  <si>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</si>
  <si>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</si>
  <si>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</si>
  <si>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</si>
  <si>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</si>
  <si>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</si>
  <si>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</si>
  <si>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</si>
  <si>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</si>
  <si>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</si>
  <si>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</si>
  <si>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</si>
  <si>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</si>
  <si>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</si>
  <si>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</si>
  <si>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</si>
  <si>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</si>
  <si>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</si>
  <si>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</si>
  <si>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</si>
  <si>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</si>
  <si>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</si>
  <si>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</si>
  <si>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</si>
  <si>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</si>
  <si>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</si>
  <si>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</si>
  <si>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</si>
  <si>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</si>
  <si>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</si>
  <si>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</si>
  <si>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</si>
  <si>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</si>
  <si>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</si>
  <si>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</si>
  <si>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</si>
  <si>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</si>
  <si>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</si>
  <si>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</si>
  <si>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</si>
  <si>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</si>
  <si>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</si>
  <si>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</si>
  <si>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</si>
  <si>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</si>
  <si>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</si>
  <si>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</si>
  <si>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</si>
  <si>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</si>
  <si>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</si>
  <si>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</si>
  <si>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</si>
  <si>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</si>
  <si>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</si>
  <si>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</si>
  <si>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</si>
  <si>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</si>
  <si>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</si>
  <si>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</si>
  <si>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</si>
  <si>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</si>
  <si>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</si>
  <si>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</si>
  <si>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</si>
  <si>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</si>
  <si>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</si>
  <si>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</si>
  <si>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</si>
  <si>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</si>
  <si>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</si>
  <si>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</si>
  <si>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</si>
  <si>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</si>
  <si>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</si>
  <si>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</si>
  <si>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</si>
  <si>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</si>
  <si>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</si>
  <si>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</si>
  <si>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</si>
  <si>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</si>
  <si>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</si>
  <si>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</si>
  <si>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</si>
  <si>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</si>
  <si>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</si>
  <si>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</si>
  <si>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</si>
  <si>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</si>
  <si>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</si>
  <si>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</si>
  <si>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</si>
  <si>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</si>
  <si>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</si>
  <si>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</si>
  <si>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</si>
  <si>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</si>
  <si>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</si>
  <si>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</si>
  <si>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</si>
  <si>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</si>
  <si>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</si>
  <si>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</si>
  <si>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</si>
  <si>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</si>
  <si>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</si>
  <si>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</si>
  <si>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</si>
  <si>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</si>
  <si>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</si>
  <si>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</si>
  <si>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</si>
  <si>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</si>
  <si>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</si>
  <si>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</si>
  <si>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</si>
  <si>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</si>
  <si>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</si>
  <si>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</si>
  <si>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</si>
  <si>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</si>
  <si>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</si>
  <si>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</si>
  <si>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</si>
  <si>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</si>
  <si>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</si>
  <si>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</si>
  <si>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</si>
  <si>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</si>
  <si>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</si>
  <si>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</si>
  <si>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</si>
  <si>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</si>
  <si>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</si>
  <si>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</si>
  <si>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</si>
  <si>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</si>
  <si>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</si>
  <si>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</si>
  <si>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</si>
  <si>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</si>
  <si>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</si>
  <si>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</si>
  <si>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</si>
  <si>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</si>
  <si>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</si>
  <si>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</si>
  <si>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</si>
  <si>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</si>
  <si>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</si>
  <si>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</si>
  <si>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</si>
  <si>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</si>
  <si>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</si>
  <si>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</si>
  <si>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</si>
  <si>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</si>
  <si>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</si>
  <si>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</si>
  <si>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</si>
  <si>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</si>
  <si>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</si>
  <si>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</si>
  <si>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</si>
  <si>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</si>
  <si>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</si>
  <si>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</si>
  <si>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</si>
  <si>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</si>
  <si>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</si>
  <si>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</si>
  <si>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</si>
  <si>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</si>
  <si>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</si>
  <si>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</si>
  <si>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</si>
  <si>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</si>
  <si>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</si>
  <si>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</si>
  <si>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</si>
  <si>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</si>
  <si>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</si>
  <si>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</si>
  <si>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</si>
  <si>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</si>
  <si>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</si>
  <si>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</si>
  <si>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</si>
  <si>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</si>
  <si>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</si>
  <si>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</si>
  <si>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</si>
  <si>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</si>
  <si>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</si>
  <si>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</si>
  <si>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</si>
  <si>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</si>
  <si>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</si>
  <si>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</si>
  <si>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</si>
  <si>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</si>
  <si>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</si>
  <si>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</si>
  <si>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</si>
  <si>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</si>
  <si>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</si>
  <si>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</si>
  <si>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</si>
  <si>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</si>
  <si>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</si>
  <si>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</si>
  <si>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</si>
  <si>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</si>
  <si>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</si>
  <si>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</si>
  <si>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</si>
  <si>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</si>
  <si>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</si>
  <si>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</si>
  <si>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</si>
  <si>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</si>
  <si>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</si>
  <si>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</si>
  <si>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</si>
  <si>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</si>
  <si>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</si>
  <si>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</si>
  <si>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</si>
  <si>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</si>
  <si>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</si>
  <si>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</si>
  <si>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</si>
  <si>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</si>
  <si>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</si>
  <si>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</si>
  <si>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</si>
  <si>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</si>
  <si>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</si>
  <si>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</si>
  <si>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</si>
  <si>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</si>
  <si>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</si>
  <si>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</si>
  <si>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</si>
  <si>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</si>
  <si>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</si>
  <si>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</si>
  <si>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</si>
  <si>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</si>
  <si>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</si>
  <si>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</si>
  <si>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</si>
  <si>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</si>
  <si>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</si>
  <si>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</si>
  <si>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</si>
  <si>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</si>
  <si>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</si>
  <si>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</si>
  <si>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</si>
  <si>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</si>
  <si>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</si>
  <si>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</si>
  <si>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</si>
  <si>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</si>
  <si>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</si>
  <si>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</si>
  <si>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</si>
  <si>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</si>
  <si>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</si>
  <si>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</si>
  <si>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</si>
  <si>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</si>
  <si>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</si>
  <si>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</si>
  <si>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</si>
  <si>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</si>
  <si>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</si>
  <si>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</si>
  <si>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</si>
  <si>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</si>
  <si>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</si>
  <si>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</si>
  <si>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</si>
  <si>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</si>
  <si>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</si>
  <si>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</si>
  <si>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</si>
  <si>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</si>
  <si>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</si>
  <si>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</si>
  <si>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</si>
  <si>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</si>
  <si>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</si>
  <si>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</si>
  <si>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</si>
  <si>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</si>
  <si>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</si>
  <si>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</si>
  <si>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</si>
  <si>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</si>
  <si>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</si>
  <si>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</si>
  <si>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</si>
  <si>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</si>
  <si>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</si>
  <si>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</si>
  <si>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</si>
  <si>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</si>
  <si>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</si>
  <si>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</si>
  <si>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</si>
  <si>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</si>
  <si>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</si>
  <si>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</si>
  <si>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</si>
  <si>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</si>
  <si>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</si>
  <si>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</si>
  <si>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</si>
  <si>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</si>
  <si>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</si>
  <si>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</si>
  <si>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</si>
  <si>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</si>
  <si>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</si>
  <si>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</si>
  <si>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</si>
  <si>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</si>
  <si>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</si>
  <si>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</si>
  <si>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</si>
  <si>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</si>
  <si>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</si>
  <si>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</si>
  <si>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</si>
  <si>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</si>
  <si>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</si>
  <si>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</si>
  <si>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</si>
  <si>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</si>
  <si>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</si>
  <si>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</si>
  <si>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</si>
  <si>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</si>
  <si>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</si>
  <si>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</si>
  <si>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</si>
  <si>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</si>
  <si>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</si>
  <si>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</si>
  <si>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</si>
  <si>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</si>
  <si>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</si>
  <si>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</si>
  <si>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</si>
  <si>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</si>
  <si>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</si>
  <si>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</si>
  <si>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</si>
  <si>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</si>
  <si>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</si>
  <si>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</si>
  <si>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</si>
  <si>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</si>
  <si>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</si>
  <si>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</si>
  <si>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</si>
  <si>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</si>
  <si>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</si>
  <si>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</si>
  <si>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</si>
  <si>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</si>
  <si>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</si>
  <si>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</si>
  <si>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</si>
  <si>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</si>
  <si>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</si>
  <si>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</si>
  <si>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</si>
  <si>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</si>
  <si>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</si>
  <si>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</si>
  <si>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</si>
  <si>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</si>
  <si>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</si>
  <si>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</si>
  <si>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</si>
  <si>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</si>
  <si>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</si>
  <si>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</si>
  <si>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</si>
  <si>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</si>
  <si>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</si>
  <si>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</si>
  <si>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</si>
  <si>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</si>
  <si>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</si>
  <si>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</si>
  <si>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</si>
  <si>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</si>
  <si>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</si>
  <si>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</si>
  <si>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</si>
  <si>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</si>
  <si>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</si>
  <si>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</si>
  <si>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</si>
  <si>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</si>
  <si>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</si>
  <si>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</si>
  <si>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</si>
  <si>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</si>
  <si>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</si>
  <si>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</si>
  <si>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</si>
  <si>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</si>
  <si>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</si>
  <si>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</si>
  <si>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</si>
  <si>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</si>
  <si>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</si>
  <si>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JS Sourcings2</t>
  </si>
  <si>
    <t>Sam2 Kong2</t>
  </si>
  <si>
    <t>30/F Room 30-01 / S-01 152 Chartered Square Building</t>
  </si>
  <si>
    <t>10500 Bang Rak</t>
  </si>
  <si>
    <t>Tel: +66 0967325866</t>
  </si>
  <si>
    <t>Email: jssourcings@gmail.com</t>
  </si>
  <si>
    <t>ANSBC25</t>
  </si>
  <si>
    <t>Bio - Flex nose stud, 20g (0.8mm) with a 2.5mm round top with bezel set SwarovskiⓇ crystal</t>
  </si>
  <si>
    <t>BBEB4</t>
  </si>
  <si>
    <t>316L steel barbell, 1.2mm (16g) with two 4mm balls</t>
  </si>
  <si>
    <t>BBER20B</t>
  </si>
  <si>
    <t>316L steel barbell, 14g (1.6mm) with two 4mm balls</t>
  </si>
  <si>
    <t>BN18CN3</t>
  </si>
  <si>
    <t>Surgical steel eyebrow banana, 18g (1mm) with two 3mm cones</t>
  </si>
  <si>
    <t>BNEBIN</t>
  </si>
  <si>
    <t>Surgical steel eyebrow banana, 16g (1.2mm) with two internally threaded 3mm balls</t>
  </si>
  <si>
    <t>IVTP</t>
  </si>
  <si>
    <t>Acrylic fake taper with rubber O-rings in UV and solid colors</t>
  </si>
  <si>
    <t>LBRT16</t>
  </si>
  <si>
    <t>16g Flexible acrylic labret retainer with push in disc</t>
  </si>
  <si>
    <t>High polished surgical steel nose screw, 0.8mm (20g) with 2mm ball shaped top</t>
  </si>
  <si>
    <t>High polished surgical steel nose screw, 20g (0.8mm) with 2mm cone shaped top</t>
  </si>
  <si>
    <t>NSRTD</t>
  </si>
  <si>
    <t>Clear acrylic flexible nose stud retainer, 20g (0.8mm) with 2mm flat disk shaped top</t>
  </si>
  <si>
    <t>SNCN</t>
  </si>
  <si>
    <t>Surgical steel nose bone, 20g (0.8mm) with 2mm cone shaped top</t>
  </si>
  <si>
    <t>ULBB3</t>
  </si>
  <si>
    <t>Titanium G23 labret, 16g (1.2mm) with a 3mm ball</t>
  </si>
  <si>
    <t>UTBNEB</t>
  </si>
  <si>
    <t>Anodized titanium G23 eyebrow banana, 16g (1.2mm) with two 3mm balls</t>
  </si>
  <si>
    <t>UTCBEB</t>
  </si>
  <si>
    <t>Anodized titanium G23 circular eyebrow barbell, 16g (1.2mm) with 3mm balls</t>
  </si>
  <si>
    <t>UTCBECN</t>
  </si>
  <si>
    <t>Anodized titanium G23 circular eyebrow barbell, 16g (1.2mm) with 3mm cones</t>
  </si>
  <si>
    <t>UTSPEN</t>
  </si>
  <si>
    <t>XAJB3</t>
  </si>
  <si>
    <t>Pack of 10 pcs. of 3mm Bio-Flex balls with bezel set crystal with 1.2mm threading (16g)</t>
  </si>
  <si>
    <t>XBAL3</t>
  </si>
  <si>
    <t>Pack of 10 pcs. of 3mm high polished surgical steel balls with 1.2mm threading (16g)</t>
  </si>
  <si>
    <t>XBT3S</t>
  </si>
  <si>
    <t>Pack of 10 pcs. of 3mm anodized surgical steel balls with threading 1.2mm (16g)</t>
  </si>
  <si>
    <t>XHJB3</t>
  </si>
  <si>
    <t>Pack of 10 pcs. of 3mm surgical steel half jewel balls with bezel set crystal with 1.2mm threading (16g)</t>
  </si>
  <si>
    <t>XUBAL3</t>
  </si>
  <si>
    <t>Pack of 10 pcs. of 3mm high polished titanium G23 balls - threading 1.2mm (16g)</t>
  </si>
  <si>
    <t>XUCON3</t>
  </si>
  <si>
    <t>Pack of 10 pcs. of 3mm high polished titanium G23 cones - threading 1.2mm (16g)</t>
  </si>
  <si>
    <t>XUSP16G</t>
  </si>
  <si>
    <t>Pack of 10 pcs. of high polished titanium G23 spiral bars, 16g (1.2mm)</t>
  </si>
  <si>
    <t>XUTCB16</t>
  </si>
  <si>
    <t>IVTP8</t>
  </si>
  <si>
    <t>Six Thousand Sixty Three and 60 cents THB</t>
  </si>
  <si>
    <t>Anodized titanium G23 eyebrow spiral, 16g (1.2mm) with two 3mm cones - length 5/16'' (8mm)</t>
  </si>
  <si>
    <t>Set of 5 pcs. of anodized titanium G23 circular barbell post with 16g threading (1.2mm) - length 1/4'' to 3/8'' (6mm to 10mm)</t>
  </si>
  <si>
    <t>Exchange Rate THB-THB</t>
  </si>
  <si>
    <t>Total Order USD</t>
  </si>
  <si>
    <t>Total Invoice USD</t>
  </si>
  <si>
    <t>Sunny</t>
  </si>
  <si>
    <r>
      <t xml:space="preserve">40% Discount as per </t>
    </r>
    <r>
      <rPr>
        <b/>
        <sz val="10"/>
        <color theme="1"/>
        <rFont val="Arial"/>
        <family val="2"/>
      </rPr>
      <t>Platinum Membership</t>
    </r>
    <r>
      <rPr>
        <sz val="10"/>
        <color theme="1"/>
        <rFont val="Arial"/>
        <family val="2"/>
      </rPr>
      <t>:</t>
    </r>
  </si>
  <si>
    <t>Pick up at the Shop:</t>
  </si>
  <si>
    <t>Three Thousand Two Hundred Twelve and 88 cents THB</t>
  </si>
  <si>
    <t>JS Sourcings</t>
  </si>
  <si>
    <t>Sam Kong</t>
  </si>
  <si>
    <t xml:space="preserve">30/F Room 30-01 / S-01 152 </t>
  </si>
  <si>
    <t>30/F Room 30-01 / S-01 152</t>
  </si>
  <si>
    <t>Chartered Square Building</t>
  </si>
  <si>
    <t>10500 Bangkok</t>
  </si>
  <si>
    <t xml:space="preserve">Credit 90 Days from the day order is picked up. </t>
  </si>
  <si>
    <t>Due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</si>
</sst>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dd\-mmm\-yyyy"/>
    <numFmt numFmtId="167" formatCode="_-* #,##0.00_-;\-* #,##0.00_-;_-* &quot;-&quot;??_-;_-@_-"/>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u/>
      <sz val="11"/>
      <color theme="10"/>
      <name val="Calibri"/>
      <family val="2"/>
      <scheme val="minor"/>
    </font>
    <font>
      <sz val="11"/>
      <color indexed="8"/>
      <name val="Calibri"/>
      <family val="2"/>
    </font>
    <font>
      <sz val="11"/>
      <color theme="1"/>
      <name val="Calibri"/>
      <family val="2"/>
      <charset val="129"/>
      <scheme val="minor"/>
    </font>
    <font>
      <u/>
      <sz val="9.9"/>
      <color theme="10"/>
      <name val="Calibri"/>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536">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3" fillId="0" borderId="0">
      <alignment vertical="center"/>
    </xf>
    <xf numFmtId="0" fontId="2" fillId="0" borderId="0"/>
    <xf numFmtId="0" fontId="5" fillId="0" borderId="0"/>
    <xf numFmtId="0" fontId="23"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22" fillId="0" borderId="0" applyNumberFormat="0" applyFont="0" applyFill="0" applyBorder="0" applyAlignment="0" applyProtection="0"/>
    <xf numFmtId="0" fontId="5" fillId="0" borderId="0"/>
    <xf numFmtId="0" fontId="23" fillId="0" borderId="0">
      <alignment vertical="center"/>
    </xf>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0" fontId="5" fillId="0" borderId="0"/>
    <xf numFmtId="0" fontId="11" fillId="0" borderId="0" applyNumberFormat="0" applyFill="0" applyBorder="0" applyAlignment="0" applyProtection="0">
      <alignment vertical="top"/>
      <protection locked="0"/>
    </xf>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167"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6" fillId="0" borderId="0" applyFont="0" applyFill="0" applyBorder="0" applyAlignment="0" applyProtection="0"/>
    <xf numFmtId="0" fontId="24"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0" borderId="0"/>
    <xf numFmtId="0" fontId="5" fillId="0" borderId="0" applyNumberFormat="0" applyFill="0" applyBorder="0" applyAlignment="0" applyProtection="0"/>
    <xf numFmtId="0" fontId="5" fillId="0" borderId="0"/>
    <xf numFmtId="0" fontId="27"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6"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3" fillId="0" borderId="0">
      <alignment vertical="center"/>
    </xf>
    <xf numFmtId="0" fontId="29" fillId="0" borderId="0"/>
    <xf numFmtId="0" fontId="5" fillId="0" borderId="0" applyNumberFormat="0" applyFill="0" applyBorder="0" applyAlignment="0" applyProtection="0"/>
    <xf numFmtId="0" fontId="5" fillId="0" borderId="0"/>
    <xf numFmtId="0" fontId="2" fillId="0" borderId="0"/>
    <xf numFmtId="0" fontId="28"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2" fillId="0" borderId="0" applyFont="0" applyFill="0" applyBorder="0" applyAlignment="0" applyProtection="0"/>
    <xf numFmtId="0" fontId="5" fillId="0" borderId="0"/>
    <xf numFmtId="167"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7"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2" fillId="0" borderId="0" applyNumberFormat="0" applyFon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31" fillId="0" borderId="0"/>
    <xf numFmtId="0" fontId="5" fillId="0" borderId="0"/>
    <xf numFmtId="0" fontId="2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2" fillId="0" borderId="0" applyFont="0" applyFill="0" applyBorder="0" applyAlignment="0" applyProtection="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1" fillId="0" borderId="0"/>
    <xf numFmtId="0" fontId="5" fillId="0" borderId="0"/>
    <xf numFmtId="0" fontId="27"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6" fillId="0" borderId="0" applyFont="0" applyFill="0" applyBorder="0" applyAlignment="0" applyProtection="0"/>
    <xf numFmtId="0" fontId="2" fillId="0" borderId="0"/>
    <xf numFmtId="0" fontId="26"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2" fillId="0" borderId="0" applyFont="0" applyFill="0" applyBorder="0" applyAlignment="0" applyProtection="0"/>
    <xf numFmtId="43"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1"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0" fontId="2" fillId="0" borderId="0"/>
    <xf numFmtId="0" fontId="2" fillId="0" borderId="0"/>
    <xf numFmtId="0" fontId="5" fillId="0" borderId="0" applyNumberFormat="0" applyFill="0" applyBorder="0" applyAlignment="0" applyProtection="0"/>
    <xf numFmtId="0" fontId="5" fillId="0" borderId="0"/>
    <xf numFmtId="0" fontId="2" fillId="0" borderId="0"/>
    <xf numFmtId="0" fontId="5" fillId="0" borderId="0"/>
    <xf numFmtId="167" fontId="2" fillId="0" borderId="0" applyFont="0" applyFill="0" applyBorder="0" applyAlignment="0" applyProtection="0"/>
    <xf numFmtId="167" fontId="2" fillId="0" borderId="0" applyFont="0" applyFill="0" applyBorder="0" applyAlignment="0" applyProtection="0"/>
    <xf numFmtId="0" fontId="5" fillId="0" borderId="0" applyNumberFormat="0" applyFill="0" applyBorder="0" applyAlignment="0" applyProtection="0"/>
    <xf numFmtId="0" fontId="5" fillId="0" borderId="0"/>
    <xf numFmtId="0" fontId="11" fillId="0" borderId="0" applyNumberFormat="0" applyFill="0" applyBorder="0" applyAlignment="0" applyProtection="0">
      <alignment vertical="top"/>
      <protection locked="0"/>
    </xf>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1" fillId="0" borderId="0" applyNumberFormat="0" applyFill="0" applyBorder="0" applyAlignment="0" applyProtection="0"/>
    <xf numFmtId="0" fontId="2" fillId="0" borderId="0"/>
    <xf numFmtId="0" fontId="5" fillId="0" borderId="0"/>
    <xf numFmtId="0" fontId="5" fillId="0" borderId="0"/>
    <xf numFmtId="167" fontId="2" fillId="0" borderId="0" applyFont="0" applyFill="0" applyBorder="0" applyAlignment="0" applyProtection="0"/>
    <xf numFmtId="167" fontId="2"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cellStyleXfs>
  <cellXfs count="150">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4"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1" fillId="2" borderId="8" xfId="0" applyNumberFormat="1" applyFont="1" applyFill="1" applyBorder="1" applyAlignment="1">
      <alignment vertical="center"/>
    </xf>
    <xf numFmtId="1" fontId="1" fillId="2" borderId="7" xfId="0" applyNumberFormat="1" applyFont="1" applyFill="1" applyBorder="1" applyAlignment="1">
      <alignment vertical="center"/>
    </xf>
    <xf numFmtId="165" fontId="32" fillId="2" borderId="7" xfId="61" applyNumberFormat="1" applyFont="1" applyFill="1" applyBorder="1" applyAlignment="1">
      <alignment horizontal="center" vertical="center"/>
    </xf>
    <xf numFmtId="1" fontId="18" fillId="2" borderId="6" xfId="61" applyNumberFormat="1" applyFont="1" applyFill="1" applyBorder="1" applyAlignment="1">
      <alignment horizontal="center" vertical="center"/>
    </xf>
    <xf numFmtId="1" fontId="1" fillId="2" borderId="3" xfId="0" applyNumberFormat="1" applyFont="1" applyFill="1" applyBorder="1" applyAlignment="1">
      <alignment vertical="center"/>
    </xf>
    <xf numFmtId="1" fontId="1" fillId="2" borderId="2" xfId="0" applyNumberFormat="1" applyFont="1" applyFill="1" applyBorder="1" applyAlignment="1">
      <alignment vertical="center"/>
    </xf>
    <xf numFmtId="1" fontId="18" fillId="2" borderId="2" xfId="61" applyNumberFormat="1" applyFont="1" applyFill="1" applyBorder="1" applyAlignment="1">
      <alignment vertical="center"/>
    </xf>
    <xf numFmtId="1" fontId="18" fillId="2" borderId="1" xfId="61" applyNumberFormat="1" applyFont="1" applyFill="1" applyBorder="1" applyAlignment="1">
      <alignment vertic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6"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536">
    <cellStyle name="Comma 2" xfId="7" xr:uid="{B1985C05-7E47-4C50-B156-0C354C723F0E}"/>
    <cellStyle name="Comma 2 2" xfId="4409" xr:uid="{45C54683-EF4A-4A1C-A79C-9C44D0F7D233}"/>
    <cellStyle name="Comma 2 2 2" xfId="4923" xr:uid="{144A3CC3-AA2D-44E6-AC5E-07DEB7358804}"/>
    <cellStyle name="Comma 2 2 2 2" xfId="5493" xr:uid="{821666A4-28DE-4F24-ADE1-3E27127795B7}"/>
    <cellStyle name="Comma 2 2 3" xfId="4805" xr:uid="{07D9D71D-7F54-433A-B112-B0A8C95E962E}"/>
    <cellStyle name="Comma 2 2 4" xfId="5518" xr:uid="{AC412277-54BD-49AB-9E1B-115BCCA92DA4}"/>
    <cellStyle name="Comma 2 2 5" xfId="5531" xr:uid="{6433524E-ED5B-4C47-8681-D01BE43E66C8}"/>
    <cellStyle name="Comma 2 3" xfId="81" xr:uid="{1D17ADAA-237A-48EA-8B8E-EA75244E25BB}"/>
    <cellStyle name="Comma 2 4" xfId="82" xr:uid="{6D1748B8-8EA7-4182-91F9-D1E1E5DD343B}"/>
    <cellStyle name="Comma 3" xfId="4293" xr:uid="{499FAD1C-F863-4261-8E9F-8FF02CC3C53C}"/>
    <cellStyle name="Comma 3 2" xfId="4577" xr:uid="{0991F844-6FEF-4336-82B0-5C7B50DA21D9}"/>
    <cellStyle name="Comma 3 2 2" xfId="4924" xr:uid="{D6726954-59BF-4BDC-A9D3-43A453F3D8D7}"/>
    <cellStyle name="Comma 3 2 2 2" xfId="5494" xr:uid="{A0D938C3-BAC0-4A92-A326-65B238E5E253}"/>
    <cellStyle name="Comma 3 2 3" xfId="5492" xr:uid="{B36AA828-06D3-4341-866B-771823ED663D}"/>
    <cellStyle name="Comma 3 2 4" xfId="5519" xr:uid="{AB908B71-4B11-4967-AE5B-BDA8055B79FE}"/>
    <cellStyle name="Comma 3 2 5" xfId="5532" xr:uid="{04875A1B-5175-445E-818A-4027609F27DF}"/>
    <cellStyle name="Comma 3 3" xfId="4407" xr:uid="{DD42627E-5A6D-4810-A76D-B2A6337116CE}"/>
    <cellStyle name="Currency 10" xfId="8" xr:uid="{E0F59DD4-CE0F-4410-A13D-38A62A1B6C06}"/>
    <cellStyle name="Currency 10 2" xfId="9" xr:uid="{74920EE2-883E-4473-8033-E5999AEC2368}"/>
    <cellStyle name="Currency 10 2 2" xfId="3669" xr:uid="{7E9BA78C-F245-48D3-BD5A-92BCA62468C4}"/>
    <cellStyle name="Currency 10 2 2 2" xfId="4492" xr:uid="{3283E0D0-A79C-4856-BDA8-70B12530492D}"/>
    <cellStyle name="Currency 10 2 3" xfId="4411" xr:uid="{8998550A-8727-4240-9A0D-410FDE785EF3}"/>
    <cellStyle name="Currency 10 3" xfId="10" xr:uid="{455D9F76-8EFD-4378-A008-49CB839C6DF1}"/>
    <cellStyle name="Currency 10 3 2" xfId="3670" xr:uid="{2B4D70D8-518C-446C-901B-BBF6E81668E6}"/>
    <cellStyle name="Currency 10 3 2 2" xfId="4493" xr:uid="{3B40633E-1A37-431F-B1B7-4E5129ABE8ED}"/>
    <cellStyle name="Currency 10 3 3" xfId="4412" xr:uid="{A111985D-264F-4493-8B62-EE03FFB43008}"/>
    <cellStyle name="Currency 10 4" xfId="3671" xr:uid="{22647E9B-308D-4B56-93BD-FEBB932C9B8B}"/>
    <cellStyle name="Currency 10 4 2" xfId="4494" xr:uid="{75A20139-79D6-47E1-BB94-D0FB99DBFCF3}"/>
    <cellStyle name="Currency 10 5" xfId="4410" xr:uid="{F4DC6E7D-5CB8-4D15-A908-7A7CFFAC8164}"/>
    <cellStyle name="Currency 10 6" xfId="4763" xr:uid="{D272EDD1-E81B-4311-B911-B329673C69A9}"/>
    <cellStyle name="Currency 11" xfId="11" xr:uid="{1E318E42-C03C-4A23-8622-87284E5812B2}"/>
    <cellStyle name="Currency 11 2" xfId="12" xr:uid="{75A09B39-6025-4CAE-9F34-E4C316C86497}"/>
    <cellStyle name="Currency 11 2 2" xfId="3672" xr:uid="{96CFC694-F340-4DE2-AE65-9C17EBBFB78C}"/>
    <cellStyle name="Currency 11 2 2 2" xfId="4495" xr:uid="{32A45B12-6A36-4CDF-ABAF-53F2E876A5E7}"/>
    <cellStyle name="Currency 11 2 3" xfId="4414" xr:uid="{740F53AF-2E4A-479D-AEF1-65F49D1B4CC2}"/>
    <cellStyle name="Currency 11 3" xfId="13" xr:uid="{194B9769-0BA7-4A46-8709-8E5382B792B4}"/>
    <cellStyle name="Currency 11 3 2" xfId="3673" xr:uid="{29B18058-D8A0-410B-A0D9-53675B855BCA}"/>
    <cellStyle name="Currency 11 3 2 2" xfId="4496" xr:uid="{CC527F0A-27F2-421D-AB06-1977E2E0A69D}"/>
    <cellStyle name="Currency 11 3 3" xfId="4415" xr:uid="{D567FBB0-DACD-4851-97F0-97F81D393EDD}"/>
    <cellStyle name="Currency 11 4" xfId="3674" xr:uid="{5464782E-95F3-438D-A677-1A54EB343AAC}"/>
    <cellStyle name="Currency 11 4 2" xfId="4497" xr:uid="{6D8BF599-8E2B-452B-B856-3D54A5E88385}"/>
    <cellStyle name="Currency 11 5" xfId="4294" xr:uid="{BC494677-B3ED-49F8-A50E-6DE21746AEB2}"/>
    <cellStyle name="Currency 11 5 2" xfId="4699" xr:uid="{7C708109-1DD0-4DD3-84AB-EF52DB916859}"/>
    <cellStyle name="Currency 11 5 3" xfId="4888" xr:uid="{3CA1770E-23AC-43F2-ACE4-1991B569E2E5}"/>
    <cellStyle name="Currency 11 5 3 2" xfId="5483" xr:uid="{878F8B18-2943-4238-8E97-CE71552845C0}"/>
    <cellStyle name="Currency 11 5 3 3" xfId="4925" xr:uid="{CA943A9E-60B4-4DBF-8265-8272B4D8ADCB}"/>
    <cellStyle name="Currency 11 5 4" xfId="4865" xr:uid="{8677A3B8-9105-4EF0-A6BC-1A6EA2EB461F}"/>
    <cellStyle name="Currency 11 6" xfId="4413" xr:uid="{FDDA13EF-7BBD-4ECA-A45E-9599F48C3178}"/>
    <cellStyle name="Currency 12" xfId="14" xr:uid="{2E58F809-7C8E-403A-8D1D-9E10A4E86272}"/>
    <cellStyle name="Currency 12 2" xfId="15" xr:uid="{18B332FA-4F8B-4B67-8CC8-E8C81F7079B1}"/>
    <cellStyle name="Currency 12 2 2" xfId="3675" xr:uid="{84B1B9BE-88C8-4EA1-BAC2-67FA49AD8DE3}"/>
    <cellStyle name="Currency 12 2 2 2" xfId="4498" xr:uid="{6B125C49-7710-4481-8457-B98B3D357A32}"/>
    <cellStyle name="Currency 12 2 3" xfId="4417" xr:uid="{8B4757F9-218A-411E-BCFE-318A01F6BF72}"/>
    <cellStyle name="Currency 12 3" xfId="3676" xr:uid="{4C222ED0-6CAE-40B0-A950-E25BCF599E12}"/>
    <cellStyle name="Currency 12 3 2" xfId="4499" xr:uid="{31543CDA-7973-40D7-B0E9-E9EC83C66AD3}"/>
    <cellStyle name="Currency 12 4" xfId="4416" xr:uid="{0B032411-8F92-4052-BAA4-F7D1B97A9BC2}"/>
    <cellStyle name="Currency 13" xfId="16" xr:uid="{E2FFB429-CEE2-48BA-B126-00F1AAF1D59E}"/>
    <cellStyle name="Currency 13 2" xfId="4296" xr:uid="{960AECC4-89A3-46A2-8365-58A082AD3524}"/>
    <cellStyle name="Currency 13 2 2" xfId="4579" xr:uid="{00BA5F1F-168E-4C53-A1C4-56FE6A3EA209}"/>
    <cellStyle name="Currency 13 3" xfId="4297" xr:uid="{0E2CB2BE-1D11-487A-A094-25F86BAF5787}"/>
    <cellStyle name="Currency 13 3 2" xfId="4927" xr:uid="{FE5003EF-C63E-4B8E-9609-930A15CED857}"/>
    <cellStyle name="Currency 13 4" xfId="4295" xr:uid="{25CA4AB3-FC9A-49FE-9DF0-11F221BBC0EB}"/>
    <cellStyle name="Currency 13 4 2" xfId="4578" xr:uid="{6B9464CC-DFFA-475B-AD21-30FAA76321CE}"/>
    <cellStyle name="Currency 13 5" xfId="4926" xr:uid="{F21C977D-43F9-46A7-8A6C-EBE1871B7A94}"/>
    <cellStyle name="Currency 14" xfId="17" xr:uid="{94AB975D-12A8-42C9-AD23-88729432984C}"/>
    <cellStyle name="Currency 14 2" xfId="3677" xr:uid="{1CAB250D-723E-4978-983A-693E5AFD328C}"/>
    <cellStyle name="Currency 14 2 2" xfId="4500" xr:uid="{0A2BFE3F-99DF-41F3-BFF2-5301190EA3C4}"/>
    <cellStyle name="Currency 14 3" xfId="4418" xr:uid="{1D3C05DB-7F6A-4797-88FA-2D9A59AE6094}"/>
    <cellStyle name="Currency 15" xfId="4389" xr:uid="{1ACC2EF8-D073-42DA-B627-AEF073BDBD26}"/>
    <cellStyle name="Currency 15 2" xfId="4651" xr:uid="{B6A2CE27-3ED8-47C7-92D2-ED6305EA6606}"/>
    <cellStyle name="Currency 16" xfId="80" xr:uid="{8CFB82E4-0E63-4C64-AA75-CDD7B0868CA7}"/>
    <cellStyle name="Currency 17" xfId="4298" xr:uid="{59B56C9F-A8FF-4A5E-9E3C-CC2DD5F5F8E9}"/>
    <cellStyle name="Currency 17 2" xfId="4580" xr:uid="{607B484C-3665-4B77-91EA-4C5DDBCF75D0}"/>
    <cellStyle name="Currency 18" xfId="4667" xr:uid="{85969A42-B441-4F32-821F-96BC1EA43767}"/>
    <cellStyle name="Currency 2" xfId="18" xr:uid="{CB14F194-A7D3-4DD2-A563-858154DC16E5}"/>
    <cellStyle name="Currency 2 2" xfId="19" xr:uid="{AFAF6400-C197-4020-8216-4DDD36E7D30A}"/>
    <cellStyle name="Currency 2 2 2" xfId="20" xr:uid="{2716AF4E-C42E-4B78-91B2-4333F493AA20}"/>
    <cellStyle name="Currency 2 2 2 2" xfId="21" xr:uid="{2B95F6B7-4A9A-4B06-B02B-42D5C54B526D}"/>
    <cellStyle name="Currency 2 2 2 2 2" xfId="4928" xr:uid="{644C5165-8C4C-4128-8797-A934802BE69F}"/>
    <cellStyle name="Currency 2 2 2 3" xfId="22" xr:uid="{9370512D-E88B-4F89-B5F1-1C97B15DED18}"/>
    <cellStyle name="Currency 2 2 2 3 2" xfId="3678" xr:uid="{F912A9CD-733B-4F6C-9798-FBAEE86261B0}"/>
    <cellStyle name="Currency 2 2 2 3 2 2" xfId="4501" xr:uid="{D46AF458-722B-4B02-A321-5194052751A4}"/>
    <cellStyle name="Currency 2 2 2 3 3" xfId="4422" xr:uid="{07C185F7-2D4E-438C-B383-CD0DFBD209E8}"/>
    <cellStyle name="Currency 2 2 2 4" xfId="3679" xr:uid="{1EC1395E-6391-48B5-AF37-D2D099BF61B6}"/>
    <cellStyle name="Currency 2 2 2 4 2" xfId="4502" xr:uid="{EBEBE4B9-A407-4B55-BAE8-41A2EB37F702}"/>
    <cellStyle name="Currency 2 2 2 5" xfId="4421" xr:uid="{5F752660-7DE4-4F7D-9FE7-FF06E2EE1027}"/>
    <cellStyle name="Currency 2 2 3" xfId="3680" xr:uid="{079DF394-4D17-4929-8F61-6DCC3024B83A}"/>
    <cellStyle name="Currency 2 2 3 2" xfId="4503" xr:uid="{5653A689-56DE-4E77-AE13-E3CB4794344B}"/>
    <cellStyle name="Currency 2 2 4" xfId="4420" xr:uid="{D9DB2057-813F-416D-91F7-1DE7518B5560}"/>
    <cellStyle name="Currency 2 3" xfId="23" xr:uid="{C883141D-CE58-4F63-91FC-CF73374D19D1}"/>
    <cellStyle name="Currency 2 3 2" xfId="3681" xr:uid="{BB795BFE-B8EF-4B73-8E5A-4E97FB2DA810}"/>
    <cellStyle name="Currency 2 3 2 2" xfId="4504" xr:uid="{052CDDA8-CED1-44F1-9E2A-D30F7D33E8AD}"/>
    <cellStyle name="Currency 2 3 3" xfId="4423" xr:uid="{817F16DC-FF76-448D-A7F4-9A33156727B7}"/>
    <cellStyle name="Currency 2 4" xfId="3682" xr:uid="{97DF92D6-5AE0-4A79-94FA-A82EE9A5D4AB}"/>
    <cellStyle name="Currency 2 4 2" xfId="4505" xr:uid="{B5FE6FBD-A445-4255-A6AA-CFDE414BC893}"/>
    <cellStyle name="Currency 2 5" xfId="4419" xr:uid="{6A399E8F-69D9-4C31-9E83-4CF4CF7614F6}"/>
    <cellStyle name="Currency 2 5 2" xfId="4684" xr:uid="{C21BAF5D-7978-4BD9-9978-FC9200B4D967}"/>
    <cellStyle name="Currency 2 6" xfId="4685" xr:uid="{8B5EDC56-B87D-4BCC-9873-4101D45FE0DA}"/>
    <cellStyle name="Currency 3" xfId="24" xr:uid="{89949B38-0026-4C8D-9611-C6AADC858A25}"/>
    <cellStyle name="Currency 3 2" xfId="25" xr:uid="{635FCE78-86B2-44DB-B4E2-6D1DD8E393F2}"/>
    <cellStyle name="Currency 3 2 2" xfId="3683" xr:uid="{20097D74-B2BF-4A48-9431-7F646EFF4D1F}"/>
    <cellStyle name="Currency 3 2 2 2" xfId="4506" xr:uid="{459CA68C-C1C3-4450-A47E-F155E1122695}"/>
    <cellStyle name="Currency 3 2 3" xfId="4425" xr:uid="{1F16DB86-659A-4496-88F1-FA10533F9C33}"/>
    <cellStyle name="Currency 3 3" xfId="26" xr:uid="{A4A259D8-EBD4-4F27-AB1B-927978D780D8}"/>
    <cellStyle name="Currency 3 3 2" xfId="3684" xr:uid="{09CAF67B-D2F7-43E3-B658-A7A2953EB97E}"/>
    <cellStyle name="Currency 3 3 2 2" xfId="4507" xr:uid="{58759EC3-4683-47BC-8A5A-34791C3609CB}"/>
    <cellStyle name="Currency 3 3 3" xfId="4426" xr:uid="{D4726F14-A842-44D4-851A-AF8959B9A057}"/>
    <cellStyle name="Currency 3 4" xfId="27" xr:uid="{2C28DBA8-716E-4E07-8E50-08CC7978BF45}"/>
    <cellStyle name="Currency 3 4 2" xfId="3685" xr:uid="{3E67FF1D-0A6A-4C87-9E14-D2241214A22A}"/>
    <cellStyle name="Currency 3 4 2 2" xfId="4508" xr:uid="{B232E0CF-E3FE-4189-A4F2-A57F263BC840}"/>
    <cellStyle name="Currency 3 4 3" xfId="4427" xr:uid="{EE9C9F6B-DAC6-4AD6-BF07-10F74E48564E}"/>
    <cellStyle name="Currency 3 5" xfId="3686" xr:uid="{9F1F5CF2-7940-4C6B-8D32-3E1A3163F85A}"/>
    <cellStyle name="Currency 3 5 2" xfId="4509" xr:uid="{C690E329-6211-4EDF-8572-83D48AD2BA75}"/>
    <cellStyle name="Currency 3 6" xfId="4424" xr:uid="{8AD11D0D-C35D-4E63-BE22-1E17E5D6A0FF}"/>
    <cellStyle name="Currency 4" xfId="28" xr:uid="{72B6A615-8A70-4EC3-8B6B-AC915AF90484}"/>
    <cellStyle name="Currency 4 2" xfId="29" xr:uid="{F460DC72-BECA-46DE-B561-336927A210F6}"/>
    <cellStyle name="Currency 4 2 2" xfId="3687" xr:uid="{83458E9F-A3DD-4FD9-89F8-02392E141110}"/>
    <cellStyle name="Currency 4 2 2 2" xfId="4510" xr:uid="{2B1EA20C-90F3-494B-A9F0-BA9CCB89A5BA}"/>
    <cellStyle name="Currency 4 2 3" xfId="4429" xr:uid="{41C673D4-C83F-42A6-9F8E-5D5CC8205F85}"/>
    <cellStyle name="Currency 4 3" xfId="30" xr:uid="{68C2A194-0860-444C-85E7-3A3073E8B04D}"/>
    <cellStyle name="Currency 4 3 2" xfId="3688" xr:uid="{9ECFC28C-F177-45F4-B890-E3B8B30BF6C2}"/>
    <cellStyle name="Currency 4 3 2 2" xfId="4511" xr:uid="{2E3D3D32-C0A7-4AF6-BDC8-E2A16D2A96AF}"/>
    <cellStyle name="Currency 4 3 3" xfId="4430" xr:uid="{5424FEDA-6720-4E38-80DF-CBD7D16B5966}"/>
    <cellStyle name="Currency 4 4" xfId="3689" xr:uid="{973CDC08-E580-4F49-A050-965AF576B376}"/>
    <cellStyle name="Currency 4 4 2" xfId="4512" xr:uid="{1EC854CE-59A9-452C-B56B-B3EF7408CFA8}"/>
    <cellStyle name="Currency 4 5" xfId="4299" xr:uid="{F88413E6-D835-426E-8BD3-71185BED9F41}"/>
    <cellStyle name="Currency 4 5 2" xfId="4700" xr:uid="{2ACB9AE2-F73D-4DAD-9D89-2A24A553AE2A}"/>
    <cellStyle name="Currency 4 5 3" xfId="4889" xr:uid="{2CD95D7E-2F08-4DCC-AA2C-C31833E9675C}"/>
    <cellStyle name="Currency 4 5 3 2" xfId="5484" xr:uid="{510EA857-2F6E-4F2D-A752-CEB0E6823D14}"/>
    <cellStyle name="Currency 4 5 3 3" xfId="4929" xr:uid="{A8E9FD1A-2A7C-4CCF-9106-013C1359E9F7}"/>
    <cellStyle name="Currency 4 5 4" xfId="4866" xr:uid="{818FC2E2-B41C-46B4-BE73-3B62EC74AF2B}"/>
    <cellStyle name="Currency 4 6" xfId="4428" xr:uid="{8974E3F0-977F-478B-AB2F-E7B3520D6080}"/>
    <cellStyle name="Currency 5" xfId="31" xr:uid="{DA6CAD3E-13A7-44F9-B2D7-6D2FA6F405AC}"/>
    <cellStyle name="Currency 5 2" xfId="32" xr:uid="{D6835BBC-7674-43D9-9ABB-28A2ECEF9A74}"/>
    <cellStyle name="Currency 5 2 2" xfId="3690" xr:uid="{99F647DB-5C34-43DF-8E46-45498613AE9F}"/>
    <cellStyle name="Currency 5 2 2 2" xfId="4513" xr:uid="{6E4A35D1-F6C1-450E-BD06-89B08F109FDA}"/>
    <cellStyle name="Currency 5 2 3" xfId="4431" xr:uid="{3AD20A4F-33BE-48CF-A8C3-F50F44E18206}"/>
    <cellStyle name="Currency 5 3" xfId="4300" xr:uid="{1EB0261F-D7EB-4D32-8F20-A9399A51A440}"/>
    <cellStyle name="Currency 5 3 2" xfId="4701" xr:uid="{CCB8A5AF-A335-4115-9DFA-B924C75085B2}"/>
    <cellStyle name="Currency 5 3 2 2" xfId="5474" xr:uid="{2878C318-6C96-416D-BF7C-192140EDED8F}"/>
    <cellStyle name="Currency 5 3 2 3" xfId="4931" xr:uid="{BBBEB736-20CA-4A06-BD52-1A1446CA0D5D}"/>
    <cellStyle name="Currency 5 4" xfId="4930" xr:uid="{A5A3A08F-C37D-4FD3-B2C9-0CB36AC8CCD9}"/>
    <cellStyle name="Currency 6" xfId="33" xr:uid="{9186B61B-7DCF-4616-8401-22A468DE2DA2}"/>
    <cellStyle name="Currency 6 2" xfId="3691" xr:uid="{34249AE0-46E3-4AC9-AE82-D45D482BD573}"/>
    <cellStyle name="Currency 6 2 2" xfId="4514" xr:uid="{21EA9FDC-3BFA-430F-948C-DA0610D4E044}"/>
    <cellStyle name="Currency 6 3" xfId="4301" xr:uid="{A81006EB-ED1A-416B-BFD0-4AE2BB0EDF91}"/>
    <cellStyle name="Currency 6 3 2" xfId="4702" xr:uid="{A74C8CDE-D81B-4E5B-AE7E-9A432F9ACA55}"/>
    <cellStyle name="Currency 6 3 3" xfId="4890" xr:uid="{FBF71B53-F72F-4E45-B960-17B0CC0EC1FB}"/>
    <cellStyle name="Currency 6 3 3 2" xfId="5485" xr:uid="{A1539523-DC6D-4ABF-8C17-8544A30D30CC}"/>
    <cellStyle name="Currency 6 3 3 3" xfId="4932" xr:uid="{36455C4C-7300-44EC-BAED-359AB21C665E}"/>
    <cellStyle name="Currency 6 3 4" xfId="4867" xr:uid="{E955B5A1-329A-4860-BF96-CA53AA27BB8E}"/>
    <cellStyle name="Currency 6 4" xfId="4432" xr:uid="{70686411-3C78-4D3A-81DF-B9ECE1E432C4}"/>
    <cellStyle name="Currency 7" xfId="34" xr:uid="{FFF247D7-EF0F-4DCF-B123-F88FAD5CE6B1}"/>
    <cellStyle name="Currency 7 2" xfId="35" xr:uid="{704A249B-FFA9-4249-862C-BE5C7B90523E}"/>
    <cellStyle name="Currency 7 2 2" xfId="3692" xr:uid="{8BCF78CF-9B95-4C7D-844F-600CB5CAAAE9}"/>
    <cellStyle name="Currency 7 2 2 2" xfId="4515" xr:uid="{BAF489DB-187D-4736-BB8A-7D3FC6D2634A}"/>
    <cellStyle name="Currency 7 2 3" xfId="4434" xr:uid="{A49DF2A7-14B4-435C-8CA5-BFCA6382FD47}"/>
    <cellStyle name="Currency 7 3" xfId="3693" xr:uid="{55C8540C-DA8D-4BEE-A278-B9036669456C}"/>
    <cellStyle name="Currency 7 3 2" xfId="4516" xr:uid="{0B009E06-DD6B-4CF2-A85B-44AE0CDCA6EA}"/>
    <cellStyle name="Currency 7 4" xfId="4433" xr:uid="{6D042290-7062-409A-AABF-982A7BC4A456}"/>
    <cellStyle name="Currency 7 5" xfId="4764" xr:uid="{CA2A9320-9B24-4682-9D43-4EE431DDDE06}"/>
    <cellStyle name="Currency 8" xfId="36" xr:uid="{784D713E-27A5-4AF8-98B3-30DDFFB5F276}"/>
    <cellStyle name="Currency 8 2" xfId="37" xr:uid="{1A392529-423C-436C-A83F-5466E5BDCE5B}"/>
    <cellStyle name="Currency 8 2 2" xfId="3694" xr:uid="{AABFBA0C-C7B3-48FB-B583-DE04F92C03E0}"/>
    <cellStyle name="Currency 8 2 2 2" xfId="4517" xr:uid="{C9AF341C-535C-49F0-B0FA-3C30A1847C65}"/>
    <cellStyle name="Currency 8 2 3" xfId="4436" xr:uid="{47970009-FB42-4008-9EF3-AE577CB3BE1E}"/>
    <cellStyle name="Currency 8 3" xfId="38" xr:uid="{E7E648B2-5BA0-4F78-A75C-C67867B4815A}"/>
    <cellStyle name="Currency 8 3 2" xfId="3695" xr:uid="{0CAA1914-F961-487C-9902-52E364EA3B3F}"/>
    <cellStyle name="Currency 8 3 2 2" xfId="4518" xr:uid="{43AEE436-46AD-4C59-B267-89537D3F1EF8}"/>
    <cellStyle name="Currency 8 3 3" xfId="4437" xr:uid="{69314F86-04CC-433B-9ACF-9AAC1CDC8686}"/>
    <cellStyle name="Currency 8 4" xfId="39" xr:uid="{31B368C9-64F0-4347-A1C5-EFD9B6A57465}"/>
    <cellStyle name="Currency 8 4 2" xfId="3696" xr:uid="{0D8E4469-77D6-4C3B-B120-8E705303B934}"/>
    <cellStyle name="Currency 8 4 2 2" xfId="4519" xr:uid="{7B0B7BF0-5539-47D6-845F-27F1D9DA02FD}"/>
    <cellStyle name="Currency 8 4 3" xfId="4438" xr:uid="{087A51F1-A15E-412E-BC61-788B0160F5ED}"/>
    <cellStyle name="Currency 8 5" xfId="3697" xr:uid="{0CA977A4-BDC7-49A8-AA60-81AC8CF5D3EA}"/>
    <cellStyle name="Currency 8 5 2" xfId="4520" xr:uid="{84D780BC-2E52-47E3-814E-8220182C98C0}"/>
    <cellStyle name="Currency 8 6" xfId="4435" xr:uid="{D67964D5-9C28-418A-A3DD-7AE30F785FA6}"/>
    <cellStyle name="Currency 8 7" xfId="4765" xr:uid="{A693AB67-0910-474C-8330-6D257EDBAE85}"/>
    <cellStyle name="Currency 9" xfId="40" xr:uid="{24F24B0E-AE53-4562-B8A4-7D493C6C8AD9}"/>
    <cellStyle name="Currency 9 2" xfId="41" xr:uid="{F6BCEA70-2C73-4A7E-BE03-C7517CABEDA7}"/>
    <cellStyle name="Currency 9 2 2" xfId="3698" xr:uid="{D033CBFE-184C-4F48-BE82-8F958244F355}"/>
    <cellStyle name="Currency 9 2 2 2" xfId="4521" xr:uid="{93593C27-DFF8-4EC6-934A-DC8BCD94279A}"/>
    <cellStyle name="Currency 9 2 3" xfId="4440" xr:uid="{52047E4B-4748-4FA1-8D84-CB28773C98F4}"/>
    <cellStyle name="Currency 9 3" xfId="42" xr:uid="{CA8FABD6-318E-4C6A-8220-D3019E2F5A86}"/>
    <cellStyle name="Currency 9 3 2" xfId="3699" xr:uid="{B26E7C12-7964-4E6A-B990-4A564DB25292}"/>
    <cellStyle name="Currency 9 3 2 2" xfId="4522" xr:uid="{84D60EC4-968D-40C4-AF62-107C038C514E}"/>
    <cellStyle name="Currency 9 3 3" xfId="4441" xr:uid="{7018B8DA-6204-4279-B83E-C8866A7F3D84}"/>
    <cellStyle name="Currency 9 4" xfId="3700" xr:uid="{1AAD6730-401F-4EB6-8585-8FD3591D4989}"/>
    <cellStyle name="Currency 9 4 2" xfId="4523" xr:uid="{56644F77-A51A-450B-8377-6FA5804F1E91}"/>
    <cellStyle name="Currency 9 5" xfId="4302" xr:uid="{AE0045B0-B354-47C7-A99B-925E2DF21D64}"/>
    <cellStyle name="Currency 9 5 2" xfId="4703" xr:uid="{941450C3-BE3F-49F6-814A-829071865C3A}"/>
    <cellStyle name="Currency 9 5 3" xfId="4891" xr:uid="{2DACFDA7-E060-48B2-A351-2D8434DC184D}"/>
    <cellStyle name="Currency 9 5 4" xfId="4868" xr:uid="{5BF11D7B-1C61-4E51-AD50-9824C6FEF1AC}"/>
    <cellStyle name="Currency 9 6" xfId="4439" xr:uid="{BAF350ED-0BD3-4E9E-A218-BC1308C3B7E9}"/>
    <cellStyle name="Hyperlink 2" xfId="6" xr:uid="{6CFFD761-E1C4-4FFC-9C82-FDD569F38491}"/>
    <cellStyle name="Hyperlink 2 2" xfId="5527" xr:uid="{F4D15018-02A9-4CEB-98DE-FF3B001D5AB7}"/>
    <cellStyle name="Hyperlink 3" xfId="84" xr:uid="{D1AE12A8-A039-4BA6-A1D1-579419F7B07F}"/>
    <cellStyle name="Hyperlink 3 2" xfId="4390" xr:uid="{A6BA5C18-0053-46B8-8153-CF8B6B5278F4}"/>
    <cellStyle name="Hyperlink 3 3" xfId="4303" xr:uid="{F2EF1A20-2830-4D08-B08D-62DD5A4B4C28}"/>
    <cellStyle name="Hyperlink 4" xfId="4304" xr:uid="{84B315D0-CED3-4740-9A50-E3C91CFEA0CC}"/>
    <cellStyle name="Hyperlink 4 2" xfId="5522" xr:uid="{7255D815-74D1-48AC-9C04-20E1485341EB}"/>
    <cellStyle name="Normal" xfId="0" builtinId="0"/>
    <cellStyle name="Normal 10" xfId="43" xr:uid="{EB59DED5-6123-4E9C-BE20-4A5363FD8122}"/>
    <cellStyle name="Normal 10 10" xfId="97" xr:uid="{05EE99D9-3A2C-47A2-B530-24BFFBBBD503}"/>
    <cellStyle name="Normal 10 10 2" xfId="98" xr:uid="{83A4CE5A-C0F8-4172-9632-5CA4B6F4F895}"/>
    <cellStyle name="Normal 10 10 2 2" xfId="4306" xr:uid="{5CE3EE0D-D35C-42DA-B848-694C8D269831}"/>
    <cellStyle name="Normal 10 10 2 2 2" xfId="4581" xr:uid="{E2A21AF4-F312-4C74-A638-BF08CF4382DA}"/>
    <cellStyle name="Normal 10 10 2 3" xfId="4843" xr:uid="{A02E325D-2F6A-4884-9734-91F8B39C1158}"/>
    <cellStyle name="Normal 10 10 3" xfId="99" xr:uid="{7028F8BB-3F8D-4D72-A972-3CF85754FFCB}"/>
    <cellStyle name="Normal 10 10 4" xfId="100" xr:uid="{A62D3ECE-CD49-40D3-8C8F-5860C2060885}"/>
    <cellStyle name="Normal 10 11" xfId="101" xr:uid="{32A7F79E-CA42-43B2-ADCB-7C8059BFA40A}"/>
    <cellStyle name="Normal 10 11 2" xfId="102" xr:uid="{C390EAAB-764F-4539-8641-442CEF99DA41}"/>
    <cellStyle name="Normal 10 11 3" xfId="103" xr:uid="{F9C05275-A98A-4A46-99A6-4BDA1529A92E}"/>
    <cellStyle name="Normal 10 11 4" xfId="104" xr:uid="{768790D6-8B83-4C3A-9717-A40F63EF9422}"/>
    <cellStyle name="Normal 10 12" xfId="105" xr:uid="{A2AA8B78-41D5-4631-906A-6A51162F1A6B}"/>
    <cellStyle name="Normal 10 12 2" xfId="106" xr:uid="{DDB424FD-2630-418B-945B-C2EA3C5547A8}"/>
    <cellStyle name="Normal 10 13" xfId="107" xr:uid="{837ACF7A-E883-4B53-AFD6-E31D8D4EAB23}"/>
    <cellStyle name="Normal 10 14" xfId="108" xr:uid="{82A78E3C-EB77-4F1E-B905-C5187261975F}"/>
    <cellStyle name="Normal 10 15" xfId="109" xr:uid="{A51F3284-470D-4CC9-8F28-ACCB56FB8661}"/>
    <cellStyle name="Normal 10 2" xfId="85" xr:uid="{A7A4D0AB-EC6F-43F3-84DA-FF5DB48CA256}"/>
    <cellStyle name="Normal 10 2 10" xfId="110" xr:uid="{45ED4B99-DBC6-41B2-B5C1-7D3AEA308DEB}"/>
    <cellStyle name="Normal 10 2 11" xfId="111" xr:uid="{F956AA93-B9A5-4C24-A92A-B1C636A2BDFB}"/>
    <cellStyle name="Normal 10 2 2" xfId="112" xr:uid="{5D42A12D-3A24-4591-9C28-03E6191E83DF}"/>
    <cellStyle name="Normal 10 2 2 2" xfId="113" xr:uid="{8DDD589B-EBD2-4250-9070-29DAF1537959}"/>
    <cellStyle name="Normal 10 2 2 2 2" xfId="114" xr:uid="{3B23989B-422D-45C4-9FA1-E071A37492C8}"/>
    <cellStyle name="Normal 10 2 2 2 2 2" xfId="115" xr:uid="{3CB1A317-3F6C-4960-8D7E-07CFC9B85F70}"/>
    <cellStyle name="Normal 10 2 2 2 2 2 2" xfId="116" xr:uid="{55FA76F3-2467-4BB5-AA57-9861169FEB72}"/>
    <cellStyle name="Normal 10 2 2 2 2 2 2 2" xfId="3742" xr:uid="{3A4FA20C-6BF1-41F6-9934-F0F6F0634F08}"/>
    <cellStyle name="Normal 10 2 2 2 2 2 2 2 2" xfId="3743" xr:uid="{AE4A6412-F00E-42AC-8E31-0104189CB83F}"/>
    <cellStyle name="Normal 10 2 2 2 2 2 2 3" xfId="3744" xr:uid="{D78784A8-305C-4365-A855-C3304693C616}"/>
    <cellStyle name="Normal 10 2 2 2 2 2 3" xfId="117" xr:uid="{765546F2-ED19-446F-B23A-70726C5431A5}"/>
    <cellStyle name="Normal 10 2 2 2 2 2 3 2" xfId="3745" xr:uid="{F0326090-5C69-40F9-8C27-96781D9A84D7}"/>
    <cellStyle name="Normal 10 2 2 2 2 2 4" xfId="118" xr:uid="{B86868C6-9049-424B-9270-064216589DCE}"/>
    <cellStyle name="Normal 10 2 2 2 2 3" xfId="119" xr:uid="{7359B8E3-8F2E-486D-A76D-FC6F07370055}"/>
    <cellStyle name="Normal 10 2 2 2 2 3 2" xfId="120" xr:uid="{D425AC9C-0076-44F0-90FB-DBDBB80E8797}"/>
    <cellStyle name="Normal 10 2 2 2 2 3 2 2" xfId="3746" xr:uid="{F546448A-31B2-4776-9020-6114FAE7F184}"/>
    <cellStyle name="Normal 10 2 2 2 2 3 3" xfId="121" xr:uid="{1C88D268-AC48-432E-A9F0-835C59E7B5D4}"/>
    <cellStyle name="Normal 10 2 2 2 2 3 4" xfId="122" xr:uid="{3042931B-E1FA-45E3-A29E-17815F7FA6E4}"/>
    <cellStyle name="Normal 10 2 2 2 2 4" xfId="123" xr:uid="{634D7D39-553E-41A0-B086-0E3510052F82}"/>
    <cellStyle name="Normal 10 2 2 2 2 4 2" xfId="3747" xr:uid="{C086219C-A6AF-44DB-B21B-F719428C8FFA}"/>
    <cellStyle name="Normal 10 2 2 2 2 5" xfId="124" xr:uid="{015B432B-BAE5-4E8F-B34C-F812BD398706}"/>
    <cellStyle name="Normal 10 2 2 2 2 6" xfId="125" xr:uid="{10715D99-7DB9-4DA9-BD4A-5875F525CD46}"/>
    <cellStyle name="Normal 10 2 2 2 3" xfId="126" xr:uid="{E41B24E3-5489-471D-B11E-7BC67C04650C}"/>
    <cellStyle name="Normal 10 2 2 2 3 2" xfId="127" xr:uid="{BF5B101A-7013-47E0-91E7-3315F42755A2}"/>
    <cellStyle name="Normal 10 2 2 2 3 2 2" xfId="128" xr:uid="{74A626BF-EB17-483D-9C7B-9ACE2EFDADFA}"/>
    <cellStyle name="Normal 10 2 2 2 3 2 2 2" xfId="3748" xr:uid="{27FC6546-FE2A-4077-ADF4-C5EFD2814579}"/>
    <cellStyle name="Normal 10 2 2 2 3 2 2 2 2" xfId="3749" xr:uid="{6AD400B9-8886-426D-8F0B-BB37446B809B}"/>
    <cellStyle name="Normal 10 2 2 2 3 2 2 3" xfId="3750" xr:uid="{10FA02FA-A487-4BCD-9859-42B926E23C49}"/>
    <cellStyle name="Normal 10 2 2 2 3 2 3" xfId="129" xr:uid="{A0B14009-20F8-4173-88EB-C7A7F7EF1054}"/>
    <cellStyle name="Normal 10 2 2 2 3 2 3 2" xfId="3751" xr:uid="{707A3C4F-BED7-42FF-A455-FBA6B9FBED8A}"/>
    <cellStyle name="Normal 10 2 2 2 3 2 4" xfId="130" xr:uid="{DCEE60A7-6E2B-4509-A3C6-CD1E2A0D017F}"/>
    <cellStyle name="Normal 10 2 2 2 3 3" xfId="131" xr:uid="{35D171D2-2DF0-48AC-B544-5370DC96D0EE}"/>
    <cellStyle name="Normal 10 2 2 2 3 3 2" xfId="3752" xr:uid="{4D0DEAE5-7A5C-45A4-B3AC-E26BB402BB14}"/>
    <cellStyle name="Normal 10 2 2 2 3 3 2 2" xfId="3753" xr:uid="{200DAA39-A8DB-4018-82E4-E5F1E5DE1146}"/>
    <cellStyle name="Normal 10 2 2 2 3 3 3" xfId="3754" xr:uid="{9D9E656A-2B2D-4A9B-B7C6-3E6113901F6A}"/>
    <cellStyle name="Normal 10 2 2 2 3 4" xfId="132" xr:uid="{E9502812-E992-46D7-9A14-69A60D4AC9E1}"/>
    <cellStyle name="Normal 10 2 2 2 3 4 2" xfId="3755" xr:uid="{C5714E8A-2800-4FFB-B185-9173E2EA9F7A}"/>
    <cellStyle name="Normal 10 2 2 2 3 5" xfId="133" xr:uid="{4A6DA0DF-06D2-4D27-B3FC-E3644FD3D7F6}"/>
    <cellStyle name="Normal 10 2 2 2 4" xfId="134" xr:uid="{6311F505-3D7B-446F-A139-CF82C59A89A7}"/>
    <cellStyle name="Normal 10 2 2 2 4 2" xfId="135" xr:uid="{12CA9172-DBAF-4C13-9475-ADE5CE6BAAA7}"/>
    <cellStyle name="Normal 10 2 2 2 4 2 2" xfId="3756" xr:uid="{6408416F-19DB-45BD-8103-FB4800CBD6FC}"/>
    <cellStyle name="Normal 10 2 2 2 4 2 2 2" xfId="3757" xr:uid="{51BFB94E-F35F-4F99-BA47-FFF5B3BAE978}"/>
    <cellStyle name="Normal 10 2 2 2 4 2 3" xfId="3758" xr:uid="{D16DC25E-FC52-4DEC-8CC6-3E178036AE37}"/>
    <cellStyle name="Normal 10 2 2 2 4 3" xfId="136" xr:uid="{2D2550D5-AC9C-41EB-9680-1653DC1C2A43}"/>
    <cellStyle name="Normal 10 2 2 2 4 3 2" xfId="3759" xr:uid="{EB2B6852-436A-46FA-8D8F-D0EDF6DD4492}"/>
    <cellStyle name="Normal 10 2 2 2 4 4" xfId="137" xr:uid="{ED228F1B-9E79-4566-87F3-0EE7EFE276B5}"/>
    <cellStyle name="Normal 10 2 2 2 5" xfId="138" xr:uid="{7D8F05AA-6B5E-46E6-B3E9-373C942CD76E}"/>
    <cellStyle name="Normal 10 2 2 2 5 2" xfId="139" xr:uid="{2F6E1793-5BDE-4B51-9C10-A28AE2229F01}"/>
    <cellStyle name="Normal 10 2 2 2 5 2 2" xfId="3760" xr:uid="{E61C1DED-A5F3-4ED0-A66B-A2A7408CB6CE}"/>
    <cellStyle name="Normal 10 2 2 2 5 3" xfId="140" xr:uid="{7A4684C5-8D7C-4163-84AF-48365AD2CC83}"/>
    <cellStyle name="Normal 10 2 2 2 5 4" xfId="141" xr:uid="{69062795-D93B-448F-9198-932E7490A6CE}"/>
    <cellStyle name="Normal 10 2 2 2 6" xfId="142" xr:uid="{C4E89D99-B80B-44A1-A084-9D3C6DCED538}"/>
    <cellStyle name="Normal 10 2 2 2 6 2" xfId="3761" xr:uid="{C38452E9-2C7D-44F0-B983-E5CE231D018D}"/>
    <cellStyle name="Normal 10 2 2 2 7" xfId="143" xr:uid="{CCA8BCED-26E1-4A6F-877B-F876438CD496}"/>
    <cellStyle name="Normal 10 2 2 2 8" xfId="144" xr:uid="{ED77A9CA-6C53-4805-BF4C-3B536A9E424D}"/>
    <cellStyle name="Normal 10 2 2 3" xfId="145" xr:uid="{400143A1-33F7-4BEA-9BCE-F3C5C3D70136}"/>
    <cellStyle name="Normal 10 2 2 3 2" xfId="146" xr:uid="{97110E24-849D-416B-BDF4-5F2131368B37}"/>
    <cellStyle name="Normal 10 2 2 3 2 2" xfId="147" xr:uid="{F9FBDAE7-7F11-449D-B692-3A4062E40258}"/>
    <cellStyle name="Normal 10 2 2 3 2 2 2" xfId="3762" xr:uid="{BAF099E2-C53E-4C8D-8941-BC6E18EAE4B7}"/>
    <cellStyle name="Normal 10 2 2 3 2 2 2 2" xfId="3763" xr:uid="{0584EE5F-C4F4-40DA-91A4-9A69A95AF610}"/>
    <cellStyle name="Normal 10 2 2 3 2 2 3" xfId="3764" xr:uid="{1EB04712-0020-4967-A191-E5D8888304CE}"/>
    <cellStyle name="Normal 10 2 2 3 2 3" xfId="148" xr:uid="{3EC9AF24-9FB4-4D43-8B66-3CF4E2FD0E75}"/>
    <cellStyle name="Normal 10 2 2 3 2 3 2" xfId="3765" xr:uid="{4E98F104-65D7-404B-B76B-9A3B0597E633}"/>
    <cellStyle name="Normal 10 2 2 3 2 4" xfId="149" xr:uid="{8A40A565-B9FD-4184-BDBA-70ECF8AE198B}"/>
    <cellStyle name="Normal 10 2 2 3 3" xfId="150" xr:uid="{7D234A4E-46C0-4B76-9A21-47A5EAABE565}"/>
    <cellStyle name="Normal 10 2 2 3 3 2" xfId="151" xr:uid="{63B52195-6F6F-416C-A179-EFEAF404511A}"/>
    <cellStyle name="Normal 10 2 2 3 3 2 2" xfId="3766" xr:uid="{17741E07-2C39-4E28-A1F2-4378DB8B76A3}"/>
    <cellStyle name="Normal 10 2 2 3 3 3" xfId="152" xr:uid="{083B9716-5E2B-4BC0-BB94-7E1FB326BAA5}"/>
    <cellStyle name="Normal 10 2 2 3 3 4" xfId="153" xr:uid="{EE134498-5F83-4BD4-8EB1-7463D653BD45}"/>
    <cellStyle name="Normal 10 2 2 3 4" xfId="154" xr:uid="{F1B03059-1742-4DA6-AD1D-AADB74FB2E28}"/>
    <cellStyle name="Normal 10 2 2 3 4 2" xfId="3767" xr:uid="{A98ABDE5-D19C-49E9-8469-0F645679E0A2}"/>
    <cellStyle name="Normal 10 2 2 3 5" xfId="155" xr:uid="{8B599256-0E17-4103-8E46-E5F8D20BF48A}"/>
    <cellStyle name="Normal 10 2 2 3 6" xfId="156" xr:uid="{BAE644F1-DF97-4995-978D-1F686EF97524}"/>
    <cellStyle name="Normal 10 2 2 4" xfId="157" xr:uid="{8F803627-DB2F-427F-89FC-EDCC8815FB12}"/>
    <cellStyle name="Normal 10 2 2 4 2" xfId="158" xr:uid="{B3A4FD8A-442F-4A18-845B-929A4937DF86}"/>
    <cellStyle name="Normal 10 2 2 4 2 2" xfId="159" xr:uid="{E087D942-5A41-407E-8C3E-89445D1CCDEE}"/>
    <cellStyle name="Normal 10 2 2 4 2 2 2" xfId="3768" xr:uid="{8449D45F-B82B-466F-96AF-5C6ECFDFB581}"/>
    <cellStyle name="Normal 10 2 2 4 2 2 2 2" xfId="3769" xr:uid="{47E599EB-F6A2-46DD-8E75-FC3C5FD4279C}"/>
    <cellStyle name="Normal 10 2 2 4 2 2 3" xfId="3770" xr:uid="{9609BC7D-CA89-48BC-B084-40C17C8EBBD6}"/>
    <cellStyle name="Normal 10 2 2 4 2 3" xfId="160" xr:uid="{8620AA93-BE09-4FD9-B4FC-A70B76A2C678}"/>
    <cellStyle name="Normal 10 2 2 4 2 3 2" xfId="3771" xr:uid="{6A43FE69-65AC-4424-A36C-9FBF39FE9DC2}"/>
    <cellStyle name="Normal 10 2 2 4 2 4" xfId="161" xr:uid="{DFDF50FE-EE01-4F9E-B376-009A063B4684}"/>
    <cellStyle name="Normal 10 2 2 4 3" xfId="162" xr:uid="{01BBC247-0BC7-4981-A370-7A3B4D431160}"/>
    <cellStyle name="Normal 10 2 2 4 3 2" xfId="3772" xr:uid="{CB72A7A8-E5EA-4AA8-AA27-3463475AE4C9}"/>
    <cellStyle name="Normal 10 2 2 4 3 2 2" xfId="3773" xr:uid="{12DF9789-6023-4F5D-8643-FD10E721DBB8}"/>
    <cellStyle name="Normal 10 2 2 4 3 3" xfId="3774" xr:uid="{EB6A285F-6C3D-4677-98B7-985A88098CFA}"/>
    <cellStyle name="Normal 10 2 2 4 4" xfId="163" xr:uid="{B140DA49-0059-4E20-8835-AC41D7832DCB}"/>
    <cellStyle name="Normal 10 2 2 4 4 2" xfId="3775" xr:uid="{00C35560-AE88-41A3-AD67-DADEE2571062}"/>
    <cellStyle name="Normal 10 2 2 4 5" xfId="164" xr:uid="{27B66189-5882-468A-9081-061C40298DD4}"/>
    <cellStyle name="Normal 10 2 2 5" xfId="165" xr:uid="{C1CAE496-70EB-45D9-BC8B-CDF82BBC023E}"/>
    <cellStyle name="Normal 10 2 2 5 2" xfId="166" xr:uid="{3459FD96-6C59-428F-8941-EA9CCADCEACC}"/>
    <cellStyle name="Normal 10 2 2 5 2 2" xfId="3776" xr:uid="{CE848EA7-E585-4E20-BF64-8A48EB7A79E3}"/>
    <cellStyle name="Normal 10 2 2 5 2 2 2" xfId="3777" xr:uid="{19EFB491-C3AF-4ED6-8826-7897BAFAC166}"/>
    <cellStyle name="Normal 10 2 2 5 2 3" xfId="3778" xr:uid="{EFCA511A-41BA-40B7-BA69-10E57CFAFAC0}"/>
    <cellStyle name="Normal 10 2 2 5 3" xfId="167" xr:uid="{EDAAB13B-3D55-4C73-9DBB-78B89A9B623B}"/>
    <cellStyle name="Normal 10 2 2 5 3 2" xfId="3779" xr:uid="{544BCA4D-39F4-40CA-B914-F77D710715FF}"/>
    <cellStyle name="Normal 10 2 2 5 4" xfId="168" xr:uid="{387CB453-EDC5-4A1D-B1CD-CC39EBB68B41}"/>
    <cellStyle name="Normal 10 2 2 6" xfId="169" xr:uid="{7CF7C57C-392E-4B1A-B420-503FD7BEA45C}"/>
    <cellStyle name="Normal 10 2 2 6 2" xfId="170" xr:uid="{D23481DB-F859-457C-B104-AD494CB49B78}"/>
    <cellStyle name="Normal 10 2 2 6 2 2" xfId="3780" xr:uid="{DA5075B5-E77E-49E3-9C6F-112E18F2927A}"/>
    <cellStyle name="Normal 10 2 2 6 2 3" xfId="4308" xr:uid="{00DE9DC8-E273-4BDF-9BA7-25CEF90D6CEC}"/>
    <cellStyle name="Normal 10 2 2 6 3" xfId="171" xr:uid="{A61E7936-C275-414A-998F-DD8915B7FAF4}"/>
    <cellStyle name="Normal 10 2 2 6 4" xfId="172" xr:uid="{6D76A745-85DB-447C-9ECE-4B6287A371F9}"/>
    <cellStyle name="Normal 10 2 2 6 4 2" xfId="4778" xr:uid="{B027F16F-3D50-49C7-B849-B2E398E12CC5}"/>
    <cellStyle name="Normal 10 2 2 6 4 3" xfId="4844" xr:uid="{66B27EFD-037A-448A-830D-7662B0F41E73}"/>
    <cellStyle name="Normal 10 2 2 6 4 4" xfId="4816" xr:uid="{D6AB1844-F0BA-410D-A317-5444570CFBEE}"/>
    <cellStyle name="Normal 10 2 2 7" xfId="173" xr:uid="{08660C88-72E8-4C43-9FEE-AD77AE94217F}"/>
    <cellStyle name="Normal 10 2 2 7 2" xfId="3781" xr:uid="{A4A9AEE7-1F2A-43CC-898F-BDE0E5D75420}"/>
    <cellStyle name="Normal 10 2 2 8" xfId="174" xr:uid="{04A2F4B2-F818-4DEE-9B75-94278E714485}"/>
    <cellStyle name="Normal 10 2 2 9" xfId="175" xr:uid="{71130E3B-27FC-47A5-85F1-59E08BF46D82}"/>
    <cellStyle name="Normal 10 2 3" xfId="176" xr:uid="{6DA6FE58-CEA8-4597-B9A2-735748DB8F83}"/>
    <cellStyle name="Normal 10 2 3 2" xfId="177" xr:uid="{C8C482E2-848A-4EEC-BEAA-0D864E3C5C42}"/>
    <cellStyle name="Normal 10 2 3 2 2" xfId="178" xr:uid="{CF509856-4044-4351-AB43-5827C548C346}"/>
    <cellStyle name="Normal 10 2 3 2 2 2" xfId="179" xr:uid="{C75F3994-4115-4BD9-9C5E-29FCDFF2B340}"/>
    <cellStyle name="Normal 10 2 3 2 2 2 2" xfId="3782" xr:uid="{D3293A0C-6C03-4A37-97BB-50405A7EF9AE}"/>
    <cellStyle name="Normal 10 2 3 2 2 2 2 2" xfId="3783" xr:uid="{E2F8E09E-4591-4828-AFE1-4E575DE4B8AB}"/>
    <cellStyle name="Normal 10 2 3 2 2 2 3" xfId="3784" xr:uid="{F1495666-CFD1-4A5E-9B99-E8C5C0E4389B}"/>
    <cellStyle name="Normal 10 2 3 2 2 3" xfId="180" xr:uid="{E5DBF9D5-94CB-4965-9656-FCF025341578}"/>
    <cellStyle name="Normal 10 2 3 2 2 3 2" xfId="3785" xr:uid="{3AEB97FF-6C2D-476E-A694-E58ADE3CCB8F}"/>
    <cellStyle name="Normal 10 2 3 2 2 4" xfId="181" xr:uid="{439BB9D9-2B47-4BC8-9F63-C8A5DD59019A}"/>
    <cellStyle name="Normal 10 2 3 2 3" xfId="182" xr:uid="{67C917A5-7E9C-4875-AAE8-081C5A8C07E2}"/>
    <cellStyle name="Normal 10 2 3 2 3 2" xfId="183" xr:uid="{17FE1DA2-A498-47FD-8073-18A46E113E13}"/>
    <cellStyle name="Normal 10 2 3 2 3 2 2" xfId="3786" xr:uid="{CCC3F83D-66AC-4F8F-ABD0-ED532A26A44D}"/>
    <cellStyle name="Normal 10 2 3 2 3 3" xfId="184" xr:uid="{8DD63B03-DAAB-4DDE-8684-44B6A5046E83}"/>
    <cellStyle name="Normal 10 2 3 2 3 4" xfId="185" xr:uid="{6EB69349-2974-4908-B5CE-DB7B87B05ECA}"/>
    <cellStyle name="Normal 10 2 3 2 4" xfId="186" xr:uid="{EA8E2673-CF02-442B-B231-705541A41062}"/>
    <cellStyle name="Normal 10 2 3 2 4 2" xfId="3787" xr:uid="{04A16F75-A6BB-44CC-A270-30D2DC661699}"/>
    <cellStyle name="Normal 10 2 3 2 5" xfId="187" xr:uid="{EDCB5229-A674-488D-AD00-4F88D3D3EEED}"/>
    <cellStyle name="Normal 10 2 3 2 6" xfId="188" xr:uid="{D15A9F5B-C897-4FC3-8B6A-A2B23FB05EE6}"/>
    <cellStyle name="Normal 10 2 3 3" xfId="189" xr:uid="{D13E637B-6FB8-404D-93F9-E5126E41A080}"/>
    <cellStyle name="Normal 10 2 3 3 2" xfId="190" xr:uid="{FA414AC7-05F8-4CBA-8452-F525618D8F70}"/>
    <cellStyle name="Normal 10 2 3 3 2 2" xfId="191" xr:uid="{D08DD80C-7E26-4010-8452-2EA21B7720A5}"/>
    <cellStyle name="Normal 10 2 3 3 2 2 2" xfId="3788" xr:uid="{3F35A19F-6AF0-4F6E-A608-2B6B0C63F104}"/>
    <cellStyle name="Normal 10 2 3 3 2 2 2 2" xfId="3789" xr:uid="{24878929-9402-4C4F-954E-D3ADEB1424FF}"/>
    <cellStyle name="Normal 10 2 3 3 2 2 3" xfId="3790" xr:uid="{198EE6AE-1CBC-47D7-B51B-C8A6EFED0E57}"/>
    <cellStyle name="Normal 10 2 3 3 2 3" xfId="192" xr:uid="{6BD30231-008C-4F87-A9D8-5FC93F739682}"/>
    <cellStyle name="Normal 10 2 3 3 2 3 2" xfId="3791" xr:uid="{A1B55F27-555D-4FAD-A89F-EF8C2C09A5D0}"/>
    <cellStyle name="Normal 10 2 3 3 2 4" xfId="193" xr:uid="{94FD04A9-51E6-434F-BD95-A2C1D328A2F3}"/>
    <cellStyle name="Normal 10 2 3 3 3" xfId="194" xr:uid="{80A7F1FE-0807-494D-AB67-46D6266134ED}"/>
    <cellStyle name="Normal 10 2 3 3 3 2" xfId="3792" xr:uid="{E678DA4A-C8AC-4E62-85BE-5D6F7286C5AE}"/>
    <cellStyle name="Normal 10 2 3 3 3 2 2" xfId="3793" xr:uid="{69A18C05-996D-4611-99EC-AA610A04CE64}"/>
    <cellStyle name="Normal 10 2 3 3 3 3" xfId="3794" xr:uid="{92714DEF-2F11-4AA9-BC93-DFFB8743DC33}"/>
    <cellStyle name="Normal 10 2 3 3 4" xfId="195" xr:uid="{D01E8A99-676D-4CA1-8998-5FC1BC6DBCC0}"/>
    <cellStyle name="Normal 10 2 3 3 4 2" xfId="3795" xr:uid="{FAA592E9-2261-4908-AF18-678BD805FEA4}"/>
    <cellStyle name="Normal 10 2 3 3 5" xfId="196" xr:uid="{2FA4F489-22AE-4F21-9347-977A9AE44D99}"/>
    <cellStyle name="Normal 10 2 3 4" xfId="197" xr:uid="{7A99340D-C68F-44C8-9C00-F748690976CE}"/>
    <cellStyle name="Normal 10 2 3 4 2" xfId="198" xr:uid="{E81EEAA9-7CA5-41E6-8781-D87C5DA85E5B}"/>
    <cellStyle name="Normal 10 2 3 4 2 2" xfId="3796" xr:uid="{C6BCE10C-03C7-406D-A3B9-5BCEB010C09B}"/>
    <cellStyle name="Normal 10 2 3 4 2 2 2" xfId="3797" xr:uid="{6825036E-48FD-428A-AE32-D91A7B036AD4}"/>
    <cellStyle name="Normal 10 2 3 4 2 3" xfId="3798" xr:uid="{66D4F932-E512-4939-A6A4-087FA4AD3B22}"/>
    <cellStyle name="Normal 10 2 3 4 3" xfId="199" xr:uid="{FF4AAF07-2912-40E6-BB68-DDF67B1EF544}"/>
    <cellStyle name="Normal 10 2 3 4 3 2" xfId="3799" xr:uid="{7C2649CE-F0BD-4770-84F9-D94E54E8CFD1}"/>
    <cellStyle name="Normal 10 2 3 4 4" xfId="200" xr:uid="{781D59DD-B61B-4E63-A05C-FB7F6FEF784F}"/>
    <cellStyle name="Normal 10 2 3 5" xfId="201" xr:uid="{580AB2E3-C92C-4833-9163-3B9111C4327D}"/>
    <cellStyle name="Normal 10 2 3 5 2" xfId="202" xr:uid="{D31B1B94-E3D5-4C0E-A5F1-1D29444D4EF3}"/>
    <cellStyle name="Normal 10 2 3 5 2 2" xfId="3800" xr:uid="{330EEC6D-42BF-49A1-AD8A-17366AD29505}"/>
    <cellStyle name="Normal 10 2 3 5 2 3" xfId="4309" xr:uid="{1440BA72-049A-447D-8BB5-6853B5ADB6AB}"/>
    <cellStyle name="Normal 10 2 3 5 2 3 2" xfId="4583" xr:uid="{5CA73C8F-EBEB-4250-A947-E15E684D3623}"/>
    <cellStyle name="Normal 10 2 3 5 3" xfId="203" xr:uid="{6F0FE21D-FB50-44B8-8945-A32877EAD11A}"/>
    <cellStyle name="Normal 10 2 3 5 4" xfId="204" xr:uid="{82B0E135-8176-4D08-BE99-67BABC9ADEC2}"/>
    <cellStyle name="Normal 10 2 3 5 4 2" xfId="4779" xr:uid="{F325DD01-62E8-47A3-9DA8-613D2D2C7E7A}"/>
    <cellStyle name="Normal 10 2 3 5 4 3" xfId="4845" xr:uid="{36A97046-FA84-4663-9B70-02008548CB0B}"/>
    <cellStyle name="Normal 10 2 3 5 4 4" xfId="4817" xr:uid="{CA016A5B-F7DC-4B75-B4B9-F8C1D3EB6B3F}"/>
    <cellStyle name="Normal 10 2 3 6" xfId="205" xr:uid="{F27DD2AE-471C-4590-92FE-CF76D25AEC1F}"/>
    <cellStyle name="Normal 10 2 3 6 2" xfId="3801" xr:uid="{079A69FD-7811-4D74-A007-872C3CF81DD6}"/>
    <cellStyle name="Normal 10 2 3 7" xfId="206" xr:uid="{621B4193-FB08-4D9F-B071-C28C8356A04C}"/>
    <cellStyle name="Normal 10 2 3 8" xfId="207" xr:uid="{64EA4987-A8CB-4FE8-B0BC-7E21B6D76A73}"/>
    <cellStyle name="Normal 10 2 4" xfId="208" xr:uid="{857FB414-5683-43DC-AC30-96B5AA7FB023}"/>
    <cellStyle name="Normal 10 2 4 2" xfId="209" xr:uid="{1BD0981E-1FEB-4985-965A-2ECEF92284E2}"/>
    <cellStyle name="Normal 10 2 4 2 2" xfId="210" xr:uid="{ABFF31EC-5C66-44FB-9CB3-7C9B922F364F}"/>
    <cellStyle name="Normal 10 2 4 2 2 2" xfId="211" xr:uid="{92AC7E61-443B-445F-B63B-290E47BBB22D}"/>
    <cellStyle name="Normal 10 2 4 2 2 2 2" xfId="3802" xr:uid="{AD27C607-E240-40F1-BECA-16E54F255464}"/>
    <cellStyle name="Normal 10 2 4 2 2 3" xfId="212" xr:uid="{57849530-615A-46C8-ACA4-58AB05F86DF0}"/>
    <cellStyle name="Normal 10 2 4 2 2 4" xfId="213" xr:uid="{503B0906-AEA6-46E7-A808-830D2D364976}"/>
    <cellStyle name="Normal 10 2 4 2 3" xfId="214" xr:uid="{E745BAE5-F4A9-475C-9C2C-511BA11E7576}"/>
    <cellStyle name="Normal 10 2 4 2 3 2" xfId="3803" xr:uid="{17B8EB37-0D64-4C53-94F9-E9A8CFF40709}"/>
    <cellStyle name="Normal 10 2 4 2 4" xfId="215" xr:uid="{1D24B767-D149-4E2F-AFD4-33FADE16D7DE}"/>
    <cellStyle name="Normal 10 2 4 2 5" xfId="216" xr:uid="{88293324-219C-4736-B251-45A151EB295F}"/>
    <cellStyle name="Normal 10 2 4 3" xfId="217" xr:uid="{923C721C-84B0-4264-B92F-556D4C9FC1C3}"/>
    <cellStyle name="Normal 10 2 4 3 2" xfId="218" xr:uid="{A8E5EFFC-96AE-4DEC-A2E2-F98DCE8AC0C7}"/>
    <cellStyle name="Normal 10 2 4 3 2 2" xfId="3804" xr:uid="{543AC578-AE1D-4FCA-A28E-ADA7E8EF27FE}"/>
    <cellStyle name="Normal 10 2 4 3 3" xfId="219" xr:uid="{E209AD37-0B6C-4802-80FC-0D162E0D0F70}"/>
    <cellStyle name="Normal 10 2 4 3 4" xfId="220" xr:uid="{9CD72ED3-049D-438D-BF57-5A30980428F7}"/>
    <cellStyle name="Normal 10 2 4 4" xfId="221" xr:uid="{020A4222-60DE-4DB5-9288-5037E4182A5D}"/>
    <cellStyle name="Normal 10 2 4 4 2" xfId="222" xr:uid="{B15859A4-A7FC-4DA5-97B4-261860FEEE2C}"/>
    <cellStyle name="Normal 10 2 4 4 3" xfId="223" xr:uid="{31DAB71F-14A0-49DC-9AC7-3C6529802D74}"/>
    <cellStyle name="Normal 10 2 4 4 4" xfId="224" xr:uid="{724D3712-8059-4C94-BCBE-478A9C4A89DD}"/>
    <cellStyle name="Normal 10 2 4 5" xfId="225" xr:uid="{CDC752B5-BF44-46AD-9175-3A8A8CCC6204}"/>
    <cellStyle name="Normal 10 2 4 6" xfId="226" xr:uid="{5E7207B3-17E1-4285-92D2-98AEEE558EF6}"/>
    <cellStyle name="Normal 10 2 4 7" xfId="227" xr:uid="{D70B9ABD-0841-4A54-AE8A-1664F9AE0ED4}"/>
    <cellStyle name="Normal 10 2 5" xfId="228" xr:uid="{DE2F152C-51B1-4B75-84CC-8F52450650E1}"/>
    <cellStyle name="Normal 10 2 5 2" xfId="229" xr:uid="{06F38E3D-9E63-4C49-874B-A9AD65E47BBD}"/>
    <cellStyle name="Normal 10 2 5 2 2" xfId="230" xr:uid="{04193CDA-F484-4993-AD52-A317D50F0292}"/>
    <cellStyle name="Normal 10 2 5 2 2 2" xfId="3805" xr:uid="{4F199ABE-CAB1-45D0-AF8A-BDFD691CFF04}"/>
    <cellStyle name="Normal 10 2 5 2 2 2 2" xfId="3806" xr:uid="{D22A2AAB-05B0-4DA0-9017-88EE9314013C}"/>
    <cellStyle name="Normal 10 2 5 2 2 3" xfId="3807" xr:uid="{F40EA5CC-C730-48A8-8925-5824171C6D1A}"/>
    <cellStyle name="Normal 10 2 5 2 3" xfId="231" xr:uid="{64D69EC7-E3AA-4A37-92BD-9E85C4B612BD}"/>
    <cellStyle name="Normal 10 2 5 2 3 2" xfId="3808" xr:uid="{63522454-C88E-447B-A445-88FBE41EF294}"/>
    <cellStyle name="Normal 10 2 5 2 4" xfId="232" xr:uid="{056C0543-F7E7-4609-B4BA-4178952CF3A9}"/>
    <cellStyle name="Normal 10 2 5 3" xfId="233" xr:uid="{BC0FECD9-5EE8-48E9-B7DF-A1943FC1844E}"/>
    <cellStyle name="Normal 10 2 5 3 2" xfId="234" xr:uid="{1E376F4E-EE79-466B-9BB3-AAC761612AFC}"/>
    <cellStyle name="Normal 10 2 5 3 2 2" xfId="3809" xr:uid="{8EE78C0A-5981-4B54-B57D-137E3573603C}"/>
    <cellStyle name="Normal 10 2 5 3 3" xfId="235" xr:uid="{2BCAF514-1DB0-460D-81E7-9BEA58709FF1}"/>
    <cellStyle name="Normal 10 2 5 3 4" xfId="236" xr:uid="{D38317C5-1131-4D33-93CE-283A35C07FCC}"/>
    <cellStyle name="Normal 10 2 5 4" xfId="237" xr:uid="{79D84FC4-36F9-4358-B613-0F0ABAD58509}"/>
    <cellStyle name="Normal 10 2 5 4 2" xfId="3810" xr:uid="{48B82A72-C6C9-4565-9FCF-EC0FE77631CF}"/>
    <cellStyle name="Normal 10 2 5 5" xfId="238" xr:uid="{0E90DB11-1C09-4EF6-AC9B-877F1205576A}"/>
    <cellStyle name="Normal 10 2 5 6" xfId="239" xr:uid="{06505DCE-1BF9-419B-9DC6-862E8F45C691}"/>
    <cellStyle name="Normal 10 2 6" xfId="240" xr:uid="{DD341E47-8EF4-4B00-B9BC-72D53EE50E31}"/>
    <cellStyle name="Normal 10 2 6 2" xfId="241" xr:uid="{A141E74C-8692-4DE8-9D7A-A135ECAB9065}"/>
    <cellStyle name="Normal 10 2 6 2 2" xfId="242" xr:uid="{604C08C3-F896-4EF1-AA19-3A6DEDA5C858}"/>
    <cellStyle name="Normal 10 2 6 2 2 2" xfId="3811" xr:uid="{907D47F4-739A-458C-82BE-1A0843274FF8}"/>
    <cellStyle name="Normal 10 2 6 2 3" xfId="243" xr:uid="{9602C9D1-4960-4DB5-B224-B97E9075DA94}"/>
    <cellStyle name="Normal 10 2 6 2 4" xfId="244" xr:uid="{65B99FD6-80CC-4FFC-886F-982D8165F11A}"/>
    <cellStyle name="Normal 10 2 6 3" xfId="245" xr:uid="{E183DBDE-37F9-4BA3-9D4A-59EEF93EF1AA}"/>
    <cellStyle name="Normal 10 2 6 3 2" xfId="3812" xr:uid="{8DEC6515-7B25-4980-84F5-6AACF4AC6731}"/>
    <cellStyle name="Normal 10 2 6 4" xfId="246" xr:uid="{FE7071EE-6F62-47DA-B5B9-E33458BAD6F7}"/>
    <cellStyle name="Normal 10 2 6 5" xfId="247" xr:uid="{C8551CEE-EF4A-434F-9B73-B0B2D8636BA0}"/>
    <cellStyle name="Normal 10 2 7" xfId="248" xr:uid="{E68E0209-E392-43DD-A351-A44049AED0E4}"/>
    <cellStyle name="Normal 10 2 7 2" xfId="249" xr:uid="{444CD6E7-42D6-4BCD-883A-9ADEA841AA28}"/>
    <cellStyle name="Normal 10 2 7 2 2" xfId="3813" xr:uid="{D409DA83-2346-4CDE-ACF0-2B3537C7406B}"/>
    <cellStyle name="Normal 10 2 7 2 3" xfId="4307" xr:uid="{E53EB325-50B5-487C-9387-A92A8F4348EB}"/>
    <cellStyle name="Normal 10 2 7 2 3 2" xfId="4582" xr:uid="{D9FFCAAC-981F-41F5-8E04-9540A2DD80C5}"/>
    <cellStyle name="Normal 10 2 7 3" xfId="250" xr:uid="{01BFBFC9-2B6D-4129-9AB4-B766B831E287}"/>
    <cellStyle name="Normal 10 2 7 4" xfId="251" xr:uid="{78167BBA-9618-42AB-B919-75F4CA761486}"/>
    <cellStyle name="Normal 10 2 7 4 2" xfId="4777" xr:uid="{14082C25-4C69-4E6F-B79C-E64EA5394D24}"/>
    <cellStyle name="Normal 10 2 7 4 3" xfId="4846" xr:uid="{738F7642-4835-4042-BBE9-B09DE04367D7}"/>
    <cellStyle name="Normal 10 2 7 4 4" xfId="4815" xr:uid="{3427317E-7B83-49ED-9CDF-D8E9FA0680C9}"/>
    <cellStyle name="Normal 10 2 8" xfId="252" xr:uid="{DFE2DEF1-48E4-4735-ADFE-D3EB076CFD48}"/>
    <cellStyle name="Normal 10 2 8 2" xfId="253" xr:uid="{27B48D66-E9E1-4D39-80C3-99AFF89DDF44}"/>
    <cellStyle name="Normal 10 2 8 3" xfId="254" xr:uid="{B8CA27EF-5C5A-4DB3-8972-3754B68ABDFE}"/>
    <cellStyle name="Normal 10 2 8 4" xfId="255" xr:uid="{B10B480D-9E16-4912-BF61-3E17ABB12282}"/>
    <cellStyle name="Normal 10 2 9" xfId="256" xr:uid="{AA7E23FE-9811-41D5-8882-6A13AE2CD215}"/>
    <cellStyle name="Normal 10 3" xfId="257" xr:uid="{F9C6B028-4AD3-4A8B-8737-1444734480ED}"/>
    <cellStyle name="Normal 10 3 10" xfId="258" xr:uid="{E959B352-E524-47BC-B1A4-FED897349649}"/>
    <cellStyle name="Normal 10 3 11" xfId="259" xr:uid="{E986AE72-47F2-444D-BE27-B583E6249209}"/>
    <cellStyle name="Normal 10 3 2" xfId="260" xr:uid="{664C1164-D73B-4BEC-8D58-B45029BD1203}"/>
    <cellStyle name="Normal 10 3 2 2" xfId="261" xr:uid="{5C6AFECF-91E5-4B8C-A918-8FE6E8EA0A75}"/>
    <cellStyle name="Normal 10 3 2 2 2" xfId="262" xr:uid="{2A89BEB6-55BD-4510-927F-A119CAC625F2}"/>
    <cellStyle name="Normal 10 3 2 2 2 2" xfId="263" xr:uid="{5D2FD76B-08A3-436C-951B-25734AB3B4B0}"/>
    <cellStyle name="Normal 10 3 2 2 2 2 2" xfId="264" xr:uid="{4E9DF584-A1B5-4D7B-9572-74F7C402F991}"/>
    <cellStyle name="Normal 10 3 2 2 2 2 2 2" xfId="3814" xr:uid="{6CCE5237-16D6-451E-9283-3070C9732B1A}"/>
    <cellStyle name="Normal 10 3 2 2 2 2 3" xfId="265" xr:uid="{26EED1CD-3DB6-444F-AE64-0A2677CD2739}"/>
    <cellStyle name="Normal 10 3 2 2 2 2 4" xfId="266" xr:uid="{53A3712A-F956-4D4D-9EA9-99CD3386FBD0}"/>
    <cellStyle name="Normal 10 3 2 2 2 3" xfId="267" xr:uid="{60EA0591-C740-4247-BC19-05779F1DE4F1}"/>
    <cellStyle name="Normal 10 3 2 2 2 3 2" xfId="268" xr:uid="{9C462DA6-04B8-45B9-99DA-6A50B05E6ACA}"/>
    <cellStyle name="Normal 10 3 2 2 2 3 3" xfId="269" xr:uid="{076DC0F8-A879-4E5A-A8B1-45C4EA2A274E}"/>
    <cellStyle name="Normal 10 3 2 2 2 3 4" xfId="270" xr:uid="{A009A34D-A418-4B38-8222-CB1B4A7E0B80}"/>
    <cellStyle name="Normal 10 3 2 2 2 4" xfId="271" xr:uid="{D34CCC45-C31B-4730-A290-3C0D79C95ECD}"/>
    <cellStyle name="Normal 10 3 2 2 2 5" xfId="272" xr:uid="{6936789F-14D6-4A7F-9CE2-9A91E5F80B91}"/>
    <cellStyle name="Normal 10 3 2 2 2 6" xfId="273" xr:uid="{9A0E8760-4AA7-47C1-88C7-54B3AB7BF3B1}"/>
    <cellStyle name="Normal 10 3 2 2 3" xfId="274" xr:uid="{176D1E54-312B-409D-BE2B-5EB4828E5245}"/>
    <cellStyle name="Normal 10 3 2 2 3 2" xfId="275" xr:uid="{62CB9FB2-BAAB-4973-A611-98CEB5B9DC54}"/>
    <cellStyle name="Normal 10 3 2 2 3 2 2" xfId="276" xr:uid="{43F17B05-4970-4235-8C05-250984169DA6}"/>
    <cellStyle name="Normal 10 3 2 2 3 2 3" xfId="277" xr:uid="{7B9751B5-8DDA-432F-A014-C9B76F78D289}"/>
    <cellStyle name="Normal 10 3 2 2 3 2 4" xfId="278" xr:uid="{8654E504-B9BE-4EC1-BE10-0BFA1FDDEEAE}"/>
    <cellStyle name="Normal 10 3 2 2 3 3" xfId="279" xr:uid="{B89436FB-C636-4657-8757-ED578B062DED}"/>
    <cellStyle name="Normal 10 3 2 2 3 4" xfId="280" xr:uid="{29168C42-A1AC-4CAA-8E3A-2207AEA4B0F2}"/>
    <cellStyle name="Normal 10 3 2 2 3 5" xfId="281" xr:uid="{1090A0DD-5B84-4B96-981A-FD9D018420E2}"/>
    <cellStyle name="Normal 10 3 2 2 4" xfId="282" xr:uid="{2BF338B6-1938-488F-B1A7-F7556E7F69A1}"/>
    <cellStyle name="Normal 10 3 2 2 4 2" xfId="283" xr:uid="{BAA57828-FC28-472E-B039-CC8EEB230236}"/>
    <cellStyle name="Normal 10 3 2 2 4 3" xfId="284" xr:uid="{89208631-4C91-420D-B9F8-037EE6D2BAAA}"/>
    <cellStyle name="Normal 10 3 2 2 4 4" xfId="285" xr:uid="{E10F3548-41AA-4767-BC3A-A21EC94DE8EF}"/>
    <cellStyle name="Normal 10 3 2 2 5" xfId="286" xr:uid="{BCCE2B84-DFED-498E-B885-315673C6FD9C}"/>
    <cellStyle name="Normal 10 3 2 2 5 2" xfId="287" xr:uid="{6EDA29B0-FABE-4990-A79E-6AE0D3C67A45}"/>
    <cellStyle name="Normal 10 3 2 2 5 3" xfId="288" xr:uid="{38624C93-FB41-4404-8D16-584A45A2BD1C}"/>
    <cellStyle name="Normal 10 3 2 2 5 4" xfId="289" xr:uid="{FFC04E9E-3505-4617-AECF-2E16E5E65AC8}"/>
    <cellStyle name="Normal 10 3 2 2 6" xfId="290" xr:uid="{1776AEC3-EEDD-4EBD-85F9-2D37174F3CEC}"/>
    <cellStyle name="Normal 10 3 2 2 7" xfId="291" xr:uid="{2BA5C5DE-AC78-41E0-98D5-2A3500256827}"/>
    <cellStyle name="Normal 10 3 2 2 8" xfId="292" xr:uid="{6F7EFC3F-9F14-4712-AEA9-A2B8C1506BEC}"/>
    <cellStyle name="Normal 10 3 2 3" xfId="293" xr:uid="{A6E66B60-61B8-42B7-9320-100791B44F99}"/>
    <cellStyle name="Normal 10 3 2 3 2" xfId="294" xr:uid="{3AF24AB6-2511-4AC8-A1C9-219099E2A81D}"/>
    <cellStyle name="Normal 10 3 2 3 2 2" xfId="295" xr:uid="{6969963D-C051-4BB4-AE1D-BB54DB2F6FB2}"/>
    <cellStyle name="Normal 10 3 2 3 2 2 2" xfId="3815" xr:uid="{94EF2E3F-2406-4C86-83F3-161B033D6DD7}"/>
    <cellStyle name="Normal 10 3 2 3 2 2 2 2" xfId="3816" xr:uid="{FF5E6C49-8286-40FC-9AB3-4AD7E0CD18BD}"/>
    <cellStyle name="Normal 10 3 2 3 2 2 3" xfId="3817" xr:uid="{0FFBF9D7-CA34-4D9A-9DB4-48B0392C5B17}"/>
    <cellStyle name="Normal 10 3 2 3 2 3" xfId="296" xr:uid="{46A7D444-BCEA-469F-9D52-00F5A76A5C53}"/>
    <cellStyle name="Normal 10 3 2 3 2 3 2" xfId="3818" xr:uid="{E5884DE3-ED8A-4888-8123-B92717D502CE}"/>
    <cellStyle name="Normal 10 3 2 3 2 4" xfId="297" xr:uid="{ABFD5138-D430-4E6F-BB2A-26FFD60A3B27}"/>
    <cellStyle name="Normal 10 3 2 3 3" xfId="298" xr:uid="{C3BF8214-6249-48E0-81F9-761923C00008}"/>
    <cellStyle name="Normal 10 3 2 3 3 2" xfId="299" xr:uid="{2E657D06-DFA8-4FF1-B48C-D9917ADD8F65}"/>
    <cellStyle name="Normal 10 3 2 3 3 2 2" xfId="3819" xr:uid="{CF5001CC-BB58-402D-9F27-8185313693FB}"/>
    <cellStyle name="Normal 10 3 2 3 3 3" xfId="300" xr:uid="{21282AE2-4F3C-4FC4-ABB2-80A60DEDF13C}"/>
    <cellStyle name="Normal 10 3 2 3 3 4" xfId="301" xr:uid="{887AF92B-6B61-41D4-A32F-D673995805BF}"/>
    <cellStyle name="Normal 10 3 2 3 4" xfId="302" xr:uid="{D88A0905-D473-4A04-88E9-80CADB2E568B}"/>
    <cellStyle name="Normal 10 3 2 3 4 2" xfId="3820" xr:uid="{19863907-5724-450F-8622-EAD722FE310B}"/>
    <cellStyle name="Normal 10 3 2 3 5" xfId="303" xr:uid="{13B36473-AE1D-4F5E-8D66-93DE9B679B0A}"/>
    <cellStyle name="Normal 10 3 2 3 6" xfId="304" xr:uid="{DAFD5E50-0B99-452F-8D83-0C1F261A8A75}"/>
    <cellStyle name="Normal 10 3 2 4" xfId="305" xr:uid="{F27DB657-32C9-4CA9-9969-266CA309B114}"/>
    <cellStyle name="Normal 10 3 2 4 2" xfId="306" xr:uid="{6C2F3FD2-F5F5-4C9B-ADCF-6EF8A3B26886}"/>
    <cellStyle name="Normal 10 3 2 4 2 2" xfId="307" xr:uid="{83AF8A87-0195-4264-BBC1-328817C35CBA}"/>
    <cellStyle name="Normal 10 3 2 4 2 2 2" xfId="3821" xr:uid="{39928088-AAEB-4E3D-8007-DA54DC43624D}"/>
    <cellStyle name="Normal 10 3 2 4 2 3" xfId="308" xr:uid="{2777F75D-9CF1-478D-8BC6-35AEA13F5061}"/>
    <cellStyle name="Normal 10 3 2 4 2 4" xfId="309" xr:uid="{0F7C26E6-B0AB-4587-A454-2112F1EB233A}"/>
    <cellStyle name="Normal 10 3 2 4 3" xfId="310" xr:uid="{1158D835-89D6-4CF2-8C1A-0EEB36FC3AC2}"/>
    <cellStyle name="Normal 10 3 2 4 3 2" xfId="3822" xr:uid="{C938F7F5-6771-47C7-98AD-6ABA5197D55A}"/>
    <cellStyle name="Normal 10 3 2 4 4" xfId="311" xr:uid="{8F7CD0CD-BED6-4285-8661-84E62A636403}"/>
    <cellStyle name="Normal 10 3 2 4 5" xfId="312" xr:uid="{81C1EF67-9BE4-49EE-AAD0-7A5964A33E97}"/>
    <cellStyle name="Normal 10 3 2 5" xfId="313" xr:uid="{92DA1D4A-4046-4265-9014-2BA9ACE1DAD0}"/>
    <cellStyle name="Normal 10 3 2 5 2" xfId="314" xr:uid="{4CA17585-AC58-42C6-92FE-588FAC796F3B}"/>
    <cellStyle name="Normal 10 3 2 5 2 2" xfId="3823" xr:uid="{3178B01C-3245-4A7A-BB7E-9F85CC2FFAA6}"/>
    <cellStyle name="Normal 10 3 2 5 3" xfId="315" xr:uid="{640D4405-EB97-4E37-A225-F2896238ACB3}"/>
    <cellStyle name="Normal 10 3 2 5 4" xfId="316" xr:uid="{5852CB04-FDFA-4F64-96F9-F72C3E32A4CC}"/>
    <cellStyle name="Normal 10 3 2 6" xfId="317" xr:uid="{BC772912-C245-49F9-BC40-F8A7672B760B}"/>
    <cellStyle name="Normal 10 3 2 6 2" xfId="318" xr:uid="{BB62EABF-3E8B-4052-82E5-DB4BF85856B4}"/>
    <cellStyle name="Normal 10 3 2 6 3" xfId="319" xr:uid="{70F372C0-B630-4102-BB00-F49AA737B42F}"/>
    <cellStyle name="Normal 10 3 2 6 4" xfId="320" xr:uid="{E6B86E57-1C8C-43F9-A5C8-668FA47933AA}"/>
    <cellStyle name="Normal 10 3 2 7" xfId="321" xr:uid="{6E3C8844-FDB0-4FA8-A98A-170FC730E6BD}"/>
    <cellStyle name="Normal 10 3 2 8" xfId="322" xr:uid="{FC48C6E7-D2CE-441E-A610-F8BAEA76B23A}"/>
    <cellStyle name="Normal 10 3 2 9" xfId="323" xr:uid="{7ACCEB4A-F27E-4830-94E1-73C4CF445EB9}"/>
    <cellStyle name="Normal 10 3 3" xfId="324" xr:uid="{5612C37B-7450-4D01-B79E-50B96C38CF10}"/>
    <cellStyle name="Normal 10 3 3 2" xfId="325" xr:uid="{1EDDEB3F-F65C-4CBD-85AE-64EF302F7F66}"/>
    <cellStyle name="Normal 10 3 3 2 2" xfId="326" xr:uid="{AAB9E988-162E-4286-AAB5-8DA9B1F49194}"/>
    <cellStyle name="Normal 10 3 3 2 2 2" xfId="327" xr:uid="{471F475E-33B4-4D02-ACD7-21EF7C7C91EA}"/>
    <cellStyle name="Normal 10 3 3 2 2 2 2" xfId="3824" xr:uid="{DB3409FC-E6ED-4EDF-BC9C-448C87BEA7F9}"/>
    <cellStyle name="Normal 10 3 3 2 2 2 2 2" xfId="4704" xr:uid="{B71B8D5C-BD18-4E68-9CB9-5289060CEB09}"/>
    <cellStyle name="Normal 10 3 3 2 2 2 3" xfId="4705" xr:uid="{97084512-7AAD-4D47-8D9B-7075A18534DD}"/>
    <cellStyle name="Normal 10 3 3 2 2 3" xfId="328" xr:uid="{7825B418-A664-4F51-996F-6A29A332E350}"/>
    <cellStyle name="Normal 10 3 3 2 2 3 2" xfId="4706" xr:uid="{FDAB6F08-A850-4B4B-9680-F090E3888AAB}"/>
    <cellStyle name="Normal 10 3 3 2 2 4" xfId="329" xr:uid="{0DD60829-E531-4D2D-A365-9DD193608BAE}"/>
    <cellStyle name="Normal 10 3 3 2 3" xfId="330" xr:uid="{721EF0FE-9AAB-4111-92EA-DBC40FE3BC41}"/>
    <cellStyle name="Normal 10 3 3 2 3 2" xfId="331" xr:uid="{F7BA1C5A-25B4-4940-88B0-03CF432D87E4}"/>
    <cellStyle name="Normal 10 3 3 2 3 2 2" xfId="4707" xr:uid="{11949126-3907-46F0-9E0E-A092F919ADA7}"/>
    <cellStyle name="Normal 10 3 3 2 3 3" xfId="332" xr:uid="{3394E20B-0546-4413-A05E-25E62FB9B03E}"/>
    <cellStyle name="Normal 10 3 3 2 3 4" xfId="333" xr:uid="{F9C10321-43C1-4CEC-9F3D-1678EDD59F4C}"/>
    <cellStyle name="Normal 10 3 3 2 4" xfId="334" xr:uid="{65F770A3-0290-473B-AF52-5400073C310F}"/>
    <cellStyle name="Normal 10 3 3 2 4 2" xfId="4708" xr:uid="{85CE110C-E7F0-46CE-9C0A-700CCB915425}"/>
    <cellStyle name="Normal 10 3 3 2 5" xfId="335" xr:uid="{45EA8FFB-3CF9-4F60-B891-897E300CA335}"/>
    <cellStyle name="Normal 10 3 3 2 6" xfId="336" xr:uid="{74BAC8FD-8681-439F-B218-61645D399F60}"/>
    <cellStyle name="Normal 10 3 3 3" xfId="337" xr:uid="{6957880E-D5B4-4C15-8A8F-6DFB77888B0F}"/>
    <cellStyle name="Normal 10 3 3 3 2" xfId="338" xr:uid="{4FA2F040-E2FD-4C34-9B17-865F1EB3403F}"/>
    <cellStyle name="Normal 10 3 3 3 2 2" xfId="339" xr:uid="{FEB33AD3-741A-4C9A-932C-19C144927B0C}"/>
    <cellStyle name="Normal 10 3 3 3 2 2 2" xfId="4709" xr:uid="{18385045-31B4-4FDE-AD4B-E90130304F3A}"/>
    <cellStyle name="Normal 10 3 3 3 2 3" xfId="340" xr:uid="{86B5F3F7-D2A6-47DC-BF5C-3E12E41F5DD4}"/>
    <cellStyle name="Normal 10 3 3 3 2 4" xfId="341" xr:uid="{743FAAA0-D7EE-4334-AA8C-826EEF07C5E4}"/>
    <cellStyle name="Normal 10 3 3 3 3" xfId="342" xr:uid="{FA39BB38-77C6-4D90-8456-C68600492AD2}"/>
    <cellStyle name="Normal 10 3 3 3 3 2" xfId="4710" xr:uid="{C7FB04E2-CB5A-4AC5-9950-1B05DA6314F9}"/>
    <cellStyle name="Normal 10 3 3 3 4" xfId="343" xr:uid="{18F233A0-BD0D-4359-9DAF-4A99F8DF5D27}"/>
    <cellStyle name="Normal 10 3 3 3 5" xfId="344" xr:uid="{B2502803-916F-44BB-8361-B096E8DCA931}"/>
    <cellStyle name="Normal 10 3 3 4" xfId="345" xr:uid="{385A7D40-9FE6-4F7E-9F4A-6F1B1DEA09F8}"/>
    <cellStyle name="Normal 10 3 3 4 2" xfId="346" xr:uid="{71FF785C-E315-42E3-89C1-5C0A78623DF6}"/>
    <cellStyle name="Normal 10 3 3 4 2 2" xfId="4711" xr:uid="{6F310D95-13F5-4E0E-99B4-C68FFD43C566}"/>
    <cellStyle name="Normal 10 3 3 4 3" xfId="347" xr:uid="{A7DD1AD7-2C08-4602-AB32-F5CEAF0C6955}"/>
    <cellStyle name="Normal 10 3 3 4 4" xfId="348" xr:uid="{98388A5C-CD24-4A59-9868-0DA20B0141BC}"/>
    <cellStyle name="Normal 10 3 3 5" xfId="349" xr:uid="{4C6E78FC-0110-4C01-8A81-2107C63A6F0F}"/>
    <cellStyle name="Normal 10 3 3 5 2" xfId="350" xr:uid="{19D57B21-DFFE-4421-8257-9C30C83DC254}"/>
    <cellStyle name="Normal 10 3 3 5 3" xfId="351" xr:uid="{C82CECC5-C0BD-4FA3-BDAD-82D41DE78F2B}"/>
    <cellStyle name="Normal 10 3 3 5 4" xfId="352" xr:uid="{C5D17AF8-FE3B-41CF-92A7-BA99A2DC4619}"/>
    <cellStyle name="Normal 10 3 3 6" xfId="353" xr:uid="{7727B96B-49E8-4C63-8B95-D560B198BC9B}"/>
    <cellStyle name="Normal 10 3 3 7" xfId="354" xr:uid="{6774EC19-5DC9-430D-BF96-469DAD869318}"/>
    <cellStyle name="Normal 10 3 3 8" xfId="355" xr:uid="{D6BA594C-4CA4-4C98-A2EF-00A3B0F9C1DC}"/>
    <cellStyle name="Normal 10 3 4" xfId="356" xr:uid="{E87DACF1-4888-4422-AEA5-AE76A4823D62}"/>
    <cellStyle name="Normal 10 3 4 2" xfId="357" xr:uid="{DF6DD537-669B-49C1-9DAE-8F22735F47FF}"/>
    <cellStyle name="Normal 10 3 4 2 2" xfId="358" xr:uid="{3A979272-9611-4747-AD99-C2541B014572}"/>
    <cellStyle name="Normal 10 3 4 2 2 2" xfId="359" xr:uid="{2E49799B-158F-4C3E-AB42-6734D443790D}"/>
    <cellStyle name="Normal 10 3 4 2 2 2 2" xfId="3825" xr:uid="{69067D36-0C19-43D4-A4E3-1C0FE7B9D6BF}"/>
    <cellStyle name="Normal 10 3 4 2 2 3" xfId="360" xr:uid="{BA3F08F6-DA1D-4C39-8B55-84D3FACCF9E9}"/>
    <cellStyle name="Normal 10 3 4 2 2 4" xfId="361" xr:uid="{1FB9876A-5C12-4B0F-B74F-7CFF91ADFFC2}"/>
    <cellStyle name="Normal 10 3 4 2 3" xfId="362" xr:uid="{68E9E545-64F4-48BC-A545-178C6A8B5ACB}"/>
    <cellStyle name="Normal 10 3 4 2 3 2" xfId="3826" xr:uid="{30E1FBF1-8710-4AA8-9B1A-616DA29AB6B9}"/>
    <cellStyle name="Normal 10 3 4 2 4" xfId="363" xr:uid="{DE36CB9A-615A-44D9-822E-8CC6CBA2DD18}"/>
    <cellStyle name="Normal 10 3 4 2 5" xfId="364" xr:uid="{08DA9D2C-E7DD-47E9-978A-6565BBCD3FCA}"/>
    <cellStyle name="Normal 10 3 4 3" xfId="365" xr:uid="{8C295177-CAF0-4DA3-914A-957DAE16A55D}"/>
    <cellStyle name="Normal 10 3 4 3 2" xfId="366" xr:uid="{532D209F-6EA0-490B-A4C6-6F0D00D42A56}"/>
    <cellStyle name="Normal 10 3 4 3 2 2" xfId="3827" xr:uid="{F5A7EFC7-BD2C-4845-A44C-88D4925458E0}"/>
    <cellStyle name="Normal 10 3 4 3 3" xfId="367" xr:uid="{83ECD847-AC54-4ABB-A492-2F713CADDD06}"/>
    <cellStyle name="Normal 10 3 4 3 4" xfId="368" xr:uid="{A9855C6C-A07E-4AAE-9AB5-56836D9BE2D6}"/>
    <cellStyle name="Normal 10 3 4 4" xfId="369" xr:uid="{777B1CC6-AAE0-41FC-8EDB-B3DB05A1EC67}"/>
    <cellStyle name="Normal 10 3 4 4 2" xfId="370" xr:uid="{A96BEA5D-FFBF-46F0-9D9F-5289AAF0D193}"/>
    <cellStyle name="Normal 10 3 4 4 3" xfId="371" xr:uid="{349B465C-A411-4622-87F4-D0C0B71E4C4E}"/>
    <cellStyle name="Normal 10 3 4 4 4" xfId="372" xr:uid="{2B49E94E-D60C-4EC3-AC86-A1A879E032D4}"/>
    <cellStyle name="Normal 10 3 4 5" xfId="373" xr:uid="{BE24C959-A4FD-45BE-8503-488FBF5BCA80}"/>
    <cellStyle name="Normal 10 3 4 6" xfId="374" xr:uid="{304B261E-A828-45E6-A092-9338A5363B2A}"/>
    <cellStyle name="Normal 10 3 4 7" xfId="375" xr:uid="{74CF2AAC-96FC-4400-977F-B0FF9287DE0C}"/>
    <cellStyle name="Normal 10 3 5" xfId="376" xr:uid="{96ADFFA3-340E-44FF-92E6-9CC8CC9A8216}"/>
    <cellStyle name="Normal 10 3 5 2" xfId="377" xr:uid="{3FBFEC04-9B2E-43DA-B13B-7644EBDFDF48}"/>
    <cellStyle name="Normal 10 3 5 2 2" xfId="378" xr:uid="{6DFC0CC3-17DD-43EE-BB14-6905BC568D4B}"/>
    <cellStyle name="Normal 10 3 5 2 2 2" xfId="3828" xr:uid="{5D8C6ABD-9C0B-4649-859C-AD3066F3345A}"/>
    <cellStyle name="Normal 10 3 5 2 3" xfId="379" xr:uid="{7ABEDFE9-5D93-4164-8CA7-8DB75DA05B56}"/>
    <cellStyle name="Normal 10 3 5 2 4" xfId="380" xr:uid="{E7EA957A-0F72-4117-A0A2-54EA0251662F}"/>
    <cellStyle name="Normal 10 3 5 3" xfId="381" xr:uid="{5B2D9E67-B75E-4862-9C44-B1112C1E9E47}"/>
    <cellStyle name="Normal 10 3 5 3 2" xfId="382" xr:uid="{7468CAC3-EDB3-4E84-B733-0B9D5217BC06}"/>
    <cellStyle name="Normal 10 3 5 3 3" xfId="383" xr:uid="{F2E2BB94-4821-4608-89BE-27D44B7E1D4C}"/>
    <cellStyle name="Normal 10 3 5 3 4" xfId="384" xr:uid="{D63B6601-A7AF-4857-AF77-24590BEBF1F2}"/>
    <cellStyle name="Normal 10 3 5 4" xfId="385" xr:uid="{465B8035-7DD6-4D8E-84E0-2577155A861F}"/>
    <cellStyle name="Normal 10 3 5 5" xfId="386" xr:uid="{96176DEB-7939-4DD9-9088-2107A1C4F0B0}"/>
    <cellStyle name="Normal 10 3 5 6" xfId="387" xr:uid="{C9AAB6C9-8CDC-40E5-BAEC-61C3B0412701}"/>
    <cellStyle name="Normal 10 3 6" xfId="388" xr:uid="{4912C17B-7CC7-45AE-BB63-7D1960E1A159}"/>
    <cellStyle name="Normal 10 3 6 2" xfId="389" xr:uid="{89F4CA84-8188-4791-AD8C-83458159CCA0}"/>
    <cellStyle name="Normal 10 3 6 2 2" xfId="390" xr:uid="{B65643C1-74D2-4384-ACCB-B5385A771B9D}"/>
    <cellStyle name="Normal 10 3 6 2 3" xfId="391" xr:uid="{970FBB7B-596D-4FC7-946F-5737CA9212BF}"/>
    <cellStyle name="Normal 10 3 6 2 4" xfId="392" xr:uid="{23BB1E27-9A08-4306-ADAC-54EE9472321B}"/>
    <cellStyle name="Normal 10 3 6 3" xfId="393" xr:uid="{4C838A70-8462-4819-B999-8A54CBFFC96D}"/>
    <cellStyle name="Normal 10 3 6 4" xfId="394" xr:uid="{E84E0C1A-99DB-4BAC-A5FC-4277A0A5D1E7}"/>
    <cellStyle name="Normal 10 3 6 5" xfId="395" xr:uid="{BCBA40F6-90C7-4C8F-9A16-75C281800A7B}"/>
    <cellStyle name="Normal 10 3 7" xfId="396" xr:uid="{18BCA593-4192-42E7-AECE-9638862D2528}"/>
    <cellStyle name="Normal 10 3 7 2" xfId="397" xr:uid="{2F2D636B-E6AA-4DAB-963B-C9C822AA8640}"/>
    <cellStyle name="Normal 10 3 7 3" xfId="398" xr:uid="{03EEC575-10E1-4ADA-9EB4-3095AEF5E123}"/>
    <cellStyle name="Normal 10 3 7 4" xfId="399" xr:uid="{E5E0C69F-2578-4FDC-88C0-37DF9864DADE}"/>
    <cellStyle name="Normal 10 3 8" xfId="400" xr:uid="{B7EC42B5-758C-49EE-A576-35D2DA9B92FF}"/>
    <cellStyle name="Normal 10 3 8 2" xfId="401" xr:uid="{6B430F6E-FA14-414D-B295-1E33E7AFFA76}"/>
    <cellStyle name="Normal 10 3 8 3" xfId="402" xr:uid="{2E4142C4-14A1-4D8C-983A-DED94B7DF232}"/>
    <cellStyle name="Normal 10 3 8 4" xfId="403" xr:uid="{6E5580D0-B118-4389-B951-476D26653EC8}"/>
    <cellStyle name="Normal 10 3 9" xfId="404" xr:uid="{285B4CB1-AD9F-4EDE-B6C5-48B91F8DA74A}"/>
    <cellStyle name="Normal 10 4" xfId="405" xr:uid="{7EF9054A-479B-4887-8EB4-BBA0AACF5531}"/>
    <cellStyle name="Normal 10 4 10" xfId="406" xr:uid="{D7E246E5-72A2-4D1F-82F6-DF3DA286DD1F}"/>
    <cellStyle name="Normal 10 4 11" xfId="407" xr:uid="{D1EBBEE1-6C1E-408D-A506-A2C13266A119}"/>
    <cellStyle name="Normal 10 4 2" xfId="408" xr:uid="{ADD82C35-9A07-430B-A932-C9A6F3065B37}"/>
    <cellStyle name="Normal 10 4 2 2" xfId="409" xr:uid="{1F936DCE-9B9E-4EE1-AA29-368882C7A0E2}"/>
    <cellStyle name="Normal 10 4 2 2 2" xfId="410" xr:uid="{973F5980-0ED6-4FBD-B7B5-0CECAEF1FAAA}"/>
    <cellStyle name="Normal 10 4 2 2 2 2" xfId="411" xr:uid="{DAE5D3D7-C82F-43DE-B948-D46EB78CDE13}"/>
    <cellStyle name="Normal 10 4 2 2 2 2 2" xfId="412" xr:uid="{2DBFA409-3E7C-41CD-B88F-3F8E3CEC936F}"/>
    <cellStyle name="Normal 10 4 2 2 2 2 3" xfId="413" xr:uid="{05BD8489-0300-4FED-9E9C-B5B071B4DB9F}"/>
    <cellStyle name="Normal 10 4 2 2 2 2 4" xfId="414" xr:uid="{2AF3B827-89D6-4723-B0D0-B723BD26E187}"/>
    <cellStyle name="Normal 10 4 2 2 2 3" xfId="415" xr:uid="{7B1FEAB5-2D3F-4F08-B548-F23693104C35}"/>
    <cellStyle name="Normal 10 4 2 2 2 3 2" xfId="416" xr:uid="{9E48F9D7-7CDB-4F8B-9A57-D71DBE4A55B5}"/>
    <cellStyle name="Normal 10 4 2 2 2 3 3" xfId="417" xr:uid="{250DDC5B-3099-4D58-AAA0-758C5C1A85A3}"/>
    <cellStyle name="Normal 10 4 2 2 2 3 4" xfId="418" xr:uid="{46693779-0C66-4EDC-A193-E209FFEB41C8}"/>
    <cellStyle name="Normal 10 4 2 2 2 4" xfId="419" xr:uid="{853A7063-5F14-4FDD-90AA-E50BBAC802A0}"/>
    <cellStyle name="Normal 10 4 2 2 2 5" xfId="420" xr:uid="{0490291A-BFA2-46E5-BB22-FEB27BAD7278}"/>
    <cellStyle name="Normal 10 4 2 2 2 6" xfId="421" xr:uid="{A9261A99-758A-4DD2-AF57-63D60122F34C}"/>
    <cellStyle name="Normal 10 4 2 2 3" xfId="422" xr:uid="{4F41A6F2-A67A-4A02-950D-0B289FA6C98C}"/>
    <cellStyle name="Normal 10 4 2 2 3 2" xfId="423" xr:uid="{C8A69DC6-9950-4EC4-B881-CFE7534B85A6}"/>
    <cellStyle name="Normal 10 4 2 2 3 2 2" xfId="424" xr:uid="{26295A1C-079D-4E97-8640-EC292192CA55}"/>
    <cellStyle name="Normal 10 4 2 2 3 2 3" xfId="425" xr:uid="{8FE94D84-36DC-4B92-AAFB-4D15369D9069}"/>
    <cellStyle name="Normal 10 4 2 2 3 2 4" xfId="426" xr:uid="{A9513713-6CA0-4113-8753-0D09B2A4115C}"/>
    <cellStyle name="Normal 10 4 2 2 3 3" xfId="427" xr:uid="{BA9F1D20-34AC-4E49-A202-2FE6578D1B83}"/>
    <cellStyle name="Normal 10 4 2 2 3 4" xfId="428" xr:uid="{80DBE853-3750-4469-B8CF-A2F6077E0420}"/>
    <cellStyle name="Normal 10 4 2 2 3 5" xfId="429" xr:uid="{415173D0-F84B-405F-B47A-75E208414751}"/>
    <cellStyle name="Normal 10 4 2 2 4" xfId="430" xr:uid="{FB8EF2A1-537E-49E1-8951-E9657043303F}"/>
    <cellStyle name="Normal 10 4 2 2 4 2" xfId="431" xr:uid="{FF043A94-2B35-4E0B-8E45-8204D6C569FE}"/>
    <cellStyle name="Normal 10 4 2 2 4 3" xfId="432" xr:uid="{E5261C21-0C77-471A-B375-40927EE5E797}"/>
    <cellStyle name="Normal 10 4 2 2 4 4" xfId="433" xr:uid="{D6C1DF7D-9CA0-4EF4-AD25-A27E91D636F8}"/>
    <cellStyle name="Normal 10 4 2 2 5" xfId="434" xr:uid="{22C53F96-C139-4AF1-A2EE-D68BF312F8C2}"/>
    <cellStyle name="Normal 10 4 2 2 5 2" xfId="435" xr:uid="{6397F573-CD63-4A02-8853-B9EBA4A6A99F}"/>
    <cellStyle name="Normal 10 4 2 2 5 3" xfId="436" xr:uid="{4DECFC65-09A6-4F75-A434-856588D76994}"/>
    <cellStyle name="Normal 10 4 2 2 5 4" xfId="437" xr:uid="{C5A126FB-E15E-46D9-A645-F6A9FEA587D4}"/>
    <cellStyle name="Normal 10 4 2 2 6" xfId="438" xr:uid="{DD659752-35E1-47B5-AD9D-4058BFBC3D0D}"/>
    <cellStyle name="Normal 10 4 2 2 7" xfId="439" xr:uid="{21E03672-4AD9-4D5E-B21B-723DD0C9EE18}"/>
    <cellStyle name="Normal 10 4 2 2 8" xfId="440" xr:uid="{CD4C6DBF-9926-4AF5-A0AC-637617B8A03B}"/>
    <cellStyle name="Normal 10 4 2 3" xfId="441" xr:uid="{B13C099C-4313-4C42-82A0-60DAF3E9DA47}"/>
    <cellStyle name="Normal 10 4 2 3 2" xfId="442" xr:uid="{80FD6A0D-09B0-418F-B3A7-71CCD0038C57}"/>
    <cellStyle name="Normal 10 4 2 3 2 2" xfId="443" xr:uid="{8CAD5F06-0085-4FDF-A165-222060D674F5}"/>
    <cellStyle name="Normal 10 4 2 3 2 3" xfId="444" xr:uid="{57C2EA71-9BFB-44D5-9992-3D6E20A2E4F4}"/>
    <cellStyle name="Normal 10 4 2 3 2 4" xfId="445" xr:uid="{E2F0375B-9D4F-44CC-878F-B650EF9EE950}"/>
    <cellStyle name="Normal 10 4 2 3 3" xfId="446" xr:uid="{60A1FE2D-2C9B-4D50-808F-3CDC75F7AD78}"/>
    <cellStyle name="Normal 10 4 2 3 3 2" xfId="447" xr:uid="{7BCA23A1-C419-4BB7-B7EA-E7D8A6FC26B2}"/>
    <cellStyle name="Normal 10 4 2 3 3 3" xfId="448" xr:uid="{C286C986-BF76-44BE-B9FC-C40E88FC0137}"/>
    <cellStyle name="Normal 10 4 2 3 3 4" xfId="449" xr:uid="{89C66066-9A7E-4562-A10A-ED1F33573422}"/>
    <cellStyle name="Normal 10 4 2 3 4" xfId="450" xr:uid="{8CDC07D2-ACAE-4A05-9D24-E40BA0DFEB08}"/>
    <cellStyle name="Normal 10 4 2 3 5" xfId="451" xr:uid="{BE89BDB5-5E08-42A0-8849-1F0860055FBF}"/>
    <cellStyle name="Normal 10 4 2 3 6" xfId="452" xr:uid="{4E693C31-F50E-48CC-8FEF-8A5D494E9497}"/>
    <cellStyle name="Normal 10 4 2 4" xfId="453" xr:uid="{B0ECF28A-7F57-4666-8226-C6C06D4F937E}"/>
    <cellStyle name="Normal 10 4 2 4 2" xfId="454" xr:uid="{EEF27F46-6100-4A65-A912-00D46B511654}"/>
    <cellStyle name="Normal 10 4 2 4 2 2" xfId="455" xr:uid="{9AE3F2FD-47B6-42ED-855B-6391E6D4F68B}"/>
    <cellStyle name="Normal 10 4 2 4 2 3" xfId="456" xr:uid="{2B2C3E56-7ECE-4749-B806-27ACEEC7A331}"/>
    <cellStyle name="Normal 10 4 2 4 2 4" xfId="457" xr:uid="{F84D9F02-E059-4EB7-9638-4F9EB78EEC62}"/>
    <cellStyle name="Normal 10 4 2 4 3" xfId="458" xr:uid="{9F3DE85B-C8B2-4020-9D8C-3BFABEE4A087}"/>
    <cellStyle name="Normal 10 4 2 4 4" xfId="459" xr:uid="{323F66C1-791D-4D52-A189-643ADC35F4FC}"/>
    <cellStyle name="Normal 10 4 2 4 5" xfId="460" xr:uid="{EB1A40BC-F8FF-48B9-951D-8F953ECF1ACB}"/>
    <cellStyle name="Normal 10 4 2 5" xfId="461" xr:uid="{A82389F4-8253-44F5-B91E-D0C2170D436F}"/>
    <cellStyle name="Normal 10 4 2 5 2" xfId="462" xr:uid="{12684DA9-A4AF-458C-86F7-662357F6513E}"/>
    <cellStyle name="Normal 10 4 2 5 3" xfId="463" xr:uid="{410D489A-5775-4BDA-B6C3-7F61CD239C72}"/>
    <cellStyle name="Normal 10 4 2 5 4" xfId="464" xr:uid="{290404A7-3F00-461E-B825-126FE02DF606}"/>
    <cellStyle name="Normal 10 4 2 6" xfId="465" xr:uid="{A503C5E2-72CC-490A-AA10-3E4FD6182D5D}"/>
    <cellStyle name="Normal 10 4 2 6 2" xfId="466" xr:uid="{F67B00D1-BBF4-4C57-9114-D10242D2CE86}"/>
    <cellStyle name="Normal 10 4 2 6 3" xfId="467" xr:uid="{2CD6FBEF-862E-447D-A895-92C8527E0683}"/>
    <cellStyle name="Normal 10 4 2 6 4" xfId="468" xr:uid="{9E6CC5E9-BC76-4E89-83CF-DB0287273373}"/>
    <cellStyle name="Normal 10 4 2 7" xfId="469" xr:uid="{D40EC587-0674-440E-B87D-4FA3009656BD}"/>
    <cellStyle name="Normal 10 4 2 8" xfId="470" xr:uid="{502B1FF6-303B-4A53-BB16-1986D17C8800}"/>
    <cellStyle name="Normal 10 4 2 9" xfId="471" xr:uid="{969D478E-0037-4E32-BAD8-CFA52CEA532B}"/>
    <cellStyle name="Normal 10 4 3" xfId="472" xr:uid="{B7481274-3937-4850-9343-C557DD87E0EC}"/>
    <cellStyle name="Normal 10 4 3 2" xfId="473" xr:uid="{9553C135-5A8B-4FC1-97A7-B7A9B41E7C72}"/>
    <cellStyle name="Normal 10 4 3 2 2" xfId="474" xr:uid="{C2F18B89-0DA9-4C44-8256-EB1D126DFAFA}"/>
    <cellStyle name="Normal 10 4 3 2 2 2" xfId="475" xr:uid="{70094350-4766-4128-80C9-46052F593B65}"/>
    <cellStyle name="Normal 10 4 3 2 2 2 2" xfId="3829" xr:uid="{BF7BDB53-526E-42C6-B6CF-F465644AE50C}"/>
    <cellStyle name="Normal 10 4 3 2 2 3" xfId="476" xr:uid="{2371316A-58C5-441D-8A60-F0D22BC020FF}"/>
    <cellStyle name="Normal 10 4 3 2 2 4" xfId="477" xr:uid="{B8D90104-6E53-418B-A95E-7005CACE8C2A}"/>
    <cellStyle name="Normal 10 4 3 2 3" xfId="478" xr:uid="{773A8182-6B0E-459B-932C-BC15A3D940C7}"/>
    <cellStyle name="Normal 10 4 3 2 3 2" xfId="479" xr:uid="{5F3E0AC9-F35F-4C69-97F1-ED6C275D3210}"/>
    <cellStyle name="Normal 10 4 3 2 3 3" xfId="480" xr:uid="{99458C2E-2D7D-44B7-A323-475349C6560A}"/>
    <cellStyle name="Normal 10 4 3 2 3 4" xfId="481" xr:uid="{1FE5C36E-5FBE-4D98-BFF6-4254EC60101E}"/>
    <cellStyle name="Normal 10 4 3 2 4" xfId="482" xr:uid="{01A073D0-C6CD-49B2-B9B0-F109987FF437}"/>
    <cellStyle name="Normal 10 4 3 2 5" xfId="483" xr:uid="{B3508E56-AC78-401D-BCA4-7469DA4D4C77}"/>
    <cellStyle name="Normal 10 4 3 2 6" xfId="484" xr:uid="{1CA6854D-15D9-474E-88F8-F9BB9302E031}"/>
    <cellStyle name="Normal 10 4 3 3" xfId="485" xr:uid="{F3E67007-DD02-4E3D-A8F8-A84CA8CD676D}"/>
    <cellStyle name="Normal 10 4 3 3 2" xfId="486" xr:uid="{A0D1DBFA-C5BB-4A26-9FA3-931BE84D9822}"/>
    <cellStyle name="Normal 10 4 3 3 2 2" xfId="487" xr:uid="{08595C0C-790D-4E65-8860-6534E43D24DC}"/>
    <cellStyle name="Normal 10 4 3 3 2 3" xfId="488" xr:uid="{0EE21C70-4619-455E-9220-60E91A39F40D}"/>
    <cellStyle name="Normal 10 4 3 3 2 4" xfId="489" xr:uid="{FC27ADDA-A164-4387-82E1-CB09BF5B02EC}"/>
    <cellStyle name="Normal 10 4 3 3 3" xfId="490" xr:uid="{F01CDBD8-428C-4758-AFB4-A9E05A27CC82}"/>
    <cellStyle name="Normal 10 4 3 3 4" xfId="491" xr:uid="{E5788253-1A3F-491D-A834-A557145694B3}"/>
    <cellStyle name="Normal 10 4 3 3 5" xfId="492" xr:uid="{A287C7E3-09C6-4483-9DE5-1FB40250F089}"/>
    <cellStyle name="Normal 10 4 3 4" xfId="493" xr:uid="{102D29A1-05B6-4844-883A-BC9A4094ACF8}"/>
    <cellStyle name="Normal 10 4 3 4 2" xfId="494" xr:uid="{26AE5182-296D-473A-8BBA-F31D544BE862}"/>
    <cellStyle name="Normal 10 4 3 4 3" xfId="495" xr:uid="{87787CD0-A03D-4335-A148-42AE3F8D26C7}"/>
    <cellStyle name="Normal 10 4 3 4 4" xfId="496" xr:uid="{2B8C9EF5-E18D-46F0-97E7-C7A70E0BD61B}"/>
    <cellStyle name="Normal 10 4 3 5" xfId="497" xr:uid="{D58779E1-8A52-4224-9515-FA3C96385F0E}"/>
    <cellStyle name="Normal 10 4 3 5 2" xfId="498" xr:uid="{6DDADBD4-8FFB-444F-8299-EF188DC6149B}"/>
    <cellStyle name="Normal 10 4 3 5 3" xfId="499" xr:uid="{C532FE3F-F505-49A1-88B1-07B0CAFEFA49}"/>
    <cellStyle name="Normal 10 4 3 5 4" xfId="500" xr:uid="{EC155126-90FC-4CBB-AAE8-DC725F0FC374}"/>
    <cellStyle name="Normal 10 4 3 6" xfId="501" xr:uid="{CF9185C6-3A91-44F2-900C-136B4B94DBD5}"/>
    <cellStyle name="Normal 10 4 3 7" xfId="502" xr:uid="{42AFED8F-1B89-4A12-B338-06AE2AB0B803}"/>
    <cellStyle name="Normal 10 4 3 8" xfId="503" xr:uid="{23F64711-1B13-48D2-9E4A-50F2A6E365F3}"/>
    <cellStyle name="Normal 10 4 4" xfId="504" xr:uid="{33D26CDE-62B7-4EC1-BA1C-AAA58E0BE9AA}"/>
    <cellStyle name="Normal 10 4 4 2" xfId="505" xr:uid="{409FB776-AFEB-48AB-9A1F-46CB5D1C136E}"/>
    <cellStyle name="Normal 10 4 4 2 2" xfId="506" xr:uid="{438D43FA-01D7-435B-B0B9-3225FF9A0B90}"/>
    <cellStyle name="Normal 10 4 4 2 2 2" xfId="507" xr:uid="{E74A4B56-6553-442B-880F-5A7D0A6950B2}"/>
    <cellStyle name="Normal 10 4 4 2 2 3" xfId="508" xr:uid="{7A96385B-5255-470E-9FBA-CE140BDD6D0B}"/>
    <cellStyle name="Normal 10 4 4 2 2 4" xfId="509" xr:uid="{02D90A91-2652-40D9-A3A8-2F1B86DDAFF5}"/>
    <cellStyle name="Normal 10 4 4 2 3" xfId="510" xr:uid="{D51E5CB6-5AA3-42A6-96D0-C5BD7A6ADE79}"/>
    <cellStyle name="Normal 10 4 4 2 4" xfId="511" xr:uid="{8F22FA0F-DC02-4D7A-9B4F-4E025E0EC804}"/>
    <cellStyle name="Normal 10 4 4 2 5" xfId="512" xr:uid="{94A5ED3D-3339-41E0-8C4A-AD6632113717}"/>
    <cellStyle name="Normal 10 4 4 3" xfId="513" xr:uid="{4D436DBB-3C7F-44C3-A24B-AE8CE1C40D79}"/>
    <cellStyle name="Normal 10 4 4 3 2" xfId="514" xr:uid="{FB272776-2B2E-49A1-8550-8495D745E327}"/>
    <cellStyle name="Normal 10 4 4 3 3" xfId="515" xr:uid="{A1C593F0-84BD-44D3-8C9D-4D63FA535241}"/>
    <cellStyle name="Normal 10 4 4 3 4" xfId="516" xr:uid="{9C2E81BF-6F80-42DE-B093-5A84B68A3B5C}"/>
    <cellStyle name="Normal 10 4 4 4" xfId="517" xr:uid="{82925115-D0AF-44EA-A6CD-B4A57A429679}"/>
    <cellStyle name="Normal 10 4 4 4 2" xfId="518" xr:uid="{9F7DC840-CEA0-41E6-9D7F-CB211CD95749}"/>
    <cellStyle name="Normal 10 4 4 4 3" xfId="519" xr:uid="{CDFB8A1D-F8A6-433C-93AE-EBEA71DC58A1}"/>
    <cellStyle name="Normal 10 4 4 4 4" xfId="520" xr:uid="{8860783F-BC18-434B-8C96-77597451E366}"/>
    <cellStyle name="Normal 10 4 4 5" xfId="521" xr:uid="{0A3CACDA-4992-4CF5-9639-37CB2A366B92}"/>
    <cellStyle name="Normal 10 4 4 6" xfId="522" xr:uid="{95B573F0-9C03-49C4-9DDB-E5EC14B062DB}"/>
    <cellStyle name="Normal 10 4 4 7" xfId="523" xr:uid="{D81BB2D4-03D2-4BA6-999F-BBD8D7D731F0}"/>
    <cellStyle name="Normal 10 4 5" xfId="524" xr:uid="{D0DDE982-7C93-45A0-9E81-2D92E4DEBA4C}"/>
    <cellStyle name="Normal 10 4 5 2" xfId="525" xr:uid="{DD126A4D-8789-4C3C-9835-71CD1A858252}"/>
    <cellStyle name="Normal 10 4 5 2 2" xfId="526" xr:uid="{52F13F69-082C-49B7-82CE-B278EC81D525}"/>
    <cellStyle name="Normal 10 4 5 2 3" xfId="527" xr:uid="{8B360993-6052-4F86-88D8-A5D0B4BD3107}"/>
    <cellStyle name="Normal 10 4 5 2 4" xfId="528" xr:uid="{74013549-1581-4A40-8F79-D202999E3321}"/>
    <cellStyle name="Normal 10 4 5 3" xfId="529" xr:uid="{53A9DCAF-91D7-422F-B38C-C921F74B99D2}"/>
    <cellStyle name="Normal 10 4 5 3 2" xfId="530" xr:uid="{64BAB054-6CA5-4C0D-80B6-290E8B01D9B6}"/>
    <cellStyle name="Normal 10 4 5 3 3" xfId="531" xr:uid="{B64F1F8C-C3F3-4A89-88C9-CBE20D09770A}"/>
    <cellStyle name="Normal 10 4 5 3 4" xfId="532" xr:uid="{8AD0CC17-255D-4D36-9C9D-9D108D88D833}"/>
    <cellStyle name="Normal 10 4 5 4" xfId="533" xr:uid="{3AA587B0-FC0C-4705-8E84-49ED2323AFD8}"/>
    <cellStyle name="Normal 10 4 5 5" xfId="534" xr:uid="{EFC41D0D-E913-40F1-94DF-2768A8FC47E2}"/>
    <cellStyle name="Normal 10 4 5 6" xfId="535" xr:uid="{BC793146-E95D-4CD8-9E25-AB08E277038C}"/>
    <cellStyle name="Normal 10 4 6" xfId="536" xr:uid="{786318CF-C5B2-43B1-987A-E2A67CA289A6}"/>
    <cellStyle name="Normal 10 4 6 2" xfId="537" xr:uid="{EC40B4A1-D081-4409-BE99-E03E92E6CF67}"/>
    <cellStyle name="Normal 10 4 6 2 2" xfId="538" xr:uid="{C3D2F6F3-8AAC-4E4F-BC7C-F3E13EDAF090}"/>
    <cellStyle name="Normal 10 4 6 2 3" xfId="539" xr:uid="{8817FA51-BAFF-4EC5-8A9C-7D28EA7BEB7F}"/>
    <cellStyle name="Normal 10 4 6 2 4" xfId="540" xr:uid="{19CA457C-5D87-4DF5-8CA3-44E1E33CBDC7}"/>
    <cellStyle name="Normal 10 4 6 3" xfId="541" xr:uid="{4EF820F0-92B9-48AB-9507-334F0C39915D}"/>
    <cellStyle name="Normal 10 4 6 4" xfId="542" xr:uid="{D0A7CE5A-CF1D-466F-8BA2-5C34F1EFA0FF}"/>
    <cellStyle name="Normal 10 4 6 5" xfId="543" xr:uid="{82A4B9D9-C5C7-45F6-AFA7-664D04C0CA71}"/>
    <cellStyle name="Normal 10 4 7" xfId="544" xr:uid="{60909606-C795-4C7F-9C8B-518983855B7E}"/>
    <cellStyle name="Normal 10 4 7 2" xfId="545" xr:uid="{47D087A6-303C-4B81-8F7C-EBE0376943C0}"/>
    <cellStyle name="Normal 10 4 7 3" xfId="546" xr:uid="{BE44FEFB-A560-426E-88D4-34573F5FDD17}"/>
    <cellStyle name="Normal 10 4 7 4" xfId="547" xr:uid="{94AA2FA2-A9B0-4254-93C1-9E3E1F36E59C}"/>
    <cellStyle name="Normal 10 4 8" xfId="548" xr:uid="{6F0F260F-A8DA-43D2-8BA3-2AD47DA560AC}"/>
    <cellStyle name="Normal 10 4 8 2" xfId="549" xr:uid="{1607246E-9C4F-4F42-9AEB-748DEF05CAE1}"/>
    <cellStyle name="Normal 10 4 8 3" xfId="550" xr:uid="{359FE4D8-930E-4C80-BA6C-C3B0D2DA9F64}"/>
    <cellStyle name="Normal 10 4 8 4" xfId="551" xr:uid="{CE5D78DB-49C9-4B48-9047-E1D4342DEC39}"/>
    <cellStyle name="Normal 10 4 9" xfId="552" xr:uid="{9ED10E08-A362-4210-BF81-19DE5C387445}"/>
    <cellStyle name="Normal 10 5" xfId="553" xr:uid="{24FDFC36-FA7E-49E9-B0D5-45C051F7B710}"/>
    <cellStyle name="Normal 10 5 2" xfId="554" xr:uid="{47E5328C-7A8C-420C-82B2-4B4CBAABD48E}"/>
    <cellStyle name="Normal 10 5 2 2" xfId="555" xr:uid="{559F0C6B-B82E-4F6D-A9A2-0726CCF9FE4A}"/>
    <cellStyle name="Normal 10 5 2 2 2" xfId="556" xr:uid="{B711C91A-99D9-4C8A-B232-2C876C11CF86}"/>
    <cellStyle name="Normal 10 5 2 2 2 2" xfId="557" xr:uid="{0B8DF849-9A00-4F56-8442-1E5C8FED3335}"/>
    <cellStyle name="Normal 10 5 2 2 2 3" xfId="558" xr:uid="{85C466D6-1526-48D8-AE33-205A781A4CF0}"/>
    <cellStyle name="Normal 10 5 2 2 2 4" xfId="559" xr:uid="{FF5364A7-49E9-47D6-A127-A7EE311D8AB9}"/>
    <cellStyle name="Normal 10 5 2 2 3" xfId="560" xr:uid="{F20A998E-62A2-4BAB-9052-548C124C62E0}"/>
    <cellStyle name="Normal 10 5 2 2 3 2" xfId="561" xr:uid="{CAB5C870-F170-492C-943C-15707DA7A6C1}"/>
    <cellStyle name="Normal 10 5 2 2 3 3" xfId="562" xr:uid="{D0905609-9187-41B3-B1DF-8DBF7AF708D6}"/>
    <cellStyle name="Normal 10 5 2 2 3 4" xfId="563" xr:uid="{B26E9854-549B-4C05-B156-95F62FE15A4D}"/>
    <cellStyle name="Normal 10 5 2 2 4" xfId="564" xr:uid="{E16BD180-EE2B-4F8D-84C4-5595A9A3A968}"/>
    <cellStyle name="Normal 10 5 2 2 5" xfId="565" xr:uid="{ACC8E01D-2C4F-4349-BCBE-DCB8BC6C5FDE}"/>
    <cellStyle name="Normal 10 5 2 2 6" xfId="566" xr:uid="{E5D2B6F1-0206-4162-A80C-84614ACB8929}"/>
    <cellStyle name="Normal 10 5 2 3" xfId="567" xr:uid="{9FBBFFDF-169E-4BFA-9407-9568F5550C76}"/>
    <cellStyle name="Normal 10 5 2 3 2" xfId="568" xr:uid="{A71C225C-3229-4A92-8DD4-F182B1268D63}"/>
    <cellStyle name="Normal 10 5 2 3 2 2" xfId="569" xr:uid="{3C527E5C-B311-4AE8-9CBC-299C4FFA67A6}"/>
    <cellStyle name="Normal 10 5 2 3 2 3" xfId="570" xr:uid="{04642D7A-966C-42E9-802E-F0F2C1EEF165}"/>
    <cellStyle name="Normal 10 5 2 3 2 4" xfId="571" xr:uid="{2B7D5F37-F6CB-4385-9F48-5A01D46D1922}"/>
    <cellStyle name="Normal 10 5 2 3 3" xfId="572" xr:uid="{F2BEE3CF-4B19-4CFE-A08A-107C6F2ADEC0}"/>
    <cellStyle name="Normal 10 5 2 3 4" xfId="573" xr:uid="{B6C0516A-8E7C-49A1-973C-19E92F52281C}"/>
    <cellStyle name="Normal 10 5 2 3 5" xfId="574" xr:uid="{2127625A-0C4F-4B96-A60C-E824A905E69E}"/>
    <cellStyle name="Normal 10 5 2 4" xfId="575" xr:uid="{BB3ED122-983F-4096-801F-384E14C03B61}"/>
    <cellStyle name="Normal 10 5 2 4 2" xfId="576" xr:uid="{2492DC4A-D546-49A8-ADE9-97FA5A52910E}"/>
    <cellStyle name="Normal 10 5 2 4 3" xfId="577" xr:uid="{DF9EFFB1-D083-4EE7-A47F-B3CC076AB632}"/>
    <cellStyle name="Normal 10 5 2 4 4" xfId="578" xr:uid="{8A9B744E-A304-4876-8D00-2979CF3C60B2}"/>
    <cellStyle name="Normal 10 5 2 5" xfId="579" xr:uid="{B89E003D-348F-4205-867E-A3B444E17AD8}"/>
    <cellStyle name="Normal 10 5 2 5 2" xfId="580" xr:uid="{9DD2E557-EA99-4045-92C3-4FB16152FD28}"/>
    <cellStyle name="Normal 10 5 2 5 3" xfId="581" xr:uid="{B806F153-6408-4532-B2B5-6EEAAB556D61}"/>
    <cellStyle name="Normal 10 5 2 5 4" xfId="582" xr:uid="{924FBB45-CBDA-4AA8-8FCE-6276BD26DF8F}"/>
    <cellStyle name="Normal 10 5 2 6" xfId="583" xr:uid="{10D57FB4-518B-4B5B-AA53-10FA7FBA6EE6}"/>
    <cellStyle name="Normal 10 5 2 7" xfId="584" xr:uid="{7322843E-B108-4547-B274-FD2F7633262F}"/>
    <cellStyle name="Normal 10 5 2 8" xfId="585" xr:uid="{D2B5E5A6-1B7B-40E5-A3D4-C3BEEED64E9C}"/>
    <cellStyle name="Normal 10 5 3" xfId="586" xr:uid="{5EEC36F4-A1B6-474B-AE6C-6FDDE702A202}"/>
    <cellStyle name="Normal 10 5 3 2" xfId="587" xr:uid="{9410ECAA-43B1-4D92-BAFE-9A8161CF1BAF}"/>
    <cellStyle name="Normal 10 5 3 2 2" xfId="588" xr:uid="{2288C1DF-E191-4B71-8AFD-8D534254EC30}"/>
    <cellStyle name="Normal 10 5 3 2 3" xfId="589" xr:uid="{9C255B35-BB6F-4C60-B0B9-6C085F67F769}"/>
    <cellStyle name="Normal 10 5 3 2 4" xfId="590" xr:uid="{73172773-B754-422F-A77C-75098343204B}"/>
    <cellStyle name="Normal 10 5 3 3" xfId="591" xr:uid="{95858C5D-3608-466E-91AE-DD6F9A42671C}"/>
    <cellStyle name="Normal 10 5 3 3 2" xfId="592" xr:uid="{4F4B7A69-6598-4507-843A-AE5B5176D480}"/>
    <cellStyle name="Normal 10 5 3 3 3" xfId="593" xr:uid="{FC2D54A9-80F1-4C6F-BA63-0BA3F1BC5D56}"/>
    <cellStyle name="Normal 10 5 3 3 4" xfId="594" xr:uid="{3C17A607-4C0E-4D42-B36D-11247AB27ECD}"/>
    <cellStyle name="Normal 10 5 3 4" xfId="595" xr:uid="{80BC6915-DA32-4725-AEA3-6D4C2F973258}"/>
    <cellStyle name="Normal 10 5 3 5" xfId="596" xr:uid="{CD6E6116-D692-4CD7-9580-3A3DED9B6166}"/>
    <cellStyle name="Normal 10 5 3 6" xfId="597" xr:uid="{856425B6-9F15-4A3B-9043-CB14AD458D5B}"/>
    <cellStyle name="Normal 10 5 4" xfId="598" xr:uid="{F9D8970F-ED4F-425E-9964-93825484219C}"/>
    <cellStyle name="Normal 10 5 4 2" xfId="599" xr:uid="{8F2A660B-3AA2-49DB-8AF0-0218F4FF30AC}"/>
    <cellStyle name="Normal 10 5 4 2 2" xfId="600" xr:uid="{832C39D0-DE44-48BA-B54A-B0D772A95A35}"/>
    <cellStyle name="Normal 10 5 4 2 3" xfId="601" xr:uid="{E927A678-88FF-4E11-9B96-919773B3A4A8}"/>
    <cellStyle name="Normal 10 5 4 2 4" xfId="602" xr:uid="{76FCDEA9-0F85-468C-BFE3-78DC5C02A4D5}"/>
    <cellStyle name="Normal 10 5 4 3" xfId="603" xr:uid="{C7C021FA-35DA-4BA3-86D8-7333800383A8}"/>
    <cellStyle name="Normal 10 5 4 4" xfId="604" xr:uid="{32FBC4C7-1C49-45CB-9699-6ED1B605C433}"/>
    <cellStyle name="Normal 10 5 4 5" xfId="605" xr:uid="{8F5A6ACF-6857-4FF3-BB99-58E862A3440F}"/>
    <cellStyle name="Normal 10 5 5" xfId="606" xr:uid="{33F2F849-FE5B-4312-B6DC-FB46492FF613}"/>
    <cellStyle name="Normal 10 5 5 2" xfId="607" xr:uid="{AD1C682E-3272-44C7-BCDB-E5DF34108542}"/>
    <cellStyle name="Normal 10 5 5 3" xfId="608" xr:uid="{30A5FE02-A1BF-4184-BE98-B90DCC223567}"/>
    <cellStyle name="Normal 10 5 5 4" xfId="609" xr:uid="{02B43CBE-6951-4A00-B372-A38A1DF7C3F2}"/>
    <cellStyle name="Normal 10 5 6" xfId="610" xr:uid="{5508B818-B930-436B-BE27-43AEE8B3E1F3}"/>
    <cellStyle name="Normal 10 5 6 2" xfId="611" xr:uid="{97F08DC8-71EB-4E6A-B274-EED46A366F26}"/>
    <cellStyle name="Normal 10 5 6 3" xfId="612" xr:uid="{E4EF144E-6B53-42AD-9361-BA7D9527E87C}"/>
    <cellStyle name="Normal 10 5 6 4" xfId="613" xr:uid="{589B86FF-0B63-45BB-A58B-A38805DD0CC7}"/>
    <cellStyle name="Normal 10 5 7" xfId="614" xr:uid="{0A53220B-F250-4E86-9D41-0B7846E35D61}"/>
    <cellStyle name="Normal 10 5 8" xfId="615" xr:uid="{AF531C29-06E5-4F78-B209-3EB731E636C8}"/>
    <cellStyle name="Normal 10 5 9" xfId="616" xr:uid="{BAE25954-4DA6-4FF1-B124-14975F7E41CB}"/>
    <cellStyle name="Normal 10 6" xfId="617" xr:uid="{4E99A70E-F56D-44DF-99EB-5D44653F9A5C}"/>
    <cellStyle name="Normal 10 6 2" xfId="618" xr:uid="{2AC1CE67-C373-492E-96B1-F1BDC01E01A2}"/>
    <cellStyle name="Normal 10 6 2 2" xfId="619" xr:uid="{BD0154E0-F2B9-4351-A529-1EE94AA3907C}"/>
    <cellStyle name="Normal 10 6 2 2 2" xfId="620" xr:uid="{5F32E285-2162-403C-9E51-5F5CD7C58FAE}"/>
    <cellStyle name="Normal 10 6 2 2 2 2" xfId="3830" xr:uid="{29FB894D-4FAC-40CF-B1AA-35CAA799A39F}"/>
    <cellStyle name="Normal 10 6 2 2 3" xfId="621" xr:uid="{94767D38-0E59-492C-82B8-FF743C1892EA}"/>
    <cellStyle name="Normal 10 6 2 2 4" xfId="622" xr:uid="{EA0468A1-577A-401B-A613-F1340C44A457}"/>
    <cellStyle name="Normal 10 6 2 3" xfId="623" xr:uid="{AFAAA7F3-D772-481E-AB5D-56F2213E0095}"/>
    <cellStyle name="Normal 10 6 2 3 2" xfId="624" xr:uid="{DC03BC72-D990-4ADD-9C5B-F09D7E1FE551}"/>
    <cellStyle name="Normal 10 6 2 3 3" xfId="625" xr:uid="{BEF36582-27ED-4C83-BAE7-E84D1192B160}"/>
    <cellStyle name="Normal 10 6 2 3 4" xfId="626" xr:uid="{A58C2DAB-4B3F-4DF1-B630-ACB5A8A02658}"/>
    <cellStyle name="Normal 10 6 2 4" xfId="627" xr:uid="{E076E127-FA8E-41B1-8C60-73F12C852EC9}"/>
    <cellStyle name="Normal 10 6 2 5" xfId="628" xr:uid="{81849C73-ABB0-40ED-A049-A89A81F730E6}"/>
    <cellStyle name="Normal 10 6 2 6" xfId="629" xr:uid="{E1A22799-7051-4ACA-8FBB-0D6F97CAC6AE}"/>
    <cellStyle name="Normal 10 6 3" xfId="630" xr:uid="{C7D34254-82D5-4111-8494-826AC1178766}"/>
    <cellStyle name="Normal 10 6 3 2" xfId="631" xr:uid="{E596B52C-EC41-45A2-98B7-E44B89386D40}"/>
    <cellStyle name="Normal 10 6 3 2 2" xfId="632" xr:uid="{342C0E26-832D-4D89-AE0A-452E80130BE1}"/>
    <cellStyle name="Normal 10 6 3 2 3" xfId="633" xr:uid="{950B3D67-3955-4714-8457-4E02E5D51172}"/>
    <cellStyle name="Normal 10 6 3 2 4" xfId="634" xr:uid="{A9DF7B41-13BF-4F17-ABAA-669C2DC5DDD0}"/>
    <cellStyle name="Normal 10 6 3 3" xfId="635" xr:uid="{7555B141-84DA-4A5B-BC48-7B06DAEF9412}"/>
    <cellStyle name="Normal 10 6 3 4" xfId="636" xr:uid="{AAAD3E51-D574-41FA-A411-2B5C590FAA2F}"/>
    <cellStyle name="Normal 10 6 3 5" xfId="637" xr:uid="{2FF5CD1E-7B21-4F15-8737-0C2FD204304C}"/>
    <cellStyle name="Normal 10 6 4" xfId="638" xr:uid="{58F675FC-2991-4AD1-BCC9-814194044046}"/>
    <cellStyle name="Normal 10 6 4 2" xfId="639" xr:uid="{1058014C-9505-41DA-9C19-42B8F0D69EB6}"/>
    <cellStyle name="Normal 10 6 4 3" xfId="640" xr:uid="{F423983A-D80B-425F-BB1F-0BABC73FF35C}"/>
    <cellStyle name="Normal 10 6 4 4" xfId="641" xr:uid="{8791197C-4658-4633-95EF-FC9E5A1741C8}"/>
    <cellStyle name="Normal 10 6 5" xfId="642" xr:uid="{A261B95A-4147-420A-AC3E-FD18D4574D0C}"/>
    <cellStyle name="Normal 10 6 5 2" xfId="643" xr:uid="{9E7B870D-DC4C-4685-B986-3BE4C6F2E1E2}"/>
    <cellStyle name="Normal 10 6 5 3" xfId="644" xr:uid="{92FADC41-608A-4B87-B76A-78F8B3AD1B58}"/>
    <cellStyle name="Normal 10 6 5 4" xfId="645" xr:uid="{23EF25AB-1642-4CAE-B295-E541E0543619}"/>
    <cellStyle name="Normal 10 6 6" xfId="646" xr:uid="{FFE01FB6-BA38-43AE-8345-F8F575C06786}"/>
    <cellStyle name="Normal 10 6 7" xfId="647" xr:uid="{F86ED842-717E-42DF-867D-C32242632AF4}"/>
    <cellStyle name="Normal 10 6 8" xfId="648" xr:uid="{51D113D7-D19A-4340-A0B7-7881D4BEF7F6}"/>
    <cellStyle name="Normal 10 7" xfId="649" xr:uid="{2784EC87-C62A-439E-86CE-AA354F96D832}"/>
    <cellStyle name="Normal 10 7 2" xfId="650" xr:uid="{0833CEFC-04E7-4D93-9E01-4CCC1E04F394}"/>
    <cellStyle name="Normal 10 7 2 2" xfId="651" xr:uid="{694A4E47-92FF-4D84-A3F0-49B1CA60B1ED}"/>
    <cellStyle name="Normal 10 7 2 2 2" xfId="652" xr:uid="{2AED1A1E-3B19-4E18-9394-2C44DF876936}"/>
    <cellStyle name="Normal 10 7 2 2 3" xfId="653" xr:uid="{0F1944A2-65A4-4B4E-A074-AF82709FC04B}"/>
    <cellStyle name="Normal 10 7 2 2 4" xfId="654" xr:uid="{8AA7D09A-4154-4074-9F5B-C1F5E7FA6D0A}"/>
    <cellStyle name="Normal 10 7 2 3" xfId="655" xr:uid="{1402D71E-303B-469A-B120-E8BBE3B8A30B}"/>
    <cellStyle name="Normal 10 7 2 4" xfId="656" xr:uid="{02356E27-CEC9-4C3F-9695-4C67E787E70C}"/>
    <cellStyle name="Normal 10 7 2 5" xfId="657" xr:uid="{F5DB8FCE-992A-44B9-A5C1-CBD39C877F4F}"/>
    <cellStyle name="Normal 10 7 3" xfId="658" xr:uid="{157BC5CD-D131-4CBE-A238-64BD6E595B8D}"/>
    <cellStyle name="Normal 10 7 3 2" xfId="659" xr:uid="{9CD7CD72-4239-4E31-9231-20CDBEEE7772}"/>
    <cellStyle name="Normal 10 7 3 3" xfId="660" xr:uid="{BA5144B2-23F0-4373-AF50-E38D58127277}"/>
    <cellStyle name="Normal 10 7 3 4" xfId="661" xr:uid="{8B490B7C-C078-48B6-A29B-DFD1B318BDB6}"/>
    <cellStyle name="Normal 10 7 4" xfId="662" xr:uid="{A0970605-F3DF-46CB-9ED3-DCC282AABB34}"/>
    <cellStyle name="Normal 10 7 4 2" xfId="663" xr:uid="{AA471D4D-8B2D-4654-A969-00C4B8BE12E2}"/>
    <cellStyle name="Normal 10 7 4 3" xfId="664" xr:uid="{731FB116-50F3-42B8-BA71-7CBC662649DF}"/>
    <cellStyle name="Normal 10 7 4 4" xfId="665" xr:uid="{EABA1ECA-5279-4042-80AB-4911110E965B}"/>
    <cellStyle name="Normal 10 7 5" xfId="666" xr:uid="{23440D81-14E8-45D4-A88E-2B7B5E0C360C}"/>
    <cellStyle name="Normal 10 7 6" xfId="667" xr:uid="{0A469A79-49EC-42F6-9446-3BDC0690DB86}"/>
    <cellStyle name="Normal 10 7 7" xfId="668" xr:uid="{07C5519B-B0AB-421C-A5B7-5B51904234E4}"/>
    <cellStyle name="Normal 10 8" xfId="669" xr:uid="{5A33598F-9FD1-42A3-8199-B8B154D2017E}"/>
    <cellStyle name="Normal 10 8 2" xfId="670" xr:uid="{298F018C-7BF3-4163-A2AE-AA0103D83731}"/>
    <cellStyle name="Normal 10 8 2 2" xfId="671" xr:uid="{C1AC7ECD-D56D-4FDC-BA50-26F02D6BCBEA}"/>
    <cellStyle name="Normal 10 8 2 3" xfId="672" xr:uid="{6C05390C-D290-4776-A23F-7830EB8F77F8}"/>
    <cellStyle name="Normal 10 8 2 4" xfId="673" xr:uid="{BA24059B-4F99-474F-B9DB-5182EFEAF0F5}"/>
    <cellStyle name="Normal 10 8 3" xfId="674" xr:uid="{1C2FB421-BB87-4190-9E2A-FD48D0F2B0F6}"/>
    <cellStyle name="Normal 10 8 3 2" xfId="675" xr:uid="{3B7A2158-F645-4A18-BD12-3042C2ECE6AA}"/>
    <cellStyle name="Normal 10 8 3 3" xfId="676" xr:uid="{C93F40E7-3B98-40C6-90FA-BA23BF35B416}"/>
    <cellStyle name="Normal 10 8 3 4" xfId="677" xr:uid="{63989C87-4AA3-45AD-BC55-1AD772351539}"/>
    <cellStyle name="Normal 10 8 4" xfId="678" xr:uid="{BF4D2249-05BF-41BF-B18A-E2AF55893C6D}"/>
    <cellStyle name="Normal 10 8 5" xfId="679" xr:uid="{441E0D13-9CA2-4F0C-B036-F350363C4BC7}"/>
    <cellStyle name="Normal 10 8 6" xfId="680" xr:uid="{6EDEF277-C6D2-4474-86FB-BDD534D0B3B5}"/>
    <cellStyle name="Normal 10 9" xfId="681" xr:uid="{82D76D6C-CAB2-405C-886E-60681A3D4C66}"/>
    <cellStyle name="Normal 10 9 2" xfId="682" xr:uid="{7DE626CA-0CB9-4FB0-A205-C5E2EB8E9532}"/>
    <cellStyle name="Normal 10 9 2 2" xfId="683" xr:uid="{1FB69A3E-E279-4B83-B123-49D3C1490A01}"/>
    <cellStyle name="Normal 10 9 2 2 2" xfId="4305" xr:uid="{20618CB9-9428-4507-878A-786C46ECF511}"/>
    <cellStyle name="Normal 10 9 2 2 3" xfId="4847" xr:uid="{F9B26D53-8EF1-4C80-B4ED-636D95671B3D}"/>
    <cellStyle name="Normal 10 9 2 3" xfId="684" xr:uid="{266FBBEA-4A0A-4996-BF6A-9B35C5AA5777}"/>
    <cellStyle name="Normal 10 9 2 4" xfId="685" xr:uid="{F733ADDC-3BFF-473D-87B4-350A62099D3C}"/>
    <cellStyle name="Normal 10 9 3" xfId="686" xr:uid="{A3614C2C-6C3A-4383-BB26-C49C58A2FD60}"/>
    <cellStyle name="Normal 10 9 3 2" xfId="5506" xr:uid="{34E8A58D-516A-40AF-809A-3300B990BB9C}"/>
    <cellStyle name="Normal 10 9 4" xfId="687" xr:uid="{4D3D2406-0BDE-4DE1-89E4-779D6E1D100E}"/>
    <cellStyle name="Normal 10 9 4 2" xfId="4776" xr:uid="{BEF8DE10-F276-4B7E-B731-F3316B513ADB}"/>
    <cellStyle name="Normal 10 9 4 3" xfId="4848" xr:uid="{C76937BB-913E-4BCD-B131-E8D102719D30}"/>
    <cellStyle name="Normal 10 9 4 4" xfId="4814" xr:uid="{FCD33977-817C-471A-B9EE-6489E646DE44}"/>
    <cellStyle name="Normal 10 9 5" xfId="688" xr:uid="{DE5883A7-FFF2-4A25-BDCE-4B9741A90936}"/>
    <cellStyle name="Normal 11" xfId="44" xr:uid="{47EBFE88-5C39-440F-BDEF-1661AB3C4D25}"/>
    <cellStyle name="Normal 11 2" xfId="3701" xr:uid="{C6307998-E565-46D7-8D7A-226E287FE2D5}"/>
    <cellStyle name="Normal 11 2 2" xfId="4524" xr:uid="{28566AB9-20BC-4D24-8E73-A61185C44768}"/>
    <cellStyle name="Normal 11 3" xfId="4310" xr:uid="{DC6479EC-7F79-4E3D-AF1D-84A181FE9205}"/>
    <cellStyle name="Normal 11 3 2" xfId="4766" xr:uid="{2A20DCAA-B0A5-4CA6-8C1E-D51589166BA2}"/>
    <cellStyle name="Normal 11 3 3" xfId="4892" xr:uid="{6D1B953B-CBDE-47DB-A0E8-5EBD6296BBE2}"/>
    <cellStyle name="Normal 11 3 4" xfId="4869" xr:uid="{1E3D070B-66C8-4B66-994B-0559DB1D276F}"/>
    <cellStyle name="Normal 11 4" xfId="4442" xr:uid="{E7F6E143-B571-4B1F-B744-2AF064BC5311}"/>
    <cellStyle name="Normal 12" xfId="45" xr:uid="{3DA67A1E-CDF6-4B28-91BB-1DBBE2E9E866}"/>
    <cellStyle name="Normal 12 2" xfId="3702" xr:uid="{ECAD9F58-5335-48C1-9F71-C2EBE53B4EF5}"/>
    <cellStyle name="Normal 12 2 2" xfId="4525" xr:uid="{023D2DE5-751D-447F-83BF-345A2C9BCA05}"/>
    <cellStyle name="Normal 12 3" xfId="4443" xr:uid="{4936B31A-7B0D-4BD9-97DD-EC9C35356CB7}"/>
    <cellStyle name="Normal 13" xfId="46" xr:uid="{CB6DC52C-0723-4458-B89A-14B0E16BFC92}"/>
    <cellStyle name="Normal 13 2" xfId="47" xr:uid="{82ED6B29-285D-46C1-A960-74351C26AB53}"/>
    <cellStyle name="Normal 13 2 2" xfId="3703" xr:uid="{5B09F8E5-0DA8-4F95-B3A3-5DB99D7DDC40}"/>
    <cellStyle name="Normal 13 2 2 2" xfId="4526" xr:uid="{E3BAA475-FFBB-472C-BB98-28B102ADF2C6}"/>
    <cellStyle name="Normal 13 2 3" xfId="4312" xr:uid="{C2772264-BC7E-443B-BF96-5BEF37B4B470}"/>
    <cellStyle name="Normal 13 2 3 2" xfId="4767" xr:uid="{48E10826-38B7-4733-A67C-2119C90E3476}"/>
    <cellStyle name="Normal 13 2 3 3" xfId="4893" xr:uid="{B58F57DB-AF97-429B-8B1E-CB07513BE36F}"/>
    <cellStyle name="Normal 13 2 3 4" xfId="4870" xr:uid="{7C3500AE-C0A2-4322-BF8B-5599A1C3437F}"/>
    <cellStyle name="Normal 13 2 4" xfId="4445" xr:uid="{F413E27A-15FC-4398-8F6E-D70C11F26C97}"/>
    <cellStyle name="Normal 13 3" xfId="3704" xr:uid="{644BD486-2A4D-416E-A5AA-4A37D489690C}"/>
    <cellStyle name="Normal 13 3 2" xfId="4396" xr:uid="{456B148D-F41C-4AAF-82CD-4397CCA32D92}"/>
    <cellStyle name="Normal 13 3 2 2" xfId="4657" xr:uid="{CCD17462-414A-4DB8-A137-C295DE1746D2}"/>
    <cellStyle name="Normal 13 3 3" xfId="4313" xr:uid="{9A3A4B20-872E-40E5-9C21-7C1F1FD611A0}"/>
    <cellStyle name="Normal 13 3 3 2" xfId="4585" xr:uid="{828D9FED-2587-4FF4-BB1B-85080E2D51B5}"/>
    <cellStyle name="Normal 13 3 4" xfId="4527" xr:uid="{4D351E97-E536-4A39-9A45-1AA5F25D6EBB}"/>
    <cellStyle name="Normal 13 3 4 2" xfId="4780" xr:uid="{DA2B995B-24C3-4CD7-985C-5840D8B3D62F}"/>
    <cellStyle name="Normal 13 3 5" xfId="4894" xr:uid="{7DC29453-C4DB-4C18-912F-6D7DEFDC1B4C}"/>
    <cellStyle name="Normal 13 4" xfId="4314" xr:uid="{5AB36BB0-081E-4ABC-93D5-86B09BAB1121}"/>
    <cellStyle name="Normal 13 4 2" xfId="4586" xr:uid="{5B906AB4-B5E1-4010-81DD-9DA48CFBBB10}"/>
    <cellStyle name="Normal 13 5" xfId="4311" xr:uid="{D722DBAF-265F-4ABC-8E30-148116A5529F}"/>
    <cellStyle name="Normal 13 5 2" xfId="4584" xr:uid="{E7E6C59C-452B-4FAA-BF8C-0C9F522D4E87}"/>
    <cellStyle name="Normal 13 6" xfId="4444" xr:uid="{436C1EE4-354D-45CC-A8C5-160C3108254E}"/>
    <cellStyle name="Normal 14" xfId="48" xr:uid="{2E63B06D-2561-46D0-8EA8-520F0AABFC7A}"/>
    <cellStyle name="Normal 14 18" xfId="4316" xr:uid="{C097E858-4D35-4FB8-AD3E-3234BE398909}"/>
    <cellStyle name="Normal 14 18 2" xfId="4588" xr:uid="{447645CD-DD8D-4C1A-9FCF-4D06BCF2955C}"/>
    <cellStyle name="Normal 14 2" xfId="86" xr:uid="{720217F6-B49D-444B-9C22-9C4371020664}"/>
    <cellStyle name="Normal 14 2 2" xfId="87" xr:uid="{F2CD73B9-56C7-49DE-8038-EFC3794788D1}"/>
    <cellStyle name="Normal 14 2 2 2" xfId="3705" xr:uid="{CC4FE0B6-7CDE-42B0-9BF3-1C3D1C905590}"/>
    <cellStyle name="Normal 14 2 2 2 2" xfId="4528" xr:uid="{75619D6B-78AA-482A-A09B-A05BD91A7E45}"/>
    <cellStyle name="Normal 14 2 2 3" xfId="4467" xr:uid="{EAACD8AA-9AC4-468F-9110-FE2B971FC91A}"/>
    <cellStyle name="Normal 14 2 3" xfId="3706" xr:uid="{BBF6A04C-AFE1-4191-A3C2-C3402ED7DC46}"/>
    <cellStyle name="Normal 14 2 3 2" xfId="4529" xr:uid="{984B0937-9A81-4948-AD62-55B09E6C5783}"/>
    <cellStyle name="Normal 14 2 4" xfId="4466" xr:uid="{1D28701C-4BBE-4E03-9A17-CBCEBF9CB4AD}"/>
    <cellStyle name="Normal 14 3" xfId="3707" xr:uid="{5F94FDA4-9718-45B6-8341-399BEB88EC28}"/>
    <cellStyle name="Normal 14 3 2" xfId="4530" xr:uid="{BD4E27BF-7BC3-4A79-B2CA-0ABE72475534}"/>
    <cellStyle name="Normal 14 4" xfId="4315" xr:uid="{54979EF8-421E-405F-AB03-EEE8178E6407}"/>
    <cellStyle name="Normal 14 4 2" xfId="4587" xr:uid="{AD59E197-AA04-4950-95B5-700B3878ADF9}"/>
    <cellStyle name="Normal 14 4 2 2" xfId="4768" xr:uid="{5701C3FF-2E62-424D-8E9A-835A9BF0FD24}"/>
    <cellStyle name="Normal 14 4 3" xfId="4895" xr:uid="{80E9E545-A4ED-4259-B31F-089636CBAF31}"/>
    <cellStyle name="Normal 14 4 4" xfId="4871" xr:uid="{F76C2D1E-1B82-4859-A399-33A673C409FD}"/>
    <cellStyle name="Normal 14 5" xfId="4446" xr:uid="{464AE712-8D04-425C-AE2E-B13979BE166D}"/>
    <cellStyle name="Normal 15" xfId="49" xr:uid="{C7A585EE-6D60-402E-B9E1-DC1A63F15DD1}"/>
    <cellStyle name="Normal 15 2" xfId="50" xr:uid="{4077D61C-B6A3-419C-9A52-A4BADCB081BB}"/>
    <cellStyle name="Normal 15 2 2" xfId="3708" xr:uid="{0D6E6FE3-64DC-4730-89F5-ED971D9409FC}"/>
    <cellStyle name="Normal 15 2 2 2" xfId="4531" xr:uid="{99E89415-161B-470C-BC50-61E49B59C5B6}"/>
    <cellStyle name="Normal 15 2 3" xfId="4448" xr:uid="{8F0FC6A3-F69C-41B8-AEEA-063F6A1CE501}"/>
    <cellStyle name="Normal 15 3" xfId="3709" xr:uid="{D03EABD4-9AC3-46D6-9E8E-C58A1329A7A9}"/>
    <cellStyle name="Normal 15 3 2" xfId="4397" xr:uid="{1DB30A14-5524-4F83-BBA6-0A5D42CDA1E6}"/>
    <cellStyle name="Normal 15 3 2 2" xfId="4658" xr:uid="{7DC2F734-21A8-484F-9A02-89B35FA0CB2F}"/>
    <cellStyle name="Normal 15 3 3" xfId="4318" xr:uid="{1E4D1E1B-0127-4B2E-A162-505049A8FBED}"/>
    <cellStyle name="Normal 15 3 3 2" xfId="4590" xr:uid="{DC58448C-51EF-4A58-9F37-966CDFC757F4}"/>
    <cellStyle name="Normal 15 3 4" xfId="4532" xr:uid="{32FEBCE6-3FB1-4271-9EF3-0F1BF7290A96}"/>
    <cellStyle name="Normal 15 3 4 2" xfId="4781" xr:uid="{8913C9B9-CF59-4F11-BB31-BB3F74245E80}"/>
    <cellStyle name="Normal 15 3 5" xfId="4897" xr:uid="{FED21F98-C90B-4EDD-8A1C-0C854DA673F0}"/>
    <cellStyle name="Normal 15 4" xfId="4317" xr:uid="{645B957F-0100-46BB-9768-AAAFB098BF74}"/>
    <cellStyle name="Normal 15 4 2" xfId="4589" xr:uid="{E414938D-53CA-4019-A495-19F3FBDE5C0F}"/>
    <cellStyle name="Normal 15 4 2 2" xfId="4769" xr:uid="{95A77729-420B-4D58-A879-0B1961B46A57}"/>
    <cellStyle name="Normal 15 4 3" xfId="4896" xr:uid="{2FDA5FA9-0411-4DC9-A1AC-2280CCAC78C4}"/>
    <cellStyle name="Normal 15 4 4" xfId="4872" xr:uid="{7F7516EA-1ECC-43BA-B444-2BD44E214FC5}"/>
    <cellStyle name="Normal 15 5" xfId="4447" xr:uid="{17055288-9A38-4980-9FFD-BC67E470DDA0}"/>
    <cellStyle name="Normal 16" xfId="51" xr:uid="{1E3151EF-5909-4B0B-BF9A-5A694CFE5C24}"/>
    <cellStyle name="Normal 16 2" xfId="3710" xr:uid="{569E040F-DCBD-4969-A5EA-2CC764DCF93A}"/>
    <cellStyle name="Normal 16 2 2" xfId="4398" xr:uid="{AC53BA19-5D3A-491D-867B-0D8184AF92C2}"/>
    <cellStyle name="Normal 16 2 2 2" xfId="4659" xr:uid="{65E0D22B-F149-42C0-9B73-4DC4992F3340}"/>
    <cellStyle name="Normal 16 2 3" xfId="4319" xr:uid="{6F8C9D93-3DE1-43F4-A58D-105A94D3F89B}"/>
    <cellStyle name="Normal 16 2 3 2" xfId="4591" xr:uid="{D610E0A1-3046-4CDE-B220-241E5619AA50}"/>
    <cellStyle name="Normal 16 2 4" xfId="4533" xr:uid="{74516DB7-FC69-4FEB-992A-1A1240A370E3}"/>
    <cellStyle name="Normal 16 2 4 2" xfId="4782" xr:uid="{BA5DE1C9-F79D-42AC-9C82-8A6B148E300E}"/>
    <cellStyle name="Normal 16 2 5" xfId="4898" xr:uid="{889A24F8-2E9B-4D0E-BFC0-AF8B2FC3D7C8}"/>
    <cellStyle name="Normal 16 3" xfId="4449" xr:uid="{C9B8CE3C-49F6-4FEC-89CB-10CE94A812F4}"/>
    <cellStyle name="Normal 17" xfId="52" xr:uid="{009530EE-CDB4-4154-A102-8B7B027A87DC}"/>
    <cellStyle name="Normal 17 2" xfId="3711" xr:uid="{BDF8697A-E928-4B24-B466-D070B7EC174A}"/>
    <cellStyle name="Normal 17 2 2" xfId="4399" xr:uid="{FB1C4BE8-7CC4-49B5-86F2-CB83165BECC9}"/>
    <cellStyle name="Normal 17 2 2 2" xfId="4660" xr:uid="{1CBF3631-D923-4071-80AC-682A68527346}"/>
    <cellStyle name="Normal 17 2 3" xfId="4321" xr:uid="{B6A44992-CAA7-4506-8CC4-93FEF1AB7BF5}"/>
    <cellStyle name="Normal 17 2 3 2" xfId="4593" xr:uid="{71698083-E6E5-4772-BF05-8A00A08C11F3}"/>
    <cellStyle name="Normal 17 2 4" xfId="4534" xr:uid="{8943F420-CD14-4BBA-A2E4-22E6B2BA7228}"/>
    <cellStyle name="Normal 17 2 4 2" xfId="4783" xr:uid="{EB1EF76D-D059-443E-8444-C856617A131C}"/>
    <cellStyle name="Normal 17 2 5" xfId="4899" xr:uid="{56C7FF11-3684-47BF-B61A-5310FC20C70C}"/>
    <cellStyle name="Normal 17 3" xfId="4322" xr:uid="{0F877D5E-0402-4D33-87D8-E830B2BE09EB}"/>
    <cellStyle name="Normal 17 3 2" xfId="4594" xr:uid="{6C938177-CB12-47A3-B1D4-7F6D0CC2DDE1}"/>
    <cellStyle name="Normal 17 4" xfId="4320" xr:uid="{A795CCE3-B48A-41C6-9CBD-BFB29179D8AD}"/>
    <cellStyle name="Normal 17 4 2" xfId="4592" xr:uid="{76674822-1811-4BC1-B5B7-249C5B50FFE6}"/>
    <cellStyle name="Normal 17 5" xfId="4450" xr:uid="{B5FFCE07-7B01-4BEC-B993-E3BB255DD336}"/>
    <cellStyle name="Normal 18" xfId="53" xr:uid="{CA9C5731-C71F-4516-82A4-AC88FF9BDF74}"/>
    <cellStyle name="Normal 18 2" xfId="3712" xr:uid="{C36A4BAA-F28F-462B-AE99-5528BEDFC1CC}"/>
    <cellStyle name="Normal 18 2 2" xfId="4535" xr:uid="{00CBEA1E-76EE-411F-B27A-B80E7C0CCED2}"/>
    <cellStyle name="Normal 18 3" xfId="4323" xr:uid="{7074DB5D-903C-40C8-92E2-3ACCA2B99A8C}"/>
    <cellStyle name="Normal 18 3 2" xfId="4770" xr:uid="{128F0DA8-2B38-4C79-B65A-6B6215FD55E2}"/>
    <cellStyle name="Normal 18 3 3" xfId="4900" xr:uid="{32D3EE32-3813-49AD-9B67-3B67830998E6}"/>
    <cellStyle name="Normal 18 3 4" xfId="4873" xr:uid="{A9BB920B-E83D-4F40-B1AC-FCAC69AFD3DF}"/>
    <cellStyle name="Normal 18 4" xfId="4451" xr:uid="{94741A4B-B9A3-4D35-94EC-A6FC9AFDB9CB}"/>
    <cellStyle name="Normal 19" xfId="54" xr:uid="{B4C795C4-E55B-4CF2-BCC2-2CA85BB2AEEE}"/>
    <cellStyle name="Normal 19 2" xfId="55" xr:uid="{F4B07681-8F1F-4DFA-B7D0-126EEC5BF93B}"/>
    <cellStyle name="Normal 19 2 2" xfId="3713" xr:uid="{896BB23B-8372-4864-992A-D70609801802}"/>
    <cellStyle name="Normal 19 2 2 2" xfId="4536" xr:uid="{ABF0BB7C-0208-4D84-A13A-15CEE1E297B9}"/>
    <cellStyle name="Normal 19 2 3" xfId="4453" xr:uid="{9BA09E1D-AD12-454B-B829-E991B30A45D1}"/>
    <cellStyle name="Normal 19 3" xfId="3714" xr:uid="{F13A9137-AB03-4DB9-AB41-1AE0C97DCD31}"/>
    <cellStyle name="Normal 19 3 2" xfId="4537" xr:uid="{516C7E54-CF3B-4F5F-8E86-967841BA52CB}"/>
    <cellStyle name="Normal 19 4" xfId="4452" xr:uid="{77937B3B-41B9-4F3A-80A3-AC9C1560D0DA}"/>
    <cellStyle name="Normal 2" xfId="3" xr:uid="{0035700C-F3A5-4A6F-B63A-5CE25669DEE2}"/>
    <cellStyle name="Normal 2 2" xfId="56" xr:uid="{7D3CF67F-D93E-47DD-ACB9-7C8259D725C8}"/>
    <cellStyle name="Normal 2 2 2" xfId="57" xr:uid="{841F46F1-6280-4B8F-929B-BB709BA73F52}"/>
    <cellStyle name="Normal 2 2 2 2" xfId="3715" xr:uid="{986EED38-E565-4423-86DE-3C5721E7FF45}"/>
    <cellStyle name="Normal 2 2 2 2 2" xfId="4538" xr:uid="{EF300D18-17EE-4A9C-BBE0-D4CB09DE458C}"/>
    <cellStyle name="Normal 2 2 2 3" xfId="4455" xr:uid="{B8845544-D87D-4EB8-899C-AF1034763C48}"/>
    <cellStyle name="Normal 2 2 3" xfId="3716" xr:uid="{F55E2CF0-BF54-4878-AF29-B399217E92F4}"/>
    <cellStyle name="Normal 2 2 3 2" xfId="4539" xr:uid="{FBBC5D84-3B6E-478B-A1DA-A6616000B46E}"/>
    <cellStyle name="Normal 2 2 3 2 2" xfId="4799" xr:uid="{F568CD24-C682-4199-8ACB-073136EE01F4}"/>
    <cellStyle name="Normal 2 2 3 2 2 2" xfId="4832" xr:uid="{6157BBE4-FA7D-4ACE-AD96-A264D69AB02B}"/>
    <cellStyle name="Normal 2 2 3 2 2 3" xfId="5520" xr:uid="{7C6A9810-F5B8-4F7F-9DD0-D8C5AE3C1025}"/>
    <cellStyle name="Normal 2 2 3 2 2 4" xfId="5533" xr:uid="{300CA467-5772-4EA4-AFE3-CE3BAD1FAC44}"/>
    <cellStyle name="Normal 2 2 3 2 3" xfId="4918" xr:uid="{613DE67F-6161-4E57-83FD-73BCA6F85CE7}"/>
    <cellStyle name="Normal 2 2 3 2 4" xfId="5473" xr:uid="{BC82A70D-4FA8-42C8-A3E9-0626C3A57E90}"/>
    <cellStyle name="Normal 2 2 3 3" xfId="4697" xr:uid="{641DF1A5-DDDD-4664-B3BD-8785A6EBF398}"/>
    <cellStyle name="Normal 2 2 3 4" xfId="4874" xr:uid="{37206CFC-7F49-4939-B8A1-F9A3006F5E44}"/>
    <cellStyle name="Normal 2 2 3 5" xfId="4863" xr:uid="{DFF7D6E4-5EDA-479A-BFE8-5A70DA20B46A}"/>
    <cellStyle name="Normal 2 2 4" xfId="4324" xr:uid="{4C113035-A2CF-4CB0-83E8-9BB9A56D31AF}"/>
    <cellStyle name="Normal 2 2 4 2" xfId="4595" xr:uid="{1A6EE005-9D97-446D-850C-BF8C252B7A52}"/>
    <cellStyle name="Normal 2 2 4 2 2" xfId="4771" xr:uid="{4C5626F2-3B1F-4391-958D-C862139DB4AD}"/>
    <cellStyle name="Normal 2 2 4 3" xfId="4901" xr:uid="{157C7A29-3E44-440D-814D-D561387606F3}"/>
    <cellStyle name="Normal 2 2 4 4" xfId="4875" xr:uid="{DC34A88E-D043-476C-BEAD-EC05C48CFA78}"/>
    <cellStyle name="Normal 2 2 5" xfId="4454" xr:uid="{AB18172B-0124-4A07-9FA3-4DA8EE971652}"/>
    <cellStyle name="Normal 2 2 5 2" xfId="4831" xr:uid="{8B5AC9E0-055B-49F5-8EB0-5B303EB7450A}"/>
    <cellStyle name="Normal 2 2 6" xfId="4921" xr:uid="{211C17D3-D430-44C5-926A-F481BE5E56B7}"/>
    <cellStyle name="Normal 2 3" xfId="58" xr:uid="{025AAEBC-DEFC-4A40-8795-2957358842F2}"/>
    <cellStyle name="Normal 2 3 2" xfId="59" xr:uid="{B927FFDD-2487-484F-9DF8-50F74E465580}"/>
    <cellStyle name="Normal 2 3 2 2" xfId="3717" xr:uid="{61A4E9FE-71F3-4CDD-8EF9-FB1770D3F665}"/>
    <cellStyle name="Normal 2 3 2 2 2" xfId="4540" xr:uid="{4DB21AB6-2319-497E-BE12-17EF0D58C42F}"/>
    <cellStyle name="Normal 2 3 2 3" xfId="4326" xr:uid="{58BBC5B6-7AE1-46B9-B408-5CC48272EAA0}"/>
    <cellStyle name="Normal 2 3 2 3 2" xfId="4596" xr:uid="{27B9DD71-B731-40C5-A0E4-02D3DAA1E773}"/>
    <cellStyle name="Normal 2 3 2 3 2 2" xfId="4773" xr:uid="{0ED3ED57-1FA1-4465-9BB2-C04D51CD51A2}"/>
    <cellStyle name="Normal 2 3 2 3 3" xfId="4903" xr:uid="{D8D08EED-60DF-408F-946E-210B85F680F0}"/>
    <cellStyle name="Normal 2 3 2 3 4" xfId="4876" xr:uid="{EB95FB31-197D-4A70-A29F-3AD7EC98B44C}"/>
    <cellStyle name="Normal 2 3 2 4" xfId="4457" xr:uid="{D35FFFEA-4141-47CA-9245-1668B19042C2}"/>
    <cellStyle name="Normal 2 3 3" xfId="60" xr:uid="{F8839BB0-545E-4474-AABE-7D57D5E133EB}"/>
    <cellStyle name="Normal 2 3 4" xfId="61" xr:uid="{0BAC9677-2272-4B62-8744-9BA3D2D4ED6D}"/>
    <cellStyle name="Normal 2 3 5" xfId="3718" xr:uid="{C57F4C16-6EF8-4B68-9313-43378B560332}"/>
    <cellStyle name="Normal 2 3 5 2" xfId="4541" xr:uid="{B347C835-C19B-4499-B149-D8463C82FC61}"/>
    <cellStyle name="Normal 2 3 6" xfId="4325" xr:uid="{28601CC2-BD32-4BC5-8FB4-2DB4D063B00A}"/>
    <cellStyle name="Normal 2 3 6 2" xfId="4772" xr:uid="{A2F31818-53DE-45B8-ADDA-C2E0214B196B}"/>
    <cellStyle name="Normal 2 3 6 3" xfId="4902" xr:uid="{674CE944-CD19-41C5-85E0-A5B0A3FBCA4B}"/>
    <cellStyle name="Normal 2 3 6 4" xfId="4877" xr:uid="{0B431B28-2E18-4F2B-9164-810E0F49F34F}"/>
    <cellStyle name="Normal 2 3 7" xfId="4456" xr:uid="{4BDF5547-E006-4430-B443-549042CFC13E}"/>
    <cellStyle name="Normal 2 4" xfId="62" xr:uid="{27F2BB4E-F76B-4852-8EE7-0A5B4B4988AD}"/>
    <cellStyle name="Normal 2 4 2" xfId="63" xr:uid="{36FD9675-4AA5-4DFF-8E1D-40D5D8D9D57D}"/>
    <cellStyle name="Normal 2 4 3" xfId="3719" xr:uid="{85F68CB7-CA86-45E9-BA60-11603EB1F96B}"/>
    <cellStyle name="Normal 2 4 3 2" xfId="4542" xr:uid="{FACB7940-6682-4DD0-98CC-056ADA970539}"/>
    <cellStyle name="Normal 2 4 3 3" xfId="4841" xr:uid="{E34135FB-1D51-421C-9449-270FBD2C9D8D}"/>
    <cellStyle name="Normal 2 4 4" xfId="4458" xr:uid="{79F5399A-8F22-46D4-B785-A8E3EE4E4EEF}"/>
    <cellStyle name="Normal 2 4 5" xfId="4922" xr:uid="{2FC9C016-DD66-4226-BD00-0CA29DA06437}"/>
    <cellStyle name="Normal 2 4 6" xfId="4920" xr:uid="{CAEF3068-9B5E-437B-82E9-D29F6324505C}"/>
    <cellStyle name="Normal 2 5" xfId="3720" xr:uid="{D70D6EC1-E3D0-408A-A0A9-55BC773CC122}"/>
    <cellStyle name="Normal 2 5 2" xfId="3735" xr:uid="{90987F73-58F7-4BC5-B0D6-F6CB6735C798}"/>
    <cellStyle name="Normal 2 5 2 2" xfId="4558" xr:uid="{AADCB1D7-EC37-41E0-982A-2313F4B5FB4D}"/>
    <cellStyle name="Normal 2 5 2 2 2" xfId="4691" xr:uid="{EAE4CC58-07FF-4782-A1D6-0E4244AF8D52}"/>
    <cellStyle name="Normal 2 5 3" xfId="4543" xr:uid="{E53D3F26-6EE7-4F7E-825B-6AA6A774766A}"/>
    <cellStyle name="Normal 2 5 3 2" xfId="4800" xr:uid="{64A67423-1EA9-45AC-ACCF-2A409FE8938B}"/>
    <cellStyle name="Normal 2 5 3 3" xfId="4914" xr:uid="{3F9030E0-FA45-4B0F-B34B-51D1F4DB1A2D}"/>
    <cellStyle name="Normal 2 5 3 4" xfId="5470" xr:uid="{42ED1908-BD03-449A-809B-6EA3313AF922}"/>
    <cellStyle name="Normal 2 5 3 4 2" xfId="5514" xr:uid="{04CA9B3B-82C2-41CE-B9EB-D5622D50DFFD}"/>
    <cellStyle name="Normal 2 5 4" xfId="4833" xr:uid="{6FAE6DD8-1F9E-44F0-8893-1FBAA14D150C}"/>
    <cellStyle name="Normal 2 5 5" xfId="4829" xr:uid="{61CD6ABC-5FCB-4D91-B89F-094AFBE96666}"/>
    <cellStyle name="Normal 2 5 6" xfId="4828" xr:uid="{1F77FFDF-3E1C-47AD-8D08-F25D603FA023}"/>
    <cellStyle name="Normal 2 5 7" xfId="4917" xr:uid="{EBA012F2-7BEC-4057-BFD3-C8FDFDDB18EA}"/>
    <cellStyle name="Normal 2 5 8" xfId="4887" xr:uid="{DE75B64D-8CEB-42DF-A04C-85C10959FCBF}"/>
    <cellStyle name="Normal 2 6" xfId="3736" xr:uid="{04FA5C41-BC62-4065-997E-4B3743CAEEE6}"/>
    <cellStyle name="Normal 2 6 2" xfId="4559" xr:uid="{8492B4A0-0633-4968-ABF8-EBC63730ABEA}"/>
    <cellStyle name="Normal 2 6 2 2" xfId="4687" xr:uid="{04210D64-42D0-4052-802E-79352BA482E9}"/>
    <cellStyle name="Normal 2 6 3" xfId="4690" xr:uid="{C6FCB31E-22B7-4C3D-945A-ABBAB91E4956}"/>
    <cellStyle name="Normal 2 6 3 2" xfId="5502" xr:uid="{F8F41140-CDA7-4841-BB95-A107C159B137}"/>
    <cellStyle name="Normal 2 6 4" xfId="4834" xr:uid="{D1E2B931-A690-4F39-836D-F94EB43CDF78}"/>
    <cellStyle name="Normal 2 6 5" xfId="4826" xr:uid="{701311F0-29A6-43D6-994E-FC10E16825D6}"/>
    <cellStyle name="Normal 2 6 5 2" xfId="4878" xr:uid="{2730C7C8-3270-4D13-A75C-A530836A3649}"/>
    <cellStyle name="Normal 2 6 6" xfId="4812" xr:uid="{7916B2CF-3E0A-4CAB-923D-DE155B212B7B}"/>
    <cellStyle name="Normal 2 6 7" xfId="5489" xr:uid="{FDB29E9B-1D9F-42AF-9885-E70CD3D9BE3A}"/>
    <cellStyle name="Normal 2 6 8" xfId="5498" xr:uid="{95B795CC-8DF2-4D00-AC1A-FD22BAD041CD}"/>
    <cellStyle name="Normal 2 6 9" xfId="4686" xr:uid="{A8BF7E75-B20A-4FA8-90D2-99F5F0691ED4}"/>
    <cellStyle name="Normal 2 7" xfId="4406" xr:uid="{4FF2D9C5-6A55-4C9B-A225-6484E2041EDB}"/>
    <cellStyle name="Normal 2 7 2" xfId="4712" xr:uid="{F56751D7-6DFA-49F8-9462-F439E5736A1E}"/>
    <cellStyle name="Normal 2 7 3" xfId="4835" xr:uid="{FFDA1107-5B84-4B50-8066-302AD1C63F3D}"/>
    <cellStyle name="Normal 2 7 4" xfId="5471" xr:uid="{7795A532-AD09-4190-95C9-6054495CBBA9}"/>
    <cellStyle name="Normal 2 7 5" xfId="4688" xr:uid="{C08C7911-166F-4499-82B6-A8213777507C}"/>
    <cellStyle name="Normal 2 8" xfId="4761" xr:uid="{8A72D005-67BD-4364-B949-14B41E8AE366}"/>
    <cellStyle name="Normal 2 9" xfId="4830" xr:uid="{BE36FFB8-8A3C-4E2B-A90C-462DFC1F86CD}"/>
    <cellStyle name="Normal 20" xfId="88" xr:uid="{7AFDB3C4-26A8-47F4-A00E-36FB4EE9D82F}"/>
    <cellStyle name="Normal 20 2" xfId="3721" xr:uid="{50A36B28-7B35-44DE-A0FD-9DCA63C82CD0}"/>
    <cellStyle name="Normal 20 2 2" xfId="3722" xr:uid="{B411D718-72CE-4560-8480-5108D33061DF}"/>
    <cellStyle name="Normal 20 2 2 2" xfId="4400" xr:uid="{2B61AD3F-FE95-438F-86A6-AAEBACFCAA20}"/>
    <cellStyle name="Normal 20 2 2 2 2" xfId="4661" xr:uid="{67F2330C-30B0-460F-9263-52D54E4C32A2}"/>
    <cellStyle name="Normal 20 2 2 3" xfId="4392" xr:uid="{8FA0ED32-B9B9-4FED-B45A-FE4CA6047DD3}"/>
    <cellStyle name="Normal 20 2 2 3 2" xfId="4653" xr:uid="{898D60BB-C555-4A37-9D8A-AC6C666BBCA7}"/>
    <cellStyle name="Normal 20 2 2 4" xfId="4545" xr:uid="{11E9C77D-18CF-43EA-AD69-2E0C9D650E43}"/>
    <cellStyle name="Normal 20 2 2 4 2" xfId="4796" xr:uid="{30386EC7-AC01-45C6-AF72-10D5E3BE7D61}"/>
    <cellStyle name="Normal 20 2 2 5" xfId="4912" xr:uid="{11D58FFA-C306-4DBC-B104-6B544602E5CA}"/>
    <cellStyle name="Normal 20 2 3" xfId="4395" xr:uid="{9D769751-E05C-4D3A-A449-456B6CEA1D63}"/>
    <cellStyle name="Normal 20 2 3 2" xfId="4656" xr:uid="{C31D8694-9DCC-444A-9E05-E727694B7BD8}"/>
    <cellStyle name="Normal 20 2 4" xfId="4391" xr:uid="{68E2965B-3347-40C0-B7F6-E6DEF3801748}"/>
    <cellStyle name="Normal 20 2 4 2" xfId="4652" xr:uid="{B50EEDCA-58FD-4A98-819A-1E6D33FC2DA7}"/>
    <cellStyle name="Normal 20 2 5" xfId="4544" xr:uid="{AD8A26DE-AF6E-4F71-91F6-FFE6EB4DAD07}"/>
    <cellStyle name="Normal 20 2 5 2" xfId="4795" xr:uid="{71549D0F-CD05-42D2-A5B5-5741E4176FA4}"/>
    <cellStyle name="Normal 20 2 6" xfId="4911" xr:uid="{C1DE97BE-AFB1-4D4A-9DCE-637F405DF31A}"/>
    <cellStyle name="Normal 20 3" xfId="3831" xr:uid="{AD4B4649-149F-4A9B-99E2-AA90A8A9F51C}"/>
    <cellStyle name="Normal 20 3 2" xfId="4563" xr:uid="{7FF1D72C-7D9E-4431-B8DB-8C4984EA4D09}"/>
    <cellStyle name="Normal 20 4" xfId="4327" xr:uid="{AC7C188F-A4C8-44CE-8A61-3A7DE60E460D}"/>
    <cellStyle name="Normal 20 4 2" xfId="4597" xr:uid="{AE9B04CE-5FC3-4AAE-A25D-CFCA289DCDFA}"/>
    <cellStyle name="Normal 20 4 2 2" xfId="4774" xr:uid="{66AD082D-F6FB-424D-BDAD-8A45F9D79EC8}"/>
    <cellStyle name="Normal 20 4 3" xfId="4904" xr:uid="{9D82C1F1-ED6B-4ACA-A890-219DF6AF91F4}"/>
    <cellStyle name="Normal 20 4 4" xfId="4879" xr:uid="{98E6C743-A320-48EF-A2A9-7283BF2C88CB}"/>
    <cellStyle name="Normal 20 5" xfId="4468" xr:uid="{8D1BA9B3-AAFD-40D8-8E9E-AAB00FA3F51A}"/>
    <cellStyle name="Normal 20 5 2" xfId="5495" xr:uid="{304F3ECB-AA1A-44BA-81A3-EFB83592A992}"/>
    <cellStyle name="Normal 20 6" xfId="4801" xr:uid="{026B5D8E-6396-49A8-B07C-A0237456D76F}"/>
    <cellStyle name="Normal 20 7" xfId="4864" xr:uid="{9109C560-4197-4555-9BBF-7BD5974F92C9}"/>
    <cellStyle name="Normal 20 8" xfId="4885" xr:uid="{6A2D69A8-FA62-4EB8-BBE3-E519EB8E5685}"/>
    <cellStyle name="Normal 20 9" xfId="4884" xr:uid="{F3A49FB1-1EA2-4B57-8F38-678988AD06BA}"/>
    <cellStyle name="Normal 21" xfId="89" xr:uid="{499EBCB3-456F-4448-8745-B694903AB94A}"/>
    <cellStyle name="Normal 21 2" xfId="3723" xr:uid="{314D0DC3-1176-44AF-98B5-8C413A7A8DE6}"/>
    <cellStyle name="Normal 21 2 2" xfId="3724" xr:uid="{54AAAD35-F2C3-4620-B8CB-CB1FE2D090F8}"/>
    <cellStyle name="Normal 21 2 2 2" xfId="4547" xr:uid="{4253B3D6-E280-42D5-ABBF-0701FFD10A01}"/>
    <cellStyle name="Normal 21 2 3" xfId="4546" xr:uid="{8D4722F4-07CC-46B7-81CB-4845193FDA0C}"/>
    <cellStyle name="Normal 21 3" xfId="4328" xr:uid="{9455D3CA-80FC-4B16-AC9C-F31E66DAFEA3}"/>
    <cellStyle name="Normal 21 3 2" xfId="4714" xr:uid="{8775DD33-CD6B-4718-98FB-63EF80497116}"/>
    <cellStyle name="Normal 21 3 2 2" xfId="5524" xr:uid="{C65952BC-ACD3-4BF7-985C-D80B8F4A2757}"/>
    <cellStyle name="Normal 21 3 3" xfId="4713" xr:uid="{5200CF01-8962-4602-85DD-D20FE6A8B8EB}"/>
    <cellStyle name="Normal 21 4" xfId="4469" xr:uid="{7472EA6A-8DBF-4BA4-BC07-0ADA1533C0EB}"/>
    <cellStyle name="Normal 21 4 2" xfId="5525" xr:uid="{23BB1CE1-48DB-4C27-8824-16BCE5A8DD4D}"/>
    <cellStyle name="Normal 21 4 3" xfId="4784" xr:uid="{447392DF-2AA5-4F30-A62B-01E6BC057539}"/>
    <cellStyle name="Normal 21 5" xfId="4905" xr:uid="{066CF738-055E-424D-AD04-70DEB5D8937D}"/>
    <cellStyle name="Normal 22" xfId="689" xr:uid="{91ED8A8B-F217-41EA-8658-DBFEE9232C61}"/>
    <cellStyle name="Normal 22 2" xfId="3665" xr:uid="{490011C0-B7AD-4430-B46A-6110CA77F26E}"/>
    <cellStyle name="Normal 22 2 2" xfId="4488" xr:uid="{9D355877-834D-4737-BFB1-503ABC2532B4}"/>
    <cellStyle name="Normal 22 3" xfId="3664" xr:uid="{2087F7A3-D606-4EB8-9581-502E738511E9}"/>
    <cellStyle name="Normal 22 3 2" xfId="4329" xr:uid="{F93CA03F-5348-40D0-9E24-F9E54BF3446F}"/>
    <cellStyle name="Normal 22 3 2 2" xfId="4715" xr:uid="{92B317F4-2388-420B-BCF3-D1A2F7ECBD94}"/>
    <cellStyle name="Normal 22 3 3" xfId="4487" xr:uid="{05773639-AD41-45A2-8157-1263810FEC7C}"/>
    <cellStyle name="Normal 22 3 4" xfId="4859" xr:uid="{BA7E2935-7999-4E65-821E-17440209DCCE}"/>
    <cellStyle name="Normal 22 4" xfId="3668" xr:uid="{BD16B9E9-7EEC-436F-94A7-A5A73B024333}"/>
    <cellStyle name="Normal 22 4 10" xfId="5523" xr:uid="{A4460F5C-651D-4857-BAFF-54684BA66E67}"/>
    <cellStyle name="Normal 22 4 2" xfId="4405" xr:uid="{01A916A1-4607-421F-8DDD-4F7271C74F3B}"/>
    <cellStyle name="Normal 22 4 2 2" xfId="4666" xr:uid="{352783D8-723C-4D74-B37E-AC2F58216A51}"/>
    <cellStyle name="Normal 22 4 3" xfId="4491" xr:uid="{B3A5255A-E3DF-48B7-9421-BF4867618E19}"/>
    <cellStyle name="Normal 22 4 3 2" xfId="4804" xr:uid="{1EF62E0D-E103-471E-B738-2B996FB3C486}"/>
    <cellStyle name="Normal 22 4 3 3" xfId="4916" xr:uid="{15E23712-8C13-447C-A762-250CFC7C0342}"/>
    <cellStyle name="Normal 22 4 3 4" xfId="5505" xr:uid="{0DC52AE8-9270-4ECB-AB73-2E7C1AE83EB2}"/>
    <cellStyle name="Normal 22 4 3 5" xfId="5501" xr:uid="{A16A97E0-8A7B-44D7-804B-1E4F5A9E53CE}"/>
    <cellStyle name="Normal 22 4 3 6" xfId="4785" xr:uid="{CAA406B5-E85D-4AAA-8157-2C0E9A17E7AD}"/>
    <cellStyle name="Normal 22 4 4" xfId="4860" xr:uid="{CC921778-37A9-4A4C-B2D9-1368A4F3D658}"/>
    <cellStyle name="Normal 22 4 5" xfId="4818" xr:uid="{61265C82-CE49-44B7-B421-DDE3992EA1AE}"/>
    <cellStyle name="Normal 22 4 6" xfId="4809" xr:uid="{539B992F-CF18-4C07-8CC8-8468DACF178E}"/>
    <cellStyle name="Normal 22 4 7" xfId="4808" xr:uid="{60D0D605-9F03-4F01-B928-E8526056DC19}"/>
    <cellStyle name="Normal 22 4 8" xfId="4807" xr:uid="{FE97DE90-C19D-4B25-835E-40D5C5F52CA4}"/>
    <cellStyle name="Normal 22 4 9" xfId="4806" xr:uid="{C218535E-0395-4AF2-A871-0402584EC4CB}"/>
    <cellStyle name="Normal 22 5" xfId="4472" xr:uid="{FAA2E7A9-8079-4A4A-9DFF-F4715A9B8360}"/>
    <cellStyle name="Normal 22 5 2" xfId="4906" xr:uid="{CABADEDE-496E-4FFD-92C6-51F0C16D9ACC}"/>
    <cellStyle name="Normal 23" xfId="3725" xr:uid="{150A9421-EADA-44F2-BE60-C34F8AF9E1A2}"/>
    <cellStyle name="Normal 23 2" xfId="4286" xr:uid="{EAFE6D10-64E9-4D57-A698-232ABA109B4D}"/>
    <cellStyle name="Normal 23 2 2" xfId="4331" xr:uid="{B321E719-C4E5-4151-9795-2D726F0E3F18}"/>
    <cellStyle name="Normal 23 2 2 2" xfId="4599" xr:uid="{57D2EF1E-5734-4ED4-83F7-A69E8276C33B}"/>
    <cellStyle name="Normal 23 2 2 2 2" xfId="4919" xr:uid="{0B358CE5-A0D9-4EEC-9AFC-A66C52D93CCD}"/>
    <cellStyle name="Normal 23 2 2 3" xfId="4861" xr:uid="{826DD0EB-E47B-433F-A65D-B36EF59D591D}"/>
    <cellStyle name="Normal 23 2 2 4" xfId="4836" xr:uid="{A0DD3B97-3C6B-4711-9CC7-25682DEA8CDF}"/>
    <cellStyle name="Normal 23 2 3" xfId="4572" xr:uid="{20F4F606-BE48-4EF0-943D-A13BF350A9E5}"/>
    <cellStyle name="Normal 23 2 3 2" xfId="4819" xr:uid="{0F9AE135-683F-4F24-8DC5-28D1C641C58F}"/>
    <cellStyle name="Normal 23 2 4" xfId="4880" xr:uid="{20215A84-60DF-484E-936E-DD52A5860DDC}"/>
    <cellStyle name="Normal 23 3" xfId="4401" xr:uid="{51E2DC02-B345-4EE1-B1C0-F68559A4FFB5}"/>
    <cellStyle name="Normal 23 3 2" xfId="4662" xr:uid="{7FE114C8-4083-4860-A394-4A958244AB98}"/>
    <cellStyle name="Normal 23 4" xfId="4330" xr:uid="{70EA5DB9-FB9D-4230-8C78-A26DCCCFC197}"/>
    <cellStyle name="Normal 23 4 2" xfId="4598" xr:uid="{C6E8E5E1-212F-483D-8395-9CA5ED262398}"/>
    <cellStyle name="Normal 23 5" xfId="4548" xr:uid="{13CDD29F-BD45-490E-B7C0-D00E5953DBAC}"/>
    <cellStyle name="Normal 23 5 2" xfId="4786" xr:uid="{EA9C137F-BC45-4F32-9761-20FDF04986B9}"/>
    <cellStyle name="Normal 23 6" xfId="4907" xr:uid="{411CBCE8-E23F-4141-87C8-66DFA8277A40}"/>
    <cellStyle name="Normal 24" xfId="3726" xr:uid="{D8182E33-53D1-4EB0-B4C8-2FDF3B7FE4D2}"/>
    <cellStyle name="Normal 24 2" xfId="3727" xr:uid="{19799B8A-5F79-43B5-82CA-6A7587CF7D6A}"/>
    <cellStyle name="Normal 24 2 2" xfId="4403" xr:uid="{AC0CBF6E-6093-401C-85F7-6F4031386C9F}"/>
    <cellStyle name="Normal 24 2 2 2" xfId="4664" xr:uid="{DD054D31-BE4F-4BA3-A252-93EC014119A8}"/>
    <cellStyle name="Normal 24 2 3" xfId="4333" xr:uid="{BE7CF87B-33CD-411D-820A-79732AEBD5B4}"/>
    <cellStyle name="Normal 24 2 3 2" xfId="4601" xr:uid="{8B30FC4F-70D5-4055-86E8-620EEADB4461}"/>
    <cellStyle name="Normal 24 2 4" xfId="4550" xr:uid="{AC1ED42F-3C2D-4B21-B8CD-178F78453829}"/>
    <cellStyle name="Normal 24 2 4 2" xfId="4788" xr:uid="{1A9F0DC0-0C54-408D-A984-7A36314D4DF1}"/>
    <cellStyle name="Normal 24 2 5" xfId="4909" xr:uid="{35700DEF-948A-4132-95E5-AC2A2BA919DB}"/>
    <cellStyle name="Normal 24 3" xfId="4402" xr:uid="{68A7005A-88AC-4454-AAE4-2C2898528110}"/>
    <cellStyle name="Normal 24 3 2" xfId="4663" xr:uid="{784CEBC9-D802-4D69-B52B-B6CA8470DB03}"/>
    <cellStyle name="Normal 24 4" xfId="4332" xr:uid="{0ADF7367-FA34-43B4-93E0-CE70AC00F728}"/>
    <cellStyle name="Normal 24 4 2" xfId="4600" xr:uid="{C42D793A-F44E-463F-BAF2-4F34C300515D}"/>
    <cellStyle name="Normal 24 5" xfId="4549" xr:uid="{93291323-404E-4E05-B16C-A4A1E0785C25}"/>
    <cellStyle name="Normal 24 5 2" xfId="4787" xr:uid="{09570686-888E-4DAB-8237-2FD14EE2F955}"/>
    <cellStyle name="Normal 24 6" xfId="4908" xr:uid="{F71A1C4A-6EDC-4AA3-82C1-D14568586F0F}"/>
    <cellStyle name="Normal 25" xfId="3734" xr:uid="{22E9CE30-D788-4A5D-9760-38A13257C312}"/>
    <cellStyle name="Normal 25 2" xfId="4335" xr:uid="{530E597E-34BA-4B82-9404-0C1498C9CDBA}"/>
    <cellStyle name="Normal 25 2 2" xfId="4603" xr:uid="{311B0D90-BD67-406A-AD1D-BAF5BE9B2A60}"/>
    <cellStyle name="Normal 25 2 2 2" xfId="5504" xr:uid="{25C4796F-9DD7-4F66-A60E-2F3D1C4E4518}"/>
    <cellStyle name="Normal 25 3" xfId="4404" xr:uid="{51683647-70B5-4FD2-BE0F-98A1D7271712}"/>
    <cellStyle name="Normal 25 3 2" xfId="4665" xr:uid="{C48F495D-5B96-49C5-8CA5-495E5F718F94}"/>
    <cellStyle name="Normal 25 4" xfId="4334" xr:uid="{09185473-2D1C-4969-89C6-E870CF8EF4F1}"/>
    <cellStyle name="Normal 25 4 2" xfId="4602" xr:uid="{5A70C0E3-E07E-4D0B-B608-A79565B7F66A}"/>
    <cellStyle name="Normal 25 5" xfId="4557" xr:uid="{AA3A0A42-B782-4B06-A66D-348499B348E3}"/>
    <cellStyle name="Normal 25 5 2" xfId="4789" xr:uid="{3A024074-3170-46E5-9F46-0064DC85C06E}"/>
    <cellStyle name="Normal 26" xfId="4284" xr:uid="{78C33397-B671-41BD-9BCE-8A36CA55C075}"/>
    <cellStyle name="Normal 26 2" xfId="4285" xr:uid="{35BF3192-734A-4884-8AEA-5F4E58338618}"/>
    <cellStyle name="Normal 26 2 2" xfId="4337" xr:uid="{D4F569D9-A240-47FD-8353-6595C4002966}"/>
    <cellStyle name="Normal 26 2 2 2" xfId="4605" xr:uid="{165FDD3A-F1DB-4380-8425-3541A5222E53}"/>
    <cellStyle name="Normal 26 2 3" xfId="4571" xr:uid="{BD7D2524-0BDF-4A15-B0C2-29F27F87E4E3}"/>
    <cellStyle name="Normal 26 3" xfId="4336" xr:uid="{3EDD42C1-B445-457B-9EBE-558A16081D53}"/>
    <cellStyle name="Normal 26 3 2" xfId="4604" xr:uid="{639DD716-44AE-4007-A1BD-0C47FC4E5013}"/>
    <cellStyle name="Normal 26 3 2 2" xfId="4698" xr:uid="{EC7B228E-66B5-4D44-92B0-12BEB62C6096}"/>
    <cellStyle name="Normal 26 4" xfId="4570" xr:uid="{B70373E9-B3FC-49CD-B694-28D09C2509ED}"/>
    <cellStyle name="Normal 27" xfId="4338" xr:uid="{95A8F117-FA76-41BB-9994-110E8ED7E2E5}"/>
    <cellStyle name="Normal 27 2" xfId="4339" xr:uid="{DB69F937-E5CC-4C27-99E3-EBBF360B98D6}"/>
    <cellStyle name="Normal 27 2 2" xfId="4607" xr:uid="{A49A4AA6-F04E-4C14-90AE-6536AD28AEEB}"/>
    <cellStyle name="Normal 27 3" xfId="4606" xr:uid="{EA8629DD-C2D3-4AAF-94D6-5403934BBC7E}"/>
    <cellStyle name="Normal 27 4" xfId="4813" xr:uid="{EA491D3E-B1DF-46EB-B2DF-E81696EDDA24}"/>
    <cellStyle name="Normal 27 5" xfId="5487" xr:uid="{166D9588-669E-43A9-B7D1-E174526C7DF5}"/>
    <cellStyle name="Normal 27 6" xfId="4803" xr:uid="{B87BD820-EC73-4125-9538-9AB359EC6154}"/>
    <cellStyle name="Normal 27 7" xfId="5499" xr:uid="{ECA2A14B-DFD2-4706-BFA9-4028E177E486}"/>
    <cellStyle name="Normal 27 8" xfId="4693" xr:uid="{30B429E6-83B3-49D9-AA0E-687A9C9DA727}"/>
    <cellStyle name="Normal 28" xfId="4340" xr:uid="{B21ECD51-70F8-4765-BB2F-68F870580784}"/>
    <cellStyle name="Normal 28 2" xfId="4341" xr:uid="{B1CAE536-62AC-4A68-BF04-DF5C0412B450}"/>
    <cellStyle name="Normal 28 2 2" xfId="4609" xr:uid="{EB4A2046-F257-41F1-8ABC-9AEB51ECE4EB}"/>
    <cellStyle name="Normal 28 3" xfId="4342" xr:uid="{76551410-3B8C-4920-A22A-B2D44D102619}"/>
    <cellStyle name="Normal 28 4" xfId="4608" xr:uid="{3BF803C9-1293-4DEF-B338-5E3586255A20}"/>
    <cellStyle name="Normal 29" xfId="4343" xr:uid="{DCE7DAD3-A043-4714-AECF-B587C6DCB8B3}"/>
    <cellStyle name="Normal 29 2" xfId="4344" xr:uid="{A24F1EC9-ACA9-424B-B470-47697D5BCAD3}"/>
    <cellStyle name="Normal 29 2 2" xfId="4611" xr:uid="{D61A52DB-9CC5-42CE-B248-0835F973DFEB}"/>
    <cellStyle name="Normal 29 3" xfId="4610" xr:uid="{33208FC1-1BE8-4621-9B53-0DD51B96476B}"/>
    <cellStyle name="Normal 3" xfId="2" xr:uid="{665067A7-73F8-4B7E-BFD2-7BB3B9468366}"/>
    <cellStyle name="Normal 3 2" xfId="64" xr:uid="{5993E68F-7747-473C-AEF7-4714EC476F38}"/>
    <cellStyle name="Normal 3 2 2" xfId="65" xr:uid="{95D0A824-76B3-4B56-8DD1-15445BA3B579}"/>
    <cellStyle name="Normal 3 2 2 2" xfId="3728" xr:uid="{8321BD24-E2B2-4358-A818-6FC89A43A33A}"/>
    <cellStyle name="Normal 3 2 2 2 2" xfId="4551" xr:uid="{F1366B65-673D-4EDA-BF17-C74B69F1D875}"/>
    <cellStyle name="Normal 3 2 2 3" xfId="4460" xr:uid="{C2484A04-155F-4837-8732-ABBF4E25B85E}"/>
    <cellStyle name="Normal 3 2 3" xfId="66" xr:uid="{B3773962-C283-479B-A95D-34A9765A4C90}"/>
    <cellStyle name="Normal 3 2 4" xfId="3729" xr:uid="{FB70EFE6-50ED-4816-A693-08D67FB012BD}"/>
    <cellStyle name="Normal 3 2 4 2" xfId="4552" xr:uid="{AEE605C1-337A-45F5-BFC9-C76AA1B8FF0E}"/>
    <cellStyle name="Normal 3 2 5" xfId="4459" xr:uid="{48C2DC78-0967-4C09-A2D4-E1F2CF6B52B0}"/>
    <cellStyle name="Normal 3 2 5 2" xfId="4762" xr:uid="{A0956045-5DA2-4680-A640-6DB2D9E9661D}"/>
    <cellStyle name="Normal 3 2 5 3" xfId="5472" xr:uid="{7E1E2ACC-DC25-4C44-B9CF-C8EF2CBD48E7}"/>
    <cellStyle name="Normal 3 2 5 4" xfId="4692" xr:uid="{F077CB88-4E23-4DA4-80DB-F7DA376F6372}"/>
    <cellStyle name="Normal 3 3" xfId="67" xr:uid="{19948469-8523-41BE-8E8B-EDC95C64053A}"/>
    <cellStyle name="Normal 3 3 2" xfId="3730" xr:uid="{E85804C1-9705-40A2-8793-C66D644E87E4}"/>
    <cellStyle name="Normal 3 3 2 2" xfId="4553" xr:uid="{3FFF4253-9DCC-4B44-AA50-EB754379D615}"/>
    <cellStyle name="Normal 3 3 3" xfId="4461" xr:uid="{E63BCBD7-F388-4AB1-B257-5BD399D82A33}"/>
    <cellStyle name="Normal 3 4" xfId="3737" xr:uid="{F4553683-0C82-4CDE-ABBE-D73B51CC35FB}"/>
    <cellStyle name="Normal 3 4 2" xfId="4288" xr:uid="{0C8D063F-2225-4FEC-8CA3-9F2891B176BA}"/>
    <cellStyle name="Normal 3 4 2 2" xfId="4838" xr:uid="{7962E8FE-041F-4CD2-B2EC-B6A42DBFFAD0}"/>
    <cellStyle name="Normal 3 4 3" xfId="4560" xr:uid="{A5E59E7C-8825-4F63-8AAB-E98E9C677A22}"/>
    <cellStyle name="Normal 3 5" xfId="4287" xr:uid="{4ADB9B1D-226B-4804-8AAE-CEFBBC7835E4}"/>
    <cellStyle name="Normal 3 5 2" xfId="4573" xr:uid="{9CF55A82-0245-499A-84BD-6E4262B89A38}"/>
    <cellStyle name="Normal 3 5 2 2" xfId="4839" xr:uid="{E1E273F8-FD78-4B8C-A12B-248E22F781EA}"/>
    <cellStyle name="Normal 3 5 3" xfId="4913" xr:uid="{6A7C8065-D3FA-478C-9B45-FC0C70A33F62}"/>
    <cellStyle name="Normal 3 5 4" xfId="4881" xr:uid="{975749FD-287C-46EB-B967-EF1D9C3C089D}"/>
    <cellStyle name="Normal 3 6" xfId="83" xr:uid="{889CAF0E-9480-41E4-A031-27EABE1FE473}"/>
    <cellStyle name="Normal 3 6 2" xfId="5503" xr:uid="{86601002-2895-458D-A21F-F90EE9D2438B}"/>
    <cellStyle name="Normal 3 6 2 2" xfId="5500" xr:uid="{584B846F-B28A-4665-848E-2EFFF9E544BD}"/>
    <cellStyle name="Normal 3 6 2 3" xfId="5534" xr:uid="{92873D25-7E35-4A2C-B28E-6385896C4BF1}"/>
    <cellStyle name="Normal 3 6 3" xfId="5510" xr:uid="{CB6CE6E9-B0AA-4F9C-A902-8A5FFFF64DCB}"/>
    <cellStyle name="Normal 3 6 3 2" xfId="5535" xr:uid="{C1CA55A6-5A16-4933-81C9-AA5FAD23F0BD}"/>
    <cellStyle name="Normal 3 6 3 3" xfId="5530" xr:uid="{A8D8B5D7-7898-4894-A36D-D13C9E0F74B7}"/>
    <cellStyle name="Normal 3 6 4" xfId="4837" xr:uid="{55EF8749-8FD4-4D2F-AF2C-9A8A68118512}"/>
    <cellStyle name="Normal 30" xfId="4345" xr:uid="{470D601F-CD3D-407B-907A-59F800F31768}"/>
    <cellStyle name="Normal 30 2" xfId="4346" xr:uid="{CBF5CC81-F387-4C30-93A0-E39D9746BEF6}"/>
    <cellStyle name="Normal 30 2 2" xfId="4613" xr:uid="{870868F4-9F02-4FD9-9B24-DEFE677959B8}"/>
    <cellStyle name="Normal 30 3" xfId="4612" xr:uid="{4B920DC5-52CE-4F2D-A793-D2E4A2C23264}"/>
    <cellStyle name="Normal 31" xfId="4347" xr:uid="{9EB345A6-17F3-48ED-9984-0A76C09F22FD}"/>
    <cellStyle name="Normal 31 2" xfId="4348" xr:uid="{83AE7346-922E-4A19-A20A-06CFF70395E3}"/>
    <cellStyle name="Normal 31 2 2" xfId="4615" xr:uid="{78B9DD8F-CAF9-4E69-BAC8-3CA9A3CF0D78}"/>
    <cellStyle name="Normal 31 3" xfId="4614" xr:uid="{5D42BD56-DB81-45FE-B6B1-760F6220C539}"/>
    <cellStyle name="Normal 32" xfId="4349" xr:uid="{697CD37C-E963-41EA-BEDA-218F04CD6BFF}"/>
    <cellStyle name="Normal 33" xfId="4350" xr:uid="{500178F0-F349-4AFE-B5FE-C367335D0511}"/>
    <cellStyle name="Normal 33 2" xfId="4351" xr:uid="{175012A9-5731-41EC-B1CF-2FFACE0CEAD1}"/>
    <cellStyle name="Normal 33 2 2" xfId="4617" xr:uid="{AD00B54B-0114-4F60-8936-95E190423E72}"/>
    <cellStyle name="Normal 33 3" xfId="4616" xr:uid="{EEE8409C-9267-40DB-98E7-DAED2513AC6D}"/>
    <cellStyle name="Normal 34" xfId="4352" xr:uid="{BC7C325B-0956-464F-9025-F0ABD383BDD8}"/>
    <cellStyle name="Normal 34 2" xfId="4353" xr:uid="{C886AF4D-8B74-4FA3-8989-3F1A44A37AA4}"/>
    <cellStyle name="Normal 34 2 2" xfId="4619" xr:uid="{66D593B1-AC79-4141-A87E-B6E6DCB80239}"/>
    <cellStyle name="Normal 34 3" xfId="4618" xr:uid="{CB5CE9AB-14E7-4CE2-969D-8B05A1CA1274}"/>
    <cellStyle name="Normal 35" xfId="4354" xr:uid="{6E3D0870-DE69-452C-99E8-79EBFEA9DE5C}"/>
    <cellStyle name="Normal 35 2" xfId="4355" xr:uid="{EE29756C-2AB7-48FD-9AE9-2BD74BCDD21B}"/>
    <cellStyle name="Normal 35 2 2" xfId="4621" xr:uid="{7E72D42F-576A-4621-A4F8-222531FF8186}"/>
    <cellStyle name="Normal 35 3" xfId="4620" xr:uid="{2F5D2AB7-4A7A-48B6-9996-665B1D51819A}"/>
    <cellStyle name="Normal 36" xfId="4356" xr:uid="{FC77388F-0F40-466D-81C8-688FD9A11241}"/>
    <cellStyle name="Normal 36 2" xfId="4357" xr:uid="{8F4A7B8C-13A6-41B2-A8CD-9CF0DAB1F1DE}"/>
    <cellStyle name="Normal 36 2 2" xfId="4623" xr:uid="{D31E779A-43A7-4119-9119-5B4C9E71E0F9}"/>
    <cellStyle name="Normal 36 3" xfId="4622" xr:uid="{84829249-F279-45FA-9214-AB488BB7A9E7}"/>
    <cellStyle name="Normal 37" xfId="4358" xr:uid="{AB0EC051-E5E5-49A9-BEB5-57B9082BAFB0}"/>
    <cellStyle name="Normal 37 2" xfId="4359" xr:uid="{CF35845F-53A0-4579-8F8E-8803EA8F34D4}"/>
    <cellStyle name="Normal 37 2 2" xfId="4625" xr:uid="{50BBEE75-5675-40F4-B9D3-FF20D5116D68}"/>
    <cellStyle name="Normal 37 3" xfId="4624" xr:uid="{44666D34-85CD-4FC7-9E63-5AB883B23097}"/>
    <cellStyle name="Normal 38" xfId="4360" xr:uid="{4E707CC4-E175-4D14-818A-78733EA00042}"/>
    <cellStyle name="Normal 38 2" xfId="4361" xr:uid="{C0534515-6F0D-4EDC-9A5D-31643BFAF8E5}"/>
    <cellStyle name="Normal 38 2 2" xfId="4627" xr:uid="{EA2098AC-74BA-4C36-9481-AA740DB8887D}"/>
    <cellStyle name="Normal 38 3" xfId="4626" xr:uid="{3BF205BD-1F42-46BA-8A35-C69BEEA79F54}"/>
    <cellStyle name="Normal 39" xfId="4362" xr:uid="{3D8E3B68-24D1-4CBD-8558-94B29AACE130}"/>
    <cellStyle name="Normal 39 2" xfId="4363" xr:uid="{907341C5-1F05-4A1C-961F-8F0F5B5387E3}"/>
    <cellStyle name="Normal 39 2 2" xfId="4364" xr:uid="{483F8995-DFC3-4AEE-9AD7-0D564A555083}"/>
    <cellStyle name="Normal 39 2 2 2" xfId="4630" xr:uid="{A5E81F53-D7E6-4065-A5F9-6703506B2E2D}"/>
    <cellStyle name="Normal 39 2 3" xfId="4629" xr:uid="{2F71658D-D896-4C56-A376-50B578AF2658}"/>
    <cellStyle name="Normal 39 3" xfId="4365" xr:uid="{BF1C8485-224C-41C7-96D3-617318D5F513}"/>
    <cellStyle name="Normal 39 3 2" xfId="4631" xr:uid="{B54C22AC-3326-4E67-9B78-44DAB9701D7B}"/>
    <cellStyle name="Normal 39 4" xfId="4628" xr:uid="{53218CBA-E996-4C98-B8F5-6EDCCD5B5706}"/>
    <cellStyle name="Normal 4" xfId="68" xr:uid="{9E00DD5D-52B3-408F-9DF1-952C7373FFA9}"/>
    <cellStyle name="Normal 4 2" xfId="69" xr:uid="{693047AD-3B93-4153-9881-2C7B6F382D4C}"/>
    <cellStyle name="Normal 4 2 2" xfId="690" xr:uid="{4FD5389E-2579-4724-A580-F770006103E9}"/>
    <cellStyle name="Normal 4 2 2 2" xfId="691" xr:uid="{DE87235E-F8E9-45DA-BEEE-2BE10111E9AE}"/>
    <cellStyle name="Normal 4 2 2 2 2" xfId="4474" xr:uid="{7C394FAF-2B0F-4827-B83B-6784CD77C33F}"/>
    <cellStyle name="Normal 4 2 2 3" xfId="692" xr:uid="{21FA9505-D418-4869-B36A-13D793A1830E}"/>
    <cellStyle name="Normal 4 2 2 3 2" xfId="4475" xr:uid="{5C962747-4E1B-4298-9A0C-FAE36B5DC61C}"/>
    <cellStyle name="Normal 4 2 2 4" xfId="693" xr:uid="{1BEE71DA-A88A-4939-801D-8D6E4F68B71A}"/>
    <cellStyle name="Normal 4 2 2 4 2" xfId="694" xr:uid="{71CDE598-1E24-4007-A43D-AC380D72C338}"/>
    <cellStyle name="Normal 4 2 2 4 2 2" xfId="4477" xr:uid="{1AF92498-CDA1-4455-978F-F783C9DC1323}"/>
    <cellStyle name="Normal 4 2 2 4 3" xfId="695" xr:uid="{1865A67D-2F48-483C-8A08-D7D805782F9F}"/>
    <cellStyle name="Normal 4 2 2 4 3 2" xfId="696" xr:uid="{EF41258F-DCFA-4B08-AA85-2255CEA4D66C}"/>
    <cellStyle name="Normal 4 2 2 4 3 2 2" xfId="4479" xr:uid="{561486D3-50C1-4C42-BE93-C5D2D8665AD2}"/>
    <cellStyle name="Normal 4 2 2 4 3 3" xfId="3667" xr:uid="{366E6ADF-B1AE-4FC8-AD84-47E2C6705BB7}"/>
    <cellStyle name="Normal 4 2 2 4 3 3 2" xfId="4490" xr:uid="{DF398BE6-1587-414E-B2BB-167C29AEACC0}"/>
    <cellStyle name="Normal 4 2 2 4 3 4" xfId="4478" xr:uid="{318864C9-58E0-451A-9521-B876F0329DCA}"/>
    <cellStyle name="Normal 4 2 2 4 4" xfId="4476" xr:uid="{28F0127D-83A2-42BD-B940-FAB8DC7F906A}"/>
    <cellStyle name="Normal 4 2 2 5" xfId="4473" xr:uid="{2CC35FAB-604E-4A12-8386-05581B90D50C}"/>
    <cellStyle name="Normal 4 2 3" xfId="4279" xr:uid="{80F72C12-C5F4-4BE1-8348-B03E9A992C9B}"/>
    <cellStyle name="Normal 4 2 3 2" xfId="4290" xr:uid="{E7827F46-C2A1-49AA-A3EB-94C4DE76FCED}"/>
    <cellStyle name="Normal 4 2 3 2 2" xfId="4716" xr:uid="{40289B77-5C52-4C89-A550-765C898810C0}"/>
    <cellStyle name="Normal 4 2 3 2 3" xfId="5513" xr:uid="{027923CA-260B-4384-89AB-44B1EBAA6055}"/>
    <cellStyle name="Normal 4 2 3 3" xfId="4566" xr:uid="{E27241DE-ED66-4102-BFDE-736499C429F9}"/>
    <cellStyle name="Normal 4 2 3 3 2" xfId="4717" xr:uid="{9FB24006-22C2-4373-849E-F4045A371064}"/>
    <cellStyle name="Normal 4 2 3 4" xfId="4718" xr:uid="{67A9AC07-553B-4B9F-9764-0C97F266CD08}"/>
    <cellStyle name="Normal 4 2 3 5" xfId="4719" xr:uid="{4FCE6774-D047-496A-B55E-2F6F3D627C6C}"/>
    <cellStyle name="Normal 4 2 4" xfId="4280" xr:uid="{D1C10029-3F13-4AAB-AFF0-C4D465D031C3}"/>
    <cellStyle name="Normal 4 2 4 2" xfId="4367" xr:uid="{F0D0DF56-AB55-4019-860B-325A2752AACE}"/>
    <cellStyle name="Normal 4 2 4 2 2" xfId="4633" xr:uid="{E93659E8-9EBF-4E3C-8E35-7351C7B90058}"/>
    <cellStyle name="Normal 4 2 4 2 2 2" xfId="4720" xr:uid="{3ECC0EBE-EF5D-4602-AA04-2D00FB5265C0}"/>
    <cellStyle name="Normal 4 2 4 2 3" xfId="4862" xr:uid="{24B71EB2-5209-4D0A-9EE9-45964424C4CF}"/>
    <cellStyle name="Normal 4 2 4 2 4" xfId="4827" xr:uid="{A9DE7F35-5F41-4228-AD5F-9DB3F793FF2A}"/>
    <cellStyle name="Normal 4 2 4 3" xfId="4567" xr:uid="{C1428C3F-DC50-4414-B4FC-1F3E16A64BFE}"/>
    <cellStyle name="Normal 4 2 4 3 2" xfId="4790" xr:uid="{EDAC412C-543B-4034-9522-A78DC6635651}"/>
    <cellStyle name="Normal 4 2 4 4" xfId="4882" xr:uid="{3542FAE9-D611-4DD8-A69E-74DA8B9E0667}"/>
    <cellStyle name="Normal 4 2 5" xfId="3832" xr:uid="{401A37F7-C699-4BFE-BE85-2E97B78D127D}"/>
    <cellStyle name="Normal 4 2 5 2" xfId="4564" xr:uid="{D5A28D9F-2D1C-442C-BB32-777105369419}"/>
    <cellStyle name="Normal 4 2 6" xfId="4462" xr:uid="{A255CD50-A570-4139-B4FA-A4F9F923C470}"/>
    <cellStyle name="Normal 4 2 7" xfId="5517" xr:uid="{DA4CE29B-31C5-4D13-92E7-847C2EDC8A31}"/>
    <cellStyle name="Normal 4 3" xfId="90" xr:uid="{397A872E-775B-4F3D-AEB8-18A4249D55C9}"/>
    <cellStyle name="Normal 4 3 2" xfId="91" xr:uid="{843F912D-6ACB-4856-847E-B2C912040126}"/>
    <cellStyle name="Normal 4 3 2 2" xfId="697" xr:uid="{0E0BD1AD-4304-4110-949D-8328E1A555F3}"/>
    <cellStyle name="Normal 4 3 2 2 2" xfId="4480" xr:uid="{3F412537-6338-49DF-85A8-DE7DAAE1B3C1}"/>
    <cellStyle name="Normal 4 3 2 3" xfId="3833" xr:uid="{7DE47E01-C29D-4476-A59E-419C1DE7E20D}"/>
    <cellStyle name="Normal 4 3 2 3 2" xfId="4565" xr:uid="{4A730299-180B-4B1A-8D6C-C04D5CC992DF}"/>
    <cellStyle name="Normal 4 3 2 4" xfId="4471" xr:uid="{6FA627B8-48AB-4D35-A33B-B2CF096E98E6}"/>
    <cellStyle name="Normal 4 3 3" xfId="698" xr:uid="{A501C9EF-FE48-4450-A8EC-15AAA6F6A2B0}"/>
    <cellStyle name="Normal 4 3 3 2" xfId="4481" xr:uid="{35BE1006-258F-4D64-83D5-A95DC5F4A116}"/>
    <cellStyle name="Normal 4 3 3 2 2" xfId="4696" xr:uid="{955F6AE3-C5E7-4E69-9821-F63D4BF6CD77}"/>
    <cellStyle name="Normal 4 3 4" xfId="699" xr:uid="{0A1D725B-A0EE-4241-A306-4115515739C9}"/>
    <cellStyle name="Normal 4 3 4 2" xfId="4482" xr:uid="{E276B2CB-4769-4768-A899-7458AFC7FD89}"/>
    <cellStyle name="Normal 4 3 4 2 2" xfId="5528" xr:uid="{C9D08BA1-573E-4B22-8945-E9CAE626FE4E}"/>
    <cellStyle name="Normal 4 3 5" xfId="700" xr:uid="{64B2AB3A-2E15-41E4-ACBD-18A9617A2AB0}"/>
    <cellStyle name="Normal 4 3 5 2" xfId="701" xr:uid="{4A20502E-EABA-4EC4-BF50-CCDE1FB249F1}"/>
    <cellStyle name="Normal 4 3 5 2 2" xfId="4484" xr:uid="{583BAB10-C7ED-4328-ACD1-C18BF51AB64A}"/>
    <cellStyle name="Normal 4 3 5 3" xfId="702" xr:uid="{DFEA0DF5-AB75-4219-9117-D81AC10E3480}"/>
    <cellStyle name="Normal 4 3 5 3 2" xfId="703" xr:uid="{41CCA5F4-7161-4F74-8826-7A019AF99039}"/>
    <cellStyle name="Normal 4 3 5 3 2 2" xfId="4486" xr:uid="{0E4C36DC-AB6E-4A2A-BA53-18D4E5B0D945}"/>
    <cellStyle name="Normal 4 3 5 3 3" xfId="3666" xr:uid="{246DB002-CE5F-487A-B910-4C101B273D27}"/>
    <cellStyle name="Normal 4 3 5 3 3 2" xfId="4489" xr:uid="{3DA9A2BF-E91E-4721-AA21-5779CBF25B5F}"/>
    <cellStyle name="Normal 4 3 5 3 4" xfId="4485" xr:uid="{4D82B79F-BE27-440D-98DD-68573FB07760}"/>
    <cellStyle name="Normal 4 3 5 4" xfId="4483" xr:uid="{2B1A39F5-A2DE-4708-81BD-510D65710083}"/>
    <cellStyle name="Normal 4 3 6" xfId="3739" xr:uid="{4A6CB3BE-9635-48EF-934C-4627EEBA4350}"/>
    <cellStyle name="Normal 4 3 7" xfId="4470" xr:uid="{0C269FC2-63C6-41BB-9E9E-23CA0CB23A62}"/>
    <cellStyle name="Normal 4 3 7 2" xfId="5512" xr:uid="{E056B4DD-79B0-4E18-BC8C-05FDDD584390}"/>
    <cellStyle name="Normal 4 4" xfId="3738" xr:uid="{2BB1336D-8C00-4515-AF3E-A20A3824B627}"/>
    <cellStyle name="Normal 4 4 2" xfId="4281" xr:uid="{37CCE5DC-2069-443D-A96E-2EAB689A56B0}"/>
    <cellStyle name="Normal 4 4 2 2" xfId="5521" xr:uid="{2D2822E2-DD87-4CBE-A10E-5913C322DC8F}"/>
    <cellStyle name="Normal 4 4 3" xfId="4289" xr:uid="{A9974F54-A30E-48A1-854C-5B8A02E13750}"/>
    <cellStyle name="Normal 4 4 3 2" xfId="4292" xr:uid="{95B590C1-1C11-4EB3-8483-80AADC55F1BA}"/>
    <cellStyle name="Normal 4 4 3 2 2" xfId="4576" xr:uid="{E8C4AF91-C11E-4022-8CAA-9C287DA23B4E}"/>
    <cellStyle name="Normal 4 4 3 3" xfId="4291" xr:uid="{AA9E719B-C023-4396-803F-5483825DA4BC}"/>
    <cellStyle name="Normal 4 4 3 3 2" xfId="4575" xr:uid="{44D22731-A168-40B7-AAED-37510EE4A546}"/>
    <cellStyle name="Normal 4 4 3 4" xfId="4574" xr:uid="{FA46A976-2391-4A7A-94E0-117FB5FA8F43}"/>
    <cellStyle name="Normal 4 4 4" xfId="4561" xr:uid="{FA247477-8D00-4AB8-B685-FF436A84183B}"/>
    <cellStyle name="Normal 4 4 4 2" xfId="5529" xr:uid="{CCDDFE90-6CC9-4D76-AB02-1AD20716567B}"/>
    <cellStyle name="Normal 4 4 4 3" xfId="4915" xr:uid="{B40AEFDD-3AA1-4C35-AE53-C5F798210FFD}"/>
    <cellStyle name="Normal 4 4 5" xfId="5511" xr:uid="{0800BF7E-5615-4A6C-B228-9243803D3B77}"/>
    <cellStyle name="Normal 4 5" xfId="4282" xr:uid="{8ADB9A75-B59A-4587-897C-B04E08876EC4}"/>
    <cellStyle name="Normal 4 5 2" xfId="4366" xr:uid="{8E14DAB9-4C10-4B25-BBAC-7D3A4656A3D3}"/>
    <cellStyle name="Normal 4 5 2 2" xfId="4632" xr:uid="{3568A72D-3A69-46EF-B213-0E2AE5FD45E6}"/>
    <cellStyle name="Normal 4 5 3" xfId="4568" xr:uid="{4274C94A-A8D7-4306-A34D-7E289A65A3D6}"/>
    <cellStyle name="Normal 4 6" xfId="4283" xr:uid="{DF2A6B44-36E9-4BE7-B095-3D1828CF9AE4}"/>
    <cellStyle name="Normal 4 6 2" xfId="4569" xr:uid="{D259F4BE-6843-4D30-90DF-506621CC37A9}"/>
    <cellStyle name="Normal 4 7" xfId="3741" xr:uid="{B3652D06-0906-40E9-B33F-6AC4D85081F3}"/>
    <cellStyle name="Normal 4 8" xfId="5516" xr:uid="{58F21D29-C89D-47ED-9447-7B0FD6A557C8}"/>
    <cellStyle name="Normal 40" xfId="4368" xr:uid="{5BA5F191-E0AA-443D-8D24-C821BE733A85}"/>
    <cellStyle name="Normal 40 2" xfId="4369" xr:uid="{6F5DFBA6-C0AE-445C-8B02-17A586683660}"/>
    <cellStyle name="Normal 40 2 2" xfId="4370" xr:uid="{0E9A237B-6ED6-43B6-BFB6-E3ECE4053C4B}"/>
    <cellStyle name="Normal 40 2 2 2" xfId="4636" xr:uid="{1F86793F-A002-4FED-A153-0D52F67BD5BF}"/>
    <cellStyle name="Normal 40 2 3" xfId="4635" xr:uid="{F401F3FC-1DCB-45A6-B6F0-1AC6545130A9}"/>
    <cellStyle name="Normal 40 3" xfId="4371" xr:uid="{0A666FC2-B385-4098-A924-E84E0E1E6516}"/>
    <cellStyle name="Normal 40 3 2" xfId="4637" xr:uid="{C06C9353-D319-4C8F-8EF5-1F0F054A9B10}"/>
    <cellStyle name="Normal 40 4" xfId="4634" xr:uid="{919741C2-8787-453F-B040-C95F0D0065ED}"/>
    <cellStyle name="Normal 41" xfId="4372" xr:uid="{FC9C5594-7ED9-448A-A075-3DCC8DAE8FD9}"/>
    <cellStyle name="Normal 41 2" xfId="4373" xr:uid="{83415EF6-D172-4D6E-95FE-6D7B7F671250}"/>
    <cellStyle name="Normal 41 2 2" xfId="4639" xr:uid="{B48431E5-DAC1-4719-805F-D689BED9F2E5}"/>
    <cellStyle name="Normal 41 3" xfId="4638" xr:uid="{85A0E8B5-0132-426F-9B96-11175A0A13A2}"/>
    <cellStyle name="Normal 42" xfId="4374" xr:uid="{61A606DE-7DBE-467F-857F-E11542FDDC06}"/>
    <cellStyle name="Normal 42 2" xfId="4375" xr:uid="{BA2A8499-9A4D-4D44-8D58-4BF3F3DCAE70}"/>
    <cellStyle name="Normal 42 2 2" xfId="4641" xr:uid="{4FCBDBAA-03AF-46EA-BF5E-8DA5C617418A}"/>
    <cellStyle name="Normal 42 3" xfId="4640" xr:uid="{C48C169D-4061-412B-A90C-2C09F59F4BFA}"/>
    <cellStyle name="Normal 43" xfId="4376" xr:uid="{CACFD26C-D441-43AE-846B-0FC8854FE600}"/>
    <cellStyle name="Normal 43 2" xfId="4377" xr:uid="{8B75A225-726D-4A34-90B2-2C419879236C}"/>
    <cellStyle name="Normal 43 2 2" xfId="4643" xr:uid="{36F43ED5-83E3-4AC5-981F-B61E80F91C3B}"/>
    <cellStyle name="Normal 43 3" xfId="4642" xr:uid="{9C9275C9-8715-444D-80F4-CC0B6CC24F74}"/>
    <cellStyle name="Normal 44" xfId="4387" xr:uid="{40E64905-01FA-4B20-A550-90CBC8D00DE5}"/>
    <cellStyle name="Normal 44 2" xfId="4388" xr:uid="{CB6D7E43-61E8-4F8A-9769-32D9D6AC1BC0}"/>
    <cellStyle name="Normal 44 2 2" xfId="4650" xr:uid="{C3608D99-D807-40F2-8159-E2D053896F24}"/>
    <cellStyle name="Normal 44 3" xfId="4649" xr:uid="{F89786DD-6B9D-4B5A-8EF0-FA354FF57D63}"/>
    <cellStyle name="Normal 45" xfId="4842" xr:uid="{D9D01089-3DB7-486A-B67C-47D2FF188A6A}"/>
    <cellStyle name="Normal 45 2" xfId="5491" xr:uid="{46825202-7E3D-40D5-A2B1-65C0819A427A}"/>
    <cellStyle name="Normal 45 3" xfId="5490" xr:uid="{167682A3-10BE-411C-B875-BB2B9F861623}"/>
    <cellStyle name="Normal 5" xfId="70" xr:uid="{E5DB1C2D-591C-4931-A682-63AC2B52D2EF}"/>
    <cellStyle name="Normal 5 10" xfId="704" xr:uid="{C80CFDF9-ED73-416E-9F8D-75FF0AD0521E}"/>
    <cellStyle name="Normal 5 10 2" xfId="705" xr:uid="{462CC272-C369-43CF-B62B-7A1EC0373992}"/>
    <cellStyle name="Normal 5 10 2 2" xfId="706" xr:uid="{AC21CD83-21F8-4721-A7B0-7F1C1FA2C93B}"/>
    <cellStyle name="Normal 5 10 2 3" xfId="707" xr:uid="{92650875-9170-4E3F-B6A9-0C487DD3F746}"/>
    <cellStyle name="Normal 5 10 2 4" xfId="708" xr:uid="{60F41C7A-37DD-4CC4-9572-3AC11470F7EE}"/>
    <cellStyle name="Normal 5 10 3" xfId="709" xr:uid="{04C0AC5E-D778-4955-9E9C-BC707DF53058}"/>
    <cellStyle name="Normal 5 10 3 2" xfId="710" xr:uid="{F07F05E1-C0D9-41D4-A5D5-F007A0E55655}"/>
    <cellStyle name="Normal 5 10 3 3" xfId="711" xr:uid="{32B303C3-99C2-435B-9DA9-7160466780A8}"/>
    <cellStyle name="Normal 5 10 3 4" xfId="712" xr:uid="{BDBC3F5B-7D52-4E15-8881-1572E140AEEB}"/>
    <cellStyle name="Normal 5 10 4" xfId="713" xr:uid="{DBEEB8FF-91B7-47FA-97EA-E94357EA4C1B}"/>
    <cellStyle name="Normal 5 10 5" xfId="714" xr:uid="{8FC4DD76-F4BB-4DD8-B9CC-6F9812C422F9}"/>
    <cellStyle name="Normal 5 10 6" xfId="715" xr:uid="{3A0817E5-1970-4FC3-8D80-8065D79C614A}"/>
    <cellStyle name="Normal 5 11" xfId="716" xr:uid="{8FF00B72-C107-4C15-A30E-C66963F0B3A1}"/>
    <cellStyle name="Normal 5 11 2" xfId="717" xr:uid="{BDCEF8AE-8D2F-4326-99E5-DCFC2E6826E6}"/>
    <cellStyle name="Normal 5 11 2 2" xfId="718" xr:uid="{F2EBA107-6A65-4B74-BD04-0CBDC0FDDEF2}"/>
    <cellStyle name="Normal 5 11 2 2 2" xfId="4378" xr:uid="{72336021-2D41-4DBE-98ED-49AC57455C64}"/>
    <cellStyle name="Normal 5 11 2 2 2 2" xfId="4644" xr:uid="{A1C0830D-3933-4176-A5A3-011F3C3A547D}"/>
    <cellStyle name="Normal 5 11 2 2 3" xfId="4849" xr:uid="{7D1A17FC-4C15-453F-92D2-E201A6FADAFB}"/>
    <cellStyle name="Normal 5 11 2 3" xfId="719" xr:uid="{5FA0B230-1E74-4DE1-962E-D2E2C46D3CB4}"/>
    <cellStyle name="Normal 5 11 2 4" xfId="720" xr:uid="{922ADD91-3992-45EC-9387-6B4EAB0204EB}"/>
    <cellStyle name="Normal 5 11 3" xfId="721" xr:uid="{56BAB139-38F8-4645-A1CD-5124A9C6400C}"/>
    <cellStyle name="Normal 5 11 3 2" xfId="5507" xr:uid="{A9C87B31-A8F3-44EB-A257-6AA3054BD1F6}"/>
    <cellStyle name="Normal 5 11 4" xfId="722" xr:uid="{51274C6F-4B54-45B0-9FC0-5AD12C63E8D1}"/>
    <cellStyle name="Normal 5 11 4 2" xfId="4791" xr:uid="{EC62ACD0-2967-4EAC-9054-D078C0E11593}"/>
    <cellStyle name="Normal 5 11 4 3" xfId="4850" xr:uid="{6FF60D22-E72F-4647-AF56-7587FD8FB787}"/>
    <cellStyle name="Normal 5 11 4 4" xfId="4820" xr:uid="{4CB0CF44-97DA-445D-B2C6-E613E7191DE5}"/>
    <cellStyle name="Normal 5 11 5" xfId="723" xr:uid="{55440D07-441D-46F0-AB10-B552D14BDAA0}"/>
    <cellStyle name="Normal 5 12" xfId="724" xr:uid="{66EC0B53-B052-4690-8891-492D096E1315}"/>
    <cellStyle name="Normal 5 12 2" xfId="725" xr:uid="{224098D2-8540-42FF-A513-35C0A403DF5D}"/>
    <cellStyle name="Normal 5 12 3" xfId="726" xr:uid="{EF403081-2B16-4874-98AA-7CD6EA045D14}"/>
    <cellStyle name="Normal 5 12 4" xfId="727" xr:uid="{13297068-C9A2-4EEC-BA06-ED88D879DC10}"/>
    <cellStyle name="Normal 5 13" xfId="728" xr:uid="{4EA52559-2916-4FAF-9076-944E8F286805}"/>
    <cellStyle name="Normal 5 13 2" xfId="729" xr:uid="{12062A8B-19B5-4E64-8E1C-42A1CC7C13D1}"/>
    <cellStyle name="Normal 5 13 3" xfId="730" xr:uid="{0E5BF735-DB47-4CA4-9186-586C741020D5}"/>
    <cellStyle name="Normal 5 13 4" xfId="731" xr:uid="{57EBDAD5-F5BE-4FCA-8AC7-3D3B58A8E863}"/>
    <cellStyle name="Normal 5 14" xfId="732" xr:uid="{416471BC-4542-450B-B6BB-33425E0A5EAD}"/>
    <cellStyle name="Normal 5 14 2" xfId="733" xr:uid="{5E5278D2-9462-4AA9-B9E2-4D5FC357B690}"/>
    <cellStyle name="Normal 5 15" xfId="734" xr:uid="{E5D0EE3D-A918-4D10-B990-F32487539B23}"/>
    <cellStyle name="Normal 5 16" xfId="735" xr:uid="{F2E6CDEA-BD6B-436F-9069-B3387DF59294}"/>
    <cellStyle name="Normal 5 17" xfId="736" xr:uid="{84FD795F-54B6-46C9-9D94-4809DC7155F8}"/>
    <cellStyle name="Normal 5 18" xfId="5526" xr:uid="{0BE738AF-3A70-4053-B491-70491FC998E4}"/>
    <cellStyle name="Normal 5 2" xfId="71" xr:uid="{AA9A707E-45BA-4EE4-8656-B0C6260F85E2}"/>
    <cellStyle name="Normal 5 2 2" xfId="3731" xr:uid="{34D32AE1-BF72-4058-9FBC-B46560485438}"/>
    <cellStyle name="Normal 5 2 2 2" xfId="4554" xr:uid="{24667452-3507-496F-85CB-DECF548C3B76}"/>
    <cellStyle name="Normal 5 2 2 2 2" xfId="4671" xr:uid="{648D023A-6C52-498C-9DC7-28EEFD9AFE99}"/>
    <cellStyle name="Normal 5 2 2 2 2 2" xfId="4672" xr:uid="{32AC5FAF-2C30-4660-A199-4C0AEF2914EA}"/>
    <cellStyle name="Normal 5 2 2 2 3" xfId="4673" xr:uid="{4EEC2D69-4747-4602-B228-3B2E5845AF6F}"/>
    <cellStyle name="Normal 5 2 2 2 4" xfId="4840" xr:uid="{A7A65D85-08D7-4C1E-A7D1-2A8D48508CDB}"/>
    <cellStyle name="Normal 5 2 2 2 5" xfId="5468" xr:uid="{8FDC4F64-742B-4B01-9B91-DFB8ADD69CD4}"/>
    <cellStyle name="Normal 5 2 2 2 6" xfId="4670" xr:uid="{B2528AB4-8AA7-4192-8A13-CD17D062AEC3}"/>
    <cellStyle name="Normal 5 2 2 3" xfId="4674" xr:uid="{B45E21D1-53E7-48F0-A543-77B78591671A}"/>
    <cellStyle name="Normal 5 2 2 3 2" xfId="4675" xr:uid="{13BEC4E2-371D-4CFC-9B5B-2EF44F1628CD}"/>
    <cellStyle name="Normal 5 2 2 4" xfId="4676" xr:uid="{A7A9C29A-3ADB-4AF9-A932-6BF9B9249315}"/>
    <cellStyle name="Normal 5 2 2 5" xfId="4689" xr:uid="{0B970213-24F0-4874-B3EE-413A34E66F6C}"/>
    <cellStyle name="Normal 5 2 2 6" xfId="4810" xr:uid="{5B1DA86E-496D-472F-AC0F-B9AFC66171C1}"/>
    <cellStyle name="Normal 5 2 2 7" xfId="5496" xr:uid="{B5C22C50-23C6-4276-8AAE-AC20210E5974}"/>
    <cellStyle name="Normal 5 2 2 8" xfId="4669" xr:uid="{84C896AC-4CE7-458C-B1C5-FC56AC7E37D4}"/>
    <cellStyle name="Normal 5 2 3" xfId="4379" xr:uid="{FED80DBC-93F6-44F3-B437-B44ADC02341A}"/>
    <cellStyle name="Normal 5 2 3 2" xfId="4645" xr:uid="{D643F20B-E72B-4607-BE70-9A4482124160}"/>
    <cellStyle name="Normal 5 2 3 2 2" xfId="4679" xr:uid="{E34175EA-E698-4A33-93D0-A84E222F90E0}"/>
    <cellStyle name="Normal 5 2 3 2 3" xfId="4775" xr:uid="{2EDD486C-229E-451E-919B-4CFDCF2D48E9}"/>
    <cellStyle name="Normal 5 2 3 2 4" xfId="5469" xr:uid="{2BB61BEB-24F4-4B46-B191-8B7B66830EF8}"/>
    <cellStyle name="Normal 5 2 3 2 5" xfId="4678" xr:uid="{B0CE4C4F-7EAE-4A01-BFD5-7E236ABCD975}"/>
    <cellStyle name="Normal 5 2 3 3" xfId="4680" xr:uid="{D1C87671-46A2-4DE6-83E3-940126B5DAA1}"/>
    <cellStyle name="Normal 5 2 3 3 2" xfId="4910" xr:uid="{B4E6D8B8-AEDE-4F1B-94BF-9804CE95A903}"/>
    <cellStyle name="Normal 5 2 3 4" xfId="4695" xr:uid="{A54B94BE-DE91-4ED6-B0E3-926C9222DF69}"/>
    <cellStyle name="Normal 5 2 3 4 2" xfId="4883" xr:uid="{0E228CA8-293B-4EED-B81E-09B832835B99}"/>
    <cellStyle name="Normal 5 2 3 5" xfId="4811" xr:uid="{8FE85434-CA79-4BA2-B4E3-17C5ACB3EDBF}"/>
    <cellStyle name="Normal 5 2 3 6" xfId="5488" xr:uid="{65A48680-4E72-45F5-B16E-6B406A30253E}"/>
    <cellStyle name="Normal 5 2 3 7" xfId="5497" xr:uid="{B3D0A87F-721C-422A-9246-E76E7219EB76}"/>
    <cellStyle name="Normal 5 2 3 8" xfId="4677" xr:uid="{2FCC8B4B-4CB6-4BEF-ADB4-244546C6B9A7}"/>
    <cellStyle name="Normal 5 2 4" xfId="4463" xr:uid="{D39AE7F7-5F53-4A50-9E15-EC553C2142E6}"/>
    <cellStyle name="Normal 5 2 4 2" xfId="4682" xr:uid="{800F425E-D653-4298-BBD8-B3E5ED9C284C}"/>
    <cellStyle name="Normal 5 2 4 3" xfId="4681" xr:uid="{E11F0AB2-8BE3-4B42-8042-A7AD266C45CF}"/>
    <cellStyle name="Normal 5 2 5" xfId="4683" xr:uid="{15B73622-D744-426C-96A3-369E1213918F}"/>
    <cellStyle name="Normal 5 2 6" xfId="4668" xr:uid="{56FF33B1-563C-4794-92D8-E6C1A3FDF26D}"/>
    <cellStyle name="Normal 5 3" xfId="72" xr:uid="{3C60ED6F-AA15-4E92-9578-5D22A88819F5}"/>
    <cellStyle name="Normal 5 3 2" xfId="4381" xr:uid="{AF50EFB4-43BF-4DF1-806A-0CA607BF6A59}"/>
    <cellStyle name="Normal 5 3 3" xfId="4380" xr:uid="{3564E28E-4230-44D6-A3D5-E594DA893A85}"/>
    <cellStyle name="Normal 5 3 3 2" xfId="4646" xr:uid="{9C10D9E3-E9E0-4100-B752-61F080AD67A1}"/>
    <cellStyle name="Normal 5 4" xfId="92" xr:uid="{AF0FA092-C92D-430C-B47E-7F969ED3A11A}"/>
    <cellStyle name="Normal 5 4 10" xfId="737" xr:uid="{5840D20F-26BE-4711-8BBC-CE4D44679210}"/>
    <cellStyle name="Normal 5 4 11" xfId="738" xr:uid="{E5A9F16E-0F37-4D4B-BFCB-487632584E04}"/>
    <cellStyle name="Normal 5 4 2" xfId="739" xr:uid="{FF27FB3E-CEBA-4C9F-BF57-DAE9C8F2D3EB}"/>
    <cellStyle name="Normal 5 4 2 2" xfId="740" xr:uid="{B3A0EC3B-2849-4C1E-AF43-C85B4E62AC1A}"/>
    <cellStyle name="Normal 5 4 2 2 2" xfId="741" xr:uid="{7F081FF7-52D9-4406-ACBE-09448855EE36}"/>
    <cellStyle name="Normal 5 4 2 2 2 2" xfId="742" xr:uid="{22EAAAD9-32EA-461C-A8A1-43DCA68BA885}"/>
    <cellStyle name="Normal 5 4 2 2 2 2 2" xfId="743" xr:uid="{4F8BC505-EFFD-43B9-B7B8-FD9A097D59DF}"/>
    <cellStyle name="Normal 5 4 2 2 2 2 2 2" xfId="3834" xr:uid="{D0359F77-55C2-424E-9BE3-DE2C49238285}"/>
    <cellStyle name="Normal 5 4 2 2 2 2 2 2 2" xfId="3835" xr:uid="{582BA6E9-242C-49F5-9C83-4B34D61668E0}"/>
    <cellStyle name="Normal 5 4 2 2 2 2 2 3" xfId="3836" xr:uid="{ECBF0EC2-D431-4ABF-9924-D8A5D3BC8757}"/>
    <cellStyle name="Normal 5 4 2 2 2 2 3" xfId="744" xr:uid="{8F78B13D-CD59-4926-B142-ED2ACA983DCB}"/>
    <cellStyle name="Normal 5 4 2 2 2 2 3 2" xfId="3837" xr:uid="{2588931D-DD4C-40E0-8E1D-68D8ED67FC46}"/>
    <cellStyle name="Normal 5 4 2 2 2 2 4" xfId="745" xr:uid="{7EC47FEA-02E6-472E-B7FE-549E1C370ACA}"/>
    <cellStyle name="Normal 5 4 2 2 2 3" xfId="746" xr:uid="{D67AA9CA-F389-4EE4-922A-60B6C7D0A355}"/>
    <cellStyle name="Normal 5 4 2 2 2 3 2" xfId="747" xr:uid="{673E83D0-81E9-463F-B982-7AEEB2B34FAC}"/>
    <cellStyle name="Normal 5 4 2 2 2 3 2 2" xfId="3838" xr:uid="{0F402075-F870-4D21-8481-C54AB99C3E38}"/>
    <cellStyle name="Normal 5 4 2 2 2 3 3" xfId="748" xr:uid="{C50954FB-AA8C-42C8-9361-69590FA505A0}"/>
    <cellStyle name="Normal 5 4 2 2 2 3 4" xfId="749" xr:uid="{B28518FF-8DBB-48E2-85C8-6B3117BC865D}"/>
    <cellStyle name="Normal 5 4 2 2 2 4" xfId="750" xr:uid="{8FD2F1C3-10AC-4AE3-A967-408F8280B795}"/>
    <cellStyle name="Normal 5 4 2 2 2 4 2" xfId="3839" xr:uid="{867B3A34-64C0-401E-98FC-A88477397BE3}"/>
    <cellStyle name="Normal 5 4 2 2 2 5" xfId="751" xr:uid="{A538F880-59C7-4A09-BCE6-9052E57A5316}"/>
    <cellStyle name="Normal 5 4 2 2 2 6" xfId="752" xr:uid="{0DDF8211-AFFB-4EC0-9DF2-DD029DCCA47A}"/>
    <cellStyle name="Normal 5 4 2 2 3" xfId="753" xr:uid="{0A20BBDA-D3F0-4215-A19E-F2147844CE94}"/>
    <cellStyle name="Normal 5 4 2 2 3 2" xfId="754" xr:uid="{6041E9A0-F896-4E4D-A613-2CD7875D05F7}"/>
    <cellStyle name="Normal 5 4 2 2 3 2 2" xfId="755" xr:uid="{E7AC6A9B-452E-49FE-9DB2-1DB7C93A016F}"/>
    <cellStyle name="Normal 5 4 2 2 3 2 2 2" xfId="3840" xr:uid="{013E335E-E40A-42A8-9877-0927EB561417}"/>
    <cellStyle name="Normal 5 4 2 2 3 2 2 2 2" xfId="3841" xr:uid="{F329E408-4EB9-4B32-99B2-72A6C980B668}"/>
    <cellStyle name="Normal 5 4 2 2 3 2 2 3" xfId="3842" xr:uid="{95A76AE4-236F-438C-A65C-46E74137A26D}"/>
    <cellStyle name="Normal 5 4 2 2 3 2 3" xfId="756" xr:uid="{E9E52D2A-8C8A-4ECB-8EB3-BA8CC94E0971}"/>
    <cellStyle name="Normal 5 4 2 2 3 2 3 2" xfId="3843" xr:uid="{82B548E3-4581-4582-8FFD-F2FB33A7405E}"/>
    <cellStyle name="Normal 5 4 2 2 3 2 4" xfId="757" xr:uid="{36694A2D-5EC9-42C0-8DF0-2C954FFBA663}"/>
    <cellStyle name="Normal 5 4 2 2 3 3" xfId="758" xr:uid="{5F30CDFC-C70E-43FE-B1B7-918E7827859B}"/>
    <cellStyle name="Normal 5 4 2 2 3 3 2" xfId="3844" xr:uid="{7F71C19F-CEAA-4F5A-8F7A-C7336D003808}"/>
    <cellStyle name="Normal 5 4 2 2 3 3 2 2" xfId="3845" xr:uid="{28353AFD-7886-4AC3-8921-484B6C00BA61}"/>
    <cellStyle name="Normal 5 4 2 2 3 3 3" xfId="3846" xr:uid="{91CA2200-90E7-43E2-BADB-8F8FC8D61057}"/>
    <cellStyle name="Normal 5 4 2 2 3 4" xfId="759" xr:uid="{064A1A46-1640-491D-9A96-E787CADC1A95}"/>
    <cellStyle name="Normal 5 4 2 2 3 4 2" xfId="3847" xr:uid="{8F4DEAFB-B6F1-4006-889B-8715DA7A368D}"/>
    <cellStyle name="Normal 5 4 2 2 3 5" xfId="760" xr:uid="{BA60B13B-59F7-43FE-A905-F50DC35FCF76}"/>
    <cellStyle name="Normal 5 4 2 2 4" xfId="761" xr:uid="{9ACD42FB-9221-4BFE-9473-1D632B7C28AE}"/>
    <cellStyle name="Normal 5 4 2 2 4 2" xfId="762" xr:uid="{EB22CBA8-E9BE-4820-8EFD-D070E65D6998}"/>
    <cellStyle name="Normal 5 4 2 2 4 2 2" xfId="3848" xr:uid="{2DAA9B37-B6CE-4857-9024-A1ACD4AF8F91}"/>
    <cellStyle name="Normal 5 4 2 2 4 2 2 2" xfId="3849" xr:uid="{5AB258AC-52A3-4B0E-B17A-44C3215304FB}"/>
    <cellStyle name="Normal 5 4 2 2 4 2 3" xfId="3850" xr:uid="{E87A6AE0-3727-4E22-A231-B48538F314E6}"/>
    <cellStyle name="Normal 5 4 2 2 4 3" xfId="763" xr:uid="{5B22274F-6A20-4B5A-B196-017EF0811545}"/>
    <cellStyle name="Normal 5 4 2 2 4 3 2" xfId="3851" xr:uid="{0D9CBA88-B857-45A7-9D0E-AEC5B489F0EB}"/>
    <cellStyle name="Normal 5 4 2 2 4 4" xfId="764" xr:uid="{A003CF3F-B7A4-4EB8-B405-39B2EFDB4F90}"/>
    <cellStyle name="Normal 5 4 2 2 5" xfId="765" xr:uid="{5F0EAC85-127B-44A4-9ACE-B0F7E219E21D}"/>
    <cellStyle name="Normal 5 4 2 2 5 2" xfId="766" xr:uid="{53EA6B80-A6C4-4656-8543-D14F17EACE28}"/>
    <cellStyle name="Normal 5 4 2 2 5 2 2" xfId="3852" xr:uid="{BB79CC06-DAFF-4496-86E2-5DD106C44CDF}"/>
    <cellStyle name="Normal 5 4 2 2 5 3" xfId="767" xr:uid="{C3D8DA3C-B93E-4896-9581-65CB9F351A55}"/>
    <cellStyle name="Normal 5 4 2 2 5 4" xfId="768" xr:uid="{53EE1FB8-2955-4DD5-B92E-27D4E563C984}"/>
    <cellStyle name="Normal 5 4 2 2 6" xfId="769" xr:uid="{A57E1793-30E0-437E-8D58-D2C8D44D6392}"/>
    <cellStyle name="Normal 5 4 2 2 6 2" xfId="3853" xr:uid="{68020241-F3AA-4F18-8DF1-729DD5C49493}"/>
    <cellStyle name="Normal 5 4 2 2 7" xfId="770" xr:uid="{6B790610-16D9-472F-AF87-B3F4B7D587A0}"/>
    <cellStyle name="Normal 5 4 2 2 8" xfId="771" xr:uid="{FC9AD341-0CE4-4B22-A80E-B60E05AFF5BA}"/>
    <cellStyle name="Normal 5 4 2 3" xfId="772" xr:uid="{F94A5911-DCA1-4F70-9CF2-917885C865F7}"/>
    <cellStyle name="Normal 5 4 2 3 2" xfId="773" xr:uid="{B6B550A9-5AAF-43EF-BF11-9F50DE97D6CE}"/>
    <cellStyle name="Normal 5 4 2 3 2 2" xfId="774" xr:uid="{47B21A85-54C1-4F68-98F8-775E31772F84}"/>
    <cellStyle name="Normal 5 4 2 3 2 2 2" xfId="3854" xr:uid="{153A3D33-3E6B-4010-A5FB-E07226FE6792}"/>
    <cellStyle name="Normal 5 4 2 3 2 2 2 2" xfId="3855" xr:uid="{F83E617F-C2A1-4A1C-8912-4D74AD45DEB7}"/>
    <cellStyle name="Normal 5 4 2 3 2 2 3" xfId="3856" xr:uid="{E507A7C3-AFE3-4650-912B-A85BFFB5DEDF}"/>
    <cellStyle name="Normal 5 4 2 3 2 3" xfId="775" xr:uid="{BED8617C-A690-4E97-B13F-E3B417D2B07C}"/>
    <cellStyle name="Normal 5 4 2 3 2 3 2" xfId="3857" xr:uid="{9D0224F4-EC3F-4321-BBBE-857D2183D0DC}"/>
    <cellStyle name="Normal 5 4 2 3 2 4" xfId="776" xr:uid="{54B48B15-8DFA-48D9-82C1-D883863DBAA8}"/>
    <cellStyle name="Normal 5 4 2 3 3" xfId="777" xr:uid="{772EC991-77A2-49D7-9D80-F5F98965E2E2}"/>
    <cellStyle name="Normal 5 4 2 3 3 2" xfId="778" xr:uid="{A2603147-E6B9-4C4B-B53E-045B4E9D5D7A}"/>
    <cellStyle name="Normal 5 4 2 3 3 2 2" xfId="3858" xr:uid="{E91791E4-911A-40F9-953B-8BC4A7FC2BC9}"/>
    <cellStyle name="Normal 5 4 2 3 3 3" xfId="779" xr:uid="{308B5DFA-7A7D-4F41-8A00-F7EB2DB86742}"/>
    <cellStyle name="Normal 5 4 2 3 3 4" xfId="780" xr:uid="{1629AAD7-C7C9-4F59-B603-0686F795C98D}"/>
    <cellStyle name="Normal 5 4 2 3 4" xfId="781" xr:uid="{4B714CF3-04E3-4494-96D2-066C917CD19B}"/>
    <cellStyle name="Normal 5 4 2 3 4 2" xfId="3859" xr:uid="{B03283B2-0CAC-4969-B5BE-3560642E577F}"/>
    <cellStyle name="Normal 5 4 2 3 5" xfId="782" xr:uid="{3F13B06C-D198-4EB5-9A7C-19C823AE111A}"/>
    <cellStyle name="Normal 5 4 2 3 6" xfId="783" xr:uid="{477612A6-32CA-4172-9184-62BD5874EA1C}"/>
    <cellStyle name="Normal 5 4 2 4" xfId="784" xr:uid="{6D0CE383-BD7C-4571-AD29-3F713486E5BD}"/>
    <cellStyle name="Normal 5 4 2 4 2" xfId="785" xr:uid="{D592B621-2FB3-4819-B8BA-3748F5897C12}"/>
    <cellStyle name="Normal 5 4 2 4 2 2" xfId="786" xr:uid="{7C15B31D-7774-474C-B1C2-1DB28213CB02}"/>
    <cellStyle name="Normal 5 4 2 4 2 2 2" xfId="3860" xr:uid="{5FFD78DB-E8B2-4EB7-BD03-0825250C80FE}"/>
    <cellStyle name="Normal 5 4 2 4 2 2 2 2" xfId="3861" xr:uid="{09A9CC1B-DC63-4F05-984E-4BF8CD36E2B3}"/>
    <cellStyle name="Normal 5 4 2 4 2 2 3" xfId="3862" xr:uid="{598B025E-E870-47AE-A397-FEDAB2D6E0D6}"/>
    <cellStyle name="Normal 5 4 2 4 2 3" xfId="787" xr:uid="{54F747AE-1B44-4C1D-949B-269BDD51B109}"/>
    <cellStyle name="Normal 5 4 2 4 2 3 2" xfId="3863" xr:uid="{E31424C2-8F7E-4270-B82E-8C4045736627}"/>
    <cellStyle name="Normal 5 4 2 4 2 4" xfId="788" xr:uid="{8BABA311-9455-4D5A-8AB1-392BBF9447FE}"/>
    <cellStyle name="Normal 5 4 2 4 3" xfId="789" xr:uid="{91003A6F-C8FF-4731-9AA1-6F7EEE2C27B4}"/>
    <cellStyle name="Normal 5 4 2 4 3 2" xfId="3864" xr:uid="{BD62FD31-B22E-4E41-8997-7E209614B20E}"/>
    <cellStyle name="Normal 5 4 2 4 3 2 2" xfId="3865" xr:uid="{EA60B0BE-EC8C-4B71-9DF3-87DC22EF7AEC}"/>
    <cellStyle name="Normal 5 4 2 4 3 3" xfId="3866" xr:uid="{E17D4A7B-6014-484D-AC44-9D9D8307B88F}"/>
    <cellStyle name="Normal 5 4 2 4 4" xfId="790" xr:uid="{8BB309C6-A218-4319-8AC8-301EE8A83E92}"/>
    <cellStyle name="Normal 5 4 2 4 4 2" xfId="3867" xr:uid="{3C812A25-0C80-4266-9A78-11BF585EB32E}"/>
    <cellStyle name="Normal 5 4 2 4 5" xfId="791" xr:uid="{7DE657F7-E675-41C6-9E80-0190304F6E22}"/>
    <cellStyle name="Normal 5 4 2 5" xfId="792" xr:uid="{5E088F4E-3601-47F3-8252-0149EC9BFEE1}"/>
    <cellStyle name="Normal 5 4 2 5 2" xfId="793" xr:uid="{6134D552-EC5B-4DF3-850A-8BC4A7E14D69}"/>
    <cellStyle name="Normal 5 4 2 5 2 2" xfId="3868" xr:uid="{5F7DCFED-B147-41F0-89B6-DE86549B4277}"/>
    <cellStyle name="Normal 5 4 2 5 2 2 2" xfId="3869" xr:uid="{EA7E4988-84C8-4AC1-A62A-09FE8C7B9C13}"/>
    <cellStyle name="Normal 5 4 2 5 2 3" xfId="3870" xr:uid="{DEEABEA5-1CE9-463E-A964-D5F76C55F21D}"/>
    <cellStyle name="Normal 5 4 2 5 3" xfId="794" xr:uid="{FFDDADC4-7379-48D0-AE96-582B453D5E74}"/>
    <cellStyle name="Normal 5 4 2 5 3 2" xfId="3871" xr:uid="{59769F31-CDBD-4A1F-97FB-C70391C04209}"/>
    <cellStyle name="Normal 5 4 2 5 4" xfId="795" xr:uid="{B25DC878-3353-4759-96F5-A2F5E7656BB0}"/>
    <cellStyle name="Normal 5 4 2 6" xfId="796" xr:uid="{D8BF7C29-F5B1-4EE6-8648-AC9723B85CB8}"/>
    <cellStyle name="Normal 5 4 2 6 2" xfId="797" xr:uid="{A59B3C08-B2A9-4749-AD87-2C424A2DACB1}"/>
    <cellStyle name="Normal 5 4 2 6 2 2" xfId="3872" xr:uid="{489AF9EA-ACCF-4BDA-B18A-BC8D4CF37F73}"/>
    <cellStyle name="Normal 5 4 2 6 2 3" xfId="4394" xr:uid="{B9637A67-94F8-4E42-B319-0E5E1F16A9E8}"/>
    <cellStyle name="Normal 5 4 2 6 2 3 2" xfId="4655" xr:uid="{4EE7DCA3-99E0-463F-A33E-9DB0B9A1416E}"/>
    <cellStyle name="Normal 5 4 2 6 3" xfId="798" xr:uid="{F7B7615E-1961-4AA0-B7F3-B6AEEDD20FCC}"/>
    <cellStyle name="Normal 5 4 2 6 4" xfId="799" xr:uid="{B6A57690-FA4F-4DA6-93EF-0881828DC38F}"/>
    <cellStyle name="Normal 5 4 2 6 4 2" xfId="4798" xr:uid="{39BB7BD9-EFF1-4282-8394-07B7D861665B}"/>
    <cellStyle name="Normal 5 4 2 6 4 3" xfId="4851" xr:uid="{AE6A0A9C-6054-44D3-8568-37A8F18F1CE0}"/>
    <cellStyle name="Normal 5 4 2 6 4 4" xfId="4825" xr:uid="{E9C8D8EE-EC89-401F-BB80-5845CE625B8F}"/>
    <cellStyle name="Normal 5 4 2 7" xfId="800" xr:uid="{2003EF0E-21D5-4B33-8876-336D35CBBA1A}"/>
    <cellStyle name="Normal 5 4 2 7 2" xfId="3873" xr:uid="{663C69A0-2214-4B82-8B37-854E14CDD681}"/>
    <cellStyle name="Normal 5 4 2 8" xfId="801" xr:uid="{4767F5E9-7BD1-4334-8F07-A665DD86B58B}"/>
    <cellStyle name="Normal 5 4 2 9" xfId="802" xr:uid="{F21CDCDA-373B-4D86-ADD6-766E01029F65}"/>
    <cellStyle name="Normal 5 4 3" xfId="803" xr:uid="{6C477D1D-7357-4457-9E4F-FEE3BC444525}"/>
    <cellStyle name="Normal 5 4 3 2" xfId="804" xr:uid="{E0667319-1587-4FA7-8D41-64D79A42768E}"/>
    <cellStyle name="Normal 5 4 3 2 2" xfId="805" xr:uid="{AEF05ADE-3E4E-415B-89DD-BC496D2B6AE6}"/>
    <cellStyle name="Normal 5 4 3 2 2 2" xfId="806" xr:uid="{B1C12472-09B4-4DB0-96B2-6A208A793992}"/>
    <cellStyle name="Normal 5 4 3 2 2 2 2" xfId="3874" xr:uid="{79804D38-C729-4D8E-946E-F78D5A4C86CF}"/>
    <cellStyle name="Normal 5 4 3 2 2 2 2 2" xfId="3875" xr:uid="{3B976DE9-4E49-40AC-8780-3771C13E6C60}"/>
    <cellStyle name="Normal 5 4 3 2 2 2 3" xfId="3876" xr:uid="{FAADD5D5-0060-4181-A08E-AB661046097C}"/>
    <cellStyle name="Normal 5 4 3 2 2 3" xfId="807" xr:uid="{AFF5B7D1-D70B-4E8A-909B-366E5F5D694F}"/>
    <cellStyle name="Normal 5 4 3 2 2 3 2" xfId="3877" xr:uid="{B516942D-B0A4-40D0-A1A6-7AC5610DD913}"/>
    <cellStyle name="Normal 5 4 3 2 2 4" xfId="808" xr:uid="{F5404028-FECD-4B64-8816-6A7B265F6E57}"/>
    <cellStyle name="Normal 5 4 3 2 3" xfId="809" xr:uid="{EEB0B4BE-6D76-46C5-8E34-6D8E63CFEE28}"/>
    <cellStyle name="Normal 5 4 3 2 3 2" xfId="810" xr:uid="{E40860AD-D1E9-43B9-ADFB-C45303705659}"/>
    <cellStyle name="Normal 5 4 3 2 3 2 2" xfId="3878" xr:uid="{F707FBDD-8F0B-440C-805F-262AD414B459}"/>
    <cellStyle name="Normal 5 4 3 2 3 3" xfId="811" xr:uid="{834C6D4C-A274-48BB-B1F9-426F28424DB4}"/>
    <cellStyle name="Normal 5 4 3 2 3 4" xfId="812" xr:uid="{EBDF2A72-21D5-43A5-86D6-F53647DE0674}"/>
    <cellStyle name="Normal 5 4 3 2 4" xfId="813" xr:uid="{27466242-D9CA-436D-8EEF-59CDDCDAABF1}"/>
    <cellStyle name="Normal 5 4 3 2 4 2" xfId="3879" xr:uid="{9E94065D-9A75-46B4-91EE-746D31BF5B39}"/>
    <cellStyle name="Normal 5 4 3 2 5" xfId="814" xr:uid="{05B429EB-FDBE-429D-95FD-426D3973BF45}"/>
    <cellStyle name="Normal 5 4 3 2 6" xfId="815" xr:uid="{20A7AA69-8ECD-42BA-B9A5-3A38F3369111}"/>
    <cellStyle name="Normal 5 4 3 3" xfId="816" xr:uid="{DC47548D-AC5A-4A61-828B-9B053954F343}"/>
    <cellStyle name="Normal 5 4 3 3 2" xfId="817" xr:uid="{B50D374E-A4DA-442A-99A7-CB908FE92031}"/>
    <cellStyle name="Normal 5 4 3 3 2 2" xfId="818" xr:uid="{E3DE2A72-BF17-4CEA-899D-D583ACA64DFD}"/>
    <cellStyle name="Normal 5 4 3 3 2 2 2" xfId="3880" xr:uid="{D8F434AF-492A-48FD-8964-5E118C1C5AC2}"/>
    <cellStyle name="Normal 5 4 3 3 2 2 2 2" xfId="3881" xr:uid="{0860D958-8E01-4BE0-AA85-D925D6DD60CD}"/>
    <cellStyle name="Normal 5 4 3 3 2 2 3" xfId="3882" xr:uid="{0AB9D066-4B6D-4B84-ABCB-F20334501842}"/>
    <cellStyle name="Normal 5 4 3 3 2 3" xfId="819" xr:uid="{F840DB4B-D8F4-4ED0-BE98-9C883A7F7366}"/>
    <cellStyle name="Normal 5 4 3 3 2 3 2" xfId="3883" xr:uid="{3AA5C1DE-8DC9-47A9-B2EE-1C9882D34B2D}"/>
    <cellStyle name="Normal 5 4 3 3 2 4" xfId="820" xr:uid="{F28FC6E8-6063-44AF-9F66-8B2AF9894A36}"/>
    <cellStyle name="Normal 5 4 3 3 3" xfId="821" xr:uid="{AC8ACC32-BCFF-4BA6-9224-4800B068479A}"/>
    <cellStyle name="Normal 5 4 3 3 3 2" xfId="3884" xr:uid="{5426F86B-8F68-400F-B00B-DEDEE3DB7372}"/>
    <cellStyle name="Normal 5 4 3 3 3 2 2" xfId="3885" xr:uid="{E09515C3-B30C-461E-915A-43E6DA446675}"/>
    <cellStyle name="Normal 5 4 3 3 3 3" xfId="3886" xr:uid="{8F9A1AA0-3CBA-409A-BFF0-A6F7419A51D0}"/>
    <cellStyle name="Normal 5 4 3 3 4" xfId="822" xr:uid="{7FDC3ADB-A0F1-4CD1-BABB-4148F6AB70A4}"/>
    <cellStyle name="Normal 5 4 3 3 4 2" xfId="3887" xr:uid="{EF430E33-EBC4-4E63-A933-1C2327A2B8E4}"/>
    <cellStyle name="Normal 5 4 3 3 5" xfId="823" xr:uid="{3A5351D8-596D-46FE-88E3-EBEA97650A64}"/>
    <cellStyle name="Normal 5 4 3 4" xfId="824" xr:uid="{2587817E-45A5-42DF-890A-7E0AE64FABAB}"/>
    <cellStyle name="Normal 5 4 3 4 2" xfId="825" xr:uid="{D8328FA8-C1C4-47F1-B6C2-DECA5208B07E}"/>
    <cellStyle name="Normal 5 4 3 4 2 2" xfId="3888" xr:uid="{9974123A-EC8D-40E9-B1B1-281DD4BA884C}"/>
    <cellStyle name="Normal 5 4 3 4 2 2 2" xfId="3889" xr:uid="{27F3D618-91E8-4037-B902-029021F02792}"/>
    <cellStyle name="Normal 5 4 3 4 2 3" xfId="3890" xr:uid="{6746DFB2-5E09-4FE5-B42E-4BA988F2672B}"/>
    <cellStyle name="Normal 5 4 3 4 3" xfId="826" xr:uid="{E8DE68C3-D13E-400C-91DC-26141C1D0237}"/>
    <cellStyle name="Normal 5 4 3 4 3 2" xfId="3891" xr:uid="{6643D10B-620F-400C-B0B5-7D8F48487751}"/>
    <cellStyle name="Normal 5 4 3 4 4" xfId="827" xr:uid="{80E72D9C-C0AA-4306-B2A1-DF4CEA6B8F4B}"/>
    <cellStyle name="Normal 5 4 3 5" xfId="828" xr:uid="{1C3E68D7-6D53-4BF9-8FF5-5B213629E669}"/>
    <cellStyle name="Normal 5 4 3 5 2" xfId="829" xr:uid="{F6219E1D-8F88-4460-8CE2-CC2559C4456C}"/>
    <cellStyle name="Normal 5 4 3 5 2 2" xfId="3892" xr:uid="{1A236D07-5FCB-4BA7-8179-C75626D3614F}"/>
    <cellStyle name="Normal 5 4 3 5 3" xfId="830" xr:uid="{048BD7C8-EF9F-47AC-9244-C38E29C05041}"/>
    <cellStyle name="Normal 5 4 3 5 4" xfId="831" xr:uid="{116FED50-EF72-4177-9E40-FBF30A40FCE6}"/>
    <cellStyle name="Normal 5 4 3 6" xfId="832" xr:uid="{F6A40BE4-8D71-44D6-9F72-DCAF3483457B}"/>
    <cellStyle name="Normal 5 4 3 6 2" xfId="3893" xr:uid="{FE01CB3E-0469-4BB5-AC40-0311B9CE9E8B}"/>
    <cellStyle name="Normal 5 4 3 7" xfId="833" xr:uid="{8E0E7431-604C-4E26-93E9-A68C63FF1878}"/>
    <cellStyle name="Normal 5 4 3 8" xfId="834" xr:uid="{99EE6D24-D66D-4F50-BA63-C3BD01D2362E}"/>
    <cellStyle name="Normal 5 4 4" xfId="835" xr:uid="{9698FF18-B6ED-4E3C-B943-6734F6F107FF}"/>
    <cellStyle name="Normal 5 4 4 2" xfId="836" xr:uid="{61094F29-5C94-4842-8E16-1A9A3D7ACB2C}"/>
    <cellStyle name="Normal 5 4 4 2 2" xfId="837" xr:uid="{8B39DC60-5E44-4A23-A66B-427C0DEB03A6}"/>
    <cellStyle name="Normal 5 4 4 2 2 2" xfId="838" xr:uid="{B02678C6-8B18-4EB2-BACA-2A6C333F67E4}"/>
    <cellStyle name="Normal 5 4 4 2 2 2 2" xfId="3894" xr:uid="{85770E1D-2398-40D3-8EF9-F7FC8362F2A3}"/>
    <cellStyle name="Normal 5 4 4 2 2 3" xfId="839" xr:uid="{7AD2CE73-1E6E-45F2-A014-1692472FF2C3}"/>
    <cellStyle name="Normal 5 4 4 2 2 4" xfId="840" xr:uid="{492FC355-E772-4BD1-82C0-5D9CD071D9A0}"/>
    <cellStyle name="Normal 5 4 4 2 3" xfId="841" xr:uid="{1A6D16FA-15F7-425D-B8EA-654D0F07AE12}"/>
    <cellStyle name="Normal 5 4 4 2 3 2" xfId="3895" xr:uid="{E0DF4D67-1E57-4EED-81F7-F0D415F41397}"/>
    <cellStyle name="Normal 5 4 4 2 4" xfId="842" xr:uid="{98C7D7F4-C3BA-46A7-B9A7-676BC0840E9B}"/>
    <cellStyle name="Normal 5 4 4 2 5" xfId="843" xr:uid="{56A61B5A-9230-4934-AA82-1F611F9BA97D}"/>
    <cellStyle name="Normal 5 4 4 3" xfId="844" xr:uid="{627B2DED-7812-4760-BAA9-617551E2EFEF}"/>
    <cellStyle name="Normal 5 4 4 3 2" xfId="845" xr:uid="{14C9A65F-772A-4A43-8AE0-46D1F0EED504}"/>
    <cellStyle name="Normal 5 4 4 3 2 2" xfId="3896" xr:uid="{56E6C208-ADE2-4F3E-8CBE-366BDF87CF79}"/>
    <cellStyle name="Normal 5 4 4 3 3" xfId="846" xr:uid="{BAEA38DB-DF78-4BA3-9762-672032B1E546}"/>
    <cellStyle name="Normal 5 4 4 3 4" xfId="847" xr:uid="{9C143C9F-B4AF-4BF1-83A0-3FF0B72EDDC7}"/>
    <cellStyle name="Normal 5 4 4 4" xfId="848" xr:uid="{D3125E75-29D4-44EC-98B5-9536A7CB4765}"/>
    <cellStyle name="Normal 5 4 4 4 2" xfId="849" xr:uid="{2FD40E58-9680-4E29-A5DE-8C2AF5B35D02}"/>
    <cellStyle name="Normal 5 4 4 4 3" xfId="850" xr:uid="{DE889C73-0671-4251-974C-770B5F577F89}"/>
    <cellStyle name="Normal 5 4 4 4 4" xfId="851" xr:uid="{316ABBF3-9079-49DE-A157-EF040BD5B480}"/>
    <cellStyle name="Normal 5 4 4 5" xfId="852" xr:uid="{F1D80A8B-CA43-45E5-A130-58208BC3E29D}"/>
    <cellStyle name="Normal 5 4 4 6" xfId="853" xr:uid="{FA75F652-DD3F-49A0-B33B-B76784BA7FCB}"/>
    <cellStyle name="Normal 5 4 4 7" xfId="854" xr:uid="{BAAEAA92-7A95-4A81-9376-2513B2D6C8EE}"/>
    <cellStyle name="Normal 5 4 5" xfId="855" xr:uid="{FD5FFF39-7144-4DCE-A644-9C312A1C11E2}"/>
    <cellStyle name="Normal 5 4 5 2" xfId="856" xr:uid="{09CF7614-0310-4746-8E98-523EC6A2E1EE}"/>
    <cellStyle name="Normal 5 4 5 2 2" xfId="857" xr:uid="{272C277F-A1DA-44C6-AE6E-7B3B3B3E0BAF}"/>
    <cellStyle name="Normal 5 4 5 2 2 2" xfId="3897" xr:uid="{72E06EC1-12CA-499D-8B11-EFC00D805579}"/>
    <cellStyle name="Normal 5 4 5 2 2 2 2" xfId="3898" xr:uid="{AF96F495-303F-4906-8B92-FEF6787307FA}"/>
    <cellStyle name="Normal 5 4 5 2 2 3" xfId="3899" xr:uid="{A2E71DD0-EAEA-45ED-9B4C-9735A4CD26F5}"/>
    <cellStyle name="Normal 5 4 5 2 3" xfId="858" xr:uid="{DDC26E0E-2840-4B3F-9A43-B0570363DD7E}"/>
    <cellStyle name="Normal 5 4 5 2 3 2" xfId="3900" xr:uid="{0C014BF3-4645-41A2-94A0-679A54F1CAF4}"/>
    <cellStyle name="Normal 5 4 5 2 4" xfId="859" xr:uid="{5A8750E2-4FF1-41DB-8010-DF2B8BA1F70B}"/>
    <cellStyle name="Normal 5 4 5 3" xfId="860" xr:uid="{B45B8CF5-7A27-4954-A9D4-22649E7DAEF5}"/>
    <cellStyle name="Normal 5 4 5 3 2" xfId="861" xr:uid="{A3F1B04C-0CCB-4D9D-A2BE-1588B06A6250}"/>
    <cellStyle name="Normal 5 4 5 3 2 2" xfId="3901" xr:uid="{D01767C1-5C03-4927-9DA9-71DB08DF9640}"/>
    <cellStyle name="Normal 5 4 5 3 3" xfId="862" xr:uid="{DEDBEADA-486B-4237-9CD4-028279A00B30}"/>
    <cellStyle name="Normal 5 4 5 3 4" xfId="863" xr:uid="{6E334DC7-5700-43E3-B962-3DE68784EFDB}"/>
    <cellStyle name="Normal 5 4 5 4" xfId="864" xr:uid="{1CF2BD15-C0B5-4295-BE69-6D6E964FF846}"/>
    <cellStyle name="Normal 5 4 5 4 2" xfId="3902" xr:uid="{4CD842B9-23E8-4DB0-B391-43EF515A3F33}"/>
    <cellStyle name="Normal 5 4 5 5" xfId="865" xr:uid="{CFC0DEAD-18D5-4BCE-8637-69BB51A3B241}"/>
    <cellStyle name="Normal 5 4 5 6" xfId="866" xr:uid="{638B75D6-E2D5-4A21-8470-AA074377C101}"/>
    <cellStyle name="Normal 5 4 6" xfId="867" xr:uid="{605BD48A-328E-46D5-9D76-3C5D6B94C54D}"/>
    <cellStyle name="Normal 5 4 6 2" xfId="868" xr:uid="{219C17FA-4E51-45F1-B974-BC792AD70DD0}"/>
    <cellStyle name="Normal 5 4 6 2 2" xfId="869" xr:uid="{DCD0EE42-A504-4FEF-92CF-43A729030D54}"/>
    <cellStyle name="Normal 5 4 6 2 2 2" xfId="3903" xr:uid="{D38DD0C4-48EE-4BD1-A85C-EFB591A2A425}"/>
    <cellStyle name="Normal 5 4 6 2 3" xfId="870" xr:uid="{D68B844D-5988-4D1C-8EC1-1D567838F3A4}"/>
    <cellStyle name="Normal 5 4 6 2 4" xfId="871" xr:uid="{E235F042-5B4E-4943-8691-3FB062172A67}"/>
    <cellStyle name="Normal 5 4 6 3" xfId="872" xr:uid="{F369AD4B-4DAF-4A22-BD69-D2FDB84C2F48}"/>
    <cellStyle name="Normal 5 4 6 3 2" xfId="3904" xr:uid="{413A50CA-9B5E-4174-A484-22CC8477747A}"/>
    <cellStyle name="Normal 5 4 6 4" xfId="873" xr:uid="{FE7B2D45-8546-44F3-AE06-300EA3E87070}"/>
    <cellStyle name="Normal 5 4 6 5" xfId="874" xr:uid="{759A3FBA-9CDC-4152-BC88-E65F2EDC1B5F}"/>
    <cellStyle name="Normal 5 4 7" xfId="875" xr:uid="{C07E0A81-4F7D-4060-B845-4FBAA591A3EB}"/>
    <cellStyle name="Normal 5 4 7 2" xfId="876" xr:uid="{E272C18B-8525-4775-98F4-C32557E9C252}"/>
    <cellStyle name="Normal 5 4 7 2 2" xfId="3905" xr:uid="{ED107430-9694-4C8E-B1DB-D8901FBCF527}"/>
    <cellStyle name="Normal 5 4 7 2 3" xfId="4393" xr:uid="{6D8D1EDB-1924-47FD-AF3C-A1C19C4A85F2}"/>
    <cellStyle name="Normal 5 4 7 2 3 2" xfId="4654" xr:uid="{4A1CBE5B-7A5F-4EFC-93B5-CF7C3CB06890}"/>
    <cellStyle name="Normal 5 4 7 3" xfId="877" xr:uid="{CD9BDBF2-013D-4E6F-9E71-DDE398D82259}"/>
    <cellStyle name="Normal 5 4 7 4" xfId="878" xr:uid="{09146B3C-597E-4765-A47A-1AD90E3FA0DF}"/>
    <cellStyle name="Normal 5 4 7 4 2" xfId="4797" xr:uid="{D017C9E6-5268-433C-A773-5D97A523144B}"/>
    <cellStyle name="Normal 5 4 7 4 3" xfId="4852" xr:uid="{DAE78B90-2103-434E-89D8-A19C9E3D5230}"/>
    <cellStyle name="Normal 5 4 7 4 4" xfId="4824" xr:uid="{88A0B2A5-61B1-4C5D-8C28-4988E949F39F}"/>
    <cellStyle name="Normal 5 4 8" xfId="879" xr:uid="{1991013F-EE53-4143-96AC-3A4665CAA96E}"/>
    <cellStyle name="Normal 5 4 8 2" xfId="880" xr:uid="{F0A541EA-89A0-480F-A8EC-B0E28306702F}"/>
    <cellStyle name="Normal 5 4 8 3" xfId="881" xr:uid="{9D04C924-AAF5-4F1D-B30F-2BD964E8AD1D}"/>
    <cellStyle name="Normal 5 4 8 4" xfId="882" xr:uid="{78D82275-B606-4FF5-BC78-7863DCF2EBD9}"/>
    <cellStyle name="Normal 5 4 9" xfId="883" xr:uid="{AE1F2BD9-14F1-4404-85CC-5E23130D2F1B}"/>
    <cellStyle name="Normal 5 5" xfId="884" xr:uid="{B338724A-A044-440F-ABB1-1F8B2FE5B411}"/>
    <cellStyle name="Normal 5 5 10" xfId="885" xr:uid="{A0145A7F-2C9E-45C0-9A92-50D312325C06}"/>
    <cellStyle name="Normal 5 5 11" xfId="886" xr:uid="{8D693203-3D61-4BA9-9027-701235EF6EF1}"/>
    <cellStyle name="Normal 5 5 2" xfId="887" xr:uid="{4AF0DE4F-8FE3-4DEB-A499-BF4507696B8B}"/>
    <cellStyle name="Normal 5 5 2 2" xfId="888" xr:uid="{8CB8DD10-CE91-4270-893A-70BD8D16E0C3}"/>
    <cellStyle name="Normal 5 5 2 2 2" xfId="889" xr:uid="{4DC532B2-B2FD-426F-96EE-FA8875AFCBFB}"/>
    <cellStyle name="Normal 5 5 2 2 2 2" xfId="890" xr:uid="{BC331C8E-08AD-4D87-A1AC-646EE4852F81}"/>
    <cellStyle name="Normal 5 5 2 2 2 2 2" xfId="891" xr:uid="{985AD97E-4DF4-4825-A5A2-6807C778A366}"/>
    <cellStyle name="Normal 5 5 2 2 2 2 2 2" xfId="3906" xr:uid="{7C2D88EE-9C1D-41DA-94F9-54E403B14C16}"/>
    <cellStyle name="Normal 5 5 2 2 2 2 3" xfId="892" xr:uid="{D576D3E0-E09A-4CD4-8D50-E77C141B51F8}"/>
    <cellStyle name="Normal 5 5 2 2 2 2 4" xfId="893" xr:uid="{C01E769C-C343-4571-93A5-1F0BF43EF233}"/>
    <cellStyle name="Normal 5 5 2 2 2 3" xfId="894" xr:uid="{0E8D7177-6F14-423D-866C-0435AD2682F3}"/>
    <cellStyle name="Normal 5 5 2 2 2 3 2" xfId="895" xr:uid="{0D3622E0-E720-4AC6-9DA5-B0A989A22E16}"/>
    <cellStyle name="Normal 5 5 2 2 2 3 3" xfId="896" xr:uid="{86C96E3B-5544-483E-A15A-03FD74697580}"/>
    <cellStyle name="Normal 5 5 2 2 2 3 4" xfId="897" xr:uid="{97423697-8A74-43F2-80DB-8924E412C977}"/>
    <cellStyle name="Normal 5 5 2 2 2 4" xfId="898" xr:uid="{E69A5F6D-4FD1-4D8C-BE81-6363A4862CF8}"/>
    <cellStyle name="Normal 5 5 2 2 2 5" xfId="899" xr:uid="{5914DC24-36C7-4A9E-9C5F-ACE22CA9E1DB}"/>
    <cellStyle name="Normal 5 5 2 2 2 6" xfId="900" xr:uid="{0D686BDE-1B55-40C0-AFB9-36ED91F9B076}"/>
    <cellStyle name="Normal 5 5 2 2 3" xfId="901" xr:uid="{6D612F98-FDC0-45C6-ACD5-32999C3F13F0}"/>
    <cellStyle name="Normal 5 5 2 2 3 2" xfId="902" xr:uid="{C3B50718-678A-49EC-A298-FEE391F19CC5}"/>
    <cellStyle name="Normal 5 5 2 2 3 2 2" xfId="903" xr:uid="{0D498D78-FFDF-4600-B276-E702F3D6A49F}"/>
    <cellStyle name="Normal 5 5 2 2 3 2 3" xfId="904" xr:uid="{BF3C8088-6011-47F0-B4BB-49AF166EFB69}"/>
    <cellStyle name="Normal 5 5 2 2 3 2 4" xfId="905" xr:uid="{75B60036-E42B-4E2B-BA1F-BD0DA274724A}"/>
    <cellStyle name="Normal 5 5 2 2 3 3" xfId="906" xr:uid="{8EA670E4-58A0-458A-83BE-F8AC6B7E83CB}"/>
    <cellStyle name="Normal 5 5 2 2 3 4" xfId="907" xr:uid="{E10154F7-EA33-4213-BD10-968662A77987}"/>
    <cellStyle name="Normal 5 5 2 2 3 5" xfId="908" xr:uid="{E91F3AC9-9E44-4132-8374-889FE1FE80BD}"/>
    <cellStyle name="Normal 5 5 2 2 4" xfId="909" xr:uid="{CED517C3-5439-450F-96E2-51B5D0328C46}"/>
    <cellStyle name="Normal 5 5 2 2 4 2" xfId="910" xr:uid="{7C5E5C32-CB1A-40D8-AF44-055B59D66E1D}"/>
    <cellStyle name="Normal 5 5 2 2 4 3" xfId="911" xr:uid="{7447365F-81B6-4D69-87F8-3A0A4EB59BD5}"/>
    <cellStyle name="Normal 5 5 2 2 4 4" xfId="912" xr:uid="{75F8226A-DCFC-4907-94B4-D6902286B374}"/>
    <cellStyle name="Normal 5 5 2 2 5" xfId="913" xr:uid="{95B6A160-F18B-4B6C-BFE5-A319C79A8066}"/>
    <cellStyle name="Normal 5 5 2 2 5 2" xfId="914" xr:uid="{9BBE8292-ED42-49E7-9A29-359B512DF72D}"/>
    <cellStyle name="Normal 5 5 2 2 5 3" xfId="915" xr:uid="{3B954A62-3F0C-46E7-B6B9-7C7D72BBCB25}"/>
    <cellStyle name="Normal 5 5 2 2 5 4" xfId="916" xr:uid="{D034E620-D76F-4DD3-9747-ED2F5E5A2948}"/>
    <cellStyle name="Normal 5 5 2 2 6" xfId="917" xr:uid="{345B861E-DBA5-4F79-BE3A-47EB224C9202}"/>
    <cellStyle name="Normal 5 5 2 2 7" xfId="918" xr:uid="{15210289-FA59-42D7-90D2-090E4AE1B455}"/>
    <cellStyle name="Normal 5 5 2 2 8" xfId="919" xr:uid="{9705CD57-A66C-4892-8E3F-1B04A2B2443A}"/>
    <cellStyle name="Normal 5 5 2 3" xfId="920" xr:uid="{FD69D9A2-2221-4446-A2E8-E8A31BC18B3F}"/>
    <cellStyle name="Normal 5 5 2 3 2" xfId="921" xr:uid="{2D0DA062-10E5-48AF-A7C5-94AD3827DD56}"/>
    <cellStyle name="Normal 5 5 2 3 2 2" xfId="922" xr:uid="{E68CC6DD-5EF7-44C8-8FB7-2F49EC20FABB}"/>
    <cellStyle name="Normal 5 5 2 3 2 2 2" xfId="3907" xr:uid="{E3B63EFD-C2D8-4D0C-B4A2-792E84B5BFC5}"/>
    <cellStyle name="Normal 5 5 2 3 2 2 2 2" xfId="3908" xr:uid="{4235C11C-CDD8-46AB-836A-B442BBA90A49}"/>
    <cellStyle name="Normal 5 5 2 3 2 2 3" xfId="3909" xr:uid="{33765C99-295C-40DB-856F-CA9376FB3B69}"/>
    <cellStyle name="Normal 5 5 2 3 2 3" xfId="923" xr:uid="{14FF8DAF-9B4E-4300-89B8-80F6852F3337}"/>
    <cellStyle name="Normal 5 5 2 3 2 3 2" xfId="3910" xr:uid="{368B37C1-335B-4AFC-B563-795C170FA674}"/>
    <cellStyle name="Normal 5 5 2 3 2 4" xfId="924" xr:uid="{308E6BA9-B2D9-4882-BBBB-A75BB326A886}"/>
    <cellStyle name="Normal 5 5 2 3 3" xfId="925" xr:uid="{2BFB5695-21AE-4F58-B821-83AB41A5FFB5}"/>
    <cellStyle name="Normal 5 5 2 3 3 2" xfId="926" xr:uid="{477DE9A0-BFE5-45BA-9B0E-6960EBAA294B}"/>
    <cellStyle name="Normal 5 5 2 3 3 2 2" xfId="3911" xr:uid="{AF8B1CC1-AAE5-4BA9-9C16-7AC9445DBA95}"/>
    <cellStyle name="Normal 5 5 2 3 3 3" xfId="927" xr:uid="{EFFFAC27-DD88-477C-9F98-7591C016D633}"/>
    <cellStyle name="Normal 5 5 2 3 3 4" xfId="928" xr:uid="{B2F39D0D-604C-44DA-A637-EE7B74C4D2AD}"/>
    <cellStyle name="Normal 5 5 2 3 4" xfId="929" xr:uid="{F2C13F8B-0395-4B7B-8F12-E7794A6D4A82}"/>
    <cellStyle name="Normal 5 5 2 3 4 2" xfId="3912" xr:uid="{2E1DBA49-B95E-49F6-A53A-352E28C616FF}"/>
    <cellStyle name="Normal 5 5 2 3 5" xfId="930" xr:uid="{8E65E9C9-B8A3-441C-9D7A-55C66F52E5F2}"/>
    <cellStyle name="Normal 5 5 2 3 6" xfId="931" xr:uid="{E5EF7931-EDFF-4723-B37C-5B1F5AE3CD8E}"/>
    <cellStyle name="Normal 5 5 2 4" xfId="932" xr:uid="{30390C72-F048-4D24-9525-CBFE635FC082}"/>
    <cellStyle name="Normal 5 5 2 4 2" xfId="933" xr:uid="{CBF4BDB2-C4C1-4A2A-A7F8-C34A883494B8}"/>
    <cellStyle name="Normal 5 5 2 4 2 2" xfId="934" xr:uid="{A07926FC-B04F-44CC-A16D-CF96B0A9F7C4}"/>
    <cellStyle name="Normal 5 5 2 4 2 2 2" xfId="3913" xr:uid="{C46D9CEE-71CA-4FB3-930F-3B837784638C}"/>
    <cellStyle name="Normal 5 5 2 4 2 3" xfId="935" xr:uid="{33816CD4-BA4F-4BD3-9642-AC96F5D5B448}"/>
    <cellStyle name="Normal 5 5 2 4 2 4" xfId="936" xr:uid="{C492A7CD-DD14-4994-9917-A71E83FDD4F6}"/>
    <cellStyle name="Normal 5 5 2 4 3" xfId="937" xr:uid="{3A91C551-246F-47C3-A3B1-8C4895382AE5}"/>
    <cellStyle name="Normal 5 5 2 4 3 2" xfId="3914" xr:uid="{368FAC68-9DCB-4E0D-9430-E48BDF21206A}"/>
    <cellStyle name="Normal 5 5 2 4 4" xfId="938" xr:uid="{224D3CFB-FE64-481B-99A6-B28243E988E1}"/>
    <cellStyle name="Normal 5 5 2 4 5" xfId="939" xr:uid="{EBAA1862-2DBC-4A2E-B49C-A5E9A6C04587}"/>
    <cellStyle name="Normal 5 5 2 5" xfId="940" xr:uid="{40FBB10C-8D44-4ACC-AE14-BFD41CA4B658}"/>
    <cellStyle name="Normal 5 5 2 5 2" xfId="941" xr:uid="{2F43D10E-F133-4C75-943F-4571FD7A6154}"/>
    <cellStyle name="Normal 5 5 2 5 2 2" xfId="3915" xr:uid="{44013AA3-E6DF-4381-8BDD-16CEC263E1B6}"/>
    <cellStyle name="Normal 5 5 2 5 3" xfId="942" xr:uid="{89631309-E1C5-4423-BAFC-F8FB25CC8CD6}"/>
    <cellStyle name="Normal 5 5 2 5 4" xfId="943" xr:uid="{9AB73D2B-8F91-47EF-85FF-5C5C0C8FA3AB}"/>
    <cellStyle name="Normal 5 5 2 6" xfId="944" xr:uid="{D5BD71A9-4162-4A14-8823-1923714B9C45}"/>
    <cellStyle name="Normal 5 5 2 6 2" xfId="945" xr:uid="{7CDF83FD-A649-4878-815A-6692ACF60202}"/>
    <cellStyle name="Normal 5 5 2 6 3" xfId="946" xr:uid="{557D0665-2297-4225-A24B-58ABD10D0787}"/>
    <cellStyle name="Normal 5 5 2 6 4" xfId="947" xr:uid="{39613806-4DCF-4FAE-844B-7970AFE80068}"/>
    <cellStyle name="Normal 5 5 2 7" xfId="948" xr:uid="{BE7E55C2-A8A0-485C-87FD-F4C7684831D9}"/>
    <cellStyle name="Normal 5 5 2 8" xfId="949" xr:uid="{7E5D0C77-5F0F-4C1C-832A-796738B4F2ED}"/>
    <cellStyle name="Normal 5 5 2 9" xfId="950" xr:uid="{640DF183-D3BC-42D9-9E49-836134137A83}"/>
    <cellStyle name="Normal 5 5 3" xfId="951" xr:uid="{6110CD53-B30D-453F-A673-3F314F27D8AD}"/>
    <cellStyle name="Normal 5 5 3 2" xfId="952" xr:uid="{13187F00-689A-45C3-85C4-2EED556306FC}"/>
    <cellStyle name="Normal 5 5 3 2 2" xfId="953" xr:uid="{79151C42-A7B9-411E-A8D9-BED27C4DF73A}"/>
    <cellStyle name="Normal 5 5 3 2 2 2" xfId="954" xr:uid="{9CBD22AD-8F93-410F-9E8A-8EB713F132BF}"/>
    <cellStyle name="Normal 5 5 3 2 2 2 2" xfId="3916" xr:uid="{5DE3F917-0355-493D-9374-89F29FF7BCBD}"/>
    <cellStyle name="Normal 5 5 3 2 2 2 2 2" xfId="4721" xr:uid="{932AB7EF-C147-4F31-ACE4-178BBD3CAFEA}"/>
    <cellStyle name="Normal 5 5 3 2 2 2 3" xfId="4722" xr:uid="{085B8DF2-665E-4560-88BD-942BFE53C659}"/>
    <cellStyle name="Normal 5 5 3 2 2 3" xfId="955" xr:uid="{7F94396B-64BF-4A9B-AA32-560B9B486E39}"/>
    <cellStyle name="Normal 5 5 3 2 2 3 2" xfId="4723" xr:uid="{15ABA3B9-A504-4EC7-BCA6-E1F30080A2E2}"/>
    <cellStyle name="Normal 5 5 3 2 2 4" xfId="956" xr:uid="{8C82EFFC-0C86-4DA0-8331-99DC1B7EC1BD}"/>
    <cellStyle name="Normal 5 5 3 2 3" xfId="957" xr:uid="{82E01480-EF93-4D95-8E38-5153C5346F29}"/>
    <cellStyle name="Normal 5 5 3 2 3 2" xfId="958" xr:uid="{9C99DC2C-A824-48FD-A48E-3D976912F598}"/>
    <cellStyle name="Normal 5 5 3 2 3 2 2" xfId="4724" xr:uid="{6CD4E36A-2B81-48E2-8B61-4869B177C13E}"/>
    <cellStyle name="Normal 5 5 3 2 3 3" xfId="959" xr:uid="{26548613-9C69-4AFD-BC4C-0E0A403D9B12}"/>
    <cellStyle name="Normal 5 5 3 2 3 4" xfId="960" xr:uid="{B89E2EE4-A0F3-46BE-AB47-F96AA86FC720}"/>
    <cellStyle name="Normal 5 5 3 2 4" xfId="961" xr:uid="{F7F88906-6945-43BA-A991-55924BA113C5}"/>
    <cellStyle name="Normal 5 5 3 2 4 2" xfId="4725" xr:uid="{247F6B56-2BC2-46C2-87ED-6719C46BC198}"/>
    <cellStyle name="Normal 5 5 3 2 5" xfId="962" xr:uid="{5687D28F-E28F-41D6-884B-17C1E9DF35D7}"/>
    <cellStyle name="Normal 5 5 3 2 6" xfId="963" xr:uid="{B7CCC84B-3B34-4E41-90AF-DA90C31BF1BD}"/>
    <cellStyle name="Normal 5 5 3 3" xfId="964" xr:uid="{BB39730E-A592-4C58-9A6F-62E78AE9319B}"/>
    <cellStyle name="Normal 5 5 3 3 2" xfId="965" xr:uid="{DD7D7011-2CCF-4E2A-B5F5-7880AC4DB528}"/>
    <cellStyle name="Normal 5 5 3 3 2 2" xfId="966" xr:uid="{38B77304-BBE8-4EA4-8181-F924E620C3CB}"/>
    <cellStyle name="Normal 5 5 3 3 2 2 2" xfId="4726" xr:uid="{9F42E78E-0880-4720-B952-FFF59C04A013}"/>
    <cellStyle name="Normal 5 5 3 3 2 3" xfId="967" xr:uid="{353E092B-2B6F-4AE2-8348-E8070F6E8D1D}"/>
    <cellStyle name="Normal 5 5 3 3 2 4" xfId="968" xr:uid="{B272E458-F239-485F-B003-DDC3F8336342}"/>
    <cellStyle name="Normal 5 5 3 3 3" xfId="969" xr:uid="{B5475F8D-1D49-47FC-B625-CBC19B5BB256}"/>
    <cellStyle name="Normal 5 5 3 3 3 2" xfId="4727" xr:uid="{11C5F3E5-3903-4537-BA68-7C065003E93C}"/>
    <cellStyle name="Normal 5 5 3 3 4" xfId="970" xr:uid="{493BB78C-4D50-429B-8BDC-8F2EF7C396F5}"/>
    <cellStyle name="Normal 5 5 3 3 5" xfId="971" xr:uid="{8AAF6C34-7962-4846-8B1E-F64209D7B0AB}"/>
    <cellStyle name="Normal 5 5 3 4" xfId="972" xr:uid="{EA95E930-6B36-4941-B625-DFB3308995C9}"/>
    <cellStyle name="Normal 5 5 3 4 2" xfId="973" xr:uid="{88F3D7F5-A972-4569-B869-B46D94C0034F}"/>
    <cellStyle name="Normal 5 5 3 4 2 2" xfId="4728" xr:uid="{BA43345B-E5DA-4D35-B90C-0242E39B18BF}"/>
    <cellStyle name="Normal 5 5 3 4 3" xfId="974" xr:uid="{408C5F0D-36F7-4C62-9EEE-EFE0430F0317}"/>
    <cellStyle name="Normal 5 5 3 4 4" xfId="975" xr:uid="{2F37808D-7CCC-4818-83B5-2A1EAECDBE8B}"/>
    <cellStyle name="Normal 5 5 3 5" xfId="976" xr:uid="{E8EA1AA0-CC38-44B1-B421-91D2AC16E3F2}"/>
    <cellStyle name="Normal 5 5 3 5 2" xfId="977" xr:uid="{BA0F37F5-412F-4AE9-A6E4-FE8B707C2BD3}"/>
    <cellStyle name="Normal 5 5 3 5 3" xfId="978" xr:uid="{6436477C-9E5C-4C65-B0C8-ED43EBB17652}"/>
    <cellStyle name="Normal 5 5 3 5 4" xfId="979" xr:uid="{C5240E93-5994-4C3F-9B1B-A5D65434E28B}"/>
    <cellStyle name="Normal 5 5 3 6" xfId="980" xr:uid="{AE0ED633-3BFB-4E13-A2FC-569E89CB29B5}"/>
    <cellStyle name="Normal 5 5 3 7" xfId="981" xr:uid="{85E7E8D9-C65B-47D8-8933-70E691463C12}"/>
    <cellStyle name="Normal 5 5 3 8" xfId="982" xr:uid="{C404C2D3-6146-43D9-93D0-96572D5977CE}"/>
    <cellStyle name="Normal 5 5 4" xfId="983" xr:uid="{21334FEE-1326-449C-95B2-EA3FBD7BB291}"/>
    <cellStyle name="Normal 5 5 4 2" xfId="984" xr:uid="{45D7D6CD-5725-4D24-AFDA-15745D38A97F}"/>
    <cellStyle name="Normal 5 5 4 2 2" xfId="985" xr:uid="{83484794-247D-43B9-9BDF-2CB1782BD95F}"/>
    <cellStyle name="Normal 5 5 4 2 2 2" xfId="986" xr:uid="{C9C53EED-49E3-49AD-8F05-D08F5C7D0A48}"/>
    <cellStyle name="Normal 5 5 4 2 2 2 2" xfId="3917" xr:uid="{90FA64EB-519E-4A08-83BA-9F214C208EEC}"/>
    <cellStyle name="Normal 5 5 4 2 2 3" xfId="987" xr:uid="{0C666102-ABD3-400E-83D9-9CC419168074}"/>
    <cellStyle name="Normal 5 5 4 2 2 4" xfId="988" xr:uid="{30EF1135-B0A6-47DE-808B-CBAFB6CE47FD}"/>
    <cellStyle name="Normal 5 5 4 2 3" xfId="989" xr:uid="{10E8300A-48BA-4D30-B9FD-7C4076BEB8BA}"/>
    <cellStyle name="Normal 5 5 4 2 3 2" xfId="3918" xr:uid="{49EEC795-8533-4D79-BE20-19B79FBD3A84}"/>
    <cellStyle name="Normal 5 5 4 2 4" xfId="990" xr:uid="{04E2AE39-29AC-48A1-8D34-A62E49A5FE43}"/>
    <cellStyle name="Normal 5 5 4 2 5" xfId="991" xr:uid="{C8AF8399-7440-408C-9F5F-63DA0D4757EE}"/>
    <cellStyle name="Normal 5 5 4 3" xfId="992" xr:uid="{AE5EB010-5282-4BF5-920D-2D6AA44C6E5F}"/>
    <cellStyle name="Normal 5 5 4 3 2" xfId="993" xr:uid="{86999656-58E2-4BE1-8C12-3AFB06F4180E}"/>
    <cellStyle name="Normal 5 5 4 3 2 2" xfId="3919" xr:uid="{CAA390EB-6391-44AC-B213-2A3BA2B9A4BD}"/>
    <cellStyle name="Normal 5 5 4 3 3" xfId="994" xr:uid="{53F77E22-CA56-4D1C-B634-3F623D063485}"/>
    <cellStyle name="Normal 5 5 4 3 4" xfId="995" xr:uid="{AE01B3F8-92C6-4059-A8A5-3F5083777108}"/>
    <cellStyle name="Normal 5 5 4 4" xfId="996" xr:uid="{FF0DF6B9-C386-46D2-948B-186B010A42E6}"/>
    <cellStyle name="Normal 5 5 4 4 2" xfId="997" xr:uid="{12D62B09-5DDB-4C46-AEE2-6E9F0741A864}"/>
    <cellStyle name="Normal 5 5 4 4 3" xfId="998" xr:uid="{B870A17C-FB16-4D99-881E-27EB7DA8FCF7}"/>
    <cellStyle name="Normal 5 5 4 4 4" xfId="999" xr:uid="{20F4CBFC-7CBD-4BCE-8131-D171EC072A4A}"/>
    <cellStyle name="Normal 5 5 4 5" xfId="1000" xr:uid="{BFF3E431-A432-4E86-A3B5-E948506F2D93}"/>
    <cellStyle name="Normal 5 5 4 6" xfId="1001" xr:uid="{EFA3C800-7656-49B8-964F-FEF9F0A042DF}"/>
    <cellStyle name="Normal 5 5 4 7" xfId="1002" xr:uid="{27A32D16-EE0E-4DC0-8BC2-B99C1608D636}"/>
    <cellStyle name="Normal 5 5 5" xfId="1003" xr:uid="{BF59AF81-421E-4CF4-9BF9-D93A788C4CB1}"/>
    <cellStyle name="Normal 5 5 5 2" xfId="1004" xr:uid="{7B565E09-4DB4-4013-8D8E-89DB2DF01D04}"/>
    <cellStyle name="Normal 5 5 5 2 2" xfId="1005" xr:uid="{76BBDB3E-B0AA-45ED-8E34-CF00AB750F45}"/>
    <cellStyle name="Normal 5 5 5 2 2 2" xfId="3920" xr:uid="{EBC8F573-EEA0-43FB-82B4-4D9024E75F20}"/>
    <cellStyle name="Normal 5 5 5 2 3" xfId="1006" xr:uid="{84AF7CEB-C0A8-4E23-BD34-A2635D1DC427}"/>
    <cellStyle name="Normal 5 5 5 2 4" xfId="1007" xr:uid="{17E9D7E1-155F-4917-9107-DC9E592D6093}"/>
    <cellStyle name="Normal 5 5 5 3" xfId="1008" xr:uid="{136D64B2-058D-42C0-91CC-7005FB7DE611}"/>
    <cellStyle name="Normal 5 5 5 3 2" xfId="1009" xr:uid="{4A4C3AA1-C984-4F1F-A75C-C545B663B0C7}"/>
    <cellStyle name="Normal 5 5 5 3 3" xfId="1010" xr:uid="{F4EE104B-FFF4-4C95-85F1-E2B3A0BCA3C2}"/>
    <cellStyle name="Normal 5 5 5 3 4" xfId="1011" xr:uid="{465AA521-A527-4A56-BB14-0A2FBCF19A17}"/>
    <cellStyle name="Normal 5 5 5 4" xfId="1012" xr:uid="{A84A5CAE-E320-45E6-94E7-4521ABC1D650}"/>
    <cellStyle name="Normal 5 5 5 5" xfId="1013" xr:uid="{FCFD2777-624C-4E7A-A639-F13E00FF392D}"/>
    <cellStyle name="Normal 5 5 5 6" xfId="1014" xr:uid="{8927DDCA-74D1-468E-82A4-A5398F5B2EA2}"/>
    <cellStyle name="Normal 5 5 6" xfId="1015" xr:uid="{975CB0CC-DD75-46CB-866F-2AC75077B4CD}"/>
    <cellStyle name="Normal 5 5 6 2" xfId="1016" xr:uid="{E81D6134-00D4-4F13-8D09-6647982770AE}"/>
    <cellStyle name="Normal 5 5 6 2 2" xfId="1017" xr:uid="{5415FFA1-838F-4499-8AF7-ADE3DE428B18}"/>
    <cellStyle name="Normal 5 5 6 2 3" xfId="1018" xr:uid="{E7ADD641-8DD7-4C2E-AC20-0435C7B661F3}"/>
    <cellStyle name="Normal 5 5 6 2 4" xfId="1019" xr:uid="{DA310653-D227-4EF9-942B-0B7FD079034D}"/>
    <cellStyle name="Normal 5 5 6 3" xfId="1020" xr:uid="{6BA06687-7569-45CE-86B2-20A1B723787F}"/>
    <cellStyle name="Normal 5 5 6 4" xfId="1021" xr:uid="{0B40E779-8EE8-4002-84F5-4072B2ACB7C7}"/>
    <cellStyle name="Normal 5 5 6 5" xfId="1022" xr:uid="{D9094501-42F9-47E3-AB8C-E472D0E3A558}"/>
    <cellStyle name="Normal 5 5 7" xfId="1023" xr:uid="{2D1787C1-0495-4878-839D-0CC348BBF7D3}"/>
    <cellStyle name="Normal 5 5 7 2" xfId="1024" xr:uid="{25310409-5D72-4692-85E0-9B1B3F045BF9}"/>
    <cellStyle name="Normal 5 5 7 3" xfId="1025" xr:uid="{B72BBAE8-2BEA-4151-B7AA-31CCAFE9882E}"/>
    <cellStyle name="Normal 5 5 7 4" xfId="1026" xr:uid="{AA1B1016-7766-4F24-A28F-4DD5BD54B6AF}"/>
    <cellStyle name="Normal 5 5 8" xfId="1027" xr:uid="{F4325D44-80CA-4047-AE4E-CA8CB80AC437}"/>
    <cellStyle name="Normal 5 5 8 2" xfId="1028" xr:uid="{5A83E505-B44C-455A-8009-7841B2A1EE09}"/>
    <cellStyle name="Normal 5 5 8 3" xfId="1029" xr:uid="{29BA5F87-705F-4001-89B6-764AD7EE3E7F}"/>
    <cellStyle name="Normal 5 5 8 4" xfId="1030" xr:uid="{FBF21689-CCC7-43D6-ADE0-3DBAE1A2E8F9}"/>
    <cellStyle name="Normal 5 5 9" xfId="1031" xr:uid="{4C133A12-1064-44DB-8E32-E3953FB02CF8}"/>
    <cellStyle name="Normal 5 6" xfId="1032" xr:uid="{8756A635-44F8-466F-9739-8E96D1B8C38C}"/>
    <cellStyle name="Normal 5 6 10" xfId="1033" xr:uid="{1A4B4EB6-9F5D-4D13-97BD-0C9478A5AA86}"/>
    <cellStyle name="Normal 5 6 11" xfId="1034" xr:uid="{40D4CC45-DA84-417A-9162-8E8B13257CF6}"/>
    <cellStyle name="Normal 5 6 2" xfId="1035" xr:uid="{3681EF1D-B3F8-4472-9372-1DDD5D131E4B}"/>
    <cellStyle name="Normal 5 6 2 2" xfId="1036" xr:uid="{3F1EA636-42A0-4576-B8D6-1DAA7B7B64F7}"/>
    <cellStyle name="Normal 5 6 2 2 2" xfId="1037" xr:uid="{BB93AE74-E2CB-471C-AC62-C48703CA270C}"/>
    <cellStyle name="Normal 5 6 2 2 2 2" xfId="1038" xr:uid="{C6709996-5BFA-40FB-96DD-E314CEBBEB03}"/>
    <cellStyle name="Normal 5 6 2 2 2 2 2" xfId="1039" xr:uid="{ADD67CFE-52C5-4E6C-8FDE-D6672427F6BE}"/>
    <cellStyle name="Normal 5 6 2 2 2 2 3" xfId="1040" xr:uid="{9DACEA2D-C590-48F4-8B17-7354A44B0B13}"/>
    <cellStyle name="Normal 5 6 2 2 2 2 4" xfId="1041" xr:uid="{6563E56E-D3E2-40CC-A9C8-30D0CFA95318}"/>
    <cellStyle name="Normal 5 6 2 2 2 3" xfId="1042" xr:uid="{2E72E33A-14B9-439E-A65B-C4037194DDCC}"/>
    <cellStyle name="Normal 5 6 2 2 2 3 2" xfId="1043" xr:uid="{51B68788-809A-45D1-AFA4-A14ACF46A769}"/>
    <cellStyle name="Normal 5 6 2 2 2 3 3" xfId="1044" xr:uid="{38F12C7E-F69D-4D6D-80F4-5F8083CBA5A9}"/>
    <cellStyle name="Normal 5 6 2 2 2 3 4" xfId="1045" xr:uid="{9E5FF79F-B19C-45B7-8A14-8C86B4184C73}"/>
    <cellStyle name="Normal 5 6 2 2 2 4" xfId="1046" xr:uid="{9E78E728-30B3-49E2-BBC3-6CF29B7BD86C}"/>
    <cellStyle name="Normal 5 6 2 2 2 5" xfId="1047" xr:uid="{5B215C62-CBDE-44E1-8377-2FEB0C24E0FF}"/>
    <cellStyle name="Normal 5 6 2 2 2 6" xfId="1048" xr:uid="{D0FE68DF-9F23-4123-A343-29EED8BB60E9}"/>
    <cellStyle name="Normal 5 6 2 2 3" xfId="1049" xr:uid="{95B8BEC5-9C96-4A50-8287-C78581C69E10}"/>
    <cellStyle name="Normal 5 6 2 2 3 2" xfId="1050" xr:uid="{F0AF6539-EF93-494A-88AB-1FCB64632863}"/>
    <cellStyle name="Normal 5 6 2 2 3 2 2" xfId="1051" xr:uid="{9BB02FA8-421B-4A4B-98D1-3DEC12D13C63}"/>
    <cellStyle name="Normal 5 6 2 2 3 2 3" xfId="1052" xr:uid="{3A10DDE6-AB43-4BDB-AF1B-F84FA5EBDDED}"/>
    <cellStyle name="Normal 5 6 2 2 3 2 4" xfId="1053" xr:uid="{28B2D3FC-308B-46C7-BCAD-FDFE3F93869A}"/>
    <cellStyle name="Normal 5 6 2 2 3 3" xfId="1054" xr:uid="{3020CB77-5C19-43D7-ACF1-37278EC96F20}"/>
    <cellStyle name="Normal 5 6 2 2 3 4" xfId="1055" xr:uid="{DFC56C70-65EF-49CC-8828-44046939B7D8}"/>
    <cellStyle name="Normal 5 6 2 2 3 5" xfId="1056" xr:uid="{2457059D-F577-4AEE-99B2-5BE73C879502}"/>
    <cellStyle name="Normal 5 6 2 2 4" xfId="1057" xr:uid="{1B7AA5C4-13B3-4659-8D01-345139A4B351}"/>
    <cellStyle name="Normal 5 6 2 2 4 2" xfId="1058" xr:uid="{D3DE1205-3D55-42BF-B702-5BA9AB26F3E3}"/>
    <cellStyle name="Normal 5 6 2 2 4 3" xfId="1059" xr:uid="{ACFE4147-A1D3-4AAC-A0B3-E9F0356A4F8B}"/>
    <cellStyle name="Normal 5 6 2 2 4 4" xfId="1060" xr:uid="{23275787-B070-4E06-B7E4-C58D6F05C388}"/>
    <cellStyle name="Normal 5 6 2 2 5" xfId="1061" xr:uid="{C8260AAA-B56D-4533-9BCD-9B5EED8EBDB3}"/>
    <cellStyle name="Normal 5 6 2 2 5 2" xfId="1062" xr:uid="{793EE53B-4EF6-4E00-9B70-D78E5571D62B}"/>
    <cellStyle name="Normal 5 6 2 2 5 3" xfId="1063" xr:uid="{6129C47F-195D-42E7-AA5E-32A30FA2A4F9}"/>
    <cellStyle name="Normal 5 6 2 2 5 4" xfId="1064" xr:uid="{9593E5C1-E3E2-4581-845E-A0DB7FD0B843}"/>
    <cellStyle name="Normal 5 6 2 2 6" xfId="1065" xr:uid="{DABDA034-89EB-43D2-967C-F4741B0CD602}"/>
    <cellStyle name="Normal 5 6 2 2 7" xfId="1066" xr:uid="{E5CBF97F-84BA-4C84-A5D5-CCE3FEE707F8}"/>
    <cellStyle name="Normal 5 6 2 2 8" xfId="1067" xr:uid="{2BF38531-1089-4815-88B7-30533A6C06E1}"/>
    <cellStyle name="Normal 5 6 2 3" xfId="1068" xr:uid="{40579ADD-B494-40C0-B340-77F98AE8933C}"/>
    <cellStyle name="Normal 5 6 2 3 2" xfId="1069" xr:uid="{8EA23691-1D4E-41B9-B6EA-A323426B51EC}"/>
    <cellStyle name="Normal 5 6 2 3 2 2" xfId="1070" xr:uid="{F2D8FC2A-CD76-4AE3-8F2F-EA23DDA40297}"/>
    <cellStyle name="Normal 5 6 2 3 2 3" xfId="1071" xr:uid="{FFCCD6AF-75AB-4AA4-9887-BA3FF1D3294A}"/>
    <cellStyle name="Normal 5 6 2 3 2 4" xfId="1072" xr:uid="{B1CEFD7A-3224-4022-A40F-4CBC5C827653}"/>
    <cellStyle name="Normal 5 6 2 3 3" xfId="1073" xr:uid="{09268159-B997-4520-BDDA-086F11BCB458}"/>
    <cellStyle name="Normal 5 6 2 3 3 2" xfId="1074" xr:uid="{735B082C-586A-44B5-9846-B13BFBB8950D}"/>
    <cellStyle name="Normal 5 6 2 3 3 3" xfId="1075" xr:uid="{76A2CC15-1EF5-4B24-80C3-CE32B9C5F51D}"/>
    <cellStyle name="Normal 5 6 2 3 3 4" xfId="1076" xr:uid="{FB4B5B60-B3B8-4C2D-910F-8D58C2926181}"/>
    <cellStyle name="Normal 5 6 2 3 4" xfId="1077" xr:uid="{83F67494-7BC3-4CF1-8E2E-BC53DA230531}"/>
    <cellStyle name="Normal 5 6 2 3 5" xfId="1078" xr:uid="{5A3FC866-DEFB-4349-BECA-A2AF74D62869}"/>
    <cellStyle name="Normal 5 6 2 3 6" xfId="1079" xr:uid="{72A9CF3B-804F-4D77-859E-7C9D41206BAB}"/>
    <cellStyle name="Normal 5 6 2 4" xfId="1080" xr:uid="{69055755-28CC-47B6-8D92-B92D1A40D6B7}"/>
    <cellStyle name="Normal 5 6 2 4 2" xfId="1081" xr:uid="{411E24FE-1DFE-44F8-AA03-E820208D47E1}"/>
    <cellStyle name="Normal 5 6 2 4 2 2" xfId="1082" xr:uid="{FB6AB2B3-8097-42BA-A50F-D330D621D880}"/>
    <cellStyle name="Normal 5 6 2 4 2 3" xfId="1083" xr:uid="{5CF34C4E-1251-4148-B8F4-65ECD455BD9C}"/>
    <cellStyle name="Normal 5 6 2 4 2 4" xfId="1084" xr:uid="{96B9C390-D5D4-4D47-96C6-3E288BE2CF86}"/>
    <cellStyle name="Normal 5 6 2 4 3" xfId="1085" xr:uid="{1968FEF7-041F-4082-AF26-01C41EE674F7}"/>
    <cellStyle name="Normal 5 6 2 4 4" xfId="1086" xr:uid="{A24DA116-6232-40D5-A3D8-563095295000}"/>
    <cellStyle name="Normal 5 6 2 4 5" xfId="1087" xr:uid="{10E28CA4-845C-48DA-8B1B-F1C35CDE88AA}"/>
    <cellStyle name="Normal 5 6 2 5" xfId="1088" xr:uid="{412B9CF2-69A6-449F-B378-5DDA62105F19}"/>
    <cellStyle name="Normal 5 6 2 5 2" xfId="1089" xr:uid="{C3BC245E-A6D4-4615-9B71-58F05B4FF646}"/>
    <cellStyle name="Normal 5 6 2 5 3" xfId="1090" xr:uid="{C663B448-84D8-49FE-A493-DA42C9D11890}"/>
    <cellStyle name="Normal 5 6 2 5 4" xfId="1091" xr:uid="{8644F8CC-9EC4-4203-8C71-95972F95E91C}"/>
    <cellStyle name="Normal 5 6 2 6" xfId="1092" xr:uid="{D2FEA23B-9198-4F75-A692-D8CF322D2955}"/>
    <cellStyle name="Normal 5 6 2 6 2" xfId="1093" xr:uid="{F6FC4B4D-A76D-4832-A4B4-6E992392D346}"/>
    <cellStyle name="Normal 5 6 2 6 3" xfId="1094" xr:uid="{E9480E97-8CBD-4F12-82AD-A2D7A69810BE}"/>
    <cellStyle name="Normal 5 6 2 6 4" xfId="1095" xr:uid="{908CFD84-FA5B-41DF-B4F0-E07D9ABDEAD7}"/>
    <cellStyle name="Normal 5 6 2 7" xfId="1096" xr:uid="{FCB36214-F432-4D4E-90BE-C72DEC069ED0}"/>
    <cellStyle name="Normal 5 6 2 8" xfId="1097" xr:uid="{DFA2D8ED-CF18-4039-9379-0345767F7AA1}"/>
    <cellStyle name="Normal 5 6 2 9" xfId="1098" xr:uid="{3092DAC6-BEEE-480A-976D-072CCE581086}"/>
    <cellStyle name="Normal 5 6 3" xfId="1099" xr:uid="{6C0742DB-5AA1-4701-8752-A2684444FB1A}"/>
    <cellStyle name="Normal 5 6 3 2" xfId="1100" xr:uid="{83F9162A-4AAB-4F09-AB2C-3CFAD689382A}"/>
    <cellStyle name="Normal 5 6 3 2 2" xfId="1101" xr:uid="{347C91D6-356F-42EC-B233-179E472D9950}"/>
    <cellStyle name="Normal 5 6 3 2 2 2" xfId="1102" xr:uid="{CE6B7685-E17D-49E5-A943-5CACCEBE2211}"/>
    <cellStyle name="Normal 5 6 3 2 2 2 2" xfId="3921" xr:uid="{BF8ADD99-9869-4447-AAA7-687861A3C87E}"/>
    <cellStyle name="Normal 5 6 3 2 2 3" xfId="1103" xr:uid="{3D48D6A7-B4E0-4A04-B60B-0A6ECDC01452}"/>
    <cellStyle name="Normal 5 6 3 2 2 4" xfId="1104" xr:uid="{7BA679C2-49AD-4F08-8BD1-4FB879742A1D}"/>
    <cellStyle name="Normal 5 6 3 2 3" xfId="1105" xr:uid="{2D806084-87F4-40B0-ACE2-70FE42A90EC8}"/>
    <cellStyle name="Normal 5 6 3 2 3 2" xfId="1106" xr:uid="{D03519EF-88BC-40B2-8D7C-360CCBB3643E}"/>
    <cellStyle name="Normal 5 6 3 2 3 3" xfId="1107" xr:uid="{79E5C8EA-9D61-426A-BB0C-92260E51D3FD}"/>
    <cellStyle name="Normal 5 6 3 2 3 4" xfId="1108" xr:uid="{BA284C61-0F3F-462C-90B4-8047A3A766CB}"/>
    <cellStyle name="Normal 5 6 3 2 4" xfId="1109" xr:uid="{22B4E6A8-0FFA-4134-8CE9-838E90E9F541}"/>
    <cellStyle name="Normal 5 6 3 2 5" xfId="1110" xr:uid="{F6202236-E9FC-438B-B402-3D698EBBFE9C}"/>
    <cellStyle name="Normal 5 6 3 2 6" xfId="1111" xr:uid="{1BF55ADD-033B-4D1B-9A48-E114C961169B}"/>
    <cellStyle name="Normal 5 6 3 3" xfId="1112" xr:uid="{10A618C6-3E31-4611-932C-0BF4019A2799}"/>
    <cellStyle name="Normal 5 6 3 3 2" xfId="1113" xr:uid="{02424BC5-860E-42FA-8B86-273F7EE919A9}"/>
    <cellStyle name="Normal 5 6 3 3 2 2" xfId="1114" xr:uid="{28298834-C2A9-4185-AE51-15BEBC2DD065}"/>
    <cellStyle name="Normal 5 6 3 3 2 3" xfId="1115" xr:uid="{44282160-8030-461F-B86D-67950CC7C765}"/>
    <cellStyle name="Normal 5 6 3 3 2 4" xfId="1116" xr:uid="{74DF9960-21F2-403D-9183-7B5B5A331580}"/>
    <cellStyle name="Normal 5 6 3 3 3" xfId="1117" xr:uid="{341A1656-05EC-4508-BAC8-484A58B7628B}"/>
    <cellStyle name="Normal 5 6 3 3 4" xfId="1118" xr:uid="{C9080F3D-6597-483C-9214-0780F5515F68}"/>
    <cellStyle name="Normal 5 6 3 3 5" xfId="1119" xr:uid="{4BCC7B54-9882-41B9-8419-7B0A534F8986}"/>
    <cellStyle name="Normal 5 6 3 4" xfId="1120" xr:uid="{88EFC987-3539-4B47-A4E1-0AC01DF0BFBE}"/>
    <cellStyle name="Normal 5 6 3 4 2" xfId="1121" xr:uid="{F277A876-A101-4731-8F6D-874FD6DCF4E4}"/>
    <cellStyle name="Normal 5 6 3 4 3" xfId="1122" xr:uid="{25A2521F-8A2B-4675-9AE6-BFDF0730EAE4}"/>
    <cellStyle name="Normal 5 6 3 4 4" xfId="1123" xr:uid="{B01E8B43-3EE4-44D5-8EA6-C163CC32A7FF}"/>
    <cellStyle name="Normal 5 6 3 5" xfId="1124" xr:uid="{1ECE01C2-DD16-40BA-B8C6-ED0F2315FDBA}"/>
    <cellStyle name="Normal 5 6 3 5 2" xfId="1125" xr:uid="{3BF5A9DC-A53C-4B8C-BE2C-8569BFA80DD9}"/>
    <cellStyle name="Normal 5 6 3 5 3" xfId="1126" xr:uid="{2A226FAD-A4E8-4042-9BAD-0FB2FB1394BD}"/>
    <cellStyle name="Normal 5 6 3 5 4" xfId="1127" xr:uid="{F72BB908-3BF0-4567-8243-AB9792CDA64E}"/>
    <cellStyle name="Normal 5 6 3 6" xfId="1128" xr:uid="{9A50109D-4AB1-45CC-8A25-B93117311B28}"/>
    <cellStyle name="Normal 5 6 3 7" xfId="1129" xr:uid="{A0D7BD0C-29AC-46D6-BE37-DFCBBD7DBDC4}"/>
    <cellStyle name="Normal 5 6 3 8" xfId="1130" xr:uid="{C07727EF-7D39-43DB-9930-72E4270B438A}"/>
    <cellStyle name="Normal 5 6 4" xfId="1131" xr:uid="{C4C76795-834A-49B8-8F5A-6CD0F743C8B6}"/>
    <cellStyle name="Normal 5 6 4 2" xfId="1132" xr:uid="{A3DA408E-5CEE-42A0-8DC2-573EF18CE893}"/>
    <cellStyle name="Normal 5 6 4 2 2" xfId="1133" xr:uid="{C1FD4448-B611-4B19-95F2-421C77BF6536}"/>
    <cellStyle name="Normal 5 6 4 2 2 2" xfId="1134" xr:uid="{2F997891-396F-43CD-8BBE-B4C1AAEDC9F2}"/>
    <cellStyle name="Normal 5 6 4 2 2 3" xfId="1135" xr:uid="{9DF72B9D-93AB-4B9C-97CC-2D02C289257C}"/>
    <cellStyle name="Normal 5 6 4 2 2 4" xfId="1136" xr:uid="{E166DCE3-5B8E-4FDE-93C7-78714C4546B7}"/>
    <cellStyle name="Normal 5 6 4 2 3" xfId="1137" xr:uid="{8733FFC9-9223-4D72-8DED-B96B908511FC}"/>
    <cellStyle name="Normal 5 6 4 2 4" xfId="1138" xr:uid="{54647FF0-25A1-45F6-B88B-12A6BA4C3F44}"/>
    <cellStyle name="Normal 5 6 4 2 5" xfId="1139" xr:uid="{886E4830-4999-40DB-8815-C0C647AF7625}"/>
    <cellStyle name="Normal 5 6 4 3" xfId="1140" xr:uid="{6C7472AB-1FDE-41B1-BD7D-4D8A0038CEAA}"/>
    <cellStyle name="Normal 5 6 4 3 2" xfId="1141" xr:uid="{0CBCCB52-33AB-4FD4-860A-E2D34E2B7D1B}"/>
    <cellStyle name="Normal 5 6 4 3 3" xfId="1142" xr:uid="{061105A2-7261-4F70-A088-1BEBBBE5EA9E}"/>
    <cellStyle name="Normal 5 6 4 3 4" xfId="1143" xr:uid="{806D83D5-03FF-451D-82A3-B8742446A7CA}"/>
    <cellStyle name="Normal 5 6 4 4" xfId="1144" xr:uid="{8B7C1533-BB49-4EC3-93A9-647DE43C223C}"/>
    <cellStyle name="Normal 5 6 4 4 2" xfId="1145" xr:uid="{D153C12E-0F72-4F80-847D-535A67B576A1}"/>
    <cellStyle name="Normal 5 6 4 4 3" xfId="1146" xr:uid="{B996C21C-E10E-49CF-8708-F9D330B6A400}"/>
    <cellStyle name="Normal 5 6 4 4 4" xfId="1147" xr:uid="{EC674BEF-5081-4A8B-AEBD-793569A24A55}"/>
    <cellStyle name="Normal 5 6 4 5" xfId="1148" xr:uid="{A4814932-2905-46F5-9A65-7C0EB40FC282}"/>
    <cellStyle name="Normal 5 6 4 6" xfId="1149" xr:uid="{7A3006C2-EF2E-479F-A41B-93AD890BDEA0}"/>
    <cellStyle name="Normal 5 6 4 7" xfId="1150" xr:uid="{0E9DB715-7DBF-48AD-B802-C514188AECA4}"/>
    <cellStyle name="Normal 5 6 5" xfId="1151" xr:uid="{B380EA9A-1214-43FC-AEA9-134CB5383B8E}"/>
    <cellStyle name="Normal 5 6 5 2" xfId="1152" xr:uid="{89EAAFB1-F4A0-40F3-A247-9D6F00387C5B}"/>
    <cellStyle name="Normal 5 6 5 2 2" xfId="1153" xr:uid="{9C39D0B0-50E3-44C0-AAC1-3DD4894EDFDD}"/>
    <cellStyle name="Normal 5 6 5 2 3" xfId="1154" xr:uid="{B1ED0B31-711E-4374-820A-B381CA7ACFA8}"/>
    <cellStyle name="Normal 5 6 5 2 4" xfId="1155" xr:uid="{C4D008FE-0D73-4EDD-BBFA-29D711ADBB84}"/>
    <cellStyle name="Normal 5 6 5 3" xfId="1156" xr:uid="{5FFA27F4-D62C-491F-BCEC-742B24F3D33A}"/>
    <cellStyle name="Normal 5 6 5 3 2" xfId="1157" xr:uid="{D3784A59-2C02-484E-B0E0-F7CD80639F2D}"/>
    <cellStyle name="Normal 5 6 5 3 3" xfId="1158" xr:uid="{E0ACE707-F8E1-4CB7-825F-C8BF60DC558B}"/>
    <cellStyle name="Normal 5 6 5 3 4" xfId="1159" xr:uid="{F4D115E9-864A-4EDF-B34C-4537ADB0E209}"/>
    <cellStyle name="Normal 5 6 5 4" xfId="1160" xr:uid="{15D1ADD6-48AB-4DF7-80A9-973BA2856E38}"/>
    <cellStyle name="Normal 5 6 5 5" xfId="1161" xr:uid="{8A782FE5-62A5-48DF-991D-F4363BAA6E25}"/>
    <cellStyle name="Normal 5 6 5 6" xfId="1162" xr:uid="{89C5C5C6-9F7A-4586-8232-F425AD3CA145}"/>
    <cellStyle name="Normal 5 6 6" xfId="1163" xr:uid="{2B38CC53-BEA6-441D-A756-078E72294C4C}"/>
    <cellStyle name="Normal 5 6 6 2" xfId="1164" xr:uid="{F0F30329-4FBB-4FEA-9A43-F8C5BB113EBA}"/>
    <cellStyle name="Normal 5 6 6 2 2" xfId="1165" xr:uid="{0CA72CD7-8120-423A-AA39-57D70744B857}"/>
    <cellStyle name="Normal 5 6 6 2 3" xfId="1166" xr:uid="{1ADEC72C-E65B-4BF4-8352-B517A4AE4754}"/>
    <cellStyle name="Normal 5 6 6 2 4" xfId="1167" xr:uid="{FE5055A2-93D4-4D3A-A79F-B3C7E5A278BD}"/>
    <cellStyle name="Normal 5 6 6 3" xfId="1168" xr:uid="{F4AE9053-6BC8-4556-997A-EDC55EB8D744}"/>
    <cellStyle name="Normal 5 6 6 4" xfId="1169" xr:uid="{9D7E9612-E8ED-4CA1-92CB-CCF996189368}"/>
    <cellStyle name="Normal 5 6 6 5" xfId="1170" xr:uid="{5092C897-C903-4414-BFD5-8458B8B2EFC4}"/>
    <cellStyle name="Normal 5 6 7" xfId="1171" xr:uid="{14863D52-4E68-4520-A8CF-EFE5AE0B725E}"/>
    <cellStyle name="Normal 5 6 7 2" xfId="1172" xr:uid="{01CB4F78-7B3A-4BDA-BEC8-9101A7C60577}"/>
    <cellStyle name="Normal 5 6 7 3" xfId="1173" xr:uid="{CA389E5E-0BDA-48E5-966F-5BA337594350}"/>
    <cellStyle name="Normal 5 6 7 4" xfId="1174" xr:uid="{565964CC-37BF-4AFE-BAD2-3EB71E76B971}"/>
    <cellStyle name="Normal 5 6 8" xfId="1175" xr:uid="{783617FC-ED78-401D-B85B-54F3D4701F47}"/>
    <cellStyle name="Normal 5 6 8 2" xfId="1176" xr:uid="{E9473B15-7A4A-4168-94F7-DA58DFBF1D8D}"/>
    <cellStyle name="Normal 5 6 8 3" xfId="1177" xr:uid="{128B1745-17B3-4FA0-A335-63900D8533EA}"/>
    <cellStyle name="Normal 5 6 8 4" xfId="1178" xr:uid="{7C4B5984-2282-4A09-8CC3-5286A0DF6735}"/>
    <cellStyle name="Normal 5 6 9" xfId="1179" xr:uid="{7F1C0A26-231D-4CBA-880B-48C2F79E711A}"/>
    <cellStyle name="Normal 5 7" xfId="1180" xr:uid="{6C1FD26A-49F5-41DD-B891-C1906850B673}"/>
    <cellStyle name="Normal 5 7 2" xfId="1181" xr:uid="{94D76EDD-335D-4DD7-8DE6-C668B867F6CD}"/>
    <cellStyle name="Normal 5 7 2 2" xfId="1182" xr:uid="{039C6EA5-990A-402D-9165-FA8259546109}"/>
    <cellStyle name="Normal 5 7 2 2 2" xfId="1183" xr:uid="{7CF06DFC-DFB1-4A77-A5A9-400E08756AF5}"/>
    <cellStyle name="Normal 5 7 2 2 2 2" xfId="1184" xr:uid="{4F33949E-B558-44DE-9347-DDB70D822988}"/>
    <cellStyle name="Normal 5 7 2 2 2 3" xfId="1185" xr:uid="{B25DBCBE-254F-4EE0-B75A-D3F25969A8DF}"/>
    <cellStyle name="Normal 5 7 2 2 2 4" xfId="1186" xr:uid="{D3784EC4-EC6D-4E6A-9759-AC75A5B86EF9}"/>
    <cellStyle name="Normal 5 7 2 2 3" xfId="1187" xr:uid="{87E25535-7F4D-484B-B9DC-0ECBEA3689B7}"/>
    <cellStyle name="Normal 5 7 2 2 3 2" xfId="1188" xr:uid="{DC5CA515-415C-45A3-8B84-B5ED0366A7C3}"/>
    <cellStyle name="Normal 5 7 2 2 3 3" xfId="1189" xr:uid="{38B278CF-A86F-4D1D-BE6E-2F3C17DB22D4}"/>
    <cellStyle name="Normal 5 7 2 2 3 4" xfId="1190" xr:uid="{620AF42C-6AD1-4FBA-A8D8-64158D1B58D0}"/>
    <cellStyle name="Normal 5 7 2 2 4" xfId="1191" xr:uid="{9666F780-B630-4CDA-B3D0-E628CE89513D}"/>
    <cellStyle name="Normal 5 7 2 2 5" xfId="1192" xr:uid="{936DE5D6-4449-4531-907C-AC69AD8CF70E}"/>
    <cellStyle name="Normal 5 7 2 2 6" xfId="1193" xr:uid="{A190DFAB-F364-4885-A472-70252621FD87}"/>
    <cellStyle name="Normal 5 7 2 3" xfId="1194" xr:uid="{50DA2013-A9B0-4A0C-B722-FF01E143D086}"/>
    <cellStyle name="Normal 5 7 2 3 2" xfId="1195" xr:uid="{22549EA9-E1E0-4A2A-B7DB-32135C6BB9AE}"/>
    <cellStyle name="Normal 5 7 2 3 2 2" xfId="1196" xr:uid="{FC6014E8-2D24-4433-B4CC-FD28124CF36A}"/>
    <cellStyle name="Normal 5 7 2 3 2 3" xfId="1197" xr:uid="{1E2A867F-7498-4A45-A7DA-B4396DE4036F}"/>
    <cellStyle name="Normal 5 7 2 3 2 4" xfId="1198" xr:uid="{A70796F6-154F-483F-8C99-7434CC44696B}"/>
    <cellStyle name="Normal 5 7 2 3 3" xfId="1199" xr:uid="{79599E07-A596-4DBD-981F-506E91C0B37E}"/>
    <cellStyle name="Normal 5 7 2 3 4" xfId="1200" xr:uid="{552DEA09-D8A7-4B13-BEF1-2021D7FEC2E6}"/>
    <cellStyle name="Normal 5 7 2 3 5" xfId="1201" xr:uid="{220BEE2F-9356-482B-A39D-B7E4356173FD}"/>
    <cellStyle name="Normal 5 7 2 4" xfId="1202" xr:uid="{B5D9570B-B921-49C4-BB7B-0350DA406502}"/>
    <cellStyle name="Normal 5 7 2 4 2" xfId="1203" xr:uid="{5599C141-4B37-427B-9D26-E5077756766A}"/>
    <cellStyle name="Normal 5 7 2 4 3" xfId="1204" xr:uid="{275A1CA9-9897-4191-A724-39610B3E3EE7}"/>
    <cellStyle name="Normal 5 7 2 4 4" xfId="1205" xr:uid="{05C9C19C-1367-4B44-B67D-FA809901CEF1}"/>
    <cellStyle name="Normal 5 7 2 5" xfId="1206" xr:uid="{8C57E29B-D208-4A5A-BB5D-939512F923BB}"/>
    <cellStyle name="Normal 5 7 2 5 2" xfId="1207" xr:uid="{027C5DEA-8784-4EDE-B3AD-6294D7A5DB12}"/>
    <cellStyle name="Normal 5 7 2 5 3" xfId="1208" xr:uid="{3FDBD45B-4FB7-4235-BAAE-78D2F641F7D3}"/>
    <cellStyle name="Normal 5 7 2 5 4" xfId="1209" xr:uid="{15BB3DB9-FAB6-4B05-BB50-75EA6F6F0B70}"/>
    <cellStyle name="Normal 5 7 2 6" xfId="1210" xr:uid="{6AE381CB-9A23-4AF5-8045-E0BA45D9AD69}"/>
    <cellStyle name="Normal 5 7 2 7" xfId="1211" xr:uid="{880D636B-9726-439C-89A1-E1068B49AFA8}"/>
    <cellStyle name="Normal 5 7 2 8" xfId="1212" xr:uid="{9987E5CB-D442-424E-9E6F-32C076DD8455}"/>
    <cellStyle name="Normal 5 7 3" xfId="1213" xr:uid="{0E2BADA9-337D-49D6-AE64-806498433660}"/>
    <cellStyle name="Normal 5 7 3 2" xfId="1214" xr:uid="{F710C0D3-F0B7-4637-B2DB-9D6C13FC5104}"/>
    <cellStyle name="Normal 5 7 3 2 2" xfId="1215" xr:uid="{9212D4AA-9F12-486C-8EFE-536226A8C7AE}"/>
    <cellStyle name="Normal 5 7 3 2 3" xfId="1216" xr:uid="{CA75F57E-D4FC-4764-9ACC-B001DB5E9EB8}"/>
    <cellStyle name="Normal 5 7 3 2 4" xfId="1217" xr:uid="{393EB5C8-A30F-4BEF-8EC9-3D0857D1AA17}"/>
    <cellStyle name="Normal 5 7 3 3" xfId="1218" xr:uid="{33EF699E-A3E7-4BFE-B37F-9DD19639E81D}"/>
    <cellStyle name="Normal 5 7 3 3 2" xfId="1219" xr:uid="{A9639B29-BFBC-42F6-812A-124AC897EA32}"/>
    <cellStyle name="Normal 5 7 3 3 3" xfId="1220" xr:uid="{191B22F7-A714-4BE0-9092-DB7C287CA9B5}"/>
    <cellStyle name="Normal 5 7 3 3 4" xfId="1221" xr:uid="{78FB55B7-6E3D-4DE6-B5F8-DB5DBF1F033B}"/>
    <cellStyle name="Normal 5 7 3 4" xfId="1222" xr:uid="{A7C65F44-E48B-4327-8AE6-712304EA9D4C}"/>
    <cellStyle name="Normal 5 7 3 5" xfId="1223" xr:uid="{D62C54D3-EF36-4542-BEF9-7C66AA53F07D}"/>
    <cellStyle name="Normal 5 7 3 6" xfId="1224" xr:uid="{E62EA7A8-CC03-4CF1-8366-D83C2C8B7C01}"/>
    <cellStyle name="Normal 5 7 4" xfId="1225" xr:uid="{9383384C-ED36-4781-8A53-F69170446E98}"/>
    <cellStyle name="Normal 5 7 4 2" xfId="1226" xr:uid="{CA901A25-C83D-4DF0-8850-EA462A545CA0}"/>
    <cellStyle name="Normal 5 7 4 2 2" xfId="1227" xr:uid="{9736D38C-B9A3-4A70-9437-D4F62E485447}"/>
    <cellStyle name="Normal 5 7 4 2 3" xfId="1228" xr:uid="{A13100D0-5543-4E5C-BD5D-538FD7B12822}"/>
    <cellStyle name="Normal 5 7 4 2 4" xfId="1229" xr:uid="{B000FDCF-F591-4453-A0C6-213F2AE0E746}"/>
    <cellStyle name="Normal 5 7 4 3" xfId="1230" xr:uid="{D34E88B6-3C8E-484C-BDA2-FF7C1FB6FEB8}"/>
    <cellStyle name="Normal 5 7 4 4" xfId="1231" xr:uid="{D30AF9CE-B967-456E-8877-EA09DCB48BC1}"/>
    <cellStyle name="Normal 5 7 4 5" xfId="1232" xr:uid="{EF5AFFBD-6909-4528-87DB-51FE1197536C}"/>
    <cellStyle name="Normal 5 7 5" xfId="1233" xr:uid="{4FAC1E52-2F51-400A-BCCA-515B39E1325A}"/>
    <cellStyle name="Normal 5 7 5 2" xfId="1234" xr:uid="{2B85A250-1CE9-4730-A1EA-F8EC832AEE56}"/>
    <cellStyle name="Normal 5 7 5 3" xfId="1235" xr:uid="{2189EC64-089A-410B-8D9A-88A13E12ED76}"/>
    <cellStyle name="Normal 5 7 5 4" xfId="1236" xr:uid="{C329BD72-B5C9-4ABD-B917-8AC6B0D4CEE9}"/>
    <cellStyle name="Normal 5 7 6" xfId="1237" xr:uid="{934EE567-F948-49D8-B278-5F0FEF603BFA}"/>
    <cellStyle name="Normal 5 7 6 2" xfId="1238" xr:uid="{3039997B-9CF5-4956-90E7-FE61C957D627}"/>
    <cellStyle name="Normal 5 7 6 3" xfId="1239" xr:uid="{C4B75B53-2EA2-4FF8-BCE4-9EDD10406F6F}"/>
    <cellStyle name="Normal 5 7 6 4" xfId="1240" xr:uid="{4342E567-82B2-4C8E-802B-2C76D1F388B4}"/>
    <cellStyle name="Normal 5 7 7" xfId="1241" xr:uid="{54C5FDAF-54C3-4A99-8912-3E2BFE488B8D}"/>
    <cellStyle name="Normal 5 7 8" xfId="1242" xr:uid="{F554D1E9-AB0E-4E96-86BF-497D7D8722EB}"/>
    <cellStyle name="Normal 5 7 9" xfId="1243" xr:uid="{B7AE7253-0DA3-400E-8888-CBEBA015DC97}"/>
    <cellStyle name="Normal 5 8" xfId="1244" xr:uid="{9C188C80-490E-4256-9987-C7B3F44C6658}"/>
    <cellStyle name="Normal 5 8 2" xfId="1245" xr:uid="{6F7A21B1-DEE7-4C16-863A-CA9FF6919D2E}"/>
    <cellStyle name="Normal 5 8 2 2" xfId="1246" xr:uid="{76CD687E-529B-4A2A-81B9-01812260C483}"/>
    <cellStyle name="Normal 5 8 2 2 2" xfId="1247" xr:uid="{CE22887D-8DD6-4994-9C01-272FB7E60EB4}"/>
    <cellStyle name="Normal 5 8 2 2 2 2" xfId="3922" xr:uid="{2D14629E-CEE7-4DDB-ACD7-2242D9051627}"/>
    <cellStyle name="Normal 5 8 2 2 3" xfId="1248" xr:uid="{B0055AE7-6FB5-4321-9BB1-C86CFBCC9F27}"/>
    <cellStyle name="Normal 5 8 2 2 4" xfId="1249" xr:uid="{6D05428A-58F5-47B0-AB7A-36DE5CC5D820}"/>
    <cellStyle name="Normal 5 8 2 3" xfId="1250" xr:uid="{66EBD63F-7C6D-4032-96DF-0CC64FAEB821}"/>
    <cellStyle name="Normal 5 8 2 3 2" xfId="1251" xr:uid="{556E6E78-5C15-4E8B-B752-9F58B50A51FC}"/>
    <cellStyle name="Normal 5 8 2 3 3" xfId="1252" xr:uid="{A212FFC8-7415-4FD7-9B91-54D6CA0B1638}"/>
    <cellStyle name="Normal 5 8 2 3 4" xfId="1253" xr:uid="{6273D3CA-CF54-4F4A-B84F-290110601F8E}"/>
    <cellStyle name="Normal 5 8 2 4" xfId="1254" xr:uid="{A6B7CE25-A193-4D6E-81D9-52A9218907D9}"/>
    <cellStyle name="Normal 5 8 2 5" xfId="1255" xr:uid="{C0213884-E8DE-4256-B43A-C0E1C08511E6}"/>
    <cellStyle name="Normal 5 8 2 6" xfId="1256" xr:uid="{654A615E-A199-4CB0-8296-C0C99BD319CC}"/>
    <cellStyle name="Normal 5 8 3" xfId="1257" xr:uid="{3C3236AE-D0F2-466A-A1D2-DDEAAB02A0F6}"/>
    <cellStyle name="Normal 5 8 3 2" xfId="1258" xr:uid="{96658907-6FFC-4B61-A331-E2622FF40197}"/>
    <cellStyle name="Normal 5 8 3 2 2" xfId="1259" xr:uid="{5AF9BEA2-9B76-41D8-814A-DBA8EA08258C}"/>
    <cellStyle name="Normal 5 8 3 2 3" xfId="1260" xr:uid="{658B828B-08B2-4234-9EA2-0AB5379E7D5B}"/>
    <cellStyle name="Normal 5 8 3 2 4" xfId="1261" xr:uid="{2A75503B-8083-493E-A5FF-E0968C82CBE1}"/>
    <cellStyle name="Normal 5 8 3 3" xfId="1262" xr:uid="{72470ED1-FEC8-4684-8B21-75C142249937}"/>
    <cellStyle name="Normal 5 8 3 4" xfId="1263" xr:uid="{D9E7EE9A-5521-4EDD-833A-44055580F58B}"/>
    <cellStyle name="Normal 5 8 3 5" xfId="1264" xr:uid="{F1DCFEC2-1A1F-480A-9BE0-59D2A1F1BD48}"/>
    <cellStyle name="Normal 5 8 4" xfId="1265" xr:uid="{0140A71D-2D95-46B0-955B-A0B6A2F52154}"/>
    <cellStyle name="Normal 5 8 4 2" xfId="1266" xr:uid="{441CFA95-06EA-4600-AB69-154394A2E03E}"/>
    <cellStyle name="Normal 5 8 4 3" xfId="1267" xr:uid="{C1908C37-0AAF-41F7-A87D-FCDA0EB33D4C}"/>
    <cellStyle name="Normal 5 8 4 4" xfId="1268" xr:uid="{32471CC4-A21D-4920-A170-08FF3C565E72}"/>
    <cellStyle name="Normal 5 8 5" xfId="1269" xr:uid="{76F69298-76C8-4070-9E4A-A36D3A0511FB}"/>
    <cellStyle name="Normal 5 8 5 2" xfId="1270" xr:uid="{D80FD8F8-3B23-47BF-980F-BA7CC4CF9709}"/>
    <cellStyle name="Normal 5 8 5 3" xfId="1271" xr:uid="{F07433E3-5421-4A4B-A00C-82D871E75718}"/>
    <cellStyle name="Normal 5 8 5 4" xfId="1272" xr:uid="{C33359E3-9D6E-439E-B695-0BE5D13CB695}"/>
    <cellStyle name="Normal 5 8 6" xfId="1273" xr:uid="{7044C832-482F-4A45-9115-D05A15CE8CA0}"/>
    <cellStyle name="Normal 5 8 7" xfId="1274" xr:uid="{0C8B6CAD-804C-41E4-8A2C-77BA93D12AC3}"/>
    <cellStyle name="Normal 5 8 8" xfId="1275" xr:uid="{76C774C1-060A-4D79-9821-F4C2F03846A6}"/>
    <cellStyle name="Normal 5 9" xfId="1276" xr:uid="{BD6E403A-5079-4D52-95BB-D6C8D71BA029}"/>
    <cellStyle name="Normal 5 9 2" xfId="1277" xr:uid="{4C649D3F-4897-43BA-A235-8FB1A39F4A79}"/>
    <cellStyle name="Normal 5 9 2 2" xfId="1278" xr:uid="{8ADFB301-155B-4044-AE6F-6682A85EEE31}"/>
    <cellStyle name="Normal 5 9 2 2 2" xfId="1279" xr:uid="{B2087FC4-1F7C-4A16-B1BE-21227015BCB2}"/>
    <cellStyle name="Normal 5 9 2 2 3" xfId="1280" xr:uid="{7D9B1BD9-0F40-40DD-A028-EBED500FCF0C}"/>
    <cellStyle name="Normal 5 9 2 2 4" xfId="1281" xr:uid="{968E4AA0-2472-40D5-BED9-11D3CD8D9B28}"/>
    <cellStyle name="Normal 5 9 2 3" xfId="1282" xr:uid="{FFE703D4-E916-4972-B06C-C817E1306830}"/>
    <cellStyle name="Normal 5 9 2 4" xfId="1283" xr:uid="{86746CF2-C995-4765-A6E8-1B78B56BFD63}"/>
    <cellStyle name="Normal 5 9 2 5" xfId="1284" xr:uid="{7EFFE95E-85A7-44DA-91C8-C6F388798F4F}"/>
    <cellStyle name="Normal 5 9 3" xfId="1285" xr:uid="{AF043E99-2170-4E4B-9593-91B5719B0ACC}"/>
    <cellStyle name="Normal 5 9 3 2" xfId="1286" xr:uid="{EE3B3504-1BFC-4BB3-8D2B-98E5556D4CCE}"/>
    <cellStyle name="Normal 5 9 3 3" xfId="1287" xr:uid="{9B6A45A5-2FFC-477E-95B4-1E1EF5EE007A}"/>
    <cellStyle name="Normal 5 9 3 4" xfId="1288" xr:uid="{60DC24D3-28B0-494B-93DC-60FF12033889}"/>
    <cellStyle name="Normal 5 9 4" xfId="1289" xr:uid="{51BB17A3-FEB6-4146-95D1-3D110E76024A}"/>
    <cellStyle name="Normal 5 9 4 2" xfId="1290" xr:uid="{97D8265F-AC69-4D2D-A3F9-C698B7B36FFC}"/>
    <cellStyle name="Normal 5 9 4 3" xfId="1291" xr:uid="{85F1B25E-792D-4782-AC0A-7337CB0CAEB4}"/>
    <cellStyle name="Normal 5 9 4 4" xfId="1292" xr:uid="{5478E1D5-F3DD-4C9B-A3C4-B0B7BC3EBA5D}"/>
    <cellStyle name="Normal 5 9 5" xfId="1293" xr:uid="{BCA26ADF-E29E-460C-8B16-7FBC782806F4}"/>
    <cellStyle name="Normal 5 9 6" xfId="1294" xr:uid="{E3A51DF6-0A39-48C4-8EF7-F0640D2EFDDD}"/>
    <cellStyle name="Normal 5 9 7" xfId="1295" xr:uid="{380CBA2D-2D82-498A-B035-CA1E43703C73}"/>
    <cellStyle name="Normal 6" xfId="73" xr:uid="{2D27F2CB-159E-4252-963E-288A90521926}"/>
    <cellStyle name="Normal 6 10" xfId="1296" xr:uid="{3DD96C59-CC54-4E78-891D-D6A709D84B2C}"/>
    <cellStyle name="Normal 6 10 2" xfId="1297" xr:uid="{EAF013F3-1E23-4F79-B847-96FEB3E2A64C}"/>
    <cellStyle name="Normal 6 10 2 2" xfId="1298" xr:uid="{983091F9-5857-4BF2-91F0-E730A76C51C9}"/>
    <cellStyle name="Normal 6 10 2 2 2" xfId="4802" xr:uid="{3D0D850D-7896-40CA-997C-E3D1345A121F}"/>
    <cellStyle name="Normal 6 10 2 3" xfId="1299" xr:uid="{0647BEA9-270F-46A1-8B71-488269DDD325}"/>
    <cellStyle name="Normal 6 10 2 4" xfId="1300" xr:uid="{F6043DF9-C9F5-4EFE-A180-A8101A91D3AC}"/>
    <cellStyle name="Normal 6 10 2 5" xfId="5515" xr:uid="{F2337E7F-C0CF-4DA7-82D4-A84E289E4DBD}"/>
    <cellStyle name="Normal 6 10 3" xfId="1301" xr:uid="{084E5424-4394-428E-BAA3-A0B1039FC0E6}"/>
    <cellStyle name="Normal 6 10 4" xfId="1302" xr:uid="{6DA168DA-82F9-4DDB-83E0-EA2E15E5E5D4}"/>
    <cellStyle name="Normal 6 10 5" xfId="1303" xr:uid="{8A9966E3-14B1-468A-808D-04B0305970FE}"/>
    <cellStyle name="Normal 6 11" xfId="1304" xr:uid="{DC746E70-498D-4146-AB7D-4A5E81013D99}"/>
    <cellStyle name="Normal 6 11 2" xfId="1305" xr:uid="{17438E23-3FA8-40BA-9038-6BD32E116067}"/>
    <cellStyle name="Normal 6 11 3" xfId="1306" xr:uid="{B7BA101D-7300-4E57-845D-FD964CA9A948}"/>
    <cellStyle name="Normal 6 11 4" xfId="1307" xr:uid="{97D2A1D9-ED36-4DE6-B8DB-7F3B7D525DA9}"/>
    <cellStyle name="Normal 6 12" xfId="1308" xr:uid="{A2056320-0B1C-4E9A-9FA6-F1185897F705}"/>
    <cellStyle name="Normal 6 12 2" xfId="1309" xr:uid="{32FBD778-2975-4A60-81F5-B21D0F012343}"/>
    <cellStyle name="Normal 6 12 3" xfId="1310" xr:uid="{C80EE7C3-688C-449B-8EEE-CA2C79D64423}"/>
    <cellStyle name="Normal 6 12 4" xfId="1311" xr:uid="{76D63543-9E49-4BD2-911C-E8F24C4865CB}"/>
    <cellStyle name="Normal 6 13" xfId="1312" xr:uid="{8C4D944E-A743-426F-8659-E477B8E3966B}"/>
    <cellStyle name="Normal 6 13 2" xfId="1313" xr:uid="{6372DD65-C015-46E7-8C36-57C864202B76}"/>
    <cellStyle name="Normal 6 13 3" xfId="3740" xr:uid="{B9CF339B-1FCC-4AAA-88FD-1143F8D2152A}"/>
    <cellStyle name="Normal 6 13 3 2" xfId="4562" xr:uid="{12746AC0-BC73-43AE-BF3E-DD1299006EFD}"/>
    <cellStyle name="Normal 6 13 4" xfId="4694" xr:uid="{B27FABAB-79C9-4852-9A8F-E12DB114E0AE}"/>
    <cellStyle name="Normal 6 13 5" xfId="5486" xr:uid="{9054298F-D19A-4201-89B3-7B890F3249CF}"/>
    <cellStyle name="Normal 6 14" xfId="1314" xr:uid="{49BBE635-C9FE-4C0C-A3C1-9E770AF97883}"/>
    <cellStyle name="Normal 6 15" xfId="1315" xr:uid="{A0B4BA5F-2B56-44D7-9F6D-6E376DABD95C}"/>
    <cellStyle name="Normal 6 16" xfId="1316" xr:uid="{65D90CFD-0B96-4D44-AA7B-C58D364D0FAF}"/>
    <cellStyle name="Normal 6 2" xfId="74" xr:uid="{0824AA44-AC72-46C7-AEB1-0B27985323D5}"/>
    <cellStyle name="Normal 6 2 2" xfId="3732" xr:uid="{A8DB5449-5EF3-4142-A87C-12A1DAE2E5B5}"/>
    <cellStyle name="Normal 6 2 2 2" xfId="4555" xr:uid="{F23378EC-27FF-468A-9BB0-22DB8C31CF16}"/>
    <cellStyle name="Normal 6 2 3" xfId="4464" xr:uid="{7F78780F-07C8-42E1-BF6C-04F437D43115}"/>
    <cellStyle name="Normal 6 3" xfId="93" xr:uid="{063934D6-4B34-48E8-A907-43084436D17A}"/>
    <cellStyle name="Normal 6 3 10" xfId="1317" xr:uid="{6AED7393-D05D-45E9-A7FE-50313C756015}"/>
    <cellStyle name="Normal 6 3 11" xfId="1318" xr:uid="{8A287395-FCC4-412B-B1EF-B91571AC7655}"/>
    <cellStyle name="Normal 6 3 2" xfId="1319" xr:uid="{8A953695-4DF8-437D-8C5E-EE88742ED621}"/>
    <cellStyle name="Normal 6 3 2 2" xfId="1320" xr:uid="{A6DEB77B-BC15-478E-87AF-40BC828DCD88}"/>
    <cellStyle name="Normal 6 3 2 2 2" xfId="1321" xr:uid="{65FB02E8-DCF1-4EA7-B7CA-87074C32B22C}"/>
    <cellStyle name="Normal 6 3 2 2 2 2" xfId="1322" xr:uid="{4CE8C6DB-4025-4D73-BF1D-5BB7E18DD255}"/>
    <cellStyle name="Normal 6 3 2 2 2 2 2" xfId="1323" xr:uid="{91278810-BE19-4FE9-94E4-8493A002433C}"/>
    <cellStyle name="Normal 6 3 2 2 2 2 2 2" xfId="3923" xr:uid="{A9D1977B-E31E-405A-93E3-F0383F28AD52}"/>
    <cellStyle name="Normal 6 3 2 2 2 2 2 2 2" xfId="3924" xr:uid="{A32A95DB-3894-457F-81AE-DA08FD789972}"/>
    <cellStyle name="Normal 6 3 2 2 2 2 2 3" xfId="3925" xr:uid="{3F6FCA17-676A-4F7E-A178-FD580D972A98}"/>
    <cellStyle name="Normal 6 3 2 2 2 2 3" xfId="1324" xr:uid="{59B377CD-C8A3-4D44-B482-B5116815A0F0}"/>
    <cellStyle name="Normal 6 3 2 2 2 2 3 2" xfId="3926" xr:uid="{FA52799D-E3B4-4EC9-9ACF-B99638604216}"/>
    <cellStyle name="Normal 6 3 2 2 2 2 4" xfId="1325" xr:uid="{3A826723-5BBB-4D5B-A0AE-E0AA8C2B9C8E}"/>
    <cellStyle name="Normal 6 3 2 2 2 3" xfId="1326" xr:uid="{4D7E8332-4866-4596-A88D-713DE2174451}"/>
    <cellStyle name="Normal 6 3 2 2 2 3 2" xfId="1327" xr:uid="{13941253-AAC2-481C-981C-D945C61D8EBB}"/>
    <cellStyle name="Normal 6 3 2 2 2 3 2 2" xfId="3927" xr:uid="{8232CDEA-B5C5-46CD-AB59-31400BFF880B}"/>
    <cellStyle name="Normal 6 3 2 2 2 3 3" xfId="1328" xr:uid="{FE0A2C1D-7A30-406E-B480-71378932104E}"/>
    <cellStyle name="Normal 6 3 2 2 2 3 4" xfId="1329" xr:uid="{5B9E3F5F-B74D-41D2-BF2B-323EB8CD2A35}"/>
    <cellStyle name="Normal 6 3 2 2 2 4" xfId="1330" xr:uid="{2B630F5A-7DBD-4A17-A4D0-5B235AB4F273}"/>
    <cellStyle name="Normal 6 3 2 2 2 4 2" xfId="3928" xr:uid="{47375AA8-3CAF-4810-848F-69EF05D75335}"/>
    <cellStyle name="Normal 6 3 2 2 2 5" xfId="1331" xr:uid="{858D7AB0-0CF9-434B-BA6B-E65DC8E7E999}"/>
    <cellStyle name="Normal 6 3 2 2 2 6" xfId="1332" xr:uid="{A3D70EEF-FC83-4E07-A00F-588686CEABEC}"/>
    <cellStyle name="Normal 6 3 2 2 3" xfId="1333" xr:uid="{D8BDC9BE-AD0A-4A5A-9799-FD29C1C263F1}"/>
    <cellStyle name="Normal 6 3 2 2 3 2" xfId="1334" xr:uid="{1060FAB6-33D1-4C6E-B67A-63396C85C0CC}"/>
    <cellStyle name="Normal 6 3 2 2 3 2 2" xfId="1335" xr:uid="{6AB9582E-E885-4699-AE52-436BC1975657}"/>
    <cellStyle name="Normal 6 3 2 2 3 2 2 2" xfId="3929" xr:uid="{FA166290-08C2-450F-BFB1-AD00E0A04DF2}"/>
    <cellStyle name="Normal 6 3 2 2 3 2 2 2 2" xfId="3930" xr:uid="{C289A143-8A2C-486F-92AE-4641429B90D7}"/>
    <cellStyle name="Normal 6 3 2 2 3 2 2 3" xfId="3931" xr:uid="{08BF03D7-1C4A-4509-8C9F-93A8885CAB3F}"/>
    <cellStyle name="Normal 6 3 2 2 3 2 3" xfId="1336" xr:uid="{F33A71AD-E9F9-4973-8FFD-9C1EC76CFB83}"/>
    <cellStyle name="Normal 6 3 2 2 3 2 3 2" xfId="3932" xr:uid="{B78A76E3-BEB6-4184-A8E6-3666B338E4C5}"/>
    <cellStyle name="Normal 6 3 2 2 3 2 4" xfId="1337" xr:uid="{7A7F7D06-C912-4529-97FD-FBD22D6828D3}"/>
    <cellStyle name="Normal 6 3 2 2 3 3" xfId="1338" xr:uid="{EDC9FCA9-B99C-4023-BA5D-D961550DBD04}"/>
    <cellStyle name="Normal 6 3 2 2 3 3 2" xfId="3933" xr:uid="{79D0BC19-9528-4755-97C4-3D2E6ED84D4F}"/>
    <cellStyle name="Normal 6 3 2 2 3 3 2 2" xfId="3934" xr:uid="{00065584-339A-433B-A56B-D119D3B456E4}"/>
    <cellStyle name="Normal 6 3 2 2 3 3 3" xfId="3935" xr:uid="{58237205-C50A-4336-9B34-69894F47CE2D}"/>
    <cellStyle name="Normal 6 3 2 2 3 4" xfId="1339" xr:uid="{53F9D41B-74C3-446F-A766-2DC7C8D59AC6}"/>
    <cellStyle name="Normal 6 3 2 2 3 4 2" xfId="3936" xr:uid="{09EC41FE-8199-454C-BC1E-7B4690C4AFA5}"/>
    <cellStyle name="Normal 6 3 2 2 3 5" xfId="1340" xr:uid="{ADE4E243-82B1-41D0-9AB1-0FE87B57EA74}"/>
    <cellStyle name="Normal 6 3 2 2 4" xfId="1341" xr:uid="{3B46D6DC-39CD-46BD-9195-54F351BEDC18}"/>
    <cellStyle name="Normal 6 3 2 2 4 2" xfId="1342" xr:uid="{E65D5BC3-E675-4C5C-8C8E-519D252D475A}"/>
    <cellStyle name="Normal 6 3 2 2 4 2 2" xfId="3937" xr:uid="{57746C5C-3174-4850-92DC-0A35B4F40470}"/>
    <cellStyle name="Normal 6 3 2 2 4 2 2 2" xfId="3938" xr:uid="{3861C265-7C97-40BC-A45B-254D4B381E02}"/>
    <cellStyle name="Normal 6 3 2 2 4 2 3" xfId="3939" xr:uid="{6920C8ED-0BAC-4791-BEA5-C4E34DC98943}"/>
    <cellStyle name="Normal 6 3 2 2 4 3" xfId="1343" xr:uid="{0A9A3337-6A32-416D-B7D2-C4FEA8363C58}"/>
    <cellStyle name="Normal 6 3 2 2 4 3 2" xfId="3940" xr:uid="{23CF2723-0F9F-409A-BA4A-31A1D84BB2AF}"/>
    <cellStyle name="Normal 6 3 2 2 4 4" xfId="1344" xr:uid="{3FDB3A16-1960-4043-9162-BAD58B2F9F88}"/>
    <cellStyle name="Normal 6 3 2 2 5" xfId="1345" xr:uid="{003E7F1D-E58D-4756-B5E7-82651CB63BB2}"/>
    <cellStyle name="Normal 6 3 2 2 5 2" xfId="1346" xr:uid="{3F0785D3-6BEB-4751-8321-3D812B8E2EE8}"/>
    <cellStyle name="Normal 6 3 2 2 5 2 2" xfId="3941" xr:uid="{A3C9F684-E845-421D-A7BB-EBA5E081D1EF}"/>
    <cellStyle name="Normal 6 3 2 2 5 3" xfId="1347" xr:uid="{B9100526-02A4-4295-B678-77EC031C8D4A}"/>
    <cellStyle name="Normal 6 3 2 2 5 4" xfId="1348" xr:uid="{388A2FBD-4ED0-4409-8FFB-ACA2B1EABE43}"/>
    <cellStyle name="Normal 6 3 2 2 6" xfId="1349" xr:uid="{1FE4357B-52F5-4EE2-A3AC-A7C7440ED25C}"/>
    <cellStyle name="Normal 6 3 2 2 6 2" xfId="3942" xr:uid="{031C708D-230D-47A0-8657-18FA377C5D25}"/>
    <cellStyle name="Normal 6 3 2 2 7" xfId="1350" xr:uid="{0556DE46-DA84-4FDE-822C-0498D8B22646}"/>
    <cellStyle name="Normal 6 3 2 2 8" xfId="1351" xr:uid="{781F0303-DAFC-463C-B6F4-5A2A21C11679}"/>
    <cellStyle name="Normal 6 3 2 3" xfId="1352" xr:uid="{916E6551-565C-4ECF-81A1-E76E134928BC}"/>
    <cellStyle name="Normal 6 3 2 3 2" xfId="1353" xr:uid="{9D629261-79C7-4F76-B22C-00A52BBF92AD}"/>
    <cellStyle name="Normal 6 3 2 3 2 2" xfId="1354" xr:uid="{A1EC6E34-968B-4194-881B-5359CD437216}"/>
    <cellStyle name="Normal 6 3 2 3 2 2 2" xfId="3943" xr:uid="{EEF6CB87-D864-45F4-B23F-CE770FAED6F2}"/>
    <cellStyle name="Normal 6 3 2 3 2 2 2 2" xfId="3944" xr:uid="{8559A199-DADE-4D73-8565-6C28F83DE747}"/>
    <cellStyle name="Normal 6 3 2 3 2 2 3" xfId="3945" xr:uid="{6680F6AD-3F64-4E8B-8240-DB05FB364B85}"/>
    <cellStyle name="Normal 6 3 2 3 2 3" xfId="1355" xr:uid="{8E5F9E36-47CA-4D04-8458-9F5DC4CE5930}"/>
    <cellStyle name="Normal 6 3 2 3 2 3 2" xfId="3946" xr:uid="{41485591-8487-45F7-BB63-105A6FBC452A}"/>
    <cellStyle name="Normal 6 3 2 3 2 4" xfId="1356" xr:uid="{CBDC762D-CBBA-4420-A347-CB1EA38932BD}"/>
    <cellStyle name="Normal 6 3 2 3 3" xfId="1357" xr:uid="{FD49A8C0-8E81-4733-9408-4A39D667B1B0}"/>
    <cellStyle name="Normal 6 3 2 3 3 2" xfId="1358" xr:uid="{966AEE28-B078-41AA-AFC1-E2C4A923D503}"/>
    <cellStyle name="Normal 6 3 2 3 3 2 2" xfId="3947" xr:uid="{F36EC88B-DABD-41FA-A9F3-FE8351FA5A40}"/>
    <cellStyle name="Normal 6 3 2 3 3 3" xfId="1359" xr:uid="{B10C7C93-5B76-4F2E-917F-557129DF26BB}"/>
    <cellStyle name="Normal 6 3 2 3 3 4" xfId="1360" xr:uid="{D43A2916-05B0-4E81-B541-204CC49DBEEF}"/>
    <cellStyle name="Normal 6 3 2 3 4" xfId="1361" xr:uid="{CCF03327-5622-4E55-B996-24C064BEF3FB}"/>
    <cellStyle name="Normal 6 3 2 3 4 2" xfId="3948" xr:uid="{248C2783-C8F1-4B43-8BFF-5E545449F57F}"/>
    <cellStyle name="Normal 6 3 2 3 5" xfId="1362" xr:uid="{69CF93A0-A6E4-4CA2-82E3-4433F0B07CA3}"/>
    <cellStyle name="Normal 6 3 2 3 6" xfId="1363" xr:uid="{01B526B5-B503-4A31-BABD-4532C25E1834}"/>
    <cellStyle name="Normal 6 3 2 4" xfId="1364" xr:uid="{96BAFE93-0517-4491-98E7-B369576334FD}"/>
    <cellStyle name="Normal 6 3 2 4 2" xfId="1365" xr:uid="{2B7C32BB-9346-4421-9ADF-C2DB4A128485}"/>
    <cellStyle name="Normal 6 3 2 4 2 2" xfId="1366" xr:uid="{AB53DF27-ABBD-4090-BE5D-C414DCA79E55}"/>
    <cellStyle name="Normal 6 3 2 4 2 2 2" xfId="3949" xr:uid="{373BABD8-CBDC-4854-86D9-DE8B5823F7A2}"/>
    <cellStyle name="Normal 6 3 2 4 2 2 2 2" xfId="3950" xr:uid="{AD654A24-B04D-4CB6-A78E-761E4B64DAEA}"/>
    <cellStyle name="Normal 6 3 2 4 2 2 3" xfId="3951" xr:uid="{0B90CEE1-0EEE-4F6D-BCD6-C07159675D16}"/>
    <cellStyle name="Normal 6 3 2 4 2 3" xfId="1367" xr:uid="{6F3637E4-1AA9-4E53-ACF1-7E3B933311D3}"/>
    <cellStyle name="Normal 6 3 2 4 2 3 2" xfId="3952" xr:uid="{C8DBB5AA-4CA1-4E32-9B21-F4A29E5BD8F5}"/>
    <cellStyle name="Normal 6 3 2 4 2 4" xfId="1368" xr:uid="{25798240-6BFD-4BC2-92BE-F265372F2373}"/>
    <cellStyle name="Normal 6 3 2 4 3" xfId="1369" xr:uid="{6FAE0EE8-B845-451A-8F9E-0BE50F81FDC7}"/>
    <cellStyle name="Normal 6 3 2 4 3 2" xfId="3953" xr:uid="{CF75FB80-161F-43CF-BDCF-DABEFC2DEC62}"/>
    <cellStyle name="Normal 6 3 2 4 3 2 2" xfId="3954" xr:uid="{EF5022BB-A7BF-455D-AC5A-5E4DAF9F64DB}"/>
    <cellStyle name="Normal 6 3 2 4 3 3" xfId="3955" xr:uid="{EABD7D04-556D-4CB7-9A94-FAB005B53AFC}"/>
    <cellStyle name="Normal 6 3 2 4 4" xfId="1370" xr:uid="{C99D7CFF-394A-4083-9041-DD031DF316AE}"/>
    <cellStyle name="Normal 6 3 2 4 4 2" xfId="3956" xr:uid="{9F64CA93-8381-44B2-A2FE-2F33905D40D5}"/>
    <cellStyle name="Normal 6 3 2 4 5" xfId="1371" xr:uid="{96664435-A561-469E-9F5D-5E11FFDC6FD6}"/>
    <cellStyle name="Normal 6 3 2 5" xfId="1372" xr:uid="{8122B04A-7D85-4B9E-866C-8C92212FBACA}"/>
    <cellStyle name="Normal 6 3 2 5 2" xfId="1373" xr:uid="{BB2003C1-1C34-48B8-B876-3483893C715C}"/>
    <cellStyle name="Normal 6 3 2 5 2 2" xfId="3957" xr:uid="{14E2E75E-607E-46BF-A2DF-153EB30B9890}"/>
    <cellStyle name="Normal 6 3 2 5 2 2 2" xfId="3958" xr:uid="{759C5CBC-0CDD-44C6-B305-2336F29E13F8}"/>
    <cellStyle name="Normal 6 3 2 5 2 3" xfId="3959" xr:uid="{D07CFE64-C936-47D6-BC69-EF67BDD939F0}"/>
    <cellStyle name="Normal 6 3 2 5 3" xfId="1374" xr:uid="{EDCD0B35-37D1-4417-BE12-BF155624FB42}"/>
    <cellStyle name="Normal 6 3 2 5 3 2" xfId="3960" xr:uid="{5A00C2FE-B5F5-4DFB-9148-9A40400DEC18}"/>
    <cellStyle name="Normal 6 3 2 5 4" xfId="1375" xr:uid="{D769AD9B-BF30-4E42-954A-E50049844BD7}"/>
    <cellStyle name="Normal 6 3 2 6" xfId="1376" xr:uid="{E37A8C28-B004-4E5A-9B8C-342580E62828}"/>
    <cellStyle name="Normal 6 3 2 6 2" xfId="1377" xr:uid="{389EE8BC-39E6-4D7E-844F-8F0C4DB00C96}"/>
    <cellStyle name="Normal 6 3 2 6 2 2" xfId="3961" xr:uid="{DC067A08-C201-4F81-BB08-BEA6C682B319}"/>
    <cellStyle name="Normal 6 3 2 6 3" xfId="1378" xr:uid="{E35A9384-3049-41AA-8813-8F381E135BD6}"/>
    <cellStyle name="Normal 6 3 2 6 4" xfId="1379" xr:uid="{D96B068A-6D14-4EBD-B1B5-E302549E9640}"/>
    <cellStyle name="Normal 6 3 2 7" xfId="1380" xr:uid="{8050AE61-9F72-4BE2-8128-93B13D3F0ABA}"/>
    <cellStyle name="Normal 6 3 2 7 2" xfId="3962" xr:uid="{8C7EE045-390A-444F-B513-7508F677E692}"/>
    <cellStyle name="Normal 6 3 2 8" xfId="1381" xr:uid="{E5CE768F-ED39-4ECE-97FA-AB8D1678C08D}"/>
    <cellStyle name="Normal 6 3 2 9" xfId="1382" xr:uid="{21D05199-B3F7-4D9C-B348-FFE70AA49768}"/>
    <cellStyle name="Normal 6 3 3" xfId="1383" xr:uid="{1E066AFA-B96D-47AB-AD00-1D59C002A8E1}"/>
    <cellStyle name="Normal 6 3 3 2" xfId="1384" xr:uid="{F3DADD1B-3753-48DB-AD3A-B5C5E4E38BA5}"/>
    <cellStyle name="Normal 6 3 3 2 2" xfId="1385" xr:uid="{D83B9593-7800-4F5F-A99B-B049B33F2424}"/>
    <cellStyle name="Normal 6 3 3 2 2 2" xfId="1386" xr:uid="{C2EF7A1E-8088-4911-8D0F-D09E7A094265}"/>
    <cellStyle name="Normal 6 3 3 2 2 2 2" xfId="3963" xr:uid="{9CEC8293-6F12-4EA7-92C6-8CBC0D0C62A0}"/>
    <cellStyle name="Normal 6 3 3 2 2 2 2 2" xfId="3964" xr:uid="{90D229FD-565A-4E5B-B13D-1C978C691A02}"/>
    <cellStyle name="Normal 6 3 3 2 2 2 3" xfId="3965" xr:uid="{FA161AFF-E0A1-4F0A-AFEF-D68C21FE0624}"/>
    <cellStyle name="Normal 6 3 3 2 2 3" xfId="1387" xr:uid="{B8D03015-FCEF-45BD-91F7-9BB804230E84}"/>
    <cellStyle name="Normal 6 3 3 2 2 3 2" xfId="3966" xr:uid="{16435A49-5754-4ACA-A115-05C99B1304B9}"/>
    <cellStyle name="Normal 6 3 3 2 2 4" xfId="1388" xr:uid="{4F26C6BB-4C5C-4E0A-B3B1-C6372A667503}"/>
    <cellStyle name="Normal 6 3 3 2 3" xfId="1389" xr:uid="{5C3AAC23-800A-4767-85A1-EE83401D7CA8}"/>
    <cellStyle name="Normal 6 3 3 2 3 2" xfId="1390" xr:uid="{EAD4086E-25AE-499D-9D3F-F09EC5626E9B}"/>
    <cellStyle name="Normal 6 3 3 2 3 2 2" xfId="3967" xr:uid="{BB5E8EAF-9423-454B-B1DB-27288C8C37D1}"/>
    <cellStyle name="Normal 6 3 3 2 3 3" xfId="1391" xr:uid="{6D763162-93BA-49EC-850E-898A27178EA4}"/>
    <cellStyle name="Normal 6 3 3 2 3 4" xfId="1392" xr:uid="{31509101-FE81-4099-8F4A-6C458366CBB6}"/>
    <cellStyle name="Normal 6 3 3 2 4" xfId="1393" xr:uid="{47D28DBD-9F5E-4754-816C-D52DDF46DF50}"/>
    <cellStyle name="Normal 6 3 3 2 4 2" xfId="3968" xr:uid="{D02D6D0B-7E71-4AA0-BA01-6B9C74C1F775}"/>
    <cellStyle name="Normal 6 3 3 2 5" xfId="1394" xr:uid="{1080C8E2-9B14-4EB9-B7CD-9C16C6FC6F91}"/>
    <cellStyle name="Normal 6 3 3 2 6" xfId="1395" xr:uid="{EF18EEA4-CF13-4349-9121-D8B5CB795799}"/>
    <cellStyle name="Normal 6 3 3 3" xfId="1396" xr:uid="{D5B23166-9C63-42F6-B872-ECBCF6213E72}"/>
    <cellStyle name="Normal 6 3 3 3 2" xfId="1397" xr:uid="{E8A7C66A-C28F-43F6-BC99-BECD177AE2F3}"/>
    <cellStyle name="Normal 6 3 3 3 2 2" xfId="1398" xr:uid="{816FAA67-67F6-47DE-A4E2-9366AED550C4}"/>
    <cellStyle name="Normal 6 3 3 3 2 2 2" xfId="3969" xr:uid="{0CDB01DE-ED91-4763-BE74-D939CA8628B8}"/>
    <cellStyle name="Normal 6 3 3 3 2 2 2 2" xfId="3970" xr:uid="{0121DB35-189A-4394-AD05-9445A3C6BE1B}"/>
    <cellStyle name="Normal 6 3 3 3 2 2 3" xfId="3971" xr:uid="{7FEE7627-80E0-4F76-B576-870157552948}"/>
    <cellStyle name="Normal 6 3 3 3 2 3" xfId="1399" xr:uid="{914EE8F9-0B06-4791-BAF5-3E1128D54992}"/>
    <cellStyle name="Normal 6 3 3 3 2 3 2" xfId="3972" xr:uid="{8C4FB7ED-5825-476C-AF7C-05AD4C1C1372}"/>
    <cellStyle name="Normal 6 3 3 3 2 4" xfId="1400" xr:uid="{D21F41D0-9B8D-4B77-962A-C92B5D012244}"/>
    <cellStyle name="Normal 6 3 3 3 3" xfId="1401" xr:uid="{8E9A19BF-98D1-4260-80ED-BCF7B64D0558}"/>
    <cellStyle name="Normal 6 3 3 3 3 2" xfId="3973" xr:uid="{234787A7-1B0B-480E-A47A-BDA64EEFEAEE}"/>
    <cellStyle name="Normal 6 3 3 3 3 2 2" xfId="3974" xr:uid="{641466B6-C772-4558-8A11-A812D9BDCA96}"/>
    <cellStyle name="Normal 6 3 3 3 3 3" xfId="3975" xr:uid="{7E588452-DA41-41D2-963C-65F77EBFFB9B}"/>
    <cellStyle name="Normal 6 3 3 3 4" xfId="1402" xr:uid="{5E569697-F07B-4CBA-BEDD-43A5AD647C88}"/>
    <cellStyle name="Normal 6 3 3 3 4 2" xfId="3976" xr:uid="{850B2969-47B7-48FE-82AE-12F8E2E96108}"/>
    <cellStyle name="Normal 6 3 3 3 5" xfId="1403" xr:uid="{6F8331C1-E9F1-4B78-8F85-21B0AB30C970}"/>
    <cellStyle name="Normal 6 3 3 4" xfId="1404" xr:uid="{1E4F0015-3BF4-46D0-BC78-413483E6CE69}"/>
    <cellStyle name="Normal 6 3 3 4 2" xfId="1405" xr:uid="{66CE42B8-E45E-493F-AD60-ECBCFE6E940C}"/>
    <cellStyle name="Normal 6 3 3 4 2 2" xfId="3977" xr:uid="{BC885D4E-E9DD-4726-B687-E239E688D77A}"/>
    <cellStyle name="Normal 6 3 3 4 2 2 2" xfId="3978" xr:uid="{0E5AA5BF-0AB0-4416-A729-D2FF1CE37F03}"/>
    <cellStyle name="Normal 6 3 3 4 2 3" xfId="3979" xr:uid="{AD9913DF-FC31-43EA-9FCE-6FCDA8B5FA88}"/>
    <cellStyle name="Normal 6 3 3 4 3" xfId="1406" xr:uid="{17339C2A-E2BF-4922-9F9A-E5FBB6EFA5B5}"/>
    <cellStyle name="Normal 6 3 3 4 3 2" xfId="3980" xr:uid="{AD3C9A5D-4D79-4634-89EA-3C02278163AD}"/>
    <cellStyle name="Normal 6 3 3 4 4" xfId="1407" xr:uid="{BB63E359-2C41-4427-ABD1-16C6E0C09A5A}"/>
    <cellStyle name="Normal 6 3 3 5" xfId="1408" xr:uid="{5F4D1BF3-5E5E-4D8F-BA70-04AF06DBF51B}"/>
    <cellStyle name="Normal 6 3 3 5 2" xfId="1409" xr:uid="{4BC909EA-6E9F-4D44-8873-A6B709C8C67E}"/>
    <cellStyle name="Normal 6 3 3 5 2 2" xfId="3981" xr:uid="{097221BB-1F39-48EC-AB9C-F6BD4A4757FE}"/>
    <cellStyle name="Normal 6 3 3 5 3" xfId="1410" xr:uid="{6F001720-258E-4F50-908D-7DE7F7DC1A20}"/>
    <cellStyle name="Normal 6 3 3 5 4" xfId="1411" xr:uid="{2D44A2DF-3F1C-4FA2-92D8-9257EAABD93B}"/>
    <cellStyle name="Normal 6 3 3 6" xfId="1412" xr:uid="{72437EF5-6EAE-4BB5-B03A-1F4B8E8FF4DF}"/>
    <cellStyle name="Normal 6 3 3 6 2" xfId="3982" xr:uid="{27536A85-6564-4677-9FF0-600FE752D67D}"/>
    <cellStyle name="Normal 6 3 3 7" xfId="1413" xr:uid="{7E5909A5-5C22-4691-8C34-5E8B6B98C4DA}"/>
    <cellStyle name="Normal 6 3 3 8" xfId="1414" xr:uid="{9D11C148-0F7A-450D-B96E-B5DE5ACBF639}"/>
    <cellStyle name="Normal 6 3 4" xfId="1415" xr:uid="{9025BF79-FF45-4C4D-8E6C-062B51CC3F0C}"/>
    <cellStyle name="Normal 6 3 4 2" xfId="1416" xr:uid="{2807ED6B-872D-487E-8616-70E1474A4617}"/>
    <cellStyle name="Normal 6 3 4 2 2" xfId="1417" xr:uid="{FFE49D04-62F0-40E1-A91F-C72F1E5C2EA6}"/>
    <cellStyle name="Normal 6 3 4 2 2 2" xfId="1418" xr:uid="{8543C932-3B42-4EC9-AABB-5ED2881A804E}"/>
    <cellStyle name="Normal 6 3 4 2 2 2 2" xfId="3983" xr:uid="{8DBEB834-E238-4873-8DF9-01D16A9E5F70}"/>
    <cellStyle name="Normal 6 3 4 2 2 3" xfId="1419" xr:uid="{15094D04-CEDD-4F36-AEE4-5F8DB43D0D2E}"/>
    <cellStyle name="Normal 6 3 4 2 2 4" xfId="1420" xr:uid="{6382191E-7CE1-476D-BD90-39FB8873E7AA}"/>
    <cellStyle name="Normal 6 3 4 2 3" xfId="1421" xr:uid="{B29BE16C-32E7-4FC6-A117-343DB2CE4579}"/>
    <cellStyle name="Normal 6 3 4 2 3 2" xfId="3984" xr:uid="{4C3126E4-A674-49D5-957E-9B4D2DE3B0C3}"/>
    <cellStyle name="Normal 6 3 4 2 4" xfId="1422" xr:uid="{65363695-D3BD-4019-B852-1E48B54177D8}"/>
    <cellStyle name="Normal 6 3 4 2 5" xfId="1423" xr:uid="{FEEB76A8-CAEE-4972-B5E4-035215DC83DE}"/>
    <cellStyle name="Normal 6 3 4 3" xfId="1424" xr:uid="{81E80476-B900-44F5-B70F-CAA3B5D3DFC2}"/>
    <cellStyle name="Normal 6 3 4 3 2" xfId="1425" xr:uid="{B4F171F0-4611-4F89-B226-14E708301296}"/>
    <cellStyle name="Normal 6 3 4 3 2 2" xfId="3985" xr:uid="{DD7DE5BB-BE6E-4B5F-97DD-AF0570183A73}"/>
    <cellStyle name="Normal 6 3 4 3 3" xfId="1426" xr:uid="{CDB12E2F-E11E-4EA0-BC38-38D55464C4C5}"/>
    <cellStyle name="Normal 6 3 4 3 4" xfId="1427" xr:uid="{AF3E7836-2390-41D5-9DD7-0BA4B3A27848}"/>
    <cellStyle name="Normal 6 3 4 4" xfId="1428" xr:uid="{E893EFC1-7E90-4C82-8800-47799F753712}"/>
    <cellStyle name="Normal 6 3 4 4 2" xfId="1429" xr:uid="{8D9BB5C5-A529-497E-B80F-DBB1A7420537}"/>
    <cellStyle name="Normal 6 3 4 4 3" xfId="1430" xr:uid="{E8A3FC11-1F86-4E64-8AC2-B87ACC53DCBE}"/>
    <cellStyle name="Normal 6 3 4 4 4" xfId="1431" xr:uid="{C69D7B43-F1A5-4D67-A051-05C9058F9F45}"/>
    <cellStyle name="Normal 6 3 4 5" xfId="1432" xr:uid="{8400C9A8-F38D-4105-9B7E-8C8ECA7C8884}"/>
    <cellStyle name="Normal 6 3 4 6" xfId="1433" xr:uid="{4031654A-8C37-41FF-9D51-A62972CAA255}"/>
    <cellStyle name="Normal 6 3 4 7" xfId="1434" xr:uid="{8AC958B7-0AF3-4BE9-8B42-B82A3EAEDC53}"/>
    <cellStyle name="Normal 6 3 5" xfId="1435" xr:uid="{725C1C40-F103-4495-99D4-F6B66F105673}"/>
    <cellStyle name="Normal 6 3 5 2" xfId="1436" xr:uid="{CCFC9B3E-8120-4FC2-91FB-F028401DD253}"/>
    <cellStyle name="Normal 6 3 5 2 2" xfId="1437" xr:uid="{D38CAA5B-F61A-441D-B9FE-9E27949075B8}"/>
    <cellStyle name="Normal 6 3 5 2 2 2" xfId="3986" xr:uid="{4EACE703-18E1-4426-9A5A-5D845551984F}"/>
    <cellStyle name="Normal 6 3 5 2 2 2 2" xfId="3987" xr:uid="{7C14E428-5A02-4239-89CF-248120D7F4EB}"/>
    <cellStyle name="Normal 6 3 5 2 2 3" xfId="3988" xr:uid="{54689F34-A13B-4B26-B622-38C6C3C7EF1F}"/>
    <cellStyle name="Normal 6 3 5 2 3" xfId="1438" xr:uid="{1DA8B80F-3429-49C4-A052-857BEBB1EE76}"/>
    <cellStyle name="Normal 6 3 5 2 3 2" xfId="3989" xr:uid="{7038D47A-B2D4-4F9C-BC27-7CE92157C21A}"/>
    <cellStyle name="Normal 6 3 5 2 4" xfId="1439" xr:uid="{10EAF455-3EC6-4B2B-98F7-54B1F92BD67C}"/>
    <cellStyle name="Normal 6 3 5 3" xfId="1440" xr:uid="{AC58EF8C-C20A-4412-BAD4-9D35252BD540}"/>
    <cellStyle name="Normal 6 3 5 3 2" xfId="1441" xr:uid="{BCA6D7B0-A9C8-485B-A4B8-74955BD8F694}"/>
    <cellStyle name="Normal 6 3 5 3 2 2" xfId="3990" xr:uid="{A3D91CAE-8B56-4D03-B3FC-3297BA0EF7A7}"/>
    <cellStyle name="Normal 6 3 5 3 3" xfId="1442" xr:uid="{3C2FD2FB-E2B8-4745-86FB-65297EA7972B}"/>
    <cellStyle name="Normal 6 3 5 3 4" xfId="1443" xr:uid="{CB5E0251-1FF4-48B0-8938-18F6CA918919}"/>
    <cellStyle name="Normal 6 3 5 4" xfId="1444" xr:uid="{D4373AB5-A165-4152-925F-76A1881DE85B}"/>
    <cellStyle name="Normal 6 3 5 4 2" xfId="3991" xr:uid="{AFFBEE74-94A7-4086-8B09-E1A81E65D9F8}"/>
    <cellStyle name="Normal 6 3 5 5" xfId="1445" xr:uid="{E3696BDD-CB93-4175-AE3A-01AB8C0A1C43}"/>
    <cellStyle name="Normal 6 3 5 6" xfId="1446" xr:uid="{F9E76C20-8062-4B76-A992-848F34799AE2}"/>
    <cellStyle name="Normal 6 3 6" xfId="1447" xr:uid="{45841935-E681-4EBE-A590-E7215F11D400}"/>
    <cellStyle name="Normal 6 3 6 2" xfId="1448" xr:uid="{647E1597-0916-4B02-9FB2-988309A04D83}"/>
    <cellStyle name="Normal 6 3 6 2 2" xfId="1449" xr:uid="{8538E1C4-5AA3-451E-B0B2-54FA94F52562}"/>
    <cellStyle name="Normal 6 3 6 2 2 2" xfId="3992" xr:uid="{D7ED06EA-0692-47E9-9413-96C71059B269}"/>
    <cellStyle name="Normal 6 3 6 2 3" xfId="1450" xr:uid="{596AC4F8-2C3C-4C85-AF39-8DAE0803080F}"/>
    <cellStyle name="Normal 6 3 6 2 4" xfId="1451" xr:uid="{B425897E-B21F-496F-BC15-C22F06234D72}"/>
    <cellStyle name="Normal 6 3 6 3" xfId="1452" xr:uid="{745B5133-5116-4894-8842-C3D1E1B8257F}"/>
    <cellStyle name="Normal 6 3 6 3 2" xfId="3993" xr:uid="{0989799A-A9C9-456A-AEB6-FC8A390C9484}"/>
    <cellStyle name="Normal 6 3 6 4" xfId="1453" xr:uid="{EF09ED70-A8FE-4618-ABFB-87CADADD6640}"/>
    <cellStyle name="Normal 6 3 6 5" xfId="1454" xr:uid="{DBA50C2E-F2F2-43E5-B964-6F18D8061FB8}"/>
    <cellStyle name="Normal 6 3 7" xfId="1455" xr:uid="{631F7C17-DF09-44DC-920B-7756E4D8C7CE}"/>
    <cellStyle name="Normal 6 3 7 2" xfId="1456" xr:uid="{C11C5A46-9B9A-498D-AD35-D23C5B9F75DD}"/>
    <cellStyle name="Normal 6 3 7 2 2" xfId="3994" xr:uid="{7F4C48C3-8425-47F9-AC2B-9F317D648E01}"/>
    <cellStyle name="Normal 6 3 7 3" xfId="1457" xr:uid="{75A80F16-9498-4D9B-9F15-8183D6010CEA}"/>
    <cellStyle name="Normal 6 3 7 4" xfId="1458" xr:uid="{E24C8B18-1E5E-42E2-B2CC-B4E3731C41BA}"/>
    <cellStyle name="Normal 6 3 8" xfId="1459" xr:uid="{4136E132-D92F-4D51-A478-64E36F1A24F7}"/>
    <cellStyle name="Normal 6 3 8 2" xfId="1460" xr:uid="{9E3C877D-EA9A-4508-B0F9-6ECB08F62ADA}"/>
    <cellStyle name="Normal 6 3 8 3" xfId="1461" xr:uid="{9B3F7FAC-9743-44CB-9F30-B41EC62B8DD2}"/>
    <cellStyle name="Normal 6 3 8 4" xfId="1462" xr:uid="{DE195042-0982-4F6D-89E4-BEEFDA003DA1}"/>
    <cellStyle name="Normal 6 3 9" xfId="1463" xr:uid="{F3808B2B-3841-4D5C-AE47-A30EB7113216}"/>
    <cellStyle name="Normal 6 3 9 2" xfId="4886" xr:uid="{46E8424F-F0BB-42AE-A6EF-3701179D7029}"/>
    <cellStyle name="Normal 6 4" xfId="1464" xr:uid="{BB9A15D6-B47A-4D9D-9A0B-9DC24D8E5773}"/>
    <cellStyle name="Normal 6 4 10" xfId="1465" xr:uid="{6CAC51EF-8C41-4D80-A90B-1C8D367192AA}"/>
    <cellStyle name="Normal 6 4 11" xfId="1466" xr:uid="{F313770B-B634-4837-ADAD-D03221C5624E}"/>
    <cellStyle name="Normal 6 4 2" xfId="1467" xr:uid="{A815BE7B-DEE1-45D6-A6B4-0DE9CA32A521}"/>
    <cellStyle name="Normal 6 4 2 2" xfId="1468" xr:uid="{B6E7D6F4-1981-4EE2-B149-C10B0086E2CA}"/>
    <cellStyle name="Normal 6 4 2 2 2" xfId="1469" xr:uid="{8C43CD07-9D7D-470F-98E0-143062ADE81A}"/>
    <cellStyle name="Normal 6 4 2 2 2 2" xfId="1470" xr:uid="{B6CD6387-BC45-4BC6-9AF7-28BD71F9444A}"/>
    <cellStyle name="Normal 6 4 2 2 2 2 2" xfId="1471" xr:uid="{A5895396-7243-4FAF-9F77-C715FB434956}"/>
    <cellStyle name="Normal 6 4 2 2 2 2 2 2" xfId="3995" xr:uid="{46482AB8-A2DB-48F5-BF6E-FBCFB688035E}"/>
    <cellStyle name="Normal 6 4 2 2 2 2 3" xfId="1472" xr:uid="{DC2A404C-A5E3-4C09-8827-0E6F3E6C9799}"/>
    <cellStyle name="Normal 6 4 2 2 2 2 4" xfId="1473" xr:uid="{3AE794E9-27F2-4B5E-B254-63D765E1BBBF}"/>
    <cellStyle name="Normal 6 4 2 2 2 3" xfId="1474" xr:uid="{F5FE88E3-4078-430D-BE32-22469AB70240}"/>
    <cellStyle name="Normal 6 4 2 2 2 3 2" xfId="1475" xr:uid="{E751C71E-C5B0-431A-8D6A-67F03C91F280}"/>
    <cellStyle name="Normal 6 4 2 2 2 3 3" xfId="1476" xr:uid="{D30FED1F-1653-4B68-B484-2C693A577856}"/>
    <cellStyle name="Normal 6 4 2 2 2 3 4" xfId="1477" xr:uid="{4C1B4326-CFA9-4A6B-8AE1-19F29202753F}"/>
    <cellStyle name="Normal 6 4 2 2 2 4" xfId="1478" xr:uid="{6498B680-760C-4CFD-AB48-67C04B3646DF}"/>
    <cellStyle name="Normal 6 4 2 2 2 5" xfId="1479" xr:uid="{EB5505BF-31F2-467B-A6E3-30FBDFC18319}"/>
    <cellStyle name="Normal 6 4 2 2 2 6" xfId="1480" xr:uid="{FE238EF1-5999-452D-846D-EC43D49A4A64}"/>
    <cellStyle name="Normal 6 4 2 2 3" xfId="1481" xr:uid="{16075D92-5B0A-486B-B63B-F081576E1AE3}"/>
    <cellStyle name="Normal 6 4 2 2 3 2" xfId="1482" xr:uid="{7C4B9CCA-0552-417E-AE62-5D4C6827104F}"/>
    <cellStyle name="Normal 6 4 2 2 3 2 2" xfId="1483" xr:uid="{80C0EB1B-FC1A-4053-AC97-884EE6B51E8D}"/>
    <cellStyle name="Normal 6 4 2 2 3 2 3" xfId="1484" xr:uid="{BC453054-AF44-497F-BD5E-6FDA83CFC51D}"/>
    <cellStyle name="Normal 6 4 2 2 3 2 4" xfId="1485" xr:uid="{4DCBFD90-3911-4E48-A104-67BFE21D1432}"/>
    <cellStyle name="Normal 6 4 2 2 3 3" xfId="1486" xr:uid="{E8BFFFCD-4773-4993-89B7-5542AD81C39C}"/>
    <cellStyle name="Normal 6 4 2 2 3 4" xfId="1487" xr:uid="{13CF0350-C698-4415-849F-4FFEABB67D43}"/>
    <cellStyle name="Normal 6 4 2 2 3 5" xfId="1488" xr:uid="{F4F101C0-5259-49B0-A7A9-D7F6448CCF3F}"/>
    <cellStyle name="Normal 6 4 2 2 4" xfId="1489" xr:uid="{520FEDE9-FE2A-4A1A-82A8-94DAD0650F3C}"/>
    <cellStyle name="Normal 6 4 2 2 4 2" xfId="1490" xr:uid="{91C35434-D987-46B8-8473-7B067C10F7B7}"/>
    <cellStyle name="Normal 6 4 2 2 4 3" xfId="1491" xr:uid="{D06718AE-1970-41E4-9971-3EB5102EDAB3}"/>
    <cellStyle name="Normal 6 4 2 2 4 4" xfId="1492" xr:uid="{C9CDE2FB-9FE1-4592-8236-8873C133A2F4}"/>
    <cellStyle name="Normal 6 4 2 2 5" xfId="1493" xr:uid="{D696B125-7654-4E63-959D-5A4FD082EA7A}"/>
    <cellStyle name="Normal 6 4 2 2 5 2" xfId="1494" xr:uid="{C0932262-2223-4A6A-9A01-CADA1F7B897F}"/>
    <cellStyle name="Normal 6 4 2 2 5 3" xfId="1495" xr:uid="{A7CE24BB-B0D3-4B7B-B46B-173F23EB0B3F}"/>
    <cellStyle name="Normal 6 4 2 2 5 4" xfId="1496" xr:uid="{1080414B-F47C-498B-8797-88C61E7AF711}"/>
    <cellStyle name="Normal 6 4 2 2 6" xfId="1497" xr:uid="{B33B170F-034A-4786-B1D9-2E8FDCBB1808}"/>
    <cellStyle name="Normal 6 4 2 2 7" xfId="1498" xr:uid="{54E5CF28-B501-467A-8568-D747DFB2278D}"/>
    <cellStyle name="Normal 6 4 2 2 8" xfId="1499" xr:uid="{ED03F88A-BA78-4CA5-89A7-4203FC8B4667}"/>
    <cellStyle name="Normal 6 4 2 3" xfId="1500" xr:uid="{4A0E1B56-56EA-4875-A999-152EE1CCF079}"/>
    <cellStyle name="Normal 6 4 2 3 2" xfId="1501" xr:uid="{7DE2B315-E519-4FE8-9531-F72B7FD4A442}"/>
    <cellStyle name="Normal 6 4 2 3 2 2" xfId="1502" xr:uid="{57562490-0109-41AA-B033-248B4FFDDDB4}"/>
    <cellStyle name="Normal 6 4 2 3 2 2 2" xfId="3996" xr:uid="{11BED90D-8ABE-43DC-96FC-766B4EC40B3A}"/>
    <cellStyle name="Normal 6 4 2 3 2 2 2 2" xfId="3997" xr:uid="{75E1F4B9-AA9A-4809-B43A-3C83E1105AE8}"/>
    <cellStyle name="Normal 6 4 2 3 2 2 3" xfId="3998" xr:uid="{781B9FD8-3B92-485D-AB9D-2656A1B46C0E}"/>
    <cellStyle name="Normal 6 4 2 3 2 3" xfId="1503" xr:uid="{D9EB7685-927E-4528-AB77-E05BD0E70726}"/>
    <cellStyle name="Normal 6 4 2 3 2 3 2" xfId="3999" xr:uid="{311EBCB3-41CD-4B60-8698-81B905C8F8CD}"/>
    <cellStyle name="Normal 6 4 2 3 2 4" xfId="1504" xr:uid="{83971599-1824-43FC-A27F-AC6E64E12EFF}"/>
    <cellStyle name="Normal 6 4 2 3 3" xfId="1505" xr:uid="{812E7FBE-D7E3-4007-815C-B671F93C9317}"/>
    <cellStyle name="Normal 6 4 2 3 3 2" xfId="1506" xr:uid="{6D7A22F2-97A3-47B7-8F81-FB26B2A84A7C}"/>
    <cellStyle name="Normal 6 4 2 3 3 2 2" xfId="4000" xr:uid="{9E16833C-187D-43C1-A7BC-D87D3912C88E}"/>
    <cellStyle name="Normal 6 4 2 3 3 3" xfId="1507" xr:uid="{00E43E25-64BC-4FD0-9E95-6DE1C81C35E3}"/>
    <cellStyle name="Normal 6 4 2 3 3 4" xfId="1508" xr:uid="{304C97D7-37D8-4CDF-B0DF-F4932F3E4586}"/>
    <cellStyle name="Normal 6 4 2 3 4" xfId="1509" xr:uid="{70933B0C-F213-4A4A-A65F-303A5D8E9E16}"/>
    <cellStyle name="Normal 6 4 2 3 4 2" xfId="4001" xr:uid="{BC327727-43F4-43C7-B31A-BA7E0D168E3C}"/>
    <cellStyle name="Normal 6 4 2 3 5" xfId="1510" xr:uid="{4F778CDD-7F63-447D-8755-18E45618C22B}"/>
    <cellStyle name="Normal 6 4 2 3 6" xfId="1511" xr:uid="{27A1C049-A6E6-41BE-8A42-3F6988A2C49B}"/>
    <cellStyle name="Normal 6 4 2 4" xfId="1512" xr:uid="{74FE34B3-CB51-421C-AC42-9FB0BB3D5D45}"/>
    <cellStyle name="Normal 6 4 2 4 2" xfId="1513" xr:uid="{1A68E175-3DA9-43FA-8E6B-F831E4448FA4}"/>
    <cellStyle name="Normal 6 4 2 4 2 2" xfId="1514" xr:uid="{6DB8423E-A826-46E1-AD44-FB81AF9E818A}"/>
    <cellStyle name="Normal 6 4 2 4 2 2 2" xfId="4002" xr:uid="{BCB7EF85-BF85-4635-9ABB-C86135B0694D}"/>
    <cellStyle name="Normal 6 4 2 4 2 3" xfId="1515" xr:uid="{F31040D8-DFB1-437C-BDCD-E87302D2A7C4}"/>
    <cellStyle name="Normal 6 4 2 4 2 4" xfId="1516" xr:uid="{B7EF29C2-14AF-4BB7-8A77-21ABBA692CFB}"/>
    <cellStyle name="Normal 6 4 2 4 3" xfId="1517" xr:uid="{3E74FBDF-C47F-486B-8543-9F71522014D9}"/>
    <cellStyle name="Normal 6 4 2 4 3 2" xfId="4003" xr:uid="{AD5C285F-2620-4FEE-B905-72B91B9BD0C5}"/>
    <cellStyle name="Normal 6 4 2 4 4" xfId="1518" xr:uid="{6945699C-AE0B-4DBF-BE2F-B0C69B611E97}"/>
    <cellStyle name="Normal 6 4 2 4 5" xfId="1519" xr:uid="{61B24E14-41FB-412C-95BB-D6904563CED0}"/>
    <cellStyle name="Normal 6 4 2 5" xfId="1520" xr:uid="{2F108C91-182A-4D6E-9DF5-22275CD5AC4F}"/>
    <cellStyle name="Normal 6 4 2 5 2" xfId="1521" xr:uid="{4BCC6A16-F398-4A90-9F9A-9768B94B4C6A}"/>
    <cellStyle name="Normal 6 4 2 5 2 2" xfId="4004" xr:uid="{B2E3479B-4A8C-4CD0-AD86-9E62AF7F3E0B}"/>
    <cellStyle name="Normal 6 4 2 5 3" xfId="1522" xr:uid="{C5E19988-4924-4A6C-8938-CDCA9C7041C1}"/>
    <cellStyle name="Normal 6 4 2 5 4" xfId="1523" xr:uid="{E525D32F-1F14-49C5-BAA5-58193DEA34D4}"/>
    <cellStyle name="Normal 6 4 2 6" xfId="1524" xr:uid="{1041DE82-45D0-4242-82AD-A4BBD92C1B1F}"/>
    <cellStyle name="Normal 6 4 2 6 2" xfId="1525" xr:uid="{3236DE62-3713-4847-828E-BF8FE373865F}"/>
    <cellStyle name="Normal 6 4 2 6 3" xfId="1526" xr:uid="{D2BD44E8-05F7-4FE4-9CBC-01109126408C}"/>
    <cellStyle name="Normal 6 4 2 6 4" xfId="1527" xr:uid="{E0F6CB7A-5B79-40B9-BB99-A06B4FC3EFEC}"/>
    <cellStyle name="Normal 6 4 2 7" xfId="1528" xr:uid="{3EEE92B6-5B33-4AF1-8E92-04B15598300C}"/>
    <cellStyle name="Normal 6 4 2 8" xfId="1529" xr:uid="{31DE16E5-E410-4347-A441-24045198A665}"/>
    <cellStyle name="Normal 6 4 2 9" xfId="1530" xr:uid="{45C203BB-BEDE-44A9-8464-FAC784A7EBFF}"/>
    <cellStyle name="Normal 6 4 3" xfId="1531" xr:uid="{9818BB0D-090F-4445-836B-803C50DA5E7C}"/>
    <cellStyle name="Normal 6 4 3 2" xfId="1532" xr:uid="{393D7400-C037-4618-AABE-89A2D2134184}"/>
    <cellStyle name="Normal 6 4 3 2 2" xfId="1533" xr:uid="{65DE192F-B9F0-45E4-BD15-B38B29CB83B6}"/>
    <cellStyle name="Normal 6 4 3 2 2 2" xfId="1534" xr:uid="{49B81B38-B79C-4ECB-B083-6873577BB2BD}"/>
    <cellStyle name="Normal 6 4 3 2 2 2 2" xfId="4005" xr:uid="{7598F795-011E-4886-B298-AD6E7A187469}"/>
    <cellStyle name="Normal 6 4 3 2 2 2 2 2" xfId="4729" xr:uid="{DBA8DE16-E862-43B8-8A68-13C0D3EF9526}"/>
    <cellStyle name="Normal 6 4 3 2 2 2 3" xfId="4730" xr:uid="{C2BC64C3-6A1F-4B45-AB3B-D167446C6D39}"/>
    <cellStyle name="Normal 6 4 3 2 2 3" xfId="1535" xr:uid="{0783AD89-E10A-483B-B4CF-8D1CDC1F87F5}"/>
    <cellStyle name="Normal 6 4 3 2 2 3 2" xfId="4731" xr:uid="{D0D31E73-7AC9-445B-927E-5852D2D2D6A4}"/>
    <cellStyle name="Normal 6 4 3 2 2 4" xfId="1536" xr:uid="{13B4929D-9336-4AFE-BADF-CC9DB74D1E17}"/>
    <cellStyle name="Normal 6 4 3 2 3" xfId="1537" xr:uid="{0F074AD5-1236-42E3-AC18-02BC3CA3C94C}"/>
    <cellStyle name="Normal 6 4 3 2 3 2" xfId="1538" xr:uid="{A50259B8-026F-4CCB-AC21-4ED80D4D1290}"/>
    <cellStyle name="Normal 6 4 3 2 3 2 2" xfId="4732" xr:uid="{A48D59AD-7C92-411A-B7DA-1E0BE4D9570F}"/>
    <cellStyle name="Normal 6 4 3 2 3 3" xfId="1539" xr:uid="{FC71EAE1-B581-4E13-9AE0-8B804BC60AF1}"/>
    <cellStyle name="Normal 6 4 3 2 3 4" xfId="1540" xr:uid="{9070AFB4-8F8A-4E49-B7F0-3B48C47E39FC}"/>
    <cellStyle name="Normal 6 4 3 2 4" xfId="1541" xr:uid="{36848448-9207-424E-A9CA-7D2D84513BFE}"/>
    <cellStyle name="Normal 6 4 3 2 4 2" xfId="4733" xr:uid="{6DB1FF6D-AAC0-4A48-B999-89D420153796}"/>
    <cellStyle name="Normal 6 4 3 2 5" xfId="1542" xr:uid="{A36CA1D7-A917-47AD-8022-E61807AB4307}"/>
    <cellStyle name="Normal 6 4 3 2 6" xfId="1543" xr:uid="{409F2A55-233A-4F72-896D-DFB9C70B745C}"/>
    <cellStyle name="Normal 6 4 3 3" xfId="1544" xr:uid="{21D4C01E-66A2-46EE-A68C-00832665303F}"/>
    <cellStyle name="Normal 6 4 3 3 2" xfId="1545" xr:uid="{D31785AF-3F36-4C2C-8D3C-EB739A9610ED}"/>
    <cellStyle name="Normal 6 4 3 3 2 2" xfId="1546" xr:uid="{3004759F-CF44-4480-AC12-812200021DBE}"/>
    <cellStyle name="Normal 6 4 3 3 2 2 2" xfId="4734" xr:uid="{8F6C8C6E-C935-4E23-B7C2-6898F5E7980D}"/>
    <cellStyle name="Normal 6 4 3 3 2 3" xfId="1547" xr:uid="{3B2DBD11-992B-40A9-92F2-7822D73A930F}"/>
    <cellStyle name="Normal 6 4 3 3 2 4" xfId="1548" xr:uid="{13391372-B2B6-4318-933E-8783432A323B}"/>
    <cellStyle name="Normal 6 4 3 3 3" xfId="1549" xr:uid="{8D05CFEA-1D8D-4F8B-9E09-66AADA8CDEB3}"/>
    <cellStyle name="Normal 6 4 3 3 3 2" xfId="4735" xr:uid="{7035F41A-B663-48ED-A4B6-0BA9B3E117CE}"/>
    <cellStyle name="Normal 6 4 3 3 4" xfId="1550" xr:uid="{AF3862BE-E107-438D-AA1C-04629D47A19F}"/>
    <cellStyle name="Normal 6 4 3 3 5" xfId="1551" xr:uid="{46D2433D-201D-409F-B814-5F5B545F35F9}"/>
    <cellStyle name="Normal 6 4 3 4" xfId="1552" xr:uid="{CD317674-DC5C-47B0-AC99-ACE72E65E761}"/>
    <cellStyle name="Normal 6 4 3 4 2" xfId="1553" xr:uid="{3DEEA3C3-3F4A-4F32-840C-9519FB66F03C}"/>
    <cellStyle name="Normal 6 4 3 4 2 2" xfId="4736" xr:uid="{77B6D1F7-3A5E-4C37-AAF4-1FD03AD2D4A0}"/>
    <cellStyle name="Normal 6 4 3 4 3" xfId="1554" xr:uid="{10FE97F3-5CB7-4F36-8A6A-2A7DB1D5FE2C}"/>
    <cellStyle name="Normal 6 4 3 4 4" xfId="1555" xr:uid="{6BA8D2BD-2256-4BCF-97F3-4EC330C9A0BD}"/>
    <cellStyle name="Normal 6 4 3 5" xfId="1556" xr:uid="{08C28DD9-DD04-4C78-87FA-E07A16A20E94}"/>
    <cellStyle name="Normal 6 4 3 5 2" xfId="1557" xr:uid="{114D4FB4-9DA0-4ADC-AC23-AA93DEEB612C}"/>
    <cellStyle name="Normal 6 4 3 5 3" xfId="1558" xr:uid="{EC622853-002E-4AE3-BC74-8BDDA49D2FDE}"/>
    <cellStyle name="Normal 6 4 3 5 4" xfId="1559" xr:uid="{470A1C3E-2270-4332-92F9-E52F3B66F1E2}"/>
    <cellStyle name="Normal 6 4 3 6" xfId="1560" xr:uid="{E32936D9-0DA1-49C7-BC6E-11FB70C6DC21}"/>
    <cellStyle name="Normal 6 4 3 7" xfId="1561" xr:uid="{DF91A8B8-74FE-4472-952B-EE5711FFE2D5}"/>
    <cellStyle name="Normal 6 4 3 8" xfId="1562" xr:uid="{D31D540C-5B12-4462-A6FC-4C9E89361C80}"/>
    <cellStyle name="Normal 6 4 4" xfId="1563" xr:uid="{06DBAC42-9BB0-4F84-872D-FDDCA779CA2A}"/>
    <cellStyle name="Normal 6 4 4 2" xfId="1564" xr:uid="{E278B41E-382C-4BF9-B033-E96D081CAAC6}"/>
    <cellStyle name="Normal 6 4 4 2 2" xfId="1565" xr:uid="{8ACDF956-3D68-4EB2-8CB9-F65CA24E682F}"/>
    <cellStyle name="Normal 6 4 4 2 2 2" xfId="1566" xr:uid="{A4355C0A-107F-4C11-A88E-E4F169B4A49E}"/>
    <cellStyle name="Normal 6 4 4 2 2 2 2" xfId="4006" xr:uid="{BE10C1DD-384F-40C9-9CF9-C65BF7B3EBB6}"/>
    <cellStyle name="Normal 6 4 4 2 2 3" xfId="1567" xr:uid="{A617243C-7911-46EF-A8B3-5F2C85CCB47B}"/>
    <cellStyle name="Normal 6 4 4 2 2 4" xfId="1568" xr:uid="{A3564BF5-D37C-4522-8AFB-E83021829A1F}"/>
    <cellStyle name="Normal 6 4 4 2 3" xfId="1569" xr:uid="{0F92BF1C-88F8-4E14-9428-8EA0564DC521}"/>
    <cellStyle name="Normal 6 4 4 2 3 2" xfId="4007" xr:uid="{0DC07D0B-303E-4D90-B3F1-632072B9FF97}"/>
    <cellStyle name="Normal 6 4 4 2 4" xfId="1570" xr:uid="{B3C022D8-913F-448F-93F3-16728D95FB4F}"/>
    <cellStyle name="Normal 6 4 4 2 5" xfId="1571" xr:uid="{759DD0B6-862A-4C67-BA03-8E41BC0C80C3}"/>
    <cellStyle name="Normal 6 4 4 3" xfId="1572" xr:uid="{F67FAB57-8CE5-49CA-A4B3-E7880D70E47B}"/>
    <cellStyle name="Normal 6 4 4 3 2" xfId="1573" xr:uid="{FCD94251-A28C-4F42-BFED-C8566BEB44D5}"/>
    <cellStyle name="Normal 6 4 4 3 2 2" xfId="4008" xr:uid="{D84C2625-18C8-4363-887D-FFA7D9C5EAAF}"/>
    <cellStyle name="Normal 6 4 4 3 3" xfId="1574" xr:uid="{43B68E3B-046A-4151-AAFA-64FDEEA4B222}"/>
    <cellStyle name="Normal 6 4 4 3 4" xfId="1575" xr:uid="{5A085BD9-8099-48F0-8067-D1B318FDFDD7}"/>
    <cellStyle name="Normal 6 4 4 4" xfId="1576" xr:uid="{CAB44DF9-187B-490F-A417-BDD8377B4D9E}"/>
    <cellStyle name="Normal 6 4 4 4 2" xfId="1577" xr:uid="{03F5028D-714C-4A37-8907-C82D5AA55B67}"/>
    <cellStyle name="Normal 6 4 4 4 3" xfId="1578" xr:uid="{1DAC9B90-A8B5-4AD3-851C-8BE0523A6A7A}"/>
    <cellStyle name="Normal 6 4 4 4 4" xfId="1579" xr:uid="{37BD356C-4625-4C59-9BBB-2DA4181F6948}"/>
    <cellStyle name="Normal 6 4 4 5" xfId="1580" xr:uid="{C430C95B-DC99-4F78-BEFC-89D41C6A307F}"/>
    <cellStyle name="Normal 6 4 4 6" xfId="1581" xr:uid="{10CBCBE6-0C25-486A-A4CC-831F0C7F74E0}"/>
    <cellStyle name="Normal 6 4 4 7" xfId="1582" xr:uid="{119249D8-8BBF-4893-9B14-5EC648179767}"/>
    <cellStyle name="Normal 6 4 5" xfId="1583" xr:uid="{F08224D1-EA74-463A-AEA5-7AA45792E8F6}"/>
    <cellStyle name="Normal 6 4 5 2" xfId="1584" xr:uid="{7C1CBD61-E1DD-4ED1-BACD-F7708A8A305D}"/>
    <cellStyle name="Normal 6 4 5 2 2" xfId="1585" xr:uid="{4859F2CE-9E35-42BE-A87C-AA3F20503CD9}"/>
    <cellStyle name="Normal 6 4 5 2 2 2" xfId="4009" xr:uid="{AAFD2EA2-99AF-41B2-8772-2A230FAB9524}"/>
    <cellStyle name="Normal 6 4 5 2 3" xfId="1586" xr:uid="{AC0621B4-A6CB-4ED8-9726-B3F44975D0B4}"/>
    <cellStyle name="Normal 6 4 5 2 4" xfId="1587" xr:uid="{AD8B78FD-ED21-4D00-8732-308571AAD392}"/>
    <cellStyle name="Normal 6 4 5 3" xfId="1588" xr:uid="{F44F6C9C-326D-4422-A872-8645AE05DAD4}"/>
    <cellStyle name="Normal 6 4 5 3 2" xfId="1589" xr:uid="{E7F81B3B-94F8-415D-A887-60D2CF5CB681}"/>
    <cellStyle name="Normal 6 4 5 3 3" xfId="1590" xr:uid="{DE631F6F-350D-4089-A5D1-85DB2F4D57E0}"/>
    <cellStyle name="Normal 6 4 5 3 4" xfId="1591" xr:uid="{E2284936-AA3B-48E6-B511-1B79996CA528}"/>
    <cellStyle name="Normal 6 4 5 4" xfId="1592" xr:uid="{DDDAD870-73D7-4A4C-A521-96035DF5A988}"/>
    <cellStyle name="Normal 6 4 5 5" xfId="1593" xr:uid="{15D4DF3B-558A-42BB-B163-B9E1CE599E9C}"/>
    <cellStyle name="Normal 6 4 5 6" xfId="1594" xr:uid="{481CF203-41FD-4B2E-9944-519644311335}"/>
    <cellStyle name="Normal 6 4 6" xfId="1595" xr:uid="{0E3B0002-15E1-4654-A539-6CEF9EF859A4}"/>
    <cellStyle name="Normal 6 4 6 2" xfId="1596" xr:uid="{CC593E81-FB86-456E-B8D1-23E293F8F5CF}"/>
    <cellStyle name="Normal 6 4 6 2 2" xfId="1597" xr:uid="{B097C9BA-EE5F-4070-BB04-788D81F03573}"/>
    <cellStyle name="Normal 6 4 6 2 3" xfId="1598" xr:uid="{46B22FA6-7557-4A79-8060-CE18B9D95F9F}"/>
    <cellStyle name="Normal 6 4 6 2 4" xfId="1599" xr:uid="{9FE3BA9F-1E2D-4D78-9A8E-3AAC427028F8}"/>
    <cellStyle name="Normal 6 4 6 3" xfId="1600" xr:uid="{7D83E8C2-AD77-4FAD-BD87-2F5848A36124}"/>
    <cellStyle name="Normal 6 4 6 4" xfId="1601" xr:uid="{DED00A66-CF4B-4F47-B926-A02504EF323A}"/>
    <cellStyle name="Normal 6 4 6 5" xfId="1602" xr:uid="{EF14B441-91E9-4A3D-8383-76D93FDA76F2}"/>
    <cellStyle name="Normal 6 4 7" xfId="1603" xr:uid="{B3DB3FEC-8929-4706-8FD0-8D2FC93AA5D8}"/>
    <cellStyle name="Normal 6 4 7 2" xfId="1604" xr:uid="{04338171-A9F2-4E72-9232-7C8C9D5ED8B6}"/>
    <cellStyle name="Normal 6 4 7 3" xfId="1605" xr:uid="{04F5D227-8F33-487C-B6BB-B38BD30679B0}"/>
    <cellStyle name="Normal 6 4 7 3 2" xfId="4382" xr:uid="{FADD0E31-B804-435D-B06D-F75B78EB8B9D}"/>
    <cellStyle name="Normal 6 4 7 3 3" xfId="4853" xr:uid="{1C11C132-9297-43D1-B259-9341EDCB5C1E}"/>
    <cellStyle name="Normal 6 4 7 4" xfId="1606" xr:uid="{8E06EE31-FA4D-4D8B-BA06-67049D4E5A87}"/>
    <cellStyle name="Normal 6 4 8" xfId="1607" xr:uid="{3B53087A-8D9B-4F31-8E54-CB8C9A0424EE}"/>
    <cellStyle name="Normal 6 4 8 2" xfId="1608" xr:uid="{9F114918-29A2-4847-93E4-1B24176212D3}"/>
    <cellStyle name="Normal 6 4 8 3" xfId="1609" xr:uid="{91D25960-B004-4F23-89B4-FF5D5AE508F1}"/>
    <cellStyle name="Normal 6 4 8 4" xfId="1610" xr:uid="{3275D9B0-10B6-4BB5-ACC5-27FF96B35134}"/>
    <cellStyle name="Normal 6 4 9" xfId="1611" xr:uid="{3D9A0BE4-71A3-4F69-9171-947792FC24D3}"/>
    <cellStyle name="Normal 6 5" xfId="1612" xr:uid="{34C15584-125D-47C7-B853-93E528037DB2}"/>
    <cellStyle name="Normal 6 5 10" xfId="1613" xr:uid="{A5A39BEC-B517-4964-836F-E0D5956B5664}"/>
    <cellStyle name="Normal 6 5 11" xfId="1614" xr:uid="{8EDBD3B6-7F83-46AF-BB22-53489ED73CA0}"/>
    <cellStyle name="Normal 6 5 2" xfId="1615" xr:uid="{28E68646-339D-4CA3-A40C-F48AFEFBEA06}"/>
    <cellStyle name="Normal 6 5 2 2" xfId="1616" xr:uid="{BF8E723C-3125-4ED6-AB0E-1F1B9525DEBF}"/>
    <cellStyle name="Normal 6 5 2 2 2" xfId="1617" xr:uid="{1B30863C-7319-4CF5-B457-BBE608F86F2A}"/>
    <cellStyle name="Normal 6 5 2 2 2 2" xfId="1618" xr:uid="{37D71ACC-6C31-43D5-A77F-7C29995F9190}"/>
    <cellStyle name="Normal 6 5 2 2 2 2 2" xfId="1619" xr:uid="{420F3A1F-A088-4FCD-94D0-27D91D0EA16E}"/>
    <cellStyle name="Normal 6 5 2 2 2 2 3" xfId="1620" xr:uid="{72E9AE84-248F-4B8A-BD87-DECF2E32265D}"/>
    <cellStyle name="Normal 6 5 2 2 2 2 4" xfId="1621" xr:uid="{CDEBE9D9-5679-48D8-9707-254FCA41B88A}"/>
    <cellStyle name="Normal 6 5 2 2 2 3" xfId="1622" xr:uid="{2D0E6695-C654-4259-A2B5-CE24F9434BDA}"/>
    <cellStyle name="Normal 6 5 2 2 2 3 2" xfId="1623" xr:uid="{06B8DB0F-D235-4006-B5C6-975B226F10B1}"/>
    <cellStyle name="Normal 6 5 2 2 2 3 3" xfId="1624" xr:uid="{93B83B65-B8EC-4462-A762-0D778DF85946}"/>
    <cellStyle name="Normal 6 5 2 2 2 3 4" xfId="1625" xr:uid="{FF83F794-FC69-4412-A31E-DF6386A61641}"/>
    <cellStyle name="Normal 6 5 2 2 2 4" xfId="1626" xr:uid="{49F1A6A4-CC75-4457-ACC0-B35B84D1969B}"/>
    <cellStyle name="Normal 6 5 2 2 2 5" xfId="1627" xr:uid="{D8CFC964-EC52-496C-BC0D-5F9443EBC038}"/>
    <cellStyle name="Normal 6 5 2 2 2 6" xfId="1628" xr:uid="{39FE4713-8080-4405-AEA3-99C8943D7FE0}"/>
    <cellStyle name="Normal 6 5 2 2 3" xfId="1629" xr:uid="{3BEAB4B5-8297-44C9-B184-4B8BE12F807F}"/>
    <cellStyle name="Normal 6 5 2 2 3 2" xfId="1630" xr:uid="{793F9CAD-9901-4EF6-B402-DE01058CC81E}"/>
    <cellStyle name="Normal 6 5 2 2 3 2 2" xfId="1631" xr:uid="{DBBCF28E-78E9-43EA-A25C-E6F1BA31A576}"/>
    <cellStyle name="Normal 6 5 2 2 3 2 3" xfId="1632" xr:uid="{2BA31B34-78D7-4362-BA0E-65066ECFCFDE}"/>
    <cellStyle name="Normal 6 5 2 2 3 2 4" xfId="1633" xr:uid="{A2EE71EE-4C2D-4D0B-8ED0-65E63A305F48}"/>
    <cellStyle name="Normal 6 5 2 2 3 3" xfId="1634" xr:uid="{0D17DECA-E8CE-401B-A5A8-0B114CA1EAEE}"/>
    <cellStyle name="Normal 6 5 2 2 3 4" xfId="1635" xr:uid="{16C2AF91-5E09-4EC5-85AD-EB5615FB2ECC}"/>
    <cellStyle name="Normal 6 5 2 2 3 5" xfId="1636" xr:uid="{B4179DA2-FE0B-4B7C-8A6F-08F003413076}"/>
    <cellStyle name="Normal 6 5 2 2 4" xfId="1637" xr:uid="{6458F057-0020-4589-B890-50E0FF1DAE56}"/>
    <cellStyle name="Normal 6 5 2 2 4 2" xfId="1638" xr:uid="{D9291538-59ED-4BA6-A834-07640B75D9EB}"/>
    <cellStyle name="Normal 6 5 2 2 4 3" xfId="1639" xr:uid="{7B44D275-41B8-466E-9AF2-3C5A68906570}"/>
    <cellStyle name="Normal 6 5 2 2 4 4" xfId="1640" xr:uid="{39083B4B-1BBF-4B0E-8BF8-F89287046011}"/>
    <cellStyle name="Normal 6 5 2 2 5" xfId="1641" xr:uid="{D7AEBEC3-1C34-4216-90F6-830B6D80B761}"/>
    <cellStyle name="Normal 6 5 2 2 5 2" xfId="1642" xr:uid="{92E980A9-8CF8-440C-90DD-7476ADEB31F4}"/>
    <cellStyle name="Normal 6 5 2 2 5 3" xfId="1643" xr:uid="{2F0FF5FF-BFB8-4115-B1C2-FAF3C9783053}"/>
    <cellStyle name="Normal 6 5 2 2 5 4" xfId="1644" xr:uid="{77768018-F09B-4646-886D-968A010AAC7C}"/>
    <cellStyle name="Normal 6 5 2 2 6" xfId="1645" xr:uid="{1CD34FBB-8443-4A08-9AEC-657E83AA6600}"/>
    <cellStyle name="Normal 6 5 2 2 7" xfId="1646" xr:uid="{34F956AB-B033-48D1-9035-5FFC8F90A724}"/>
    <cellStyle name="Normal 6 5 2 2 8" xfId="1647" xr:uid="{0EC0E319-66A4-4F3A-BCBE-16715BA9F4E7}"/>
    <cellStyle name="Normal 6 5 2 3" xfId="1648" xr:uid="{9798D286-6D80-4857-81D4-47E65C642FAE}"/>
    <cellStyle name="Normal 6 5 2 3 2" xfId="1649" xr:uid="{1F89A3E3-753A-4FA5-BFA3-444462359955}"/>
    <cellStyle name="Normal 6 5 2 3 2 2" xfId="1650" xr:uid="{37A495EB-53ED-43AA-8D5A-DFD43E74EF9F}"/>
    <cellStyle name="Normal 6 5 2 3 2 3" xfId="1651" xr:uid="{EE49F949-C8CD-42FF-BDAF-C3C8CD25CC6D}"/>
    <cellStyle name="Normal 6 5 2 3 2 4" xfId="1652" xr:uid="{4803320D-74C4-4D11-9842-D318F277CF03}"/>
    <cellStyle name="Normal 6 5 2 3 3" xfId="1653" xr:uid="{32FF9FC4-C78F-4393-8C83-E95EA5E1387F}"/>
    <cellStyle name="Normal 6 5 2 3 3 2" xfId="1654" xr:uid="{62DC8225-B4A5-43B6-A6F7-DF4AB16B91CE}"/>
    <cellStyle name="Normal 6 5 2 3 3 3" xfId="1655" xr:uid="{4ABC5BA7-785A-45AC-918A-7961EDF215F2}"/>
    <cellStyle name="Normal 6 5 2 3 3 4" xfId="1656" xr:uid="{302F56F5-0199-4765-AB4F-97259BC928E7}"/>
    <cellStyle name="Normal 6 5 2 3 4" xfId="1657" xr:uid="{F6916EF1-97D2-419A-AF24-00E18CA6F2B2}"/>
    <cellStyle name="Normal 6 5 2 3 5" xfId="1658" xr:uid="{EAEA020F-9201-4686-BE0B-B480410026CA}"/>
    <cellStyle name="Normal 6 5 2 3 6" xfId="1659" xr:uid="{7ABA0A98-8E22-40C7-925D-07F00F847A1B}"/>
    <cellStyle name="Normal 6 5 2 4" xfId="1660" xr:uid="{065BC2B6-5466-442A-9C4B-5EABF3FC4502}"/>
    <cellStyle name="Normal 6 5 2 4 2" xfId="1661" xr:uid="{9FD3966D-BDB9-400E-B0AA-72BF4F1B2FAF}"/>
    <cellStyle name="Normal 6 5 2 4 2 2" xfId="1662" xr:uid="{01E015BC-E3C7-4BC8-8C8C-BD0E562C9885}"/>
    <cellStyle name="Normal 6 5 2 4 2 3" xfId="1663" xr:uid="{1BDE0C4D-0840-424E-8D32-CFBA614FC8B1}"/>
    <cellStyle name="Normal 6 5 2 4 2 4" xfId="1664" xr:uid="{F176D512-00DD-45E1-A0F9-EF4E1A8B775C}"/>
    <cellStyle name="Normal 6 5 2 4 3" xfId="1665" xr:uid="{959AA07A-8D55-4A34-951A-D7027C195FE5}"/>
    <cellStyle name="Normal 6 5 2 4 4" xfId="1666" xr:uid="{DE2BCFBD-489A-4B80-999A-A1E337CEB04E}"/>
    <cellStyle name="Normal 6 5 2 4 5" xfId="1667" xr:uid="{BB62E483-E2AD-46F4-861C-DB78CF8B1727}"/>
    <cellStyle name="Normal 6 5 2 5" xfId="1668" xr:uid="{B99A19E5-4334-4F9C-B0CB-CC48ACF0A84E}"/>
    <cellStyle name="Normal 6 5 2 5 2" xfId="1669" xr:uid="{DB2EE842-0D25-42D5-A1F5-EF1CC100D8DA}"/>
    <cellStyle name="Normal 6 5 2 5 3" xfId="1670" xr:uid="{781D4C8E-FC16-4406-9C3F-303F472E6E65}"/>
    <cellStyle name="Normal 6 5 2 5 4" xfId="1671" xr:uid="{963A7354-0998-408E-9B15-28CF95B161C1}"/>
    <cellStyle name="Normal 6 5 2 6" xfId="1672" xr:uid="{665CA582-B6F2-4FE6-8256-9A75BD974183}"/>
    <cellStyle name="Normal 6 5 2 6 2" xfId="1673" xr:uid="{BBA23247-49EE-44A5-8DAB-9FBF1D74CF10}"/>
    <cellStyle name="Normal 6 5 2 6 3" xfId="1674" xr:uid="{8164BF12-FD61-4F15-A83B-4247AED14CEE}"/>
    <cellStyle name="Normal 6 5 2 6 4" xfId="1675" xr:uid="{484D2F7D-976F-42DD-8DB3-59BD88D182C7}"/>
    <cellStyle name="Normal 6 5 2 7" xfId="1676" xr:uid="{FFCA1271-BDE1-4639-8C9B-E8250D4D7ECF}"/>
    <cellStyle name="Normal 6 5 2 8" xfId="1677" xr:uid="{737709DC-F48D-4F46-BEEB-143890BAFE37}"/>
    <cellStyle name="Normal 6 5 2 9" xfId="1678" xr:uid="{F290D014-BE52-4F71-853C-306C446849AA}"/>
    <cellStyle name="Normal 6 5 3" xfId="1679" xr:uid="{F48E54B6-3CC5-42E8-BA09-810917C125EC}"/>
    <cellStyle name="Normal 6 5 3 2" xfId="1680" xr:uid="{F07B8349-443C-4215-B93B-7206A483573F}"/>
    <cellStyle name="Normal 6 5 3 2 2" xfId="1681" xr:uid="{C1C77D49-0EC4-4D60-8347-61A92CCB8E2F}"/>
    <cellStyle name="Normal 6 5 3 2 2 2" xfId="1682" xr:uid="{9419FE28-B8A9-4869-8E04-406159FD130E}"/>
    <cellStyle name="Normal 6 5 3 2 2 2 2" xfId="4010" xr:uid="{EAA2CC74-6FB2-458C-A84F-3DAE522E9F2D}"/>
    <cellStyle name="Normal 6 5 3 2 2 3" xfId="1683" xr:uid="{8E718E54-E5C8-4BD1-8179-07D88E5283FB}"/>
    <cellStyle name="Normal 6 5 3 2 2 4" xfId="1684" xr:uid="{25F273FA-E518-4095-9C8D-339E574C4BF3}"/>
    <cellStyle name="Normal 6 5 3 2 3" xfId="1685" xr:uid="{06DE2788-B478-4565-8413-314908707D99}"/>
    <cellStyle name="Normal 6 5 3 2 3 2" xfId="1686" xr:uid="{07C3EE90-AC23-4BCF-84C2-EC17C6D2E11A}"/>
    <cellStyle name="Normal 6 5 3 2 3 3" xfId="1687" xr:uid="{591FEDEE-FF00-4688-80B5-BBFF7C5CE273}"/>
    <cellStyle name="Normal 6 5 3 2 3 4" xfId="1688" xr:uid="{4E6BF334-8F1D-4E96-8C17-DFF72ADD4911}"/>
    <cellStyle name="Normal 6 5 3 2 4" xfId="1689" xr:uid="{4153E3F0-B8F7-4642-8DCB-A6BD16EE330C}"/>
    <cellStyle name="Normal 6 5 3 2 5" xfId="1690" xr:uid="{E33E9F18-E7C2-45AB-95D0-C6CF2E2911D7}"/>
    <cellStyle name="Normal 6 5 3 2 6" xfId="1691" xr:uid="{579A44A1-C9FD-47CD-9D7D-C2D84BCF760D}"/>
    <cellStyle name="Normal 6 5 3 3" xfId="1692" xr:uid="{111349A1-3AC9-4EAE-A621-F1FB1493A4D7}"/>
    <cellStyle name="Normal 6 5 3 3 2" xfId="1693" xr:uid="{9F36CFAF-7848-482D-BF34-7BF4560CCE04}"/>
    <cellStyle name="Normal 6 5 3 3 2 2" xfId="1694" xr:uid="{3E5AE2B3-57B8-4D06-A701-199A63259658}"/>
    <cellStyle name="Normal 6 5 3 3 2 3" xfId="1695" xr:uid="{DC2BAE28-BAB4-4ECF-A4B0-CC46F094848F}"/>
    <cellStyle name="Normal 6 5 3 3 2 4" xfId="1696" xr:uid="{AF0B4976-2F20-4BDE-8C07-587EE382166F}"/>
    <cellStyle name="Normal 6 5 3 3 3" xfId="1697" xr:uid="{92933BC1-5298-450B-9E09-4B32C0232DDF}"/>
    <cellStyle name="Normal 6 5 3 3 4" xfId="1698" xr:uid="{51F5C5AA-3946-4291-B234-99C6F51D9A9B}"/>
    <cellStyle name="Normal 6 5 3 3 5" xfId="1699" xr:uid="{508BE41B-A586-40FE-9640-C1990C65A6C9}"/>
    <cellStyle name="Normal 6 5 3 4" xfId="1700" xr:uid="{64A25C4D-03C1-43AF-857F-FBAEDA6A15D9}"/>
    <cellStyle name="Normal 6 5 3 4 2" xfId="1701" xr:uid="{D61EDD1C-8259-448C-84BB-674B0DCA497E}"/>
    <cellStyle name="Normal 6 5 3 4 3" xfId="1702" xr:uid="{DED4D41C-0686-41C6-8E78-652DFD38FECB}"/>
    <cellStyle name="Normal 6 5 3 4 4" xfId="1703" xr:uid="{496DDA1D-B981-463B-8345-FCD0EAEE1559}"/>
    <cellStyle name="Normal 6 5 3 5" xfId="1704" xr:uid="{8FFFE2A9-EB22-4118-A4DF-08A088472AEE}"/>
    <cellStyle name="Normal 6 5 3 5 2" xfId="1705" xr:uid="{EC23E8F6-CDC4-4E13-9158-60D5BF47E0FD}"/>
    <cellStyle name="Normal 6 5 3 5 3" xfId="1706" xr:uid="{932096EF-1BE9-49CF-A76B-601A8E7B7CEB}"/>
    <cellStyle name="Normal 6 5 3 5 4" xfId="1707" xr:uid="{EBC06F58-C249-45C8-8855-6DBD5FADFBB1}"/>
    <cellStyle name="Normal 6 5 3 6" xfId="1708" xr:uid="{95721059-9170-40F7-AEA0-DC3D8C9BE644}"/>
    <cellStyle name="Normal 6 5 3 7" xfId="1709" xr:uid="{338A219B-E89F-46EC-874C-56118D36C2D5}"/>
    <cellStyle name="Normal 6 5 3 8" xfId="1710" xr:uid="{936EC0DB-1384-456D-A877-5C5C2BC94012}"/>
    <cellStyle name="Normal 6 5 4" xfId="1711" xr:uid="{D2D42594-4BEC-44F8-A927-1DA4E9989D55}"/>
    <cellStyle name="Normal 6 5 4 2" xfId="1712" xr:uid="{D4C78498-BC31-4F99-A875-69161A91D4E6}"/>
    <cellStyle name="Normal 6 5 4 2 2" xfId="1713" xr:uid="{664BED77-587E-406D-A04C-EDD82B20C9A0}"/>
    <cellStyle name="Normal 6 5 4 2 2 2" xfId="1714" xr:uid="{A04495E6-21F8-4381-8706-1B2D65480BC7}"/>
    <cellStyle name="Normal 6 5 4 2 2 3" xfId="1715" xr:uid="{99A80BED-F8EB-47A6-B8C3-CC1948D523CE}"/>
    <cellStyle name="Normal 6 5 4 2 2 4" xfId="1716" xr:uid="{9782345C-6D52-472D-84AC-6545561787F1}"/>
    <cellStyle name="Normal 6 5 4 2 3" xfId="1717" xr:uid="{15FC144A-8FA6-4B21-8D61-84BDAECB0912}"/>
    <cellStyle name="Normal 6 5 4 2 4" xfId="1718" xr:uid="{8385820A-20F8-40F8-99D9-54118034C9EE}"/>
    <cellStyle name="Normal 6 5 4 2 5" xfId="1719" xr:uid="{1FB52E9B-5A53-40AD-B85B-B8AFE29101DE}"/>
    <cellStyle name="Normal 6 5 4 3" xfId="1720" xr:uid="{A2D2A640-3CF2-4683-A1D6-D71DE44FA963}"/>
    <cellStyle name="Normal 6 5 4 3 2" xfId="1721" xr:uid="{3105D0ED-A4DE-4264-915E-358CC50743AF}"/>
    <cellStyle name="Normal 6 5 4 3 3" xfId="1722" xr:uid="{67EEDD32-FDEF-4DF8-AEAE-F02EAFD2D788}"/>
    <cellStyle name="Normal 6 5 4 3 4" xfId="1723" xr:uid="{1E2B4FC8-F184-48CF-A3BA-B4AF1701A58F}"/>
    <cellStyle name="Normal 6 5 4 4" xfId="1724" xr:uid="{AD66C192-4934-40ED-A030-24CB449C60E2}"/>
    <cellStyle name="Normal 6 5 4 4 2" xfId="1725" xr:uid="{1201C933-09F7-4E10-AD08-338C41029C51}"/>
    <cellStyle name="Normal 6 5 4 4 3" xfId="1726" xr:uid="{1D8B7CE1-AC9A-4FA5-8604-275BFCD77169}"/>
    <cellStyle name="Normal 6 5 4 4 4" xfId="1727" xr:uid="{E2EA2D8F-23DE-4F2C-8F54-958687776A34}"/>
    <cellStyle name="Normal 6 5 4 5" xfId="1728" xr:uid="{103CE965-67D4-4206-83F2-C7192EA02278}"/>
    <cellStyle name="Normal 6 5 4 6" xfId="1729" xr:uid="{793021EA-3B2A-4F13-853B-5C5D049DEEA4}"/>
    <cellStyle name="Normal 6 5 4 7" xfId="1730" xr:uid="{C2958479-D59F-4223-967B-3ABDD77167EE}"/>
    <cellStyle name="Normal 6 5 5" xfId="1731" xr:uid="{60B41EA9-9564-4E39-8C10-F11D7294CAA8}"/>
    <cellStyle name="Normal 6 5 5 2" xfId="1732" xr:uid="{F0A59DEB-652F-451C-8F01-DB6E982D4CF7}"/>
    <cellStyle name="Normal 6 5 5 2 2" xfId="1733" xr:uid="{CC3F8CBE-994F-4F32-922B-E19C2348B382}"/>
    <cellStyle name="Normal 6 5 5 2 3" xfId="1734" xr:uid="{679994AD-A1C3-4935-BCD5-2CF2E503102C}"/>
    <cellStyle name="Normal 6 5 5 2 4" xfId="1735" xr:uid="{404CB26F-847C-4E51-B94B-F70F33327B11}"/>
    <cellStyle name="Normal 6 5 5 3" xfId="1736" xr:uid="{2902046C-2AB2-4C3E-8F7D-96E095BE240E}"/>
    <cellStyle name="Normal 6 5 5 3 2" xfId="1737" xr:uid="{EEB1923D-DE8C-40AB-B720-BB33280FF414}"/>
    <cellStyle name="Normal 6 5 5 3 3" xfId="1738" xr:uid="{6F86A399-F495-4F38-962A-CFE82AF85530}"/>
    <cellStyle name="Normal 6 5 5 3 4" xfId="1739" xr:uid="{ADC653B3-7726-49E8-AA0A-4C4B574700F0}"/>
    <cellStyle name="Normal 6 5 5 4" xfId="1740" xr:uid="{A2BD4DD0-B96F-4E0F-AC58-A6D84162AA70}"/>
    <cellStyle name="Normal 6 5 5 5" xfId="1741" xr:uid="{16F2DB38-AD26-4EB1-A415-5F538BE71FB6}"/>
    <cellStyle name="Normal 6 5 5 6" xfId="1742" xr:uid="{24BF8194-E0A7-4D63-B50D-EA1A7353AAE3}"/>
    <cellStyle name="Normal 6 5 6" xfId="1743" xr:uid="{92EF6710-10D4-4790-9420-7BA11D1163F7}"/>
    <cellStyle name="Normal 6 5 6 2" xfId="1744" xr:uid="{D5940B1F-742B-485F-ABE6-DF0F139AC38A}"/>
    <cellStyle name="Normal 6 5 6 2 2" xfId="1745" xr:uid="{B999C825-4FEF-4CCB-969E-877240DFD6DD}"/>
    <cellStyle name="Normal 6 5 6 2 3" xfId="1746" xr:uid="{A057715C-DC32-43AF-BB65-1F22F0B4C712}"/>
    <cellStyle name="Normal 6 5 6 2 4" xfId="1747" xr:uid="{DD81DF68-D9A1-4FC4-9319-730E6337BD31}"/>
    <cellStyle name="Normal 6 5 6 3" xfId="1748" xr:uid="{C87CAF17-90B4-4B09-A7D8-25B2AFDF99CB}"/>
    <cellStyle name="Normal 6 5 6 4" xfId="1749" xr:uid="{FAA789D3-BCE2-4BB9-B0C6-5B50FF0DCBD7}"/>
    <cellStyle name="Normal 6 5 6 5" xfId="1750" xr:uid="{B2CAB8BA-D47F-4B12-86EA-6CE74A6A7B0A}"/>
    <cellStyle name="Normal 6 5 7" xfId="1751" xr:uid="{3052AFD5-0338-4298-BEB7-CDAB3441FB4A}"/>
    <cellStyle name="Normal 6 5 7 2" xfId="1752" xr:uid="{33C84B04-79EC-4C8E-AAAE-CBC7C75E70CC}"/>
    <cellStyle name="Normal 6 5 7 3" xfId="1753" xr:uid="{15FA2034-F8FB-48D0-9B79-3F48EEF81330}"/>
    <cellStyle name="Normal 6 5 7 4" xfId="1754" xr:uid="{F75B6597-8F91-41FB-8A26-B750ACA568AD}"/>
    <cellStyle name="Normal 6 5 8" xfId="1755" xr:uid="{1038CE76-D50E-4655-9AAB-B9BCD10F2FCD}"/>
    <cellStyle name="Normal 6 5 8 2" xfId="1756" xr:uid="{E952FC66-4F88-4905-9F7F-2BB2BFC0546C}"/>
    <cellStyle name="Normal 6 5 8 3" xfId="1757" xr:uid="{382A1190-8C5D-45A9-91C2-B68948B79243}"/>
    <cellStyle name="Normal 6 5 8 4" xfId="1758" xr:uid="{AD5AFD74-93C8-42B2-96EF-06F933B47F6C}"/>
    <cellStyle name="Normal 6 5 9" xfId="1759" xr:uid="{18EBB5A0-50E5-4C00-9D5B-C271DD0A489A}"/>
    <cellStyle name="Normal 6 6" xfId="1760" xr:uid="{1CEA1BB0-0CF6-486D-8A2A-73EC2D0D5A66}"/>
    <cellStyle name="Normal 6 6 2" xfId="1761" xr:uid="{785A0AB9-2512-4588-9AFC-C9ACBD013D1F}"/>
    <cellStyle name="Normal 6 6 2 2" xfId="1762" xr:uid="{D30D833D-54B6-490A-ABEC-A013BDC5589A}"/>
    <cellStyle name="Normal 6 6 2 2 2" xfId="1763" xr:uid="{E807B4F8-FABC-4361-918D-1E9E40A97D66}"/>
    <cellStyle name="Normal 6 6 2 2 2 2" xfId="1764" xr:uid="{0529E6FE-A7A9-44EB-B071-A4CD564987E4}"/>
    <cellStyle name="Normal 6 6 2 2 2 3" xfId="1765" xr:uid="{7E93D806-DF25-4091-BA82-0436AEF7314B}"/>
    <cellStyle name="Normal 6 6 2 2 2 4" xfId="1766" xr:uid="{C4B616D4-C32C-4F2B-AA3A-CD2C10D0E606}"/>
    <cellStyle name="Normal 6 6 2 2 3" xfId="1767" xr:uid="{367B6A8A-C65B-48F7-B2D9-AAAD818F7C4F}"/>
    <cellStyle name="Normal 6 6 2 2 3 2" xfId="1768" xr:uid="{A4835695-F534-475B-9706-C54DBB55050E}"/>
    <cellStyle name="Normal 6 6 2 2 3 3" xfId="1769" xr:uid="{BFD96A76-85B2-4134-A289-4435E19E39D7}"/>
    <cellStyle name="Normal 6 6 2 2 3 4" xfId="1770" xr:uid="{C445B636-41D7-47B0-9ACA-6931159AAAD7}"/>
    <cellStyle name="Normal 6 6 2 2 4" xfId="1771" xr:uid="{BAC55D62-3308-4829-8D6A-C586EB065C42}"/>
    <cellStyle name="Normal 6 6 2 2 5" xfId="1772" xr:uid="{0EE239DF-2781-4FCD-8CDB-E53F2F930E5B}"/>
    <cellStyle name="Normal 6 6 2 2 6" xfId="1773" xr:uid="{C967260E-3319-4635-982A-F13FA99A57DF}"/>
    <cellStyle name="Normal 6 6 2 3" xfId="1774" xr:uid="{A306BFFB-2BD3-4857-AB43-2334D93A2C08}"/>
    <cellStyle name="Normal 6 6 2 3 2" xfId="1775" xr:uid="{2FF1DE6B-9714-4798-BFF9-2CFB3954254D}"/>
    <cellStyle name="Normal 6 6 2 3 2 2" xfId="1776" xr:uid="{5DE045DE-02FD-44A8-B252-EC3BBBFCF9D9}"/>
    <cellStyle name="Normal 6 6 2 3 2 3" xfId="1777" xr:uid="{3CA284D8-6CFC-45C2-B6A9-1DACE7A1244F}"/>
    <cellStyle name="Normal 6 6 2 3 2 4" xfId="1778" xr:uid="{BD25792F-6F3E-407C-A9E9-DFACB36CF4DB}"/>
    <cellStyle name="Normal 6 6 2 3 3" xfId="1779" xr:uid="{9CAE175B-104C-41E6-9EA6-7167B4431C67}"/>
    <cellStyle name="Normal 6 6 2 3 4" xfId="1780" xr:uid="{48016366-BC9D-44FB-9054-420B5E034109}"/>
    <cellStyle name="Normal 6 6 2 3 5" xfId="1781" xr:uid="{A52406D3-7304-4CB0-AEFC-86A0E5F248F6}"/>
    <cellStyle name="Normal 6 6 2 4" xfId="1782" xr:uid="{988E6C1A-B87D-46C2-A268-56DFF0626992}"/>
    <cellStyle name="Normal 6 6 2 4 2" xfId="1783" xr:uid="{DF52D3C2-1177-41F5-8586-83200C4F0481}"/>
    <cellStyle name="Normal 6 6 2 4 3" xfId="1784" xr:uid="{45419498-8DC8-4238-BBB5-3F764637549B}"/>
    <cellStyle name="Normal 6 6 2 4 4" xfId="1785" xr:uid="{7AE347E7-4AA8-42B5-B5C7-9BBEA2612ECA}"/>
    <cellStyle name="Normal 6 6 2 5" xfId="1786" xr:uid="{DA00DEC1-BEF6-4B67-8391-B8FE0D05F2EA}"/>
    <cellStyle name="Normal 6 6 2 5 2" xfId="1787" xr:uid="{997C8579-DE9A-4997-84DC-5C2C08485DED}"/>
    <cellStyle name="Normal 6 6 2 5 3" xfId="1788" xr:uid="{FDB11910-B289-4264-989F-378DB55DF4D5}"/>
    <cellStyle name="Normal 6 6 2 5 4" xfId="1789" xr:uid="{F17D15A6-FCA6-46A8-B735-A3A2B4E73234}"/>
    <cellStyle name="Normal 6 6 2 6" xfId="1790" xr:uid="{80B310E7-933A-4B4D-ABFF-20AA39DA0F05}"/>
    <cellStyle name="Normal 6 6 2 7" xfId="1791" xr:uid="{4579E84A-FA03-48A9-B56C-CD3DD39646DB}"/>
    <cellStyle name="Normal 6 6 2 8" xfId="1792" xr:uid="{3600E361-699F-409F-91B7-9F53BD8E1CC7}"/>
    <cellStyle name="Normal 6 6 3" xfId="1793" xr:uid="{6E28EF19-E18B-495D-B1E2-4F10E265C9D8}"/>
    <cellStyle name="Normal 6 6 3 2" xfId="1794" xr:uid="{33DAB79D-2013-4441-9B26-DAAC84E61524}"/>
    <cellStyle name="Normal 6 6 3 2 2" xfId="1795" xr:uid="{15821203-E433-4513-A917-B20E3159DB36}"/>
    <cellStyle name="Normal 6 6 3 2 3" xfId="1796" xr:uid="{FA88D888-5DBF-4160-8601-CE038AAFC232}"/>
    <cellStyle name="Normal 6 6 3 2 4" xfId="1797" xr:uid="{1409FB8B-65AC-4B79-9BCB-62EF7C87AF9D}"/>
    <cellStyle name="Normal 6 6 3 3" xfId="1798" xr:uid="{158476E4-2B03-4D94-8C94-A3D2F530C545}"/>
    <cellStyle name="Normal 6 6 3 3 2" xfId="1799" xr:uid="{D4188474-C322-4170-88FE-E02B92F5C5E9}"/>
    <cellStyle name="Normal 6 6 3 3 3" xfId="1800" xr:uid="{EE9EDEFA-5412-4ACB-939C-AC04E6EFDE3C}"/>
    <cellStyle name="Normal 6 6 3 3 4" xfId="1801" xr:uid="{0551D037-3E88-4020-83CF-8D020BBDC898}"/>
    <cellStyle name="Normal 6 6 3 4" xfId="1802" xr:uid="{CC9DF7F5-6381-4F38-8626-62D74B65020E}"/>
    <cellStyle name="Normal 6 6 3 5" xfId="1803" xr:uid="{DF5C8074-CADB-4CF4-9FA2-6BCF357DB9A4}"/>
    <cellStyle name="Normal 6 6 3 6" xfId="1804" xr:uid="{F4C155E8-3058-4517-9F55-99D7EC8E3432}"/>
    <cellStyle name="Normal 6 6 4" xfId="1805" xr:uid="{CA02A7C3-AC98-4702-B44F-C45CB00FE556}"/>
    <cellStyle name="Normal 6 6 4 2" xfId="1806" xr:uid="{DBF35B96-5C4B-4DD1-A828-7C4AEF6DC3F2}"/>
    <cellStyle name="Normal 6 6 4 2 2" xfId="1807" xr:uid="{F3576C6C-51D3-408E-A3FF-A349926B9CF7}"/>
    <cellStyle name="Normal 6 6 4 2 3" xfId="1808" xr:uid="{1A516C5E-C252-4EF5-AF75-31C3DF29B884}"/>
    <cellStyle name="Normal 6 6 4 2 4" xfId="1809" xr:uid="{3E5727C1-65C9-4A72-AD65-A04BF5E1B18E}"/>
    <cellStyle name="Normal 6 6 4 3" xfId="1810" xr:uid="{0BDC7581-9530-4FE4-B551-6132B1EBCB90}"/>
    <cellStyle name="Normal 6 6 4 4" xfId="1811" xr:uid="{7C37621A-0B5A-4FCB-B57D-BF482F4E0CBD}"/>
    <cellStyle name="Normal 6 6 4 5" xfId="1812" xr:uid="{FAE083A2-FD18-45A3-82F1-DD391DC14055}"/>
    <cellStyle name="Normal 6 6 5" xfId="1813" xr:uid="{1481296C-BEDE-4285-9570-11348FD842D5}"/>
    <cellStyle name="Normal 6 6 5 2" xfId="1814" xr:uid="{E4CE0512-E2A4-428A-8AB4-71982AACBCA7}"/>
    <cellStyle name="Normal 6 6 5 3" xfId="1815" xr:uid="{C473A5A5-CE15-4B96-8C5C-9386D6956A81}"/>
    <cellStyle name="Normal 6 6 5 4" xfId="1816" xr:uid="{7EEE0C2C-87E7-4784-8A50-6CA1EBCA0045}"/>
    <cellStyle name="Normal 6 6 6" xfId="1817" xr:uid="{2E4E0096-C76F-4015-8799-AA00886D6CCB}"/>
    <cellStyle name="Normal 6 6 6 2" xfId="1818" xr:uid="{571E4BD3-69A7-4BE0-B54E-362E1AA972D2}"/>
    <cellStyle name="Normal 6 6 6 3" xfId="1819" xr:uid="{0B62050B-CF0B-4E0C-BE0C-1FBFDC3C53BA}"/>
    <cellStyle name="Normal 6 6 6 4" xfId="1820" xr:uid="{6AEB84B4-2358-4C9E-85FF-2ED85D06BBB8}"/>
    <cellStyle name="Normal 6 6 7" xfId="1821" xr:uid="{F0689D4C-0A9F-4BFF-8BD0-BA74B273F7F7}"/>
    <cellStyle name="Normal 6 6 8" xfId="1822" xr:uid="{BCE52A3C-AF01-476E-94D5-A9D8535B9D7D}"/>
    <cellStyle name="Normal 6 6 9" xfId="1823" xr:uid="{BE1DD7A1-E4C1-4BE2-95AC-7FC66F5C97FA}"/>
    <cellStyle name="Normal 6 7" xfId="1824" xr:uid="{FB63C195-04AD-40F3-905B-11E5D22D053F}"/>
    <cellStyle name="Normal 6 7 2" xfId="1825" xr:uid="{0D6D13A5-C6C5-4E2A-B14E-069D179332E6}"/>
    <cellStyle name="Normal 6 7 2 2" xfId="1826" xr:uid="{431B9467-919A-41E9-9D92-9F49FA632D5A}"/>
    <cellStyle name="Normal 6 7 2 2 2" xfId="1827" xr:uid="{8AAE4152-17A9-4E6A-AE34-78AF096EDE7D}"/>
    <cellStyle name="Normal 6 7 2 2 2 2" xfId="4011" xr:uid="{22925139-573C-4EF4-AF43-06F80209D690}"/>
    <cellStyle name="Normal 6 7 2 2 3" xfId="1828" xr:uid="{22D75D2F-A9BD-4DC8-8AD8-049004FBE3AA}"/>
    <cellStyle name="Normal 6 7 2 2 4" xfId="1829" xr:uid="{827C6607-A52F-4178-8DD9-087993B1AC4B}"/>
    <cellStyle name="Normal 6 7 2 3" xfId="1830" xr:uid="{520C1099-96B1-4E72-8627-483F20DA0427}"/>
    <cellStyle name="Normal 6 7 2 3 2" xfId="1831" xr:uid="{84635BB5-7373-43BF-9BBF-C9588617650D}"/>
    <cellStyle name="Normal 6 7 2 3 3" xfId="1832" xr:uid="{4E6A0EB5-5EEE-4941-ADA2-421681F57F40}"/>
    <cellStyle name="Normal 6 7 2 3 4" xfId="1833" xr:uid="{5DD00306-51AF-4224-B698-5576A6CE5D27}"/>
    <cellStyle name="Normal 6 7 2 4" xfId="1834" xr:uid="{2E085DAA-B230-4620-864C-BE2FDC26C5FD}"/>
    <cellStyle name="Normal 6 7 2 5" xfId="1835" xr:uid="{9469B788-01A2-4217-970E-2CAB82AA3D6B}"/>
    <cellStyle name="Normal 6 7 2 6" xfId="1836" xr:uid="{1950F8EE-9BDC-40DD-8067-41B20FDD94CE}"/>
    <cellStyle name="Normal 6 7 3" xfId="1837" xr:uid="{AB28BC87-986E-4526-90A8-94FF1AD98223}"/>
    <cellStyle name="Normal 6 7 3 2" xfId="1838" xr:uid="{9EA98934-93AD-43C1-AD55-21E707189BF7}"/>
    <cellStyle name="Normal 6 7 3 2 2" xfId="1839" xr:uid="{74BAE791-3FA1-4B34-9403-0C4647809D0C}"/>
    <cellStyle name="Normal 6 7 3 2 3" xfId="1840" xr:uid="{9D9ABFBF-98FD-44C7-9BD7-418EE7A60FF6}"/>
    <cellStyle name="Normal 6 7 3 2 4" xfId="1841" xr:uid="{B3A42AB1-FD67-46F7-BA43-75D9D08D996D}"/>
    <cellStyle name="Normal 6 7 3 3" xfId="1842" xr:uid="{B4A5466C-B0F5-48A3-B0E5-0EECB702A37C}"/>
    <cellStyle name="Normal 6 7 3 4" xfId="1843" xr:uid="{5774ECB9-11A7-4A74-ACC7-72D8EC503C6C}"/>
    <cellStyle name="Normal 6 7 3 5" xfId="1844" xr:uid="{2D05F9C4-3256-4670-9C8F-8FCA9EAAF184}"/>
    <cellStyle name="Normal 6 7 4" xfId="1845" xr:uid="{0C1334C8-1DFB-49B3-A0AB-8C536E0CB27D}"/>
    <cellStyle name="Normal 6 7 4 2" xfId="1846" xr:uid="{2433BDFE-1DAC-46E5-90CC-3BF152E56D5B}"/>
    <cellStyle name="Normal 6 7 4 3" xfId="1847" xr:uid="{942F6EEE-EB94-4FD8-A4E5-58CEEA487017}"/>
    <cellStyle name="Normal 6 7 4 4" xfId="1848" xr:uid="{109351D9-57D9-4BB2-ABFB-66D3650CC6FE}"/>
    <cellStyle name="Normal 6 7 5" xfId="1849" xr:uid="{E795FDAB-A6A0-405C-84E2-C7C536161E0E}"/>
    <cellStyle name="Normal 6 7 5 2" xfId="1850" xr:uid="{6BAD4B22-F00F-4A14-80CB-82612319E830}"/>
    <cellStyle name="Normal 6 7 5 3" xfId="1851" xr:uid="{A4005347-99E1-4B29-90D8-D9C96D57EC91}"/>
    <cellStyle name="Normal 6 7 5 4" xfId="1852" xr:uid="{161EEC45-AD22-4084-8B83-7D44F1109CF5}"/>
    <cellStyle name="Normal 6 7 6" xfId="1853" xr:uid="{8822A0A9-796D-4FF9-A89F-DAE50DD7C147}"/>
    <cellStyle name="Normal 6 7 7" xfId="1854" xr:uid="{066D4D56-F306-4A32-ADB6-DAE3BC2378FB}"/>
    <cellStyle name="Normal 6 7 8" xfId="1855" xr:uid="{A29B8872-D95B-45C1-BAD5-6CF88A9FB6B5}"/>
    <cellStyle name="Normal 6 8" xfId="1856" xr:uid="{72B36FF0-AE68-4A5B-9F7B-A30B3E47F909}"/>
    <cellStyle name="Normal 6 8 2" xfId="1857" xr:uid="{9E7F8141-6DCE-4A01-AC53-F9CA59011BBB}"/>
    <cellStyle name="Normal 6 8 2 2" xfId="1858" xr:uid="{38950B06-F8B4-42C4-9F7F-348B1C781FBB}"/>
    <cellStyle name="Normal 6 8 2 2 2" xfId="1859" xr:uid="{03FE9435-A87E-49D5-B66E-7618A6AD1F13}"/>
    <cellStyle name="Normal 6 8 2 2 3" xfId="1860" xr:uid="{91E69F98-91FC-45A5-8044-2264D07F912F}"/>
    <cellStyle name="Normal 6 8 2 2 4" xfId="1861" xr:uid="{2EF17823-7214-4C20-9713-4313CB99BBA2}"/>
    <cellStyle name="Normal 6 8 2 3" xfId="1862" xr:uid="{D3AE6356-A58F-40B3-879A-9BEECB142466}"/>
    <cellStyle name="Normal 6 8 2 4" xfId="1863" xr:uid="{376334CD-5988-4C39-BA06-E632BEA10C0B}"/>
    <cellStyle name="Normal 6 8 2 5" xfId="1864" xr:uid="{67143822-A79A-44B6-A235-89FA5256620B}"/>
    <cellStyle name="Normal 6 8 3" xfId="1865" xr:uid="{70841B59-43C2-42E5-85D1-E5CDEB7F50D5}"/>
    <cellStyle name="Normal 6 8 3 2" xfId="1866" xr:uid="{9E64E0E4-C356-458A-B6C1-F34C08DD17FE}"/>
    <cellStyle name="Normal 6 8 3 3" xfId="1867" xr:uid="{C6DB06FF-A962-4363-BC45-CD42B32F4962}"/>
    <cellStyle name="Normal 6 8 3 4" xfId="1868" xr:uid="{48B4A961-6389-4044-9698-3EF0B5C8BC9C}"/>
    <cellStyle name="Normal 6 8 4" xfId="1869" xr:uid="{2ECF4BED-B381-4FC8-A343-3781C9F91D7C}"/>
    <cellStyle name="Normal 6 8 4 2" xfId="1870" xr:uid="{CDE22ED0-4A2B-4F91-BD8E-78466DB3F3E2}"/>
    <cellStyle name="Normal 6 8 4 3" xfId="1871" xr:uid="{560091CF-0A4B-4160-90D3-BECC994D9780}"/>
    <cellStyle name="Normal 6 8 4 4" xfId="1872" xr:uid="{71F511D1-5C09-4373-9E01-B613E8C56F70}"/>
    <cellStyle name="Normal 6 8 5" xfId="1873" xr:uid="{E94F43F2-67CE-496A-85C9-FE6E358F37A9}"/>
    <cellStyle name="Normal 6 8 6" xfId="1874" xr:uid="{F37367B9-46D8-41C3-9E4F-445ECA4E0CD2}"/>
    <cellStyle name="Normal 6 8 7" xfId="1875" xr:uid="{F0FF12F2-CA11-49A6-B503-F6636A8D615A}"/>
    <cellStyle name="Normal 6 9" xfId="1876" xr:uid="{1319AFE3-6EF5-445A-9D53-59ED2CE09268}"/>
    <cellStyle name="Normal 6 9 2" xfId="1877" xr:uid="{46468F4C-543C-4D15-89D4-CCC647959600}"/>
    <cellStyle name="Normal 6 9 2 2" xfId="1878" xr:uid="{F30FF490-4414-4F05-9A6C-1B4EB72CE88E}"/>
    <cellStyle name="Normal 6 9 2 3" xfId="1879" xr:uid="{379ABBA7-AB0F-4C04-A343-1EF434A39F39}"/>
    <cellStyle name="Normal 6 9 2 4" xfId="1880" xr:uid="{A21F75E1-0720-45F3-8CD2-050CA8DA0DDA}"/>
    <cellStyle name="Normal 6 9 3" xfId="1881" xr:uid="{0846B439-9A21-49BD-8BB1-30257F7FC2E0}"/>
    <cellStyle name="Normal 6 9 3 2" xfId="1882" xr:uid="{4E847EB4-E5F1-4433-834D-C8BB5BEE2309}"/>
    <cellStyle name="Normal 6 9 3 3" xfId="1883" xr:uid="{F151AE25-6A3C-4931-B9A0-9F61081B72C4}"/>
    <cellStyle name="Normal 6 9 3 4" xfId="1884" xr:uid="{FB3F68C7-8421-4112-B9F0-DC93634DE5B2}"/>
    <cellStyle name="Normal 6 9 4" xfId="1885" xr:uid="{BC2ED2E4-D4BF-4758-B359-735B7E59BC80}"/>
    <cellStyle name="Normal 6 9 5" xfId="1886" xr:uid="{E9B08620-586B-4CDD-976F-7998A93D0B5E}"/>
    <cellStyle name="Normal 6 9 6" xfId="1887" xr:uid="{36774127-A59F-44EA-AB1B-27BFD5748051}"/>
    <cellStyle name="Normal 7" xfId="75" xr:uid="{7046CDF2-45E8-4A5D-A866-C9A813FD8272}"/>
    <cellStyle name="Normal 7 10" xfId="1888" xr:uid="{FDF44A46-C81B-4FEE-8861-52812C2F7ABE}"/>
    <cellStyle name="Normal 7 10 2" xfId="1889" xr:uid="{083C1C66-59AA-4413-A250-E509396EC504}"/>
    <cellStyle name="Normal 7 10 3" xfId="1890" xr:uid="{D786C861-8802-42CC-99F4-F4E285836996}"/>
    <cellStyle name="Normal 7 10 4" xfId="1891" xr:uid="{BAD52389-25CD-459B-9AD9-2E7542B6D2DA}"/>
    <cellStyle name="Normal 7 11" xfId="1892" xr:uid="{8962BA5C-BC5D-4D37-B5A8-2B12E7C5E2A0}"/>
    <cellStyle name="Normal 7 11 2" xfId="1893" xr:uid="{8A29D904-013B-4ACA-88BB-C6F31FFAD1C2}"/>
    <cellStyle name="Normal 7 11 3" xfId="1894" xr:uid="{CEBD47B0-2DE1-4B9B-9EBD-3164B290A8DE}"/>
    <cellStyle name="Normal 7 11 4" xfId="1895" xr:uid="{5C4C4507-A0BB-4D37-841E-FAC5D9B48690}"/>
    <cellStyle name="Normal 7 12" xfId="1896" xr:uid="{F53475E2-48C4-4075-A4AD-E86E1456B62C}"/>
    <cellStyle name="Normal 7 12 2" xfId="1897" xr:uid="{DF1FF4F3-13C6-48A9-B1B3-DDBB4C350099}"/>
    <cellStyle name="Normal 7 13" xfId="1898" xr:uid="{E2BE04B8-932B-430F-9644-22B1F75DA7C6}"/>
    <cellStyle name="Normal 7 14" xfId="1899" xr:uid="{8687C4DC-083C-4F53-A5A7-7664A21E0871}"/>
    <cellStyle name="Normal 7 15" xfId="1900" xr:uid="{9C8A1AFC-450D-4449-8C3E-65F81C0A7538}"/>
    <cellStyle name="Normal 7 2" xfId="94" xr:uid="{355F02A3-BB00-413F-89D1-3E0E918A7BB1}"/>
    <cellStyle name="Normal 7 2 10" xfId="1901" xr:uid="{989159DA-1FA5-472C-8E31-8C4555C3EECE}"/>
    <cellStyle name="Normal 7 2 11" xfId="1902" xr:uid="{F8A44D0B-274F-4567-930B-DD98DFD43CB1}"/>
    <cellStyle name="Normal 7 2 2" xfId="1903" xr:uid="{CE686D68-5214-4959-96C4-13EE71C04A97}"/>
    <cellStyle name="Normal 7 2 2 2" xfId="1904" xr:uid="{5E1CD1F7-4738-48DB-919C-3635D9FC5F38}"/>
    <cellStyle name="Normal 7 2 2 2 2" xfId="1905" xr:uid="{EFAE6E87-5443-4C76-8E86-70A1E407C607}"/>
    <cellStyle name="Normal 7 2 2 2 2 2" xfId="1906" xr:uid="{BC0F1142-DF16-4329-939E-DAA46C9C26CC}"/>
    <cellStyle name="Normal 7 2 2 2 2 2 2" xfId="1907" xr:uid="{4834315D-6268-45B0-A79D-8BD46FBB7720}"/>
    <cellStyle name="Normal 7 2 2 2 2 2 2 2" xfId="4012" xr:uid="{123E35E9-F756-4EAF-A86C-DBE4D34DB718}"/>
    <cellStyle name="Normal 7 2 2 2 2 2 2 2 2" xfId="4013" xr:uid="{432973DE-0488-45D9-828F-EDFF99B41015}"/>
    <cellStyle name="Normal 7 2 2 2 2 2 2 3" xfId="4014" xr:uid="{A800977C-8BDE-4686-A089-37B7C27DA064}"/>
    <cellStyle name="Normal 7 2 2 2 2 2 3" xfId="1908" xr:uid="{83B185D8-15A1-44A7-B728-0FCB87C3B157}"/>
    <cellStyle name="Normal 7 2 2 2 2 2 3 2" xfId="4015" xr:uid="{20BA227F-D309-4120-9C21-9061791ABF2A}"/>
    <cellStyle name="Normal 7 2 2 2 2 2 4" xfId="1909" xr:uid="{62DFF58D-AB51-4063-A060-56D7169D188E}"/>
    <cellStyle name="Normal 7 2 2 2 2 3" xfId="1910" xr:uid="{8C3E029C-29C1-4B47-8C8A-A30BA4FE499A}"/>
    <cellStyle name="Normal 7 2 2 2 2 3 2" xfId="1911" xr:uid="{890F28B1-FB72-46A7-BA37-75F6097D33EC}"/>
    <cellStyle name="Normal 7 2 2 2 2 3 2 2" xfId="4016" xr:uid="{D801BE3E-D09F-4E8E-BD51-FAF0381F4964}"/>
    <cellStyle name="Normal 7 2 2 2 2 3 3" xfId="1912" xr:uid="{F9E302C9-537E-45AF-8039-76F5748195B8}"/>
    <cellStyle name="Normal 7 2 2 2 2 3 4" xfId="1913" xr:uid="{2EFC8883-B779-4FA0-969F-6CB6E903BD21}"/>
    <cellStyle name="Normal 7 2 2 2 2 4" xfId="1914" xr:uid="{C71F46DF-3F9A-4EFD-8ABB-2B70D3975D1F}"/>
    <cellStyle name="Normal 7 2 2 2 2 4 2" xfId="4017" xr:uid="{5E3CEC20-E517-4160-8F99-F5C8C4EED114}"/>
    <cellStyle name="Normal 7 2 2 2 2 5" xfId="1915" xr:uid="{E286BB00-2688-4A1B-A94F-6AB26CD3341B}"/>
    <cellStyle name="Normal 7 2 2 2 2 6" xfId="1916" xr:uid="{1C328C42-5744-4EFA-AD8C-6DEC0803C3A2}"/>
    <cellStyle name="Normal 7 2 2 2 3" xfId="1917" xr:uid="{D41842E1-51DB-4A50-B514-19FCC643C3A6}"/>
    <cellStyle name="Normal 7 2 2 2 3 2" xfId="1918" xr:uid="{F83A6294-434D-42C3-B763-F15D9D2AE67C}"/>
    <cellStyle name="Normal 7 2 2 2 3 2 2" xfId="1919" xr:uid="{D9146992-61D8-4C77-95DE-7ED73809FA17}"/>
    <cellStyle name="Normal 7 2 2 2 3 2 2 2" xfId="4018" xr:uid="{22EAFA7A-CBD8-41D9-AF83-E322D928E6AF}"/>
    <cellStyle name="Normal 7 2 2 2 3 2 2 2 2" xfId="4019" xr:uid="{D78E3E82-1910-4223-9A63-FFE5665862A6}"/>
    <cellStyle name="Normal 7 2 2 2 3 2 2 3" xfId="4020" xr:uid="{FAC1A803-19EC-46DD-9179-74623F915EF6}"/>
    <cellStyle name="Normal 7 2 2 2 3 2 3" xfId="1920" xr:uid="{606BF7ED-4C89-4E7E-A0C5-7A85FA167A91}"/>
    <cellStyle name="Normal 7 2 2 2 3 2 3 2" xfId="4021" xr:uid="{1111826C-0554-4C31-B879-12343AF233ED}"/>
    <cellStyle name="Normal 7 2 2 2 3 2 4" xfId="1921" xr:uid="{1BA22088-B017-4448-A502-2743E1106E0F}"/>
    <cellStyle name="Normal 7 2 2 2 3 3" xfId="1922" xr:uid="{A75C8582-6908-4A7A-9D83-563A8723B6A0}"/>
    <cellStyle name="Normal 7 2 2 2 3 3 2" xfId="4022" xr:uid="{CAF44662-E4C6-47DE-B21F-2A939C6632A2}"/>
    <cellStyle name="Normal 7 2 2 2 3 3 2 2" xfId="4023" xr:uid="{980771F5-61AB-4C1D-853B-9090463C5D8F}"/>
    <cellStyle name="Normal 7 2 2 2 3 3 3" xfId="4024" xr:uid="{E66E540E-3C69-46F1-9400-7D687EBFF466}"/>
    <cellStyle name="Normal 7 2 2 2 3 4" xfId="1923" xr:uid="{E216D2F7-4750-4805-95BA-08908E07D34F}"/>
    <cellStyle name="Normal 7 2 2 2 3 4 2" xfId="4025" xr:uid="{456B55EF-9B69-4C75-B5AE-8257FC6B7D84}"/>
    <cellStyle name="Normal 7 2 2 2 3 5" xfId="1924" xr:uid="{807B1860-7995-4C5E-9EE1-90CDB57F51B1}"/>
    <cellStyle name="Normal 7 2 2 2 4" xfId="1925" xr:uid="{D275D2DB-607B-4D0D-9196-A9945DDF90B9}"/>
    <cellStyle name="Normal 7 2 2 2 4 2" xfId="1926" xr:uid="{AA117183-A83D-4997-8E85-EABF5A52C224}"/>
    <cellStyle name="Normal 7 2 2 2 4 2 2" xfId="4026" xr:uid="{A3D1A52F-53D9-44C8-A2E0-ED0356E8C8F9}"/>
    <cellStyle name="Normal 7 2 2 2 4 2 2 2" xfId="4027" xr:uid="{67745D01-616D-43B1-987D-C6D7C1E28FE9}"/>
    <cellStyle name="Normal 7 2 2 2 4 2 3" xfId="4028" xr:uid="{F906E0C4-AF2C-4FDB-BFC6-1E5EB955FCCF}"/>
    <cellStyle name="Normal 7 2 2 2 4 3" xfId="1927" xr:uid="{FC439FC0-EF12-4686-A890-0FCEA605A212}"/>
    <cellStyle name="Normal 7 2 2 2 4 3 2" xfId="4029" xr:uid="{65E7C538-F15A-4E47-AB08-6554AA62929B}"/>
    <cellStyle name="Normal 7 2 2 2 4 4" xfId="1928" xr:uid="{794E411F-80FA-4C56-86B9-90D763319ACC}"/>
    <cellStyle name="Normal 7 2 2 2 5" xfId="1929" xr:uid="{123B1217-59DF-489B-91D2-A48E7EA66514}"/>
    <cellStyle name="Normal 7 2 2 2 5 2" xfId="1930" xr:uid="{ABA5776F-8386-42B4-99FB-5ACE49203248}"/>
    <cellStyle name="Normal 7 2 2 2 5 2 2" xfId="4030" xr:uid="{A8E53FE3-5EFE-47DF-B7AD-185A4DF25240}"/>
    <cellStyle name="Normal 7 2 2 2 5 3" xfId="1931" xr:uid="{F18153B6-160D-4DDB-A786-DCE342BDBF63}"/>
    <cellStyle name="Normal 7 2 2 2 5 4" xfId="1932" xr:uid="{FE174207-C5AA-427E-A6D4-71CD9A45645B}"/>
    <cellStyle name="Normal 7 2 2 2 6" xfId="1933" xr:uid="{283C96C8-BEC0-49F2-B1C8-8F1311A84F03}"/>
    <cellStyle name="Normal 7 2 2 2 6 2" xfId="4031" xr:uid="{F8A707DF-878E-4AEC-9DEC-3DDB387283D9}"/>
    <cellStyle name="Normal 7 2 2 2 7" xfId="1934" xr:uid="{E8D98C70-7EBC-493B-A7CA-39A36932BE7B}"/>
    <cellStyle name="Normal 7 2 2 2 8" xfId="1935" xr:uid="{1B3A8544-ED5F-43E7-8CCC-8553029B427F}"/>
    <cellStyle name="Normal 7 2 2 3" xfId="1936" xr:uid="{E607775C-F29B-4A26-AFF4-C034F9BFA48D}"/>
    <cellStyle name="Normal 7 2 2 3 2" xfId="1937" xr:uid="{3A53F029-659B-45AC-B127-03F34A6CD6BD}"/>
    <cellStyle name="Normal 7 2 2 3 2 2" xfId="1938" xr:uid="{54C12168-7CFC-4DE0-BCCC-CD4D23B32A34}"/>
    <cellStyle name="Normal 7 2 2 3 2 2 2" xfId="4032" xr:uid="{D6214DEA-7CCE-4A17-B536-23CB9051208E}"/>
    <cellStyle name="Normal 7 2 2 3 2 2 2 2" xfId="4033" xr:uid="{8BF4922E-CA39-4A4A-A5FD-77CBF1588DED}"/>
    <cellStyle name="Normal 7 2 2 3 2 2 3" xfId="4034" xr:uid="{6CF19985-500A-4199-ADC7-B0F1FFC422DE}"/>
    <cellStyle name="Normal 7 2 2 3 2 3" xfId="1939" xr:uid="{13A75B2D-A085-4549-AF44-44975C0E2B7F}"/>
    <cellStyle name="Normal 7 2 2 3 2 3 2" xfId="4035" xr:uid="{3E2F56C1-36FA-41D7-A9CD-D32BF85F7401}"/>
    <cellStyle name="Normal 7 2 2 3 2 4" xfId="1940" xr:uid="{40B9F6B6-14EB-4E61-8859-134FCD7FB05C}"/>
    <cellStyle name="Normal 7 2 2 3 3" xfId="1941" xr:uid="{A510C11D-8134-49D0-8D5E-7A472DF778AD}"/>
    <cellStyle name="Normal 7 2 2 3 3 2" xfId="1942" xr:uid="{5158A481-A5AA-4D9D-92F9-B042C2A67A71}"/>
    <cellStyle name="Normal 7 2 2 3 3 2 2" xfId="4036" xr:uid="{594FBEF3-AE96-48C5-9E28-90EDCC2060BD}"/>
    <cellStyle name="Normal 7 2 2 3 3 3" xfId="1943" xr:uid="{1ABB2619-F298-4C24-8415-612A91DDDAD0}"/>
    <cellStyle name="Normal 7 2 2 3 3 4" xfId="1944" xr:uid="{5E4C8BD5-2E69-4764-BE4F-D30BD8915156}"/>
    <cellStyle name="Normal 7 2 2 3 4" xfId="1945" xr:uid="{3FBEAB2E-AE8D-4FE3-806A-60B465407709}"/>
    <cellStyle name="Normal 7 2 2 3 4 2" xfId="4037" xr:uid="{AB0CB51B-D49D-486A-A028-5856A54DF9AD}"/>
    <cellStyle name="Normal 7 2 2 3 5" xfId="1946" xr:uid="{C57701CC-4548-4CD1-9158-CE9C5975D715}"/>
    <cellStyle name="Normal 7 2 2 3 6" xfId="1947" xr:uid="{AB60B645-173E-4BC8-BF65-75071C1D5689}"/>
    <cellStyle name="Normal 7 2 2 4" xfId="1948" xr:uid="{B97E7667-06BA-49D8-8F7D-4315365F694F}"/>
    <cellStyle name="Normal 7 2 2 4 2" xfId="1949" xr:uid="{6F026670-D8F4-4321-8029-35A65A235CFB}"/>
    <cellStyle name="Normal 7 2 2 4 2 2" xfId="1950" xr:uid="{3D529E4E-D720-420E-BCD1-64EF208318E6}"/>
    <cellStyle name="Normal 7 2 2 4 2 2 2" xfId="4038" xr:uid="{F3BCE979-E477-49D3-8384-BF1C3BC66E12}"/>
    <cellStyle name="Normal 7 2 2 4 2 2 2 2" xfId="4039" xr:uid="{8D52BC50-BE5D-48E8-89FA-D45E6A6C2AB3}"/>
    <cellStyle name="Normal 7 2 2 4 2 2 3" xfId="4040" xr:uid="{EFAE0BC4-9F8F-45D1-82B1-A9C210B18D90}"/>
    <cellStyle name="Normal 7 2 2 4 2 3" xfId="1951" xr:uid="{4A83C97D-E05C-466D-9F84-1646E45B4DD7}"/>
    <cellStyle name="Normal 7 2 2 4 2 3 2" xfId="4041" xr:uid="{73C9487D-E052-42E3-B0CB-77F32A50C959}"/>
    <cellStyle name="Normal 7 2 2 4 2 4" xfId="1952" xr:uid="{97B48530-92C7-41A5-9EE6-2BBA9E5DED6A}"/>
    <cellStyle name="Normal 7 2 2 4 3" xfId="1953" xr:uid="{5451FEEB-7387-43F4-A679-336B0E197550}"/>
    <cellStyle name="Normal 7 2 2 4 3 2" xfId="4042" xr:uid="{888F5D6A-0824-4368-BAB9-A16F78BA5B3B}"/>
    <cellStyle name="Normal 7 2 2 4 3 2 2" xfId="4043" xr:uid="{4A3C36E5-4E71-4227-B606-2DCF19AD8D89}"/>
    <cellStyle name="Normal 7 2 2 4 3 3" xfId="4044" xr:uid="{B849A03F-38B1-4D2B-B3A5-998DADF7E3AA}"/>
    <cellStyle name="Normal 7 2 2 4 4" xfId="1954" xr:uid="{C30EF095-9BE8-4E0C-A4D3-419F2C15AA4E}"/>
    <cellStyle name="Normal 7 2 2 4 4 2" xfId="4045" xr:uid="{BE7C34D5-3DE7-4B0C-890A-DC3493E0A406}"/>
    <cellStyle name="Normal 7 2 2 4 5" xfId="1955" xr:uid="{08C5742A-DD76-4EA3-81BE-4CC99A4AD1AF}"/>
    <cellStyle name="Normal 7 2 2 5" xfId="1956" xr:uid="{9FD543E4-723F-4035-94DB-6CDAC71D5C3E}"/>
    <cellStyle name="Normal 7 2 2 5 2" xfId="1957" xr:uid="{BFBAFCF3-8680-4422-AF31-77FDE5BBC9D6}"/>
    <cellStyle name="Normal 7 2 2 5 2 2" xfId="4046" xr:uid="{EA7A8D38-50DD-48EF-AA97-8493A11AADB8}"/>
    <cellStyle name="Normal 7 2 2 5 2 2 2" xfId="4047" xr:uid="{A14BE5D8-8F4D-4D81-B7A5-3C8DF746C00F}"/>
    <cellStyle name="Normal 7 2 2 5 2 3" xfId="4048" xr:uid="{FF4BEAC9-CD5B-4855-9173-4E094A5BDC20}"/>
    <cellStyle name="Normal 7 2 2 5 3" xfId="1958" xr:uid="{54C977C8-080C-43E2-AD03-C5EA98FDD623}"/>
    <cellStyle name="Normal 7 2 2 5 3 2" xfId="4049" xr:uid="{CB8E2757-D9F6-4378-B657-6B795230C251}"/>
    <cellStyle name="Normal 7 2 2 5 4" xfId="1959" xr:uid="{4D801833-404B-4852-9618-1454CA6FD8AD}"/>
    <cellStyle name="Normal 7 2 2 6" xfId="1960" xr:uid="{16CE745C-7644-4655-970D-5BA4FC30A79D}"/>
    <cellStyle name="Normal 7 2 2 6 2" xfId="1961" xr:uid="{4E03D578-CCD1-476E-8825-6520275B18AA}"/>
    <cellStyle name="Normal 7 2 2 6 2 2" xfId="4050" xr:uid="{4E2A939A-0DCD-4A8B-9C51-EAF2354BA556}"/>
    <cellStyle name="Normal 7 2 2 6 3" xfId="1962" xr:uid="{A6126786-5246-4ED5-BEE2-8A7F3792078E}"/>
    <cellStyle name="Normal 7 2 2 6 4" xfId="1963" xr:uid="{625CAA5A-7EA0-4421-9414-7916D49D5C1F}"/>
    <cellStyle name="Normal 7 2 2 7" xfId="1964" xr:uid="{7E77CDA4-54BC-486F-BC6F-9869989C8254}"/>
    <cellStyle name="Normal 7 2 2 7 2" xfId="4051" xr:uid="{6B584730-CDFF-410F-BD5D-06BBB3E21699}"/>
    <cellStyle name="Normal 7 2 2 8" xfId="1965" xr:uid="{518D858C-55F7-4A54-AD4C-19D40F0FB5E6}"/>
    <cellStyle name="Normal 7 2 2 9" xfId="1966" xr:uid="{445A0B6B-AF3C-4C26-96A5-E0A4AEAF5940}"/>
    <cellStyle name="Normal 7 2 3" xfId="1967" xr:uid="{7EE8961E-8813-4D8D-B620-B4E77CFE66BE}"/>
    <cellStyle name="Normal 7 2 3 2" xfId="1968" xr:uid="{3E002779-4F5B-46D0-AB39-669D51984DF2}"/>
    <cellStyle name="Normal 7 2 3 2 2" xfId="1969" xr:uid="{FF9AE97B-8726-4C3E-BB9E-E56C425E1780}"/>
    <cellStyle name="Normal 7 2 3 2 2 2" xfId="1970" xr:uid="{26D012A3-38C1-48D3-AE2A-24789F472223}"/>
    <cellStyle name="Normal 7 2 3 2 2 2 2" xfId="4052" xr:uid="{399DE771-05D3-4E38-9DCA-29904B3C97B2}"/>
    <cellStyle name="Normal 7 2 3 2 2 2 2 2" xfId="4053" xr:uid="{25905A12-B1AD-443D-84D9-961BC80DF27D}"/>
    <cellStyle name="Normal 7 2 3 2 2 2 3" xfId="4054" xr:uid="{4F68DCBE-D6DE-408C-BB5A-EB12EAA4D62B}"/>
    <cellStyle name="Normal 7 2 3 2 2 3" xfId="1971" xr:uid="{F4B98FF7-F9D2-403A-9057-4BB50180CFE4}"/>
    <cellStyle name="Normal 7 2 3 2 2 3 2" xfId="4055" xr:uid="{0BC0982D-DCEA-4B24-A436-179597AF19F2}"/>
    <cellStyle name="Normal 7 2 3 2 2 4" xfId="1972" xr:uid="{5D8BC472-81D0-4254-9A8B-D31C4D54D3EE}"/>
    <cellStyle name="Normal 7 2 3 2 3" xfId="1973" xr:uid="{15161926-5C38-4755-B232-800DED432661}"/>
    <cellStyle name="Normal 7 2 3 2 3 2" xfId="1974" xr:uid="{CF4F1229-096A-4596-B938-91FAB8AFA82E}"/>
    <cellStyle name="Normal 7 2 3 2 3 2 2" xfId="4056" xr:uid="{DC473EDF-AE0F-4CA7-B127-2F8B422CB4FE}"/>
    <cellStyle name="Normal 7 2 3 2 3 3" xfId="1975" xr:uid="{64EB08FC-74E2-4248-9F5F-4C6E1D0AC1BD}"/>
    <cellStyle name="Normal 7 2 3 2 3 4" xfId="1976" xr:uid="{9A4E19A8-EB7F-4245-AECA-0371A21D2319}"/>
    <cellStyle name="Normal 7 2 3 2 4" xfId="1977" xr:uid="{4876A7B6-6683-489A-9DC8-E25A321C034B}"/>
    <cellStyle name="Normal 7 2 3 2 4 2" xfId="4057" xr:uid="{81766FAB-982A-4B82-9A28-67631D2B4758}"/>
    <cellStyle name="Normal 7 2 3 2 5" xfId="1978" xr:uid="{86E09B95-0859-4C4F-B069-A7D3C9B43BDE}"/>
    <cellStyle name="Normal 7 2 3 2 6" xfId="1979" xr:uid="{61507F15-1968-4E2F-B344-00CCCCC6D109}"/>
    <cellStyle name="Normal 7 2 3 3" xfId="1980" xr:uid="{36B91F69-7CCD-49F1-97F0-202A13539264}"/>
    <cellStyle name="Normal 7 2 3 3 2" xfId="1981" xr:uid="{E7DE297A-9C4C-415A-9BBF-98BF178CBF16}"/>
    <cellStyle name="Normal 7 2 3 3 2 2" xfId="1982" xr:uid="{9D4844A7-2F0F-462D-B6E2-B3B7531C32EE}"/>
    <cellStyle name="Normal 7 2 3 3 2 2 2" xfId="4058" xr:uid="{B25331DE-AC46-4746-BC96-D31192465EAC}"/>
    <cellStyle name="Normal 7 2 3 3 2 2 2 2" xfId="4059" xr:uid="{4DDE9A6D-B625-4A0A-AE0A-12B4D23BABBE}"/>
    <cellStyle name="Normal 7 2 3 3 2 2 3" xfId="4060" xr:uid="{D51D66A8-4991-4100-A7E3-6877FC0ED1C6}"/>
    <cellStyle name="Normal 7 2 3 3 2 3" xfId="1983" xr:uid="{12CF1198-6AB5-4B30-9F90-9B2B7850167F}"/>
    <cellStyle name="Normal 7 2 3 3 2 3 2" xfId="4061" xr:uid="{0FF63190-1DF6-4CE0-9877-EA20E98B33EA}"/>
    <cellStyle name="Normal 7 2 3 3 2 4" xfId="1984" xr:uid="{81979BB8-A41D-4284-8276-7B71129BE0D0}"/>
    <cellStyle name="Normal 7 2 3 3 3" xfId="1985" xr:uid="{7527C8A8-71DF-4790-8A12-8F1AF1CF93CE}"/>
    <cellStyle name="Normal 7 2 3 3 3 2" xfId="4062" xr:uid="{9B6CD765-6258-4A45-984C-DC8B4FC3DE46}"/>
    <cellStyle name="Normal 7 2 3 3 3 2 2" xfId="4063" xr:uid="{E300DE08-0B5C-42E7-BB78-3D48367AC67A}"/>
    <cellStyle name="Normal 7 2 3 3 3 3" xfId="4064" xr:uid="{02E58F77-BF24-4D29-AB20-B3DD003882C3}"/>
    <cellStyle name="Normal 7 2 3 3 4" xfId="1986" xr:uid="{604A9DB5-0A56-48A8-8F61-5B265F50589B}"/>
    <cellStyle name="Normal 7 2 3 3 4 2" xfId="4065" xr:uid="{AB7FBDF5-DEC6-41A2-80A2-AC00FC1AD9DB}"/>
    <cellStyle name="Normal 7 2 3 3 5" xfId="1987" xr:uid="{148FB56C-EBD5-4EB1-9519-DF1DFE5623CB}"/>
    <cellStyle name="Normal 7 2 3 4" xfId="1988" xr:uid="{A136753D-1B0B-4EB5-9E7E-166901247B80}"/>
    <cellStyle name="Normal 7 2 3 4 2" xfId="1989" xr:uid="{39956B66-5934-4103-9EC9-D077B7D7255E}"/>
    <cellStyle name="Normal 7 2 3 4 2 2" xfId="4066" xr:uid="{52BB1DEE-9163-4D0B-A7F7-473B95980E24}"/>
    <cellStyle name="Normal 7 2 3 4 2 2 2" xfId="4067" xr:uid="{BDD56C8D-75A8-4548-AFF2-D67DAB819749}"/>
    <cellStyle name="Normal 7 2 3 4 2 3" xfId="4068" xr:uid="{B40BF913-F719-4216-877B-C14A6FE08D17}"/>
    <cellStyle name="Normal 7 2 3 4 3" xfId="1990" xr:uid="{7837ECA1-AC24-4B10-9838-DF0C7E11790D}"/>
    <cellStyle name="Normal 7 2 3 4 3 2" xfId="4069" xr:uid="{EFF61527-ECA7-4429-B0E3-6B4229663017}"/>
    <cellStyle name="Normal 7 2 3 4 4" xfId="1991" xr:uid="{95C60CFF-C1E0-44D8-B9D4-9EE9E805C6B5}"/>
    <cellStyle name="Normal 7 2 3 5" xfId="1992" xr:uid="{40CFD6B5-B021-4ECF-BF7B-FC64EF4F5B90}"/>
    <cellStyle name="Normal 7 2 3 5 2" xfId="1993" xr:uid="{68E55522-F9DE-4D98-ADA0-5553D86C994C}"/>
    <cellStyle name="Normal 7 2 3 5 2 2" xfId="4070" xr:uid="{6EF0EF25-A924-4716-A8D6-16EE882DE0B2}"/>
    <cellStyle name="Normal 7 2 3 5 3" xfId="1994" xr:uid="{DE549884-839C-42E3-877E-6F71433086D4}"/>
    <cellStyle name="Normal 7 2 3 5 4" xfId="1995" xr:uid="{D1B8C571-426A-49B3-B011-44662D2CF98E}"/>
    <cellStyle name="Normal 7 2 3 6" xfId="1996" xr:uid="{9BB3579E-C560-4159-9D46-AA9ADB3DC0F3}"/>
    <cellStyle name="Normal 7 2 3 6 2" xfId="4071" xr:uid="{FF28D30F-7A8B-4EE5-AC60-FAD27EEA566B}"/>
    <cellStyle name="Normal 7 2 3 7" xfId="1997" xr:uid="{8144FF3C-20BB-400E-8E9D-CE02B3F8D863}"/>
    <cellStyle name="Normal 7 2 3 8" xfId="1998" xr:uid="{53C75885-E16C-47CC-877E-779C9F1E4A82}"/>
    <cellStyle name="Normal 7 2 4" xfId="1999" xr:uid="{1C705A8B-8E4C-4421-AD98-A327383E6A8D}"/>
    <cellStyle name="Normal 7 2 4 2" xfId="2000" xr:uid="{87E8A47F-857D-40EE-8933-8F224FDA254C}"/>
    <cellStyle name="Normal 7 2 4 2 2" xfId="2001" xr:uid="{6237DDA9-D473-4FD1-8040-09FE722ABB2F}"/>
    <cellStyle name="Normal 7 2 4 2 2 2" xfId="2002" xr:uid="{A9204FD0-04D6-43D8-850D-BAD7FD68093A}"/>
    <cellStyle name="Normal 7 2 4 2 2 2 2" xfId="4072" xr:uid="{4DA79BBE-386E-48E3-915B-E84EA6AB341D}"/>
    <cellStyle name="Normal 7 2 4 2 2 3" xfId="2003" xr:uid="{D98A16FE-5A32-41EF-B7EE-F4FEE6071DF5}"/>
    <cellStyle name="Normal 7 2 4 2 2 4" xfId="2004" xr:uid="{45B62C72-3149-4011-BDD1-9EACDB14BE44}"/>
    <cellStyle name="Normal 7 2 4 2 3" xfId="2005" xr:uid="{593D6B7B-90E5-4403-974B-BEA55662A828}"/>
    <cellStyle name="Normal 7 2 4 2 3 2" xfId="4073" xr:uid="{16830238-E36B-4D81-94B5-6150DE76A9BA}"/>
    <cellStyle name="Normal 7 2 4 2 4" xfId="2006" xr:uid="{D122BF07-2B43-4F2C-9EDE-C19E24067245}"/>
    <cellStyle name="Normal 7 2 4 2 5" xfId="2007" xr:uid="{66AE8868-11EE-40F1-8343-DB51D4E325AB}"/>
    <cellStyle name="Normal 7 2 4 3" xfId="2008" xr:uid="{B5F0FBEE-9FB2-4C5E-B742-C1FC90618530}"/>
    <cellStyle name="Normal 7 2 4 3 2" xfId="2009" xr:uid="{2201757E-BAB0-4CBF-9FD3-A11C55AE95C0}"/>
    <cellStyle name="Normal 7 2 4 3 2 2" xfId="4074" xr:uid="{A2732380-0F46-46E9-B5E5-780F0256581F}"/>
    <cellStyle name="Normal 7 2 4 3 3" xfId="2010" xr:uid="{CAAE6BB6-3BEE-4BE7-984E-E9799CAD0073}"/>
    <cellStyle name="Normal 7 2 4 3 4" xfId="2011" xr:uid="{6CBB9192-57C9-4DB5-B75F-A41AD42BAD55}"/>
    <cellStyle name="Normal 7 2 4 4" xfId="2012" xr:uid="{651EEEEC-70AF-483A-8ED3-850E158D3739}"/>
    <cellStyle name="Normal 7 2 4 4 2" xfId="2013" xr:uid="{F20ABAD5-22F8-4C48-9B23-ABBFFBE4408C}"/>
    <cellStyle name="Normal 7 2 4 4 3" xfId="2014" xr:uid="{550257FB-841B-4C32-AED1-D49705525155}"/>
    <cellStyle name="Normal 7 2 4 4 4" xfId="2015" xr:uid="{EC76BE46-0A54-445B-86D8-6B0A74DDD13A}"/>
    <cellStyle name="Normal 7 2 4 5" xfId="2016" xr:uid="{13161E18-B25D-4446-A9BB-DE3E8F483026}"/>
    <cellStyle name="Normal 7 2 4 6" xfId="2017" xr:uid="{02F0253C-C34C-438E-87CE-79481426797C}"/>
    <cellStyle name="Normal 7 2 4 7" xfId="2018" xr:uid="{23022BD9-D8A8-4EB6-AE75-2EACE6188764}"/>
    <cellStyle name="Normal 7 2 5" xfId="2019" xr:uid="{61A074E0-6D21-4452-B39D-4BD8A295ABEB}"/>
    <cellStyle name="Normal 7 2 5 2" xfId="2020" xr:uid="{1486D579-F79D-4F96-A7D0-516CB12FB7C6}"/>
    <cellStyle name="Normal 7 2 5 2 2" xfId="2021" xr:uid="{4932596A-1099-4113-A71D-6B55367D0267}"/>
    <cellStyle name="Normal 7 2 5 2 2 2" xfId="4075" xr:uid="{D6EC9BA9-65D1-4740-A3D5-A598AC002552}"/>
    <cellStyle name="Normal 7 2 5 2 2 2 2" xfId="4076" xr:uid="{4338B100-99F9-42C2-A2DD-2B27C532D0B5}"/>
    <cellStyle name="Normal 7 2 5 2 2 3" xfId="4077" xr:uid="{9D62173A-4148-4A1E-9330-57592F0D6766}"/>
    <cellStyle name="Normal 7 2 5 2 3" xfId="2022" xr:uid="{19D2B5AC-43C7-412A-B341-049685F465C0}"/>
    <cellStyle name="Normal 7 2 5 2 3 2" xfId="4078" xr:uid="{954BA94E-CD5E-40BC-855A-0D2BEA91606B}"/>
    <cellStyle name="Normal 7 2 5 2 4" xfId="2023" xr:uid="{FEB8681F-0653-4F68-97DE-339A7FE5B64C}"/>
    <cellStyle name="Normal 7 2 5 3" xfId="2024" xr:uid="{8DDE2E0F-39A2-498E-BD99-9DC6E0094721}"/>
    <cellStyle name="Normal 7 2 5 3 2" xfId="2025" xr:uid="{87F270A3-9373-4DFE-94CE-8F5680275E1E}"/>
    <cellStyle name="Normal 7 2 5 3 2 2" xfId="4079" xr:uid="{E2E0F470-A0A2-46CA-B468-08561AE14DCA}"/>
    <cellStyle name="Normal 7 2 5 3 3" xfId="2026" xr:uid="{5C8BC5E4-E894-43BD-95D2-205598518B07}"/>
    <cellStyle name="Normal 7 2 5 3 4" xfId="2027" xr:uid="{78F439DC-D8BD-4AD2-A212-762E95BA171C}"/>
    <cellStyle name="Normal 7 2 5 4" xfId="2028" xr:uid="{9D7D60F2-6DB7-4AC7-9D92-D675DCAA9098}"/>
    <cellStyle name="Normal 7 2 5 4 2" xfId="4080" xr:uid="{E48B07C5-B3AA-4898-A6F9-F7E4C7E15888}"/>
    <cellStyle name="Normal 7 2 5 5" xfId="2029" xr:uid="{378C9D8C-CC5F-4AD9-B590-1099D6288F95}"/>
    <cellStyle name="Normal 7 2 5 6" xfId="2030" xr:uid="{F1177096-472B-4E5E-AC1C-F898926BE086}"/>
    <cellStyle name="Normal 7 2 6" xfId="2031" xr:uid="{9681972B-DD05-4A38-9B7A-D7DBE0A143A4}"/>
    <cellStyle name="Normal 7 2 6 2" xfId="2032" xr:uid="{A2E9A057-0165-4DCA-BB73-16E9F4F813D0}"/>
    <cellStyle name="Normal 7 2 6 2 2" xfId="2033" xr:uid="{3B313A39-9AA6-485D-9069-F5BE64A56C4A}"/>
    <cellStyle name="Normal 7 2 6 2 2 2" xfId="4081" xr:uid="{637024E7-5063-4586-B7DF-077FDD70B7A8}"/>
    <cellStyle name="Normal 7 2 6 2 3" xfId="2034" xr:uid="{5D153066-6720-4E80-B34C-3CAE2E814471}"/>
    <cellStyle name="Normal 7 2 6 2 4" xfId="2035" xr:uid="{0D429AD6-89BE-4E44-A06C-65E22C65A3FE}"/>
    <cellStyle name="Normal 7 2 6 3" xfId="2036" xr:uid="{D3669C71-CF88-48B8-ABDB-A211E4491C5F}"/>
    <cellStyle name="Normal 7 2 6 3 2" xfId="4082" xr:uid="{D7B92673-C38D-4433-B7D2-6DAD021665AF}"/>
    <cellStyle name="Normal 7 2 6 4" xfId="2037" xr:uid="{2B35A872-9963-4EAD-BABC-0317F6E3763D}"/>
    <cellStyle name="Normal 7 2 6 5" xfId="2038" xr:uid="{5ED5B787-A03C-4425-99CD-B62E70641CE4}"/>
    <cellStyle name="Normal 7 2 7" xfId="2039" xr:uid="{DBCBB5B6-FBF1-4EEF-BD3A-FE70F8CD5413}"/>
    <cellStyle name="Normal 7 2 7 2" xfId="2040" xr:uid="{A480E764-5D8B-4191-B905-9B5CE68358E7}"/>
    <cellStyle name="Normal 7 2 7 2 2" xfId="4083" xr:uid="{DE9808CE-B042-4594-BC31-AE2BFC1C14B6}"/>
    <cellStyle name="Normal 7 2 7 2 3" xfId="4384" xr:uid="{3BFF9927-FC30-4854-AD99-D0A5E43DDC4B}"/>
    <cellStyle name="Normal 7 2 7 2 3 2" xfId="4648" xr:uid="{198835E2-6EE4-404F-AC8F-E5E3DD49FA4B}"/>
    <cellStyle name="Normal 7 2 7 3" xfId="2041" xr:uid="{35FCFBD7-8290-4CC9-98F2-41B6A3521DAE}"/>
    <cellStyle name="Normal 7 2 7 4" xfId="2042" xr:uid="{40B99A2E-4FD0-42FA-837D-CCD1B6C1C336}"/>
    <cellStyle name="Normal 7 2 7 4 2" xfId="4793" xr:uid="{74FAF003-5ECB-42F6-8B11-695242CA7BFA}"/>
    <cellStyle name="Normal 7 2 7 4 3" xfId="4854" xr:uid="{A4AAFA53-8C1B-44E5-99AF-5862758BAE7D}"/>
    <cellStyle name="Normal 7 2 7 4 4" xfId="4822" xr:uid="{39699E2F-46C7-4100-8361-74615B466D85}"/>
    <cellStyle name="Normal 7 2 8" xfId="2043" xr:uid="{EE027D75-90F6-4C49-8C3D-2A748C40DB32}"/>
    <cellStyle name="Normal 7 2 8 2" xfId="2044" xr:uid="{05D72454-AFB0-4E9F-9994-85B6BB89CE2C}"/>
    <cellStyle name="Normal 7 2 8 3" xfId="2045" xr:uid="{89FCAD9A-849F-4006-8227-52443462336E}"/>
    <cellStyle name="Normal 7 2 8 4" xfId="2046" xr:uid="{29CFFC6B-55D0-496B-BC2A-6076EE1BA2C9}"/>
    <cellStyle name="Normal 7 2 9" xfId="2047" xr:uid="{D31D5028-A6EC-4746-943D-EFC0C7E654DE}"/>
    <cellStyle name="Normal 7 3" xfId="2048" xr:uid="{75CF46B3-9E77-41B6-84CF-22DF195A2B7B}"/>
    <cellStyle name="Normal 7 3 10" xfId="2049" xr:uid="{86CAB6EA-3875-4112-B2EC-BB1AFD97050D}"/>
    <cellStyle name="Normal 7 3 11" xfId="2050" xr:uid="{BD60BCB3-C8DA-44A5-94DA-D9A47EB0AE04}"/>
    <cellStyle name="Normal 7 3 2" xfId="2051" xr:uid="{B81596DB-67C8-4C3F-885C-C20F77D512BA}"/>
    <cellStyle name="Normal 7 3 2 2" xfId="2052" xr:uid="{08B20D19-CEDA-449C-88AE-C54BDE5A2396}"/>
    <cellStyle name="Normal 7 3 2 2 2" xfId="2053" xr:uid="{18BAF825-5AA8-4413-BB69-D898C84D5DD4}"/>
    <cellStyle name="Normal 7 3 2 2 2 2" xfId="2054" xr:uid="{BF700153-97EC-4E90-9585-5E416937F5E0}"/>
    <cellStyle name="Normal 7 3 2 2 2 2 2" xfId="2055" xr:uid="{3A92FD72-68BB-427C-9F3D-FEFC935F13EF}"/>
    <cellStyle name="Normal 7 3 2 2 2 2 2 2" xfId="4084" xr:uid="{6681DCBF-337F-4404-9889-6148A0EDB359}"/>
    <cellStyle name="Normal 7 3 2 2 2 2 3" xfId="2056" xr:uid="{ADC1E8EE-7A74-4C47-AD80-03366F804899}"/>
    <cellStyle name="Normal 7 3 2 2 2 2 4" xfId="2057" xr:uid="{3F7A8658-1B98-40B7-96DD-B963777B478F}"/>
    <cellStyle name="Normal 7 3 2 2 2 3" xfId="2058" xr:uid="{3F653A93-ED2A-4113-8559-4EC514EE51E8}"/>
    <cellStyle name="Normal 7 3 2 2 2 3 2" xfId="2059" xr:uid="{DA5FAEE3-2D48-4D71-96CD-37E98126E4F1}"/>
    <cellStyle name="Normal 7 3 2 2 2 3 3" xfId="2060" xr:uid="{3249D47E-3F41-461C-96D4-E9EE98697324}"/>
    <cellStyle name="Normal 7 3 2 2 2 3 4" xfId="2061" xr:uid="{AE1BDDB8-BA1F-48ED-859F-BA61F8007AD3}"/>
    <cellStyle name="Normal 7 3 2 2 2 4" xfId="2062" xr:uid="{804D6A67-73D6-4BD8-94A8-4590E3C27D1B}"/>
    <cellStyle name="Normal 7 3 2 2 2 5" xfId="2063" xr:uid="{F90666F7-525B-4845-8A3D-DE2292FDCBE4}"/>
    <cellStyle name="Normal 7 3 2 2 2 6" xfId="2064" xr:uid="{756A9BF6-F27D-40E3-857C-5F64BD936454}"/>
    <cellStyle name="Normal 7 3 2 2 3" xfId="2065" xr:uid="{9FA2BD51-72A3-4DF3-AA37-B045FD138481}"/>
    <cellStyle name="Normal 7 3 2 2 3 2" xfId="2066" xr:uid="{AD8F31F2-E1D1-44B0-BB10-743D7B20C105}"/>
    <cellStyle name="Normal 7 3 2 2 3 2 2" xfId="2067" xr:uid="{BBCF2760-7CE2-47D8-ACE4-2E26CDC7D006}"/>
    <cellStyle name="Normal 7 3 2 2 3 2 3" xfId="2068" xr:uid="{D76A0B2F-80C5-4386-AEE3-C4733F4B9C3E}"/>
    <cellStyle name="Normal 7 3 2 2 3 2 4" xfId="2069" xr:uid="{8B545504-A47C-411C-9DCB-D5FA8F3D995F}"/>
    <cellStyle name="Normal 7 3 2 2 3 3" xfId="2070" xr:uid="{DCB25A88-998E-4AAA-B0AB-5B1D758927F9}"/>
    <cellStyle name="Normal 7 3 2 2 3 4" xfId="2071" xr:uid="{9A852C27-8B79-43C4-A012-B109F920AB30}"/>
    <cellStyle name="Normal 7 3 2 2 3 5" xfId="2072" xr:uid="{12E53D1A-7B31-49C8-80C2-A1B129A5EA0A}"/>
    <cellStyle name="Normal 7 3 2 2 4" xfId="2073" xr:uid="{800E440A-E87C-4CBC-90C0-7C12E4B6CA7E}"/>
    <cellStyle name="Normal 7 3 2 2 4 2" xfId="2074" xr:uid="{FC6A93C7-F041-4442-A714-1B6C5AF716D5}"/>
    <cellStyle name="Normal 7 3 2 2 4 3" xfId="2075" xr:uid="{12F2B7C7-1128-4000-A8EF-95407267BFA9}"/>
    <cellStyle name="Normal 7 3 2 2 4 4" xfId="2076" xr:uid="{DF4B392F-881A-4792-A3D2-871D4DDB6EFC}"/>
    <cellStyle name="Normal 7 3 2 2 5" xfId="2077" xr:uid="{28AD95C8-21D9-4516-ABE5-3363DA6CD714}"/>
    <cellStyle name="Normal 7 3 2 2 5 2" xfId="2078" xr:uid="{C2780871-EC26-47CD-BA55-DE9292C28923}"/>
    <cellStyle name="Normal 7 3 2 2 5 3" xfId="2079" xr:uid="{392718A2-25C9-4786-9B97-E9F0166B62B0}"/>
    <cellStyle name="Normal 7 3 2 2 5 4" xfId="2080" xr:uid="{E2D5C773-8ADC-4D58-A380-4E0D4D5B5C92}"/>
    <cellStyle name="Normal 7 3 2 2 6" xfId="2081" xr:uid="{A4CA6FB6-CD6B-4CD5-82F1-5D9B55EEB03E}"/>
    <cellStyle name="Normal 7 3 2 2 7" xfId="2082" xr:uid="{3A79DCF5-081A-45A0-87A8-20EE516FE65B}"/>
    <cellStyle name="Normal 7 3 2 2 8" xfId="2083" xr:uid="{8AF25070-755E-4875-9BBD-CD99E2802F45}"/>
    <cellStyle name="Normal 7 3 2 3" xfId="2084" xr:uid="{7F3F99EA-67F6-4E6A-91DB-6E4C7275B3FA}"/>
    <cellStyle name="Normal 7 3 2 3 2" xfId="2085" xr:uid="{CFDC13D7-B6BF-4E7A-A22F-615405F67D89}"/>
    <cellStyle name="Normal 7 3 2 3 2 2" xfId="2086" xr:uid="{62D036BC-A4F6-4D51-9E8F-78D46FD64B09}"/>
    <cellStyle name="Normal 7 3 2 3 2 2 2" xfId="4085" xr:uid="{8680B903-65EE-4242-82DA-2E9D02FFBCBB}"/>
    <cellStyle name="Normal 7 3 2 3 2 2 2 2" xfId="4086" xr:uid="{38071709-D915-4C49-9B31-86E430B79DCF}"/>
    <cellStyle name="Normal 7 3 2 3 2 2 3" xfId="4087" xr:uid="{010837AF-8869-4C07-8ECC-D155534FB0B3}"/>
    <cellStyle name="Normal 7 3 2 3 2 3" xfId="2087" xr:uid="{688BE702-6865-40C6-A9B2-1214C8AE5404}"/>
    <cellStyle name="Normal 7 3 2 3 2 3 2" xfId="4088" xr:uid="{75282669-53E6-4C57-AECA-6CA89B0B1745}"/>
    <cellStyle name="Normal 7 3 2 3 2 4" xfId="2088" xr:uid="{D85808C2-F641-4A83-A484-239B559563D2}"/>
    <cellStyle name="Normal 7 3 2 3 3" xfId="2089" xr:uid="{3B8F6CBB-1BB5-486B-8C7B-576917C990D6}"/>
    <cellStyle name="Normal 7 3 2 3 3 2" xfId="2090" xr:uid="{7C7C6779-5184-43B7-A445-61452FCE481D}"/>
    <cellStyle name="Normal 7 3 2 3 3 2 2" xfId="4089" xr:uid="{7DA5162D-DD61-4798-A439-BACB67CB8C75}"/>
    <cellStyle name="Normal 7 3 2 3 3 3" xfId="2091" xr:uid="{C1896A54-8B84-4088-967D-37A148B3A54A}"/>
    <cellStyle name="Normal 7 3 2 3 3 4" xfId="2092" xr:uid="{444A9314-87CC-40DC-B3D3-E2957BDE13DB}"/>
    <cellStyle name="Normal 7 3 2 3 4" xfId="2093" xr:uid="{C1870341-0532-4DD6-A90E-2D6ADF7E74C0}"/>
    <cellStyle name="Normal 7 3 2 3 4 2" xfId="4090" xr:uid="{99724094-859D-4B98-80D8-576CA2636AC2}"/>
    <cellStyle name="Normal 7 3 2 3 5" xfId="2094" xr:uid="{00735955-9321-4CAE-9B9E-5626A2DFD8BA}"/>
    <cellStyle name="Normal 7 3 2 3 6" xfId="2095" xr:uid="{54ACFF85-FC7A-4C5A-BBE7-F187E61850B8}"/>
    <cellStyle name="Normal 7 3 2 4" xfId="2096" xr:uid="{63868AF5-5503-42D5-9F2A-D979C6BAC5E2}"/>
    <cellStyle name="Normal 7 3 2 4 2" xfId="2097" xr:uid="{9198B317-280F-4E77-A432-2A4C5C30B451}"/>
    <cellStyle name="Normal 7 3 2 4 2 2" xfId="2098" xr:uid="{D3FA9BAE-2276-4BB2-95D2-767386B95F32}"/>
    <cellStyle name="Normal 7 3 2 4 2 2 2" xfId="4091" xr:uid="{27108AA8-63D1-4E58-9E09-EA3716542DCB}"/>
    <cellStyle name="Normal 7 3 2 4 2 3" xfId="2099" xr:uid="{5630916E-CD0D-42DD-9E7E-A3383652BB66}"/>
    <cellStyle name="Normal 7 3 2 4 2 4" xfId="2100" xr:uid="{DC082E3F-A6C0-420C-B738-D10EFED42DC5}"/>
    <cellStyle name="Normal 7 3 2 4 3" xfId="2101" xr:uid="{7E8F3939-9913-46F5-AD0A-85A972DF8545}"/>
    <cellStyle name="Normal 7 3 2 4 3 2" xfId="4092" xr:uid="{7DD9C477-7D1A-4D2F-9F7A-E9BC29410E39}"/>
    <cellStyle name="Normal 7 3 2 4 4" xfId="2102" xr:uid="{B54207BE-910F-493A-883E-11C7AEFF5096}"/>
    <cellStyle name="Normal 7 3 2 4 5" xfId="2103" xr:uid="{888729F7-D324-4296-A9D0-1EE2201564C8}"/>
    <cellStyle name="Normal 7 3 2 5" xfId="2104" xr:uid="{6AB32C66-AEDA-4B7B-8FA0-43E79EACF81A}"/>
    <cellStyle name="Normal 7 3 2 5 2" xfId="2105" xr:uid="{25E695B2-25E6-4360-8ACB-65B84E42D96D}"/>
    <cellStyle name="Normal 7 3 2 5 2 2" xfId="4093" xr:uid="{1C3762A4-D878-4185-B34A-D6EACDC045C0}"/>
    <cellStyle name="Normal 7 3 2 5 3" xfId="2106" xr:uid="{88E0A61E-B2F9-48A8-8A83-A0393CE6CE36}"/>
    <cellStyle name="Normal 7 3 2 5 4" xfId="2107" xr:uid="{3BD47BA3-57C7-4022-93B9-591E8BDBF9D3}"/>
    <cellStyle name="Normal 7 3 2 6" xfId="2108" xr:uid="{EA138EFD-0B05-4319-8E66-8BEC8AD1998D}"/>
    <cellStyle name="Normal 7 3 2 6 2" xfId="2109" xr:uid="{4DA4B534-DBC3-416A-8764-E37648AB5AC5}"/>
    <cellStyle name="Normal 7 3 2 6 3" xfId="2110" xr:uid="{D2545271-2A1C-4D3C-B492-20EDF73D100F}"/>
    <cellStyle name="Normal 7 3 2 6 4" xfId="2111" xr:uid="{C79CFD25-8FD4-4209-B963-A0250D996D13}"/>
    <cellStyle name="Normal 7 3 2 7" xfId="2112" xr:uid="{3C005EA3-B7B8-4F3C-928B-095D6183D64A}"/>
    <cellStyle name="Normal 7 3 2 8" xfId="2113" xr:uid="{2D75679B-9839-4D2C-A521-542B843C577D}"/>
    <cellStyle name="Normal 7 3 2 9" xfId="2114" xr:uid="{282724B3-8936-4590-B984-39EA76999384}"/>
    <cellStyle name="Normal 7 3 3" xfId="2115" xr:uid="{3507FB68-B3F4-44A7-885D-32B8951D47FD}"/>
    <cellStyle name="Normal 7 3 3 2" xfId="2116" xr:uid="{784973E4-43B4-4CAD-BB67-844F9230F50A}"/>
    <cellStyle name="Normal 7 3 3 2 2" xfId="2117" xr:uid="{4E1502D7-8EF2-44B3-B734-231D4F0D0E43}"/>
    <cellStyle name="Normal 7 3 3 2 2 2" xfId="2118" xr:uid="{7FE76AD2-DBF1-457F-BD03-90FDEE5877AD}"/>
    <cellStyle name="Normal 7 3 3 2 2 2 2" xfId="4094" xr:uid="{DFE90211-9772-451C-BD9E-0D6EB69BEA49}"/>
    <cellStyle name="Normal 7 3 3 2 2 2 2 2" xfId="4737" xr:uid="{17FDBC83-113F-41A1-B883-6EF95888EEBD}"/>
    <cellStyle name="Normal 7 3 3 2 2 2 3" xfId="4738" xr:uid="{355A4DBF-E1E4-422C-AB5D-7817A0436FC6}"/>
    <cellStyle name="Normal 7 3 3 2 2 3" xfId="2119" xr:uid="{E611C265-0E5E-46FB-A5CA-F5354A7378CB}"/>
    <cellStyle name="Normal 7 3 3 2 2 3 2" xfId="4739" xr:uid="{892F1438-F972-465B-93E8-2D9327B73CC8}"/>
    <cellStyle name="Normal 7 3 3 2 2 4" xfId="2120" xr:uid="{9CF4AF73-CA76-4DFF-9C62-F8503532923F}"/>
    <cellStyle name="Normal 7 3 3 2 3" xfId="2121" xr:uid="{8150F737-3E69-41DC-8BA6-0AB88922C188}"/>
    <cellStyle name="Normal 7 3 3 2 3 2" xfId="2122" xr:uid="{DDEFE0A8-B4E3-4696-893A-6267DB4A6BF8}"/>
    <cellStyle name="Normal 7 3 3 2 3 2 2" xfId="4740" xr:uid="{57BAFEFB-FD0E-42A6-A0C7-5E14AA34FF97}"/>
    <cellStyle name="Normal 7 3 3 2 3 3" xfId="2123" xr:uid="{7937505D-B3B2-45B9-8F19-1504F8F05187}"/>
    <cellStyle name="Normal 7 3 3 2 3 4" xfId="2124" xr:uid="{53FFFE85-25D4-4015-BD53-88462A5F034F}"/>
    <cellStyle name="Normal 7 3 3 2 4" xfId="2125" xr:uid="{B5A8389F-08BE-4B82-9073-08B98B78DAA3}"/>
    <cellStyle name="Normal 7 3 3 2 4 2" xfId="4741" xr:uid="{0E1698A2-6D26-424F-B333-070D5F8BE327}"/>
    <cellStyle name="Normal 7 3 3 2 5" xfId="2126" xr:uid="{1C266C57-DC25-4BEA-B034-017832BF996B}"/>
    <cellStyle name="Normal 7 3 3 2 6" xfId="2127" xr:uid="{DECF6BC6-35B4-4570-9B9F-497D7907E233}"/>
    <cellStyle name="Normal 7 3 3 3" xfId="2128" xr:uid="{33FFAC06-890A-4C07-8C2B-D8A907B8C997}"/>
    <cellStyle name="Normal 7 3 3 3 2" xfId="2129" xr:uid="{D02A57F8-7AB5-4136-8A1D-A3161406A860}"/>
    <cellStyle name="Normal 7 3 3 3 2 2" xfId="2130" xr:uid="{7F21C3DA-1370-4687-A0E7-078F9D77331E}"/>
    <cellStyle name="Normal 7 3 3 3 2 2 2" xfId="4742" xr:uid="{576E5E79-1F55-4ACB-A940-CB263CB77B71}"/>
    <cellStyle name="Normal 7 3 3 3 2 3" xfId="2131" xr:uid="{8EFB8A81-2F97-4080-817C-EEE23C52DA7B}"/>
    <cellStyle name="Normal 7 3 3 3 2 4" xfId="2132" xr:uid="{90ADF5B7-74AE-4B60-97F9-728468E93AF8}"/>
    <cellStyle name="Normal 7 3 3 3 3" xfId="2133" xr:uid="{5AA52C4D-FF54-4C58-AE8C-75E9AA0F1DE8}"/>
    <cellStyle name="Normal 7 3 3 3 3 2" xfId="4743" xr:uid="{B6A871C4-A997-4D9C-9F2D-3811912E22C6}"/>
    <cellStyle name="Normal 7 3 3 3 4" xfId="2134" xr:uid="{66D6E625-72FB-4ADC-98AB-8103B5DCDD5A}"/>
    <cellStyle name="Normal 7 3 3 3 5" xfId="2135" xr:uid="{2F0291D3-4171-4BD4-B4F7-E6ED219C4CEF}"/>
    <cellStyle name="Normal 7 3 3 4" xfId="2136" xr:uid="{543E37F1-0191-45AA-B934-59679C66C731}"/>
    <cellStyle name="Normal 7 3 3 4 2" xfId="2137" xr:uid="{6FB7F2E5-B187-412F-A70C-25217155B6EA}"/>
    <cellStyle name="Normal 7 3 3 4 2 2" xfId="4744" xr:uid="{506F1598-81B9-4491-9DA4-326D98FD7F43}"/>
    <cellStyle name="Normal 7 3 3 4 3" xfId="2138" xr:uid="{3A6FB0EF-2B08-4083-B4C8-70BC61BA73E1}"/>
    <cellStyle name="Normal 7 3 3 4 4" xfId="2139" xr:uid="{3FCF6E4C-5EE9-477B-9891-6E99B26539B6}"/>
    <cellStyle name="Normal 7 3 3 5" xfId="2140" xr:uid="{59C3FDBA-C986-45B2-9FC7-418E7BFF1E69}"/>
    <cellStyle name="Normal 7 3 3 5 2" xfId="2141" xr:uid="{5074ED25-0BF9-4474-846E-B8E0EC2E3BD5}"/>
    <cellStyle name="Normal 7 3 3 5 3" xfId="2142" xr:uid="{27BF55EE-5516-4454-8764-A6C3849AC090}"/>
    <cellStyle name="Normal 7 3 3 5 4" xfId="2143" xr:uid="{CC4C0766-B371-4208-9185-7E74781EE90D}"/>
    <cellStyle name="Normal 7 3 3 6" xfId="2144" xr:uid="{ECA6CD17-4FE4-4003-80AA-9757086E2D72}"/>
    <cellStyle name="Normal 7 3 3 7" xfId="2145" xr:uid="{3ED62C34-3505-43F9-929D-4C4B9E6D6668}"/>
    <cellStyle name="Normal 7 3 3 8" xfId="2146" xr:uid="{977BCA23-3795-4F73-BB4B-92D096598ED3}"/>
    <cellStyle name="Normal 7 3 4" xfId="2147" xr:uid="{AC8EB1C2-EF13-4606-A675-10AB56DB0C6B}"/>
    <cellStyle name="Normal 7 3 4 2" xfId="2148" xr:uid="{C54A1A2F-DF4F-45DE-9F76-5EEAE655B483}"/>
    <cellStyle name="Normal 7 3 4 2 2" xfId="2149" xr:uid="{0D5D9A10-257F-4B74-9797-76EA916B3E57}"/>
    <cellStyle name="Normal 7 3 4 2 2 2" xfId="2150" xr:uid="{0344E17E-D6ED-4C19-9EEC-FBCE5DA1B547}"/>
    <cellStyle name="Normal 7 3 4 2 2 2 2" xfId="4095" xr:uid="{447BCA0A-2376-4A79-A92E-FD9D0AAB642E}"/>
    <cellStyle name="Normal 7 3 4 2 2 3" xfId="2151" xr:uid="{FE60FC4F-EA2B-47BE-ACE5-E700CFE57BF1}"/>
    <cellStyle name="Normal 7 3 4 2 2 4" xfId="2152" xr:uid="{A33A284B-6CC3-432F-9AC5-424F64D2E3F9}"/>
    <cellStyle name="Normal 7 3 4 2 3" xfId="2153" xr:uid="{8F091D3C-E839-4685-85C7-5C2B63160D7D}"/>
    <cellStyle name="Normal 7 3 4 2 3 2" xfId="4096" xr:uid="{737A7B93-1A1B-489E-B44A-8DAE4943EFEC}"/>
    <cellStyle name="Normal 7 3 4 2 4" xfId="2154" xr:uid="{D630A5A3-3AB0-4134-8133-CF44C012DA1D}"/>
    <cellStyle name="Normal 7 3 4 2 5" xfId="2155" xr:uid="{DFE499D9-3D56-458E-82F0-6B9E9B2632A1}"/>
    <cellStyle name="Normal 7 3 4 3" xfId="2156" xr:uid="{6DD8E2B9-91B1-477E-B2E4-8CEF562B3F1B}"/>
    <cellStyle name="Normal 7 3 4 3 2" xfId="2157" xr:uid="{AF3C48AF-38C1-490A-8672-83E6D49CBAD6}"/>
    <cellStyle name="Normal 7 3 4 3 2 2" xfId="4097" xr:uid="{85BD4814-DC25-449C-8B87-7FF3E25E9752}"/>
    <cellStyle name="Normal 7 3 4 3 3" xfId="2158" xr:uid="{21FA9C62-B78B-42E9-BBA4-8842DA929BBB}"/>
    <cellStyle name="Normal 7 3 4 3 4" xfId="2159" xr:uid="{5EABCC5F-19DD-4F0E-9CCB-A2E12F49947C}"/>
    <cellStyle name="Normal 7 3 4 4" xfId="2160" xr:uid="{7678CB81-FCAD-4598-851C-EC12FF2FAD7C}"/>
    <cellStyle name="Normal 7 3 4 4 2" xfId="2161" xr:uid="{D3970D51-DD0A-417D-9252-D4CD0EB920DB}"/>
    <cellStyle name="Normal 7 3 4 4 3" xfId="2162" xr:uid="{2F2DD598-2D49-4281-B285-60E6FD4F7F66}"/>
    <cellStyle name="Normal 7 3 4 4 4" xfId="2163" xr:uid="{326CE95C-0FFE-458F-A567-772EF5D8572E}"/>
    <cellStyle name="Normal 7 3 4 5" xfId="2164" xr:uid="{09C154A3-3853-4BE2-AF54-C4E76EFF763A}"/>
    <cellStyle name="Normal 7 3 4 6" xfId="2165" xr:uid="{973C6767-45E5-4EDC-AD39-BFD0E43F38F8}"/>
    <cellStyle name="Normal 7 3 4 7" xfId="2166" xr:uid="{03D55A26-C253-4F86-A4CF-EE674CD2B333}"/>
    <cellStyle name="Normal 7 3 5" xfId="2167" xr:uid="{73CA3316-A33F-49B3-815B-65A4AA918724}"/>
    <cellStyle name="Normal 7 3 5 2" xfId="2168" xr:uid="{C7D25F0A-B0C0-4FA1-B9D9-5BEE5629BA59}"/>
    <cellStyle name="Normal 7 3 5 2 2" xfId="2169" xr:uid="{0DB7F089-8355-4275-9741-32BEA8F93019}"/>
    <cellStyle name="Normal 7 3 5 2 2 2" xfId="4098" xr:uid="{4E648ACF-8818-428A-B735-E8E8356917E2}"/>
    <cellStyle name="Normal 7 3 5 2 3" xfId="2170" xr:uid="{F7099A7F-99A7-4054-866A-523E997798F8}"/>
    <cellStyle name="Normal 7 3 5 2 4" xfId="2171" xr:uid="{9A3FD3DA-6BF9-4E7E-AA97-B011E61FD4E3}"/>
    <cellStyle name="Normal 7 3 5 3" xfId="2172" xr:uid="{76A6964C-253A-4101-A1CC-A8259B84A1D9}"/>
    <cellStyle name="Normal 7 3 5 3 2" xfId="2173" xr:uid="{BBFF7100-95EF-4B77-B14A-D4E80BC9DB45}"/>
    <cellStyle name="Normal 7 3 5 3 3" xfId="2174" xr:uid="{A921DDC1-B37A-4AD0-BF83-D4A0F0993855}"/>
    <cellStyle name="Normal 7 3 5 3 4" xfId="2175" xr:uid="{1BC55270-9746-4314-9F80-A567EE7D7571}"/>
    <cellStyle name="Normal 7 3 5 4" xfId="2176" xr:uid="{20AFAFF2-44B8-418C-BC2D-352CAD38F897}"/>
    <cellStyle name="Normal 7 3 5 5" xfId="2177" xr:uid="{BDEB37B5-6D37-4D2B-8760-5308FF14FB26}"/>
    <cellStyle name="Normal 7 3 5 6" xfId="2178" xr:uid="{ED3B45D3-6373-4AD7-BCF9-097530C16DB8}"/>
    <cellStyle name="Normal 7 3 6" xfId="2179" xr:uid="{939F0286-D40E-45F1-9681-D39741703181}"/>
    <cellStyle name="Normal 7 3 6 2" xfId="2180" xr:uid="{3478DCBF-FB08-4AE5-863F-548D31B45B79}"/>
    <cellStyle name="Normal 7 3 6 2 2" xfId="2181" xr:uid="{AB2EAB4C-6C08-4E6D-B6DE-64E3BA084EFE}"/>
    <cellStyle name="Normal 7 3 6 2 3" xfId="2182" xr:uid="{C995B748-FAA6-4C78-AEA8-6F6209E80CB7}"/>
    <cellStyle name="Normal 7 3 6 2 4" xfId="2183" xr:uid="{BA727AB3-9F81-4DBB-82BB-0F8CA3BD9EB0}"/>
    <cellStyle name="Normal 7 3 6 3" xfId="2184" xr:uid="{88E58A7E-1F11-4AAF-AD5F-2AF3149F542D}"/>
    <cellStyle name="Normal 7 3 6 4" xfId="2185" xr:uid="{FBEF693C-0DAB-49AC-8D54-BD9DA065987E}"/>
    <cellStyle name="Normal 7 3 6 5" xfId="2186" xr:uid="{57F5843C-5A0B-486C-B503-0C4D6DFAC90A}"/>
    <cellStyle name="Normal 7 3 7" xfId="2187" xr:uid="{004D4832-6E73-4706-A8E1-9173E9BF0E75}"/>
    <cellStyle name="Normal 7 3 7 2" xfId="2188" xr:uid="{46696D60-529B-40CD-843F-EB719C8080B9}"/>
    <cellStyle name="Normal 7 3 7 3" xfId="2189" xr:uid="{9507EF77-4536-482A-A169-D8E9976DFF2C}"/>
    <cellStyle name="Normal 7 3 7 4" xfId="2190" xr:uid="{5A337DDB-0F51-4F8C-8616-579E1FB4EA3A}"/>
    <cellStyle name="Normal 7 3 8" xfId="2191" xr:uid="{01328892-88FD-45BA-ABB5-003DB802D119}"/>
    <cellStyle name="Normal 7 3 8 2" xfId="2192" xr:uid="{9BBC01CB-8B62-4D95-999E-1BDF4BBA1A3C}"/>
    <cellStyle name="Normal 7 3 8 3" xfId="2193" xr:uid="{E47EFE3A-4046-46B4-8D7D-FD7EA621B496}"/>
    <cellStyle name="Normal 7 3 8 4" xfId="2194" xr:uid="{125D3C0D-992A-454A-B9CC-E89BA7BA3405}"/>
    <cellStyle name="Normal 7 3 9" xfId="2195" xr:uid="{4979C31C-EA89-4685-9051-ED77402F8186}"/>
    <cellStyle name="Normal 7 4" xfId="2196" xr:uid="{C51B638A-6860-4A71-9B35-79E9CC68D5ED}"/>
    <cellStyle name="Normal 7 4 10" xfId="2197" xr:uid="{6C415C71-D018-4A9F-A6B4-BF5C6D165A3B}"/>
    <cellStyle name="Normal 7 4 11" xfId="2198" xr:uid="{FE2B0885-5F1B-47DA-BB69-5F075B5F85E9}"/>
    <cellStyle name="Normal 7 4 2" xfId="2199" xr:uid="{D43F2A57-70BA-4882-B0CD-435A811CDBC3}"/>
    <cellStyle name="Normal 7 4 2 2" xfId="2200" xr:uid="{C3B25F73-E14A-4AEE-B447-6DE71A066A7B}"/>
    <cellStyle name="Normal 7 4 2 2 2" xfId="2201" xr:uid="{20AAF22D-F319-4F6F-BF4B-293508578B3B}"/>
    <cellStyle name="Normal 7 4 2 2 2 2" xfId="2202" xr:uid="{19D0A21D-982D-4D57-A5E1-1FDB0832B17A}"/>
    <cellStyle name="Normal 7 4 2 2 2 2 2" xfId="2203" xr:uid="{9D179B7E-AA76-4CF6-B7B7-CEC293F19D38}"/>
    <cellStyle name="Normal 7 4 2 2 2 2 3" xfId="2204" xr:uid="{05441355-BB88-47DC-95BA-157DBA35DFB8}"/>
    <cellStyle name="Normal 7 4 2 2 2 2 4" xfId="2205" xr:uid="{1D3A06EE-A984-4DFA-AF93-98F03B54F259}"/>
    <cellStyle name="Normal 7 4 2 2 2 3" xfId="2206" xr:uid="{EBEAFCE7-544A-4CF3-93BE-4DB463BFAEF1}"/>
    <cellStyle name="Normal 7 4 2 2 2 3 2" xfId="2207" xr:uid="{1960694C-3118-4E4C-856B-D663350C85F8}"/>
    <cellStyle name="Normal 7 4 2 2 2 3 3" xfId="2208" xr:uid="{93714F9A-F734-4662-BF59-B722D97564DC}"/>
    <cellStyle name="Normal 7 4 2 2 2 3 4" xfId="2209" xr:uid="{4527B5CF-6998-4733-8FF7-42E5EE47D2A1}"/>
    <cellStyle name="Normal 7 4 2 2 2 4" xfId="2210" xr:uid="{62238732-DA52-47C5-9805-C9BA478987A9}"/>
    <cellStyle name="Normal 7 4 2 2 2 5" xfId="2211" xr:uid="{F48C2DB3-B525-4A13-9F4C-987334C3F877}"/>
    <cellStyle name="Normal 7 4 2 2 2 6" xfId="2212" xr:uid="{A6D82241-AD96-405A-BD95-2B61047CFE2D}"/>
    <cellStyle name="Normal 7 4 2 2 3" xfId="2213" xr:uid="{27EE2557-5A78-4B21-8B9E-BCD467E1B69D}"/>
    <cellStyle name="Normal 7 4 2 2 3 2" xfId="2214" xr:uid="{22BE2E64-D688-4954-90DE-E794A8F61BE9}"/>
    <cellStyle name="Normal 7 4 2 2 3 2 2" xfId="2215" xr:uid="{B73EA203-5FB4-4109-A4D7-A8DD3630FCA4}"/>
    <cellStyle name="Normal 7 4 2 2 3 2 3" xfId="2216" xr:uid="{842876D0-8690-499E-8A97-6D3A8A505DCF}"/>
    <cellStyle name="Normal 7 4 2 2 3 2 4" xfId="2217" xr:uid="{71A113C3-6146-4D39-AC99-1D85B36FD4AB}"/>
    <cellStyle name="Normal 7 4 2 2 3 3" xfId="2218" xr:uid="{4F0F6361-95AF-48B8-AF64-8778C244D023}"/>
    <cellStyle name="Normal 7 4 2 2 3 4" xfId="2219" xr:uid="{130E4CB4-1139-4652-B402-23B734D01439}"/>
    <cellStyle name="Normal 7 4 2 2 3 5" xfId="2220" xr:uid="{651C1853-A4BB-4010-A456-FF214870A5C2}"/>
    <cellStyle name="Normal 7 4 2 2 4" xfId="2221" xr:uid="{4F053688-F3F2-4F91-B858-60FE1132DA57}"/>
    <cellStyle name="Normal 7 4 2 2 4 2" xfId="2222" xr:uid="{9A36042E-8814-4AC2-8F2D-DB7143978F98}"/>
    <cellStyle name="Normal 7 4 2 2 4 3" xfId="2223" xr:uid="{477EE49C-0946-40B3-90D2-97974A6284EA}"/>
    <cellStyle name="Normal 7 4 2 2 4 4" xfId="2224" xr:uid="{B5C32B21-6D8D-442E-B232-3ED221A8CE92}"/>
    <cellStyle name="Normal 7 4 2 2 5" xfId="2225" xr:uid="{825B4A08-B1A3-433F-9C9D-4E5109E67BED}"/>
    <cellStyle name="Normal 7 4 2 2 5 2" xfId="2226" xr:uid="{D2A098ED-EDBC-4BB4-A9D6-03D7D03C09E6}"/>
    <cellStyle name="Normal 7 4 2 2 5 3" xfId="2227" xr:uid="{5F71B274-443B-4394-AFE4-0D3251EE199D}"/>
    <cellStyle name="Normal 7 4 2 2 5 4" xfId="2228" xr:uid="{80B482E2-96D3-414D-B027-26BF4533D803}"/>
    <cellStyle name="Normal 7 4 2 2 6" xfId="2229" xr:uid="{59DAFD37-F440-4F6C-9C92-E2ADB4F2ECDA}"/>
    <cellStyle name="Normal 7 4 2 2 7" xfId="2230" xr:uid="{48BE7C00-F1AE-4B5C-9AE9-2E8BEA56E36E}"/>
    <cellStyle name="Normal 7 4 2 2 8" xfId="2231" xr:uid="{D267A31D-3FE1-4388-9B44-80FF9D47DF13}"/>
    <cellStyle name="Normal 7 4 2 3" xfId="2232" xr:uid="{F4347B4A-CA76-4E01-8C35-5BCB4D35F971}"/>
    <cellStyle name="Normal 7 4 2 3 2" xfId="2233" xr:uid="{23020C77-1C47-48F5-A9C2-973E9EBBCE05}"/>
    <cellStyle name="Normal 7 4 2 3 2 2" xfId="2234" xr:uid="{19807438-A92E-4648-897A-4BE5A6B062C1}"/>
    <cellStyle name="Normal 7 4 2 3 2 3" xfId="2235" xr:uid="{0103CD8D-98DE-4A66-945E-10208D5AD5E3}"/>
    <cellStyle name="Normal 7 4 2 3 2 4" xfId="2236" xr:uid="{E510811A-D59E-4C1C-9ACB-9D595E66BA91}"/>
    <cellStyle name="Normal 7 4 2 3 3" xfId="2237" xr:uid="{0333F71F-6FA2-4606-A4A7-C072DDF7508F}"/>
    <cellStyle name="Normal 7 4 2 3 3 2" xfId="2238" xr:uid="{169F754F-AE1A-403D-BECC-C26E452C3164}"/>
    <cellStyle name="Normal 7 4 2 3 3 3" xfId="2239" xr:uid="{960E89FB-D3FA-4A7C-A8CC-700DEBE8C246}"/>
    <cellStyle name="Normal 7 4 2 3 3 4" xfId="2240" xr:uid="{4D6AA4A6-586D-4BE3-A4F8-6616236DB463}"/>
    <cellStyle name="Normal 7 4 2 3 4" xfId="2241" xr:uid="{67A62DB3-D5A2-44EE-8D83-A0B206B584C4}"/>
    <cellStyle name="Normal 7 4 2 3 5" xfId="2242" xr:uid="{0CD22419-D8E0-4761-A9BE-9BF2A026012C}"/>
    <cellStyle name="Normal 7 4 2 3 6" xfId="2243" xr:uid="{22D577B2-5CD5-41FA-8B0F-00CEA8C4813F}"/>
    <cellStyle name="Normal 7 4 2 4" xfId="2244" xr:uid="{8C34D3BD-904C-45D6-8525-9DD71200A570}"/>
    <cellStyle name="Normal 7 4 2 4 2" xfId="2245" xr:uid="{A195A05C-1827-4822-907A-4555EC0D3F1E}"/>
    <cellStyle name="Normal 7 4 2 4 2 2" xfId="2246" xr:uid="{18529905-19B4-43E6-B16E-037E30134D6A}"/>
    <cellStyle name="Normal 7 4 2 4 2 3" xfId="2247" xr:uid="{26064446-BEB1-4FE7-AABC-B9475F4BF665}"/>
    <cellStyle name="Normal 7 4 2 4 2 4" xfId="2248" xr:uid="{B0FE79A2-10EB-4F10-A878-622709E8A2FA}"/>
    <cellStyle name="Normal 7 4 2 4 3" xfId="2249" xr:uid="{9591F88F-D188-4273-9562-FFF869775153}"/>
    <cellStyle name="Normal 7 4 2 4 4" xfId="2250" xr:uid="{6216853E-E783-41E8-AF28-E923C932E43B}"/>
    <cellStyle name="Normal 7 4 2 4 5" xfId="2251" xr:uid="{D12FD509-06AE-4E9F-90EF-470CB4E57CBA}"/>
    <cellStyle name="Normal 7 4 2 5" xfId="2252" xr:uid="{2A15DF2C-1AD1-4570-868C-61AD91079F18}"/>
    <cellStyle name="Normal 7 4 2 5 2" xfId="2253" xr:uid="{A7BF2140-59A6-4837-B6DD-450E3FBD774A}"/>
    <cellStyle name="Normal 7 4 2 5 3" xfId="2254" xr:uid="{7B4A8AC9-C461-4D2F-8A90-2D089560E5CA}"/>
    <cellStyle name="Normal 7 4 2 5 4" xfId="2255" xr:uid="{A2CA54B3-58AD-4E37-86ED-83CE6D638D0D}"/>
    <cellStyle name="Normal 7 4 2 6" xfId="2256" xr:uid="{675A2F81-8524-4C2A-823E-45B60B388CB4}"/>
    <cellStyle name="Normal 7 4 2 6 2" xfId="2257" xr:uid="{7AB79ED0-7893-4078-88AE-443641ECFC2A}"/>
    <cellStyle name="Normal 7 4 2 6 3" xfId="2258" xr:uid="{BBFAD0E5-515B-45CB-ADF0-B4BFC744829A}"/>
    <cellStyle name="Normal 7 4 2 6 4" xfId="2259" xr:uid="{E0F3A2BF-76A8-438B-92D9-5C96BF9E38DB}"/>
    <cellStyle name="Normal 7 4 2 7" xfId="2260" xr:uid="{A982EFBC-06FE-4FBF-A785-079ACD0932C4}"/>
    <cellStyle name="Normal 7 4 2 8" xfId="2261" xr:uid="{58842E11-B827-49F3-BEC4-C4E7EF8A27EA}"/>
    <cellStyle name="Normal 7 4 2 9" xfId="2262" xr:uid="{9B4EF363-8C82-46F7-9745-76A4274B2EF1}"/>
    <cellStyle name="Normal 7 4 3" xfId="2263" xr:uid="{1E96309F-3B4F-4190-934B-959C8DF8C374}"/>
    <cellStyle name="Normal 7 4 3 2" xfId="2264" xr:uid="{762EB9E9-10B5-46FB-B764-3E96E30ABEC0}"/>
    <cellStyle name="Normal 7 4 3 2 2" xfId="2265" xr:uid="{70E5DCFD-849A-4092-AB3A-1D57F751FFB3}"/>
    <cellStyle name="Normal 7 4 3 2 2 2" xfId="2266" xr:uid="{D85BF9E4-9133-4F02-A5CE-C4220BB92C78}"/>
    <cellStyle name="Normal 7 4 3 2 2 2 2" xfId="4099" xr:uid="{BF4856B1-81C1-4434-A8D6-2BB1CEFA985D}"/>
    <cellStyle name="Normal 7 4 3 2 2 3" xfId="2267" xr:uid="{AE454910-095E-4573-A47E-54EC0A58DBAF}"/>
    <cellStyle name="Normal 7 4 3 2 2 4" xfId="2268" xr:uid="{3DD18B3D-5975-4F98-8796-9BB0828C5D2C}"/>
    <cellStyle name="Normal 7 4 3 2 3" xfId="2269" xr:uid="{3FB45B59-FE74-4453-8131-EFAFAD640F59}"/>
    <cellStyle name="Normal 7 4 3 2 3 2" xfId="2270" xr:uid="{D5434F88-3C52-410D-9405-16CF93737E73}"/>
    <cellStyle name="Normal 7 4 3 2 3 3" xfId="2271" xr:uid="{27223DF0-52D5-4BBD-8802-95CFB720B28C}"/>
    <cellStyle name="Normal 7 4 3 2 3 4" xfId="2272" xr:uid="{9B88E146-A171-4B43-ACFF-82F47CC91830}"/>
    <cellStyle name="Normal 7 4 3 2 4" xfId="2273" xr:uid="{01DBB394-E8BA-46AA-AC46-CD1E1AC4FDD0}"/>
    <cellStyle name="Normal 7 4 3 2 5" xfId="2274" xr:uid="{B47F8529-C857-4733-82D6-D31F9735677F}"/>
    <cellStyle name="Normal 7 4 3 2 6" xfId="2275" xr:uid="{41C8FB79-697F-4900-9444-9DE94681DAE1}"/>
    <cellStyle name="Normal 7 4 3 3" xfId="2276" xr:uid="{D8A353B9-34D7-4477-86EB-A0ADB8A9E1E1}"/>
    <cellStyle name="Normal 7 4 3 3 2" xfId="2277" xr:uid="{592BC34F-1457-4E75-B761-50B845227D76}"/>
    <cellStyle name="Normal 7 4 3 3 2 2" xfId="2278" xr:uid="{9FC59FB5-D50B-4745-B330-FDAAF14C6E4E}"/>
    <cellStyle name="Normal 7 4 3 3 2 3" xfId="2279" xr:uid="{3AAC4395-634A-4AE8-AB3B-A8C95A05118C}"/>
    <cellStyle name="Normal 7 4 3 3 2 4" xfId="2280" xr:uid="{0BE64177-A01B-4759-B1F6-A6614D946522}"/>
    <cellStyle name="Normal 7 4 3 3 3" xfId="2281" xr:uid="{7300C15E-2F79-4176-94F1-D4C86B887306}"/>
    <cellStyle name="Normal 7 4 3 3 4" xfId="2282" xr:uid="{6A319CF2-4290-484F-A022-D2D9F80A4A80}"/>
    <cellStyle name="Normal 7 4 3 3 5" xfId="2283" xr:uid="{9A939C03-DEA4-475A-851C-7A49CBFF235C}"/>
    <cellStyle name="Normal 7 4 3 4" xfId="2284" xr:uid="{C7751EE9-A564-4E5E-A910-F015115D9AC3}"/>
    <cellStyle name="Normal 7 4 3 4 2" xfId="2285" xr:uid="{CAF08C78-E523-4201-892C-6FD66E3BBB60}"/>
    <cellStyle name="Normal 7 4 3 4 3" xfId="2286" xr:uid="{6A0DFA03-3068-4D5B-B697-BA2CE62B9489}"/>
    <cellStyle name="Normal 7 4 3 4 4" xfId="2287" xr:uid="{07B05145-C300-4D9D-8C86-E4AF4178B135}"/>
    <cellStyle name="Normal 7 4 3 5" xfId="2288" xr:uid="{BD4E97BD-BD6E-47BC-873D-8AD557AEAF6A}"/>
    <cellStyle name="Normal 7 4 3 5 2" xfId="2289" xr:uid="{7820D878-1C08-4906-BF2A-23CE8EADEEFC}"/>
    <cellStyle name="Normal 7 4 3 5 3" xfId="2290" xr:uid="{3E891DD2-8E7F-4040-9117-8D49E560BCCE}"/>
    <cellStyle name="Normal 7 4 3 5 4" xfId="2291" xr:uid="{17936963-D3C5-4BF0-9A6A-2072FCF418AA}"/>
    <cellStyle name="Normal 7 4 3 6" xfId="2292" xr:uid="{C5983ECE-AE8E-4AEB-9612-4C78C7056FC0}"/>
    <cellStyle name="Normal 7 4 3 7" xfId="2293" xr:uid="{F93FA537-774E-493A-A958-064B85D2BADF}"/>
    <cellStyle name="Normal 7 4 3 8" xfId="2294" xr:uid="{37850DC7-3798-49B2-B531-C072702CC828}"/>
    <cellStyle name="Normal 7 4 4" xfId="2295" xr:uid="{4FF20939-F071-4465-99BA-2290EC4329FC}"/>
    <cellStyle name="Normal 7 4 4 2" xfId="2296" xr:uid="{E05743F6-C5A5-497E-AEEF-016323356383}"/>
    <cellStyle name="Normal 7 4 4 2 2" xfId="2297" xr:uid="{943BE476-DF48-40D3-AA26-6EF4AA5CBA8F}"/>
    <cellStyle name="Normal 7 4 4 2 2 2" xfId="2298" xr:uid="{0CA55720-CD5B-4989-B86A-826E1ADB7D3F}"/>
    <cellStyle name="Normal 7 4 4 2 2 3" xfId="2299" xr:uid="{44612763-96DF-4A68-8380-084435263B0C}"/>
    <cellStyle name="Normal 7 4 4 2 2 4" xfId="2300" xr:uid="{E45F3AD0-989E-4091-8329-C9B799496BF3}"/>
    <cellStyle name="Normal 7 4 4 2 3" xfId="2301" xr:uid="{6F84EE32-9C82-4B5F-9EDA-16DF52126D2A}"/>
    <cellStyle name="Normal 7 4 4 2 4" xfId="2302" xr:uid="{A29EC807-029E-4CCB-92B5-EEAE98A1A2E3}"/>
    <cellStyle name="Normal 7 4 4 2 5" xfId="2303" xr:uid="{94C21947-0387-4AB4-970C-7AC1CC31119F}"/>
    <cellStyle name="Normal 7 4 4 3" xfId="2304" xr:uid="{DA4A7B96-4933-4DDB-B0EC-69E383D2E0AC}"/>
    <cellStyle name="Normal 7 4 4 3 2" xfId="2305" xr:uid="{95178747-72EB-4042-ACC0-935506CF73E6}"/>
    <cellStyle name="Normal 7 4 4 3 3" xfId="2306" xr:uid="{6CEAC850-7417-4807-92D9-CF010575D882}"/>
    <cellStyle name="Normal 7 4 4 3 4" xfId="2307" xr:uid="{94D50FDC-ACD6-4857-835B-48F2740AE2D0}"/>
    <cellStyle name="Normal 7 4 4 4" xfId="2308" xr:uid="{200D2285-01F7-4BE5-AC41-616089AD16F2}"/>
    <cellStyle name="Normal 7 4 4 4 2" xfId="2309" xr:uid="{CC59656E-D9FC-4C90-AC94-8EB05CBCDD34}"/>
    <cellStyle name="Normal 7 4 4 4 3" xfId="2310" xr:uid="{781B66A3-2D49-4CC7-AA43-D9DB6474BA77}"/>
    <cellStyle name="Normal 7 4 4 4 4" xfId="2311" xr:uid="{A59DBC79-0323-41AE-8792-1FBB5FA8BF72}"/>
    <cellStyle name="Normal 7 4 4 5" xfId="2312" xr:uid="{14FDF21C-08AC-43DF-BE7F-75A730F4B91C}"/>
    <cellStyle name="Normal 7 4 4 6" xfId="2313" xr:uid="{71DB1B97-1854-47D8-B00C-7B9A779074AF}"/>
    <cellStyle name="Normal 7 4 4 7" xfId="2314" xr:uid="{755B9BDD-A895-4EFA-BF66-F9150FE7C3F3}"/>
    <cellStyle name="Normal 7 4 5" xfId="2315" xr:uid="{4AFFE187-1DE8-4B3F-A7B6-0D9EBFDCDFFB}"/>
    <cellStyle name="Normal 7 4 5 2" xfId="2316" xr:uid="{28ABB44E-893E-4CB5-BE9D-1C1A382C21BE}"/>
    <cellStyle name="Normal 7 4 5 2 2" xfId="2317" xr:uid="{ED3136B1-EA92-4987-B53D-FC962DF9857D}"/>
    <cellStyle name="Normal 7 4 5 2 3" xfId="2318" xr:uid="{908EE4BD-0E0C-456B-97BC-EB887AEB1C0F}"/>
    <cellStyle name="Normal 7 4 5 2 4" xfId="2319" xr:uid="{63923870-96B4-4C1F-B629-21F0AE2C4933}"/>
    <cellStyle name="Normal 7 4 5 3" xfId="2320" xr:uid="{EDFAD275-2971-4C42-861D-806F9EE22E95}"/>
    <cellStyle name="Normal 7 4 5 3 2" xfId="2321" xr:uid="{11434FD4-A8B7-4B73-874A-648283573AFD}"/>
    <cellStyle name="Normal 7 4 5 3 3" xfId="2322" xr:uid="{69886940-63A1-49E3-85BE-CC4D0355BA9E}"/>
    <cellStyle name="Normal 7 4 5 3 4" xfId="2323" xr:uid="{75994445-B967-481E-8392-7C32F6F3A3D1}"/>
    <cellStyle name="Normal 7 4 5 4" xfId="2324" xr:uid="{F7B49D9B-4B88-4217-ADD2-CC887D1F9A0F}"/>
    <cellStyle name="Normal 7 4 5 5" xfId="2325" xr:uid="{808142BB-4BBC-4B81-BEC9-8EDB4A1A47AA}"/>
    <cellStyle name="Normal 7 4 5 6" xfId="2326" xr:uid="{9906327F-0AB8-4D62-9305-E5DC5165EFF0}"/>
    <cellStyle name="Normal 7 4 6" xfId="2327" xr:uid="{36CF6FD2-5767-4268-8448-50C8E2576B4E}"/>
    <cellStyle name="Normal 7 4 6 2" xfId="2328" xr:uid="{C8A41568-4627-44FD-AA50-7282D26AE955}"/>
    <cellStyle name="Normal 7 4 6 2 2" xfId="2329" xr:uid="{93FAB8F9-DF06-4062-87D6-0BD12FE8E2AF}"/>
    <cellStyle name="Normal 7 4 6 2 3" xfId="2330" xr:uid="{72039900-4D9A-4791-AB0B-9A236D19E366}"/>
    <cellStyle name="Normal 7 4 6 2 4" xfId="2331" xr:uid="{D4807C82-FE1C-4A45-A618-DFE0DB1F3B12}"/>
    <cellStyle name="Normal 7 4 6 3" xfId="2332" xr:uid="{91D7E99E-A646-4FA1-B3E6-CBDCD005297C}"/>
    <cellStyle name="Normal 7 4 6 4" xfId="2333" xr:uid="{4A116BF1-CF52-4C88-8FA2-B1155C16AE45}"/>
    <cellStyle name="Normal 7 4 6 5" xfId="2334" xr:uid="{925B14D9-AD72-4B33-897F-F0DE1399E3BA}"/>
    <cellStyle name="Normal 7 4 7" xfId="2335" xr:uid="{7D9A97BE-720A-41DB-86EB-3FDFB68DD79D}"/>
    <cellStyle name="Normal 7 4 7 2" xfId="2336" xr:uid="{969627AC-83A0-44EF-A06E-9FA7B2A675FF}"/>
    <cellStyle name="Normal 7 4 7 3" xfId="2337" xr:uid="{26BAE623-7D31-46DE-996D-6E097E323712}"/>
    <cellStyle name="Normal 7 4 7 4" xfId="2338" xr:uid="{6993B8D7-E845-4891-95AE-20125BBB9892}"/>
    <cellStyle name="Normal 7 4 8" xfId="2339" xr:uid="{8CB2E9C8-0449-493D-8D5C-82C8E4A502D4}"/>
    <cellStyle name="Normal 7 4 8 2" xfId="2340" xr:uid="{C8C2044C-9CE9-4860-8ED9-71CEB4FEFD31}"/>
    <cellStyle name="Normal 7 4 8 3" xfId="2341" xr:uid="{C6F83342-11F8-4E70-88F3-181851610BEF}"/>
    <cellStyle name="Normal 7 4 8 4" xfId="2342" xr:uid="{7812FCFB-77CC-4E18-8E66-C431B7032229}"/>
    <cellStyle name="Normal 7 4 9" xfId="2343" xr:uid="{E86EDE35-F670-47FF-8A33-985900A1ADD2}"/>
    <cellStyle name="Normal 7 5" xfId="2344" xr:uid="{E281DBF9-849D-42BB-B1CE-DF8B60175994}"/>
    <cellStyle name="Normal 7 5 2" xfId="2345" xr:uid="{C77BF038-077A-4E00-89CD-2685B316CCF9}"/>
    <cellStyle name="Normal 7 5 2 2" xfId="2346" xr:uid="{E7A29E6C-66C4-4A0F-8B20-5A811E75EB70}"/>
    <cellStyle name="Normal 7 5 2 2 2" xfId="2347" xr:uid="{5AA5EE6F-7999-4750-87CF-85994A763B44}"/>
    <cellStyle name="Normal 7 5 2 2 2 2" xfId="2348" xr:uid="{ECB764F8-D48C-4F50-8916-23E30A997A23}"/>
    <cellStyle name="Normal 7 5 2 2 2 3" xfId="2349" xr:uid="{1B8E4406-CF18-4FD6-B3FD-9A14DF8D7FC8}"/>
    <cellStyle name="Normal 7 5 2 2 2 4" xfId="2350" xr:uid="{3FEF1C1A-CB5A-4180-BDD0-500E411CA083}"/>
    <cellStyle name="Normal 7 5 2 2 3" xfId="2351" xr:uid="{A6786D96-E7F8-4DD9-8E9C-1729228DE43F}"/>
    <cellStyle name="Normal 7 5 2 2 3 2" xfId="2352" xr:uid="{FF7AD66A-0649-45BE-B930-DBFB1267809C}"/>
    <cellStyle name="Normal 7 5 2 2 3 3" xfId="2353" xr:uid="{DA323C13-AA02-4E45-9236-D3969261645B}"/>
    <cellStyle name="Normal 7 5 2 2 3 4" xfId="2354" xr:uid="{342846D1-A243-4F5E-8B2B-93DD087C7F4E}"/>
    <cellStyle name="Normal 7 5 2 2 4" xfId="2355" xr:uid="{32B618C9-0028-4BAE-9E44-CC897D829222}"/>
    <cellStyle name="Normal 7 5 2 2 5" xfId="2356" xr:uid="{D77431C6-67A4-4065-BE56-4B336F79F533}"/>
    <cellStyle name="Normal 7 5 2 2 6" xfId="2357" xr:uid="{C7DD2401-DC6B-4A50-9DC1-1E34B3712B33}"/>
    <cellStyle name="Normal 7 5 2 3" xfId="2358" xr:uid="{A1F8211E-44BF-46A0-9071-FF2879B4AA43}"/>
    <cellStyle name="Normal 7 5 2 3 2" xfId="2359" xr:uid="{9A0AEF6B-2EC1-4531-8E76-EED3F57B7A6A}"/>
    <cellStyle name="Normal 7 5 2 3 2 2" xfId="2360" xr:uid="{C1FD052F-1BC8-4153-B014-DA9C807B68DB}"/>
    <cellStyle name="Normal 7 5 2 3 2 3" xfId="2361" xr:uid="{DB0CF026-AC81-4289-BD91-57A3A273FC7C}"/>
    <cellStyle name="Normal 7 5 2 3 2 4" xfId="2362" xr:uid="{AF64BB62-7D68-487F-8F1E-1A642ADB1DE0}"/>
    <cellStyle name="Normal 7 5 2 3 3" xfId="2363" xr:uid="{62E74862-576D-49A8-9D6B-7C03338B20F0}"/>
    <cellStyle name="Normal 7 5 2 3 4" xfId="2364" xr:uid="{9DE7FE15-534F-4C21-96E5-3D5436C4D8C0}"/>
    <cellStyle name="Normal 7 5 2 3 5" xfId="2365" xr:uid="{7151E540-3C06-4968-BB58-E64670580122}"/>
    <cellStyle name="Normal 7 5 2 4" xfId="2366" xr:uid="{734C3F11-CFEA-4A99-B714-6662E3143C15}"/>
    <cellStyle name="Normal 7 5 2 4 2" xfId="2367" xr:uid="{736F002F-98C0-457C-A709-6DE3F9925DED}"/>
    <cellStyle name="Normal 7 5 2 4 3" xfId="2368" xr:uid="{FE81D81E-9A90-43BE-AE44-944E8B4BA2C2}"/>
    <cellStyle name="Normal 7 5 2 4 4" xfId="2369" xr:uid="{031B1191-596C-46CA-9292-823764CCD716}"/>
    <cellStyle name="Normal 7 5 2 5" xfId="2370" xr:uid="{ED4F9D86-B7E4-4446-A065-9B74CDFC73FF}"/>
    <cellStyle name="Normal 7 5 2 5 2" xfId="2371" xr:uid="{2F0BEAF8-2C1A-4293-B70F-34CE0C1D3397}"/>
    <cellStyle name="Normal 7 5 2 5 3" xfId="2372" xr:uid="{29D65F8F-84BA-41CA-B9D6-F9A050DF16DD}"/>
    <cellStyle name="Normal 7 5 2 5 4" xfId="2373" xr:uid="{DB57FA4D-6465-4B64-86E4-9E67147E418A}"/>
    <cellStyle name="Normal 7 5 2 6" xfId="2374" xr:uid="{2520A4DD-CA09-4E34-B3FC-23CF64E3CD27}"/>
    <cellStyle name="Normal 7 5 2 7" xfId="2375" xr:uid="{C092DAD8-F6FA-4EAF-9094-FF1E1611E3C5}"/>
    <cellStyle name="Normal 7 5 2 8" xfId="2376" xr:uid="{FFED47B2-805D-4543-9FD0-5BFED8047C2A}"/>
    <cellStyle name="Normal 7 5 3" xfId="2377" xr:uid="{AA84D1FF-BA54-4ACA-B7C3-416966779094}"/>
    <cellStyle name="Normal 7 5 3 2" xfId="2378" xr:uid="{823ED683-93B3-48B8-BC16-B1804523AED1}"/>
    <cellStyle name="Normal 7 5 3 2 2" xfId="2379" xr:uid="{D102E3B6-9A23-4BEC-BFDA-B9E6756C3335}"/>
    <cellStyle name="Normal 7 5 3 2 3" xfId="2380" xr:uid="{375251C7-05DA-4E76-9FFA-8D54C72E50AE}"/>
    <cellStyle name="Normal 7 5 3 2 4" xfId="2381" xr:uid="{E94D6A47-E4AD-4AC0-B3EF-CF7EC1590EBA}"/>
    <cellStyle name="Normal 7 5 3 3" xfId="2382" xr:uid="{FFBCE0E3-DE04-4A3E-B9D6-26F903D3AC2C}"/>
    <cellStyle name="Normal 7 5 3 3 2" xfId="2383" xr:uid="{616604CC-042F-4AD8-AD25-36E1A2FB3971}"/>
    <cellStyle name="Normal 7 5 3 3 3" xfId="2384" xr:uid="{F138093A-B8F1-4EA8-8279-78E1D2AA1337}"/>
    <cellStyle name="Normal 7 5 3 3 4" xfId="2385" xr:uid="{72884B7B-399D-42C7-AFB0-564C1106158A}"/>
    <cellStyle name="Normal 7 5 3 4" xfId="2386" xr:uid="{40949181-33AC-4CE1-9B1D-838260389109}"/>
    <cellStyle name="Normal 7 5 3 5" xfId="2387" xr:uid="{26DF3C0E-FFE1-49B7-AB60-60947A6CD07A}"/>
    <cellStyle name="Normal 7 5 3 6" xfId="2388" xr:uid="{E9E36EBB-A5C5-42D5-A30B-A82DBFECF0D9}"/>
    <cellStyle name="Normal 7 5 4" xfId="2389" xr:uid="{9832C692-5802-42D7-93C4-E47BA8E1BF50}"/>
    <cellStyle name="Normal 7 5 4 2" xfId="2390" xr:uid="{CED63917-18DC-47CD-85CC-C8A43FA84ECF}"/>
    <cellStyle name="Normal 7 5 4 2 2" xfId="2391" xr:uid="{303ED3D6-3FF5-422E-B1F7-750D395556B2}"/>
    <cellStyle name="Normal 7 5 4 2 3" xfId="2392" xr:uid="{A98FEC50-9792-4422-AB0F-7109A0D0307C}"/>
    <cellStyle name="Normal 7 5 4 2 4" xfId="2393" xr:uid="{79285157-0E31-42AA-96E4-A59310C8168F}"/>
    <cellStyle name="Normal 7 5 4 3" xfId="2394" xr:uid="{9DDFB6F6-AF42-4D6A-984E-FF7C22234910}"/>
    <cellStyle name="Normal 7 5 4 4" xfId="2395" xr:uid="{441D29DB-93F3-4C66-B6D3-03CD42AF2B97}"/>
    <cellStyle name="Normal 7 5 4 5" xfId="2396" xr:uid="{13A5C415-A91E-42CD-9233-C12F398D9F3D}"/>
    <cellStyle name="Normal 7 5 5" xfId="2397" xr:uid="{E762F7F2-7619-40A0-848B-18188231EBC4}"/>
    <cellStyle name="Normal 7 5 5 2" xfId="2398" xr:uid="{FFF7FB7B-874D-4D7F-A092-F9893A18C17E}"/>
    <cellStyle name="Normal 7 5 5 3" xfId="2399" xr:uid="{19D580AD-F646-4091-B33C-FA0A31ABB677}"/>
    <cellStyle name="Normal 7 5 5 4" xfId="2400" xr:uid="{B12486A2-B4D4-4261-8B0E-D29820580BD6}"/>
    <cellStyle name="Normal 7 5 6" xfId="2401" xr:uid="{BBAFD4CB-3ACA-4FFB-BAEC-95B0107837D1}"/>
    <cellStyle name="Normal 7 5 6 2" xfId="2402" xr:uid="{611550E4-4366-420D-98E0-83FC1810E412}"/>
    <cellStyle name="Normal 7 5 6 3" xfId="2403" xr:uid="{247BD7A0-55FB-4B88-9F27-4C6810715EA8}"/>
    <cellStyle name="Normal 7 5 6 4" xfId="2404" xr:uid="{1B462465-0812-4813-8346-0E1F8F1EA9D5}"/>
    <cellStyle name="Normal 7 5 7" xfId="2405" xr:uid="{C9DB42A9-8F38-4641-851A-BFBBE4E9C8DD}"/>
    <cellStyle name="Normal 7 5 8" xfId="2406" xr:uid="{7B0AA65E-87D2-464A-8032-CEA77BE708BD}"/>
    <cellStyle name="Normal 7 5 9" xfId="2407" xr:uid="{1D45E6EF-1290-48B4-BD86-9F5ACEF861E8}"/>
    <cellStyle name="Normal 7 6" xfId="2408" xr:uid="{6A6292D8-A2E2-491F-BC7D-3465F63F6022}"/>
    <cellStyle name="Normal 7 6 2" xfId="2409" xr:uid="{A2B0AD4E-D55C-4F6D-ABCC-47F996639156}"/>
    <cellStyle name="Normal 7 6 2 2" xfId="2410" xr:uid="{C7C2F3F8-C204-4471-85C3-2698192472DB}"/>
    <cellStyle name="Normal 7 6 2 2 2" xfId="2411" xr:uid="{120B8619-96E9-45C4-B7A3-454AA078E648}"/>
    <cellStyle name="Normal 7 6 2 2 2 2" xfId="4100" xr:uid="{655AE6DA-ADF6-43F4-A10B-ABA524AB3591}"/>
    <cellStyle name="Normal 7 6 2 2 3" xfId="2412" xr:uid="{EC59C494-5F24-4C37-817A-8CF91FE519F1}"/>
    <cellStyle name="Normal 7 6 2 2 4" xfId="2413" xr:uid="{31E43468-3963-400A-8D75-BA8DD9176E59}"/>
    <cellStyle name="Normal 7 6 2 3" xfId="2414" xr:uid="{8E6F0623-0575-4745-A4F4-D6C9B2B6F76E}"/>
    <cellStyle name="Normal 7 6 2 3 2" xfId="2415" xr:uid="{AF83239F-29AD-45CA-88B1-50844AC7E3BD}"/>
    <cellStyle name="Normal 7 6 2 3 3" xfId="2416" xr:uid="{1BD04620-0007-442C-9F68-FA8FA3EF7F3C}"/>
    <cellStyle name="Normal 7 6 2 3 4" xfId="2417" xr:uid="{1669F0DB-3B2F-48BC-91EB-19CC4C632D59}"/>
    <cellStyle name="Normal 7 6 2 4" xfId="2418" xr:uid="{0E0A7A30-1F5A-4975-B466-78E30A480529}"/>
    <cellStyle name="Normal 7 6 2 5" xfId="2419" xr:uid="{B3835D6C-9AF5-470F-A868-6F9B27D01196}"/>
    <cellStyle name="Normal 7 6 2 6" xfId="2420" xr:uid="{0F41E987-FD3C-49A6-8749-EFDCD3403F6E}"/>
    <cellStyle name="Normal 7 6 3" xfId="2421" xr:uid="{B8AC7F54-E31F-4986-87B0-EFEFC9834397}"/>
    <cellStyle name="Normal 7 6 3 2" xfId="2422" xr:uid="{78E700EB-3ABD-4B95-B693-E19876E42F60}"/>
    <cellStyle name="Normal 7 6 3 2 2" xfId="2423" xr:uid="{CCE176CD-C147-4BC2-AEC6-8BFE0D5E8E4F}"/>
    <cellStyle name="Normal 7 6 3 2 3" xfId="2424" xr:uid="{69D5CC21-9129-467B-B100-95C25472FA8E}"/>
    <cellStyle name="Normal 7 6 3 2 4" xfId="2425" xr:uid="{D204E20D-5102-4E92-B47F-625061B54CD1}"/>
    <cellStyle name="Normal 7 6 3 3" xfId="2426" xr:uid="{2323ABEB-A639-45E4-A0A2-84C0F8F4FE23}"/>
    <cellStyle name="Normal 7 6 3 4" xfId="2427" xr:uid="{6AF08758-A836-4FD3-96B4-65404CC2EBB8}"/>
    <cellStyle name="Normal 7 6 3 5" xfId="2428" xr:uid="{211EED51-D607-424A-9D2F-046FA8B079ED}"/>
    <cellStyle name="Normal 7 6 4" xfId="2429" xr:uid="{87D608B2-E9FB-4196-B7B0-DB509B0E3E22}"/>
    <cellStyle name="Normal 7 6 4 2" xfId="2430" xr:uid="{D2594B8C-1E5A-444E-94C0-CF933FA7A9F4}"/>
    <cellStyle name="Normal 7 6 4 3" xfId="2431" xr:uid="{7EAA0436-6BC5-4D86-B001-F8FFC6ADD958}"/>
    <cellStyle name="Normal 7 6 4 4" xfId="2432" xr:uid="{AAC0E4A1-E496-4E94-8CD8-3DF808EBC864}"/>
    <cellStyle name="Normal 7 6 5" xfId="2433" xr:uid="{AEF7881A-50AF-44C0-81E0-853842E29966}"/>
    <cellStyle name="Normal 7 6 5 2" xfId="2434" xr:uid="{77D37036-A431-46D7-9DD3-C868CC68970B}"/>
    <cellStyle name="Normal 7 6 5 3" xfId="2435" xr:uid="{67916CD3-1C7C-4921-AC07-B3BFA100EEB6}"/>
    <cellStyle name="Normal 7 6 5 4" xfId="2436" xr:uid="{0AFF5D3F-2E52-4591-8996-6D70C452DCC6}"/>
    <cellStyle name="Normal 7 6 6" xfId="2437" xr:uid="{7DAF297D-0C03-473F-B62E-A921D8AF3E3D}"/>
    <cellStyle name="Normal 7 6 7" xfId="2438" xr:uid="{6C8C7F71-4D20-4263-9CE8-F401B22F3783}"/>
    <cellStyle name="Normal 7 6 8" xfId="2439" xr:uid="{D0A52BB2-4D5F-4B4A-97DD-14DFF3B1AAB9}"/>
    <cellStyle name="Normal 7 7" xfId="2440" xr:uid="{718C084B-1E83-4A77-B300-A15238C6FCF1}"/>
    <cellStyle name="Normal 7 7 2" xfId="2441" xr:uid="{FD12BCA3-E034-41B0-A683-4E61B690E513}"/>
    <cellStyle name="Normal 7 7 2 2" xfId="2442" xr:uid="{A7081947-8AD5-4D1B-BF08-E63AE8BB28E6}"/>
    <cellStyle name="Normal 7 7 2 2 2" xfId="2443" xr:uid="{F489D3A7-381C-4959-9ED8-6665A921D551}"/>
    <cellStyle name="Normal 7 7 2 2 3" xfId="2444" xr:uid="{E98E7749-C4A7-455E-A615-D528FE1D85D6}"/>
    <cellStyle name="Normal 7 7 2 2 4" xfId="2445" xr:uid="{75BF48F8-93FF-47F8-82C9-727E8F01138C}"/>
    <cellStyle name="Normal 7 7 2 3" xfId="2446" xr:uid="{2D3A73F5-1609-4E60-B6F4-FD6E1365C586}"/>
    <cellStyle name="Normal 7 7 2 4" xfId="2447" xr:uid="{C98AE22A-A2B6-4081-8BCC-60A4CFFB1275}"/>
    <cellStyle name="Normal 7 7 2 5" xfId="2448" xr:uid="{34B99866-6432-443D-BBCE-C68BB0C78653}"/>
    <cellStyle name="Normal 7 7 3" xfId="2449" xr:uid="{A4EB85BA-6445-428A-AA52-E091315D1620}"/>
    <cellStyle name="Normal 7 7 3 2" xfId="2450" xr:uid="{1DE64474-0C7B-462C-8216-6BFE420B1416}"/>
    <cellStyle name="Normal 7 7 3 3" xfId="2451" xr:uid="{481A17C3-5F9A-4391-82CC-42F36F0BF6BF}"/>
    <cellStyle name="Normal 7 7 3 4" xfId="2452" xr:uid="{C199AF0A-F57F-4225-A1A6-339399F0E2CE}"/>
    <cellStyle name="Normal 7 7 4" xfId="2453" xr:uid="{3148F16F-4659-4266-B212-50B5396A5FB1}"/>
    <cellStyle name="Normal 7 7 4 2" xfId="2454" xr:uid="{E4F7B5C2-524A-4A9C-BA6F-6080E75D5CB2}"/>
    <cellStyle name="Normal 7 7 4 3" xfId="2455" xr:uid="{0633D1AC-5142-4FBE-8548-668010D0EF60}"/>
    <cellStyle name="Normal 7 7 4 4" xfId="2456" xr:uid="{BBFA815C-037F-4402-B7F9-31F81FA5D25C}"/>
    <cellStyle name="Normal 7 7 5" xfId="2457" xr:uid="{27C4F898-AF1F-4FAE-87F9-054F7616C613}"/>
    <cellStyle name="Normal 7 7 6" xfId="2458" xr:uid="{9F5C2C37-A79D-4FF2-B634-622E338E7DB3}"/>
    <cellStyle name="Normal 7 7 7" xfId="2459" xr:uid="{0BCF9374-8E5C-4D8E-A6E0-DCA212CEB0A0}"/>
    <cellStyle name="Normal 7 8" xfId="2460" xr:uid="{BFBDFBFB-B262-48F9-905A-504187DEDC57}"/>
    <cellStyle name="Normal 7 8 2" xfId="2461" xr:uid="{22BBD5E6-97AF-4657-B9C5-AE65EE5B83D5}"/>
    <cellStyle name="Normal 7 8 2 2" xfId="2462" xr:uid="{D78EB457-0DA7-4E6D-A45D-2168B4FF7C5C}"/>
    <cellStyle name="Normal 7 8 2 3" xfId="2463" xr:uid="{E7489B57-36D3-482A-8F3E-E6E841FF67D1}"/>
    <cellStyle name="Normal 7 8 2 4" xfId="2464" xr:uid="{7B793908-B36D-4C6C-8DE3-4ADE35133ECE}"/>
    <cellStyle name="Normal 7 8 3" xfId="2465" xr:uid="{9FA4510C-1D32-4E9F-B9C2-CEF29FA35FF0}"/>
    <cellStyle name="Normal 7 8 3 2" xfId="2466" xr:uid="{CE9EA4C5-0F97-41B6-9B5F-9E725681D1DB}"/>
    <cellStyle name="Normal 7 8 3 3" xfId="2467" xr:uid="{B923174A-94FB-48A9-9D1B-C43CB0BF318A}"/>
    <cellStyle name="Normal 7 8 3 4" xfId="2468" xr:uid="{6842CDE4-E203-444D-A427-31266798BA70}"/>
    <cellStyle name="Normal 7 8 4" xfId="2469" xr:uid="{7F733A81-5ADC-4924-A295-DB2CE7AA6F81}"/>
    <cellStyle name="Normal 7 8 5" xfId="2470" xr:uid="{CEBF8105-2843-405B-95CB-D950B7E28E36}"/>
    <cellStyle name="Normal 7 8 6" xfId="2471" xr:uid="{6F0522EE-0679-4CA7-9657-E0DC28914A37}"/>
    <cellStyle name="Normal 7 9" xfId="2472" xr:uid="{766013CB-1EB3-4F59-A54E-084FF3DA25A9}"/>
    <cellStyle name="Normal 7 9 2" xfId="2473" xr:uid="{42CDB711-37AD-4A0F-A57B-8541AAFE17B2}"/>
    <cellStyle name="Normal 7 9 2 2" xfId="2474" xr:uid="{ECF8F370-6C14-4CDE-87AD-6A6E36C96504}"/>
    <cellStyle name="Normal 7 9 2 2 2" xfId="4383" xr:uid="{FA3F88DE-AD4C-472D-BCE4-4F01C1588549}"/>
    <cellStyle name="Normal 7 9 2 2 2 2" xfId="4647" xr:uid="{E292C86F-8BDE-42AD-B175-A9A9D7D2EA16}"/>
    <cellStyle name="Normal 7 9 2 2 3" xfId="4855" xr:uid="{6A1A1B5F-AD1D-4062-9220-49C3F42786B6}"/>
    <cellStyle name="Normal 7 9 2 3" xfId="2475" xr:uid="{EA20DFC4-D294-4CBA-A150-50614D9EE9AC}"/>
    <cellStyle name="Normal 7 9 2 4" xfId="2476" xr:uid="{074DC02C-458D-4581-AFE0-E75524388A3D}"/>
    <cellStyle name="Normal 7 9 3" xfId="2477" xr:uid="{441F1F09-8E57-404E-BCF0-A16443D6521B}"/>
    <cellStyle name="Normal 7 9 3 2" xfId="5508" xr:uid="{3956FDE8-1E03-40B4-989C-2F9FECF6EB84}"/>
    <cellStyle name="Normal 7 9 4" xfId="2478" xr:uid="{59C34C73-37BE-4323-BAAF-DDF0AC599F43}"/>
    <cellStyle name="Normal 7 9 4 2" xfId="4792" xr:uid="{FF867407-3ACC-419E-A658-7575A79AE317}"/>
    <cellStyle name="Normal 7 9 4 3" xfId="4856" xr:uid="{3DAE08D9-9AC1-4EEC-A326-A756C4B5BC8C}"/>
    <cellStyle name="Normal 7 9 4 4" xfId="4821" xr:uid="{CB9F96E2-DB07-4185-A571-CBE56F9DB2B3}"/>
    <cellStyle name="Normal 7 9 5" xfId="2479" xr:uid="{A033788A-CF98-4B47-9DEA-39CDF51B59E3}"/>
    <cellStyle name="Normal 8" xfId="76" xr:uid="{3426835D-B024-488A-8B83-A11D0D0DE28A}"/>
    <cellStyle name="Normal 8 10" xfId="2480" xr:uid="{79D9927E-4E6A-49EB-83EB-641BB57CFFB5}"/>
    <cellStyle name="Normal 8 10 2" xfId="2481" xr:uid="{BE8A947E-075D-4A19-9BC8-44D8553BD119}"/>
    <cellStyle name="Normal 8 10 3" xfId="2482" xr:uid="{A72A622B-EB4C-4073-81A5-80A9A5C7B689}"/>
    <cellStyle name="Normal 8 10 4" xfId="2483" xr:uid="{33787D4F-64F5-4561-924F-2D3D3E8111CE}"/>
    <cellStyle name="Normal 8 11" xfId="2484" xr:uid="{DFEC583B-6F3A-4551-B1A6-70AAFAA3C99A}"/>
    <cellStyle name="Normal 8 11 2" xfId="2485" xr:uid="{F6D5BA7B-A529-496D-83D2-19815028F1F9}"/>
    <cellStyle name="Normal 8 11 3" xfId="2486" xr:uid="{8E7E2E06-267D-44F6-8D27-66CA5C01AEF9}"/>
    <cellStyle name="Normal 8 11 4" xfId="2487" xr:uid="{A904B330-4532-40CD-80FA-2F588F091DE6}"/>
    <cellStyle name="Normal 8 12" xfId="2488" xr:uid="{19555F89-2161-47E0-A2D0-4648AC5BDE31}"/>
    <cellStyle name="Normal 8 12 2" xfId="2489" xr:uid="{9C77B4BF-C3FC-445F-86F8-1FDB2EF3D332}"/>
    <cellStyle name="Normal 8 13" xfId="2490" xr:uid="{733F078A-88FB-4B40-A508-82BE3465A0D2}"/>
    <cellStyle name="Normal 8 14" xfId="2491" xr:uid="{4A250C6C-E041-47E6-A705-AA9446695200}"/>
    <cellStyle name="Normal 8 15" xfId="2492" xr:uid="{7D4A9B0D-BC29-4368-BE01-B769BB6F1565}"/>
    <cellStyle name="Normal 8 2" xfId="95" xr:uid="{B344E0D9-D090-4EB0-A4B0-F0FC1AFB32FF}"/>
    <cellStyle name="Normal 8 2 10" xfId="2493" xr:uid="{EA17CA08-B7DC-455F-B1E1-6D255C2EED27}"/>
    <cellStyle name="Normal 8 2 11" xfId="2494" xr:uid="{4D3CCDC1-CE82-4558-B6A0-916432691928}"/>
    <cellStyle name="Normal 8 2 2" xfId="2495" xr:uid="{D224F117-8B33-4B65-8B0D-49D25B050607}"/>
    <cellStyle name="Normal 8 2 2 2" xfId="2496" xr:uid="{B8FC7E4B-49FA-4BC2-870E-9E27E43DAAE3}"/>
    <cellStyle name="Normal 8 2 2 2 2" xfId="2497" xr:uid="{6AFA0001-FCF5-4242-BD21-4C7C4B69888B}"/>
    <cellStyle name="Normal 8 2 2 2 2 2" xfId="2498" xr:uid="{16399666-417F-4243-996D-DD7C4902F3F0}"/>
    <cellStyle name="Normal 8 2 2 2 2 2 2" xfId="2499" xr:uid="{2B12E177-7FD7-47D6-84DA-532DDA8C419D}"/>
    <cellStyle name="Normal 8 2 2 2 2 2 2 2" xfId="4101" xr:uid="{6D658F85-AE7E-43FD-97AA-68A8A0F24D50}"/>
    <cellStyle name="Normal 8 2 2 2 2 2 2 2 2" xfId="4102" xr:uid="{70ECB31C-A95F-43C6-8E68-8039476F7AA8}"/>
    <cellStyle name="Normal 8 2 2 2 2 2 2 3" xfId="4103" xr:uid="{C210FD18-02B7-46D7-810E-F594A24DAAEC}"/>
    <cellStyle name="Normal 8 2 2 2 2 2 3" xfId="2500" xr:uid="{782FBE15-141F-4058-A339-AB1049849524}"/>
    <cellStyle name="Normal 8 2 2 2 2 2 3 2" xfId="4104" xr:uid="{28CC7FDE-0D44-4B37-8DDD-8C5EBE213686}"/>
    <cellStyle name="Normal 8 2 2 2 2 2 4" xfId="2501" xr:uid="{5E021863-552D-4CDE-A9B1-F4801DC1D8DB}"/>
    <cellStyle name="Normal 8 2 2 2 2 3" xfId="2502" xr:uid="{42BBEC1B-1B14-4AF3-A00E-F882AB6422CB}"/>
    <cellStyle name="Normal 8 2 2 2 2 3 2" xfId="2503" xr:uid="{552D3F94-771B-4D2D-9B9F-61FAC232AA57}"/>
    <cellStyle name="Normal 8 2 2 2 2 3 2 2" xfId="4105" xr:uid="{AC6F175C-EB7C-4573-918C-447344F5BD19}"/>
    <cellStyle name="Normal 8 2 2 2 2 3 3" xfId="2504" xr:uid="{3673BE77-55FA-4310-BEEE-594D581E2BBF}"/>
    <cellStyle name="Normal 8 2 2 2 2 3 4" xfId="2505" xr:uid="{E7AB1703-3988-4C6B-AEEB-CD3FC7F6251E}"/>
    <cellStyle name="Normal 8 2 2 2 2 4" xfId="2506" xr:uid="{EF16B8D7-331D-4A4E-B9B3-E4C40F0E16AA}"/>
    <cellStyle name="Normal 8 2 2 2 2 4 2" xfId="4106" xr:uid="{7A5A6AA6-5C88-40DB-9473-92342F0064BC}"/>
    <cellStyle name="Normal 8 2 2 2 2 5" xfId="2507" xr:uid="{89FCFC60-E74B-4A7D-865A-1AA4488F4E04}"/>
    <cellStyle name="Normal 8 2 2 2 2 6" xfId="2508" xr:uid="{0783A658-35E1-4FF5-BF3E-A42B8B8EED03}"/>
    <cellStyle name="Normal 8 2 2 2 3" xfId="2509" xr:uid="{70A44721-2FEF-4484-BF6A-06A0CC20859B}"/>
    <cellStyle name="Normal 8 2 2 2 3 2" xfId="2510" xr:uid="{0B4873F5-D3F5-4B3E-82BE-4B48E6F2A52D}"/>
    <cellStyle name="Normal 8 2 2 2 3 2 2" xfId="2511" xr:uid="{66BB60CE-4FD5-4DB2-9F2C-FB1AF6F10DE6}"/>
    <cellStyle name="Normal 8 2 2 2 3 2 2 2" xfId="4107" xr:uid="{920F959A-DD05-4299-BA99-7DE70D18EC04}"/>
    <cellStyle name="Normal 8 2 2 2 3 2 2 2 2" xfId="4108" xr:uid="{86CEC036-BB43-4031-B6B5-DF24E0FBBFB7}"/>
    <cellStyle name="Normal 8 2 2 2 3 2 2 3" xfId="4109" xr:uid="{8C27EDD1-8C70-4B84-972B-A168E9942975}"/>
    <cellStyle name="Normal 8 2 2 2 3 2 3" xfId="2512" xr:uid="{6C7DC4DB-0AA9-485B-9844-EED31876B132}"/>
    <cellStyle name="Normal 8 2 2 2 3 2 3 2" xfId="4110" xr:uid="{28AE7EBF-BEBA-4A1A-9EFB-193D8A491A10}"/>
    <cellStyle name="Normal 8 2 2 2 3 2 4" xfId="2513" xr:uid="{FAD1776D-14B8-4019-8D2D-8F7440E29551}"/>
    <cellStyle name="Normal 8 2 2 2 3 3" xfId="2514" xr:uid="{7EBD3D9A-D15C-4BCF-AF32-99F731CB43EF}"/>
    <cellStyle name="Normal 8 2 2 2 3 3 2" xfId="4111" xr:uid="{68CDC169-EA5A-4D5A-A417-0324B76D1FFC}"/>
    <cellStyle name="Normal 8 2 2 2 3 3 2 2" xfId="4112" xr:uid="{96877DA6-4F78-4CC8-8816-E27AB49B524F}"/>
    <cellStyle name="Normal 8 2 2 2 3 3 3" xfId="4113" xr:uid="{7C019C5A-0515-435D-BF10-953401B05AE4}"/>
    <cellStyle name="Normal 8 2 2 2 3 4" xfId="2515" xr:uid="{557C2020-0CC3-41B1-87E3-0C469C985791}"/>
    <cellStyle name="Normal 8 2 2 2 3 4 2" xfId="4114" xr:uid="{D910F4D0-3EA7-47D7-81A3-809CA5F14335}"/>
    <cellStyle name="Normal 8 2 2 2 3 5" xfId="2516" xr:uid="{05AB1F60-BB75-431B-AF0E-C8984F6BA630}"/>
    <cellStyle name="Normal 8 2 2 2 4" xfId="2517" xr:uid="{E7D3D6B2-D085-4829-9427-42398170F959}"/>
    <cellStyle name="Normal 8 2 2 2 4 2" xfId="2518" xr:uid="{B6F55AC2-E528-410E-A783-19D9D46F98DC}"/>
    <cellStyle name="Normal 8 2 2 2 4 2 2" xfId="4115" xr:uid="{5C966D70-A187-436A-AA5A-86766D5F8D41}"/>
    <cellStyle name="Normal 8 2 2 2 4 2 2 2" xfId="4116" xr:uid="{5C6278E2-D9D2-4EBE-B8BF-2A5533465236}"/>
    <cellStyle name="Normal 8 2 2 2 4 2 3" xfId="4117" xr:uid="{45B8436D-1D2F-4430-B8B2-10A8796F45CF}"/>
    <cellStyle name="Normal 8 2 2 2 4 3" xfId="2519" xr:uid="{1A26F83C-7A06-4362-B84B-C5751ABB736D}"/>
    <cellStyle name="Normal 8 2 2 2 4 3 2" xfId="4118" xr:uid="{CEEDBA32-E837-4323-AEFA-BFD344E17420}"/>
    <cellStyle name="Normal 8 2 2 2 4 4" xfId="2520" xr:uid="{10B6905B-F8EB-4F85-86EA-19A31451B73E}"/>
    <cellStyle name="Normal 8 2 2 2 5" xfId="2521" xr:uid="{D951D4C6-41FE-48E1-AB17-6B6DA67E460C}"/>
    <cellStyle name="Normal 8 2 2 2 5 2" xfId="2522" xr:uid="{D91B5C88-C1CB-42DC-918E-FD3F471DE8C9}"/>
    <cellStyle name="Normal 8 2 2 2 5 2 2" xfId="4119" xr:uid="{EC8B26ED-42BF-4C71-8D66-596295DD7047}"/>
    <cellStyle name="Normal 8 2 2 2 5 3" xfId="2523" xr:uid="{70ACEF03-BF3D-4F6A-B6D0-A7CF51500244}"/>
    <cellStyle name="Normal 8 2 2 2 5 4" xfId="2524" xr:uid="{6576B157-11AF-455C-8948-0DF95F42776F}"/>
    <cellStyle name="Normal 8 2 2 2 6" xfId="2525" xr:uid="{5AE29CE4-F863-4B57-92FF-19603E3B9826}"/>
    <cellStyle name="Normal 8 2 2 2 6 2" xfId="4120" xr:uid="{FEC814A1-881D-4C10-B2CE-DC2CB5EDCA5E}"/>
    <cellStyle name="Normal 8 2 2 2 7" xfId="2526" xr:uid="{081CA598-DD82-40CA-A73C-19D2E1C7199D}"/>
    <cellStyle name="Normal 8 2 2 2 8" xfId="2527" xr:uid="{6435A474-DF36-4204-AF07-8A9688C0588B}"/>
    <cellStyle name="Normal 8 2 2 3" xfId="2528" xr:uid="{F620D320-58F8-4F65-9453-AADE69E03AA3}"/>
    <cellStyle name="Normal 8 2 2 3 2" xfId="2529" xr:uid="{365A5EBE-AEDE-4DB6-B80F-67344AFDB77B}"/>
    <cellStyle name="Normal 8 2 2 3 2 2" xfId="2530" xr:uid="{BF2ABD4F-81B1-4F96-A719-74CC5EA69567}"/>
    <cellStyle name="Normal 8 2 2 3 2 2 2" xfId="4121" xr:uid="{44D47EAF-6225-47A5-A9F8-D43A9EB59DBA}"/>
    <cellStyle name="Normal 8 2 2 3 2 2 2 2" xfId="4122" xr:uid="{BABD6878-5805-44B6-8C0B-387E531BF636}"/>
    <cellStyle name="Normal 8 2 2 3 2 2 3" xfId="4123" xr:uid="{70D7AE4A-A5C2-4D79-973A-8B8A2D3CC208}"/>
    <cellStyle name="Normal 8 2 2 3 2 3" xfId="2531" xr:uid="{425518BF-FE52-4911-9257-1EB2B80B8F14}"/>
    <cellStyle name="Normal 8 2 2 3 2 3 2" xfId="4124" xr:uid="{694C3181-E8C7-43C1-B314-C48B109A56A4}"/>
    <cellStyle name="Normal 8 2 2 3 2 4" xfId="2532" xr:uid="{CC8C456B-4CF9-4733-9DCA-4D5F88965672}"/>
    <cellStyle name="Normal 8 2 2 3 3" xfId="2533" xr:uid="{7DFF3DBB-E254-4E4C-B976-D47F081449F7}"/>
    <cellStyle name="Normal 8 2 2 3 3 2" xfId="2534" xr:uid="{64393116-63DA-43D7-828D-87E9D80A2FF8}"/>
    <cellStyle name="Normal 8 2 2 3 3 2 2" xfId="4125" xr:uid="{0617EFAE-DFE0-4147-BA63-614EB59A1D80}"/>
    <cellStyle name="Normal 8 2 2 3 3 3" xfId="2535" xr:uid="{C55B7E90-EBD6-49E6-B58A-89BF18FFBC63}"/>
    <cellStyle name="Normal 8 2 2 3 3 4" xfId="2536" xr:uid="{13D6A4FB-CE65-4AF2-BD46-FABAE5920D06}"/>
    <cellStyle name="Normal 8 2 2 3 4" xfId="2537" xr:uid="{6EAB30FF-98FA-4F33-A871-1EF0AE7DCA5C}"/>
    <cellStyle name="Normal 8 2 2 3 4 2" xfId="4126" xr:uid="{E95E0EFB-3A26-48A0-BB63-DD3858AC203F}"/>
    <cellStyle name="Normal 8 2 2 3 5" xfId="2538" xr:uid="{E09A2430-23F8-478C-B70E-4CCE15D41802}"/>
    <cellStyle name="Normal 8 2 2 3 6" xfId="2539" xr:uid="{22B1F292-636E-4D41-BC29-618835BD7A33}"/>
    <cellStyle name="Normal 8 2 2 4" xfId="2540" xr:uid="{617940FE-FCFE-4866-A6DC-F9CEED6F3C54}"/>
    <cellStyle name="Normal 8 2 2 4 2" xfId="2541" xr:uid="{32460B2B-8EE7-4E8B-90E1-0962096439C9}"/>
    <cellStyle name="Normal 8 2 2 4 2 2" xfId="2542" xr:uid="{C6A21D43-D177-4E16-8F89-5D058BCDBF4A}"/>
    <cellStyle name="Normal 8 2 2 4 2 2 2" xfId="4127" xr:uid="{B0B961AF-B4E5-4BC1-8A28-CDAF05BDFF18}"/>
    <cellStyle name="Normal 8 2 2 4 2 2 2 2" xfId="4128" xr:uid="{FE9C63D1-4E28-4843-B407-A0AE1BE0EDF9}"/>
    <cellStyle name="Normal 8 2 2 4 2 2 3" xfId="4129" xr:uid="{6D935B01-E893-46D4-815C-DC9188ED38B2}"/>
    <cellStyle name="Normal 8 2 2 4 2 3" xfId="2543" xr:uid="{93B8C7B9-E74D-418E-BA85-224644E5745F}"/>
    <cellStyle name="Normal 8 2 2 4 2 3 2" xfId="4130" xr:uid="{8D206BD8-FA31-4F21-8FD6-2E091F649F30}"/>
    <cellStyle name="Normal 8 2 2 4 2 4" xfId="2544" xr:uid="{E5096529-6ECC-4B28-BA22-F6F0DD6410D1}"/>
    <cellStyle name="Normal 8 2 2 4 3" xfId="2545" xr:uid="{CEA67139-350D-4715-9CF6-9FC917B0629F}"/>
    <cellStyle name="Normal 8 2 2 4 3 2" xfId="4131" xr:uid="{750159C1-786F-4ECA-A0CF-CAAAB7ED2C0F}"/>
    <cellStyle name="Normal 8 2 2 4 3 2 2" xfId="4132" xr:uid="{0C1B4547-30F3-4EC9-898C-A8A3E43F8E07}"/>
    <cellStyle name="Normal 8 2 2 4 3 3" xfId="4133" xr:uid="{D34BED68-824A-4B56-B4E4-6457CB1C0737}"/>
    <cellStyle name="Normal 8 2 2 4 4" xfId="2546" xr:uid="{8A97E2F3-CD22-49D4-AF77-E765D08D8481}"/>
    <cellStyle name="Normal 8 2 2 4 4 2" xfId="4134" xr:uid="{2D76C509-B03D-4C19-951E-179EB7244066}"/>
    <cellStyle name="Normal 8 2 2 4 5" xfId="2547" xr:uid="{1657C482-4BD0-49A0-9F47-9FB506CF4AD0}"/>
    <cellStyle name="Normal 8 2 2 5" xfId="2548" xr:uid="{264E4B66-8ABA-4F94-84C3-196DA57ECF73}"/>
    <cellStyle name="Normal 8 2 2 5 2" xfId="2549" xr:uid="{22D452F6-FD52-4DC4-989A-CA1349660096}"/>
    <cellStyle name="Normal 8 2 2 5 2 2" xfId="4135" xr:uid="{7A63B911-7F0F-4638-B409-AA6A0FDEF6B9}"/>
    <cellStyle name="Normal 8 2 2 5 2 2 2" xfId="4136" xr:uid="{64A23EE8-948B-41F8-8CED-96AA6F2D6A19}"/>
    <cellStyle name="Normal 8 2 2 5 2 3" xfId="4137" xr:uid="{056455AA-3953-41BC-BBAE-C14BC884C950}"/>
    <cellStyle name="Normal 8 2 2 5 3" xfId="2550" xr:uid="{67AA6ABC-3C0C-452D-BEC8-9B57CB42887A}"/>
    <cellStyle name="Normal 8 2 2 5 3 2" xfId="4138" xr:uid="{10A907DD-0A1F-43D3-8CE5-A35D9BB98E66}"/>
    <cellStyle name="Normal 8 2 2 5 4" xfId="2551" xr:uid="{5CD64536-6A03-4D44-9F9D-B9B42DA095B2}"/>
    <cellStyle name="Normal 8 2 2 6" xfId="2552" xr:uid="{E1790B52-BB90-4732-867F-03624BD895D0}"/>
    <cellStyle name="Normal 8 2 2 6 2" xfId="2553" xr:uid="{630DDA79-FEB9-4AE5-8928-60D04BFB5653}"/>
    <cellStyle name="Normal 8 2 2 6 2 2" xfId="4139" xr:uid="{E0D34666-FC3A-4432-AA48-FAED079FEB8C}"/>
    <cellStyle name="Normal 8 2 2 6 3" xfId="2554" xr:uid="{DD84D4D2-7D8E-4E4F-A482-8CCB252A1DC0}"/>
    <cellStyle name="Normal 8 2 2 6 4" xfId="2555" xr:uid="{0DCA0184-001D-48F8-847E-A5FC2AC9CC84}"/>
    <cellStyle name="Normal 8 2 2 7" xfId="2556" xr:uid="{2AA3943D-7E99-48B6-894C-2CD4640CC3FA}"/>
    <cellStyle name="Normal 8 2 2 7 2" xfId="4140" xr:uid="{2138E7EB-5AC0-451F-8385-EA5B69825EF5}"/>
    <cellStyle name="Normal 8 2 2 8" xfId="2557" xr:uid="{C0DFC2FF-883C-467B-AA4C-B50805D5FB35}"/>
    <cellStyle name="Normal 8 2 2 9" xfId="2558" xr:uid="{CADBF3C2-FBF9-4EB0-9BA8-0CACC2237CC8}"/>
    <cellStyle name="Normal 8 2 3" xfId="2559" xr:uid="{89F80CBF-F586-43BD-8EA7-A1C7970DF9B6}"/>
    <cellStyle name="Normal 8 2 3 2" xfId="2560" xr:uid="{4748E324-0442-4322-A80A-6082951063E6}"/>
    <cellStyle name="Normal 8 2 3 2 2" xfId="2561" xr:uid="{CB4FF479-42A2-4D19-BDCF-1DB3478C4D10}"/>
    <cellStyle name="Normal 8 2 3 2 2 2" xfId="2562" xr:uid="{25425BB4-B274-4CBC-B1F2-F45876055962}"/>
    <cellStyle name="Normal 8 2 3 2 2 2 2" xfId="4141" xr:uid="{B9BB5124-749B-45E6-A6A9-0EBB47574DD9}"/>
    <cellStyle name="Normal 8 2 3 2 2 2 2 2" xfId="4142" xr:uid="{B51F3068-3266-451F-8430-7C67B1A6C012}"/>
    <cellStyle name="Normal 8 2 3 2 2 2 3" xfId="4143" xr:uid="{F6026E8E-BEB3-40EA-87E1-9AB952B51392}"/>
    <cellStyle name="Normal 8 2 3 2 2 3" xfId="2563" xr:uid="{9C4D4854-40D0-4527-9FB2-EB05EEA16D12}"/>
    <cellStyle name="Normal 8 2 3 2 2 3 2" xfId="4144" xr:uid="{1B7541D8-7443-4482-8A94-F1FA0184CF06}"/>
    <cellStyle name="Normal 8 2 3 2 2 4" xfId="2564" xr:uid="{261C324B-105C-486F-8291-9A232153CC13}"/>
    <cellStyle name="Normal 8 2 3 2 3" xfId="2565" xr:uid="{708CC9EB-712E-4364-8D23-D9E1A367782D}"/>
    <cellStyle name="Normal 8 2 3 2 3 2" xfId="2566" xr:uid="{A15C3538-BED2-4F6F-A547-183157EB79F4}"/>
    <cellStyle name="Normal 8 2 3 2 3 2 2" xfId="4145" xr:uid="{38D17D82-8BA8-4DA5-891B-768DB991A897}"/>
    <cellStyle name="Normal 8 2 3 2 3 3" xfId="2567" xr:uid="{879CF74D-637F-4CEC-BC4D-50D91E3F2052}"/>
    <cellStyle name="Normal 8 2 3 2 3 4" xfId="2568" xr:uid="{4B326C0C-D47C-45F6-829E-0D33AB5341A0}"/>
    <cellStyle name="Normal 8 2 3 2 4" xfId="2569" xr:uid="{2EB05F52-FE95-4BB6-BE0C-0DBB463537E7}"/>
    <cellStyle name="Normal 8 2 3 2 4 2" xfId="4146" xr:uid="{31F349FB-81B4-4BB3-A48E-89E31A83667E}"/>
    <cellStyle name="Normal 8 2 3 2 5" xfId="2570" xr:uid="{6662FEF7-AAF5-4A4F-BC1E-B1AB00376A51}"/>
    <cellStyle name="Normal 8 2 3 2 6" xfId="2571" xr:uid="{8E2BDD41-FDF0-4B1D-87E0-ACA8E7E479C6}"/>
    <cellStyle name="Normal 8 2 3 3" xfId="2572" xr:uid="{4F14740F-DA0F-499F-BC65-070B9D15FC67}"/>
    <cellStyle name="Normal 8 2 3 3 2" xfId="2573" xr:uid="{C20931B0-E2E4-4C99-869B-323D4032375F}"/>
    <cellStyle name="Normal 8 2 3 3 2 2" xfId="2574" xr:uid="{DB8C6B66-64FB-4935-8A4F-5E57661EE267}"/>
    <cellStyle name="Normal 8 2 3 3 2 2 2" xfId="4147" xr:uid="{5D81DD28-D02C-4A7E-B9BC-6BD9138C360C}"/>
    <cellStyle name="Normal 8 2 3 3 2 2 2 2" xfId="4148" xr:uid="{DC7901E9-DF78-44C5-91B2-91F9EAED60D0}"/>
    <cellStyle name="Normal 8 2 3 3 2 2 3" xfId="4149" xr:uid="{2E47B488-2000-411E-A9E1-06E4B62265CA}"/>
    <cellStyle name="Normal 8 2 3 3 2 3" xfId="2575" xr:uid="{BD007BD1-CE4A-4ABE-AAD6-BE9E3214C423}"/>
    <cellStyle name="Normal 8 2 3 3 2 3 2" xfId="4150" xr:uid="{8EE37046-0CB4-407E-871E-6C93D633E16B}"/>
    <cellStyle name="Normal 8 2 3 3 2 4" xfId="2576" xr:uid="{8C39E5D4-E36C-4708-B60E-60DB735FF1CE}"/>
    <cellStyle name="Normal 8 2 3 3 3" xfId="2577" xr:uid="{96C343E1-3B29-41E1-8840-DFA0473F0AE9}"/>
    <cellStyle name="Normal 8 2 3 3 3 2" xfId="4151" xr:uid="{36C50BEB-C1CA-44D2-869A-8E342EFF7BCB}"/>
    <cellStyle name="Normal 8 2 3 3 3 2 2" xfId="4152" xr:uid="{07DCFA5F-3679-4EF8-B8A6-2BE93470F709}"/>
    <cellStyle name="Normal 8 2 3 3 3 3" xfId="4153" xr:uid="{B935B3FE-B399-45AE-B509-04FCD5760D80}"/>
    <cellStyle name="Normal 8 2 3 3 4" xfId="2578" xr:uid="{D8F11164-5CFC-4288-B42E-E17DDFCDE519}"/>
    <cellStyle name="Normal 8 2 3 3 4 2" xfId="4154" xr:uid="{D0EC49BB-2600-4283-B358-383EFA3B10D2}"/>
    <cellStyle name="Normal 8 2 3 3 5" xfId="2579" xr:uid="{0A0F120F-8EAF-430F-B563-E0E0FDF2B0BE}"/>
    <cellStyle name="Normal 8 2 3 4" xfId="2580" xr:uid="{B3136376-3B62-4A11-8A8A-EC3619D13B0E}"/>
    <cellStyle name="Normal 8 2 3 4 2" xfId="2581" xr:uid="{D87B2CD5-6851-4E3A-A1B8-C796D5E8BCF3}"/>
    <cellStyle name="Normal 8 2 3 4 2 2" xfId="4155" xr:uid="{86329B91-46A8-434E-A050-36F51BA7C8E0}"/>
    <cellStyle name="Normal 8 2 3 4 2 2 2" xfId="4156" xr:uid="{F52F6947-DE79-4185-B697-E3E88D636D9E}"/>
    <cellStyle name="Normal 8 2 3 4 2 3" xfId="4157" xr:uid="{29894F68-A1C7-43B3-982F-398CE527D23B}"/>
    <cellStyle name="Normal 8 2 3 4 3" xfId="2582" xr:uid="{A69C59B1-7320-4F52-B820-AC91536B1A9B}"/>
    <cellStyle name="Normal 8 2 3 4 3 2" xfId="4158" xr:uid="{D72B0CC1-F7EF-4BBF-815F-FCB29A52853E}"/>
    <cellStyle name="Normal 8 2 3 4 4" xfId="2583" xr:uid="{D9696CDF-AC4A-4942-BD49-DEF482586674}"/>
    <cellStyle name="Normal 8 2 3 5" xfId="2584" xr:uid="{9305157B-788F-45ED-AFB8-1276DB6570D0}"/>
    <cellStyle name="Normal 8 2 3 5 2" xfId="2585" xr:uid="{A235D305-73EE-45DA-8841-073484EE7B91}"/>
    <cellStyle name="Normal 8 2 3 5 2 2" xfId="4159" xr:uid="{A44A1116-A455-4B0D-86A8-7DB2329F4B5A}"/>
    <cellStyle name="Normal 8 2 3 5 3" xfId="2586" xr:uid="{7876A77A-2456-4518-A20A-B32A7FC9A47D}"/>
    <cellStyle name="Normal 8 2 3 5 4" xfId="2587" xr:uid="{29689EAF-42B3-4BC5-83E4-9611B749AC26}"/>
    <cellStyle name="Normal 8 2 3 6" xfId="2588" xr:uid="{90E3FABD-B897-4692-8CF0-04E3EBC9E3F2}"/>
    <cellStyle name="Normal 8 2 3 6 2" xfId="4160" xr:uid="{9FB9080A-B08A-4A74-BCF5-0483C1F74E32}"/>
    <cellStyle name="Normal 8 2 3 7" xfId="2589" xr:uid="{FE273F02-8BC3-4E52-93A0-AEA53D62EF27}"/>
    <cellStyle name="Normal 8 2 3 8" xfId="2590" xr:uid="{F116D9BE-EA16-4665-BAB1-D3CC8372FB96}"/>
    <cellStyle name="Normal 8 2 4" xfId="2591" xr:uid="{6DDFBDD2-A634-41F1-BF69-EE40E913D747}"/>
    <cellStyle name="Normal 8 2 4 2" xfId="2592" xr:uid="{458D6F34-C041-454C-A822-F46714C85B5B}"/>
    <cellStyle name="Normal 8 2 4 2 2" xfId="2593" xr:uid="{FE5D66D4-2CE3-4F1D-B67C-E7668020D20D}"/>
    <cellStyle name="Normal 8 2 4 2 2 2" xfId="2594" xr:uid="{0085765F-C1AB-46C5-A618-375671D217C1}"/>
    <cellStyle name="Normal 8 2 4 2 2 2 2" xfId="4161" xr:uid="{906F0843-BB77-4E66-804B-1EB55173043A}"/>
    <cellStyle name="Normal 8 2 4 2 2 3" xfId="2595" xr:uid="{747B2973-9377-4F33-A70D-7DE39850146D}"/>
    <cellStyle name="Normal 8 2 4 2 2 4" xfId="2596" xr:uid="{8F83B642-871E-42EA-8910-8BD36314F02E}"/>
    <cellStyle name="Normal 8 2 4 2 3" xfId="2597" xr:uid="{68F403CA-F149-4A7E-9EB3-98118134E19B}"/>
    <cellStyle name="Normal 8 2 4 2 3 2" xfId="4162" xr:uid="{747E7D8A-3455-4E5F-844A-ABF8682C3D8B}"/>
    <cellStyle name="Normal 8 2 4 2 4" xfId="2598" xr:uid="{2AD8924F-107F-47DC-AF4F-4B7F46685263}"/>
    <cellStyle name="Normal 8 2 4 2 5" xfId="2599" xr:uid="{EFF9F8EB-2D4A-4229-A896-413AEFB68DD5}"/>
    <cellStyle name="Normal 8 2 4 3" xfId="2600" xr:uid="{DD6D7203-5969-42AD-BAD8-072FFD6991D4}"/>
    <cellStyle name="Normal 8 2 4 3 2" xfId="2601" xr:uid="{06AB0CF3-6366-4238-8E3A-20C4DCB8D64D}"/>
    <cellStyle name="Normal 8 2 4 3 2 2" xfId="4163" xr:uid="{2309BF51-ED4C-4B29-AE11-9420DE476591}"/>
    <cellStyle name="Normal 8 2 4 3 3" xfId="2602" xr:uid="{063F9848-5D5A-44AD-8680-4D3563C45772}"/>
    <cellStyle name="Normal 8 2 4 3 4" xfId="2603" xr:uid="{27EB05F2-832D-49C6-86D7-500CA3F84112}"/>
    <cellStyle name="Normal 8 2 4 4" xfId="2604" xr:uid="{3E045C37-4151-4E8E-9A55-68571238F12E}"/>
    <cellStyle name="Normal 8 2 4 4 2" xfId="2605" xr:uid="{7F134B94-D977-474B-9D2C-32102DFFA329}"/>
    <cellStyle name="Normal 8 2 4 4 3" xfId="2606" xr:uid="{3946D599-21CA-4FAA-92D9-EFBBEA7E9DCE}"/>
    <cellStyle name="Normal 8 2 4 4 4" xfId="2607" xr:uid="{0A75A88F-4BAA-46B5-8A02-7714DE0F49F0}"/>
    <cellStyle name="Normal 8 2 4 5" xfId="2608" xr:uid="{63087D25-FE43-4A78-B7D6-68830DC2A8ED}"/>
    <cellStyle name="Normal 8 2 4 6" xfId="2609" xr:uid="{A437BE1C-6D00-4409-9E1E-1243DB696694}"/>
    <cellStyle name="Normal 8 2 4 7" xfId="2610" xr:uid="{512A08DC-FA88-48BE-AD8E-7BB4D94CD0F9}"/>
    <cellStyle name="Normal 8 2 5" xfId="2611" xr:uid="{51E7532F-2959-4065-93CA-7557A8653F9C}"/>
    <cellStyle name="Normal 8 2 5 2" xfId="2612" xr:uid="{8D895B33-2BE3-4B2F-8AE7-1D61A1A09100}"/>
    <cellStyle name="Normal 8 2 5 2 2" xfId="2613" xr:uid="{31699CB4-31C6-4643-B392-68F987957AD0}"/>
    <cellStyle name="Normal 8 2 5 2 2 2" xfId="4164" xr:uid="{DD97BC18-0F2B-4951-9D75-D85D2FE1D14E}"/>
    <cellStyle name="Normal 8 2 5 2 2 2 2" xfId="4165" xr:uid="{217ABB1D-F7BE-4AA8-8C81-07B4F547A22C}"/>
    <cellStyle name="Normal 8 2 5 2 2 3" xfId="4166" xr:uid="{409D3BE3-13C6-4DCD-9062-52F7EAF065E8}"/>
    <cellStyle name="Normal 8 2 5 2 3" xfId="2614" xr:uid="{C26015C0-D922-471A-926A-07E6DB1C5CF6}"/>
    <cellStyle name="Normal 8 2 5 2 3 2" xfId="4167" xr:uid="{273EB6CC-AD71-43AB-8B35-F7EC50774C92}"/>
    <cellStyle name="Normal 8 2 5 2 4" xfId="2615" xr:uid="{71C545D4-B3D1-4D39-BCBD-26B7AFBA11D9}"/>
    <cellStyle name="Normal 8 2 5 3" xfId="2616" xr:uid="{EAA2BB40-5F31-4FD4-813E-88414F449A91}"/>
    <cellStyle name="Normal 8 2 5 3 2" xfId="2617" xr:uid="{A5912231-C1E1-4D4B-ACBD-18AE23C2E6A5}"/>
    <cellStyle name="Normal 8 2 5 3 2 2" xfId="4168" xr:uid="{93E81016-1F17-4236-8CB4-73F0B4FDC5BB}"/>
    <cellStyle name="Normal 8 2 5 3 3" xfId="2618" xr:uid="{B201F8B4-E228-4B8F-98ED-051F1D28EB23}"/>
    <cellStyle name="Normal 8 2 5 3 4" xfId="2619" xr:uid="{7C104E80-6202-41D5-B2C4-BA269AADC901}"/>
    <cellStyle name="Normal 8 2 5 4" xfId="2620" xr:uid="{889E4DF6-99FF-4E5F-98FC-507FA1B7AC4A}"/>
    <cellStyle name="Normal 8 2 5 4 2" xfId="4169" xr:uid="{F60E3961-DB1D-4B9C-B80D-3EF81FEAC1BD}"/>
    <cellStyle name="Normal 8 2 5 5" xfId="2621" xr:uid="{4E55BFAE-DDA9-4408-B288-189BFCA2A4D1}"/>
    <cellStyle name="Normal 8 2 5 6" xfId="2622" xr:uid="{2CAA336F-7A4B-4E36-9B5A-5DF82CDDE8B7}"/>
    <cellStyle name="Normal 8 2 6" xfId="2623" xr:uid="{E2B643D2-DB4A-498D-AE7E-A3CE4C311425}"/>
    <cellStyle name="Normal 8 2 6 2" xfId="2624" xr:uid="{BBD37D7D-C695-413B-B9D7-8BA259884EEC}"/>
    <cellStyle name="Normal 8 2 6 2 2" xfId="2625" xr:uid="{A7C89A6D-49CC-433F-A493-381896B30F8B}"/>
    <cellStyle name="Normal 8 2 6 2 2 2" xfId="4170" xr:uid="{904478D1-6B7C-4425-A55F-025C7FC15428}"/>
    <cellStyle name="Normal 8 2 6 2 3" xfId="2626" xr:uid="{A6B65242-4044-493A-87B1-53DB4EF70E9E}"/>
    <cellStyle name="Normal 8 2 6 2 4" xfId="2627" xr:uid="{038031AF-F612-46AD-AC94-83FBEB0F85EB}"/>
    <cellStyle name="Normal 8 2 6 3" xfId="2628" xr:uid="{2C956D11-7343-45B8-B501-B43A5B1E6602}"/>
    <cellStyle name="Normal 8 2 6 3 2" xfId="4171" xr:uid="{234B02A3-2537-4D66-9E80-A03005A10B13}"/>
    <cellStyle name="Normal 8 2 6 4" xfId="2629" xr:uid="{6D9C66E3-3140-4F41-907F-638F1EFAF37C}"/>
    <cellStyle name="Normal 8 2 6 5" xfId="2630" xr:uid="{01B16304-8560-42B5-A80E-D9327AEA9A7B}"/>
    <cellStyle name="Normal 8 2 7" xfId="2631" xr:uid="{26F19496-879D-4689-B944-49017CF562CC}"/>
    <cellStyle name="Normal 8 2 7 2" xfId="2632" xr:uid="{CE0A8CD3-78E3-4DC3-9077-E49875E3EB0B}"/>
    <cellStyle name="Normal 8 2 7 2 2" xfId="4172" xr:uid="{B252E04E-90AE-4E15-9EE1-353333B416B0}"/>
    <cellStyle name="Normal 8 2 7 3" xfId="2633" xr:uid="{305B97EC-7E15-4CAE-985F-0CE793FE5D1A}"/>
    <cellStyle name="Normal 8 2 7 4" xfId="2634" xr:uid="{BE7ECD53-5226-4D7E-BF15-3A5E528E5CCB}"/>
    <cellStyle name="Normal 8 2 8" xfId="2635" xr:uid="{C16F3804-7B76-4268-A914-2FBA6C64319F}"/>
    <cellStyle name="Normal 8 2 8 2" xfId="2636" xr:uid="{54B02A52-0C9A-4E82-90C8-B8FE412B86EB}"/>
    <cellStyle name="Normal 8 2 8 3" xfId="2637" xr:uid="{8CEB353D-A7F7-46D3-958F-D821E4F69852}"/>
    <cellStyle name="Normal 8 2 8 4" xfId="2638" xr:uid="{438F453A-4226-466D-BED0-769BFCB7E3CD}"/>
    <cellStyle name="Normal 8 2 9" xfId="2639" xr:uid="{713A018D-3EC5-4BF5-A394-6FDA5E2319BC}"/>
    <cellStyle name="Normal 8 3" xfId="2640" xr:uid="{06481709-54A7-4774-A902-9EBE667B3BDA}"/>
    <cellStyle name="Normal 8 3 10" xfId="2641" xr:uid="{BC9AFBBD-0102-4465-B343-DE59FCE5C201}"/>
    <cellStyle name="Normal 8 3 11" xfId="2642" xr:uid="{9B172377-539A-4916-A537-EA65FA7F22A2}"/>
    <cellStyle name="Normal 8 3 2" xfId="2643" xr:uid="{CB964149-EEB2-445A-BD66-F1B1650D0030}"/>
    <cellStyle name="Normal 8 3 2 2" xfId="2644" xr:uid="{72192A9F-693C-4568-ACC1-854628ABDC7B}"/>
    <cellStyle name="Normal 8 3 2 2 2" xfId="2645" xr:uid="{B2C3743D-842E-4A1D-9A06-87A898AFF1CA}"/>
    <cellStyle name="Normal 8 3 2 2 2 2" xfId="2646" xr:uid="{9BF98448-0621-4735-A049-05873C3C033B}"/>
    <cellStyle name="Normal 8 3 2 2 2 2 2" xfId="2647" xr:uid="{23BD87D6-FFA7-4676-8C7A-83E4E8447A49}"/>
    <cellStyle name="Normal 8 3 2 2 2 2 2 2" xfId="4173" xr:uid="{9F6D7262-630A-418B-90E6-CF6759F3BE7D}"/>
    <cellStyle name="Normal 8 3 2 2 2 2 3" xfId="2648" xr:uid="{2AC3E803-1F89-46FB-9F0A-77501D0D881F}"/>
    <cellStyle name="Normal 8 3 2 2 2 2 4" xfId="2649" xr:uid="{0DC15BEF-FC19-4FCD-B08E-09FF365F39F5}"/>
    <cellStyle name="Normal 8 3 2 2 2 3" xfId="2650" xr:uid="{F84F1BB1-E956-4901-8590-50DF3F0A33CF}"/>
    <cellStyle name="Normal 8 3 2 2 2 3 2" xfId="2651" xr:uid="{064A00CD-3E66-4CF6-9AA5-7A1A5FDCFC5D}"/>
    <cellStyle name="Normal 8 3 2 2 2 3 3" xfId="2652" xr:uid="{6C39B547-6600-4E5E-A132-87B05F2C7BE7}"/>
    <cellStyle name="Normal 8 3 2 2 2 3 4" xfId="2653" xr:uid="{8E94930D-9B78-4A00-872A-D5A535D89068}"/>
    <cellStyle name="Normal 8 3 2 2 2 4" xfId="2654" xr:uid="{D0E6D868-29F6-448F-92F1-58CD4EA2636B}"/>
    <cellStyle name="Normal 8 3 2 2 2 5" xfId="2655" xr:uid="{60E130E3-A721-4AB9-8EF9-49CA0467898F}"/>
    <cellStyle name="Normal 8 3 2 2 2 6" xfId="2656" xr:uid="{50930EA3-0E22-4887-BCD3-641BA6B616A2}"/>
    <cellStyle name="Normal 8 3 2 2 3" xfId="2657" xr:uid="{9AA4CFDD-9B7C-4A06-AA91-2B127B0434FD}"/>
    <cellStyle name="Normal 8 3 2 2 3 2" xfId="2658" xr:uid="{4F17E457-D442-4120-9603-24AD76EB0048}"/>
    <cellStyle name="Normal 8 3 2 2 3 2 2" xfId="2659" xr:uid="{0B103B51-5386-4896-B10B-4D6B104D3994}"/>
    <cellStyle name="Normal 8 3 2 2 3 2 3" xfId="2660" xr:uid="{ADC81708-D080-4B66-94C4-C883059356C2}"/>
    <cellStyle name="Normal 8 3 2 2 3 2 4" xfId="2661" xr:uid="{C952C43B-41BE-4F91-BD92-DBF92C8C0694}"/>
    <cellStyle name="Normal 8 3 2 2 3 3" xfId="2662" xr:uid="{D2E3D2BF-B33D-4AEB-A2E3-C6BC1A8A061D}"/>
    <cellStyle name="Normal 8 3 2 2 3 4" xfId="2663" xr:uid="{55CC24CA-2CE7-46BE-80D9-B88F39698DF5}"/>
    <cellStyle name="Normal 8 3 2 2 3 5" xfId="2664" xr:uid="{54FC6F8D-AA39-4064-AADC-56C510B06E14}"/>
    <cellStyle name="Normal 8 3 2 2 4" xfId="2665" xr:uid="{3FA82AE6-70DF-400A-AEC3-56F62D9E5225}"/>
    <cellStyle name="Normal 8 3 2 2 4 2" xfId="2666" xr:uid="{8AACCB12-8CE2-43ED-98FA-2821CB56B3FE}"/>
    <cellStyle name="Normal 8 3 2 2 4 3" xfId="2667" xr:uid="{8C128D59-897A-4B85-A9C3-BDF72CA4AD0C}"/>
    <cellStyle name="Normal 8 3 2 2 4 4" xfId="2668" xr:uid="{47EF975A-F7D8-423E-9E8D-49FC7019962F}"/>
    <cellStyle name="Normal 8 3 2 2 5" xfId="2669" xr:uid="{AC96FE9C-CA7A-4DDB-935A-297C47C4B716}"/>
    <cellStyle name="Normal 8 3 2 2 5 2" xfId="2670" xr:uid="{8A2DE562-963D-4A3F-B7FD-2DF05D8AF814}"/>
    <cellStyle name="Normal 8 3 2 2 5 3" xfId="2671" xr:uid="{919E7BC7-33FD-4970-994E-E358CED0452E}"/>
    <cellStyle name="Normal 8 3 2 2 5 4" xfId="2672" xr:uid="{EA2B82CC-0929-4DCE-AFA1-BBA89913948F}"/>
    <cellStyle name="Normal 8 3 2 2 6" xfId="2673" xr:uid="{421190FE-D457-4D48-8B92-A7878D42387A}"/>
    <cellStyle name="Normal 8 3 2 2 7" xfId="2674" xr:uid="{CA608208-2FB8-4BB5-93A2-A4FEC77670A0}"/>
    <cellStyle name="Normal 8 3 2 2 8" xfId="2675" xr:uid="{7E180ACD-B753-44AA-9E52-F98EDEA467C5}"/>
    <cellStyle name="Normal 8 3 2 3" xfId="2676" xr:uid="{AA3BC260-CC57-4AD4-914B-A84EF3288452}"/>
    <cellStyle name="Normal 8 3 2 3 2" xfId="2677" xr:uid="{25BDD447-0E75-4FD5-9A19-2F6C339A4424}"/>
    <cellStyle name="Normal 8 3 2 3 2 2" xfId="2678" xr:uid="{94F55294-22CB-44FB-9E10-F3718571F876}"/>
    <cellStyle name="Normal 8 3 2 3 2 2 2" xfId="4174" xr:uid="{2DA6190F-5BC4-4E20-93A9-E568E9D92835}"/>
    <cellStyle name="Normal 8 3 2 3 2 2 2 2" xfId="4175" xr:uid="{F481093E-0BF5-45E5-9234-FA4D88CF0C9E}"/>
    <cellStyle name="Normal 8 3 2 3 2 2 3" xfId="4176" xr:uid="{F711FF79-B32A-4728-AC5C-7D78B077D817}"/>
    <cellStyle name="Normal 8 3 2 3 2 3" xfId="2679" xr:uid="{EE1FE7A7-89F4-4CE3-8CFA-45E868270DF0}"/>
    <cellStyle name="Normal 8 3 2 3 2 3 2" xfId="4177" xr:uid="{572BC4B4-5E60-449E-BA56-1421241522E4}"/>
    <cellStyle name="Normal 8 3 2 3 2 4" xfId="2680" xr:uid="{3B81B553-4149-486D-9FE1-F5096E048908}"/>
    <cellStyle name="Normal 8 3 2 3 3" xfId="2681" xr:uid="{BE822006-7296-4839-8AC6-2A1894E5C549}"/>
    <cellStyle name="Normal 8 3 2 3 3 2" xfId="2682" xr:uid="{2EFD84D6-5DDB-4E36-B1A8-8BCB976DF2EA}"/>
    <cellStyle name="Normal 8 3 2 3 3 2 2" xfId="4178" xr:uid="{565055D5-8537-44BC-B4C1-733E8A0D3824}"/>
    <cellStyle name="Normal 8 3 2 3 3 3" xfId="2683" xr:uid="{59545C40-C8D0-4122-A34C-708A3155853D}"/>
    <cellStyle name="Normal 8 3 2 3 3 4" xfId="2684" xr:uid="{790CC7FB-456F-4826-B102-CEEB65AE885E}"/>
    <cellStyle name="Normal 8 3 2 3 4" xfId="2685" xr:uid="{7AF0D425-C36B-4B1C-8EBA-56800ED0FB69}"/>
    <cellStyle name="Normal 8 3 2 3 4 2" xfId="4179" xr:uid="{0228E82A-0982-4D25-96B6-E4A8B4FA1883}"/>
    <cellStyle name="Normal 8 3 2 3 5" xfId="2686" xr:uid="{F0B1998F-224A-4DF7-A52C-599089BBD3B3}"/>
    <cellStyle name="Normal 8 3 2 3 6" xfId="2687" xr:uid="{20518EA7-34BC-42E1-A2FB-04467FE96196}"/>
    <cellStyle name="Normal 8 3 2 4" xfId="2688" xr:uid="{46F90827-0AE8-40B9-ACF5-815FEF4D5564}"/>
    <cellStyle name="Normal 8 3 2 4 2" xfId="2689" xr:uid="{BC8863B3-4E24-475C-BE72-098B1E8560AD}"/>
    <cellStyle name="Normal 8 3 2 4 2 2" xfId="2690" xr:uid="{0E2C25AF-DE56-4C73-84E5-CE0E2B3F72A3}"/>
    <cellStyle name="Normal 8 3 2 4 2 2 2" xfId="4180" xr:uid="{2D591C9F-BD4B-45CF-9FB1-A3B25FA47C39}"/>
    <cellStyle name="Normal 8 3 2 4 2 3" xfId="2691" xr:uid="{8B0EC0D8-9835-45AC-8C47-03D53414127D}"/>
    <cellStyle name="Normal 8 3 2 4 2 4" xfId="2692" xr:uid="{DD2F189D-A0BC-4017-B516-4DFE7360E449}"/>
    <cellStyle name="Normal 8 3 2 4 3" xfId="2693" xr:uid="{D0910447-989B-4F6F-B2DC-7C4F18808365}"/>
    <cellStyle name="Normal 8 3 2 4 3 2" xfId="4181" xr:uid="{8E04DED2-605D-460B-B2AC-43134911E413}"/>
    <cellStyle name="Normal 8 3 2 4 4" xfId="2694" xr:uid="{9E25CBBB-C4B5-41CF-815C-724B1AAE9BD0}"/>
    <cellStyle name="Normal 8 3 2 4 5" xfId="2695" xr:uid="{757D5255-9279-41E6-9005-55DE446B8942}"/>
    <cellStyle name="Normal 8 3 2 5" xfId="2696" xr:uid="{74DDC44F-8468-4D0A-8EA7-C68595CBCE1D}"/>
    <cellStyle name="Normal 8 3 2 5 2" xfId="2697" xr:uid="{CB189E34-297D-464C-AD13-5C669993F148}"/>
    <cellStyle name="Normal 8 3 2 5 2 2" xfId="4182" xr:uid="{5C7F1B32-7811-4D41-AB1A-CAAFF2054230}"/>
    <cellStyle name="Normal 8 3 2 5 3" xfId="2698" xr:uid="{182FA53F-8B95-4FEA-9F93-0A6D5C802A0E}"/>
    <cellStyle name="Normal 8 3 2 5 4" xfId="2699" xr:uid="{3924642C-6B82-4353-B726-55523D74D7F1}"/>
    <cellStyle name="Normal 8 3 2 6" xfId="2700" xr:uid="{8B826820-AF4E-4414-885B-005A3261F518}"/>
    <cellStyle name="Normal 8 3 2 6 2" xfId="2701" xr:uid="{B4DF52B3-BC7A-4A23-90AA-D0AF4853F503}"/>
    <cellStyle name="Normal 8 3 2 6 3" xfId="2702" xr:uid="{D343B46F-D129-41C9-9592-3015C3A17C9E}"/>
    <cellStyle name="Normal 8 3 2 6 4" xfId="2703" xr:uid="{3637926E-6689-4837-9CAD-E2BFD862C505}"/>
    <cellStyle name="Normal 8 3 2 7" xfId="2704" xr:uid="{E064F933-68D5-4885-A1A8-9BBD5B8D2490}"/>
    <cellStyle name="Normal 8 3 2 8" xfId="2705" xr:uid="{807656F7-6849-41B9-A926-9A8938251311}"/>
    <cellStyle name="Normal 8 3 2 9" xfId="2706" xr:uid="{668FC433-F4B6-4EFB-9F19-0AAB24D8D450}"/>
    <cellStyle name="Normal 8 3 3" xfId="2707" xr:uid="{08323DD3-9DE3-4F72-915C-E35B7B421E72}"/>
    <cellStyle name="Normal 8 3 3 2" xfId="2708" xr:uid="{796DF429-9E47-40AA-9B1E-C2F1CF27E0A0}"/>
    <cellStyle name="Normal 8 3 3 2 2" xfId="2709" xr:uid="{04C1A5DC-DD85-4F18-86FF-0361DA995F69}"/>
    <cellStyle name="Normal 8 3 3 2 2 2" xfId="2710" xr:uid="{B073DDC9-5819-40C8-9258-D3AFC88A8EDC}"/>
    <cellStyle name="Normal 8 3 3 2 2 2 2" xfId="4183" xr:uid="{746D692F-33B5-4476-B706-57F14622A2F9}"/>
    <cellStyle name="Normal 8 3 3 2 2 2 2 2" xfId="4745" xr:uid="{946318F2-7CEE-43AC-BA02-A2103DA4BE82}"/>
    <cellStyle name="Normal 8 3 3 2 2 2 3" xfId="4746" xr:uid="{BF41B1CA-1EBA-4274-BC1F-E60A537556D4}"/>
    <cellStyle name="Normal 8 3 3 2 2 3" xfId="2711" xr:uid="{01E7BFAC-5441-4D44-B775-64DE606589F1}"/>
    <cellStyle name="Normal 8 3 3 2 2 3 2" xfId="4747" xr:uid="{44471922-F84B-462A-8AE2-96BA0A9C46CE}"/>
    <cellStyle name="Normal 8 3 3 2 2 4" xfId="2712" xr:uid="{C9848D0B-AB13-42CB-92F8-049CC46AE0C7}"/>
    <cellStyle name="Normal 8 3 3 2 3" xfId="2713" xr:uid="{228A66E2-39BA-4D4E-811F-CB01FD7072AD}"/>
    <cellStyle name="Normal 8 3 3 2 3 2" xfId="2714" xr:uid="{4B12C3D4-7689-48ED-A657-85281558CD45}"/>
    <cellStyle name="Normal 8 3 3 2 3 2 2" xfId="4748" xr:uid="{79FB42AF-196C-4534-ACE7-606CD1C4BFDD}"/>
    <cellStyle name="Normal 8 3 3 2 3 3" xfId="2715" xr:uid="{0F78F6E1-34EA-4121-856E-3305B07CD497}"/>
    <cellStyle name="Normal 8 3 3 2 3 4" xfId="2716" xr:uid="{F3F78C3F-5007-41AE-AF21-347AD688A00E}"/>
    <cellStyle name="Normal 8 3 3 2 4" xfId="2717" xr:uid="{DB076B0A-C8CF-4886-9FD7-EF025EB5294C}"/>
    <cellStyle name="Normal 8 3 3 2 4 2" xfId="4749" xr:uid="{E178058E-ABA3-4524-8659-59532B07C098}"/>
    <cellStyle name="Normal 8 3 3 2 5" xfId="2718" xr:uid="{B0BECB53-D38C-4009-819F-93C15CD6F2BC}"/>
    <cellStyle name="Normal 8 3 3 2 6" xfId="2719" xr:uid="{CF51FA8F-AB2C-4679-9E07-DFAA726BD6AD}"/>
    <cellStyle name="Normal 8 3 3 3" xfId="2720" xr:uid="{FA008D46-41DA-469E-A9CD-9F914F1D0FA9}"/>
    <cellStyle name="Normal 8 3 3 3 2" xfId="2721" xr:uid="{E00B43E6-2633-43AB-A461-E9F727358228}"/>
    <cellStyle name="Normal 8 3 3 3 2 2" xfId="2722" xr:uid="{67BC4E2E-3168-463F-B2B9-80E6640B1E02}"/>
    <cellStyle name="Normal 8 3 3 3 2 2 2" xfId="4750" xr:uid="{35BCDCE4-0CB4-486D-BB8D-B5BE2CF4E9D2}"/>
    <cellStyle name="Normal 8 3 3 3 2 3" xfId="2723" xr:uid="{0D65C3FC-F715-48C2-90AF-50E3C772FDB7}"/>
    <cellStyle name="Normal 8 3 3 3 2 4" xfId="2724" xr:uid="{5B5E1B26-7DE4-4A62-9A3F-4783AD5DD58D}"/>
    <cellStyle name="Normal 8 3 3 3 3" xfId="2725" xr:uid="{18800197-E3FE-4567-8A47-0FCF845C9823}"/>
    <cellStyle name="Normal 8 3 3 3 3 2" xfId="4751" xr:uid="{80B10867-C85B-489D-9831-6BD06BB24F1D}"/>
    <cellStyle name="Normal 8 3 3 3 4" xfId="2726" xr:uid="{A9BC46FC-ECA7-4427-A924-FEBBE64FBF1A}"/>
    <cellStyle name="Normal 8 3 3 3 5" xfId="2727" xr:uid="{F779EC1E-373B-41C9-A3CD-E07AE65CC9C2}"/>
    <cellStyle name="Normal 8 3 3 4" xfId="2728" xr:uid="{551CDE67-1F25-4689-8514-D26BEA42DC33}"/>
    <cellStyle name="Normal 8 3 3 4 2" xfId="2729" xr:uid="{AE7F91A3-A1E9-4F13-B16A-4B250BE67F87}"/>
    <cellStyle name="Normal 8 3 3 4 2 2" xfId="4752" xr:uid="{1A5F3510-96F9-4455-9F03-32E0A39FB1F4}"/>
    <cellStyle name="Normal 8 3 3 4 3" xfId="2730" xr:uid="{E6571719-8896-4A32-BCEF-20EF1A021A74}"/>
    <cellStyle name="Normal 8 3 3 4 4" xfId="2731" xr:uid="{249DEF55-2551-48D7-B964-6F96ACF5AB5C}"/>
    <cellStyle name="Normal 8 3 3 5" xfId="2732" xr:uid="{55A4BDAF-9B98-496E-B4D7-BA8033BEFA2B}"/>
    <cellStyle name="Normal 8 3 3 5 2" xfId="2733" xr:uid="{4736CFE4-677F-48EC-9A6A-14D6F86D3F94}"/>
    <cellStyle name="Normal 8 3 3 5 3" xfId="2734" xr:uid="{2E42757A-A92B-4311-93BF-FA313F9CBCB6}"/>
    <cellStyle name="Normal 8 3 3 5 4" xfId="2735" xr:uid="{D68641A2-7311-49A9-B6B5-57BD1B57BC26}"/>
    <cellStyle name="Normal 8 3 3 6" xfId="2736" xr:uid="{54F06261-3E4A-4C58-8807-A9D6FE514694}"/>
    <cellStyle name="Normal 8 3 3 7" xfId="2737" xr:uid="{0C577EDA-7D96-4BA3-A8CC-2AD56B2B4EC2}"/>
    <cellStyle name="Normal 8 3 3 8" xfId="2738" xr:uid="{261FD750-9656-4880-8FDB-7F05BF588BA7}"/>
    <cellStyle name="Normal 8 3 4" xfId="2739" xr:uid="{F432C601-2D9C-4D55-88E4-534D21FF7EA7}"/>
    <cellStyle name="Normal 8 3 4 2" xfId="2740" xr:uid="{4E11C77B-DDA2-4DB7-8890-B9A284A82D80}"/>
    <cellStyle name="Normal 8 3 4 2 2" xfId="2741" xr:uid="{00D29F3B-E1C4-4E81-9516-4D0D28221340}"/>
    <cellStyle name="Normal 8 3 4 2 2 2" xfId="2742" xr:uid="{7DDAD4FB-77B8-4393-96E3-1F0AD81B7E2F}"/>
    <cellStyle name="Normal 8 3 4 2 2 2 2" xfId="4184" xr:uid="{308AF986-35BD-46C7-A8A8-AD2472C99191}"/>
    <cellStyle name="Normal 8 3 4 2 2 3" xfId="2743" xr:uid="{4E02056C-24B7-4027-B548-DBEA80B2917C}"/>
    <cellStyle name="Normal 8 3 4 2 2 4" xfId="2744" xr:uid="{19B2FD42-DA20-4C73-96D1-C934753D687D}"/>
    <cellStyle name="Normal 8 3 4 2 3" xfId="2745" xr:uid="{F1B92CD0-5FA6-4292-A9AA-AE61C4D42CFE}"/>
    <cellStyle name="Normal 8 3 4 2 3 2" xfId="4185" xr:uid="{74938BE1-B4D0-4112-9A08-2A01619DEA29}"/>
    <cellStyle name="Normal 8 3 4 2 4" xfId="2746" xr:uid="{57DA9097-C1A5-49F5-AFAF-0D7EEE0B6D4F}"/>
    <cellStyle name="Normal 8 3 4 2 5" xfId="2747" xr:uid="{A21BF99E-257A-4FE4-A190-021447EB3430}"/>
    <cellStyle name="Normal 8 3 4 3" xfId="2748" xr:uid="{B2B033EE-8E0A-4B51-B0F9-732EA66CDD70}"/>
    <cellStyle name="Normal 8 3 4 3 2" xfId="2749" xr:uid="{892984B1-33FD-48E9-A85D-D57F03D0C733}"/>
    <cellStyle name="Normal 8 3 4 3 2 2" xfId="4186" xr:uid="{2E2F5036-8589-4A16-A8A6-CCB5F7E8629C}"/>
    <cellStyle name="Normal 8 3 4 3 3" xfId="2750" xr:uid="{9CE7E064-F20E-480F-822F-6053E6CCF4BD}"/>
    <cellStyle name="Normal 8 3 4 3 4" xfId="2751" xr:uid="{82C12A49-7D7F-43F4-883D-ABED8BE37788}"/>
    <cellStyle name="Normal 8 3 4 4" xfId="2752" xr:uid="{0184086A-D1A9-4B09-A8A3-FEBFA8149DAF}"/>
    <cellStyle name="Normal 8 3 4 4 2" xfId="2753" xr:uid="{E0C645C7-F4D9-45CE-9456-E90A27DFBA5D}"/>
    <cellStyle name="Normal 8 3 4 4 3" xfId="2754" xr:uid="{1116C5C2-A1D3-47F3-9CF7-8BCCF15E528F}"/>
    <cellStyle name="Normal 8 3 4 4 4" xfId="2755" xr:uid="{C95701CE-CF8B-4CDC-BF3A-651163AE289A}"/>
    <cellStyle name="Normal 8 3 4 5" xfId="2756" xr:uid="{E78A7BAF-4A14-4AFF-8498-88563BD9166E}"/>
    <cellStyle name="Normal 8 3 4 6" xfId="2757" xr:uid="{6221A50B-3342-4723-9565-2136BC34CFC0}"/>
    <cellStyle name="Normal 8 3 4 7" xfId="2758" xr:uid="{CA23F6E5-8D02-48EA-9917-3296D0ADCCCB}"/>
    <cellStyle name="Normal 8 3 5" xfId="2759" xr:uid="{25858224-161A-4C02-914C-B30BB932995E}"/>
    <cellStyle name="Normal 8 3 5 2" xfId="2760" xr:uid="{30A9C1FB-17CF-4160-890F-27701636D0CD}"/>
    <cellStyle name="Normal 8 3 5 2 2" xfId="2761" xr:uid="{FB4D99CB-9C7F-4DB0-A902-BE1892103F6E}"/>
    <cellStyle name="Normal 8 3 5 2 2 2" xfId="4187" xr:uid="{00263714-032E-4AA0-A834-655429DA4ABC}"/>
    <cellStyle name="Normal 8 3 5 2 3" xfId="2762" xr:uid="{2BB7F2F0-C62A-4AEA-A242-A2DA30FDF822}"/>
    <cellStyle name="Normal 8 3 5 2 4" xfId="2763" xr:uid="{4FDC0C27-C476-4C11-B316-F4BA61EA9D3C}"/>
    <cellStyle name="Normal 8 3 5 3" xfId="2764" xr:uid="{623606B2-0E70-4BAC-8DFD-FD0B12EEB753}"/>
    <cellStyle name="Normal 8 3 5 3 2" xfId="2765" xr:uid="{5504077E-E662-4CF1-94E1-5B1366081F7D}"/>
    <cellStyle name="Normal 8 3 5 3 3" xfId="2766" xr:uid="{F785FE2C-6FCE-4861-A5BE-04E23B4B3749}"/>
    <cellStyle name="Normal 8 3 5 3 4" xfId="2767" xr:uid="{2517ADBC-A927-415E-8E4B-E48B300CE518}"/>
    <cellStyle name="Normal 8 3 5 4" xfId="2768" xr:uid="{0597AE94-4AFA-4FB7-9354-A2BB9BF1FCFD}"/>
    <cellStyle name="Normal 8 3 5 5" xfId="2769" xr:uid="{AD3B15FF-48F4-40C3-93A9-89E1305EEDD9}"/>
    <cellStyle name="Normal 8 3 5 6" xfId="2770" xr:uid="{573B6040-E8FD-4A11-BC50-34246962B2A9}"/>
    <cellStyle name="Normal 8 3 6" xfId="2771" xr:uid="{4B62A4EE-183D-451C-91C2-642E9E73A7AC}"/>
    <cellStyle name="Normal 8 3 6 2" xfId="2772" xr:uid="{B4D712FA-AC85-4937-AA48-7D3A65024527}"/>
    <cellStyle name="Normal 8 3 6 2 2" xfId="2773" xr:uid="{2E71BA7F-CA3E-4FE5-8226-F99EF12C73F5}"/>
    <cellStyle name="Normal 8 3 6 2 3" xfId="2774" xr:uid="{18519CDB-4967-47B8-AABD-0AB0E89C17FE}"/>
    <cellStyle name="Normal 8 3 6 2 4" xfId="2775" xr:uid="{32AC347A-773A-4D9A-9ACD-747ABE75F018}"/>
    <cellStyle name="Normal 8 3 6 3" xfId="2776" xr:uid="{DBFBBF87-5067-43FF-B812-E9CAB0768969}"/>
    <cellStyle name="Normal 8 3 6 4" xfId="2777" xr:uid="{827F931C-835D-42C3-A108-237BE49EB371}"/>
    <cellStyle name="Normal 8 3 6 5" xfId="2778" xr:uid="{E3168936-FF99-448F-840E-218214FDB550}"/>
    <cellStyle name="Normal 8 3 7" xfId="2779" xr:uid="{CF5EEFF8-12D7-44FD-87DF-3E7A65C69843}"/>
    <cellStyle name="Normal 8 3 7 2" xfId="2780" xr:uid="{37875B40-DEA3-4E64-87D2-644649040BE1}"/>
    <cellStyle name="Normal 8 3 7 3" xfId="2781" xr:uid="{CB9987A3-65D5-40CD-8EBC-0B0354BAFE6B}"/>
    <cellStyle name="Normal 8 3 7 4" xfId="2782" xr:uid="{E7D0D4B1-4CB6-40C8-97EC-E6D17AF69457}"/>
    <cellStyle name="Normal 8 3 8" xfId="2783" xr:uid="{97D264A0-A052-4FE7-82FA-56F3214FA107}"/>
    <cellStyle name="Normal 8 3 8 2" xfId="2784" xr:uid="{F556FA7D-D79F-47C1-9235-6CF64EE89B35}"/>
    <cellStyle name="Normal 8 3 8 3" xfId="2785" xr:uid="{AE2F708A-6437-4B74-85A4-791AF4B42E88}"/>
    <cellStyle name="Normal 8 3 8 4" xfId="2786" xr:uid="{B6DEA05E-BA07-4D24-A142-FD4C7042498F}"/>
    <cellStyle name="Normal 8 3 9" xfId="2787" xr:uid="{E7FEDE3B-6778-4D20-9C83-2F1475F1F26E}"/>
    <cellStyle name="Normal 8 4" xfId="2788" xr:uid="{6E52E965-BAE1-430C-9621-AC97F21C6C81}"/>
    <cellStyle name="Normal 8 4 10" xfId="2789" xr:uid="{A62F55A0-68F2-44A7-88B0-F1B04AACB4D2}"/>
    <cellStyle name="Normal 8 4 11" xfId="2790" xr:uid="{B8AAFEDE-5B65-47EB-8A72-09BE38928C97}"/>
    <cellStyle name="Normal 8 4 2" xfId="2791" xr:uid="{545C4526-46B3-405A-B19D-FD4E9A0E5306}"/>
    <cellStyle name="Normal 8 4 2 2" xfId="2792" xr:uid="{024F502E-12A6-466D-B272-B8CA3F94E14B}"/>
    <cellStyle name="Normal 8 4 2 2 2" xfId="2793" xr:uid="{A5875BBC-4F12-46D0-B68E-91D8013D77E6}"/>
    <cellStyle name="Normal 8 4 2 2 2 2" xfId="2794" xr:uid="{BB9209B5-DC46-4447-A66F-0740EB0E967F}"/>
    <cellStyle name="Normal 8 4 2 2 2 2 2" xfId="2795" xr:uid="{89C20EA6-E5A6-4BE0-8A1A-12C88CC4182A}"/>
    <cellStyle name="Normal 8 4 2 2 2 2 3" xfId="2796" xr:uid="{1742EBB8-8608-4039-9D21-9C0638AA88F9}"/>
    <cellStyle name="Normal 8 4 2 2 2 2 4" xfId="2797" xr:uid="{7A3A9A30-88AC-4507-B105-470E8E058B73}"/>
    <cellStyle name="Normal 8 4 2 2 2 3" xfId="2798" xr:uid="{0B87253B-2D9D-46A3-A41B-39164B781E7B}"/>
    <cellStyle name="Normal 8 4 2 2 2 3 2" xfId="2799" xr:uid="{1F82BC6C-1C98-4AC7-84FC-302623D05D93}"/>
    <cellStyle name="Normal 8 4 2 2 2 3 3" xfId="2800" xr:uid="{7C5B0BD4-8559-423F-A56B-ACAE0100DA4A}"/>
    <cellStyle name="Normal 8 4 2 2 2 3 4" xfId="2801" xr:uid="{5043749F-F1CD-4F9C-A34B-13E4BE26F5B8}"/>
    <cellStyle name="Normal 8 4 2 2 2 4" xfId="2802" xr:uid="{87299221-F684-4DD1-81A6-EFE40CAAE1D3}"/>
    <cellStyle name="Normal 8 4 2 2 2 5" xfId="2803" xr:uid="{71B3F707-9309-41DA-AADD-8077AD490A69}"/>
    <cellStyle name="Normal 8 4 2 2 2 6" xfId="2804" xr:uid="{47497D5B-602E-4F71-B8D0-35AD04E467A4}"/>
    <cellStyle name="Normal 8 4 2 2 3" xfId="2805" xr:uid="{FE499B90-4490-4EDB-93D2-834F3F842624}"/>
    <cellStyle name="Normal 8 4 2 2 3 2" xfId="2806" xr:uid="{544DBBDC-F9E7-4930-BF66-A14721A5F032}"/>
    <cellStyle name="Normal 8 4 2 2 3 2 2" xfId="2807" xr:uid="{8B04D156-0E86-4A62-AA64-2B31703799AE}"/>
    <cellStyle name="Normal 8 4 2 2 3 2 3" xfId="2808" xr:uid="{022DD516-BD95-4880-83B4-D053F6CF1663}"/>
    <cellStyle name="Normal 8 4 2 2 3 2 4" xfId="2809" xr:uid="{A0FEC7BA-A5E5-48DC-B0E1-AFC87A225051}"/>
    <cellStyle name="Normal 8 4 2 2 3 3" xfId="2810" xr:uid="{238C504D-7CC1-44BB-BCDE-800F0567F374}"/>
    <cellStyle name="Normal 8 4 2 2 3 4" xfId="2811" xr:uid="{713751CB-5161-4AFF-AE84-18DDE4AEE04B}"/>
    <cellStyle name="Normal 8 4 2 2 3 5" xfId="2812" xr:uid="{655F622B-00F9-4322-B372-807F45C2A8D7}"/>
    <cellStyle name="Normal 8 4 2 2 4" xfId="2813" xr:uid="{B202FDC1-87CD-491C-9949-D616A18ABFDE}"/>
    <cellStyle name="Normal 8 4 2 2 4 2" xfId="2814" xr:uid="{B1095F85-D595-489A-8D02-B8042E5BDFFD}"/>
    <cellStyle name="Normal 8 4 2 2 4 3" xfId="2815" xr:uid="{C56C3D25-64E2-4F0A-B8AD-68FD3A8A0B11}"/>
    <cellStyle name="Normal 8 4 2 2 4 4" xfId="2816" xr:uid="{73FBF0D5-E556-43A6-B9EA-0E91B8E2B948}"/>
    <cellStyle name="Normal 8 4 2 2 5" xfId="2817" xr:uid="{352B6FC5-E61A-4237-8255-D56A3C94ACAC}"/>
    <cellStyle name="Normal 8 4 2 2 5 2" xfId="2818" xr:uid="{8262533A-6B7A-4040-8CFB-8F8EF0469526}"/>
    <cellStyle name="Normal 8 4 2 2 5 3" xfId="2819" xr:uid="{77A2F9D9-C48B-46FA-946F-C2B2CA22E305}"/>
    <cellStyle name="Normal 8 4 2 2 5 4" xfId="2820" xr:uid="{728D5164-2D6D-452E-8CA8-4C00AAEDB215}"/>
    <cellStyle name="Normal 8 4 2 2 6" xfId="2821" xr:uid="{9A9739DF-4D19-4C76-992B-B0C5C98529DD}"/>
    <cellStyle name="Normal 8 4 2 2 7" xfId="2822" xr:uid="{84057245-F3A8-4CFD-83BC-E5F07A5DE886}"/>
    <cellStyle name="Normal 8 4 2 2 8" xfId="2823" xr:uid="{AE750C53-1FF5-40F4-B147-34057B6CF5D3}"/>
    <cellStyle name="Normal 8 4 2 3" xfId="2824" xr:uid="{40081556-69C5-41B4-8438-C83F79944D66}"/>
    <cellStyle name="Normal 8 4 2 3 2" xfId="2825" xr:uid="{31E85D22-A8CE-4B46-A278-B6E743C13F05}"/>
    <cellStyle name="Normal 8 4 2 3 2 2" xfId="2826" xr:uid="{E56B0710-2B95-4945-BE5D-D491135F9B3D}"/>
    <cellStyle name="Normal 8 4 2 3 2 3" xfId="2827" xr:uid="{C121D111-6D90-4677-8BB1-8DE9CA5D5E29}"/>
    <cellStyle name="Normal 8 4 2 3 2 4" xfId="2828" xr:uid="{CEA46765-EED9-4079-8207-D68D41FD9D4F}"/>
    <cellStyle name="Normal 8 4 2 3 3" xfId="2829" xr:uid="{AD8FD079-238F-4474-AB35-F5A05684FC42}"/>
    <cellStyle name="Normal 8 4 2 3 3 2" xfId="2830" xr:uid="{7AE6B8A2-FE37-439E-9DFB-224BB43476EF}"/>
    <cellStyle name="Normal 8 4 2 3 3 3" xfId="2831" xr:uid="{E12856C3-2981-4B20-ABAA-56B69BEFB23F}"/>
    <cellStyle name="Normal 8 4 2 3 3 4" xfId="2832" xr:uid="{4969D3AB-A820-4D69-AE13-E95116FBAE09}"/>
    <cellStyle name="Normal 8 4 2 3 4" xfId="2833" xr:uid="{21B38E16-72B2-4845-B40D-0CFFFB5A1BB2}"/>
    <cellStyle name="Normal 8 4 2 3 5" xfId="2834" xr:uid="{9315B226-51E0-46C6-A6D4-68CFA8B95BBB}"/>
    <cellStyle name="Normal 8 4 2 3 6" xfId="2835" xr:uid="{933BA578-7999-4D49-A96E-AC62B36402F6}"/>
    <cellStyle name="Normal 8 4 2 4" xfId="2836" xr:uid="{889C8CE7-2846-404C-B351-4FB53081FF85}"/>
    <cellStyle name="Normal 8 4 2 4 2" xfId="2837" xr:uid="{007A3A20-54C4-4394-BDF0-9183177C63C9}"/>
    <cellStyle name="Normal 8 4 2 4 2 2" xfId="2838" xr:uid="{2FC26950-F1A9-4636-A66C-86282B483E33}"/>
    <cellStyle name="Normal 8 4 2 4 2 3" xfId="2839" xr:uid="{3A7CDD3C-9DF8-4CB6-8620-536253679693}"/>
    <cellStyle name="Normal 8 4 2 4 2 4" xfId="2840" xr:uid="{B45AA77F-D9E6-430A-BE13-D51883C8C72F}"/>
    <cellStyle name="Normal 8 4 2 4 3" xfId="2841" xr:uid="{0C727D8E-B6F7-4DC6-8984-D7976E0CF048}"/>
    <cellStyle name="Normal 8 4 2 4 4" xfId="2842" xr:uid="{0B1BF8C5-4108-4390-8A9E-91A0C7EEE657}"/>
    <cellStyle name="Normal 8 4 2 4 5" xfId="2843" xr:uid="{2F3009A2-0923-42B3-B70B-7B4A3AAE2B52}"/>
    <cellStyle name="Normal 8 4 2 5" xfId="2844" xr:uid="{716E58BE-1E31-441F-A09E-1AAF6826672B}"/>
    <cellStyle name="Normal 8 4 2 5 2" xfId="2845" xr:uid="{C31AEE00-58F9-4246-B901-81D4EF74FFA6}"/>
    <cellStyle name="Normal 8 4 2 5 3" xfId="2846" xr:uid="{768CEF72-4E66-48A2-AFB0-77DDD31593D3}"/>
    <cellStyle name="Normal 8 4 2 5 4" xfId="2847" xr:uid="{398FE820-CEFB-4E05-B5EA-C8EBF5966785}"/>
    <cellStyle name="Normal 8 4 2 6" xfId="2848" xr:uid="{F79EEFDC-1C6F-4372-A1C7-58F72BB4248E}"/>
    <cellStyle name="Normal 8 4 2 6 2" xfId="2849" xr:uid="{A88F9704-7702-4DD4-9F13-2FD534C31D68}"/>
    <cellStyle name="Normal 8 4 2 6 3" xfId="2850" xr:uid="{650435E4-7F72-4A02-8BF5-68D4DFC79684}"/>
    <cellStyle name="Normal 8 4 2 6 4" xfId="2851" xr:uid="{E0B44487-CDC8-46AD-8DC2-96071E427F64}"/>
    <cellStyle name="Normal 8 4 2 7" xfId="2852" xr:uid="{6F28C90B-EF15-4949-8765-58A6EE5310BB}"/>
    <cellStyle name="Normal 8 4 2 8" xfId="2853" xr:uid="{8BC52350-7035-4BBF-B2C6-B29C2E47FC94}"/>
    <cellStyle name="Normal 8 4 2 9" xfId="2854" xr:uid="{DDB0FC63-F243-4466-9940-93B4B6D44CAD}"/>
    <cellStyle name="Normal 8 4 3" xfId="2855" xr:uid="{CCD9B232-EB85-45DB-BF4B-5E0D775FEA77}"/>
    <cellStyle name="Normal 8 4 3 2" xfId="2856" xr:uid="{334E0906-D7E8-410D-AA8E-A5A4BA66498E}"/>
    <cellStyle name="Normal 8 4 3 2 2" xfId="2857" xr:uid="{EC167900-8D76-4CB6-88E2-7A05F9B1D4F8}"/>
    <cellStyle name="Normal 8 4 3 2 2 2" xfId="2858" xr:uid="{277EB3D0-221A-4B06-B386-690221AD91F5}"/>
    <cellStyle name="Normal 8 4 3 2 2 2 2" xfId="4188" xr:uid="{450B0A9B-5E1F-45E1-B5B1-F1FADD744C04}"/>
    <cellStyle name="Normal 8 4 3 2 2 3" xfId="2859" xr:uid="{A6E4F95E-A308-4827-B1B7-045DFF08DCE8}"/>
    <cellStyle name="Normal 8 4 3 2 2 4" xfId="2860" xr:uid="{D9C48033-75C6-45EF-8FCF-F2348BC98DB9}"/>
    <cellStyle name="Normal 8 4 3 2 3" xfId="2861" xr:uid="{2B55343A-DB3A-4087-B741-8C45D725EF05}"/>
    <cellStyle name="Normal 8 4 3 2 3 2" xfId="2862" xr:uid="{3113EAD2-5A8F-4A5C-9AA9-250ADA3B4BD2}"/>
    <cellStyle name="Normal 8 4 3 2 3 3" xfId="2863" xr:uid="{AC56BA44-0969-4DEB-A039-911A704B5866}"/>
    <cellStyle name="Normal 8 4 3 2 3 4" xfId="2864" xr:uid="{FBDFD12E-EF96-428F-B6E3-8578CC6D267E}"/>
    <cellStyle name="Normal 8 4 3 2 4" xfId="2865" xr:uid="{1607A25F-83D5-4B4A-B513-D4FC49074F6A}"/>
    <cellStyle name="Normal 8 4 3 2 5" xfId="2866" xr:uid="{6AD4D625-D6CA-4DDF-A9CE-6FF0096A066C}"/>
    <cellStyle name="Normal 8 4 3 2 6" xfId="2867" xr:uid="{076EE671-829E-4768-86E8-DBCC2E34FE8B}"/>
    <cellStyle name="Normal 8 4 3 3" xfId="2868" xr:uid="{693FD34B-1927-4030-8BC5-EC76574001FE}"/>
    <cellStyle name="Normal 8 4 3 3 2" xfId="2869" xr:uid="{F4B53E9A-BB01-4511-81FA-E289EDBE6A52}"/>
    <cellStyle name="Normal 8 4 3 3 2 2" xfId="2870" xr:uid="{D0EDA565-184E-4794-B73E-534489F64CAF}"/>
    <cellStyle name="Normal 8 4 3 3 2 3" xfId="2871" xr:uid="{8A26612B-23BD-4275-8C7A-9750A283CDAD}"/>
    <cellStyle name="Normal 8 4 3 3 2 4" xfId="2872" xr:uid="{F4ADB771-9BDE-4BE0-90D5-E744AB206FC3}"/>
    <cellStyle name="Normal 8 4 3 3 3" xfId="2873" xr:uid="{16D2AC10-D253-4064-90FC-A51494A242E3}"/>
    <cellStyle name="Normal 8 4 3 3 4" xfId="2874" xr:uid="{C37F21D7-AA69-417C-BDD7-F875E0579069}"/>
    <cellStyle name="Normal 8 4 3 3 5" xfId="2875" xr:uid="{CA66BDDA-8DE7-42D5-B72B-AD7FB03E95A5}"/>
    <cellStyle name="Normal 8 4 3 4" xfId="2876" xr:uid="{F7FD0057-FA8F-4DEE-B303-57C89D09074F}"/>
    <cellStyle name="Normal 8 4 3 4 2" xfId="2877" xr:uid="{BF67272B-92F1-4EC8-9C95-50E04E020DFE}"/>
    <cellStyle name="Normal 8 4 3 4 3" xfId="2878" xr:uid="{A3DCA936-1059-4D30-A9EC-9D54AC614C25}"/>
    <cellStyle name="Normal 8 4 3 4 4" xfId="2879" xr:uid="{72CFC24B-B3D5-425E-BACC-5575C3BDA5F5}"/>
    <cellStyle name="Normal 8 4 3 5" xfId="2880" xr:uid="{E641B1C0-72B6-467F-B45C-443F4389AE6A}"/>
    <cellStyle name="Normal 8 4 3 5 2" xfId="2881" xr:uid="{DC7ACD3A-5651-4692-BB88-9B9530F830D3}"/>
    <cellStyle name="Normal 8 4 3 5 3" xfId="2882" xr:uid="{D6241814-460F-46AE-BA28-46A3F4346A45}"/>
    <cellStyle name="Normal 8 4 3 5 4" xfId="2883" xr:uid="{C0644941-472C-4C37-BCDE-C4477AE37A94}"/>
    <cellStyle name="Normal 8 4 3 6" xfId="2884" xr:uid="{86501379-41D0-4752-8F70-80A2B7072A53}"/>
    <cellStyle name="Normal 8 4 3 7" xfId="2885" xr:uid="{B3D4D294-7D6D-4169-A81D-C686492781E5}"/>
    <cellStyle name="Normal 8 4 3 8" xfId="2886" xr:uid="{209B2B8A-4683-4AE6-A0D5-ACD6274AE099}"/>
    <cellStyle name="Normal 8 4 4" xfId="2887" xr:uid="{8F59591B-C881-4A3B-969C-74B7D1B50A95}"/>
    <cellStyle name="Normal 8 4 4 2" xfId="2888" xr:uid="{64EA593F-3DCA-4726-8709-A42BE9302E82}"/>
    <cellStyle name="Normal 8 4 4 2 2" xfId="2889" xr:uid="{4DA61FFF-62C7-4E9B-89FA-EC742C751193}"/>
    <cellStyle name="Normal 8 4 4 2 2 2" xfId="2890" xr:uid="{6E25C53E-540E-4EB3-988C-6FC4141E4E54}"/>
    <cellStyle name="Normal 8 4 4 2 2 3" xfId="2891" xr:uid="{1FB436ED-CE20-4600-BDB2-69655C1118CA}"/>
    <cellStyle name="Normal 8 4 4 2 2 4" xfId="2892" xr:uid="{F5EC71CB-1B59-4DCD-A683-09C8CED23A66}"/>
    <cellStyle name="Normal 8 4 4 2 3" xfId="2893" xr:uid="{3C5C5CE0-DA5E-4924-8C26-25FAC2760FC4}"/>
    <cellStyle name="Normal 8 4 4 2 4" xfId="2894" xr:uid="{65276313-DF2D-4AD2-B9C4-9180CA4E44DE}"/>
    <cellStyle name="Normal 8 4 4 2 5" xfId="2895" xr:uid="{F8A49102-ED33-4505-BFAF-7D8B34E45B2E}"/>
    <cellStyle name="Normal 8 4 4 3" xfId="2896" xr:uid="{4578E7C6-ECDC-4DBC-89B8-772A07EB7B9B}"/>
    <cellStyle name="Normal 8 4 4 3 2" xfId="2897" xr:uid="{B07C9C92-54EE-4E8B-9B7C-02644E29740F}"/>
    <cellStyle name="Normal 8 4 4 3 3" xfId="2898" xr:uid="{F82999CA-179B-4B12-968F-5DACEFCF2FFA}"/>
    <cellStyle name="Normal 8 4 4 3 4" xfId="2899" xr:uid="{FCECD19B-D0D6-4B00-9656-48DF4B2907CF}"/>
    <cellStyle name="Normal 8 4 4 4" xfId="2900" xr:uid="{D9374216-C704-49A9-9122-5E003C5C5948}"/>
    <cellStyle name="Normal 8 4 4 4 2" xfId="2901" xr:uid="{B0CEAA30-7B66-4F4A-991B-4DA75B32F6F0}"/>
    <cellStyle name="Normal 8 4 4 4 3" xfId="2902" xr:uid="{A2FEA9F2-EB49-4D20-969E-9D7D954F6625}"/>
    <cellStyle name="Normal 8 4 4 4 4" xfId="2903" xr:uid="{78981C9E-E981-48D5-8BD3-A3B62A6F7B5D}"/>
    <cellStyle name="Normal 8 4 4 5" xfId="2904" xr:uid="{2CB0B038-F02E-494C-A5C8-D1C6FAD5E522}"/>
    <cellStyle name="Normal 8 4 4 6" xfId="2905" xr:uid="{AF79F99F-0706-47E6-BD2F-9FDF92BC4013}"/>
    <cellStyle name="Normal 8 4 4 7" xfId="2906" xr:uid="{881D16DD-9968-478A-A07C-A867907A138E}"/>
    <cellStyle name="Normal 8 4 5" xfId="2907" xr:uid="{67219967-5CA3-44A8-B346-25AB22C3BA74}"/>
    <cellStyle name="Normal 8 4 5 2" xfId="2908" xr:uid="{E7BCF0FF-ACB8-4B47-BDF9-BEE202905744}"/>
    <cellStyle name="Normal 8 4 5 2 2" xfId="2909" xr:uid="{5B27862B-BF4F-4B8A-B08E-7144807C16D7}"/>
    <cellStyle name="Normal 8 4 5 2 3" xfId="2910" xr:uid="{75B4FE81-9D56-4E0F-B845-200D3CA21CDE}"/>
    <cellStyle name="Normal 8 4 5 2 4" xfId="2911" xr:uid="{275948B8-1468-4756-B014-E84FB8005909}"/>
    <cellStyle name="Normal 8 4 5 3" xfId="2912" xr:uid="{129A56B9-41FB-48D8-83A8-6582E430AF20}"/>
    <cellStyle name="Normal 8 4 5 3 2" xfId="2913" xr:uid="{97E23A8C-66CD-4CF9-9AC7-38407D8271FE}"/>
    <cellStyle name="Normal 8 4 5 3 3" xfId="2914" xr:uid="{7E9AF433-53E6-41BA-A026-7F8FA9B4C852}"/>
    <cellStyle name="Normal 8 4 5 3 4" xfId="2915" xr:uid="{50D0419D-4AF0-45E3-9100-9E4C248FBE33}"/>
    <cellStyle name="Normal 8 4 5 4" xfId="2916" xr:uid="{E568B15A-D2E3-46D7-9C8B-D7E7FE372F44}"/>
    <cellStyle name="Normal 8 4 5 5" xfId="2917" xr:uid="{218FAC11-68B3-4944-90B6-A4D3F9FEB5FD}"/>
    <cellStyle name="Normal 8 4 5 6" xfId="2918" xr:uid="{326E7290-18C3-438F-88DC-3AFCC0C4ACF3}"/>
    <cellStyle name="Normal 8 4 6" xfId="2919" xr:uid="{88201A2A-23B6-400E-9CB3-40C10D73EC84}"/>
    <cellStyle name="Normal 8 4 6 2" xfId="2920" xr:uid="{DAB0FD10-F67C-493C-9635-5A2BA11B9D70}"/>
    <cellStyle name="Normal 8 4 6 2 2" xfId="2921" xr:uid="{9D6DA070-003F-4D85-8401-32F631DEBF45}"/>
    <cellStyle name="Normal 8 4 6 2 3" xfId="2922" xr:uid="{74C1253D-2C64-42ED-AAAA-65E57CD413BF}"/>
    <cellStyle name="Normal 8 4 6 2 4" xfId="2923" xr:uid="{708FE6AC-4D19-4D86-B9E0-4581F0E113BF}"/>
    <cellStyle name="Normal 8 4 6 3" xfId="2924" xr:uid="{6915F19C-68F9-41D1-B516-3FC9DEED90B8}"/>
    <cellStyle name="Normal 8 4 6 4" xfId="2925" xr:uid="{EFDCDC85-8BC1-454B-A376-858BBC876A0D}"/>
    <cellStyle name="Normal 8 4 6 5" xfId="2926" xr:uid="{1EDBC738-8B30-4979-8DA9-8185A7A05AA3}"/>
    <cellStyle name="Normal 8 4 7" xfId="2927" xr:uid="{74CBA29A-9675-42D1-A552-ADE9DD7D77AD}"/>
    <cellStyle name="Normal 8 4 7 2" xfId="2928" xr:uid="{778ED648-08B1-4A96-AA50-B135EFCCAD12}"/>
    <cellStyle name="Normal 8 4 7 3" xfId="2929" xr:uid="{717B20A0-D8C8-415A-9187-38EB23034117}"/>
    <cellStyle name="Normal 8 4 7 4" xfId="2930" xr:uid="{75EC855B-D8C7-42AB-A7A5-1F644E0B309F}"/>
    <cellStyle name="Normal 8 4 8" xfId="2931" xr:uid="{D240796B-9025-4A97-B5B6-2A3F54048CC4}"/>
    <cellStyle name="Normal 8 4 8 2" xfId="2932" xr:uid="{55A002B3-F007-4A7A-BCCB-B14640ADA914}"/>
    <cellStyle name="Normal 8 4 8 3" xfId="2933" xr:uid="{9A02DED7-76F5-4BD5-87DA-6F8E44613716}"/>
    <cellStyle name="Normal 8 4 8 4" xfId="2934" xr:uid="{54985683-203A-4B31-ADA2-1390D2A7FCEB}"/>
    <cellStyle name="Normal 8 4 9" xfId="2935" xr:uid="{E88FE8AB-B2E8-44C5-8B50-43FFCC2B254F}"/>
    <cellStyle name="Normal 8 5" xfId="2936" xr:uid="{B85E0323-AB7E-43B8-8E6E-9BE4D627BF6B}"/>
    <cellStyle name="Normal 8 5 2" xfId="2937" xr:uid="{9C78BA60-8E29-4AF0-A8DE-2A0E9792617C}"/>
    <cellStyle name="Normal 8 5 2 2" xfId="2938" xr:uid="{5A18D8FF-B4D8-42FE-87DF-8946DB5D3D1D}"/>
    <cellStyle name="Normal 8 5 2 2 2" xfId="2939" xr:uid="{8549797F-7F37-4E6B-9DB8-0E1F13D9A315}"/>
    <cellStyle name="Normal 8 5 2 2 2 2" xfId="2940" xr:uid="{11CC7F0F-D0BB-4575-939C-250F45B14915}"/>
    <cellStyle name="Normal 8 5 2 2 2 3" xfId="2941" xr:uid="{6894AF70-3333-4778-B8E2-2B29A560E317}"/>
    <cellStyle name="Normal 8 5 2 2 2 4" xfId="2942" xr:uid="{11D1C104-15D4-425D-98D0-F014F215B7F7}"/>
    <cellStyle name="Normal 8 5 2 2 3" xfId="2943" xr:uid="{F08FED3B-0EE1-43F5-BAAB-EAB9F4CB4011}"/>
    <cellStyle name="Normal 8 5 2 2 3 2" xfId="2944" xr:uid="{290E23C5-BEAE-41C4-9320-1500413C2D58}"/>
    <cellStyle name="Normal 8 5 2 2 3 3" xfId="2945" xr:uid="{8FE98D33-0270-40C2-9D67-819E68CCC55D}"/>
    <cellStyle name="Normal 8 5 2 2 3 4" xfId="2946" xr:uid="{D85D8567-191A-41D5-B514-BE9FE90FDF6C}"/>
    <cellStyle name="Normal 8 5 2 2 4" xfId="2947" xr:uid="{F0878942-A1AF-4B93-A50B-6C7421CCD417}"/>
    <cellStyle name="Normal 8 5 2 2 5" xfId="2948" xr:uid="{0F49C06B-6647-463F-8FDC-DE3A2AC4F1E7}"/>
    <cellStyle name="Normal 8 5 2 2 6" xfId="2949" xr:uid="{86829E93-5AE2-4121-99AB-01AA0FDA9FC0}"/>
    <cellStyle name="Normal 8 5 2 3" xfId="2950" xr:uid="{AA4E4236-23AB-4E22-A3EA-BA3758E77B51}"/>
    <cellStyle name="Normal 8 5 2 3 2" xfId="2951" xr:uid="{ED427BE2-42F8-4212-8C3B-B70F0392A987}"/>
    <cellStyle name="Normal 8 5 2 3 2 2" xfId="2952" xr:uid="{4CD6995B-2E6A-4F42-A98E-C8BBEE952AF5}"/>
    <cellStyle name="Normal 8 5 2 3 2 3" xfId="2953" xr:uid="{8B5BF505-FA27-4995-A9BF-F71D43E12898}"/>
    <cellStyle name="Normal 8 5 2 3 2 4" xfId="2954" xr:uid="{0E20F4CA-B42C-466C-8570-9889787844CB}"/>
    <cellStyle name="Normal 8 5 2 3 3" xfId="2955" xr:uid="{8E9A9089-CF48-4DC4-94C8-2E5500B7C678}"/>
    <cellStyle name="Normal 8 5 2 3 4" xfId="2956" xr:uid="{D8C81314-4C6D-4210-A421-74590FA98D4A}"/>
    <cellStyle name="Normal 8 5 2 3 5" xfId="2957" xr:uid="{050B9DA4-5CBD-4D73-9B93-7DABF624B549}"/>
    <cellStyle name="Normal 8 5 2 4" xfId="2958" xr:uid="{B9D2A577-CE99-4DEE-B913-08141CE683E3}"/>
    <cellStyle name="Normal 8 5 2 4 2" xfId="2959" xr:uid="{0D67335D-05F7-4AAA-99CD-9B11C4E23690}"/>
    <cellStyle name="Normal 8 5 2 4 3" xfId="2960" xr:uid="{97A6A3FC-7B22-4FBD-8C83-41AB4BEF6FA1}"/>
    <cellStyle name="Normal 8 5 2 4 4" xfId="2961" xr:uid="{82CC9A4B-C5F7-4017-9BC6-9BFEED25376D}"/>
    <cellStyle name="Normal 8 5 2 5" xfId="2962" xr:uid="{AA8C7B17-3D10-4E2E-8405-5D197CDB27D3}"/>
    <cellStyle name="Normal 8 5 2 5 2" xfId="2963" xr:uid="{EF60D87B-F4BD-43E8-9CAE-29BA21C88621}"/>
    <cellStyle name="Normal 8 5 2 5 3" xfId="2964" xr:uid="{EF5257DA-B0FA-43B2-BB3E-EBC0A51AB85C}"/>
    <cellStyle name="Normal 8 5 2 5 4" xfId="2965" xr:uid="{017BE71C-84E0-4D79-A72D-7C7F5873E62A}"/>
    <cellStyle name="Normal 8 5 2 6" xfId="2966" xr:uid="{1F687F91-0EFE-4C09-837C-28F27469853D}"/>
    <cellStyle name="Normal 8 5 2 7" xfId="2967" xr:uid="{33F5A819-3AC7-4ECC-9CDC-DD381630AB71}"/>
    <cellStyle name="Normal 8 5 2 8" xfId="2968" xr:uid="{62F2399A-BF37-4D69-B256-CA4301DEF448}"/>
    <cellStyle name="Normal 8 5 3" xfId="2969" xr:uid="{A19AAD28-E5C2-44AE-A890-FFE950CA2D0C}"/>
    <cellStyle name="Normal 8 5 3 2" xfId="2970" xr:uid="{86B0FA59-16A8-4038-8262-E9F9CBB70529}"/>
    <cellStyle name="Normal 8 5 3 2 2" xfId="2971" xr:uid="{3138B999-E6BB-43CF-A8C2-5BA2E7F0CCE1}"/>
    <cellStyle name="Normal 8 5 3 2 3" xfId="2972" xr:uid="{DDE3C9C9-372E-4C93-8B30-780755E73192}"/>
    <cellStyle name="Normal 8 5 3 2 4" xfId="2973" xr:uid="{7C9E130F-A020-43F5-AF24-10815C6FAA5B}"/>
    <cellStyle name="Normal 8 5 3 3" xfId="2974" xr:uid="{FCF2A548-6881-40B7-A972-BA4EC2B72974}"/>
    <cellStyle name="Normal 8 5 3 3 2" xfId="2975" xr:uid="{D062AF19-4AFD-46A3-8568-86C35D567BC4}"/>
    <cellStyle name="Normal 8 5 3 3 3" xfId="2976" xr:uid="{319F9674-8350-4AA1-9239-3808063146DE}"/>
    <cellStyle name="Normal 8 5 3 3 4" xfId="2977" xr:uid="{6396D865-5595-4852-BEA5-648B90DC7629}"/>
    <cellStyle name="Normal 8 5 3 4" xfId="2978" xr:uid="{3A2D28D2-E1AA-44B0-954D-8E88BE2E2B78}"/>
    <cellStyle name="Normal 8 5 3 5" xfId="2979" xr:uid="{D3281290-5B58-4950-99F6-9615BD91BD87}"/>
    <cellStyle name="Normal 8 5 3 6" xfId="2980" xr:uid="{EDD09346-C7A1-4200-B730-230BA7761B44}"/>
    <cellStyle name="Normal 8 5 4" xfId="2981" xr:uid="{01EE279F-2627-449E-ACB1-F77FF3D8DA05}"/>
    <cellStyle name="Normal 8 5 4 2" xfId="2982" xr:uid="{3F36E18E-0868-4615-A11D-386AFC4BDDE0}"/>
    <cellStyle name="Normal 8 5 4 2 2" xfId="2983" xr:uid="{246F9008-8DBC-48F5-8993-A6C023880976}"/>
    <cellStyle name="Normal 8 5 4 2 3" xfId="2984" xr:uid="{A4A8FCBC-DF13-4639-BA2E-9AB7C238B9ED}"/>
    <cellStyle name="Normal 8 5 4 2 4" xfId="2985" xr:uid="{83A5AC9D-533C-4AA2-B352-2137993D435C}"/>
    <cellStyle name="Normal 8 5 4 3" xfId="2986" xr:uid="{0B18C090-257F-41A3-80DF-B03A82538B5E}"/>
    <cellStyle name="Normal 8 5 4 4" xfId="2987" xr:uid="{EC4993D0-338B-435D-8353-C4A25C8796D7}"/>
    <cellStyle name="Normal 8 5 4 5" xfId="2988" xr:uid="{D95FA997-7764-43D4-A933-6A359E9634EE}"/>
    <cellStyle name="Normal 8 5 5" xfId="2989" xr:uid="{D38E6874-FCF9-4C3C-89EB-C19B2BA1E11E}"/>
    <cellStyle name="Normal 8 5 5 2" xfId="2990" xr:uid="{289D4BE8-8F4B-426B-B8B2-CFE8534FF829}"/>
    <cellStyle name="Normal 8 5 5 3" xfId="2991" xr:uid="{C8B2E40F-0E26-4A00-80E4-3A5E09086595}"/>
    <cellStyle name="Normal 8 5 5 4" xfId="2992" xr:uid="{98997087-4CEA-4379-ABA2-F3EB2490E852}"/>
    <cellStyle name="Normal 8 5 6" xfId="2993" xr:uid="{2010C877-725C-4935-9985-927FD1791BDA}"/>
    <cellStyle name="Normal 8 5 6 2" xfId="2994" xr:uid="{6317E25A-0703-42DF-B498-C65D7FD46335}"/>
    <cellStyle name="Normal 8 5 6 3" xfId="2995" xr:uid="{2D99130E-A70F-402B-B37C-4AC0843B97ED}"/>
    <cellStyle name="Normal 8 5 6 4" xfId="2996" xr:uid="{DD9962FD-5495-43DF-9877-18D896599DEE}"/>
    <cellStyle name="Normal 8 5 7" xfId="2997" xr:uid="{1869F036-AB7E-413E-A72F-9483AC557600}"/>
    <cellStyle name="Normal 8 5 8" xfId="2998" xr:uid="{C3800C6C-5F9B-4DFF-ADEE-3045EB72F04F}"/>
    <cellStyle name="Normal 8 5 9" xfId="2999" xr:uid="{B3D1910B-BDFE-451D-B9F6-072CE3308499}"/>
    <cellStyle name="Normal 8 6" xfId="3000" xr:uid="{10BFB7A3-321E-4048-B61E-0658D7451F6A}"/>
    <cellStyle name="Normal 8 6 2" xfId="3001" xr:uid="{2779533D-876D-4CCA-AD48-781856E0F299}"/>
    <cellStyle name="Normal 8 6 2 2" xfId="3002" xr:uid="{3DA118F9-27B1-4351-BF81-17063368B41F}"/>
    <cellStyle name="Normal 8 6 2 2 2" xfId="3003" xr:uid="{F2927F1E-9A25-4D4A-B337-C3F6D407225D}"/>
    <cellStyle name="Normal 8 6 2 2 2 2" xfId="4189" xr:uid="{161B63D4-D724-4D5C-894C-2EB1AF83A985}"/>
    <cellStyle name="Normal 8 6 2 2 3" xfId="3004" xr:uid="{111D2E44-C922-4095-A1A6-B342E47C0607}"/>
    <cellStyle name="Normal 8 6 2 2 4" xfId="3005" xr:uid="{50604D82-794E-448F-84F1-B31F5BC7AF1B}"/>
    <cellStyle name="Normal 8 6 2 3" xfId="3006" xr:uid="{4F379849-636B-4DA1-BF92-D2429E0367B2}"/>
    <cellStyle name="Normal 8 6 2 3 2" xfId="3007" xr:uid="{C933DD28-9F53-4482-8478-D25D53535243}"/>
    <cellStyle name="Normal 8 6 2 3 3" xfId="3008" xr:uid="{C8A2AA5B-AF0C-436D-996A-A13734DC0252}"/>
    <cellStyle name="Normal 8 6 2 3 4" xfId="3009" xr:uid="{ACA07FA8-34FC-4DAC-9F7B-FD94AEF03493}"/>
    <cellStyle name="Normal 8 6 2 4" xfId="3010" xr:uid="{96D2E7B4-7D9D-4739-8F49-C37B36A3F932}"/>
    <cellStyle name="Normal 8 6 2 5" xfId="3011" xr:uid="{6187997B-A46E-4C02-89BD-F79C35EEE7CE}"/>
    <cellStyle name="Normal 8 6 2 6" xfId="3012" xr:uid="{9BE12723-D450-44A1-BCC6-598E803EB1E3}"/>
    <cellStyle name="Normal 8 6 3" xfId="3013" xr:uid="{0EA3269E-A3E1-428D-BE8A-9EECB0BC4732}"/>
    <cellStyle name="Normal 8 6 3 2" xfId="3014" xr:uid="{E3265B8E-0F2B-4DB4-AD31-43FF36401A8D}"/>
    <cellStyle name="Normal 8 6 3 2 2" xfId="3015" xr:uid="{E42935A5-74BF-4019-84F7-CF6EC05B5588}"/>
    <cellStyle name="Normal 8 6 3 2 3" xfId="3016" xr:uid="{14310F8D-8F9B-49DC-ADA5-B4F104414BEC}"/>
    <cellStyle name="Normal 8 6 3 2 4" xfId="3017" xr:uid="{1D8DE5C4-B59C-40BA-A5AE-C662B05550B8}"/>
    <cellStyle name="Normal 8 6 3 3" xfId="3018" xr:uid="{42469ED9-1DE0-447C-BDE2-C8E1D149BD60}"/>
    <cellStyle name="Normal 8 6 3 4" xfId="3019" xr:uid="{9D902A19-1F99-49A4-A5D6-2E8C9E42F2AA}"/>
    <cellStyle name="Normal 8 6 3 5" xfId="3020" xr:uid="{134B836C-6595-4FA4-814F-F05D92E449C7}"/>
    <cellStyle name="Normal 8 6 4" xfId="3021" xr:uid="{2FB7338D-6BD1-4E59-9778-CF6751A7221E}"/>
    <cellStyle name="Normal 8 6 4 2" xfId="3022" xr:uid="{3831A2B4-6CD2-4E70-9420-CF9256E230BA}"/>
    <cellStyle name="Normal 8 6 4 3" xfId="3023" xr:uid="{BF0ABE68-4393-4A6D-AF76-224F07911E15}"/>
    <cellStyle name="Normal 8 6 4 4" xfId="3024" xr:uid="{BE132FE6-177B-487A-A937-44F2A88D3C0C}"/>
    <cellStyle name="Normal 8 6 5" xfId="3025" xr:uid="{3A13D797-5EB2-47D9-9D32-A43F907C75D0}"/>
    <cellStyle name="Normal 8 6 5 2" xfId="3026" xr:uid="{5D503FAF-8B9F-4223-A1DD-C0AA012493C5}"/>
    <cellStyle name="Normal 8 6 5 3" xfId="3027" xr:uid="{39BB6F0F-B4AA-41CE-88DD-EB859ACD1AED}"/>
    <cellStyle name="Normal 8 6 5 4" xfId="3028" xr:uid="{6E422C5A-62E7-4BFC-8DC7-1DE411C5858F}"/>
    <cellStyle name="Normal 8 6 6" xfId="3029" xr:uid="{4801BB52-4B36-4974-9DD6-31533DA39226}"/>
    <cellStyle name="Normal 8 6 7" xfId="3030" xr:uid="{8E6C9955-32E7-4682-A6C1-DE973720746B}"/>
    <cellStyle name="Normal 8 6 8" xfId="3031" xr:uid="{FA860615-7CDD-4D46-B3E6-0A302F7E5179}"/>
    <cellStyle name="Normal 8 7" xfId="3032" xr:uid="{9FC6551F-46B5-41B6-B806-E0A5ACCC16C2}"/>
    <cellStyle name="Normal 8 7 2" xfId="3033" xr:uid="{345E55C4-11D1-4D31-8FEA-DD6D687F8AC8}"/>
    <cellStyle name="Normal 8 7 2 2" xfId="3034" xr:uid="{29C19509-D9DC-4A99-AB0A-E7FA604F4486}"/>
    <cellStyle name="Normal 8 7 2 2 2" xfId="3035" xr:uid="{21F0AD60-51D9-498F-9C36-C00658E5C897}"/>
    <cellStyle name="Normal 8 7 2 2 3" xfId="3036" xr:uid="{DC3F2A08-19B5-4F33-817B-D916AC8696E7}"/>
    <cellStyle name="Normal 8 7 2 2 4" xfId="3037" xr:uid="{CAF0517B-34FE-46D9-BA2E-6E462054A702}"/>
    <cellStyle name="Normal 8 7 2 3" xfId="3038" xr:uid="{58AE3574-02FF-48E3-AC2C-4B5CFFD13F91}"/>
    <cellStyle name="Normal 8 7 2 4" xfId="3039" xr:uid="{7F888372-FC02-44F9-A651-37A60DCD917C}"/>
    <cellStyle name="Normal 8 7 2 5" xfId="3040" xr:uid="{17841ACE-FD13-4A24-8E5C-EB4F0F2D448C}"/>
    <cellStyle name="Normal 8 7 3" xfId="3041" xr:uid="{7D90A867-C935-4ADA-B747-8A7134C50CA1}"/>
    <cellStyle name="Normal 8 7 3 2" xfId="3042" xr:uid="{43C6E8BD-77ED-469B-9713-A87057FC529A}"/>
    <cellStyle name="Normal 8 7 3 3" xfId="3043" xr:uid="{47B03C58-7038-4764-94FD-12403FFE2323}"/>
    <cellStyle name="Normal 8 7 3 4" xfId="3044" xr:uid="{E5B6FD34-DA30-4FDC-9C17-861C798541E6}"/>
    <cellStyle name="Normal 8 7 4" xfId="3045" xr:uid="{61D2AC2C-ADE7-4425-A242-00DA90800D66}"/>
    <cellStyle name="Normal 8 7 4 2" xfId="3046" xr:uid="{4F11B2A1-315B-40A7-BBF9-C98738433466}"/>
    <cellStyle name="Normal 8 7 4 3" xfId="3047" xr:uid="{839008BA-1802-4A11-B8EB-8135FAFD8740}"/>
    <cellStyle name="Normal 8 7 4 4" xfId="3048" xr:uid="{DB4B21FF-023C-4260-A5FD-9F8486042C29}"/>
    <cellStyle name="Normal 8 7 5" xfId="3049" xr:uid="{DF8E574E-6D31-4ACF-806C-5EEED611791C}"/>
    <cellStyle name="Normal 8 7 6" xfId="3050" xr:uid="{E5CD82E6-2C60-4342-931E-F7A27387CF9D}"/>
    <cellStyle name="Normal 8 7 7" xfId="3051" xr:uid="{F6726E17-0559-4C70-BAF9-372B20E08B80}"/>
    <cellStyle name="Normal 8 8" xfId="3052" xr:uid="{560A5414-4AAF-43E5-A92F-237B2E3EFA41}"/>
    <cellStyle name="Normal 8 8 2" xfId="3053" xr:uid="{E418DFF8-E371-4E24-926B-F525E1150CD9}"/>
    <cellStyle name="Normal 8 8 2 2" xfId="3054" xr:uid="{72E86E41-5820-4101-A047-3F457E6B11EC}"/>
    <cellStyle name="Normal 8 8 2 3" xfId="3055" xr:uid="{D562E15E-7C4A-4009-A937-F40ACF4F942C}"/>
    <cellStyle name="Normal 8 8 2 4" xfId="3056" xr:uid="{BD268080-3FE2-4F0B-8B1D-5E30590E702C}"/>
    <cellStyle name="Normal 8 8 3" xfId="3057" xr:uid="{96B3369F-D17C-420E-A07A-AA5F378576B3}"/>
    <cellStyle name="Normal 8 8 3 2" xfId="3058" xr:uid="{A5F650B0-E2BE-4455-97A3-53A5AAB60EDA}"/>
    <cellStyle name="Normal 8 8 3 3" xfId="3059" xr:uid="{E4A60FB0-807C-49AD-BE79-E7683CD7DD10}"/>
    <cellStyle name="Normal 8 8 3 4" xfId="3060" xr:uid="{F62A040F-B212-46DE-9321-ECB626589755}"/>
    <cellStyle name="Normal 8 8 4" xfId="3061" xr:uid="{A892352D-8824-4DBE-B8D6-2DBBC1CEED61}"/>
    <cellStyle name="Normal 8 8 5" xfId="3062" xr:uid="{12A88AD9-0099-40E1-8358-600A7BFBF20D}"/>
    <cellStyle name="Normal 8 8 6" xfId="3063" xr:uid="{EE734E24-F18A-4FE7-A7DF-9068D5C4CB98}"/>
    <cellStyle name="Normal 8 9" xfId="3064" xr:uid="{E4101B59-B27B-4598-9820-17BE6035A677}"/>
    <cellStyle name="Normal 8 9 2" xfId="3065" xr:uid="{395BE545-9DB6-4237-9BCE-9FFF14DA3CCB}"/>
    <cellStyle name="Normal 8 9 2 2" xfId="3066" xr:uid="{6359A7C3-80FA-4BB2-A39F-1A56FD9483BD}"/>
    <cellStyle name="Normal 8 9 2 2 2" xfId="4385" xr:uid="{B1EA4307-6F61-48C2-A09B-754126687C19}"/>
    <cellStyle name="Normal 8 9 2 2 3" xfId="4857" xr:uid="{6FB8C219-0BA6-4F52-A877-D941E5CC9112}"/>
    <cellStyle name="Normal 8 9 2 3" xfId="3067" xr:uid="{2F1E3D03-4820-41BC-9F8A-316A8E850C4D}"/>
    <cellStyle name="Normal 8 9 2 4" xfId="3068" xr:uid="{46885590-830B-4DB3-9F49-BCA70242017B}"/>
    <cellStyle name="Normal 8 9 3" xfId="3069" xr:uid="{C73E74B0-9319-41FC-8F27-3A1080035B8B}"/>
    <cellStyle name="Normal 8 9 3 2" xfId="5509" xr:uid="{C326D25F-0091-4661-B90B-1AB158C0540F}"/>
    <cellStyle name="Normal 8 9 4" xfId="3070" xr:uid="{736BCBF6-42FC-47EA-A7F5-1971048D02D3}"/>
    <cellStyle name="Normal 8 9 4 2" xfId="4794" xr:uid="{8EA61E2A-C3B4-44BC-AFB1-4CDC067C4E94}"/>
    <cellStyle name="Normal 8 9 4 3" xfId="4858" xr:uid="{CE03A041-C201-465E-A262-97D215332359}"/>
    <cellStyle name="Normal 8 9 4 4" xfId="4823" xr:uid="{F50D998C-1207-4551-B624-B8CBB4BC0C6E}"/>
    <cellStyle name="Normal 8 9 5" xfId="3071" xr:uid="{A148BB32-9A93-4A67-A6AD-6A67F4F926FF}"/>
    <cellStyle name="Normal 9" xfId="77" xr:uid="{FD563D86-A633-4506-A4A2-AB3A9880C458}"/>
    <cellStyle name="Normal 9 10" xfId="3072" xr:uid="{6DD5D425-5AAF-4A14-9F20-36A3A48B047F}"/>
    <cellStyle name="Normal 9 10 2" xfId="3073" xr:uid="{786229C6-2B77-4DAE-AAA7-20869A55EF6D}"/>
    <cellStyle name="Normal 9 10 2 2" xfId="3074" xr:uid="{90DEDF14-C09F-4164-BEB6-327029240FEF}"/>
    <cellStyle name="Normal 9 10 2 3" xfId="3075" xr:uid="{CA297F0B-5941-41D6-8353-712B40775590}"/>
    <cellStyle name="Normal 9 10 2 4" xfId="3076" xr:uid="{55B823DB-F596-489F-B030-2A634D796926}"/>
    <cellStyle name="Normal 9 10 3" xfId="3077" xr:uid="{A569DAFC-7415-41EB-96EB-15B0F920CF5B}"/>
    <cellStyle name="Normal 9 10 4" xfId="3078" xr:uid="{534176A9-FF5A-4DE9-8539-6E4D38942067}"/>
    <cellStyle name="Normal 9 10 5" xfId="3079" xr:uid="{5463E413-5852-4108-A846-D5D1DAAD2417}"/>
    <cellStyle name="Normal 9 11" xfId="3080" xr:uid="{F572BD6F-A460-46A1-844D-9EC9F4C9A884}"/>
    <cellStyle name="Normal 9 11 2" xfId="3081" xr:uid="{E3F9E1B2-D8F7-4A39-9B60-D0B910D5E5E3}"/>
    <cellStyle name="Normal 9 11 3" xfId="3082" xr:uid="{5EF32219-205A-443F-95CD-1E15DBFF8AB0}"/>
    <cellStyle name="Normal 9 11 4" xfId="3083" xr:uid="{329B77C6-DE66-4DB7-8AF4-B84D5F863AD6}"/>
    <cellStyle name="Normal 9 12" xfId="3084" xr:uid="{79AABB8C-0F19-4305-B35F-499D9A85D85C}"/>
    <cellStyle name="Normal 9 12 2" xfId="3085" xr:uid="{22CD723E-A571-4ABD-94A0-2724BC81DA2A}"/>
    <cellStyle name="Normal 9 12 3" xfId="3086" xr:uid="{FD3D7172-0494-43AD-AAD3-F307D104D922}"/>
    <cellStyle name="Normal 9 12 4" xfId="3087" xr:uid="{1C3975C4-3D55-48F3-9619-153BD43E45A3}"/>
    <cellStyle name="Normal 9 13" xfId="3088" xr:uid="{2AFE0046-2287-4DA1-8A9C-D001181CA8CD}"/>
    <cellStyle name="Normal 9 13 2" xfId="3089" xr:uid="{49F92A95-7B2F-461E-A501-88096065510F}"/>
    <cellStyle name="Normal 9 14" xfId="3090" xr:uid="{47BD90CC-D72C-4D15-BAAC-CCC86E49A943}"/>
    <cellStyle name="Normal 9 15" xfId="3091" xr:uid="{15DFD97B-4D9A-42E1-BCC5-39F63665D7DF}"/>
    <cellStyle name="Normal 9 16" xfId="3092" xr:uid="{612CBC4B-2555-4807-8444-8253E1379BA9}"/>
    <cellStyle name="Normal 9 2" xfId="78" xr:uid="{AABC35CA-8610-4A0B-BA80-097EE7735A9A}"/>
    <cellStyle name="Normal 9 2 2" xfId="3733" xr:uid="{F3607888-C119-452E-BCC6-D1E1518DAB86}"/>
    <cellStyle name="Normal 9 2 2 2" xfId="4556" xr:uid="{57BE060E-BE71-4F0E-87F7-C0A9296149E5}"/>
    <cellStyle name="Normal 9 2 3" xfId="4465" xr:uid="{75D79776-AF3B-4EA5-AD5E-7C4377A67A50}"/>
    <cellStyle name="Normal 9 3" xfId="96" xr:uid="{59270E30-1858-4BA6-913C-BB82810313B0}"/>
    <cellStyle name="Normal 9 3 10" xfId="3093" xr:uid="{7D61A1FA-58ED-48E8-BAD1-145F83D638B7}"/>
    <cellStyle name="Normal 9 3 11" xfId="3094" xr:uid="{36392C08-9D76-489B-A729-091740522AF6}"/>
    <cellStyle name="Normal 9 3 2" xfId="3095" xr:uid="{FC055079-9986-4A10-BA61-6DD282F102C7}"/>
    <cellStyle name="Normal 9 3 2 2" xfId="3096" xr:uid="{76F66C28-1239-4911-B5B7-77113914862A}"/>
    <cellStyle name="Normal 9 3 2 2 2" xfId="3097" xr:uid="{F31C79F2-3D50-4F1E-9BCB-D42ACD435481}"/>
    <cellStyle name="Normal 9 3 2 2 2 2" xfId="3098" xr:uid="{38E26968-0989-4534-9D13-1D6583A98201}"/>
    <cellStyle name="Normal 9 3 2 2 2 2 2" xfId="3099" xr:uid="{053803B2-D7D4-45DE-8291-3B450BC259AD}"/>
    <cellStyle name="Normal 9 3 2 2 2 2 2 2" xfId="4190" xr:uid="{BA778892-232A-4C06-9321-B3244D2A53A8}"/>
    <cellStyle name="Normal 9 3 2 2 2 2 2 2 2" xfId="4191" xr:uid="{41A80172-AEAD-42D8-9836-4EE0289171E6}"/>
    <cellStyle name="Normal 9 3 2 2 2 2 2 3" xfId="4192" xr:uid="{C9272F91-9238-43BE-BAB9-D9E17CE4BC3C}"/>
    <cellStyle name="Normal 9 3 2 2 2 2 3" xfId="3100" xr:uid="{58CAB39F-37E8-42E1-9C7E-145DC700FD98}"/>
    <cellStyle name="Normal 9 3 2 2 2 2 3 2" xfId="4193" xr:uid="{3CE6EC36-B774-4A6E-AE16-BA1390C78910}"/>
    <cellStyle name="Normal 9 3 2 2 2 2 4" xfId="3101" xr:uid="{79034F8C-2A2F-4498-8E7E-20BEED02B558}"/>
    <cellStyle name="Normal 9 3 2 2 2 3" xfId="3102" xr:uid="{02A3BFF4-A4FA-4F8C-9622-1A1AF3B27DC8}"/>
    <cellStyle name="Normal 9 3 2 2 2 3 2" xfId="3103" xr:uid="{6B2781B1-3468-477D-B465-30148D9C83C8}"/>
    <cellStyle name="Normal 9 3 2 2 2 3 2 2" xfId="4194" xr:uid="{9DBBE6B0-1C89-4AA3-BCB8-341A7016DE2C}"/>
    <cellStyle name="Normal 9 3 2 2 2 3 3" xfId="3104" xr:uid="{95A0C7F4-A7AB-418D-B7F1-9F565CBC27E9}"/>
    <cellStyle name="Normal 9 3 2 2 2 3 4" xfId="3105" xr:uid="{8395F71B-163C-4480-B939-C7C0DC0BF3F7}"/>
    <cellStyle name="Normal 9 3 2 2 2 4" xfId="3106" xr:uid="{8F5265ED-BF2E-4011-A40A-3901A6B60F19}"/>
    <cellStyle name="Normal 9 3 2 2 2 4 2" xfId="4195" xr:uid="{4314D7C8-0CE4-46F4-9238-DE5AF12E7791}"/>
    <cellStyle name="Normal 9 3 2 2 2 5" xfId="3107" xr:uid="{239AEB8F-4FE4-4F33-9A8A-3FF5F78F7619}"/>
    <cellStyle name="Normal 9 3 2 2 2 6" xfId="3108" xr:uid="{C4347C09-1D79-4DDE-8597-D47E4B90B30E}"/>
    <cellStyle name="Normal 9 3 2 2 3" xfId="3109" xr:uid="{B25EBA25-3022-48B2-8702-E014E7E83068}"/>
    <cellStyle name="Normal 9 3 2 2 3 2" xfId="3110" xr:uid="{8A33A6BE-9AF4-45C8-9F4A-712F37EBD168}"/>
    <cellStyle name="Normal 9 3 2 2 3 2 2" xfId="3111" xr:uid="{AD835402-015E-4A3A-A518-9D904D5BEB19}"/>
    <cellStyle name="Normal 9 3 2 2 3 2 2 2" xfId="4196" xr:uid="{720FE408-D01B-4480-ABDB-DC6B4D02CCA6}"/>
    <cellStyle name="Normal 9 3 2 2 3 2 2 2 2" xfId="4197" xr:uid="{B8E5AF6E-695F-4C83-8C8B-3DF374D49040}"/>
    <cellStyle name="Normal 9 3 2 2 3 2 2 3" xfId="4198" xr:uid="{87731774-9273-4E31-A3EE-DFADCA98B5CC}"/>
    <cellStyle name="Normal 9 3 2 2 3 2 3" xfId="3112" xr:uid="{995592E2-72CC-441C-A5FC-5AC5C578E90F}"/>
    <cellStyle name="Normal 9 3 2 2 3 2 3 2" xfId="4199" xr:uid="{BCCF0623-0EB1-4732-8225-DE9D2A3A31D9}"/>
    <cellStyle name="Normal 9 3 2 2 3 2 4" xfId="3113" xr:uid="{03C0B941-B40C-419F-B195-7321437DEC2B}"/>
    <cellStyle name="Normal 9 3 2 2 3 3" xfId="3114" xr:uid="{6E210366-D05F-4E51-A7AA-095DDEECE706}"/>
    <cellStyle name="Normal 9 3 2 2 3 3 2" xfId="4200" xr:uid="{2A89E379-5013-479D-AFA1-ADC388146C46}"/>
    <cellStyle name="Normal 9 3 2 2 3 3 2 2" xfId="4201" xr:uid="{183F993A-714A-4167-962D-DD26FB3B0398}"/>
    <cellStyle name="Normal 9 3 2 2 3 3 3" xfId="4202" xr:uid="{1FC835CA-B7B9-416D-BC59-E26E475483AC}"/>
    <cellStyle name="Normal 9 3 2 2 3 4" xfId="3115" xr:uid="{0DCD2262-1E09-4FA7-80ED-8987914A25AA}"/>
    <cellStyle name="Normal 9 3 2 2 3 4 2" xfId="4203" xr:uid="{CA1F1CCB-1E1A-4B15-ACFD-BF7F4999C94B}"/>
    <cellStyle name="Normal 9 3 2 2 3 5" xfId="3116" xr:uid="{4F6897F0-0E18-4ECA-93CD-0E9431085CE8}"/>
    <cellStyle name="Normal 9 3 2 2 4" xfId="3117" xr:uid="{301D7BA8-CE15-4E0E-9F2A-E73BB94BE0D3}"/>
    <cellStyle name="Normal 9 3 2 2 4 2" xfId="3118" xr:uid="{17A9079A-CBF1-4D10-AAC6-20DD6584EAEF}"/>
    <cellStyle name="Normal 9 3 2 2 4 2 2" xfId="4204" xr:uid="{E2915B07-EB81-4325-B36C-CD058909D00A}"/>
    <cellStyle name="Normal 9 3 2 2 4 2 2 2" xfId="4205" xr:uid="{375CCC58-938F-44E4-9844-FDED66A67A2A}"/>
    <cellStyle name="Normal 9 3 2 2 4 2 3" xfId="4206" xr:uid="{B1AF2530-D6B0-4465-A8BC-5333E7AFC065}"/>
    <cellStyle name="Normal 9 3 2 2 4 3" xfId="3119" xr:uid="{C094496E-0494-4193-8A09-083A2D38E20B}"/>
    <cellStyle name="Normal 9 3 2 2 4 3 2" xfId="4207" xr:uid="{09453C37-3A1B-40EF-A9CF-CFE5C6C425CC}"/>
    <cellStyle name="Normal 9 3 2 2 4 4" xfId="3120" xr:uid="{FF0F8F6D-D5A7-4016-A97E-C80E4D183381}"/>
    <cellStyle name="Normal 9 3 2 2 5" xfId="3121" xr:uid="{33AB6DB6-CAFB-4C71-8624-59F0EC60207D}"/>
    <cellStyle name="Normal 9 3 2 2 5 2" xfId="3122" xr:uid="{8C772E44-0A5A-4ACB-BFFD-6C72CE0A1250}"/>
    <cellStyle name="Normal 9 3 2 2 5 2 2" xfId="4208" xr:uid="{46DB8000-C9DC-4D3C-BDF0-9BC9506A90F1}"/>
    <cellStyle name="Normal 9 3 2 2 5 3" xfId="3123" xr:uid="{557FFF2A-C006-4639-A67E-108A74BB40FF}"/>
    <cellStyle name="Normal 9 3 2 2 5 4" xfId="3124" xr:uid="{FC6FB83D-1283-4FB5-8D52-9597121D7D07}"/>
    <cellStyle name="Normal 9 3 2 2 6" xfId="3125" xr:uid="{5B64DC88-D33F-4931-8A4E-46B0D128F5D6}"/>
    <cellStyle name="Normal 9 3 2 2 6 2" xfId="4209" xr:uid="{6F046A06-47D3-4878-B42D-0590F0F844D4}"/>
    <cellStyle name="Normal 9 3 2 2 7" xfId="3126" xr:uid="{DA19F00E-4BB1-4DF7-A5A1-8976D2B72630}"/>
    <cellStyle name="Normal 9 3 2 2 8" xfId="3127" xr:uid="{FE73AEC5-FE28-43E7-96DF-77F2671193D1}"/>
    <cellStyle name="Normal 9 3 2 3" xfId="3128" xr:uid="{8B01AEE1-B7D5-4ED8-B212-D344886368E4}"/>
    <cellStyle name="Normal 9 3 2 3 2" xfId="3129" xr:uid="{578FE099-A174-486C-985F-F45960C3C512}"/>
    <cellStyle name="Normal 9 3 2 3 2 2" xfId="3130" xr:uid="{EBBAA676-D7E2-44AD-AB87-9E3706540BAD}"/>
    <cellStyle name="Normal 9 3 2 3 2 2 2" xfId="4210" xr:uid="{63755511-1DA4-441D-99FD-B70383063FDF}"/>
    <cellStyle name="Normal 9 3 2 3 2 2 2 2" xfId="4211" xr:uid="{8FF43F8F-399A-47AF-8810-18DA98B0C41D}"/>
    <cellStyle name="Normal 9 3 2 3 2 2 3" xfId="4212" xr:uid="{FC857200-669A-4C3E-BB6A-50A5BCD4D3FF}"/>
    <cellStyle name="Normal 9 3 2 3 2 3" xfId="3131" xr:uid="{853F9B29-A3D1-485E-B8BF-025E806EC9E0}"/>
    <cellStyle name="Normal 9 3 2 3 2 3 2" xfId="4213" xr:uid="{9542F733-5A7A-48BF-A7BE-6D036206CB0D}"/>
    <cellStyle name="Normal 9 3 2 3 2 4" xfId="3132" xr:uid="{4787B281-7A62-4816-9BEA-E2D71982F2BD}"/>
    <cellStyle name="Normal 9 3 2 3 3" xfId="3133" xr:uid="{E477AD57-8EFD-4F6C-8935-9159ACE11F66}"/>
    <cellStyle name="Normal 9 3 2 3 3 2" xfId="3134" xr:uid="{D3857797-D84C-4433-947F-B4083687DA65}"/>
    <cellStyle name="Normal 9 3 2 3 3 2 2" xfId="4214" xr:uid="{B3A9EAF3-B86C-44B8-BC88-887351431484}"/>
    <cellStyle name="Normal 9 3 2 3 3 3" xfId="3135" xr:uid="{60EC9314-524B-488A-95AD-EDC3BA341066}"/>
    <cellStyle name="Normal 9 3 2 3 3 4" xfId="3136" xr:uid="{0F3C2ECE-5581-4690-A712-479085BF6242}"/>
    <cellStyle name="Normal 9 3 2 3 4" xfId="3137" xr:uid="{06D82068-C348-4D75-B652-F326B2352798}"/>
    <cellStyle name="Normal 9 3 2 3 4 2" xfId="4215" xr:uid="{C959BD0D-423F-4064-8EF5-FA35F558E14E}"/>
    <cellStyle name="Normal 9 3 2 3 5" xfId="3138" xr:uid="{A8C77853-C5F7-4CE3-AB72-6F2228D53AFE}"/>
    <cellStyle name="Normal 9 3 2 3 6" xfId="3139" xr:uid="{C0072796-3EB0-4612-8CF0-98A949A6D331}"/>
    <cellStyle name="Normal 9 3 2 4" xfId="3140" xr:uid="{71EC4D34-FD80-4CE8-A08E-8E79C98BF207}"/>
    <cellStyle name="Normal 9 3 2 4 2" xfId="3141" xr:uid="{362A1807-F0EC-4896-AA24-7E18CFBA3272}"/>
    <cellStyle name="Normal 9 3 2 4 2 2" xfId="3142" xr:uid="{FBD970DA-055D-4E3B-987B-36A45D7E6F79}"/>
    <cellStyle name="Normal 9 3 2 4 2 2 2" xfId="4216" xr:uid="{0FF65D93-B4A1-416C-8B1B-A51763375157}"/>
    <cellStyle name="Normal 9 3 2 4 2 2 2 2" xfId="4217" xr:uid="{3FBDF19F-63A4-43C5-81CC-A1D307521715}"/>
    <cellStyle name="Normal 9 3 2 4 2 2 3" xfId="4218" xr:uid="{9823A571-04E9-4DC5-B8C4-ED0AC02542E4}"/>
    <cellStyle name="Normal 9 3 2 4 2 3" xfId="3143" xr:uid="{24D70266-2846-4A3B-93C8-46EA3AA4C613}"/>
    <cellStyle name="Normal 9 3 2 4 2 3 2" xfId="4219" xr:uid="{D4B66CFA-855D-46E4-9C0E-61034EAD6590}"/>
    <cellStyle name="Normal 9 3 2 4 2 4" xfId="3144" xr:uid="{E7E07B4B-6B30-4F6D-9849-D1D0937187F8}"/>
    <cellStyle name="Normal 9 3 2 4 3" xfId="3145" xr:uid="{66DBC5A7-20C0-476C-A4B8-9E847F16491B}"/>
    <cellStyle name="Normal 9 3 2 4 3 2" xfId="4220" xr:uid="{57A4E810-0746-4A42-819A-41C6DD3930C3}"/>
    <cellStyle name="Normal 9 3 2 4 3 2 2" xfId="4221" xr:uid="{5E9D1414-E69C-4552-9470-1BFB1DAFD95A}"/>
    <cellStyle name="Normal 9 3 2 4 3 3" xfId="4222" xr:uid="{E69873AA-05BE-4923-A689-90D33878FF93}"/>
    <cellStyle name="Normal 9 3 2 4 4" xfId="3146" xr:uid="{A2363C3C-EC15-45CC-A90A-82486D77DE1B}"/>
    <cellStyle name="Normal 9 3 2 4 4 2" xfId="4223" xr:uid="{E0AF1616-088D-42E4-A0E4-E1F4FA427C60}"/>
    <cellStyle name="Normal 9 3 2 4 5" xfId="3147" xr:uid="{E05E7BDF-1963-47E8-A7DD-2812AC249715}"/>
    <cellStyle name="Normal 9 3 2 5" xfId="3148" xr:uid="{95307783-B2DB-40D9-96D0-302B533F968D}"/>
    <cellStyle name="Normal 9 3 2 5 2" xfId="3149" xr:uid="{8AB94C76-DC84-4ECC-83DF-F58F1B3E8AB4}"/>
    <cellStyle name="Normal 9 3 2 5 2 2" xfId="4224" xr:uid="{B7278A81-87EF-4D32-8C9E-BA891DAF922C}"/>
    <cellStyle name="Normal 9 3 2 5 2 2 2" xfId="4225" xr:uid="{EC699DBE-EABE-4C81-8075-30743A7EFA73}"/>
    <cellStyle name="Normal 9 3 2 5 2 3" xfId="4226" xr:uid="{5B8282E1-A68C-4E20-AB21-D4F3B15B6A0C}"/>
    <cellStyle name="Normal 9 3 2 5 3" xfId="3150" xr:uid="{0557170E-BFCF-4695-BCD8-11DD79825A02}"/>
    <cellStyle name="Normal 9 3 2 5 3 2" xfId="4227" xr:uid="{98CFF4FD-57FF-49A5-9211-2E7E1FB5DB95}"/>
    <cellStyle name="Normal 9 3 2 5 4" xfId="3151" xr:uid="{D6DAF93D-621A-4509-A123-1B519E3D132D}"/>
    <cellStyle name="Normal 9 3 2 6" xfId="3152" xr:uid="{864D9DF4-7B7A-4BC1-B4F5-51122A43E6A6}"/>
    <cellStyle name="Normal 9 3 2 6 2" xfId="3153" xr:uid="{CB3E3F50-6F13-4D35-B4A5-0DFCA323E9B1}"/>
    <cellStyle name="Normal 9 3 2 6 2 2" xfId="4228" xr:uid="{074A5BE8-0B4F-4177-A322-97FE34293EFF}"/>
    <cellStyle name="Normal 9 3 2 6 3" xfId="3154" xr:uid="{2E4C1C9E-E3E4-467D-B690-5CEA6D26D74A}"/>
    <cellStyle name="Normal 9 3 2 6 4" xfId="3155" xr:uid="{E07C405C-9919-45D2-9CDF-96ACDB69C442}"/>
    <cellStyle name="Normal 9 3 2 7" xfId="3156" xr:uid="{382EECFE-F318-44D0-BCB3-3B1009B87308}"/>
    <cellStyle name="Normal 9 3 2 7 2" xfId="4229" xr:uid="{8B52F89E-B423-4ED6-9F75-068DA2184A5B}"/>
    <cellStyle name="Normal 9 3 2 8" xfId="3157" xr:uid="{2AF95346-F3CC-4C55-8FA7-21FDF899BAC4}"/>
    <cellStyle name="Normal 9 3 2 9" xfId="3158" xr:uid="{139EBD07-F09C-4691-89C6-BDA8B107C58B}"/>
    <cellStyle name="Normal 9 3 3" xfId="3159" xr:uid="{05AE4A94-0449-492E-997F-9F0730CC9BAD}"/>
    <cellStyle name="Normal 9 3 3 2" xfId="3160" xr:uid="{F7A76B96-570F-4BBB-AB17-1C568BBBC6AE}"/>
    <cellStyle name="Normal 9 3 3 2 2" xfId="3161" xr:uid="{D53E9E17-1317-423B-BC48-72CFCE4DA11C}"/>
    <cellStyle name="Normal 9 3 3 2 2 2" xfId="3162" xr:uid="{AD85EA1B-D7A3-4DC5-B373-43B72D195C90}"/>
    <cellStyle name="Normal 9 3 3 2 2 2 2" xfId="4230" xr:uid="{0D0C5657-A22B-4DCF-A39F-6F05A0A0C3A4}"/>
    <cellStyle name="Normal 9 3 3 2 2 2 2 2" xfId="4231" xr:uid="{A3D3FD41-5FDA-4393-8731-2843D5461EF6}"/>
    <cellStyle name="Normal 9 3 3 2 2 2 3" xfId="4232" xr:uid="{3EEC265E-DB4E-4474-A387-0CC3CB4951DE}"/>
    <cellStyle name="Normal 9 3 3 2 2 3" xfId="3163" xr:uid="{1C58695B-AB81-41D7-9978-AE59FED75D65}"/>
    <cellStyle name="Normal 9 3 3 2 2 3 2" xfId="4233" xr:uid="{3884FCE2-0A58-47BE-9461-91C5C45355B7}"/>
    <cellStyle name="Normal 9 3 3 2 2 4" xfId="3164" xr:uid="{C991A04A-FF76-4154-8286-B971452AD13D}"/>
    <cellStyle name="Normal 9 3 3 2 3" xfId="3165" xr:uid="{4CA06D0D-E63C-4FE0-9D43-CD18B24CD805}"/>
    <cellStyle name="Normal 9 3 3 2 3 2" xfId="3166" xr:uid="{A9B6F630-3E17-4432-887C-68E1E1A200F5}"/>
    <cellStyle name="Normal 9 3 3 2 3 2 2" xfId="4234" xr:uid="{4F7CDE53-992F-4495-BC1D-2439686EF56C}"/>
    <cellStyle name="Normal 9 3 3 2 3 3" xfId="3167" xr:uid="{8A66B412-B847-4F71-9DA0-126E4314CA14}"/>
    <cellStyle name="Normal 9 3 3 2 3 4" xfId="3168" xr:uid="{821CA9A2-3070-4E3A-BAFF-4284578F7EF0}"/>
    <cellStyle name="Normal 9 3 3 2 4" xfId="3169" xr:uid="{C25ABC77-2403-42EB-B013-4C1CC427B0D5}"/>
    <cellStyle name="Normal 9 3 3 2 4 2" xfId="4235" xr:uid="{0874803D-58D2-4F25-8B9E-60FABD400ED4}"/>
    <cellStyle name="Normal 9 3 3 2 5" xfId="3170" xr:uid="{3287D8FF-FBD8-46E0-8607-5D7CE89C335F}"/>
    <cellStyle name="Normal 9 3 3 2 6" xfId="3171" xr:uid="{DC440254-1E1E-442E-9C37-DDA2B11C4E0D}"/>
    <cellStyle name="Normal 9 3 3 3" xfId="3172" xr:uid="{7B7B010D-F1B1-4BBB-AB8A-B1AA6AD3ACF4}"/>
    <cellStyle name="Normal 9 3 3 3 2" xfId="3173" xr:uid="{24AD98A5-63BC-42B3-9A8C-20286155D08E}"/>
    <cellStyle name="Normal 9 3 3 3 2 2" xfId="3174" xr:uid="{260EC60A-A458-4285-B40A-A410043B491D}"/>
    <cellStyle name="Normal 9 3 3 3 2 2 2" xfId="4236" xr:uid="{4D18E4E8-6FB2-45EA-8360-695A17665A59}"/>
    <cellStyle name="Normal 9 3 3 3 2 2 2 2" xfId="4237" xr:uid="{B98F0A61-B6DE-4D04-97A1-FDC698A13E04}"/>
    <cellStyle name="Normal 9 3 3 3 2 2 2 2 2" xfId="4933" xr:uid="{F2CA88A4-7A0B-49F9-9120-F161AA872613}"/>
    <cellStyle name="Normal 9 3 3 3 2 2 3" xfId="4238" xr:uid="{F9F491E9-A322-4A3A-ADA4-840875518FA3}"/>
    <cellStyle name="Normal 9 3 3 3 2 2 3 2" xfId="4934" xr:uid="{F6D0BED0-9D75-4B23-B399-694F26CFBEE4}"/>
    <cellStyle name="Normal 9 3 3 3 2 3" xfId="3175" xr:uid="{EE624F0F-3AEB-466B-B452-894210522960}"/>
    <cellStyle name="Normal 9 3 3 3 2 3 2" xfId="4239" xr:uid="{3C26DBE0-29A5-4EEC-88BE-B0BF8D17117D}"/>
    <cellStyle name="Normal 9 3 3 3 2 3 2 2" xfId="4936" xr:uid="{BB454AD8-3784-4C9C-8984-CB2C29A13055}"/>
    <cellStyle name="Normal 9 3 3 3 2 3 3" xfId="4935" xr:uid="{3A914411-57D6-45F1-9B40-D5A5C7088DCF}"/>
    <cellStyle name="Normal 9 3 3 3 2 4" xfId="3176" xr:uid="{009EA830-82E2-408D-AA8F-6AC8EA1C1B64}"/>
    <cellStyle name="Normal 9 3 3 3 2 4 2" xfId="4937" xr:uid="{4971A9D0-DA50-4CA4-8CD1-81B50A8D29D3}"/>
    <cellStyle name="Normal 9 3 3 3 3" xfId="3177" xr:uid="{86AF5143-05FA-49B9-B2C6-530700D41423}"/>
    <cellStyle name="Normal 9 3 3 3 3 2" xfId="4240" xr:uid="{4AF82D9C-0520-4C89-B8EB-8CCF57E64304}"/>
    <cellStyle name="Normal 9 3 3 3 3 2 2" xfId="4241" xr:uid="{B47E9CF0-86E5-42FD-BF14-C1AAEE0F23F3}"/>
    <cellStyle name="Normal 9 3 3 3 3 2 2 2" xfId="4940" xr:uid="{69AF239D-3CC5-4704-83DE-B564E53F49A0}"/>
    <cellStyle name="Normal 9 3 3 3 3 2 3" xfId="4939" xr:uid="{E270D56E-3536-43FE-AFA7-F567F8393935}"/>
    <cellStyle name="Normal 9 3 3 3 3 3" xfId="4242" xr:uid="{C72D93C8-9468-4C89-B110-6509D0EDC993}"/>
    <cellStyle name="Normal 9 3 3 3 3 3 2" xfId="4941" xr:uid="{2A73DAB1-E591-4B2E-825A-9D2A4FF8ED54}"/>
    <cellStyle name="Normal 9 3 3 3 3 4" xfId="4938" xr:uid="{17E97D66-392F-429E-95F1-09CAEFC27D66}"/>
    <cellStyle name="Normal 9 3 3 3 4" xfId="3178" xr:uid="{A6281819-3D9C-4716-B280-A7ED65DA17D6}"/>
    <cellStyle name="Normal 9 3 3 3 4 2" xfId="4243" xr:uid="{AC85BFDD-A28F-4ACC-B29F-E900ED773AD9}"/>
    <cellStyle name="Normal 9 3 3 3 4 2 2" xfId="4943" xr:uid="{46ABE132-F1C8-4D1F-98E3-F754C0DCD5FB}"/>
    <cellStyle name="Normal 9 3 3 3 4 3" xfId="4942" xr:uid="{2F8A8685-96E8-4923-9749-379404DAAC30}"/>
    <cellStyle name="Normal 9 3 3 3 5" xfId="3179" xr:uid="{87963A1F-3B07-48E5-9545-CEE8B705DBD5}"/>
    <cellStyle name="Normal 9 3 3 3 5 2" xfId="4944" xr:uid="{C232DBDF-7267-48C7-98FF-5D68BC39B6EB}"/>
    <cellStyle name="Normal 9 3 3 4" xfId="3180" xr:uid="{F285B625-BCDA-4116-94DD-E3A3C0728DA3}"/>
    <cellStyle name="Normal 9 3 3 4 2" xfId="3181" xr:uid="{313385F7-99EF-4903-9AB9-4CC44E9526FB}"/>
    <cellStyle name="Normal 9 3 3 4 2 2" xfId="4244" xr:uid="{765A466F-7746-45C2-AE5C-66FF2AB17839}"/>
    <cellStyle name="Normal 9 3 3 4 2 2 2" xfId="4245" xr:uid="{1AD12BB4-2584-4602-AFA5-BFB42C1AF62B}"/>
    <cellStyle name="Normal 9 3 3 4 2 2 2 2" xfId="4948" xr:uid="{AE607B63-59D0-4C6D-84B3-99E4046A143B}"/>
    <cellStyle name="Normal 9 3 3 4 2 2 3" xfId="4947" xr:uid="{05FE19BF-740C-42F4-A10A-8B2DF09F5FB4}"/>
    <cellStyle name="Normal 9 3 3 4 2 3" xfId="4246" xr:uid="{6CDC2AD8-732D-47CF-B46A-5AD0D04ED352}"/>
    <cellStyle name="Normal 9 3 3 4 2 3 2" xfId="4949" xr:uid="{723374A1-B4F0-4575-BA1B-B965763DFA47}"/>
    <cellStyle name="Normal 9 3 3 4 2 4" xfId="4946" xr:uid="{93A58E87-51AD-44AA-82B1-08EA5EC909AB}"/>
    <cellStyle name="Normal 9 3 3 4 3" xfId="3182" xr:uid="{39BE57FE-9BB4-42EB-AE87-E4B502E1174F}"/>
    <cellStyle name="Normal 9 3 3 4 3 2" xfId="4247" xr:uid="{3FB4112F-AB9D-49C5-AA62-621B7EF3378D}"/>
    <cellStyle name="Normal 9 3 3 4 3 2 2" xfId="4951" xr:uid="{C0FDAA58-EA3F-40B9-BC1F-7D2B38CE0F3B}"/>
    <cellStyle name="Normal 9 3 3 4 3 3" xfId="4950" xr:uid="{A353B4F0-10D9-4E24-A517-6EFBC076820E}"/>
    <cellStyle name="Normal 9 3 3 4 4" xfId="3183" xr:uid="{8A9844C8-C5EE-49BE-82C8-B9C40FAEBE94}"/>
    <cellStyle name="Normal 9 3 3 4 4 2" xfId="4952" xr:uid="{2F18607E-9DD6-46E6-A878-46E8337F0760}"/>
    <cellStyle name="Normal 9 3 3 4 5" xfId="4945" xr:uid="{6DD92F7C-BD43-4973-BC6B-889CC7585B92}"/>
    <cellStyle name="Normal 9 3 3 5" xfId="3184" xr:uid="{F7376BA6-CCB4-4BAA-B0CE-3615E8819E27}"/>
    <cellStyle name="Normal 9 3 3 5 2" xfId="3185" xr:uid="{919B8DE9-7E88-47BB-980E-DE0F8DCB35FC}"/>
    <cellStyle name="Normal 9 3 3 5 2 2" xfId="4248" xr:uid="{2E556C0F-0173-44E5-826C-04536AB7B97D}"/>
    <cellStyle name="Normal 9 3 3 5 2 2 2" xfId="4955" xr:uid="{87113D80-2B5D-4DA4-A8FA-53B635B022A8}"/>
    <cellStyle name="Normal 9 3 3 5 2 3" xfId="4954" xr:uid="{E0713C22-8DC6-4087-9495-1C85BBD16398}"/>
    <cellStyle name="Normal 9 3 3 5 3" xfId="3186" xr:uid="{002D07FD-DFA9-4582-BE5F-EFD848888D25}"/>
    <cellStyle name="Normal 9 3 3 5 3 2" xfId="4956" xr:uid="{73155042-4454-463C-B6ED-B40E2F0E952D}"/>
    <cellStyle name="Normal 9 3 3 5 4" xfId="3187" xr:uid="{165F8269-5F95-45B8-BE74-48345D78F310}"/>
    <cellStyle name="Normal 9 3 3 5 4 2" xfId="4957" xr:uid="{74A63115-74D0-4211-BB9A-69C5FC72DAFD}"/>
    <cellStyle name="Normal 9 3 3 5 5" xfId="4953" xr:uid="{CC955010-FD9A-434A-822C-7DB3DC1032EC}"/>
    <cellStyle name="Normal 9 3 3 6" xfId="3188" xr:uid="{79F4318D-8489-416C-9D7D-96FA61674E05}"/>
    <cellStyle name="Normal 9 3 3 6 2" xfId="4249" xr:uid="{CFA668E4-2124-4029-8578-71A59C42E306}"/>
    <cellStyle name="Normal 9 3 3 6 2 2" xfId="4959" xr:uid="{9E6F0813-9F67-453B-920A-59D92F6AE459}"/>
    <cellStyle name="Normal 9 3 3 6 3" xfId="4958" xr:uid="{5F0EAB03-5A72-4CF2-9037-D9B85B0FF77E}"/>
    <cellStyle name="Normal 9 3 3 7" xfId="3189" xr:uid="{27F50829-87BB-4163-84E1-CE413B18DF22}"/>
    <cellStyle name="Normal 9 3 3 7 2" xfId="4960" xr:uid="{55797FC7-8ED4-4DF9-AF23-A0582CAB6E01}"/>
    <cellStyle name="Normal 9 3 3 8" xfId="3190" xr:uid="{9D8640B0-A787-4BB2-831E-F4F1476282A7}"/>
    <cellStyle name="Normal 9 3 3 8 2" xfId="4961" xr:uid="{7F63A9C9-30BC-4216-A71C-33DDCA914DC5}"/>
    <cellStyle name="Normal 9 3 4" xfId="3191" xr:uid="{F4853438-CC2F-4ACC-AD46-33661125A02E}"/>
    <cellStyle name="Normal 9 3 4 2" xfId="3192" xr:uid="{616B0647-C074-4CD9-97E9-D4DCA9B52237}"/>
    <cellStyle name="Normal 9 3 4 2 2" xfId="3193" xr:uid="{B5F87CB2-0917-45A9-AE55-7EF816CC46BD}"/>
    <cellStyle name="Normal 9 3 4 2 2 2" xfId="3194" xr:uid="{6D767221-3C9D-4028-9B53-187CBB477848}"/>
    <cellStyle name="Normal 9 3 4 2 2 2 2" xfId="4250" xr:uid="{8F5E8ADD-E4E3-412B-9599-67FAF4B4AB5A}"/>
    <cellStyle name="Normal 9 3 4 2 2 2 2 2" xfId="4966" xr:uid="{AFAFBF81-38E7-459E-9B63-E0B7EAAED289}"/>
    <cellStyle name="Normal 9 3 4 2 2 2 3" xfId="4965" xr:uid="{21F077C1-6C77-4E4D-AFE0-785FA38C5F83}"/>
    <cellStyle name="Normal 9 3 4 2 2 3" xfId="3195" xr:uid="{5B6DF907-AE0B-426E-BA7B-5778F6F98DA4}"/>
    <cellStyle name="Normal 9 3 4 2 2 3 2" xfId="4967" xr:uid="{971CAA96-4B41-4C4A-9DBA-5E3F3C36A112}"/>
    <cellStyle name="Normal 9 3 4 2 2 4" xfId="3196" xr:uid="{70C056DF-D35C-4F6A-8876-AA380C754021}"/>
    <cellStyle name="Normal 9 3 4 2 2 4 2" xfId="4968" xr:uid="{B1F0FCF2-E9AA-42B3-B468-D6626DA703E8}"/>
    <cellStyle name="Normal 9 3 4 2 2 5" xfId="4964" xr:uid="{39980D2B-3AF7-4883-9007-E956BFDEC3D2}"/>
    <cellStyle name="Normal 9 3 4 2 3" xfId="3197" xr:uid="{5D8818BB-CA60-4674-B85A-0407950D9873}"/>
    <cellStyle name="Normal 9 3 4 2 3 2" xfId="4251" xr:uid="{3D2B3023-9BE5-4996-84D1-19C3DA9024E3}"/>
    <cellStyle name="Normal 9 3 4 2 3 2 2" xfId="4970" xr:uid="{B5AE2CDC-772A-4D47-9FE6-318DAF07793D}"/>
    <cellStyle name="Normal 9 3 4 2 3 3" xfId="4969" xr:uid="{F3A502D6-40E7-4589-B394-2064E89B6E1E}"/>
    <cellStyle name="Normal 9 3 4 2 4" xfId="3198" xr:uid="{92B52D91-117C-4D2F-8E2F-2EE6243DB9E1}"/>
    <cellStyle name="Normal 9 3 4 2 4 2" xfId="4971" xr:uid="{690D85F0-4BF0-4B97-A673-219AAEC26593}"/>
    <cellStyle name="Normal 9 3 4 2 5" xfId="3199" xr:uid="{EAACAAEC-5296-4490-A9BA-7D05D0856EF8}"/>
    <cellStyle name="Normal 9 3 4 2 5 2" xfId="4972" xr:uid="{53E116C4-32D0-46BF-9D77-A86676C227C9}"/>
    <cellStyle name="Normal 9 3 4 2 6" xfId="4963" xr:uid="{C1E9FE44-B7BC-4BB7-AE7A-3AE66D354C1A}"/>
    <cellStyle name="Normal 9 3 4 3" xfId="3200" xr:uid="{EC728ECC-2FED-4EFA-99CA-76AD3E737788}"/>
    <cellStyle name="Normal 9 3 4 3 2" xfId="3201" xr:uid="{AD9B66C0-801C-4BC7-B67F-5FB2629AEB87}"/>
    <cellStyle name="Normal 9 3 4 3 2 2" xfId="4252" xr:uid="{C8F363AD-9D05-41D2-8E16-8BF698241D18}"/>
    <cellStyle name="Normal 9 3 4 3 2 2 2" xfId="4975" xr:uid="{26483CA2-CBD1-4B0E-BB76-461DB9150A17}"/>
    <cellStyle name="Normal 9 3 4 3 2 3" xfId="4974" xr:uid="{AB379A39-B734-4A3F-882F-A40EBE785157}"/>
    <cellStyle name="Normal 9 3 4 3 3" xfId="3202" xr:uid="{BF0E0A60-658B-4D41-9456-0A8EBC571F19}"/>
    <cellStyle name="Normal 9 3 4 3 3 2" xfId="4976" xr:uid="{6B8106C9-5C34-43EE-A9E2-563E7BB1F3A3}"/>
    <cellStyle name="Normal 9 3 4 3 4" xfId="3203" xr:uid="{496EEBB0-405D-43D4-97E2-275791F446B6}"/>
    <cellStyle name="Normal 9 3 4 3 4 2" xfId="4977" xr:uid="{6205F2D6-7877-4AB0-912A-9BBB2E43F16A}"/>
    <cellStyle name="Normal 9 3 4 3 5" xfId="4973" xr:uid="{0834A22B-0830-4490-9B72-FD7870CDA157}"/>
    <cellStyle name="Normal 9 3 4 4" xfId="3204" xr:uid="{EA82CC1C-6316-44C2-BCB2-40060FC8B569}"/>
    <cellStyle name="Normal 9 3 4 4 2" xfId="3205" xr:uid="{CA4516A8-7749-423B-B5F3-333A8329B578}"/>
    <cellStyle name="Normal 9 3 4 4 2 2" xfId="4979" xr:uid="{C92AFFBE-936F-46A1-8259-85CBA1F80109}"/>
    <cellStyle name="Normal 9 3 4 4 3" xfId="3206" xr:uid="{CA0F7B9A-48D1-461D-8C46-86509F65CC47}"/>
    <cellStyle name="Normal 9 3 4 4 3 2" xfId="4980" xr:uid="{0E6C6964-1335-427A-84B8-CBA380EDF860}"/>
    <cellStyle name="Normal 9 3 4 4 4" xfId="3207" xr:uid="{0A4CDF3A-61F8-4393-A7C8-C64B47CE8921}"/>
    <cellStyle name="Normal 9 3 4 4 4 2" xfId="4981" xr:uid="{C17C52D9-2027-4D5F-85B7-3EF2C660AFA8}"/>
    <cellStyle name="Normal 9 3 4 4 5" xfId="4978" xr:uid="{FCB89D2D-042B-4C79-B014-1219630B4E9A}"/>
    <cellStyle name="Normal 9 3 4 5" xfId="3208" xr:uid="{C4344848-4C68-4D54-B1F5-BF690AB4BA0F}"/>
    <cellStyle name="Normal 9 3 4 5 2" xfId="4982" xr:uid="{96C94654-5428-4718-AD29-15E55BCA349C}"/>
    <cellStyle name="Normal 9 3 4 6" xfId="3209" xr:uid="{07761E46-01EE-4E2E-974A-875D7D348C7F}"/>
    <cellStyle name="Normal 9 3 4 6 2" xfId="4983" xr:uid="{2340909F-7AD8-4AB2-BA62-1D501E746068}"/>
    <cellStyle name="Normal 9 3 4 7" xfId="3210" xr:uid="{43A96A80-8E93-4628-85C8-1D60AB0C9B6E}"/>
    <cellStyle name="Normal 9 3 4 7 2" xfId="4984" xr:uid="{C616FD75-72FB-48B8-844C-DABE54FE216F}"/>
    <cellStyle name="Normal 9 3 4 8" xfId="4962" xr:uid="{32AF90F4-37CA-41F5-A399-2F17B07D9385}"/>
    <cellStyle name="Normal 9 3 5" xfId="3211" xr:uid="{79C51F47-8A9B-4BF1-9933-B76D9A7C2871}"/>
    <cellStyle name="Normal 9 3 5 2" xfId="3212" xr:uid="{0055C1F6-174B-41A0-B05E-C8A2353FF9E5}"/>
    <cellStyle name="Normal 9 3 5 2 2" xfId="3213" xr:uid="{B16AA0CB-621D-4208-B51F-FA590A363B7F}"/>
    <cellStyle name="Normal 9 3 5 2 2 2" xfId="4253" xr:uid="{A2EEEF34-33D8-4C3A-BDF9-BC5CF80D4AD8}"/>
    <cellStyle name="Normal 9 3 5 2 2 2 2" xfId="4254" xr:uid="{9611FFFB-ABAD-4880-A293-B124E6F45DD1}"/>
    <cellStyle name="Normal 9 3 5 2 2 2 2 2" xfId="4989" xr:uid="{EF0152E8-B99D-423C-A40E-F17D696A37F4}"/>
    <cellStyle name="Normal 9 3 5 2 2 2 3" xfId="4988" xr:uid="{DE96F909-A6C2-4942-B0E2-AED1ED61C7FD}"/>
    <cellStyle name="Normal 9 3 5 2 2 3" xfId="4255" xr:uid="{474AA7CC-A3CE-45D2-BCE8-B6A61B3F8894}"/>
    <cellStyle name="Normal 9 3 5 2 2 3 2" xfId="4990" xr:uid="{4B78B073-4BF1-4985-BD81-499311B2003A}"/>
    <cellStyle name="Normal 9 3 5 2 2 4" xfId="4987" xr:uid="{88F1A979-8FA7-45D8-9F9B-5B1988C72D46}"/>
    <cellStyle name="Normal 9 3 5 2 3" xfId="3214" xr:uid="{1B268C55-BB7D-480C-8DDF-41B3A9F54014}"/>
    <cellStyle name="Normal 9 3 5 2 3 2" xfId="4256" xr:uid="{264DB709-8113-48E6-8903-9A6E34F64C5D}"/>
    <cellStyle name="Normal 9 3 5 2 3 2 2" xfId="4992" xr:uid="{FCEA4BBA-79BB-4C34-8C78-A158CA060737}"/>
    <cellStyle name="Normal 9 3 5 2 3 3" xfId="4991" xr:uid="{E268FC04-FD26-4ACF-B10C-6F3E64AC5FB1}"/>
    <cellStyle name="Normal 9 3 5 2 4" xfId="3215" xr:uid="{C2DFA25E-FA70-4892-8780-5C404BFAD4D2}"/>
    <cellStyle name="Normal 9 3 5 2 4 2" xfId="4993" xr:uid="{7187EF45-EC77-48D7-8298-ABAEC7C208B3}"/>
    <cellStyle name="Normal 9 3 5 2 5" xfId="4986" xr:uid="{49A31269-896E-4A8E-A894-0E56B651BD40}"/>
    <cellStyle name="Normal 9 3 5 3" xfId="3216" xr:uid="{3AC6A5DA-7A9E-469D-A98D-66DFC6D98B1A}"/>
    <cellStyle name="Normal 9 3 5 3 2" xfId="3217" xr:uid="{B59C4BC7-70FF-4D74-A512-F5AB6F628E95}"/>
    <cellStyle name="Normal 9 3 5 3 2 2" xfId="4257" xr:uid="{69A4C6FF-BB13-4F3B-BEED-AF833C7D4ABA}"/>
    <cellStyle name="Normal 9 3 5 3 2 2 2" xfId="4996" xr:uid="{FFC1B17E-DC77-4E22-88E3-491638B377E3}"/>
    <cellStyle name="Normal 9 3 5 3 2 3" xfId="4995" xr:uid="{945372BC-CE4E-43CD-9183-0C66B2AED420}"/>
    <cellStyle name="Normal 9 3 5 3 3" xfId="3218" xr:uid="{8F346578-0520-4118-B6A2-30E7AD41C2BA}"/>
    <cellStyle name="Normal 9 3 5 3 3 2" xfId="4997" xr:uid="{AEFAA214-4698-4409-AFC7-ADF5266F5D97}"/>
    <cellStyle name="Normal 9 3 5 3 4" xfId="3219" xr:uid="{FCADEE52-AE0B-4CC3-ABE0-2906C8A28C39}"/>
    <cellStyle name="Normal 9 3 5 3 4 2" xfId="4998" xr:uid="{E0DF20AD-34D7-41E9-BE06-D06B15677426}"/>
    <cellStyle name="Normal 9 3 5 3 5" xfId="4994" xr:uid="{C341C68B-92BE-4E30-B5F0-A3790FECBF78}"/>
    <cellStyle name="Normal 9 3 5 4" xfId="3220" xr:uid="{903C92E6-A372-4B9D-A6AA-82572962C234}"/>
    <cellStyle name="Normal 9 3 5 4 2" xfId="4258" xr:uid="{CDD4E877-20A9-41BF-99ED-A62F78F8691C}"/>
    <cellStyle name="Normal 9 3 5 4 2 2" xfId="5000" xr:uid="{934B36C6-5205-449D-9552-D9EC6F0C9010}"/>
    <cellStyle name="Normal 9 3 5 4 3" xfId="4999" xr:uid="{70285804-7C8A-4235-976D-10179109B0C4}"/>
    <cellStyle name="Normal 9 3 5 5" xfId="3221" xr:uid="{2FDA5C54-FE48-41D5-AEF1-3466524DFEAF}"/>
    <cellStyle name="Normal 9 3 5 5 2" xfId="5001" xr:uid="{5A95FB18-084D-4FA2-BF73-6280BDA52330}"/>
    <cellStyle name="Normal 9 3 5 6" xfId="3222" xr:uid="{FEE06935-4C84-4605-9159-4F85F8559402}"/>
    <cellStyle name="Normal 9 3 5 6 2" xfId="5002" xr:uid="{D5A4C2BD-4A54-4866-8C2D-E44F0BE4888F}"/>
    <cellStyle name="Normal 9 3 5 7" xfId="4985" xr:uid="{0F01B88D-D706-4B41-9B4E-C07BA5ACC0CC}"/>
    <cellStyle name="Normal 9 3 6" xfId="3223" xr:uid="{D7E2B593-FFC1-4086-917C-309145C4B4B1}"/>
    <cellStyle name="Normal 9 3 6 2" xfId="3224" xr:uid="{60F63342-3B8B-494E-ACB2-B237ECB3AD48}"/>
    <cellStyle name="Normal 9 3 6 2 2" xfId="3225" xr:uid="{7D541376-EFC7-4B2E-9D2C-D9F22CEC2266}"/>
    <cellStyle name="Normal 9 3 6 2 2 2" xfId="4259" xr:uid="{F6AA0F8A-DE5C-4453-9C47-01FE04C2DB5E}"/>
    <cellStyle name="Normal 9 3 6 2 2 2 2" xfId="5006" xr:uid="{527C8DCE-1DA7-40B2-9FF0-9F9DA640BE3C}"/>
    <cellStyle name="Normal 9 3 6 2 2 3" xfId="5005" xr:uid="{423D3583-E342-47B6-8647-C3DF53E762D4}"/>
    <cellStyle name="Normal 9 3 6 2 3" xfId="3226" xr:uid="{3E5ED0A1-92C8-40B9-9D39-6FD115913C79}"/>
    <cellStyle name="Normal 9 3 6 2 3 2" xfId="5007" xr:uid="{CD8A55A8-E0EE-4BCD-8D1D-236B62CD9484}"/>
    <cellStyle name="Normal 9 3 6 2 4" xfId="3227" xr:uid="{2AE14428-81B2-412A-A207-16BA3B3BD693}"/>
    <cellStyle name="Normal 9 3 6 2 4 2" xfId="5008" xr:uid="{64A57311-67C6-44D8-965C-2C5940BF6A93}"/>
    <cellStyle name="Normal 9 3 6 2 5" xfId="5004" xr:uid="{F63EA7A5-3906-439E-9E98-323336F1B4E6}"/>
    <cellStyle name="Normal 9 3 6 3" xfId="3228" xr:uid="{11FD2449-1ED6-425B-9070-26C88EBF65CB}"/>
    <cellStyle name="Normal 9 3 6 3 2" xfId="4260" xr:uid="{8D8D7154-3029-4F1E-B47C-716C738899DC}"/>
    <cellStyle name="Normal 9 3 6 3 2 2" xfId="5010" xr:uid="{0D7BF9B5-319D-4D33-B22B-F832C9024791}"/>
    <cellStyle name="Normal 9 3 6 3 3" xfId="5009" xr:uid="{4C1CD6C9-B66F-4540-8219-73DA5DD04736}"/>
    <cellStyle name="Normal 9 3 6 4" xfId="3229" xr:uid="{6066C357-021F-49BE-BE79-2E4B89874D79}"/>
    <cellStyle name="Normal 9 3 6 4 2" xfId="5011" xr:uid="{E729BD5C-9DAF-4608-AA59-870E3B115C87}"/>
    <cellStyle name="Normal 9 3 6 5" xfId="3230" xr:uid="{FD24E43C-F69B-42A1-B0A0-40C659B397C5}"/>
    <cellStyle name="Normal 9 3 6 5 2" xfId="5012" xr:uid="{36C4ECFB-6C3C-40DE-9CE6-76CE9C9B1467}"/>
    <cellStyle name="Normal 9 3 6 6" xfId="5003" xr:uid="{B0D9355F-6B32-4BB9-A268-482FD8BFB578}"/>
    <cellStyle name="Normal 9 3 7" xfId="3231" xr:uid="{5961B00C-D9B3-47B6-AE90-45A9BB68454A}"/>
    <cellStyle name="Normal 9 3 7 2" xfId="3232" xr:uid="{5786C188-5AB6-4277-A2DB-83F86CE54536}"/>
    <cellStyle name="Normal 9 3 7 2 2" xfId="4261" xr:uid="{E84388EB-46C5-4D40-ABF8-67E7675E0F2E}"/>
    <cellStyle name="Normal 9 3 7 2 2 2" xfId="5015" xr:uid="{7532C5F5-12CE-448B-A75F-148678F8E47D}"/>
    <cellStyle name="Normal 9 3 7 2 3" xfId="5014" xr:uid="{A2C8755D-3229-4FAD-88CB-953DF7D101FE}"/>
    <cellStyle name="Normal 9 3 7 3" xfId="3233" xr:uid="{961D9589-A154-438B-84B9-A37495AF1C10}"/>
    <cellStyle name="Normal 9 3 7 3 2" xfId="5016" xr:uid="{377000B0-5E72-4E9E-848F-124A7458D140}"/>
    <cellStyle name="Normal 9 3 7 4" xfId="3234" xr:uid="{DEDDE513-8703-4B2F-97E0-14C0C8F22286}"/>
    <cellStyle name="Normal 9 3 7 4 2" xfId="5017" xr:uid="{8BEAEF04-8B60-4937-A8FD-42BBE1568EAA}"/>
    <cellStyle name="Normal 9 3 7 5" xfId="5013" xr:uid="{E90C8156-479A-4669-9663-6F9B2C0F659D}"/>
    <cellStyle name="Normal 9 3 8" xfId="3235" xr:uid="{A335EDBE-6430-4105-A6B4-48E4DE6DC443}"/>
    <cellStyle name="Normal 9 3 8 2" xfId="3236" xr:uid="{73E03F1B-D326-4FBE-ADB5-230A88969047}"/>
    <cellStyle name="Normal 9 3 8 2 2" xfId="5019" xr:uid="{598CF5B7-72C7-4EF9-B96D-0F6A515B8108}"/>
    <cellStyle name="Normal 9 3 8 3" xfId="3237" xr:uid="{5EF8650E-700C-4B42-B764-0ED95F94F89B}"/>
    <cellStyle name="Normal 9 3 8 3 2" xfId="5020" xr:uid="{F52331DD-C092-4E82-B953-0C48EBE8AABE}"/>
    <cellStyle name="Normal 9 3 8 4" xfId="3238" xr:uid="{0BF627C6-A346-464C-987A-64340F90DAE3}"/>
    <cellStyle name="Normal 9 3 8 4 2" xfId="5021" xr:uid="{7CD1BC78-4C31-499C-98CC-5C526E028F1E}"/>
    <cellStyle name="Normal 9 3 8 5" xfId="5018" xr:uid="{EA22CB26-7E5C-4C25-9605-2C5FA9596C28}"/>
    <cellStyle name="Normal 9 3 9" xfId="3239" xr:uid="{2ADD8090-491B-4559-8BB5-FA6CBED8FFBC}"/>
    <cellStyle name="Normal 9 3 9 2" xfId="5022" xr:uid="{6427670A-40F4-47E9-8E2A-B9AA9710CF8F}"/>
    <cellStyle name="Normal 9 4" xfId="3240" xr:uid="{B4B8D68A-508B-467F-AFAB-261C47EC0226}"/>
    <cellStyle name="Normal 9 4 10" xfId="3241" xr:uid="{8166C393-346A-4728-827C-A6DFBA3E7896}"/>
    <cellStyle name="Normal 9 4 10 2" xfId="5024" xr:uid="{FAA1289E-CF48-46D1-A3D8-A5D2A11EADCA}"/>
    <cellStyle name="Normal 9 4 11" xfId="3242" xr:uid="{4E53A54A-6707-4AF3-828D-E1AC506D8F36}"/>
    <cellStyle name="Normal 9 4 11 2" xfId="5025" xr:uid="{4D8A6228-D00E-4AE8-B066-4DFAD6963770}"/>
    <cellStyle name="Normal 9 4 12" xfId="5023" xr:uid="{C4E7653A-5D44-40F4-B380-048D94EAC9D1}"/>
    <cellStyle name="Normal 9 4 2" xfId="3243" xr:uid="{C9845132-22C3-4C24-9352-75D588CA3842}"/>
    <cellStyle name="Normal 9 4 2 10" xfId="5026" xr:uid="{38C57E31-B809-4D70-9975-11DF6AB1BF7C}"/>
    <cellStyle name="Normal 9 4 2 2" xfId="3244" xr:uid="{D5D9126C-3C94-41B3-8BF3-A1AFD4A33CF9}"/>
    <cellStyle name="Normal 9 4 2 2 2" xfId="3245" xr:uid="{BB06BD25-94AC-45E9-8E6F-7FF21DEDEEF1}"/>
    <cellStyle name="Normal 9 4 2 2 2 2" xfId="3246" xr:uid="{C26D2E53-0C15-499F-A998-5E41B54663EA}"/>
    <cellStyle name="Normal 9 4 2 2 2 2 2" xfId="3247" xr:uid="{FF033841-7D21-442F-BC6B-CF03EFC72C89}"/>
    <cellStyle name="Normal 9 4 2 2 2 2 2 2" xfId="4262" xr:uid="{0F8F3B1C-55F4-4152-A04C-24FEC95D608E}"/>
    <cellStyle name="Normal 9 4 2 2 2 2 2 2 2" xfId="5031" xr:uid="{846C1074-5A11-45AC-B96B-717B4CB7992D}"/>
    <cellStyle name="Normal 9 4 2 2 2 2 2 3" xfId="5030" xr:uid="{6F47C1F9-DBD4-4EF7-9FAC-4A61E7F1F861}"/>
    <cellStyle name="Normal 9 4 2 2 2 2 3" xfId="3248" xr:uid="{3BE7B6B4-6FC3-412B-91D5-3CE7C1C0F5B5}"/>
    <cellStyle name="Normal 9 4 2 2 2 2 3 2" xfId="5032" xr:uid="{742B040E-10DD-43BA-8DDB-5AA657B6919B}"/>
    <cellStyle name="Normal 9 4 2 2 2 2 4" xfId="3249" xr:uid="{A350288B-0136-461E-8C4C-91B104F5C6D8}"/>
    <cellStyle name="Normal 9 4 2 2 2 2 4 2" xfId="5033" xr:uid="{C71E87B9-798E-4881-BF23-5ED5C4E11277}"/>
    <cellStyle name="Normal 9 4 2 2 2 2 5" xfId="5029" xr:uid="{F22F345B-8A11-4879-A9E5-34CC4FD6ACF4}"/>
    <cellStyle name="Normal 9 4 2 2 2 3" xfId="3250" xr:uid="{67D7C670-725B-4BC8-90F5-0D4D8E235D96}"/>
    <cellStyle name="Normal 9 4 2 2 2 3 2" xfId="3251" xr:uid="{A3E620B6-B27B-4466-98E0-ED4A65DA994F}"/>
    <cellStyle name="Normal 9 4 2 2 2 3 2 2" xfId="5035" xr:uid="{0C2B79C4-DB03-4491-B515-ECAA51A54E37}"/>
    <cellStyle name="Normal 9 4 2 2 2 3 3" xfId="3252" xr:uid="{B0721E45-BE18-4540-B5DD-B99822E3ACA4}"/>
    <cellStyle name="Normal 9 4 2 2 2 3 3 2" xfId="5036" xr:uid="{A90199A8-AE52-4B3C-A6D4-641E0E4EDD05}"/>
    <cellStyle name="Normal 9 4 2 2 2 3 4" xfId="3253" xr:uid="{A9123857-DA67-43F0-8331-7BC3867E8C0B}"/>
    <cellStyle name="Normal 9 4 2 2 2 3 4 2" xfId="5037" xr:uid="{3735A013-764D-4C1A-94BC-4E03754DC8A6}"/>
    <cellStyle name="Normal 9 4 2 2 2 3 5" xfId="5034" xr:uid="{E7595BB5-012A-4FCD-A359-38F4DE937250}"/>
    <cellStyle name="Normal 9 4 2 2 2 4" xfId="3254" xr:uid="{2DFFB88C-2BA9-4D21-9A37-BCF2B911024D}"/>
    <cellStyle name="Normal 9 4 2 2 2 4 2" xfId="5038" xr:uid="{9749933C-3479-4F41-AD0C-EFA1422A0977}"/>
    <cellStyle name="Normal 9 4 2 2 2 5" xfId="3255" xr:uid="{B8786DCE-93CD-4703-82AF-AF90650CDCBA}"/>
    <cellStyle name="Normal 9 4 2 2 2 5 2" xfId="5039" xr:uid="{4FB42E1C-B8D4-453F-B7BB-2F2BEC200EEF}"/>
    <cellStyle name="Normal 9 4 2 2 2 6" xfId="3256" xr:uid="{41895585-62AB-4A7B-9937-197D88B5C283}"/>
    <cellStyle name="Normal 9 4 2 2 2 6 2" xfId="5040" xr:uid="{B876E3D7-4ABB-4CD2-B399-ADEF9FB8C42B}"/>
    <cellStyle name="Normal 9 4 2 2 2 7" xfId="5028" xr:uid="{8C4DF74E-7B58-4D8F-9A3E-E852BAD8D0AE}"/>
    <cellStyle name="Normal 9 4 2 2 3" xfId="3257" xr:uid="{B7006542-2BEA-4685-905A-3DA0CBBC9C14}"/>
    <cellStyle name="Normal 9 4 2 2 3 2" xfId="3258" xr:uid="{0E9AF903-4A0A-4431-8ED2-A97962338375}"/>
    <cellStyle name="Normal 9 4 2 2 3 2 2" xfId="3259" xr:uid="{4057981E-82E5-49E9-9B82-6E2AE464AD4B}"/>
    <cellStyle name="Normal 9 4 2 2 3 2 2 2" xfId="5043" xr:uid="{1644CD95-D6D5-4C59-BF09-3C284CD3CB9B}"/>
    <cellStyle name="Normal 9 4 2 2 3 2 3" xfId="3260" xr:uid="{98046688-DE4D-4C51-AD2F-41B36D72F1C0}"/>
    <cellStyle name="Normal 9 4 2 2 3 2 3 2" xfId="5044" xr:uid="{92611800-C1CD-475A-8929-85E187635BE0}"/>
    <cellStyle name="Normal 9 4 2 2 3 2 4" xfId="3261" xr:uid="{DB7B2EA2-3280-44B2-8C06-28029D9ABCA1}"/>
    <cellStyle name="Normal 9 4 2 2 3 2 4 2" xfId="5045" xr:uid="{9E56C472-7FD4-42A7-BF1B-40E04B72795E}"/>
    <cellStyle name="Normal 9 4 2 2 3 2 5" xfId="5042" xr:uid="{756D45AC-C175-42AA-BB6F-925A6567D4C4}"/>
    <cellStyle name="Normal 9 4 2 2 3 3" xfId="3262" xr:uid="{45DE19C9-1450-420C-83C1-4DFAFF7EAAD6}"/>
    <cellStyle name="Normal 9 4 2 2 3 3 2" xfId="5046" xr:uid="{16D87392-EF9D-440A-8C39-163B4D6E0AEE}"/>
    <cellStyle name="Normal 9 4 2 2 3 4" xfId="3263" xr:uid="{53E89373-6A47-45B4-8E09-3E282F27C303}"/>
    <cellStyle name="Normal 9 4 2 2 3 4 2" xfId="5047" xr:uid="{58FA9FEA-D377-4544-A6FE-2115783DF365}"/>
    <cellStyle name="Normal 9 4 2 2 3 5" xfId="3264" xr:uid="{2F88C07C-2416-4008-A981-FB6B4D9E4440}"/>
    <cellStyle name="Normal 9 4 2 2 3 5 2" xfId="5048" xr:uid="{AEE758F5-841A-4D9A-8C8A-8ED2C59D7B0C}"/>
    <cellStyle name="Normal 9 4 2 2 3 6" xfId="5041" xr:uid="{CA0F55ED-E4A8-4818-AC55-BE3BB2FEB836}"/>
    <cellStyle name="Normal 9 4 2 2 4" xfId="3265" xr:uid="{07059011-2873-4E03-8C2F-CA1A02E2C3C8}"/>
    <cellStyle name="Normal 9 4 2 2 4 2" xfId="3266" xr:uid="{F09E777E-1346-4983-BFCE-2DD99A39481C}"/>
    <cellStyle name="Normal 9 4 2 2 4 2 2" xfId="5050" xr:uid="{85A7D8D9-A960-43F2-9184-68C4BF415E40}"/>
    <cellStyle name="Normal 9 4 2 2 4 3" xfId="3267" xr:uid="{88AB7E38-39A5-420F-B99E-0F6C2998F233}"/>
    <cellStyle name="Normal 9 4 2 2 4 3 2" xfId="5051" xr:uid="{92A81862-02D0-4119-895E-8DC5186E0591}"/>
    <cellStyle name="Normal 9 4 2 2 4 4" xfId="3268" xr:uid="{46A11F6C-8DCD-4300-97B8-62C4E6BA789F}"/>
    <cellStyle name="Normal 9 4 2 2 4 4 2" xfId="5052" xr:uid="{42A1F8D2-0FD2-440B-8AC7-C65A5CFF1818}"/>
    <cellStyle name="Normal 9 4 2 2 4 5" xfId="5049" xr:uid="{0D737EEC-D8A3-4F66-B3CC-A1BB1A7778D9}"/>
    <cellStyle name="Normal 9 4 2 2 5" xfId="3269" xr:uid="{C122CF20-760F-4A5F-A95D-27421FB1CCB2}"/>
    <cellStyle name="Normal 9 4 2 2 5 2" xfId="3270" xr:uid="{973E4A6A-845D-4E91-A708-C405EBFDC9E1}"/>
    <cellStyle name="Normal 9 4 2 2 5 2 2" xfId="5054" xr:uid="{E6D6DB62-EE49-4347-9669-E9DB017C899D}"/>
    <cellStyle name="Normal 9 4 2 2 5 3" xfId="3271" xr:uid="{211ADF29-1B50-404F-BD9A-927B49F6DF2C}"/>
    <cellStyle name="Normal 9 4 2 2 5 3 2" xfId="5055" xr:uid="{3E8E4710-65F3-448C-825C-D61DF6A8C9D6}"/>
    <cellStyle name="Normal 9 4 2 2 5 4" xfId="3272" xr:uid="{9972380C-B801-4B7B-87BE-5467C870AD28}"/>
    <cellStyle name="Normal 9 4 2 2 5 4 2" xfId="5056" xr:uid="{A0331353-EB98-496C-8384-F413F1775D06}"/>
    <cellStyle name="Normal 9 4 2 2 5 5" xfId="5053" xr:uid="{903BDBD6-5097-4543-8B81-ED26861EA8AA}"/>
    <cellStyle name="Normal 9 4 2 2 6" xfId="3273" xr:uid="{CE6A27C0-4B96-413C-96AE-8B1CF3CDE855}"/>
    <cellStyle name="Normal 9 4 2 2 6 2" xfId="5057" xr:uid="{BC2465AE-4E23-4743-A365-AEEC7C45B77B}"/>
    <cellStyle name="Normal 9 4 2 2 7" xfId="3274" xr:uid="{31B2980A-D832-4F49-822A-AE1B653FEFB3}"/>
    <cellStyle name="Normal 9 4 2 2 7 2" xfId="5058" xr:uid="{00BC4CC0-3D8B-4C81-A283-7218042C2966}"/>
    <cellStyle name="Normal 9 4 2 2 8" xfId="3275" xr:uid="{A9C94521-BA83-45B5-9C13-FD965D112A1F}"/>
    <cellStyle name="Normal 9 4 2 2 8 2" xfId="5059" xr:uid="{24B41527-22A6-40DC-831E-3A54935A0AA0}"/>
    <cellStyle name="Normal 9 4 2 2 9" xfId="5027" xr:uid="{1E834AB3-0AAF-4E46-AA68-905793F003FB}"/>
    <cellStyle name="Normal 9 4 2 3" xfId="3276" xr:uid="{E03A9FC6-70D0-4ED8-8A56-D4D3DA04FB5C}"/>
    <cellStyle name="Normal 9 4 2 3 2" xfId="3277" xr:uid="{579E51E1-009D-4E2A-A1B9-B8C24DD85F80}"/>
    <cellStyle name="Normal 9 4 2 3 2 2" xfId="3278" xr:uid="{F38A24C7-92F7-4CAB-8322-CD6C618FD56F}"/>
    <cellStyle name="Normal 9 4 2 3 2 2 2" xfId="4263" xr:uid="{C8AF52AA-CC72-40E8-AFF3-212441FBF7C7}"/>
    <cellStyle name="Normal 9 4 2 3 2 2 2 2" xfId="4264" xr:uid="{5CC00A34-86C0-452D-859E-482DACA61966}"/>
    <cellStyle name="Normal 9 4 2 3 2 2 2 2 2" xfId="5064" xr:uid="{EA081932-A506-4244-AA16-8EBC867524F1}"/>
    <cellStyle name="Normal 9 4 2 3 2 2 2 3" xfId="5063" xr:uid="{7B6BEE03-A93A-4A87-B83C-8E9A16D6943F}"/>
    <cellStyle name="Normal 9 4 2 3 2 2 3" xfId="4265" xr:uid="{162FC95A-9A6C-4FEF-A6B5-FF5D8F5DE660}"/>
    <cellStyle name="Normal 9 4 2 3 2 2 3 2" xfId="5065" xr:uid="{44CBBF03-6B9A-4251-9A59-6D631C111AAB}"/>
    <cellStyle name="Normal 9 4 2 3 2 2 4" xfId="5062" xr:uid="{AC34C3CE-635B-4463-A8C3-EFEF236CA59F}"/>
    <cellStyle name="Normal 9 4 2 3 2 3" xfId="3279" xr:uid="{C49013AF-FD76-4E38-BDF6-B68C451C95B5}"/>
    <cellStyle name="Normal 9 4 2 3 2 3 2" xfId="4266" xr:uid="{2C65CEE7-3987-4D91-A82E-6B63625393FB}"/>
    <cellStyle name="Normal 9 4 2 3 2 3 2 2" xfId="5067" xr:uid="{FDE1A1CD-251A-449D-AB0A-11B8E2540489}"/>
    <cellStyle name="Normal 9 4 2 3 2 3 3" xfId="5066" xr:uid="{8351AA0E-6910-4207-95FD-0D80163CD4BD}"/>
    <cellStyle name="Normal 9 4 2 3 2 4" xfId="3280" xr:uid="{8628915B-909A-4C5F-961B-3843F7EBA0B5}"/>
    <cellStyle name="Normal 9 4 2 3 2 4 2" xfId="5068" xr:uid="{145636BF-48C1-4E16-808C-C78D071621C0}"/>
    <cellStyle name="Normal 9 4 2 3 2 5" xfId="5061" xr:uid="{3FBA2A52-2A8A-492E-9FC8-F775BD9637F6}"/>
    <cellStyle name="Normal 9 4 2 3 3" xfId="3281" xr:uid="{CFB74D28-0451-4303-AE94-23AF63BF7C3A}"/>
    <cellStyle name="Normal 9 4 2 3 3 2" xfId="3282" xr:uid="{5C07EEA7-3990-4C52-8807-CBAD63540475}"/>
    <cellStyle name="Normal 9 4 2 3 3 2 2" xfId="4267" xr:uid="{DEC68C45-BFFF-4AB8-8A8F-1959437D3BFD}"/>
    <cellStyle name="Normal 9 4 2 3 3 2 2 2" xfId="5071" xr:uid="{C1272F6C-759C-497A-8BDB-AD4BF73858B3}"/>
    <cellStyle name="Normal 9 4 2 3 3 2 3" xfId="5070" xr:uid="{6C638AB8-72F0-442C-A912-BB168902CFAA}"/>
    <cellStyle name="Normal 9 4 2 3 3 3" xfId="3283" xr:uid="{604E52A7-1018-4BFC-9A05-47709D1773D1}"/>
    <cellStyle name="Normal 9 4 2 3 3 3 2" xfId="5072" xr:uid="{F655F895-3CAF-4151-9D51-997361C5489E}"/>
    <cellStyle name="Normal 9 4 2 3 3 4" xfId="3284" xr:uid="{F8F9788C-B72E-4D80-864D-DEE6C1C572F2}"/>
    <cellStyle name="Normal 9 4 2 3 3 4 2" xfId="5073" xr:uid="{0A19E0EC-D41F-42B7-906C-68BABD94B2BE}"/>
    <cellStyle name="Normal 9 4 2 3 3 5" xfId="5069" xr:uid="{429A6163-BC0A-4F24-A8F9-AF84480C72E9}"/>
    <cellStyle name="Normal 9 4 2 3 4" xfId="3285" xr:uid="{8950286F-3F50-41FE-B2A8-4E49DE194897}"/>
    <cellStyle name="Normal 9 4 2 3 4 2" xfId="4268" xr:uid="{B2F22CF2-B6E3-4802-90A2-B69320563094}"/>
    <cellStyle name="Normal 9 4 2 3 4 2 2" xfId="5075" xr:uid="{072CBC9F-155A-424F-99A1-E0FCC38ADE13}"/>
    <cellStyle name="Normal 9 4 2 3 4 3" xfId="5074" xr:uid="{B8E22226-AFBF-43B4-B959-9BF635CBB0D4}"/>
    <cellStyle name="Normal 9 4 2 3 5" xfId="3286" xr:uid="{5B74F97E-DF92-409F-BA9E-ACB0AFFEDC93}"/>
    <cellStyle name="Normal 9 4 2 3 5 2" xfId="5076" xr:uid="{1508BBF3-4FD8-4652-9AFD-CFF304FBD715}"/>
    <cellStyle name="Normal 9 4 2 3 6" xfId="3287" xr:uid="{AD232952-DDCF-4828-B3B1-ABFF626D2637}"/>
    <cellStyle name="Normal 9 4 2 3 6 2" xfId="5077" xr:uid="{D873BB09-EC3F-4B47-B76A-D85346FD0773}"/>
    <cellStyle name="Normal 9 4 2 3 7" xfId="5060" xr:uid="{D5CAE5D5-38F3-4773-A1EF-CB4B6CA9E76C}"/>
    <cellStyle name="Normal 9 4 2 4" xfId="3288" xr:uid="{61143516-C21E-4FBD-820C-C37D56AD1D99}"/>
    <cellStyle name="Normal 9 4 2 4 2" xfId="3289" xr:uid="{5FF7051D-E5FB-44B5-8D2B-18B9C73F063B}"/>
    <cellStyle name="Normal 9 4 2 4 2 2" xfId="3290" xr:uid="{32ABE8BE-9206-46C5-A08A-B39AA251BADB}"/>
    <cellStyle name="Normal 9 4 2 4 2 2 2" xfId="4269" xr:uid="{963F2883-84B3-4B3C-BCAE-5AE6A50E7577}"/>
    <cellStyle name="Normal 9 4 2 4 2 2 2 2" xfId="5081" xr:uid="{5336BDF4-1E1E-48EB-9DC0-191C6DC8057C}"/>
    <cellStyle name="Normal 9 4 2 4 2 2 3" xfId="5080" xr:uid="{C4878C06-FF8E-49A2-BB3C-BD2FAD5D1357}"/>
    <cellStyle name="Normal 9 4 2 4 2 3" xfId="3291" xr:uid="{7458A828-AE39-4AD6-A59E-E219337DE991}"/>
    <cellStyle name="Normal 9 4 2 4 2 3 2" xfId="5082" xr:uid="{7EFDF6A1-3C32-4584-BD2F-6A4071A81DA4}"/>
    <cellStyle name="Normal 9 4 2 4 2 4" xfId="3292" xr:uid="{E733689B-DCFA-4EBB-A4AF-A6DA8B083315}"/>
    <cellStyle name="Normal 9 4 2 4 2 4 2" xfId="5083" xr:uid="{37403F90-3494-441C-88D8-AA97F47B00D7}"/>
    <cellStyle name="Normal 9 4 2 4 2 5" xfId="5079" xr:uid="{630211A9-EAB7-47FD-B5D1-238E25B231EB}"/>
    <cellStyle name="Normal 9 4 2 4 3" xfId="3293" xr:uid="{0061978D-83AE-4F62-9C47-EAB5AD272351}"/>
    <cellStyle name="Normal 9 4 2 4 3 2" xfId="4270" xr:uid="{ABAC3F39-8CC2-4840-9A90-7F96DB88B0C0}"/>
    <cellStyle name="Normal 9 4 2 4 3 2 2" xfId="5085" xr:uid="{1CBEFDE5-FAAE-4957-9860-4907F3DBC15E}"/>
    <cellStyle name="Normal 9 4 2 4 3 3" xfId="5084" xr:uid="{9E8BFBC3-6814-4418-B9C1-CE8A0A4468B5}"/>
    <cellStyle name="Normal 9 4 2 4 4" xfId="3294" xr:uid="{F0CC5736-F78F-4DCB-8B89-B5C6E8773780}"/>
    <cellStyle name="Normal 9 4 2 4 4 2" xfId="5086" xr:uid="{BB34E020-4A80-46E4-85FC-0CDBD3AC3942}"/>
    <cellStyle name="Normal 9 4 2 4 5" xfId="3295" xr:uid="{125E372A-341F-4636-9B39-097C99036B9E}"/>
    <cellStyle name="Normal 9 4 2 4 5 2" xfId="5087" xr:uid="{04D98D23-7D26-4001-B1A6-205BFEC95952}"/>
    <cellStyle name="Normal 9 4 2 4 6" xfId="5078" xr:uid="{113143BF-164C-4D73-B548-9514308C5378}"/>
    <cellStyle name="Normal 9 4 2 5" xfId="3296" xr:uid="{76407376-FC45-487C-BDF2-468AA89A6A99}"/>
    <cellStyle name="Normal 9 4 2 5 2" xfId="3297" xr:uid="{07AEE4C8-7835-41C6-9F93-055B672F8B98}"/>
    <cellStyle name="Normal 9 4 2 5 2 2" xfId="4271" xr:uid="{B8DE793E-7B72-4078-8456-77AF9163A656}"/>
    <cellStyle name="Normal 9 4 2 5 2 2 2" xfId="5090" xr:uid="{99550471-B418-4D32-B1B6-BBC5EFAE87E1}"/>
    <cellStyle name="Normal 9 4 2 5 2 3" xfId="5089" xr:uid="{D071ACFD-FA6B-4AAF-9636-34576251CFB0}"/>
    <cellStyle name="Normal 9 4 2 5 3" xfId="3298" xr:uid="{7F750085-66C5-45DF-A52E-82DFFD5B937E}"/>
    <cellStyle name="Normal 9 4 2 5 3 2" xfId="5091" xr:uid="{BB966FC3-D022-4274-9F12-397076FACF0B}"/>
    <cellStyle name="Normal 9 4 2 5 4" xfId="3299" xr:uid="{356EBBF5-3020-47DD-874A-A118501BCD91}"/>
    <cellStyle name="Normal 9 4 2 5 4 2" xfId="5092" xr:uid="{29812D42-5DCC-40EA-BB86-26F717713E13}"/>
    <cellStyle name="Normal 9 4 2 5 5" xfId="5088" xr:uid="{8669AAF6-1B33-4C9B-9B5A-FE66709D2362}"/>
    <cellStyle name="Normal 9 4 2 6" xfId="3300" xr:uid="{58619E56-63F3-48C5-9ED3-BF12998EDCE3}"/>
    <cellStyle name="Normal 9 4 2 6 2" xfId="3301" xr:uid="{A7EF40F6-E2B6-4E82-9CA6-FD2E0583DDF9}"/>
    <cellStyle name="Normal 9 4 2 6 2 2" xfId="5094" xr:uid="{221D871A-DAEA-4B7A-B329-281FF581A230}"/>
    <cellStyle name="Normal 9 4 2 6 3" xfId="3302" xr:uid="{5AE70F04-1C59-4117-AE06-715B92EBF5A8}"/>
    <cellStyle name="Normal 9 4 2 6 3 2" xfId="5095" xr:uid="{CD24BAFF-94F9-449A-AE89-23BBD07BEBBA}"/>
    <cellStyle name="Normal 9 4 2 6 4" xfId="3303" xr:uid="{A99A7153-264E-40B7-A29D-F5029AA9525D}"/>
    <cellStyle name="Normal 9 4 2 6 4 2" xfId="5096" xr:uid="{12491D5F-6984-4306-BC5B-48A511805FDF}"/>
    <cellStyle name="Normal 9 4 2 6 5" xfId="5093" xr:uid="{0F5F6C4B-7164-411F-B7DA-FD616CDC64F1}"/>
    <cellStyle name="Normal 9 4 2 7" xfId="3304" xr:uid="{71F7F9D7-C3AE-472D-8E2C-87B963A58836}"/>
    <cellStyle name="Normal 9 4 2 7 2" xfId="5097" xr:uid="{9985BAED-AF0A-41D4-B820-0C8A31EFDF86}"/>
    <cellStyle name="Normal 9 4 2 8" xfId="3305" xr:uid="{C625FBC3-CF12-426B-A5FF-81E4832EAD66}"/>
    <cellStyle name="Normal 9 4 2 8 2" xfId="5098" xr:uid="{A06369CC-31C4-4CEA-9C14-6F9A517ABFFC}"/>
    <cellStyle name="Normal 9 4 2 9" xfId="3306" xr:uid="{09237444-E7AD-412E-A551-E5E387105120}"/>
    <cellStyle name="Normal 9 4 2 9 2" xfId="5099" xr:uid="{A714B0E5-BD5E-4248-A4FC-19878D9339F3}"/>
    <cellStyle name="Normal 9 4 3" xfId="3307" xr:uid="{AAE33D75-BC37-4DD2-9AAB-30DBA470114A}"/>
    <cellStyle name="Normal 9 4 3 2" xfId="3308" xr:uid="{9584342C-911D-4526-8DF6-935929FBBAF7}"/>
    <cellStyle name="Normal 9 4 3 2 2" xfId="3309" xr:uid="{4E66EBE3-FF2A-4434-B96E-80C94569EDAE}"/>
    <cellStyle name="Normal 9 4 3 2 2 2" xfId="3310" xr:uid="{0B83E53F-65AF-4F48-A7CC-46E73191DD98}"/>
    <cellStyle name="Normal 9 4 3 2 2 2 2" xfId="4272" xr:uid="{4E07692F-6915-4E69-86A8-F568D7540AC1}"/>
    <cellStyle name="Normal 9 4 3 2 2 2 2 2" xfId="4753" xr:uid="{1D1A35D8-50C4-4366-B528-2570170F2E95}"/>
    <cellStyle name="Normal 9 4 3 2 2 2 2 2 2" xfId="5475" xr:uid="{7E46AF13-5B4B-4F86-BC46-4A880056A4A5}"/>
    <cellStyle name="Normal 9 4 3 2 2 2 2 2 3" xfId="5104" xr:uid="{357E2BA8-4840-4C1F-B2D5-A574A65A7159}"/>
    <cellStyle name="Normal 9 4 3 2 2 2 3" xfId="4754" xr:uid="{C3E0DF21-2E66-4DC6-B479-51D4C5DB3110}"/>
    <cellStyle name="Normal 9 4 3 2 2 2 3 2" xfId="5476" xr:uid="{91EA971A-678B-4D4B-A837-B88F9714C89C}"/>
    <cellStyle name="Normal 9 4 3 2 2 2 3 3" xfId="5103" xr:uid="{1C0AB32E-488D-499C-87D9-D8B134DE9640}"/>
    <cellStyle name="Normal 9 4 3 2 2 3" xfId="3311" xr:uid="{287BB5D4-13D4-437A-86F0-E2CCE32615F9}"/>
    <cellStyle name="Normal 9 4 3 2 2 3 2" xfId="4755" xr:uid="{74B4392C-6768-4D6C-AE29-5116AA794B98}"/>
    <cellStyle name="Normal 9 4 3 2 2 3 2 2" xfId="5477" xr:uid="{56F61035-52F1-4A32-ABB7-61B7A659218B}"/>
    <cellStyle name="Normal 9 4 3 2 2 3 2 3" xfId="5105" xr:uid="{EF39A6C1-4CEA-4A34-A2EE-812E14AB8B73}"/>
    <cellStyle name="Normal 9 4 3 2 2 4" xfId="3312" xr:uid="{C5D89CF6-D621-4447-B419-0C508177A476}"/>
    <cellStyle name="Normal 9 4 3 2 2 4 2" xfId="5106" xr:uid="{874C5C8A-26BC-4669-A66F-8BB7BE874886}"/>
    <cellStyle name="Normal 9 4 3 2 2 5" xfId="5102" xr:uid="{BB30CAA8-440E-45DA-ABBD-A3EB687C20D0}"/>
    <cellStyle name="Normal 9 4 3 2 3" xfId="3313" xr:uid="{0FCBAFB3-C220-4B09-B4CA-F36CF6EFA2B0}"/>
    <cellStyle name="Normal 9 4 3 2 3 2" xfId="3314" xr:uid="{D6D39213-722B-469F-A595-32472B35D064}"/>
    <cellStyle name="Normal 9 4 3 2 3 2 2" xfId="4756" xr:uid="{D64CF71B-5FD9-4224-A287-E9DE8BFBB644}"/>
    <cellStyle name="Normal 9 4 3 2 3 2 2 2" xfId="5478" xr:uid="{03ADDE53-5AF2-4249-AD9D-F64838A02F95}"/>
    <cellStyle name="Normal 9 4 3 2 3 2 2 3" xfId="5108" xr:uid="{49B94E60-6D4F-4EE4-8922-F4DC925E13D8}"/>
    <cellStyle name="Normal 9 4 3 2 3 3" xfId="3315" xr:uid="{2EA92C20-9346-4121-A476-7B3AA7F38698}"/>
    <cellStyle name="Normal 9 4 3 2 3 3 2" xfId="5109" xr:uid="{8AD62413-F8AC-405F-95D7-75F6341AEB9B}"/>
    <cellStyle name="Normal 9 4 3 2 3 4" xfId="3316" xr:uid="{CB397C87-CEB5-4624-80CB-57866639EF62}"/>
    <cellStyle name="Normal 9 4 3 2 3 4 2" xfId="5110" xr:uid="{39E9150C-6728-4600-9708-BB8601965CDF}"/>
    <cellStyle name="Normal 9 4 3 2 3 5" xfId="5107" xr:uid="{BC563217-15F3-4D10-9D31-972E0583FAF3}"/>
    <cellStyle name="Normal 9 4 3 2 4" xfId="3317" xr:uid="{B72CE276-BC84-4832-84F2-767089828C30}"/>
    <cellStyle name="Normal 9 4 3 2 4 2" xfId="4757" xr:uid="{9E4ED63F-559C-4147-AD73-443B4FED225B}"/>
    <cellStyle name="Normal 9 4 3 2 4 2 2" xfId="5479" xr:uid="{89CB040B-27B1-4BF6-9E66-5E57A5575BB9}"/>
    <cellStyle name="Normal 9 4 3 2 4 2 3" xfId="5111" xr:uid="{A960580A-ACC1-4B3C-A903-4BB15DE4B74B}"/>
    <cellStyle name="Normal 9 4 3 2 5" xfId="3318" xr:uid="{35598E0D-8498-4596-8EFC-4F08D27E0EDA}"/>
    <cellStyle name="Normal 9 4 3 2 5 2" xfId="5112" xr:uid="{C28676F1-535C-46CE-8D4E-11D926D96120}"/>
    <cellStyle name="Normal 9 4 3 2 6" xfId="3319" xr:uid="{A07759D9-CCA6-4575-AAE1-601297B598DF}"/>
    <cellStyle name="Normal 9 4 3 2 6 2" xfId="5113" xr:uid="{2FA5621A-961E-4970-A49E-B5174A961024}"/>
    <cellStyle name="Normal 9 4 3 2 7" xfId="5101" xr:uid="{B618FA7B-8EB2-481F-B3AE-E061EE2D5D72}"/>
    <cellStyle name="Normal 9 4 3 3" xfId="3320" xr:uid="{F50D3429-077F-42CC-8474-C5C4DA4B6583}"/>
    <cellStyle name="Normal 9 4 3 3 2" xfId="3321" xr:uid="{714F579B-75FA-4290-8A29-F96250F410A7}"/>
    <cellStyle name="Normal 9 4 3 3 2 2" xfId="3322" xr:uid="{95F3BE17-A3EC-456A-878C-FD2F8F726CFB}"/>
    <cellStyle name="Normal 9 4 3 3 2 2 2" xfId="4758" xr:uid="{9FCBF00C-A291-4DF4-AA12-B30E047B826A}"/>
    <cellStyle name="Normal 9 4 3 3 2 2 2 2" xfId="5480" xr:uid="{13AC5D5B-3CEB-4AB9-AB11-92DD337FB735}"/>
    <cellStyle name="Normal 9 4 3 3 2 2 2 3" xfId="5116" xr:uid="{1C0EF15B-2557-4654-A204-5270BD660C94}"/>
    <cellStyle name="Normal 9 4 3 3 2 3" xfId="3323" xr:uid="{5717DD0E-DF2C-490A-A6BF-F1AA2E25C5AF}"/>
    <cellStyle name="Normal 9 4 3 3 2 3 2" xfId="5117" xr:uid="{2C323AFB-409E-445B-8F8A-07588999F345}"/>
    <cellStyle name="Normal 9 4 3 3 2 4" xfId="3324" xr:uid="{7A72B8E8-41DB-4FEF-AD46-19E2CE3A352B}"/>
    <cellStyle name="Normal 9 4 3 3 2 4 2" xfId="5118" xr:uid="{F4627E9D-FC2E-414D-AB8E-9A6484F7409D}"/>
    <cellStyle name="Normal 9 4 3 3 2 5" xfId="5115" xr:uid="{080AE868-AFCB-4B45-AFD2-743432E9CC17}"/>
    <cellStyle name="Normal 9 4 3 3 3" xfId="3325" xr:uid="{F9614015-4780-4627-96E2-FEB71B36B987}"/>
    <cellStyle name="Normal 9 4 3 3 3 2" xfId="4759" xr:uid="{0933BE06-BB00-4610-9F6E-D4B9FB0C4A2A}"/>
    <cellStyle name="Normal 9 4 3 3 3 2 2" xfId="5481" xr:uid="{70304F1B-0672-4CBB-8976-0B41C6ADD86B}"/>
    <cellStyle name="Normal 9 4 3 3 3 2 3" xfId="5119" xr:uid="{D59A734F-49BE-4BC7-AFF5-19793D52497E}"/>
    <cellStyle name="Normal 9 4 3 3 4" xfId="3326" xr:uid="{FA31EA82-3CC1-4CF7-BAE5-2382516A6833}"/>
    <cellStyle name="Normal 9 4 3 3 4 2" xfId="5120" xr:uid="{5B851A7B-F596-4F6D-A378-E1F3D90B6447}"/>
    <cellStyle name="Normal 9 4 3 3 5" xfId="3327" xr:uid="{61E32F92-1303-454D-85DB-DB231EB2C53A}"/>
    <cellStyle name="Normal 9 4 3 3 5 2" xfId="5121" xr:uid="{E139ACA1-B3F1-4B66-BEB0-4CC352376CE8}"/>
    <cellStyle name="Normal 9 4 3 3 6" xfId="5114" xr:uid="{7E9CBBCA-E080-4050-9C10-9898F956411A}"/>
    <cellStyle name="Normal 9 4 3 4" xfId="3328" xr:uid="{A2F23CF7-D621-4412-8E26-5DF388B4BFF0}"/>
    <cellStyle name="Normal 9 4 3 4 2" xfId="3329" xr:uid="{8CD0EF2A-BD61-4E64-8332-5388E03A7685}"/>
    <cellStyle name="Normal 9 4 3 4 2 2" xfId="4760" xr:uid="{D5100FC1-9CC5-4B9C-B49B-5A6073C10AD5}"/>
    <cellStyle name="Normal 9 4 3 4 2 2 2" xfId="5482" xr:uid="{49D69CDA-744D-40B2-955A-D29F4D699658}"/>
    <cellStyle name="Normal 9 4 3 4 2 2 3" xfId="5123" xr:uid="{06B3D042-7349-41A9-8609-44231E8C47E6}"/>
    <cellStyle name="Normal 9 4 3 4 3" xfId="3330" xr:uid="{5BF7562B-5EE8-42DB-B020-8310C3AA7A71}"/>
    <cellStyle name="Normal 9 4 3 4 3 2" xfId="5124" xr:uid="{D69E2943-08B4-4C1B-BF52-400BD86319F6}"/>
    <cellStyle name="Normal 9 4 3 4 4" xfId="3331" xr:uid="{297E7BD0-E16B-4686-AE98-ADFD82C88141}"/>
    <cellStyle name="Normal 9 4 3 4 4 2" xfId="5125" xr:uid="{C82CEE9D-A6E2-45BD-8386-D49A4D33A5B0}"/>
    <cellStyle name="Normal 9 4 3 4 5" xfId="5122" xr:uid="{7970352E-AF85-472C-981E-6CB15E4CE709}"/>
    <cellStyle name="Normal 9 4 3 5" xfId="3332" xr:uid="{EB81A574-76EC-4D02-B85F-455FD38395F7}"/>
    <cellStyle name="Normal 9 4 3 5 2" xfId="3333" xr:uid="{2C72E7E0-3EB1-440C-A7B3-55DF968E7724}"/>
    <cellStyle name="Normal 9 4 3 5 2 2" xfId="5127" xr:uid="{634F2731-7F3C-4711-88E9-489AC046D04C}"/>
    <cellStyle name="Normal 9 4 3 5 3" xfId="3334" xr:uid="{A1E95407-F60B-4D10-91A6-A0E0524BC408}"/>
    <cellStyle name="Normal 9 4 3 5 3 2" xfId="5128" xr:uid="{6069473F-0EDF-4554-BFDB-727DC05F52C1}"/>
    <cellStyle name="Normal 9 4 3 5 4" xfId="3335" xr:uid="{2C44BDD5-AF72-40CA-B2CE-137DA2CDE4F4}"/>
    <cellStyle name="Normal 9 4 3 5 4 2" xfId="5129" xr:uid="{9C132772-1E77-4E81-9DC3-C63318F45395}"/>
    <cellStyle name="Normal 9 4 3 5 5" xfId="5126" xr:uid="{3DE4E416-AD3B-42CE-8EE2-226EDA629A8F}"/>
    <cellStyle name="Normal 9 4 3 6" xfId="3336" xr:uid="{A92147CC-6CB6-4F99-AAED-BB578DA9D514}"/>
    <cellStyle name="Normal 9 4 3 6 2" xfId="5130" xr:uid="{761D7F36-2228-4516-9690-36A00D8305AD}"/>
    <cellStyle name="Normal 9 4 3 7" xfId="3337" xr:uid="{D5A7EAA7-0A96-4751-8ABD-319A1265A687}"/>
    <cellStyle name="Normal 9 4 3 7 2" xfId="5131" xr:uid="{8776247C-4186-4D33-85B1-8206E29E6738}"/>
    <cellStyle name="Normal 9 4 3 8" xfId="3338" xr:uid="{CE577947-0BB8-4346-AB7B-B657BA9E14D7}"/>
    <cellStyle name="Normal 9 4 3 8 2" xfId="5132" xr:uid="{AAC55117-5813-466C-8187-8EF9DA31A275}"/>
    <cellStyle name="Normal 9 4 3 9" xfId="5100" xr:uid="{0125E34A-0B99-4A67-AF82-8CDF2FE40D23}"/>
    <cellStyle name="Normal 9 4 4" xfId="3339" xr:uid="{75A37317-75D8-4977-A6CE-D02410BEEFFB}"/>
    <cellStyle name="Normal 9 4 4 2" xfId="3340" xr:uid="{884E2649-6F95-424E-8354-F22C07AE8D94}"/>
    <cellStyle name="Normal 9 4 4 2 2" xfId="3341" xr:uid="{3E32FB92-0659-49FB-A524-1C492A910E06}"/>
    <cellStyle name="Normal 9 4 4 2 2 2" xfId="3342" xr:uid="{3B429D10-A792-4759-87E8-8E6B43049519}"/>
    <cellStyle name="Normal 9 4 4 2 2 2 2" xfId="4273" xr:uid="{D6D595CB-6ABF-4C4E-8AE7-4B28F0589FA8}"/>
    <cellStyle name="Normal 9 4 4 2 2 2 2 2" xfId="5137" xr:uid="{B34674E0-4C66-4271-91AD-B5D87676FBE4}"/>
    <cellStyle name="Normal 9 4 4 2 2 2 3" xfId="5136" xr:uid="{9CA0B559-21EE-4E27-B3D6-B6B8CF230B6B}"/>
    <cellStyle name="Normal 9 4 4 2 2 3" xfId="3343" xr:uid="{A93DBF39-C091-46B5-9ADB-6B48EB5CDD49}"/>
    <cellStyle name="Normal 9 4 4 2 2 3 2" xfId="5138" xr:uid="{4455ABF9-20BF-4A8E-8376-0AE453C4379A}"/>
    <cellStyle name="Normal 9 4 4 2 2 4" xfId="3344" xr:uid="{B82B834B-1407-4A38-B73F-770CA1FFE436}"/>
    <cellStyle name="Normal 9 4 4 2 2 4 2" xfId="5139" xr:uid="{9F088527-270C-4734-8DF2-AE8C64AF18D5}"/>
    <cellStyle name="Normal 9 4 4 2 2 5" xfId="5135" xr:uid="{06052732-7225-4C47-B00F-32AE9FAE44FC}"/>
    <cellStyle name="Normal 9 4 4 2 3" xfId="3345" xr:uid="{40FDD7EE-25BB-456D-9689-78A9D404B460}"/>
    <cellStyle name="Normal 9 4 4 2 3 2" xfId="4274" xr:uid="{A9A24A7E-E45F-4C3C-AB30-7B6EFF653E0B}"/>
    <cellStyle name="Normal 9 4 4 2 3 2 2" xfId="5141" xr:uid="{95C23F03-BEA0-47DA-A906-864BCF5BAC32}"/>
    <cellStyle name="Normal 9 4 4 2 3 3" xfId="5140" xr:uid="{1A021CEB-AD83-4F19-BA17-98C60B96C99F}"/>
    <cellStyle name="Normal 9 4 4 2 4" xfId="3346" xr:uid="{7344CD42-12E4-4EAF-BDBA-E23A25348A87}"/>
    <cellStyle name="Normal 9 4 4 2 4 2" xfId="5142" xr:uid="{35D9CBFE-8D98-4D08-AF5B-DD1112041A9E}"/>
    <cellStyle name="Normal 9 4 4 2 5" xfId="3347" xr:uid="{6F43D503-8E0D-4F5B-9D8A-44C38474AC6A}"/>
    <cellStyle name="Normal 9 4 4 2 5 2" xfId="5143" xr:uid="{1599A144-DF25-4B13-ABCE-506893817D57}"/>
    <cellStyle name="Normal 9 4 4 2 6" xfId="5134" xr:uid="{25AD1D12-5AE4-4268-ABDD-D35B9159C1D0}"/>
    <cellStyle name="Normal 9 4 4 3" xfId="3348" xr:uid="{A278DE83-145C-4416-B2DB-6928F54F68F0}"/>
    <cellStyle name="Normal 9 4 4 3 2" xfId="3349" xr:uid="{C0F41EFD-3457-4CC8-B00F-F1C8C0F79681}"/>
    <cellStyle name="Normal 9 4 4 3 2 2" xfId="4275" xr:uid="{45AB2AC3-64E6-4BAC-9497-570A45B9DF98}"/>
    <cellStyle name="Normal 9 4 4 3 2 2 2" xfId="5146" xr:uid="{A75C785D-CAFB-46A7-B12B-6E14008EBC74}"/>
    <cellStyle name="Normal 9 4 4 3 2 3" xfId="5145" xr:uid="{151227C2-3B01-4549-B7B4-04749ED37B0D}"/>
    <cellStyle name="Normal 9 4 4 3 3" xfId="3350" xr:uid="{96483A20-C3F5-459D-9187-161401EFFBD3}"/>
    <cellStyle name="Normal 9 4 4 3 3 2" xfId="5147" xr:uid="{89C3E0B7-36AA-450E-8AA3-04075B68E83E}"/>
    <cellStyle name="Normal 9 4 4 3 4" xfId="3351" xr:uid="{B94C2144-14E3-4F9B-B038-4DF6FF3B3D32}"/>
    <cellStyle name="Normal 9 4 4 3 4 2" xfId="5148" xr:uid="{E3D7C78A-1892-4F66-A0C4-12E1EF64BFF6}"/>
    <cellStyle name="Normal 9 4 4 3 5" xfId="5144" xr:uid="{CC68609F-8C49-4BD7-997B-24C3A7B4076D}"/>
    <cellStyle name="Normal 9 4 4 4" xfId="3352" xr:uid="{BC98115E-4BD3-446D-86D2-FBF89F6AFB05}"/>
    <cellStyle name="Normal 9 4 4 4 2" xfId="3353" xr:uid="{9E2C27DF-F263-4FEF-85DD-1B817FC18E76}"/>
    <cellStyle name="Normal 9 4 4 4 2 2" xfId="5150" xr:uid="{94CF739F-FE1D-4A4E-92FC-15D7A323FD12}"/>
    <cellStyle name="Normal 9 4 4 4 3" xfId="3354" xr:uid="{4FC90A4B-B145-4BE7-85C4-99D05C9D74C4}"/>
    <cellStyle name="Normal 9 4 4 4 3 2" xfId="5151" xr:uid="{4BB60975-829B-498C-94C3-AB67E48E9901}"/>
    <cellStyle name="Normal 9 4 4 4 4" xfId="3355" xr:uid="{19A29423-C073-4218-8E50-038CB151CCFD}"/>
    <cellStyle name="Normal 9 4 4 4 4 2" xfId="5152" xr:uid="{FA27078D-6413-439F-84E7-9701A8C7BBB0}"/>
    <cellStyle name="Normal 9 4 4 4 5" xfId="5149" xr:uid="{B1111993-B7ED-4EEF-8861-F41F1DB9FDC1}"/>
    <cellStyle name="Normal 9 4 4 5" xfId="3356" xr:uid="{03A0C96C-E6E8-4E3F-B8F0-561EC9121E24}"/>
    <cellStyle name="Normal 9 4 4 5 2" xfId="5153" xr:uid="{A1738714-93C1-4C51-BA2F-EB881A6EAAFF}"/>
    <cellStyle name="Normal 9 4 4 6" xfId="3357" xr:uid="{D6576D1E-9DBD-48A2-8A31-443DFD943128}"/>
    <cellStyle name="Normal 9 4 4 6 2" xfId="5154" xr:uid="{09A1303B-BD21-4635-B9A8-D2F1765910C3}"/>
    <cellStyle name="Normal 9 4 4 7" xfId="3358" xr:uid="{11BA59F6-1E8D-4351-B479-080108BB3ADF}"/>
    <cellStyle name="Normal 9 4 4 7 2" xfId="5155" xr:uid="{81820B15-E5A8-43CB-86F7-EF140361095A}"/>
    <cellStyle name="Normal 9 4 4 8" xfId="5133" xr:uid="{683F0E06-0C03-4B4E-9913-010B03488926}"/>
    <cellStyle name="Normal 9 4 5" xfId="3359" xr:uid="{88A3B585-3F37-4A44-B182-AABFDB893DCF}"/>
    <cellStyle name="Normal 9 4 5 2" xfId="3360" xr:uid="{0A408804-A364-4124-B6A9-70A4F75CCE49}"/>
    <cellStyle name="Normal 9 4 5 2 2" xfId="3361" xr:uid="{235C7297-F3A0-42C0-B946-C08BF6FAC701}"/>
    <cellStyle name="Normal 9 4 5 2 2 2" xfId="4276" xr:uid="{410C369B-08C8-47E2-842E-6551E5AD7680}"/>
    <cellStyle name="Normal 9 4 5 2 2 2 2" xfId="5159" xr:uid="{2F32F101-CC2F-4029-9990-3C776473767A}"/>
    <cellStyle name="Normal 9 4 5 2 2 3" xfId="5158" xr:uid="{92FA280C-ACB8-46CB-B71D-9A5DAB75DAAC}"/>
    <cellStyle name="Normal 9 4 5 2 3" xfId="3362" xr:uid="{60B3AD0C-C03A-446F-859D-4940C577C4FE}"/>
    <cellStyle name="Normal 9 4 5 2 3 2" xfId="5160" xr:uid="{990D13CF-B1D5-49F7-A6D0-258DDE4B873D}"/>
    <cellStyle name="Normal 9 4 5 2 4" xfId="3363" xr:uid="{8D94B722-264D-4209-9F02-D689E54BE6FC}"/>
    <cellStyle name="Normal 9 4 5 2 4 2" xfId="5161" xr:uid="{637CDB79-CE36-4B04-9F1F-38E725F16FEB}"/>
    <cellStyle name="Normal 9 4 5 2 5" xfId="5157" xr:uid="{2F731E94-97CF-4E59-BE22-4C046716A976}"/>
    <cellStyle name="Normal 9 4 5 3" xfId="3364" xr:uid="{CD21B814-FA76-4782-B415-E5A12DF67F6C}"/>
    <cellStyle name="Normal 9 4 5 3 2" xfId="3365" xr:uid="{7C67910D-0189-42FF-998A-C3F3F6BFEDD4}"/>
    <cellStyle name="Normal 9 4 5 3 2 2" xfId="5163" xr:uid="{10BAC012-1E18-4893-9262-BF0A71FCD19B}"/>
    <cellStyle name="Normal 9 4 5 3 3" xfId="3366" xr:uid="{CF32AEC3-BEA1-4FCF-A4F9-06F7CFAADC90}"/>
    <cellStyle name="Normal 9 4 5 3 3 2" xfId="5164" xr:uid="{B122F24E-A894-4ED7-925D-259DAA7716A2}"/>
    <cellStyle name="Normal 9 4 5 3 4" xfId="3367" xr:uid="{CB4552F4-7F71-4FF7-A939-ADC6C3562B9B}"/>
    <cellStyle name="Normal 9 4 5 3 4 2" xfId="5165" xr:uid="{6A29D4FB-6D4C-48EB-AF46-66776CBC67DF}"/>
    <cellStyle name="Normal 9 4 5 3 5" xfId="5162" xr:uid="{9D823448-FD79-493C-B4BF-0B4023445728}"/>
    <cellStyle name="Normal 9 4 5 4" xfId="3368" xr:uid="{0F3662A6-54B8-4390-904D-8BEBC22EE239}"/>
    <cellStyle name="Normal 9 4 5 4 2" xfId="5166" xr:uid="{562CF7AB-FE85-4922-895C-E4172937B84F}"/>
    <cellStyle name="Normal 9 4 5 5" xfId="3369" xr:uid="{943C26E6-9B14-4844-8122-86886D922CCB}"/>
    <cellStyle name="Normal 9 4 5 5 2" xfId="5167" xr:uid="{7DA1AF18-6D78-4F3A-AC9C-2A37C15117C3}"/>
    <cellStyle name="Normal 9 4 5 6" xfId="3370" xr:uid="{6408A54B-CAAA-45A7-9A9E-DF447E91D130}"/>
    <cellStyle name="Normal 9 4 5 6 2" xfId="5168" xr:uid="{20EDB0AA-3C8F-4D21-BDF1-264CEF349BDC}"/>
    <cellStyle name="Normal 9 4 5 7" xfId="5156" xr:uid="{8EB7A699-DB84-4F93-8BD7-74C0596E791D}"/>
    <cellStyle name="Normal 9 4 6" xfId="3371" xr:uid="{442CFB34-AB1C-4424-9727-F1812248BD3F}"/>
    <cellStyle name="Normal 9 4 6 2" xfId="3372" xr:uid="{C019EDA5-6DCC-4A2A-8BF9-317E1D02C3A9}"/>
    <cellStyle name="Normal 9 4 6 2 2" xfId="3373" xr:uid="{77CDF860-7F60-4619-ADC6-4889EAA7E064}"/>
    <cellStyle name="Normal 9 4 6 2 2 2" xfId="5171" xr:uid="{B84B9775-C1F4-4482-9E68-F93D462916D5}"/>
    <cellStyle name="Normal 9 4 6 2 3" xfId="3374" xr:uid="{F8B39CBB-7D8E-4F72-9B85-F445A57A92E9}"/>
    <cellStyle name="Normal 9 4 6 2 3 2" xfId="5172" xr:uid="{B4AD0FEE-FA87-460A-A3D8-743AC4E63C0A}"/>
    <cellStyle name="Normal 9 4 6 2 4" xfId="3375" xr:uid="{9D45FFDF-ABF0-4457-A7FC-68B2151ED109}"/>
    <cellStyle name="Normal 9 4 6 2 4 2" xfId="5173" xr:uid="{63786C2F-029C-4C4D-BB14-1BB9AA9F05E8}"/>
    <cellStyle name="Normal 9 4 6 2 5" xfId="5170" xr:uid="{EEB4A797-D259-4644-9BEC-C52A528AD6A5}"/>
    <cellStyle name="Normal 9 4 6 3" xfId="3376" xr:uid="{0755EAA1-4741-447E-A9FD-B0F21BCBB9B1}"/>
    <cellStyle name="Normal 9 4 6 3 2" xfId="5174" xr:uid="{94B67DBE-051D-4FDF-9C27-666810661026}"/>
    <cellStyle name="Normal 9 4 6 4" xfId="3377" xr:uid="{97DD758F-8326-4E7A-A630-BE88D6B25B02}"/>
    <cellStyle name="Normal 9 4 6 4 2" xfId="5175" xr:uid="{03A4407F-EB2B-4EB5-9886-8A8FEAC5C048}"/>
    <cellStyle name="Normal 9 4 6 5" xfId="3378" xr:uid="{A6371DB9-048A-43C5-8705-CB2516C49DC4}"/>
    <cellStyle name="Normal 9 4 6 5 2" xfId="5176" xr:uid="{208AFF7B-C806-49F0-ABCF-1D96EEFF5575}"/>
    <cellStyle name="Normal 9 4 6 6" xfId="5169" xr:uid="{821E295A-F85E-4725-A627-754F22CCFCFA}"/>
    <cellStyle name="Normal 9 4 7" xfId="3379" xr:uid="{30D39EA1-9C92-402C-9772-3FFCC8945D7C}"/>
    <cellStyle name="Normal 9 4 7 2" xfId="3380" xr:uid="{1C306EB4-7ACB-4BF8-BB44-AE0B8E5BFFBC}"/>
    <cellStyle name="Normal 9 4 7 2 2" xfId="5178" xr:uid="{A70FAC74-33E5-4727-8122-993EA6E4F972}"/>
    <cellStyle name="Normal 9 4 7 3" xfId="3381" xr:uid="{880C0C39-6FA5-47E1-BD57-B42C2A4E95F6}"/>
    <cellStyle name="Normal 9 4 7 3 2" xfId="5179" xr:uid="{7B4C9C43-58B9-45F3-A411-E50A77CA49A1}"/>
    <cellStyle name="Normal 9 4 7 4" xfId="3382" xr:uid="{BE5D920D-4949-4C57-9130-5077F81A6E50}"/>
    <cellStyle name="Normal 9 4 7 4 2" xfId="5180" xr:uid="{EF156114-9224-44D1-9178-A6F04B5CC6AA}"/>
    <cellStyle name="Normal 9 4 7 5" xfId="5177" xr:uid="{2F55A9B1-DEF4-49AB-93FC-FF032B2551EA}"/>
    <cellStyle name="Normal 9 4 8" xfId="3383" xr:uid="{17349ACB-8711-4670-B3DC-AE36339B58D4}"/>
    <cellStyle name="Normal 9 4 8 2" xfId="3384" xr:uid="{D5663708-F16F-4676-9FA0-86EC10C0B5F6}"/>
    <cellStyle name="Normal 9 4 8 2 2" xfId="5182" xr:uid="{80D9DB9F-CF24-446B-ADB9-7CBB4411A014}"/>
    <cellStyle name="Normal 9 4 8 3" xfId="3385" xr:uid="{BC1E00D8-B63E-4355-8448-17B765C48496}"/>
    <cellStyle name="Normal 9 4 8 3 2" xfId="5183" xr:uid="{CC34ED2E-222B-44B3-BD78-A324E8269DDE}"/>
    <cellStyle name="Normal 9 4 8 4" xfId="3386" xr:uid="{6ACB9E5C-447C-4770-A410-9C99CCE55803}"/>
    <cellStyle name="Normal 9 4 8 4 2" xfId="5184" xr:uid="{1E00BEFD-878F-4C8F-8E74-D55CDDB5DB9D}"/>
    <cellStyle name="Normal 9 4 8 5" xfId="5181" xr:uid="{EA5E49B8-55A0-48FE-8DCD-40AFDC3AE7EB}"/>
    <cellStyle name="Normal 9 4 9" xfId="3387" xr:uid="{C7AD5EE9-C742-4936-8F11-456A5FCEA0AA}"/>
    <cellStyle name="Normal 9 4 9 2" xfId="5185" xr:uid="{C1D04029-6590-44B4-8D79-2A4C58A5CE3F}"/>
    <cellStyle name="Normal 9 5" xfId="3388" xr:uid="{E74B1A28-C11A-4754-AFB9-2F105E710C3E}"/>
    <cellStyle name="Normal 9 5 10" xfId="3389" xr:uid="{FD000DB3-5F06-4727-8123-89E73B872B7D}"/>
    <cellStyle name="Normal 9 5 10 2" xfId="5187" xr:uid="{B33436FA-C8BF-45EF-B99A-7155510B7359}"/>
    <cellStyle name="Normal 9 5 11" xfId="3390" xr:uid="{4EAEB565-36CB-47AD-8959-725B64CFB304}"/>
    <cellStyle name="Normal 9 5 11 2" xfId="5188" xr:uid="{B70C877C-289C-419C-8265-3080D9096B65}"/>
    <cellStyle name="Normal 9 5 12" xfId="5186" xr:uid="{50F1F833-363A-4070-93A5-7136A477BF58}"/>
    <cellStyle name="Normal 9 5 2" xfId="3391" xr:uid="{DE52C308-FDBE-4071-BAB3-1523E8AB6AC1}"/>
    <cellStyle name="Normal 9 5 2 10" xfId="5189" xr:uid="{080C8DFB-9B3D-43CD-B88B-7FCFECF9B117}"/>
    <cellStyle name="Normal 9 5 2 2" xfId="3392" xr:uid="{9CEF1C6B-0ED6-4411-A058-49F08021EA8C}"/>
    <cellStyle name="Normal 9 5 2 2 2" xfId="3393" xr:uid="{FA6D9CFC-D21E-404D-8A19-04AD4971950D}"/>
    <cellStyle name="Normal 9 5 2 2 2 2" xfId="3394" xr:uid="{2F1D6169-7C94-459E-A45A-A68E4AC188EE}"/>
    <cellStyle name="Normal 9 5 2 2 2 2 2" xfId="3395" xr:uid="{83E28047-DE21-4DB2-8783-31E5E0A6EF68}"/>
    <cellStyle name="Normal 9 5 2 2 2 2 2 2" xfId="5193" xr:uid="{A8610D4D-BF54-4F47-86A9-660C6E2EC372}"/>
    <cellStyle name="Normal 9 5 2 2 2 2 3" xfId="3396" xr:uid="{798EE148-9879-42AF-A462-4413FC70710A}"/>
    <cellStyle name="Normal 9 5 2 2 2 2 3 2" xfId="5194" xr:uid="{7ED20F6E-0D14-4206-A019-DED23AA54B81}"/>
    <cellStyle name="Normal 9 5 2 2 2 2 4" xfId="3397" xr:uid="{46525FF5-C213-4DB0-9D1B-2A2CB13DBAE2}"/>
    <cellStyle name="Normal 9 5 2 2 2 2 4 2" xfId="5195" xr:uid="{A8427F5E-71B4-421B-8449-8DCAB8BA7643}"/>
    <cellStyle name="Normal 9 5 2 2 2 2 5" xfId="5192" xr:uid="{E6CD30E1-12B4-4EDE-B325-6D5C3A95DB41}"/>
    <cellStyle name="Normal 9 5 2 2 2 3" xfId="3398" xr:uid="{6FF165DB-C24D-43D1-9089-168A2A32A642}"/>
    <cellStyle name="Normal 9 5 2 2 2 3 2" xfId="3399" xr:uid="{AFF9FC7A-5949-474C-84AA-CDF76A58F4CE}"/>
    <cellStyle name="Normal 9 5 2 2 2 3 2 2" xfId="5197" xr:uid="{01DEBDC0-2C85-45D9-A4DD-5968DE72F6AA}"/>
    <cellStyle name="Normal 9 5 2 2 2 3 3" xfId="3400" xr:uid="{D7FC27F1-75B7-4EBB-9061-A3481D5E8128}"/>
    <cellStyle name="Normal 9 5 2 2 2 3 3 2" xfId="5198" xr:uid="{00054538-1E59-4A03-B597-14022EA947D6}"/>
    <cellStyle name="Normal 9 5 2 2 2 3 4" xfId="3401" xr:uid="{198DE095-0D0E-46FB-BAA2-491BF49DE8EF}"/>
    <cellStyle name="Normal 9 5 2 2 2 3 4 2" xfId="5199" xr:uid="{3391C0DB-5DE2-4F8C-A3AE-0CD97352C8FE}"/>
    <cellStyle name="Normal 9 5 2 2 2 3 5" xfId="5196" xr:uid="{B58725CE-C510-47C2-A201-6D5CB82FFC10}"/>
    <cellStyle name="Normal 9 5 2 2 2 4" xfId="3402" xr:uid="{DF0A5BA3-DA25-40AB-8F53-3BD45BEE3D19}"/>
    <cellStyle name="Normal 9 5 2 2 2 4 2" xfId="5200" xr:uid="{A04471B9-BAE3-4972-BD41-74B12DC4F572}"/>
    <cellStyle name="Normal 9 5 2 2 2 5" xfId="3403" xr:uid="{118EA954-81DD-4D42-9F93-3E09B7096466}"/>
    <cellStyle name="Normal 9 5 2 2 2 5 2" xfId="5201" xr:uid="{8275A732-E7FB-4790-AC7B-926688CFCBFA}"/>
    <cellStyle name="Normal 9 5 2 2 2 6" xfId="3404" xr:uid="{70FC32D2-205D-426E-AE4B-3B494A1779D3}"/>
    <cellStyle name="Normal 9 5 2 2 2 6 2" xfId="5202" xr:uid="{9D04EDDA-585D-430E-89F1-B6CA897A25BA}"/>
    <cellStyle name="Normal 9 5 2 2 2 7" xfId="5191" xr:uid="{1FC72BC2-99E2-401B-B7E7-3FBC5E857FBF}"/>
    <cellStyle name="Normal 9 5 2 2 3" xfId="3405" xr:uid="{68C0CEEF-8AB2-4736-A8D7-58658BE565E3}"/>
    <cellStyle name="Normal 9 5 2 2 3 2" xfId="3406" xr:uid="{36446C83-28DF-4626-9A67-3E3761D56F38}"/>
    <cellStyle name="Normal 9 5 2 2 3 2 2" xfId="3407" xr:uid="{E7189F41-C1E6-4C71-9878-76350CFA8E32}"/>
    <cellStyle name="Normal 9 5 2 2 3 2 2 2" xfId="5205" xr:uid="{EDAD41A8-F66B-44AE-811D-AD20C291C55A}"/>
    <cellStyle name="Normal 9 5 2 2 3 2 3" xfId="3408" xr:uid="{E59969ED-CBDF-46B5-BFAB-5858B49EE7D2}"/>
    <cellStyle name="Normal 9 5 2 2 3 2 3 2" xfId="5206" xr:uid="{DCCA747E-8763-4859-AF23-638402A44838}"/>
    <cellStyle name="Normal 9 5 2 2 3 2 4" xfId="3409" xr:uid="{D5B7CBC2-E149-4FF4-9DBF-8C554F345B30}"/>
    <cellStyle name="Normal 9 5 2 2 3 2 4 2" xfId="5207" xr:uid="{EA964F1E-45F7-4EDF-A894-02CAB4294B6F}"/>
    <cellStyle name="Normal 9 5 2 2 3 2 5" xfId="5204" xr:uid="{7517F009-909E-4C1C-BFEB-BC943AEBB87D}"/>
    <cellStyle name="Normal 9 5 2 2 3 3" xfId="3410" xr:uid="{0C5EA923-C56F-4FDD-999D-28EC0FD62FA4}"/>
    <cellStyle name="Normal 9 5 2 2 3 3 2" xfId="5208" xr:uid="{3562A2C7-36E1-4A9F-ADBD-A211B7181D03}"/>
    <cellStyle name="Normal 9 5 2 2 3 4" xfId="3411" xr:uid="{926E931C-5C8C-4451-9F8F-4F1C797E7CBB}"/>
    <cellStyle name="Normal 9 5 2 2 3 4 2" xfId="5209" xr:uid="{F2022CAA-0804-4D7F-A31C-9E8E9DC6DDE3}"/>
    <cellStyle name="Normal 9 5 2 2 3 5" xfId="3412" xr:uid="{E0C77E35-4E2D-4E23-BF9D-938914D3DEA2}"/>
    <cellStyle name="Normal 9 5 2 2 3 5 2" xfId="5210" xr:uid="{84C2FD66-63EB-417E-A417-34AE8FA85603}"/>
    <cellStyle name="Normal 9 5 2 2 3 6" xfId="5203" xr:uid="{C4831CCD-E957-41F0-AC5F-2DCA02230CDF}"/>
    <cellStyle name="Normal 9 5 2 2 4" xfId="3413" xr:uid="{7DF8E102-C5E0-4A81-BFEE-8DAE7E4C6D4E}"/>
    <cellStyle name="Normal 9 5 2 2 4 2" xfId="3414" xr:uid="{A33A1645-E664-43DA-92D1-D42FA245709A}"/>
    <cellStyle name="Normal 9 5 2 2 4 2 2" xfId="5212" xr:uid="{6848C322-B5CA-4768-9AF1-813B245970B6}"/>
    <cellStyle name="Normal 9 5 2 2 4 3" xfId="3415" xr:uid="{8FCDE2B8-1A70-4105-BFC4-EAB1004ECACE}"/>
    <cellStyle name="Normal 9 5 2 2 4 3 2" xfId="5213" xr:uid="{C7BEEE10-6C02-4149-A002-7EC0365AF8C7}"/>
    <cellStyle name="Normal 9 5 2 2 4 4" xfId="3416" xr:uid="{AB427E0B-5443-43C4-BB4E-3EC9E877E338}"/>
    <cellStyle name="Normal 9 5 2 2 4 4 2" xfId="5214" xr:uid="{8315F4C4-FDE6-4829-A355-390DD749DE82}"/>
    <cellStyle name="Normal 9 5 2 2 4 5" xfId="5211" xr:uid="{B2E8ACD4-1445-4632-B7D7-68DE0B7EEA91}"/>
    <cellStyle name="Normal 9 5 2 2 5" xfId="3417" xr:uid="{B051E81E-9599-40FD-9B2A-F3F172B6FB77}"/>
    <cellStyle name="Normal 9 5 2 2 5 2" xfId="3418" xr:uid="{95D81521-E95D-40B7-9B77-41C6EF380FEC}"/>
    <cellStyle name="Normal 9 5 2 2 5 2 2" xfId="5216" xr:uid="{BDEACA35-BBE3-485A-BE36-FAFCE6D013FB}"/>
    <cellStyle name="Normal 9 5 2 2 5 3" xfId="3419" xr:uid="{80A3A8ED-ED78-42D0-8C4C-670B513A480F}"/>
    <cellStyle name="Normal 9 5 2 2 5 3 2" xfId="5217" xr:uid="{A498F0F4-04C7-4EEE-A427-783B4BB2DDCB}"/>
    <cellStyle name="Normal 9 5 2 2 5 4" xfId="3420" xr:uid="{0BC60219-F876-45E9-85C9-38D6245DEB99}"/>
    <cellStyle name="Normal 9 5 2 2 5 4 2" xfId="5218" xr:uid="{27E25E9A-39B5-4937-8507-963CC659634F}"/>
    <cellStyle name="Normal 9 5 2 2 5 5" xfId="5215" xr:uid="{7E8579A5-3D6A-4ABC-B0A2-5FBCE4A20F70}"/>
    <cellStyle name="Normal 9 5 2 2 6" xfId="3421" xr:uid="{21BFAFED-F2EE-4921-9796-CCCA0CC5920C}"/>
    <cellStyle name="Normal 9 5 2 2 6 2" xfId="5219" xr:uid="{789F0B9A-A7A5-45A9-9B7E-D6828ECB2C4A}"/>
    <cellStyle name="Normal 9 5 2 2 7" xfId="3422" xr:uid="{10B88A0C-0EBD-493A-B518-C46F1FC18629}"/>
    <cellStyle name="Normal 9 5 2 2 7 2" xfId="5220" xr:uid="{9E6E3A43-3F8A-4B6B-BE04-E7A65B12A3AF}"/>
    <cellStyle name="Normal 9 5 2 2 8" xfId="3423" xr:uid="{37415F08-E38E-4932-BD95-80E9F9F3B0CE}"/>
    <cellStyle name="Normal 9 5 2 2 8 2" xfId="5221" xr:uid="{6162FB8C-EDED-4590-8CF8-EBF1CFDDE81B}"/>
    <cellStyle name="Normal 9 5 2 2 9" xfId="5190" xr:uid="{12A8B4D5-7809-402E-92EE-F5AABD934558}"/>
    <cellStyle name="Normal 9 5 2 3" xfId="3424" xr:uid="{E83CD4DF-A507-4A0E-BC18-0E12BA7F2C94}"/>
    <cellStyle name="Normal 9 5 2 3 2" xfId="3425" xr:uid="{B5DAF66A-D28E-4A4A-9E83-64214F55FAE3}"/>
    <cellStyle name="Normal 9 5 2 3 2 2" xfId="3426" xr:uid="{6CD8A29A-3B76-400B-9AD0-93DF8B49323B}"/>
    <cellStyle name="Normal 9 5 2 3 2 2 2" xfId="5224" xr:uid="{E4A7BD20-D784-45F4-AEC6-394DF8C4D044}"/>
    <cellStyle name="Normal 9 5 2 3 2 3" xfId="3427" xr:uid="{B5F1DEC5-584E-43DF-909C-F52B67601E1B}"/>
    <cellStyle name="Normal 9 5 2 3 2 3 2" xfId="5225" xr:uid="{3E56222C-5359-443E-A6D6-B49044BBC48F}"/>
    <cellStyle name="Normal 9 5 2 3 2 4" xfId="3428" xr:uid="{0F2111C8-5A6F-406C-B847-02D58A57CEC8}"/>
    <cellStyle name="Normal 9 5 2 3 2 4 2" xfId="5226" xr:uid="{D880B813-C92A-4301-8ACC-E21725EF06EE}"/>
    <cellStyle name="Normal 9 5 2 3 2 5" xfId="5223" xr:uid="{C22EB9E4-D482-4750-8FB5-06013375E894}"/>
    <cellStyle name="Normal 9 5 2 3 3" xfId="3429" xr:uid="{EB255DB5-E781-4D24-9FBD-CA9D318A3BB1}"/>
    <cellStyle name="Normal 9 5 2 3 3 2" xfId="3430" xr:uid="{07D4019F-2B5A-441F-8A3B-8407F32AEAA7}"/>
    <cellStyle name="Normal 9 5 2 3 3 2 2" xfId="5228" xr:uid="{92E8C563-B7F9-44AB-8D91-B72CA520F48A}"/>
    <cellStyle name="Normal 9 5 2 3 3 3" xfId="3431" xr:uid="{937EE884-CF41-452F-A38E-C3F7303B5A94}"/>
    <cellStyle name="Normal 9 5 2 3 3 3 2" xfId="5229" xr:uid="{6D2BCF50-0DB7-49E4-B399-F0C040A5DBE6}"/>
    <cellStyle name="Normal 9 5 2 3 3 4" xfId="3432" xr:uid="{0B8386BF-2D2C-4DE5-B873-D8F82DD7E6D3}"/>
    <cellStyle name="Normal 9 5 2 3 3 4 2" xfId="5230" xr:uid="{529C54D0-5BD3-41F2-B230-0F966C5FA4C4}"/>
    <cellStyle name="Normal 9 5 2 3 3 5" xfId="5227" xr:uid="{417CDA30-BA18-4D47-ABFD-F483F4B8BAEC}"/>
    <cellStyle name="Normal 9 5 2 3 4" xfId="3433" xr:uid="{AAEB663A-EB3B-47AC-8C17-74677D7C80B6}"/>
    <cellStyle name="Normal 9 5 2 3 4 2" xfId="5231" xr:uid="{39861D83-296D-4616-88A4-0C15397B3411}"/>
    <cellStyle name="Normal 9 5 2 3 5" xfId="3434" xr:uid="{D8DE1B36-EF95-4FC6-A5B4-1969459910AF}"/>
    <cellStyle name="Normal 9 5 2 3 5 2" xfId="5232" xr:uid="{74DC0646-322D-47C8-93B5-E8C85D928E3F}"/>
    <cellStyle name="Normal 9 5 2 3 6" xfId="3435" xr:uid="{7E5FA918-14BE-4BF7-86E6-C295005A0C9C}"/>
    <cellStyle name="Normal 9 5 2 3 6 2" xfId="5233" xr:uid="{078B18FF-397B-4014-A84B-B93B0C35013F}"/>
    <cellStyle name="Normal 9 5 2 3 7" xfId="5222" xr:uid="{35202DDE-8695-4DF4-804F-90C058A1A594}"/>
    <cellStyle name="Normal 9 5 2 4" xfId="3436" xr:uid="{59A3F6FA-7D53-43E6-97BB-19134E90AF13}"/>
    <cellStyle name="Normal 9 5 2 4 2" xfId="3437" xr:uid="{8EBA571D-7921-4CD8-A37A-0D13FA64106D}"/>
    <cellStyle name="Normal 9 5 2 4 2 2" xfId="3438" xr:uid="{7696018B-E7F1-4635-B829-58420691E086}"/>
    <cellStyle name="Normal 9 5 2 4 2 2 2" xfId="5236" xr:uid="{D96AF88E-3691-4A6B-B377-3A5DDFFFDABE}"/>
    <cellStyle name="Normal 9 5 2 4 2 3" xfId="3439" xr:uid="{16619547-BFBB-4578-B8F4-0DF396014108}"/>
    <cellStyle name="Normal 9 5 2 4 2 3 2" xfId="5237" xr:uid="{9D3568E8-0C3E-445A-B0B5-2B934D3471FE}"/>
    <cellStyle name="Normal 9 5 2 4 2 4" xfId="3440" xr:uid="{426D7B61-B4F1-4237-B185-844E057EBAC1}"/>
    <cellStyle name="Normal 9 5 2 4 2 4 2" xfId="5238" xr:uid="{8E50C952-8738-4774-9AC3-2A6AC809AE01}"/>
    <cellStyle name="Normal 9 5 2 4 2 5" xfId="5235" xr:uid="{C671C549-38F3-4D47-AEB3-7ADE06C1B445}"/>
    <cellStyle name="Normal 9 5 2 4 3" xfId="3441" xr:uid="{CF94A772-C806-4A13-9049-E2BB13698639}"/>
    <cellStyle name="Normal 9 5 2 4 3 2" xfId="5239" xr:uid="{670EF285-F0FF-492F-8D6F-6204B3ABBE6D}"/>
    <cellStyle name="Normal 9 5 2 4 4" xfId="3442" xr:uid="{48C1D175-B9DA-4CA9-8097-D376E6736D5E}"/>
    <cellStyle name="Normal 9 5 2 4 4 2" xfId="5240" xr:uid="{58ADAD1E-325F-455D-9243-777CB86CC9AA}"/>
    <cellStyle name="Normal 9 5 2 4 5" xfId="3443" xr:uid="{555F48E8-A3CF-46D8-9E5F-C6328B3FBA38}"/>
    <cellStyle name="Normal 9 5 2 4 5 2" xfId="5241" xr:uid="{4FE311EE-3F5D-400D-B419-120F2B92C3DF}"/>
    <cellStyle name="Normal 9 5 2 4 6" xfId="5234" xr:uid="{AE262004-257F-42E4-B5D3-AB3A05C87AA1}"/>
    <cellStyle name="Normal 9 5 2 5" xfId="3444" xr:uid="{B8BACFFA-BF8A-4F14-BD5E-9845DF5DC186}"/>
    <cellStyle name="Normal 9 5 2 5 2" xfId="3445" xr:uid="{E4B4E6CC-307C-4C29-9AD1-EAEEB50D776E}"/>
    <cellStyle name="Normal 9 5 2 5 2 2" xfId="5243" xr:uid="{1C7E04AC-5467-46B5-9F79-171BD55631C2}"/>
    <cellStyle name="Normal 9 5 2 5 3" xfId="3446" xr:uid="{74D8C3AB-B4A8-4A1D-8445-393FCA7685D9}"/>
    <cellStyle name="Normal 9 5 2 5 3 2" xfId="5244" xr:uid="{767E1CEE-B5C2-4EE3-AC33-682EA4A2D5F2}"/>
    <cellStyle name="Normal 9 5 2 5 4" xfId="3447" xr:uid="{1F32848D-C8F1-4584-8F34-8DA44230E379}"/>
    <cellStyle name="Normal 9 5 2 5 4 2" xfId="5245" xr:uid="{5452CA4E-4A40-404F-8344-7F111FED18C0}"/>
    <cellStyle name="Normal 9 5 2 5 5" xfId="5242" xr:uid="{785D24C2-5F58-47F9-95C4-B462D9B9DEA2}"/>
    <cellStyle name="Normal 9 5 2 6" xfId="3448" xr:uid="{554191CB-D0C0-43F5-AC9F-1FD9A20D4B2B}"/>
    <cellStyle name="Normal 9 5 2 6 2" xfId="3449" xr:uid="{BCD45BE3-18CC-4028-B0CB-D919155B487E}"/>
    <cellStyle name="Normal 9 5 2 6 2 2" xfId="5247" xr:uid="{F8F8125A-88BB-4D59-9655-290DB31416B1}"/>
    <cellStyle name="Normal 9 5 2 6 3" xfId="3450" xr:uid="{E8DADC9E-F545-4D88-9704-8DACB30AB451}"/>
    <cellStyle name="Normal 9 5 2 6 3 2" xfId="5248" xr:uid="{B2B98BC7-8424-46ED-9B27-6B5E8F9586E5}"/>
    <cellStyle name="Normal 9 5 2 6 4" xfId="3451" xr:uid="{5E2658B4-A808-4421-A555-42DB35F6978A}"/>
    <cellStyle name="Normal 9 5 2 6 4 2" xfId="5249" xr:uid="{17F3A353-9812-412C-9043-F1DA1F0F21E8}"/>
    <cellStyle name="Normal 9 5 2 6 5" xfId="5246" xr:uid="{333D5C31-A657-498F-B21B-D565C7210F09}"/>
    <cellStyle name="Normal 9 5 2 7" xfId="3452" xr:uid="{02436DD5-B605-4DCD-8629-869523C9F287}"/>
    <cellStyle name="Normal 9 5 2 7 2" xfId="5250" xr:uid="{074360A9-0BE0-4F55-827E-AFB9DFFB8F4D}"/>
    <cellStyle name="Normal 9 5 2 8" xfId="3453" xr:uid="{415DCFCD-D46A-454A-85A9-E2CE4577B081}"/>
    <cellStyle name="Normal 9 5 2 8 2" xfId="5251" xr:uid="{F6363032-2A82-47FD-A362-807674CDEA45}"/>
    <cellStyle name="Normal 9 5 2 9" xfId="3454" xr:uid="{FF721A7D-5B20-4924-9C7F-AEACEBE1420D}"/>
    <cellStyle name="Normal 9 5 2 9 2" xfId="5252" xr:uid="{74D78223-9B7F-4167-A0BD-8D9672ECF0D6}"/>
    <cellStyle name="Normal 9 5 3" xfId="3455" xr:uid="{B6A67C35-39A4-48BD-ACC7-07F8339453BD}"/>
    <cellStyle name="Normal 9 5 3 2" xfId="3456" xr:uid="{68E0892C-5B7F-4C09-9B3B-114CE46B3082}"/>
    <cellStyle name="Normal 9 5 3 2 2" xfId="3457" xr:uid="{AA6D25C6-17D3-4ECE-BA3B-EC742888EAD9}"/>
    <cellStyle name="Normal 9 5 3 2 2 2" xfId="3458" xr:uid="{9A19F420-2C58-49A9-A27B-CA28B4A99A29}"/>
    <cellStyle name="Normal 9 5 3 2 2 2 2" xfId="4277" xr:uid="{67E0DC3B-B80C-4AC6-985E-6692713FB7D7}"/>
    <cellStyle name="Normal 9 5 3 2 2 2 2 2" xfId="5257" xr:uid="{AE8E3E64-8D07-45DC-A995-ECBFC39CA86C}"/>
    <cellStyle name="Normal 9 5 3 2 2 2 3" xfId="5256" xr:uid="{099B2B8C-796F-457B-98B3-894A16141B54}"/>
    <cellStyle name="Normal 9 5 3 2 2 3" xfId="3459" xr:uid="{A1654255-D10D-4D74-AF9F-DBD41992661E}"/>
    <cellStyle name="Normal 9 5 3 2 2 3 2" xfId="5258" xr:uid="{90AE3796-70DA-49E1-8EA4-CDE0B1B77446}"/>
    <cellStyle name="Normal 9 5 3 2 2 4" xfId="3460" xr:uid="{10F94622-DE46-4F97-9571-9D0EE32BE71F}"/>
    <cellStyle name="Normal 9 5 3 2 2 4 2" xfId="5259" xr:uid="{2D8FF35D-0732-49FD-9EBB-639E6EECD371}"/>
    <cellStyle name="Normal 9 5 3 2 2 5" xfId="5255" xr:uid="{0B9F283A-3A8C-4902-88BD-CE22AB48D449}"/>
    <cellStyle name="Normal 9 5 3 2 3" xfId="3461" xr:uid="{DB5D1614-BF64-47F5-AD53-85F17051E4FE}"/>
    <cellStyle name="Normal 9 5 3 2 3 2" xfId="3462" xr:uid="{A0A05715-F55E-480F-8726-3E77EA84A226}"/>
    <cellStyle name="Normal 9 5 3 2 3 2 2" xfId="5261" xr:uid="{4D361C15-E462-401E-A9E5-8188B477AFF5}"/>
    <cellStyle name="Normal 9 5 3 2 3 3" xfId="3463" xr:uid="{D7063BCD-0C11-4399-A4BA-42E5AB6A5289}"/>
    <cellStyle name="Normal 9 5 3 2 3 3 2" xfId="5262" xr:uid="{38A3C3CD-14C2-4F80-B393-DED58825807E}"/>
    <cellStyle name="Normal 9 5 3 2 3 4" xfId="3464" xr:uid="{5E7F3930-F696-4B72-9622-BBA7E81A6572}"/>
    <cellStyle name="Normal 9 5 3 2 3 4 2" xfId="5263" xr:uid="{EADDA112-8DFF-4E4C-ADCD-97EC9F6BF1F5}"/>
    <cellStyle name="Normal 9 5 3 2 3 5" xfId="5260" xr:uid="{92499461-D178-4F53-AAFB-8AA821FC0038}"/>
    <cellStyle name="Normal 9 5 3 2 4" xfId="3465" xr:uid="{C7175F39-047A-41FB-9FC8-CFDC5FC3A7AB}"/>
    <cellStyle name="Normal 9 5 3 2 4 2" xfId="5264" xr:uid="{286C4033-AE7E-43FC-B631-9C1D0D7B3D5B}"/>
    <cellStyle name="Normal 9 5 3 2 5" xfId="3466" xr:uid="{4BE476F0-4D81-42D1-8D8A-A48E7740366A}"/>
    <cellStyle name="Normal 9 5 3 2 5 2" xfId="5265" xr:uid="{8C7655C8-4940-4145-A2F6-186D2087EE7D}"/>
    <cellStyle name="Normal 9 5 3 2 6" xfId="3467" xr:uid="{891AC6C4-8215-4342-8DB4-72A1699FE4C0}"/>
    <cellStyle name="Normal 9 5 3 2 6 2" xfId="5266" xr:uid="{28D3B6EC-FA27-40FD-843A-C011067939CA}"/>
    <cellStyle name="Normal 9 5 3 2 7" xfId="5254" xr:uid="{8128319B-9984-4CE3-8ED2-9C434A49217A}"/>
    <cellStyle name="Normal 9 5 3 3" xfId="3468" xr:uid="{1443E995-4321-4BE9-B98A-C6FBAB4BFA54}"/>
    <cellStyle name="Normal 9 5 3 3 2" xfId="3469" xr:uid="{E113EC48-8058-443C-A09D-E667D3F6F053}"/>
    <cellStyle name="Normal 9 5 3 3 2 2" xfId="3470" xr:uid="{87E45D69-B433-42CE-A37C-1BD07ECA1431}"/>
    <cellStyle name="Normal 9 5 3 3 2 2 2" xfId="5269" xr:uid="{F1AD0101-1EA2-43FB-9892-0A8D670093B3}"/>
    <cellStyle name="Normal 9 5 3 3 2 3" xfId="3471" xr:uid="{603AE0A6-975A-4724-A374-89252637D4D0}"/>
    <cellStyle name="Normal 9 5 3 3 2 3 2" xfId="5270" xr:uid="{85031DB0-E6FE-40E9-BF6E-65FBB1C72E80}"/>
    <cellStyle name="Normal 9 5 3 3 2 4" xfId="3472" xr:uid="{84AD196D-AF3E-4A9F-BFC3-1344AC46F34E}"/>
    <cellStyle name="Normal 9 5 3 3 2 4 2" xfId="5271" xr:uid="{1C02634B-F9A6-4C1C-94BA-DE371E55024C}"/>
    <cellStyle name="Normal 9 5 3 3 2 5" xfId="5268" xr:uid="{983FB2BB-C54E-4E43-9CAF-13945073BC08}"/>
    <cellStyle name="Normal 9 5 3 3 3" xfId="3473" xr:uid="{74E9CC56-915F-4F28-886A-23272CB21744}"/>
    <cellStyle name="Normal 9 5 3 3 3 2" xfId="5272" xr:uid="{32950443-32DB-40D4-A1C2-D15D1D498980}"/>
    <cellStyle name="Normal 9 5 3 3 4" xfId="3474" xr:uid="{3B59AE9B-907B-4BD8-95B1-AD48F63B9D49}"/>
    <cellStyle name="Normal 9 5 3 3 4 2" xfId="5273" xr:uid="{8CF7E811-77CD-4FE1-B5EB-007F796D687C}"/>
    <cellStyle name="Normal 9 5 3 3 5" xfId="3475" xr:uid="{B8E7AAD5-EB17-4B56-B3DF-5FFB11888ED6}"/>
    <cellStyle name="Normal 9 5 3 3 5 2" xfId="5274" xr:uid="{71E7FA7E-AEDB-44E6-A354-836270C96C35}"/>
    <cellStyle name="Normal 9 5 3 3 6" xfId="5267" xr:uid="{213089A0-DBF5-4700-898B-E53775C7B6E3}"/>
    <cellStyle name="Normal 9 5 3 4" xfId="3476" xr:uid="{CFB442FD-6BD5-40E3-9BF3-BCBC98280DB5}"/>
    <cellStyle name="Normal 9 5 3 4 2" xfId="3477" xr:uid="{0E0C0644-FB89-473D-A599-230A5D81197D}"/>
    <cellStyle name="Normal 9 5 3 4 2 2" xfId="5276" xr:uid="{9A2778AB-DB6E-493E-8FE2-ECF1B1FD89BE}"/>
    <cellStyle name="Normal 9 5 3 4 3" xfId="3478" xr:uid="{7B5008C1-D479-463E-BD60-87FCEE47EDC2}"/>
    <cellStyle name="Normal 9 5 3 4 3 2" xfId="5277" xr:uid="{30B9063E-E763-4951-B599-15DCBC7F5A28}"/>
    <cellStyle name="Normal 9 5 3 4 4" xfId="3479" xr:uid="{0DD373A4-10B7-4F99-969E-31E2D5FB510C}"/>
    <cellStyle name="Normal 9 5 3 4 4 2" xfId="5278" xr:uid="{95CCCEED-83A0-4603-AD9D-BF37201CB56E}"/>
    <cellStyle name="Normal 9 5 3 4 5" xfId="5275" xr:uid="{42BD44D4-B14E-4805-9E0D-959ED03F7EEB}"/>
    <cellStyle name="Normal 9 5 3 5" xfId="3480" xr:uid="{BB173E2C-7B12-4790-9220-01CAFA37153C}"/>
    <cellStyle name="Normal 9 5 3 5 2" xfId="3481" xr:uid="{A4FA62E9-F11F-4E77-87F4-F30FD5C49200}"/>
    <cellStyle name="Normal 9 5 3 5 2 2" xfId="5280" xr:uid="{5827ADC4-4914-4162-8E07-F081996C6B2B}"/>
    <cellStyle name="Normal 9 5 3 5 3" xfId="3482" xr:uid="{88E6CC96-6707-4772-9B14-518B6888D564}"/>
    <cellStyle name="Normal 9 5 3 5 3 2" xfId="5281" xr:uid="{C8215DAA-A8BD-45F3-8E17-1EE96E717DAF}"/>
    <cellStyle name="Normal 9 5 3 5 4" xfId="3483" xr:uid="{9B3590E2-9404-48FE-A65C-D9DEBC534003}"/>
    <cellStyle name="Normal 9 5 3 5 4 2" xfId="5282" xr:uid="{EE76F095-186A-471A-BF55-48FA4D6938DE}"/>
    <cellStyle name="Normal 9 5 3 5 5" xfId="5279" xr:uid="{468209A0-50E7-4A69-9947-6DA67EE630FB}"/>
    <cellStyle name="Normal 9 5 3 6" xfId="3484" xr:uid="{DE24141F-5163-4400-B61D-E3C623AA646B}"/>
    <cellStyle name="Normal 9 5 3 6 2" xfId="5283" xr:uid="{2CE24676-0A5A-4DD3-AE94-7371EA9CE1D1}"/>
    <cellStyle name="Normal 9 5 3 7" xfId="3485" xr:uid="{C12E8E4F-9EB4-424A-855A-59636F814656}"/>
    <cellStyle name="Normal 9 5 3 7 2" xfId="5284" xr:uid="{BC2388C3-2B6A-458A-B8BF-9C82D45C11E9}"/>
    <cellStyle name="Normal 9 5 3 8" xfId="3486" xr:uid="{EF0F623C-32ED-4593-8F96-05F93795BFF2}"/>
    <cellStyle name="Normal 9 5 3 8 2" xfId="5285" xr:uid="{730884F7-F3FB-42AA-BA40-0432F0B77011}"/>
    <cellStyle name="Normal 9 5 3 9" xfId="5253" xr:uid="{46E1358F-9414-491B-81C7-89CFC5E56743}"/>
    <cellStyle name="Normal 9 5 4" xfId="3487" xr:uid="{11564073-5F05-4A42-BEFE-96D6F254F471}"/>
    <cellStyle name="Normal 9 5 4 2" xfId="3488" xr:uid="{6E22D609-EBCA-48D4-9275-4317E9752F31}"/>
    <cellStyle name="Normal 9 5 4 2 2" xfId="3489" xr:uid="{2EF9C697-30DA-49A5-BE08-EF1C153A66B1}"/>
    <cellStyle name="Normal 9 5 4 2 2 2" xfId="3490" xr:uid="{7DCD332C-D9F6-4A65-A3D0-E62EFC00EC7C}"/>
    <cellStyle name="Normal 9 5 4 2 2 2 2" xfId="5289" xr:uid="{88EFD63B-C8B4-4AAE-9278-F63163AD851F}"/>
    <cellStyle name="Normal 9 5 4 2 2 3" xfId="3491" xr:uid="{5E852CDB-E7DF-46D4-A9EF-7BB1730ACA91}"/>
    <cellStyle name="Normal 9 5 4 2 2 3 2" xfId="5290" xr:uid="{A464D5E6-19A2-4C85-AD79-D97935BFDCB1}"/>
    <cellStyle name="Normal 9 5 4 2 2 4" xfId="3492" xr:uid="{25235BAB-7D95-4592-A6D1-1FAF16A3BFDA}"/>
    <cellStyle name="Normal 9 5 4 2 2 4 2" xfId="5291" xr:uid="{A10B68FC-49C2-4A29-8078-5FF06EBA268D}"/>
    <cellStyle name="Normal 9 5 4 2 2 5" xfId="5288" xr:uid="{01FF1FA5-441D-4CD2-985E-17FEB49E5771}"/>
    <cellStyle name="Normal 9 5 4 2 3" xfId="3493" xr:uid="{777BD7D2-C800-42AD-B5FA-11D93BD76433}"/>
    <cellStyle name="Normal 9 5 4 2 3 2" xfId="5292" xr:uid="{6B1DDB74-45EC-40B3-B7E7-EE284B4898F1}"/>
    <cellStyle name="Normal 9 5 4 2 4" xfId="3494" xr:uid="{1862E7F3-FB7C-489C-BD80-1FF5A501296F}"/>
    <cellStyle name="Normal 9 5 4 2 4 2" xfId="5293" xr:uid="{238F40AD-138C-47C6-8B8F-431A5945002F}"/>
    <cellStyle name="Normal 9 5 4 2 5" xfId="3495" xr:uid="{20BAFF1F-DCB1-4379-AC7C-CBB05B2AFAF5}"/>
    <cellStyle name="Normal 9 5 4 2 5 2" xfId="5294" xr:uid="{6ED75BCD-F84D-44BE-9E60-5FBCE18C3B32}"/>
    <cellStyle name="Normal 9 5 4 2 6" xfId="5287" xr:uid="{1BFD9557-EE83-4FC1-97BC-0571A9D9B3F7}"/>
    <cellStyle name="Normal 9 5 4 3" xfId="3496" xr:uid="{4904EC12-AFD2-4D68-B816-8916A52CB896}"/>
    <cellStyle name="Normal 9 5 4 3 2" xfId="3497" xr:uid="{09374AF6-E1D6-497D-8EC7-C30BA59C9B2A}"/>
    <cellStyle name="Normal 9 5 4 3 2 2" xfId="5296" xr:uid="{766609F0-94DD-4B30-93A7-6112AF439433}"/>
    <cellStyle name="Normal 9 5 4 3 3" xfId="3498" xr:uid="{82422577-5019-4509-8802-B6F806F0E855}"/>
    <cellStyle name="Normal 9 5 4 3 3 2" xfId="5297" xr:uid="{20FABDEC-5D09-4F8A-BB00-72B196999EFE}"/>
    <cellStyle name="Normal 9 5 4 3 4" xfId="3499" xr:uid="{16A09A00-08F4-47A7-A6D1-BCD604579626}"/>
    <cellStyle name="Normal 9 5 4 3 4 2" xfId="5298" xr:uid="{219D61D8-67DB-4E1E-978A-FC4AF4B1BB83}"/>
    <cellStyle name="Normal 9 5 4 3 5" xfId="5295" xr:uid="{28A14834-ABEE-45D2-91E5-F87E6E1404C6}"/>
    <cellStyle name="Normal 9 5 4 4" xfId="3500" xr:uid="{6D54755C-BA07-4CD8-8191-B33EFF3CB29C}"/>
    <cellStyle name="Normal 9 5 4 4 2" xfId="3501" xr:uid="{D2693E30-0717-475F-972A-2A823D772CCD}"/>
    <cellStyle name="Normal 9 5 4 4 2 2" xfId="5300" xr:uid="{BD062043-CB5C-4D61-9F53-1DC290DA7452}"/>
    <cellStyle name="Normal 9 5 4 4 3" xfId="3502" xr:uid="{49A181C9-3D77-40BA-815E-F48E2BF69418}"/>
    <cellStyle name="Normal 9 5 4 4 3 2" xfId="5301" xr:uid="{C309D105-A997-4013-B77C-E3270157DFB6}"/>
    <cellStyle name="Normal 9 5 4 4 4" xfId="3503" xr:uid="{0758328C-31D0-4265-9FEA-E7BDC10AC795}"/>
    <cellStyle name="Normal 9 5 4 4 4 2" xfId="5302" xr:uid="{D55CA99F-4997-4641-B5F6-724588741315}"/>
    <cellStyle name="Normal 9 5 4 4 5" xfId="5299" xr:uid="{BFC6FBB6-C2A9-4BC0-BAC9-73A1090038EE}"/>
    <cellStyle name="Normal 9 5 4 5" xfId="3504" xr:uid="{8A36FF34-2DF4-4F7B-AD87-5629D8CEF805}"/>
    <cellStyle name="Normal 9 5 4 5 2" xfId="5303" xr:uid="{2010C4F8-4338-499A-9AAC-F79323DF557E}"/>
    <cellStyle name="Normal 9 5 4 6" xfId="3505" xr:uid="{A7710353-909C-46C2-846C-9AFA7359D1FA}"/>
    <cellStyle name="Normal 9 5 4 6 2" xfId="5304" xr:uid="{26D0270B-A1A5-4F3C-B154-907DA0712A1C}"/>
    <cellStyle name="Normal 9 5 4 7" xfId="3506" xr:uid="{C351F643-3B1D-400D-AE43-0489990AB923}"/>
    <cellStyle name="Normal 9 5 4 7 2" xfId="5305" xr:uid="{32ECB25D-B361-40DF-B6D6-450B413E2FC3}"/>
    <cellStyle name="Normal 9 5 4 8" xfId="5286" xr:uid="{C009D409-E9B1-430C-9387-9D3AFF774B00}"/>
    <cellStyle name="Normal 9 5 5" xfId="3507" xr:uid="{D9289973-A384-414F-B932-5F71B7D303D8}"/>
    <cellStyle name="Normal 9 5 5 2" xfId="3508" xr:uid="{E5E85C38-1E7B-4245-9F0D-177FC7F27CFB}"/>
    <cellStyle name="Normal 9 5 5 2 2" xfId="3509" xr:uid="{22D87986-1C67-4FE9-BC05-227B5A6D90E4}"/>
    <cellStyle name="Normal 9 5 5 2 2 2" xfId="5308" xr:uid="{50606DAB-9525-4E52-8250-6C8F99FA338E}"/>
    <cellStyle name="Normal 9 5 5 2 3" xfId="3510" xr:uid="{82418BB6-8B74-417F-98BA-9A954887840F}"/>
    <cellStyle name="Normal 9 5 5 2 3 2" xfId="5309" xr:uid="{7E8635B2-DD2A-41DB-ACFA-8BFC2F4B9ABF}"/>
    <cellStyle name="Normal 9 5 5 2 4" xfId="3511" xr:uid="{0F944E99-34FC-4E93-B4C9-CF56BC92277E}"/>
    <cellStyle name="Normal 9 5 5 2 4 2" xfId="5310" xr:uid="{8266D099-A993-4ACC-8C15-23736AFE94C9}"/>
    <cellStyle name="Normal 9 5 5 2 5" xfId="5307" xr:uid="{646B497D-9BD3-438E-8AD1-EF6116C7629E}"/>
    <cellStyle name="Normal 9 5 5 3" xfId="3512" xr:uid="{EBF78BFE-04E4-42E0-BEDD-36FF7479FF13}"/>
    <cellStyle name="Normal 9 5 5 3 2" xfId="3513" xr:uid="{06E99D96-4AD9-4482-8754-5D28A38CD274}"/>
    <cellStyle name="Normal 9 5 5 3 2 2" xfId="5312" xr:uid="{EFB5A722-92E3-43D3-BF70-A8BB8CF7CEE2}"/>
    <cellStyle name="Normal 9 5 5 3 3" xfId="3514" xr:uid="{5FDF58A9-F3C3-44DE-B339-466AE0EAAF26}"/>
    <cellStyle name="Normal 9 5 5 3 3 2" xfId="5313" xr:uid="{4ED958F2-B0C6-4BB6-9CC9-6E1EC3BC7DCE}"/>
    <cellStyle name="Normal 9 5 5 3 4" xfId="3515" xr:uid="{AD2CAB7C-B50C-40F9-8307-5B6C0394D01D}"/>
    <cellStyle name="Normal 9 5 5 3 4 2" xfId="5314" xr:uid="{CA0327FD-7C10-40DE-920C-CE97B6852AF5}"/>
    <cellStyle name="Normal 9 5 5 3 5" xfId="5311" xr:uid="{BBA5EA60-B657-4A44-AEDA-17423C0C72C0}"/>
    <cellStyle name="Normal 9 5 5 4" xfId="3516" xr:uid="{427B7AA4-78A2-45F6-A890-053AFC9F5FB2}"/>
    <cellStyle name="Normal 9 5 5 4 2" xfId="5315" xr:uid="{E8548C57-E999-4922-9814-6C087878AC10}"/>
    <cellStyle name="Normal 9 5 5 5" xfId="3517" xr:uid="{E3D32A0C-FCE2-40B7-A012-3050E42C6259}"/>
    <cellStyle name="Normal 9 5 5 5 2" xfId="5316" xr:uid="{B692BB84-333A-495B-841E-767A9E6A13D1}"/>
    <cellStyle name="Normal 9 5 5 6" xfId="3518" xr:uid="{0B12147C-2F5A-40F6-8EF9-B7DEDC761CAE}"/>
    <cellStyle name="Normal 9 5 5 6 2" xfId="5317" xr:uid="{3B960F01-7E94-4CDB-B9F4-CA5442811626}"/>
    <cellStyle name="Normal 9 5 5 7" xfId="5306" xr:uid="{4A891A71-5476-4978-9943-6CC65D51AA7B}"/>
    <cellStyle name="Normal 9 5 6" xfId="3519" xr:uid="{5FA7AEE1-9520-4BCE-98DA-C6EEB2AB5E7C}"/>
    <cellStyle name="Normal 9 5 6 2" xfId="3520" xr:uid="{E938A481-B1B0-41C4-81BF-30B97BF76762}"/>
    <cellStyle name="Normal 9 5 6 2 2" xfId="3521" xr:uid="{462AC5D0-8418-4A3B-9B5C-42B30B0B4C96}"/>
    <cellStyle name="Normal 9 5 6 2 2 2" xfId="5320" xr:uid="{FEB58697-A144-4B64-808C-09853D2563A0}"/>
    <cellStyle name="Normal 9 5 6 2 3" xfId="3522" xr:uid="{526B3348-1EDE-4636-80F0-796093788E1F}"/>
    <cellStyle name="Normal 9 5 6 2 3 2" xfId="5321" xr:uid="{EDAF7B39-5D32-4894-B4AD-0BC31BBF65C9}"/>
    <cellStyle name="Normal 9 5 6 2 4" xfId="3523" xr:uid="{0851126D-531C-45F3-8D85-B22F687F05CE}"/>
    <cellStyle name="Normal 9 5 6 2 4 2" xfId="5322" xr:uid="{36D40A4D-312E-4BE1-8152-357521B2EACC}"/>
    <cellStyle name="Normal 9 5 6 2 5" xfId="5319" xr:uid="{B6F34D12-3CBC-4B1F-8F36-D2B4892EC456}"/>
    <cellStyle name="Normal 9 5 6 3" xfId="3524" xr:uid="{2D6C19A7-A0FB-4839-B3A7-F92E26E5AF06}"/>
    <cellStyle name="Normal 9 5 6 3 2" xfId="5323" xr:uid="{9DBF1DB0-0291-438A-80C6-E28BAA5B47FC}"/>
    <cellStyle name="Normal 9 5 6 4" xfId="3525" xr:uid="{983F5824-8AB7-402D-8626-8CB408EE05E2}"/>
    <cellStyle name="Normal 9 5 6 4 2" xfId="5324" xr:uid="{5EF48613-8308-4352-B607-DD9C2ED3141B}"/>
    <cellStyle name="Normal 9 5 6 5" xfId="3526" xr:uid="{D83FF0FB-25A6-4A5F-90C3-23218A9C9D1A}"/>
    <cellStyle name="Normal 9 5 6 5 2" xfId="5325" xr:uid="{F21FF7BF-B523-4C91-84AE-C0C5E880AF43}"/>
    <cellStyle name="Normal 9 5 6 6" xfId="5318" xr:uid="{3249F902-F59B-4383-B9E6-42F8B33DF935}"/>
    <cellStyle name="Normal 9 5 7" xfId="3527" xr:uid="{128020DF-EA23-438A-BD42-DFD734286357}"/>
    <cellStyle name="Normal 9 5 7 2" xfId="3528" xr:uid="{445D8548-BA45-4546-877C-45A21B4A141C}"/>
    <cellStyle name="Normal 9 5 7 2 2" xfId="5327" xr:uid="{506FE77C-3588-4F22-B24D-9A0221D03A9A}"/>
    <cellStyle name="Normal 9 5 7 3" xfId="3529" xr:uid="{DD0C3AC4-3D55-4BD0-AF51-C33EAFE52A49}"/>
    <cellStyle name="Normal 9 5 7 3 2" xfId="5328" xr:uid="{57D1AFDE-BA93-4BA9-A71B-D945F4A48DEF}"/>
    <cellStyle name="Normal 9 5 7 4" xfId="3530" xr:uid="{C5C6F095-F72A-4885-A352-9D7348D4CF0D}"/>
    <cellStyle name="Normal 9 5 7 4 2" xfId="5329" xr:uid="{58AED954-119F-45F2-A0F2-1A3949C8C13A}"/>
    <cellStyle name="Normal 9 5 7 5" xfId="5326" xr:uid="{620B01BD-01FA-42A5-9BC3-3227001B821D}"/>
    <cellStyle name="Normal 9 5 8" xfId="3531" xr:uid="{24135614-FAD5-49CD-A5BC-1FA0F69EB394}"/>
    <cellStyle name="Normal 9 5 8 2" xfId="3532" xr:uid="{FB406AEC-A9C1-4F6F-B320-10CD417ED564}"/>
    <cellStyle name="Normal 9 5 8 2 2" xfId="5331" xr:uid="{31C759A5-3008-4074-B543-BB91B06894D4}"/>
    <cellStyle name="Normal 9 5 8 3" xfId="3533" xr:uid="{4EE8B8B8-1573-4D4E-8E0C-6B4C30E851FC}"/>
    <cellStyle name="Normal 9 5 8 3 2" xfId="5332" xr:uid="{1AA81495-CE51-43FF-AD4D-0A65EFF67326}"/>
    <cellStyle name="Normal 9 5 8 4" xfId="3534" xr:uid="{73825694-B9E8-48C2-827C-2B2975706281}"/>
    <cellStyle name="Normal 9 5 8 4 2" xfId="5333" xr:uid="{75BF7BBE-0E38-42B8-BBAC-9B1C2EDEFC77}"/>
    <cellStyle name="Normal 9 5 8 5" xfId="5330" xr:uid="{0AEAED29-3C4D-4549-8796-8D46191EAF90}"/>
    <cellStyle name="Normal 9 5 9" xfId="3535" xr:uid="{56CD9B15-23EA-40CC-A084-1F2A59A95C8A}"/>
    <cellStyle name="Normal 9 5 9 2" xfId="5334" xr:uid="{06374219-B583-4EC5-9A5A-689D9AF20471}"/>
    <cellStyle name="Normal 9 6" xfId="3536" xr:uid="{575789BF-7A7E-42B1-B208-587FFD95A5A6}"/>
    <cellStyle name="Normal 9 6 10" xfId="5335" xr:uid="{99D5D95A-92C2-4F16-ADAC-A5883B73CD2E}"/>
    <cellStyle name="Normal 9 6 2" xfId="3537" xr:uid="{60B212F6-43EE-4F2E-BD5C-3C66D89C739A}"/>
    <cellStyle name="Normal 9 6 2 2" xfId="3538" xr:uid="{F5F5063E-2CAF-465B-B476-57AF3B136475}"/>
    <cellStyle name="Normal 9 6 2 2 2" xfId="3539" xr:uid="{DC536BD4-D5F6-49B9-88E6-2A16917CAF36}"/>
    <cellStyle name="Normal 9 6 2 2 2 2" xfId="3540" xr:uid="{7DBA36AA-9AD0-44D6-B705-6FFA9FFBA1BC}"/>
    <cellStyle name="Normal 9 6 2 2 2 2 2" xfId="5339" xr:uid="{3BB007E0-433E-4F0F-BF18-14C16BAF000C}"/>
    <cellStyle name="Normal 9 6 2 2 2 3" xfId="3541" xr:uid="{41F1EFD2-A12B-4390-A059-B451AC4D1089}"/>
    <cellStyle name="Normal 9 6 2 2 2 3 2" xfId="5340" xr:uid="{D18A8376-E381-490C-9A5A-F0FBBF00942A}"/>
    <cellStyle name="Normal 9 6 2 2 2 4" xfId="3542" xr:uid="{18B0FE6A-944E-4CE8-B10F-0D40FCE0889A}"/>
    <cellStyle name="Normal 9 6 2 2 2 4 2" xfId="5341" xr:uid="{4B96FAD9-0319-4283-82D8-80061A79B27C}"/>
    <cellStyle name="Normal 9 6 2 2 2 5" xfId="5338" xr:uid="{5AAD91B8-76FC-485B-AEF3-4B4C5AE8DB68}"/>
    <cellStyle name="Normal 9 6 2 2 3" xfId="3543" xr:uid="{85BF9A34-FEE0-49AD-B146-AF9155ED4B20}"/>
    <cellStyle name="Normal 9 6 2 2 3 2" xfId="3544" xr:uid="{57A66C7A-33A2-44C1-BFE5-03CB03C811D9}"/>
    <cellStyle name="Normal 9 6 2 2 3 2 2" xfId="5343" xr:uid="{DAA72D6A-1528-43A0-BCF1-2443CEA47CE6}"/>
    <cellStyle name="Normal 9 6 2 2 3 3" xfId="3545" xr:uid="{B47F70A3-91E3-4268-96AC-6362CF04A651}"/>
    <cellStyle name="Normal 9 6 2 2 3 3 2" xfId="5344" xr:uid="{E4CD4C6A-74C4-41B4-AB25-59DB6D85046B}"/>
    <cellStyle name="Normal 9 6 2 2 3 4" xfId="3546" xr:uid="{28D30F6C-DB05-4235-B995-180B8A1E2EBF}"/>
    <cellStyle name="Normal 9 6 2 2 3 4 2" xfId="5345" xr:uid="{0943EB7B-D7B7-487D-9299-95E6C095D950}"/>
    <cellStyle name="Normal 9 6 2 2 3 5" xfId="5342" xr:uid="{827101D9-E3FB-4CE2-9617-B9040E38EC9C}"/>
    <cellStyle name="Normal 9 6 2 2 4" xfId="3547" xr:uid="{08BF0CFF-1416-4F70-ADF2-9E90CDB2C4BE}"/>
    <cellStyle name="Normal 9 6 2 2 4 2" xfId="5346" xr:uid="{D168F655-8E8D-43EF-9F79-7BC69C5DB9EF}"/>
    <cellStyle name="Normal 9 6 2 2 5" xfId="3548" xr:uid="{445479B7-E5D9-4C5E-80A5-D5FF919A839A}"/>
    <cellStyle name="Normal 9 6 2 2 5 2" xfId="5347" xr:uid="{8A30229C-57DC-4FF4-B5CE-921378E925B7}"/>
    <cellStyle name="Normal 9 6 2 2 6" xfId="3549" xr:uid="{521E1AF5-9476-4C0E-9281-0874AC384963}"/>
    <cellStyle name="Normal 9 6 2 2 6 2" xfId="5348" xr:uid="{F9BBB5E5-B78A-48B7-AF87-CD0749A9DB84}"/>
    <cellStyle name="Normal 9 6 2 2 7" xfId="5337" xr:uid="{72E600BD-D946-45EF-A162-BB2B4FB04B57}"/>
    <cellStyle name="Normal 9 6 2 3" xfId="3550" xr:uid="{B2D91B20-7B90-43B9-BF7A-BE329BA1989D}"/>
    <cellStyle name="Normal 9 6 2 3 2" xfId="3551" xr:uid="{7638CFAD-D123-4C35-A60B-06999D579D42}"/>
    <cellStyle name="Normal 9 6 2 3 2 2" xfId="3552" xr:uid="{2319772F-5694-4F61-87F4-4D09C51ECC0B}"/>
    <cellStyle name="Normal 9 6 2 3 2 2 2" xfId="5351" xr:uid="{7534553E-BBE2-4E07-8ED7-2F4BF20AF860}"/>
    <cellStyle name="Normal 9 6 2 3 2 3" xfId="3553" xr:uid="{9C018AF9-7092-40D6-91FB-6031523D7495}"/>
    <cellStyle name="Normal 9 6 2 3 2 3 2" xfId="5352" xr:uid="{74E73043-16E1-40E4-9251-8B86C2806AA4}"/>
    <cellStyle name="Normal 9 6 2 3 2 4" xfId="3554" xr:uid="{0D106953-1D55-4C44-88ED-B9822680176D}"/>
    <cellStyle name="Normal 9 6 2 3 2 4 2" xfId="5353" xr:uid="{5D73AC35-1C11-4305-9E9A-D02ECC2391E7}"/>
    <cellStyle name="Normal 9 6 2 3 2 5" xfId="5350" xr:uid="{E4553837-743F-45C6-88CA-17082F664B23}"/>
    <cellStyle name="Normal 9 6 2 3 3" xfId="3555" xr:uid="{D0195F18-C12D-45A2-86E0-F241E1A74B6E}"/>
    <cellStyle name="Normal 9 6 2 3 3 2" xfId="5354" xr:uid="{7B3AA07E-E942-4925-8E29-60705D63B95E}"/>
    <cellStyle name="Normal 9 6 2 3 4" xfId="3556" xr:uid="{72D6CBBA-22DC-4CA5-AAB3-E24B1D094114}"/>
    <cellStyle name="Normal 9 6 2 3 4 2" xfId="5355" xr:uid="{E9CD6721-7BC0-4FEB-86BF-0E9B2FFF226A}"/>
    <cellStyle name="Normal 9 6 2 3 5" xfId="3557" xr:uid="{0A14D243-B362-43FD-B98C-DC9CD883E610}"/>
    <cellStyle name="Normal 9 6 2 3 5 2" xfId="5356" xr:uid="{BFEDAE6F-E4B6-474F-80C2-41C2C3801092}"/>
    <cellStyle name="Normal 9 6 2 3 6" xfId="5349" xr:uid="{33E52353-25FB-42D7-A827-A54448C7C22A}"/>
    <cellStyle name="Normal 9 6 2 4" xfId="3558" xr:uid="{F32136A1-9986-4174-8C92-ABFE9DCC0F35}"/>
    <cellStyle name="Normal 9 6 2 4 2" xfId="3559" xr:uid="{FB186460-3759-417F-8403-31EC93ABB400}"/>
    <cellStyle name="Normal 9 6 2 4 2 2" xfId="5358" xr:uid="{4D35A524-377B-40B6-9E53-8EC49E80F5AE}"/>
    <cellStyle name="Normal 9 6 2 4 3" xfId="3560" xr:uid="{25290699-BBDA-48CC-BC77-36FA7684B29D}"/>
    <cellStyle name="Normal 9 6 2 4 3 2" xfId="5359" xr:uid="{801013E3-2F57-48EF-B671-37A8DA3477A0}"/>
    <cellStyle name="Normal 9 6 2 4 4" xfId="3561" xr:uid="{38411BED-9288-4DC6-8F0A-059602071DC0}"/>
    <cellStyle name="Normal 9 6 2 4 4 2" xfId="5360" xr:uid="{FFB2F031-A20F-47E7-A035-10A59BAFF524}"/>
    <cellStyle name="Normal 9 6 2 4 5" xfId="5357" xr:uid="{AE03E5C3-099F-4702-B6BE-587B07E16FB5}"/>
    <cellStyle name="Normal 9 6 2 5" xfId="3562" xr:uid="{324F8CDA-6DBD-45AC-8E84-52174DC96D6F}"/>
    <cellStyle name="Normal 9 6 2 5 2" xfId="3563" xr:uid="{5366AC4F-01FD-4117-81DB-70CC93EEB148}"/>
    <cellStyle name="Normal 9 6 2 5 2 2" xfId="5362" xr:uid="{EB1683CF-2A6F-4146-B45C-A4FB4FE51A0C}"/>
    <cellStyle name="Normal 9 6 2 5 3" xfId="3564" xr:uid="{1BB0C002-0BED-41D9-97EF-2E2C15F2F6B6}"/>
    <cellStyle name="Normal 9 6 2 5 3 2" xfId="5363" xr:uid="{B79442AA-8233-4073-87B4-4502C574B3E3}"/>
    <cellStyle name="Normal 9 6 2 5 4" xfId="3565" xr:uid="{1CD0F31A-A3D6-4AA4-A601-B0E96CE87A93}"/>
    <cellStyle name="Normal 9 6 2 5 4 2" xfId="5364" xr:uid="{569DAE57-E4D3-48A0-96AF-BE9FDE30F1C3}"/>
    <cellStyle name="Normal 9 6 2 5 5" xfId="5361" xr:uid="{31B3E4E1-6C5B-4251-B6A9-BF2D4AEFA560}"/>
    <cellStyle name="Normal 9 6 2 6" xfId="3566" xr:uid="{AFA15500-F990-401A-A40F-F3DF4747803F}"/>
    <cellStyle name="Normal 9 6 2 6 2" xfId="5365" xr:uid="{4CBEB784-0837-442A-8548-A6DDA8B6364D}"/>
    <cellStyle name="Normal 9 6 2 7" xfId="3567" xr:uid="{1C1D6EBA-ED8E-4B37-9640-0FBF5088DC30}"/>
    <cellStyle name="Normal 9 6 2 7 2" xfId="5366" xr:uid="{1D41DE4D-E614-4CB5-91DF-609B0F14D1F2}"/>
    <cellStyle name="Normal 9 6 2 8" xfId="3568" xr:uid="{51A002E1-8280-441C-93FD-75DEF14E775C}"/>
    <cellStyle name="Normal 9 6 2 8 2" xfId="5367" xr:uid="{C94FD0CD-7075-4EDE-8A39-A68EE36030DB}"/>
    <cellStyle name="Normal 9 6 2 9" xfId="5336" xr:uid="{BFCB4368-8FE3-4CC3-AA6D-844E0FE55B8F}"/>
    <cellStyle name="Normal 9 6 3" xfId="3569" xr:uid="{2DBCC3C5-7B6D-4BB8-9A0C-45297252F3F4}"/>
    <cellStyle name="Normal 9 6 3 2" xfId="3570" xr:uid="{04F775EA-DB32-43B6-B98A-C67350BE0889}"/>
    <cellStyle name="Normal 9 6 3 2 2" xfId="3571" xr:uid="{12ACF01C-36A9-4F90-A814-89DE2D9055EB}"/>
    <cellStyle name="Normal 9 6 3 2 2 2" xfId="5370" xr:uid="{564165AC-C035-4635-BC38-28E1C393489A}"/>
    <cellStyle name="Normal 9 6 3 2 3" xfId="3572" xr:uid="{5C5E32A8-F04B-4026-9C4B-427D1CA7A57F}"/>
    <cellStyle name="Normal 9 6 3 2 3 2" xfId="5371" xr:uid="{D42D9A4C-B057-41B7-874C-21CF0A282170}"/>
    <cellStyle name="Normal 9 6 3 2 4" xfId="3573" xr:uid="{54D4EA83-45B1-4603-AA43-E7DAE185AF69}"/>
    <cellStyle name="Normal 9 6 3 2 4 2" xfId="5372" xr:uid="{64FC96E9-938F-4027-BB61-5C8A27E001CB}"/>
    <cellStyle name="Normal 9 6 3 2 5" xfId="5369" xr:uid="{A596B7C6-1F26-4A04-8465-91174E0D6011}"/>
    <cellStyle name="Normal 9 6 3 3" xfId="3574" xr:uid="{189A0A4F-7ACD-4B32-B910-A2A93A21414B}"/>
    <cellStyle name="Normal 9 6 3 3 2" xfId="3575" xr:uid="{7410CC78-9E8C-44B2-A6E6-E38AE97A3039}"/>
    <cellStyle name="Normal 9 6 3 3 2 2" xfId="5374" xr:uid="{30B31787-8970-4653-ABA5-EA30572C7CE7}"/>
    <cellStyle name="Normal 9 6 3 3 3" xfId="3576" xr:uid="{A8725588-06AB-4F35-B09B-3F41B866F40F}"/>
    <cellStyle name="Normal 9 6 3 3 3 2" xfId="5375" xr:uid="{0B2D73AE-9FE0-4012-9104-8D0A0C382A11}"/>
    <cellStyle name="Normal 9 6 3 3 4" xfId="3577" xr:uid="{A2E3B8B6-EFDA-4FA2-A692-3537F75C9C51}"/>
    <cellStyle name="Normal 9 6 3 3 4 2" xfId="5376" xr:uid="{63B5D195-085E-4CD5-91CC-5DEC7AF879BE}"/>
    <cellStyle name="Normal 9 6 3 3 5" xfId="5373" xr:uid="{8A847B19-0F8A-4721-BDB2-5DD96AD018FA}"/>
    <cellStyle name="Normal 9 6 3 4" xfId="3578" xr:uid="{151DA5BD-A1CB-43DA-9AEE-FF77F1135124}"/>
    <cellStyle name="Normal 9 6 3 4 2" xfId="5377" xr:uid="{6AA8C106-0048-46F9-AE3A-2107D86A3C75}"/>
    <cellStyle name="Normal 9 6 3 5" xfId="3579" xr:uid="{6F01C85D-49FD-4CF4-8F5C-87B8ECD2EB22}"/>
    <cellStyle name="Normal 9 6 3 5 2" xfId="5378" xr:uid="{6BBC9A51-3F4E-4022-B480-EEA1E18D703C}"/>
    <cellStyle name="Normal 9 6 3 6" xfId="3580" xr:uid="{E6AE6A1A-7D49-451E-93EC-E04B442A6056}"/>
    <cellStyle name="Normal 9 6 3 6 2" xfId="5379" xr:uid="{F6B8DC52-9857-4B0F-A267-8C1BD035A631}"/>
    <cellStyle name="Normal 9 6 3 7" xfId="5368" xr:uid="{57968F7F-1B12-46BD-B307-C25C47E9C701}"/>
    <cellStyle name="Normal 9 6 4" xfId="3581" xr:uid="{CF6ECFC1-DB60-41BB-B94C-02DFAC87252F}"/>
    <cellStyle name="Normal 9 6 4 2" xfId="3582" xr:uid="{525FA81E-29C4-4A4D-B1C4-29665E9BF0C2}"/>
    <cellStyle name="Normal 9 6 4 2 2" xfId="3583" xr:uid="{3BE5CD51-549D-40A7-842D-DD9D5601FE54}"/>
    <cellStyle name="Normal 9 6 4 2 2 2" xfId="5382" xr:uid="{A2D36CF4-88A8-4C2E-9038-933B4272F124}"/>
    <cellStyle name="Normal 9 6 4 2 3" xfId="3584" xr:uid="{39967E38-CA2E-4852-A968-26888E05A245}"/>
    <cellStyle name="Normal 9 6 4 2 3 2" xfId="5383" xr:uid="{5E084250-CC12-4D85-9502-C5056FC921E6}"/>
    <cellStyle name="Normal 9 6 4 2 4" xfId="3585" xr:uid="{9C4A5FFB-6D94-4B20-A750-815C6CC0395D}"/>
    <cellStyle name="Normal 9 6 4 2 4 2" xfId="5384" xr:uid="{19322E4A-A28C-4646-9B24-0D11B63D9249}"/>
    <cellStyle name="Normal 9 6 4 2 5" xfId="5381" xr:uid="{9CB8CC36-C562-43E2-8045-FDF0AF817077}"/>
    <cellStyle name="Normal 9 6 4 3" xfId="3586" xr:uid="{3FFBE167-7F7D-40BB-86B9-6FF788673F8B}"/>
    <cellStyle name="Normal 9 6 4 3 2" xfId="5385" xr:uid="{7109B2AA-0E29-4954-ADE4-D95EC4F48C1B}"/>
    <cellStyle name="Normal 9 6 4 4" xfId="3587" xr:uid="{E8268ECA-FBE9-4B15-80B4-5A5499B8D283}"/>
    <cellStyle name="Normal 9 6 4 4 2" xfId="5386" xr:uid="{2CCE8C88-717D-4961-9073-810E377693DD}"/>
    <cellStyle name="Normal 9 6 4 5" xfId="3588" xr:uid="{8F101F9E-6527-4A2B-9F22-1759CD0E73C7}"/>
    <cellStyle name="Normal 9 6 4 5 2" xfId="5387" xr:uid="{2C6BC7FA-835B-4FE9-8ECF-E9E89B21D0F0}"/>
    <cellStyle name="Normal 9 6 4 6" xfId="5380" xr:uid="{3949551F-BB6B-4C7D-8F79-5143ED863DE2}"/>
    <cellStyle name="Normal 9 6 5" xfId="3589" xr:uid="{E7703803-A6C3-4A6E-AD45-38F288EA9FF2}"/>
    <cellStyle name="Normal 9 6 5 2" xfId="3590" xr:uid="{E01C2399-4C02-4A8D-B6B8-044246E3B458}"/>
    <cellStyle name="Normal 9 6 5 2 2" xfId="5389" xr:uid="{83F13E01-4AA2-4CBA-8F5F-2E65D0BC8133}"/>
    <cellStyle name="Normal 9 6 5 3" xfId="3591" xr:uid="{D65DED1D-5E32-41CC-AFB9-A0B9FE10FBC4}"/>
    <cellStyle name="Normal 9 6 5 3 2" xfId="5390" xr:uid="{DF13F6BF-DD64-4C5D-B156-3F809F474D8F}"/>
    <cellStyle name="Normal 9 6 5 4" xfId="3592" xr:uid="{87EE496C-5992-4F65-AADD-27DEB4CF9826}"/>
    <cellStyle name="Normal 9 6 5 4 2" xfId="5391" xr:uid="{C2FC5119-6125-47DB-964F-7FE6E3FB1B24}"/>
    <cellStyle name="Normal 9 6 5 5" xfId="5388" xr:uid="{02BDEA44-04FB-446A-B0C7-D49BB20837F0}"/>
    <cellStyle name="Normal 9 6 6" xfId="3593" xr:uid="{A7043219-09C9-41E3-84B0-514E66292AE6}"/>
    <cellStyle name="Normal 9 6 6 2" xfId="3594" xr:uid="{2E6C96B3-F423-444F-A488-ACD9749D0BC5}"/>
    <cellStyle name="Normal 9 6 6 2 2" xfId="5393" xr:uid="{63087D4C-BE36-4E5B-A235-85B507552C46}"/>
    <cellStyle name="Normal 9 6 6 3" xfId="3595" xr:uid="{63229B9B-BC9D-47CA-B505-59EA140BA5B2}"/>
    <cellStyle name="Normal 9 6 6 3 2" xfId="5394" xr:uid="{4E499DE6-4D18-4BF7-A548-AFB14B4A2971}"/>
    <cellStyle name="Normal 9 6 6 4" xfId="3596" xr:uid="{CABA7F43-26BD-4EB6-BDC3-5DEA9726F9D6}"/>
    <cellStyle name="Normal 9 6 6 4 2" xfId="5395" xr:uid="{EB51947F-414F-4566-AE04-1F1F8D3FB3CC}"/>
    <cellStyle name="Normal 9 6 6 5" xfId="5392" xr:uid="{67F28DCC-6DB3-4DEC-93F2-BA6327BE6716}"/>
    <cellStyle name="Normal 9 6 7" xfId="3597" xr:uid="{1FC0D7C4-5BCA-49D1-9E1C-9D1D7E74C51F}"/>
    <cellStyle name="Normal 9 6 7 2" xfId="5396" xr:uid="{390D66BF-0B93-4407-99AB-804F79C67753}"/>
    <cellStyle name="Normal 9 6 8" xfId="3598" xr:uid="{2466CC71-80C4-4EBE-AF95-FE0134C8F6C9}"/>
    <cellStyle name="Normal 9 6 8 2" xfId="5397" xr:uid="{A7643E82-1AF6-4AAB-954A-70EE0D0EBF17}"/>
    <cellStyle name="Normal 9 6 9" xfId="3599" xr:uid="{C4181DDE-F8EC-4D62-8E86-DBD84D40157E}"/>
    <cellStyle name="Normal 9 6 9 2" xfId="5398" xr:uid="{05A36166-68FC-4A6B-94D8-5DC12127E612}"/>
    <cellStyle name="Normal 9 7" xfId="3600" xr:uid="{8EB06DF1-D20C-4678-9252-2C45533D71AE}"/>
    <cellStyle name="Normal 9 7 2" xfId="3601" xr:uid="{EE1C7B8D-6D2F-4EFF-B12F-67F1EF6C1EB0}"/>
    <cellStyle name="Normal 9 7 2 2" xfId="3602" xr:uid="{81939242-1283-400A-BD2F-D727950A25ED}"/>
    <cellStyle name="Normal 9 7 2 2 2" xfId="3603" xr:uid="{72BB3EC9-4866-45F1-933D-1CD2341155FC}"/>
    <cellStyle name="Normal 9 7 2 2 2 2" xfId="4278" xr:uid="{2ECBC84A-E6F7-4960-9F18-9AD85D1A57C3}"/>
    <cellStyle name="Normal 9 7 2 2 2 2 2" xfId="5403" xr:uid="{6EFEF485-57B2-41F8-A7E8-E69E889E01FC}"/>
    <cellStyle name="Normal 9 7 2 2 2 3" xfId="5402" xr:uid="{508543A1-9385-4DF8-ADD2-FA609DB4EAFD}"/>
    <cellStyle name="Normal 9 7 2 2 3" xfId="3604" xr:uid="{6CBCE31B-BE7F-47AE-90EF-B2F698F463E0}"/>
    <cellStyle name="Normal 9 7 2 2 3 2" xfId="5404" xr:uid="{0725BA4A-0411-48E9-B5AB-B80C5540CEC5}"/>
    <cellStyle name="Normal 9 7 2 2 4" xfId="3605" xr:uid="{BE187D84-2178-4A5F-8381-19520DA9B1E6}"/>
    <cellStyle name="Normal 9 7 2 2 4 2" xfId="5405" xr:uid="{27732926-4DC5-4928-8BC6-2B023314E2A8}"/>
    <cellStyle name="Normal 9 7 2 2 5" xfId="5401" xr:uid="{88204B72-98BC-4158-BF64-5BB55B2AA599}"/>
    <cellStyle name="Normal 9 7 2 3" xfId="3606" xr:uid="{624B09E4-264B-47E9-99D7-A1B3D06C91D8}"/>
    <cellStyle name="Normal 9 7 2 3 2" xfId="3607" xr:uid="{EE6B354F-167C-4087-BE22-F5061EE0E533}"/>
    <cellStyle name="Normal 9 7 2 3 2 2" xfId="5407" xr:uid="{27A02E0D-79CD-421E-8E6A-F5545E1474E2}"/>
    <cellStyle name="Normal 9 7 2 3 3" xfId="3608" xr:uid="{CDC35CA5-9434-4B76-8EF9-F550031F17BE}"/>
    <cellStyle name="Normal 9 7 2 3 3 2" xfId="5408" xr:uid="{04E85072-36FD-4688-A212-C5CA8ADD05DD}"/>
    <cellStyle name="Normal 9 7 2 3 4" xfId="3609" xr:uid="{B5A8E6D2-B63C-4CA2-BF0E-884BB03FA2AB}"/>
    <cellStyle name="Normal 9 7 2 3 4 2" xfId="5409" xr:uid="{250330FE-3171-469C-BE7F-CE8FE1E1A6DD}"/>
    <cellStyle name="Normal 9 7 2 3 5" xfId="5406" xr:uid="{05F8612C-CB49-4AB1-886E-F26441020963}"/>
    <cellStyle name="Normal 9 7 2 4" xfId="3610" xr:uid="{261067C0-7CF6-47F9-8E3D-7B981FF7480E}"/>
    <cellStyle name="Normal 9 7 2 4 2" xfId="5410" xr:uid="{35BC30EC-CC99-44C7-B425-E795C5079809}"/>
    <cellStyle name="Normal 9 7 2 5" xfId="3611" xr:uid="{8A4334A6-CF43-45E9-BAE5-48FC14448F4C}"/>
    <cellStyle name="Normal 9 7 2 5 2" xfId="5411" xr:uid="{E2F30583-75E4-4A35-9792-46BDE465C08E}"/>
    <cellStyle name="Normal 9 7 2 6" xfId="3612" xr:uid="{E1D2E234-8C24-4FA6-9B0F-0C3A27EFCB3D}"/>
    <cellStyle name="Normal 9 7 2 6 2" xfId="5412" xr:uid="{835B6FCE-1429-49AD-BE19-7DC36D6C904D}"/>
    <cellStyle name="Normal 9 7 2 7" xfId="5400" xr:uid="{A7F62FE5-DA64-43AA-A60F-D51D009578DF}"/>
    <cellStyle name="Normal 9 7 3" xfId="3613" xr:uid="{30673014-C4DF-40D9-A1B5-0B0C1EB49658}"/>
    <cellStyle name="Normal 9 7 3 2" xfId="3614" xr:uid="{D2703A94-1E36-4880-9E23-97F59CCE1C95}"/>
    <cellStyle name="Normal 9 7 3 2 2" xfId="3615" xr:uid="{0D678DC0-BF73-46EF-BE85-A8605D38E923}"/>
    <cellStyle name="Normal 9 7 3 2 2 2" xfId="5415" xr:uid="{2F7CFFEF-B6E3-47A5-8987-79ACA237D3C5}"/>
    <cellStyle name="Normal 9 7 3 2 3" xfId="3616" xr:uid="{84D63D1E-A7C7-4818-8BB1-174074195317}"/>
    <cellStyle name="Normal 9 7 3 2 3 2" xfId="5416" xr:uid="{4A6E4FDE-DA8E-4145-B50E-144F44839A26}"/>
    <cellStyle name="Normal 9 7 3 2 4" xfId="3617" xr:uid="{518D6548-427B-49A8-B655-4825834A145D}"/>
    <cellStyle name="Normal 9 7 3 2 4 2" xfId="5417" xr:uid="{B3D0197F-FA63-47CD-8D0C-B74CD363D53B}"/>
    <cellStyle name="Normal 9 7 3 2 5" xfId="5414" xr:uid="{E27AA136-E97A-4293-97AB-006E6A467353}"/>
    <cellStyle name="Normal 9 7 3 3" xfId="3618" xr:uid="{2C38B263-9347-48C1-AC5C-74B034CF17A0}"/>
    <cellStyle name="Normal 9 7 3 3 2" xfId="5418" xr:uid="{A7846C35-EA45-45E0-B15D-F2FED6077D6F}"/>
    <cellStyle name="Normal 9 7 3 4" xfId="3619" xr:uid="{801A46AC-C039-43AF-8E42-960C672B5A85}"/>
    <cellStyle name="Normal 9 7 3 4 2" xfId="5419" xr:uid="{D86D7B22-186E-4C54-9884-B6A20E9D7991}"/>
    <cellStyle name="Normal 9 7 3 5" xfId="3620" xr:uid="{87EA0F6A-1094-40DD-8790-7789A604922E}"/>
    <cellStyle name="Normal 9 7 3 5 2" xfId="5420" xr:uid="{DE59B864-B679-4D80-8F4E-806B36771A8A}"/>
    <cellStyle name="Normal 9 7 3 6" xfId="5413" xr:uid="{3BEC3E4A-C6C3-413C-9D39-D8A1E9F8C6B4}"/>
    <cellStyle name="Normal 9 7 4" xfId="3621" xr:uid="{DA851B8C-52C9-43CF-A66D-D8405844341B}"/>
    <cellStyle name="Normal 9 7 4 2" xfId="3622" xr:uid="{F66B89D6-8901-4CC3-A240-D47A1027A698}"/>
    <cellStyle name="Normal 9 7 4 2 2" xfId="5422" xr:uid="{FEA90F84-75D5-42F4-81BA-355DBC7A9362}"/>
    <cellStyle name="Normal 9 7 4 3" xfId="3623" xr:uid="{7E469593-13B0-4869-9297-F18F1A2DC43C}"/>
    <cellStyle name="Normal 9 7 4 3 2" xfId="5423" xr:uid="{6CBDE42C-19C3-4784-8971-E023B32E27E1}"/>
    <cellStyle name="Normal 9 7 4 4" xfId="3624" xr:uid="{F62947B6-8F06-4EF0-A0E5-057DE23BE0B7}"/>
    <cellStyle name="Normal 9 7 4 4 2" xfId="5424" xr:uid="{40042F74-1276-4097-9DBC-31BBC85125FC}"/>
    <cellStyle name="Normal 9 7 4 5" xfId="5421" xr:uid="{B31818EC-07E9-4872-B50E-EAB75EF43470}"/>
    <cellStyle name="Normal 9 7 5" xfId="3625" xr:uid="{D283C13B-0FED-4D4B-81FC-23D4639B7007}"/>
    <cellStyle name="Normal 9 7 5 2" xfId="3626" xr:uid="{8DD3005A-9515-4546-9C32-F00FE6BB0D08}"/>
    <cellStyle name="Normal 9 7 5 2 2" xfId="5426" xr:uid="{BC4E8584-8004-46C6-83F5-B67390B29886}"/>
    <cellStyle name="Normal 9 7 5 3" xfId="3627" xr:uid="{69B5E868-31DD-44A4-ACAD-589215626CF2}"/>
    <cellStyle name="Normal 9 7 5 3 2" xfId="5427" xr:uid="{F7B70902-76C0-417D-8F3F-D6A3E107CFEB}"/>
    <cellStyle name="Normal 9 7 5 4" xfId="3628" xr:uid="{68C3541B-FCF9-4700-A17B-6559E9BC1897}"/>
    <cellStyle name="Normal 9 7 5 4 2" xfId="5428" xr:uid="{AD77F533-A4FA-4CE8-90C4-78F6C8E38BC4}"/>
    <cellStyle name="Normal 9 7 5 5" xfId="5425" xr:uid="{37B454EF-5E93-4C40-8891-4631F3DEEEEE}"/>
    <cellStyle name="Normal 9 7 6" xfId="3629" xr:uid="{EAEB25D3-2BAB-4544-8D76-2C8CAE298E60}"/>
    <cellStyle name="Normal 9 7 6 2" xfId="5429" xr:uid="{9E675234-A80B-4F89-8D5F-108868B5DF00}"/>
    <cellStyle name="Normal 9 7 7" xfId="3630" xr:uid="{BAA04AA0-10AC-4FA5-834B-B6802ADDA6CD}"/>
    <cellStyle name="Normal 9 7 7 2" xfId="5430" xr:uid="{81933F9A-3C6F-4578-98B7-AC62888A294F}"/>
    <cellStyle name="Normal 9 7 8" xfId="3631" xr:uid="{FAF16228-B142-4FA5-ACA9-1BC66F6B55C9}"/>
    <cellStyle name="Normal 9 7 8 2" xfId="5431" xr:uid="{6491190C-B9EB-4AB8-B157-108BC5535D43}"/>
    <cellStyle name="Normal 9 7 9" xfId="5399" xr:uid="{57774D67-1933-481A-85B8-70E45AB441BC}"/>
    <cellStyle name="Normal 9 8" xfId="3632" xr:uid="{AE1CD44C-C39F-497B-B836-A86DC1A1CC15}"/>
    <cellStyle name="Normal 9 8 2" xfId="3633" xr:uid="{89046A63-3EDC-4D9B-AAF5-8E9DD480A100}"/>
    <cellStyle name="Normal 9 8 2 2" xfId="3634" xr:uid="{B920B025-EA6D-45DE-96CD-425205A21578}"/>
    <cellStyle name="Normal 9 8 2 2 2" xfId="3635" xr:uid="{20B7BD04-B8B7-4356-AB4A-9BAB513C53C9}"/>
    <cellStyle name="Normal 9 8 2 2 2 2" xfId="5435" xr:uid="{4467EBF4-3E3F-43D4-BCBE-2E5E4D64C1D6}"/>
    <cellStyle name="Normal 9 8 2 2 3" xfId="3636" xr:uid="{C7171EA4-A577-4B66-9BEF-16855524B0DC}"/>
    <cellStyle name="Normal 9 8 2 2 3 2" xfId="5436" xr:uid="{8E28F8E2-91B0-4F23-97E2-9DBC39AA62D3}"/>
    <cellStyle name="Normal 9 8 2 2 4" xfId="3637" xr:uid="{0E0CD5E5-D490-4D06-A082-5DE9AD9D88D1}"/>
    <cellStyle name="Normal 9 8 2 2 4 2" xfId="5437" xr:uid="{FEE2DDD3-C0AE-471B-998A-6E8B5BF67642}"/>
    <cellStyle name="Normal 9 8 2 2 5" xfId="5434" xr:uid="{66D9BD4F-1FE4-4701-A473-EDBDD0106DAF}"/>
    <cellStyle name="Normal 9 8 2 3" xfId="3638" xr:uid="{614B5331-5703-44BF-B12E-556A4B6BDEC7}"/>
    <cellStyle name="Normal 9 8 2 3 2" xfId="5438" xr:uid="{5CCBE252-89C8-4157-9B09-74D16B5B6491}"/>
    <cellStyle name="Normal 9 8 2 4" xfId="3639" xr:uid="{57201E36-14FF-407D-A078-D6D55596509B}"/>
    <cellStyle name="Normal 9 8 2 4 2" xfId="5439" xr:uid="{D3FF81A4-6557-4148-AC06-1AB7DB21C868}"/>
    <cellStyle name="Normal 9 8 2 5" xfId="3640" xr:uid="{E9BF943F-CA87-4FF6-999D-F064FD79ED7B}"/>
    <cellStyle name="Normal 9 8 2 5 2" xfId="5440" xr:uid="{0D233EFE-31D2-4D52-BF06-EE1A7339525E}"/>
    <cellStyle name="Normal 9 8 2 6" xfId="5433" xr:uid="{5B7AE8CB-D9B3-40B6-B793-671A1287F250}"/>
    <cellStyle name="Normal 9 8 3" xfId="3641" xr:uid="{58CC214B-16DD-4457-A11B-BB528BCD8230}"/>
    <cellStyle name="Normal 9 8 3 2" xfId="3642" xr:uid="{477F67EF-488B-4695-B0BA-9CEDB84880D1}"/>
    <cellStyle name="Normal 9 8 3 2 2" xfId="5442" xr:uid="{BF2BE67F-865C-4F1A-AE28-91022765429E}"/>
    <cellStyle name="Normal 9 8 3 3" xfId="3643" xr:uid="{FEBE0FA6-3C3A-4917-9008-02287E80A8CA}"/>
    <cellStyle name="Normal 9 8 3 3 2" xfId="5443" xr:uid="{C7FDB24C-5F4E-40EC-863B-1D43C70DA559}"/>
    <cellStyle name="Normal 9 8 3 4" xfId="3644" xr:uid="{61337CA6-C7DE-45DD-A4FC-185DF20ADD39}"/>
    <cellStyle name="Normal 9 8 3 4 2" xfId="5444" xr:uid="{AD75BF9F-8D52-40AA-9055-9E1347D291A9}"/>
    <cellStyle name="Normal 9 8 3 5" xfId="5441" xr:uid="{ACD4189B-F032-4D15-B354-4F31A164595C}"/>
    <cellStyle name="Normal 9 8 4" xfId="3645" xr:uid="{44621F11-D535-4213-90A9-F20B01186CAB}"/>
    <cellStyle name="Normal 9 8 4 2" xfId="3646" xr:uid="{D952A04B-CD9D-4478-849F-FB46DB73809D}"/>
    <cellStyle name="Normal 9 8 4 2 2" xfId="5446" xr:uid="{E2D1F126-88D4-4319-AA6A-FC1BB4CFB259}"/>
    <cellStyle name="Normal 9 8 4 3" xfId="3647" xr:uid="{26E1C82C-DF2D-419C-B383-D25EA63D1261}"/>
    <cellStyle name="Normal 9 8 4 3 2" xfId="5447" xr:uid="{A99A25FE-4256-46B1-B15A-F9BB9D42B2F4}"/>
    <cellStyle name="Normal 9 8 4 4" xfId="3648" xr:uid="{6C27DCA9-BBA9-45FC-8CD3-140F531BCAAD}"/>
    <cellStyle name="Normal 9 8 4 4 2" xfId="5448" xr:uid="{2CAD2A61-1A0E-4669-9E7A-36ED36B6E9CA}"/>
    <cellStyle name="Normal 9 8 4 5" xfId="5445" xr:uid="{B1597320-1EEB-4725-89FE-C46FC14E8857}"/>
    <cellStyle name="Normal 9 8 5" xfId="3649" xr:uid="{725C7A3F-9018-4EE1-8E63-529206E1A1D1}"/>
    <cellStyle name="Normal 9 8 5 2" xfId="5449" xr:uid="{F18C97B7-1B62-4E20-A74A-FB70360A7D8B}"/>
    <cellStyle name="Normal 9 8 6" xfId="3650" xr:uid="{22A4B2F1-D48F-497A-8059-E2D6F8277A56}"/>
    <cellStyle name="Normal 9 8 6 2" xfId="5450" xr:uid="{C67119B6-4B81-4ECF-A467-B5A31E6097B6}"/>
    <cellStyle name="Normal 9 8 7" xfId="3651" xr:uid="{FD15BCC6-99D4-48DB-A04C-E592772C9D4D}"/>
    <cellStyle name="Normal 9 8 7 2" xfId="5451" xr:uid="{91FE0459-61F8-488A-89FE-05C097537EFC}"/>
    <cellStyle name="Normal 9 8 8" xfId="5432" xr:uid="{28AE4255-CBD7-460D-899F-2B542F914D45}"/>
    <cellStyle name="Normal 9 9" xfId="3652" xr:uid="{22A0A2EF-97BF-4E22-BC16-C982D1CFFB7A}"/>
    <cellStyle name="Normal 9 9 2" xfId="3653" xr:uid="{35CDFAE6-DC8C-4B31-B0BE-04D5162899DC}"/>
    <cellStyle name="Normal 9 9 2 2" xfId="3654" xr:uid="{99238272-89A8-42C9-A016-548C300460C2}"/>
    <cellStyle name="Normal 9 9 2 2 2" xfId="5454" xr:uid="{7148CE04-E16B-4E69-A98B-50BC3F8C8A65}"/>
    <cellStyle name="Normal 9 9 2 3" xfId="3655" xr:uid="{D91A6B21-E1A7-440B-A4AE-3E2057060098}"/>
    <cellStyle name="Normal 9 9 2 3 2" xfId="5455" xr:uid="{D9234380-3264-4053-ADA4-CC1A14A697E8}"/>
    <cellStyle name="Normal 9 9 2 4" xfId="3656" xr:uid="{05713214-0B5D-49B1-B1B3-EBEA57D23BCE}"/>
    <cellStyle name="Normal 9 9 2 4 2" xfId="5456" xr:uid="{97DB377F-02BF-4148-B09E-90591334728D}"/>
    <cellStyle name="Normal 9 9 2 5" xfId="5453" xr:uid="{AC573D10-F208-4E63-9B7A-FE5F8A7E22CB}"/>
    <cellStyle name="Normal 9 9 3" xfId="3657" xr:uid="{A3BAE378-6986-435F-9F2D-48BBFD31679D}"/>
    <cellStyle name="Normal 9 9 3 2" xfId="3658" xr:uid="{37D4B363-3287-4438-9E07-93E78C219BA6}"/>
    <cellStyle name="Normal 9 9 3 2 2" xfId="5458" xr:uid="{5F06A2B0-A773-4BAB-BD1B-AF634D608A10}"/>
    <cellStyle name="Normal 9 9 3 3" xfId="3659" xr:uid="{273A9F9C-552F-4297-BE44-3F9453BEF7B1}"/>
    <cellStyle name="Normal 9 9 3 3 2" xfId="5459" xr:uid="{CD1B01F6-6D4F-4F35-87ED-6CAE806CA6C9}"/>
    <cellStyle name="Normal 9 9 3 4" xfId="3660" xr:uid="{98B4008E-6580-4032-9104-AF0405E25071}"/>
    <cellStyle name="Normal 9 9 3 4 2" xfId="5460" xr:uid="{3998C9AD-7505-47E4-BF90-35D98B2F3C8B}"/>
    <cellStyle name="Normal 9 9 3 5" xfId="5457" xr:uid="{F6A3C3CB-9861-40B9-AF53-7E10C1D982EF}"/>
    <cellStyle name="Normal 9 9 4" xfId="3661" xr:uid="{9CCE5CE1-0DDA-481A-8E8C-10B291398B29}"/>
    <cellStyle name="Normal 9 9 4 2" xfId="5461" xr:uid="{17676D83-B0F9-492B-97E3-52557C64F7EA}"/>
    <cellStyle name="Normal 9 9 5" xfId="3662" xr:uid="{8DBFCAA7-9961-4221-ABAA-93A622127529}"/>
    <cellStyle name="Normal 9 9 5 2" xfId="5462" xr:uid="{42BA6687-B361-4429-BDE4-381734D22D0F}"/>
    <cellStyle name="Normal 9 9 6" xfId="3663" xr:uid="{9393A021-13C2-4440-B6EF-14505DE8B33A}"/>
    <cellStyle name="Normal 9 9 6 2" xfId="5463" xr:uid="{DEC83A4C-E46B-416F-964D-C56B560F88F5}"/>
    <cellStyle name="Normal 9 9 7" xfId="5452" xr:uid="{0757236E-342C-4DE7-A852-B6256A0FE03B}"/>
    <cellStyle name="Percent 2" xfId="79" xr:uid="{5138BAAE-8354-479E-8375-2875FE40B30C}"/>
    <cellStyle name="Percent 2 2" xfId="5464" xr:uid="{0BB1FAE2-3221-412A-993B-950189B5F30A}"/>
    <cellStyle name="Гиперссылка 2" xfId="4" xr:uid="{49BAA0F8-B3D3-41B5-87DD-435502328B29}"/>
    <cellStyle name="Гиперссылка 2 2" xfId="5465" xr:uid="{8C8B9CA1-6A46-4E12-A098-8E5E84A3A21F}"/>
    <cellStyle name="Обычный 2" xfId="1" xr:uid="{A3CD5D5E-4502-4158-8112-08CDD679ACF5}"/>
    <cellStyle name="Обычный 2 2" xfId="5" xr:uid="{D19F253E-EE9B-4476-9D91-2EE3A6D7A3DC}"/>
    <cellStyle name="Обычный 2 2 2" xfId="4408" xr:uid="{ED0D3682-E49A-4AF4-BE51-7234975CFCB4}"/>
    <cellStyle name="Обычный 2 2 2 2" xfId="5467" xr:uid="{0A01B218-EAF8-4E98-A34F-E13AF9875380}"/>
    <cellStyle name="Обычный 2 3" xfId="5466" xr:uid="{00F4AC52-C737-4F5E-A92B-CFC316F9F6A5}"/>
    <cellStyle name="常规_Sheet1_1" xfId="4386" xr:uid="{041DB643-EF9F-484C-B4C5-1BDD47D3B751}"/>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70"/>
  <sheetViews>
    <sheetView tabSelected="1" zoomScale="90" zoomScaleNormal="90" workbookViewId="0">
      <selection activeCell="J5" sqref="J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769</v>
      </c>
      <c r="C10" s="120"/>
      <c r="D10" s="120"/>
      <c r="E10" s="120"/>
      <c r="F10" s="115"/>
      <c r="G10" s="116"/>
      <c r="H10" s="116" t="s">
        <v>769</v>
      </c>
      <c r="I10" s="120"/>
      <c r="J10" s="140">
        <v>53135</v>
      </c>
      <c r="K10" s="115"/>
    </row>
    <row r="11" spans="1:11">
      <c r="A11" s="114"/>
      <c r="B11" s="114" t="s">
        <v>770</v>
      </c>
      <c r="C11" s="120"/>
      <c r="D11" s="120"/>
      <c r="E11" s="120"/>
      <c r="F11" s="115"/>
      <c r="G11" s="116"/>
      <c r="H11" s="116" t="s">
        <v>770</v>
      </c>
      <c r="I11" s="120"/>
      <c r="J11" s="141"/>
      <c r="K11" s="115"/>
    </row>
    <row r="12" spans="1:11">
      <c r="A12" s="114"/>
      <c r="B12" s="114" t="s">
        <v>771</v>
      </c>
      <c r="C12" s="120"/>
      <c r="D12" s="120"/>
      <c r="E12" s="120"/>
      <c r="F12" s="115"/>
      <c r="G12" s="116"/>
      <c r="H12" s="116" t="s">
        <v>772</v>
      </c>
      <c r="I12" s="120"/>
      <c r="J12" s="120"/>
      <c r="K12" s="115"/>
    </row>
    <row r="13" spans="1:11">
      <c r="A13" s="114"/>
      <c r="B13" s="114" t="s">
        <v>773</v>
      </c>
      <c r="C13" s="120"/>
      <c r="D13" s="120"/>
      <c r="E13" s="120"/>
      <c r="F13" s="115"/>
      <c r="G13" s="116"/>
      <c r="H13" s="116" t="s">
        <v>773</v>
      </c>
      <c r="I13" s="120"/>
      <c r="J13" s="99" t="s">
        <v>11</v>
      </c>
      <c r="K13" s="115"/>
    </row>
    <row r="14" spans="1:11" ht="15" customHeight="1">
      <c r="A14" s="114"/>
      <c r="B14" s="114" t="s">
        <v>774</v>
      </c>
      <c r="C14" s="120"/>
      <c r="D14" s="120"/>
      <c r="E14" s="120"/>
      <c r="F14" s="115"/>
      <c r="G14" s="116"/>
      <c r="H14" s="116" t="s">
        <v>774</v>
      </c>
      <c r="I14" s="120"/>
      <c r="J14" s="142">
        <v>45327</v>
      </c>
      <c r="K14" s="115"/>
    </row>
    <row r="15" spans="1:11" ht="15" customHeight="1">
      <c r="A15" s="114"/>
      <c r="B15" s="6" t="s">
        <v>152</v>
      </c>
      <c r="C15" s="7"/>
      <c r="D15" s="7"/>
      <c r="E15" s="7"/>
      <c r="F15" s="8"/>
      <c r="G15" s="116"/>
      <c r="H15" s="9" t="s">
        <v>152</v>
      </c>
      <c r="I15" s="120"/>
      <c r="J15" s="143"/>
      <c r="K15" s="115"/>
    </row>
    <row r="16" spans="1:11" ht="15" customHeight="1">
      <c r="A16" s="114"/>
      <c r="B16" s="120"/>
      <c r="C16" s="120"/>
      <c r="D16" s="120"/>
      <c r="E16" s="120"/>
      <c r="F16" s="120"/>
      <c r="G16" s="120"/>
      <c r="H16" s="120"/>
      <c r="I16" s="123" t="s">
        <v>142</v>
      </c>
      <c r="J16" s="129">
        <v>41613</v>
      </c>
      <c r="K16" s="115"/>
    </row>
    <row r="17" spans="1:11">
      <c r="A17" s="114"/>
      <c r="B17" s="120" t="s">
        <v>712</v>
      </c>
      <c r="C17" s="120"/>
      <c r="D17" s="120"/>
      <c r="E17" s="120"/>
      <c r="F17" s="120"/>
      <c r="G17" s="120"/>
      <c r="H17" s="120"/>
      <c r="I17" s="123" t="s">
        <v>143</v>
      </c>
      <c r="J17" s="129" t="s">
        <v>765</v>
      </c>
      <c r="K17" s="115"/>
    </row>
    <row r="18" spans="1:11" ht="18">
      <c r="A18" s="114"/>
      <c r="B18" s="120" t="s">
        <v>713</v>
      </c>
      <c r="C18" s="120"/>
      <c r="D18" s="120"/>
      <c r="E18" s="120"/>
      <c r="F18" s="120"/>
      <c r="G18" s="120"/>
      <c r="H18" s="120"/>
      <c r="I18" s="122" t="s">
        <v>258</v>
      </c>
      <c r="J18" s="104" t="s">
        <v>276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4" t="s">
        <v>201</v>
      </c>
      <c r="G20" s="145"/>
      <c r="H20" s="100" t="s">
        <v>169</v>
      </c>
      <c r="I20" s="100" t="s">
        <v>202</v>
      </c>
      <c r="J20" s="100" t="s">
        <v>21</v>
      </c>
      <c r="K20" s="115"/>
    </row>
    <row r="21" spans="1:11">
      <c r="A21" s="114"/>
      <c r="B21" s="105"/>
      <c r="C21" s="105"/>
      <c r="D21" s="106"/>
      <c r="E21" s="106"/>
      <c r="F21" s="146"/>
      <c r="G21" s="147"/>
      <c r="H21" s="105" t="s">
        <v>141</v>
      </c>
      <c r="I21" s="105"/>
      <c r="J21" s="105"/>
      <c r="K21" s="115"/>
    </row>
    <row r="22" spans="1:11" ht="24">
      <c r="A22" s="114"/>
      <c r="B22" s="107">
        <v>15</v>
      </c>
      <c r="C22" s="10" t="s">
        <v>714</v>
      </c>
      <c r="D22" s="118" t="s">
        <v>714</v>
      </c>
      <c r="E22" s="118" t="s">
        <v>107</v>
      </c>
      <c r="F22" s="138"/>
      <c r="G22" s="139"/>
      <c r="H22" s="11" t="s">
        <v>715</v>
      </c>
      <c r="I22" s="14">
        <v>12.05</v>
      </c>
      <c r="J22" s="109">
        <f t="shared" ref="J22:J58" si="0">I22*B22</f>
        <v>180.75</v>
      </c>
      <c r="K22" s="115"/>
    </row>
    <row r="23" spans="1:11" ht="24">
      <c r="A23" s="114"/>
      <c r="B23" s="107">
        <v>8</v>
      </c>
      <c r="C23" s="10" t="s">
        <v>714</v>
      </c>
      <c r="D23" s="118" t="s">
        <v>714</v>
      </c>
      <c r="E23" s="118" t="s">
        <v>210</v>
      </c>
      <c r="F23" s="138"/>
      <c r="G23" s="139"/>
      <c r="H23" s="11" t="s">
        <v>715</v>
      </c>
      <c r="I23" s="14">
        <v>12.05</v>
      </c>
      <c r="J23" s="109">
        <f t="shared" si="0"/>
        <v>96.4</v>
      </c>
      <c r="K23" s="115"/>
    </row>
    <row r="24" spans="1:11" ht="24">
      <c r="A24" s="114"/>
      <c r="B24" s="107">
        <v>2</v>
      </c>
      <c r="C24" s="10" t="s">
        <v>714</v>
      </c>
      <c r="D24" s="118" t="s">
        <v>714</v>
      </c>
      <c r="E24" s="118" t="s">
        <v>212</v>
      </c>
      <c r="F24" s="138"/>
      <c r="G24" s="139"/>
      <c r="H24" s="11" t="s">
        <v>715</v>
      </c>
      <c r="I24" s="14">
        <v>12.05</v>
      </c>
      <c r="J24" s="109">
        <f t="shared" si="0"/>
        <v>24.1</v>
      </c>
      <c r="K24" s="115"/>
    </row>
    <row r="25" spans="1:11" ht="24">
      <c r="A25" s="114"/>
      <c r="B25" s="107">
        <v>2</v>
      </c>
      <c r="C25" s="10" t="s">
        <v>714</v>
      </c>
      <c r="D25" s="118" t="s">
        <v>714</v>
      </c>
      <c r="E25" s="118" t="s">
        <v>213</v>
      </c>
      <c r="F25" s="138"/>
      <c r="G25" s="139"/>
      <c r="H25" s="11" t="s">
        <v>715</v>
      </c>
      <c r="I25" s="14">
        <v>12.05</v>
      </c>
      <c r="J25" s="109">
        <f t="shared" si="0"/>
        <v>24.1</v>
      </c>
      <c r="K25" s="115"/>
    </row>
    <row r="26" spans="1:11" ht="24">
      <c r="A26" s="114"/>
      <c r="B26" s="107">
        <v>2</v>
      </c>
      <c r="C26" s="10" t="s">
        <v>714</v>
      </c>
      <c r="D26" s="118" t="s">
        <v>714</v>
      </c>
      <c r="E26" s="118" t="s">
        <v>263</v>
      </c>
      <c r="F26" s="138"/>
      <c r="G26" s="139"/>
      <c r="H26" s="11" t="s">
        <v>715</v>
      </c>
      <c r="I26" s="14">
        <v>12.05</v>
      </c>
      <c r="J26" s="109">
        <f t="shared" si="0"/>
        <v>24.1</v>
      </c>
      <c r="K26" s="115"/>
    </row>
    <row r="27" spans="1:11" ht="24">
      <c r="A27" s="114"/>
      <c r="B27" s="107">
        <v>2</v>
      </c>
      <c r="C27" s="10" t="s">
        <v>714</v>
      </c>
      <c r="D27" s="118" t="s">
        <v>714</v>
      </c>
      <c r="E27" s="118" t="s">
        <v>214</v>
      </c>
      <c r="F27" s="138"/>
      <c r="G27" s="139"/>
      <c r="H27" s="11" t="s">
        <v>715</v>
      </c>
      <c r="I27" s="14">
        <v>12.05</v>
      </c>
      <c r="J27" s="109">
        <f t="shared" si="0"/>
        <v>24.1</v>
      </c>
      <c r="K27" s="115"/>
    </row>
    <row r="28" spans="1:11" ht="24">
      <c r="A28" s="114"/>
      <c r="B28" s="107">
        <v>13</v>
      </c>
      <c r="C28" s="10" t="s">
        <v>714</v>
      </c>
      <c r="D28" s="118" t="s">
        <v>714</v>
      </c>
      <c r="E28" s="118" t="s">
        <v>265</v>
      </c>
      <c r="F28" s="138"/>
      <c r="G28" s="139"/>
      <c r="H28" s="11" t="s">
        <v>715</v>
      </c>
      <c r="I28" s="14">
        <v>12.05</v>
      </c>
      <c r="J28" s="109">
        <f t="shared" si="0"/>
        <v>156.65</v>
      </c>
      <c r="K28" s="115"/>
    </row>
    <row r="29" spans="1:11" ht="24">
      <c r="A29" s="114"/>
      <c r="B29" s="107">
        <v>6</v>
      </c>
      <c r="C29" s="10" t="s">
        <v>714</v>
      </c>
      <c r="D29" s="118" t="s">
        <v>714</v>
      </c>
      <c r="E29" s="118" t="s">
        <v>267</v>
      </c>
      <c r="F29" s="138"/>
      <c r="G29" s="139"/>
      <c r="H29" s="11" t="s">
        <v>715</v>
      </c>
      <c r="I29" s="14">
        <v>12.05</v>
      </c>
      <c r="J29" s="109">
        <f t="shared" si="0"/>
        <v>72.300000000000011</v>
      </c>
      <c r="K29" s="115"/>
    </row>
    <row r="30" spans="1:11" ht="24">
      <c r="A30" s="114"/>
      <c r="B30" s="107">
        <v>5</v>
      </c>
      <c r="C30" s="10" t="s">
        <v>714</v>
      </c>
      <c r="D30" s="118" t="s">
        <v>714</v>
      </c>
      <c r="E30" s="118" t="s">
        <v>270</v>
      </c>
      <c r="F30" s="138"/>
      <c r="G30" s="139"/>
      <c r="H30" s="11" t="s">
        <v>715</v>
      </c>
      <c r="I30" s="14">
        <v>12.05</v>
      </c>
      <c r="J30" s="109">
        <f t="shared" si="0"/>
        <v>60.25</v>
      </c>
      <c r="K30" s="115"/>
    </row>
    <row r="31" spans="1:11" ht="24">
      <c r="A31" s="114"/>
      <c r="B31" s="107">
        <v>5</v>
      </c>
      <c r="C31" s="10" t="s">
        <v>714</v>
      </c>
      <c r="D31" s="118" t="s">
        <v>714</v>
      </c>
      <c r="E31" s="118" t="s">
        <v>311</v>
      </c>
      <c r="F31" s="138"/>
      <c r="G31" s="139"/>
      <c r="H31" s="11" t="s">
        <v>715</v>
      </c>
      <c r="I31" s="14">
        <v>12.05</v>
      </c>
      <c r="J31" s="109">
        <f t="shared" si="0"/>
        <v>60.25</v>
      </c>
      <c r="K31" s="115"/>
    </row>
    <row r="32" spans="1:11">
      <c r="A32" s="114"/>
      <c r="B32" s="107">
        <v>16</v>
      </c>
      <c r="C32" s="10" t="s">
        <v>716</v>
      </c>
      <c r="D32" s="118" t="s">
        <v>716</v>
      </c>
      <c r="E32" s="118" t="s">
        <v>25</v>
      </c>
      <c r="F32" s="138"/>
      <c r="G32" s="139"/>
      <c r="H32" s="11" t="s">
        <v>717</v>
      </c>
      <c r="I32" s="14">
        <v>7.09</v>
      </c>
      <c r="J32" s="109">
        <f t="shared" si="0"/>
        <v>113.44</v>
      </c>
      <c r="K32" s="115"/>
    </row>
    <row r="33" spans="1:11">
      <c r="A33" s="114"/>
      <c r="B33" s="107">
        <v>8</v>
      </c>
      <c r="C33" s="10" t="s">
        <v>718</v>
      </c>
      <c r="D33" s="118" t="s">
        <v>718</v>
      </c>
      <c r="E33" s="118" t="s">
        <v>26</v>
      </c>
      <c r="F33" s="138"/>
      <c r="G33" s="139"/>
      <c r="H33" s="11" t="s">
        <v>719</v>
      </c>
      <c r="I33" s="14">
        <v>7.09</v>
      </c>
      <c r="J33" s="109">
        <f t="shared" si="0"/>
        <v>56.72</v>
      </c>
      <c r="K33" s="115"/>
    </row>
    <row r="34" spans="1:11" ht="24">
      <c r="A34" s="114"/>
      <c r="B34" s="107">
        <v>8</v>
      </c>
      <c r="C34" s="10" t="s">
        <v>720</v>
      </c>
      <c r="D34" s="118" t="s">
        <v>720</v>
      </c>
      <c r="E34" s="118" t="s">
        <v>26</v>
      </c>
      <c r="F34" s="138"/>
      <c r="G34" s="139"/>
      <c r="H34" s="11" t="s">
        <v>721</v>
      </c>
      <c r="I34" s="14">
        <v>8.15</v>
      </c>
      <c r="J34" s="109">
        <f t="shared" si="0"/>
        <v>65.2</v>
      </c>
      <c r="K34" s="115"/>
    </row>
    <row r="35" spans="1:11" ht="24">
      <c r="A35" s="114"/>
      <c r="B35" s="107">
        <v>6</v>
      </c>
      <c r="C35" s="10" t="s">
        <v>722</v>
      </c>
      <c r="D35" s="118" t="s">
        <v>722</v>
      </c>
      <c r="E35" s="118" t="s">
        <v>26</v>
      </c>
      <c r="F35" s="138"/>
      <c r="G35" s="139"/>
      <c r="H35" s="11" t="s">
        <v>723</v>
      </c>
      <c r="I35" s="14">
        <v>28</v>
      </c>
      <c r="J35" s="109">
        <f t="shared" si="0"/>
        <v>168</v>
      </c>
      <c r="K35" s="115"/>
    </row>
    <row r="36" spans="1:11">
      <c r="A36" s="114"/>
      <c r="B36" s="107">
        <v>2</v>
      </c>
      <c r="C36" s="10" t="s">
        <v>724</v>
      </c>
      <c r="D36" s="118" t="s">
        <v>758</v>
      </c>
      <c r="E36" s="118" t="s">
        <v>25</v>
      </c>
      <c r="F36" s="138" t="s">
        <v>641</v>
      </c>
      <c r="G36" s="139"/>
      <c r="H36" s="11" t="s">
        <v>725</v>
      </c>
      <c r="I36" s="14">
        <v>17.37</v>
      </c>
      <c r="J36" s="109">
        <f t="shared" si="0"/>
        <v>34.74</v>
      </c>
      <c r="K36" s="115"/>
    </row>
    <row r="37" spans="1:11">
      <c r="A37" s="114"/>
      <c r="B37" s="107">
        <v>20</v>
      </c>
      <c r="C37" s="10" t="s">
        <v>726</v>
      </c>
      <c r="D37" s="118" t="s">
        <v>726</v>
      </c>
      <c r="E37" s="118" t="s">
        <v>26</v>
      </c>
      <c r="F37" s="138" t="s">
        <v>110</v>
      </c>
      <c r="G37" s="139"/>
      <c r="H37" s="11" t="s">
        <v>727</v>
      </c>
      <c r="I37" s="14">
        <v>4.96</v>
      </c>
      <c r="J37" s="109">
        <f t="shared" si="0"/>
        <v>99.2</v>
      </c>
      <c r="K37" s="115"/>
    </row>
    <row r="38" spans="1:11" ht="24">
      <c r="A38" s="114"/>
      <c r="B38" s="107">
        <v>18</v>
      </c>
      <c r="C38" s="10" t="s">
        <v>116</v>
      </c>
      <c r="D38" s="118" t="s">
        <v>116</v>
      </c>
      <c r="E38" s="118"/>
      <c r="F38" s="138"/>
      <c r="G38" s="139"/>
      <c r="H38" s="11" t="s">
        <v>728</v>
      </c>
      <c r="I38" s="14">
        <v>6.73</v>
      </c>
      <c r="J38" s="109">
        <f t="shared" si="0"/>
        <v>121.14000000000001</v>
      </c>
      <c r="K38" s="115"/>
    </row>
    <row r="39" spans="1:11" ht="24">
      <c r="A39" s="114"/>
      <c r="B39" s="107">
        <v>18</v>
      </c>
      <c r="C39" s="10" t="s">
        <v>120</v>
      </c>
      <c r="D39" s="118" t="s">
        <v>120</v>
      </c>
      <c r="E39" s="118"/>
      <c r="F39" s="138"/>
      <c r="G39" s="139"/>
      <c r="H39" s="11" t="s">
        <v>729</v>
      </c>
      <c r="I39" s="14">
        <v>6.38</v>
      </c>
      <c r="J39" s="109">
        <f t="shared" si="0"/>
        <v>114.84</v>
      </c>
      <c r="K39" s="115"/>
    </row>
    <row r="40" spans="1:11" ht="24">
      <c r="A40" s="114"/>
      <c r="B40" s="107">
        <v>6</v>
      </c>
      <c r="C40" s="10" t="s">
        <v>730</v>
      </c>
      <c r="D40" s="118" t="s">
        <v>730</v>
      </c>
      <c r="E40" s="118"/>
      <c r="F40" s="138"/>
      <c r="G40" s="139"/>
      <c r="H40" s="11" t="s">
        <v>731</v>
      </c>
      <c r="I40" s="14">
        <v>4.96</v>
      </c>
      <c r="J40" s="109">
        <f t="shared" si="0"/>
        <v>29.759999999999998</v>
      </c>
      <c r="K40" s="115"/>
    </row>
    <row r="41" spans="1:11" ht="24">
      <c r="A41" s="114"/>
      <c r="B41" s="107">
        <v>27</v>
      </c>
      <c r="C41" s="10" t="s">
        <v>732</v>
      </c>
      <c r="D41" s="118" t="s">
        <v>732</v>
      </c>
      <c r="E41" s="118"/>
      <c r="F41" s="138"/>
      <c r="G41" s="139"/>
      <c r="H41" s="11" t="s">
        <v>733</v>
      </c>
      <c r="I41" s="14">
        <v>6.38</v>
      </c>
      <c r="J41" s="109">
        <f t="shared" si="0"/>
        <v>172.26</v>
      </c>
      <c r="K41" s="115"/>
    </row>
    <row r="42" spans="1:11">
      <c r="A42" s="114"/>
      <c r="B42" s="107">
        <v>10</v>
      </c>
      <c r="C42" s="10" t="s">
        <v>734</v>
      </c>
      <c r="D42" s="118" t="s">
        <v>734</v>
      </c>
      <c r="E42" s="118" t="s">
        <v>23</v>
      </c>
      <c r="F42" s="138"/>
      <c r="G42" s="139"/>
      <c r="H42" s="11" t="s">
        <v>735</v>
      </c>
      <c r="I42" s="14">
        <v>35.090000000000003</v>
      </c>
      <c r="J42" s="109">
        <f t="shared" si="0"/>
        <v>350.90000000000003</v>
      </c>
      <c r="K42" s="115"/>
    </row>
    <row r="43" spans="1:11">
      <c r="A43" s="114"/>
      <c r="B43" s="107">
        <v>10</v>
      </c>
      <c r="C43" s="10" t="s">
        <v>734</v>
      </c>
      <c r="D43" s="118" t="s">
        <v>734</v>
      </c>
      <c r="E43" s="118" t="s">
        <v>26</v>
      </c>
      <c r="F43" s="138"/>
      <c r="G43" s="139"/>
      <c r="H43" s="11" t="s">
        <v>735</v>
      </c>
      <c r="I43" s="14">
        <v>35.090000000000003</v>
      </c>
      <c r="J43" s="109">
        <f t="shared" si="0"/>
        <v>350.90000000000003</v>
      </c>
      <c r="K43" s="115"/>
    </row>
    <row r="44" spans="1:11" ht="24">
      <c r="A44" s="114"/>
      <c r="B44" s="107">
        <v>12</v>
      </c>
      <c r="C44" s="10" t="s">
        <v>736</v>
      </c>
      <c r="D44" s="118" t="s">
        <v>736</v>
      </c>
      <c r="E44" s="118" t="s">
        <v>25</v>
      </c>
      <c r="F44" s="138" t="s">
        <v>273</v>
      </c>
      <c r="G44" s="139"/>
      <c r="H44" s="11" t="s">
        <v>737</v>
      </c>
      <c r="I44" s="14">
        <v>48.91</v>
      </c>
      <c r="J44" s="109">
        <f t="shared" si="0"/>
        <v>586.91999999999996</v>
      </c>
      <c r="K44" s="115"/>
    </row>
    <row r="45" spans="1:11" ht="24">
      <c r="A45" s="114"/>
      <c r="B45" s="107">
        <v>3</v>
      </c>
      <c r="C45" s="10" t="s">
        <v>738</v>
      </c>
      <c r="D45" s="118" t="s">
        <v>738</v>
      </c>
      <c r="E45" s="118" t="s">
        <v>25</v>
      </c>
      <c r="F45" s="138" t="s">
        <v>673</v>
      </c>
      <c r="G45" s="139"/>
      <c r="H45" s="11" t="s">
        <v>739</v>
      </c>
      <c r="I45" s="14">
        <v>52.1</v>
      </c>
      <c r="J45" s="109">
        <f t="shared" si="0"/>
        <v>156.30000000000001</v>
      </c>
      <c r="K45" s="115"/>
    </row>
    <row r="46" spans="1:11" ht="24">
      <c r="A46" s="114"/>
      <c r="B46" s="107">
        <v>3</v>
      </c>
      <c r="C46" s="10" t="s">
        <v>740</v>
      </c>
      <c r="D46" s="118" t="s">
        <v>740</v>
      </c>
      <c r="E46" s="118" t="s">
        <v>25</v>
      </c>
      <c r="F46" s="138" t="s">
        <v>673</v>
      </c>
      <c r="G46" s="139"/>
      <c r="H46" s="11" t="s">
        <v>741</v>
      </c>
      <c r="I46" s="14">
        <v>55.29</v>
      </c>
      <c r="J46" s="109">
        <f t="shared" si="0"/>
        <v>165.87</v>
      </c>
      <c r="K46" s="115"/>
    </row>
    <row r="47" spans="1:11" ht="24">
      <c r="A47" s="114"/>
      <c r="B47" s="107">
        <v>8</v>
      </c>
      <c r="C47" s="10" t="s">
        <v>742</v>
      </c>
      <c r="D47" s="118" t="s">
        <v>742</v>
      </c>
      <c r="E47" s="118" t="s">
        <v>25</v>
      </c>
      <c r="F47" s="138" t="s">
        <v>273</v>
      </c>
      <c r="G47" s="139"/>
      <c r="H47" s="11" t="s">
        <v>760</v>
      </c>
      <c r="I47" s="14">
        <v>66.27</v>
      </c>
      <c r="J47" s="109">
        <f t="shared" si="0"/>
        <v>530.16</v>
      </c>
      <c r="K47" s="115"/>
    </row>
    <row r="48" spans="1:11" ht="24">
      <c r="A48" s="114"/>
      <c r="B48" s="107">
        <v>1</v>
      </c>
      <c r="C48" s="10" t="s">
        <v>743</v>
      </c>
      <c r="D48" s="118" t="s">
        <v>743</v>
      </c>
      <c r="E48" s="118" t="s">
        <v>212</v>
      </c>
      <c r="F48" s="138"/>
      <c r="G48" s="139"/>
      <c r="H48" s="11" t="s">
        <v>744</v>
      </c>
      <c r="I48" s="14">
        <v>86.83</v>
      </c>
      <c r="J48" s="109">
        <f t="shared" si="0"/>
        <v>86.83</v>
      </c>
      <c r="K48" s="115"/>
    </row>
    <row r="49" spans="1:11" ht="24">
      <c r="A49" s="114"/>
      <c r="B49" s="107">
        <v>1</v>
      </c>
      <c r="C49" s="10" t="s">
        <v>743</v>
      </c>
      <c r="D49" s="118" t="s">
        <v>743</v>
      </c>
      <c r="E49" s="118" t="s">
        <v>265</v>
      </c>
      <c r="F49" s="138"/>
      <c r="G49" s="139"/>
      <c r="H49" s="11" t="s">
        <v>744</v>
      </c>
      <c r="I49" s="14">
        <v>86.83</v>
      </c>
      <c r="J49" s="109">
        <f t="shared" si="0"/>
        <v>86.83</v>
      </c>
      <c r="K49" s="115"/>
    </row>
    <row r="50" spans="1:11" ht="24">
      <c r="A50" s="114"/>
      <c r="B50" s="107">
        <v>1</v>
      </c>
      <c r="C50" s="10" t="s">
        <v>743</v>
      </c>
      <c r="D50" s="118" t="s">
        <v>743</v>
      </c>
      <c r="E50" s="118" t="s">
        <v>267</v>
      </c>
      <c r="F50" s="138"/>
      <c r="G50" s="139"/>
      <c r="H50" s="11" t="s">
        <v>744</v>
      </c>
      <c r="I50" s="14">
        <v>86.83</v>
      </c>
      <c r="J50" s="109">
        <f t="shared" si="0"/>
        <v>86.83</v>
      </c>
      <c r="K50" s="115"/>
    </row>
    <row r="51" spans="1:11" ht="24">
      <c r="A51" s="114"/>
      <c r="B51" s="107">
        <v>1</v>
      </c>
      <c r="C51" s="10" t="s">
        <v>745</v>
      </c>
      <c r="D51" s="118" t="s">
        <v>745</v>
      </c>
      <c r="E51" s="118"/>
      <c r="F51" s="138"/>
      <c r="G51" s="139"/>
      <c r="H51" s="11" t="s">
        <v>746</v>
      </c>
      <c r="I51" s="14">
        <v>21.62</v>
      </c>
      <c r="J51" s="109">
        <f t="shared" si="0"/>
        <v>21.62</v>
      </c>
      <c r="K51" s="115"/>
    </row>
    <row r="52" spans="1:11" ht="24">
      <c r="A52" s="114"/>
      <c r="B52" s="107">
        <v>1</v>
      </c>
      <c r="C52" s="10" t="s">
        <v>747</v>
      </c>
      <c r="D52" s="118" t="s">
        <v>747</v>
      </c>
      <c r="E52" s="118" t="s">
        <v>271</v>
      </c>
      <c r="F52" s="138"/>
      <c r="G52" s="139"/>
      <c r="H52" s="11" t="s">
        <v>748</v>
      </c>
      <c r="I52" s="14">
        <v>69.11</v>
      </c>
      <c r="J52" s="109">
        <f t="shared" si="0"/>
        <v>69.11</v>
      </c>
      <c r="K52" s="115"/>
    </row>
    <row r="53" spans="1:11" ht="24">
      <c r="A53" s="114"/>
      <c r="B53" s="107">
        <v>1</v>
      </c>
      <c r="C53" s="10" t="s">
        <v>749</v>
      </c>
      <c r="D53" s="118" t="s">
        <v>749</v>
      </c>
      <c r="E53" s="118" t="s">
        <v>212</v>
      </c>
      <c r="F53" s="138"/>
      <c r="G53" s="139"/>
      <c r="H53" s="11" t="s">
        <v>750</v>
      </c>
      <c r="I53" s="14">
        <v>131.13</v>
      </c>
      <c r="J53" s="109">
        <f t="shared" si="0"/>
        <v>131.13</v>
      </c>
      <c r="K53" s="115"/>
    </row>
    <row r="54" spans="1:11" ht="24">
      <c r="A54" s="114"/>
      <c r="B54" s="107">
        <v>1</v>
      </c>
      <c r="C54" s="10" t="s">
        <v>749</v>
      </c>
      <c r="D54" s="118" t="s">
        <v>749</v>
      </c>
      <c r="E54" s="118" t="s">
        <v>269</v>
      </c>
      <c r="F54" s="138"/>
      <c r="G54" s="139"/>
      <c r="H54" s="11" t="s">
        <v>750</v>
      </c>
      <c r="I54" s="14">
        <v>131.13</v>
      </c>
      <c r="J54" s="109">
        <f t="shared" si="0"/>
        <v>131.13</v>
      </c>
      <c r="K54" s="115"/>
    </row>
    <row r="55" spans="1:11" ht="24">
      <c r="A55" s="114"/>
      <c r="B55" s="107">
        <v>1</v>
      </c>
      <c r="C55" s="10" t="s">
        <v>751</v>
      </c>
      <c r="D55" s="118" t="s">
        <v>751</v>
      </c>
      <c r="E55" s="118"/>
      <c r="F55" s="138"/>
      <c r="G55" s="139"/>
      <c r="H55" s="11" t="s">
        <v>752</v>
      </c>
      <c r="I55" s="14">
        <v>120.5</v>
      </c>
      <c r="J55" s="109">
        <f t="shared" si="0"/>
        <v>120.5</v>
      </c>
      <c r="K55" s="115"/>
    </row>
    <row r="56" spans="1:11" ht="24">
      <c r="A56" s="114"/>
      <c r="B56" s="107">
        <v>2</v>
      </c>
      <c r="C56" s="10" t="s">
        <v>753</v>
      </c>
      <c r="D56" s="118" t="s">
        <v>753</v>
      </c>
      <c r="E56" s="118"/>
      <c r="F56" s="138"/>
      <c r="G56" s="139"/>
      <c r="H56" s="11" t="s">
        <v>754</v>
      </c>
      <c r="I56" s="14">
        <v>120.5</v>
      </c>
      <c r="J56" s="109">
        <f t="shared" si="0"/>
        <v>241</v>
      </c>
      <c r="K56" s="115"/>
    </row>
    <row r="57" spans="1:11" ht="24">
      <c r="A57" s="114"/>
      <c r="B57" s="107">
        <v>2</v>
      </c>
      <c r="C57" s="10" t="s">
        <v>755</v>
      </c>
      <c r="D57" s="118" t="s">
        <v>755</v>
      </c>
      <c r="E57" s="118" t="s">
        <v>25</v>
      </c>
      <c r="F57" s="138"/>
      <c r="G57" s="139"/>
      <c r="H57" s="11" t="s">
        <v>756</v>
      </c>
      <c r="I57" s="14">
        <v>209.1</v>
      </c>
      <c r="J57" s="109">
        <f t="shared" si="0"/>
        <v>418.2</v>
      </c>
      <c r="K57" s="115"/>
    </row>
    <row r="58" spans="1:11" ht="24">
      <c r="A58" s="114"/>
      <c r="B58" s="108">
        <v>1</v>
      </c>
      <c r="C58" s="12" t="s">
        <v>757</v>
      </c>
      <c r="D58" s="119" t="s">
        <v>757</v>
      </c>
      <c r="E58" s="119" t="s">
        <v>25</v>
      </c>
      <c r="F58" s="148" t="s">
        <v>273</v>
      </c>
      <c r="G58" s="149"/>
      <c r="H58" s="13" t="s">
        <v>761</v>
      </c>
      <c r="I58" s="15">
        <v>122.27</v>
      </c>
      <c r="J58" s="110">
        <f t="shared" si="0"/>
        <v>122.27</v>
      </c>
      <c r="K58" s="115"/>
    </row>
    <row r="59" spans="1:11">
      <c r="A59" s="114"/>
      <c r="B59" s="126"/>
      <c r="C59" s="126"/>
      <c r="D59" s="126"/>
      <c r="E59" s="126"/>
      <c r="F59" s="126"/>
      <c r="G59" s="126"/>
      <c r="H59" s="126"/>
      <c r="I59" s="127" t="s">
        <v>255</v>
      </c>
      <c r="J59" s="128">
        <f>SUM(J22:J58)</f>
        <v>5354.8</v>
      </c>
      <c r="K59" s="115"/>
    </row>
    <row r="60" spans="1:11" ht="13.5" thickBot="1">
      <c r="A60" s="114"/>
      <c r="B60" s="126"/>
      <c r="C60" s="126"/>
      <c r="D60" s="126"/>
      <c r="E60" s="126"/>
      <c r="F60" s="126"/>
      <c r="G60" s="126"/>
      <c r="H60" s="126"/>
      <c r="I60" s="127" t="s">
        <v>766</v>
      </c>
      <c r="J60" s="128">
        <f>J59*-0.4</f>
        <v>-2141.92</v>
      </c>
      <c r="K60" s="115"/>
    </row>
    <row r="61" spans="1:11" outlineLevel="1">
      <c r="A61" s="114"/>
      <c r="B61" s="126"/>
      <c r="C61" s="137" t="s">
        <v>775</v>
      </c>
      <c r="D61" s="136"/>
      <c r="E61" s="136"/>
      <c r="F61" s="135"/>
      <c r="G61" s="134"/>
      <c r="H61" s="126"/>
      <c r="I61" s="127" t="s">
        <v>767</v>
      </c>
      <c r="J61" s="128">
        <v>0</v>
      </c>
      <c r="K61" s="115"/>
    </row>
    <row r="62" spans="1:11" ht="13.5" thickBot="1">
      <c r="A62" s="114"/>
      <c r="B62" s="126"/>
      <c r="C62" s="133" t="s">
        <v>776</v>
      </c>
      <c r="D62" s="132">
        <v>44671</v>
      </c>
      <c r="E62" s="132">
        <f>J14+90</f>
        <v>45417</v>
      </c>
      <c r="F62" s="131"/>
      <c r="G62" s="130"/>
      <c r="H62" s="126"/>
      <c r="I62" s="127" t="s">
        <v>257</v>
      </c>
      <c r="J62" s="128">
        <f>SUM(J59:J61)</f>
        <v>3212.88</v>
      </c>
      <c r="K62" s="115"/>
    </row>
    <row r="63" spans="1:11">
      <c r="A63" s="6"/>
      <c r="B63" s="7"/>
      <c r="C63" s="7"/>
      <c r="D63" s="7"/>
      <c r="E63" s="7"/>
      <c r="F63" s="7"/>
      <c r="G63" s="7"/>
      <c r="H63" s="7" t="s">
        <v>768</v>
      </c>
      <c r="I63" s="7"/>
      <c r="J63" s="7"/>
      <c r="K63" s="8"/>
    </row>
    <row r="65" spans="8:9">
      <c r="H65" s="1" t="s">
        <v>762</v>
      </c>
      <c r="I65" s="91">
        <f>'Tax Invoice'!E14</f>
        <v>1</v>
      </c>
    </row>
    <row r="66" spans="8:9">
      <c r="H66" s="1" t="s">
        <v>705</v>
      </c>
      <c r="I66" s="91">
        <v>36.590000000000003</v>
      </c>
    </row>
    <row r="67" spans="8:9">
      <c r="H67" s="1" t="s">
        <v>763</v>
      </c>
      <c r="I67" s="91">
        <f>I69/I66</f>
        <v>146.34599617381798</v>
      </c>
    </row>
    <row r="68" spans="8:9">
      <c r="H68" s="1" t="s">
        <v>764</v>
      </c>
      <c r="I68" s="91">
        <f>I70/I66</f>
        <v>87.807597704290785</v>
      </c>
    </row>
    <row r="69" spans="8:9">
      <c r="H69" s="1" t="s">
        <v>706</v>
      </c>
      <c r="I69" s="91">
        <f>J59*I65</f>
        <v>5354.8</v>
      </c>
    </row>
    <row r="70" spans="8:9">
      <c r="H70" s="1" t="s">
        <v>707</v>
      </c>
      <c r="I70" s="91">
        <f>J62*I65</f>
        <v>3212.88</v>
      </c>
    </row>
  </sheetData>
  <mergeCells count="41">
    <mergeCell ref="F57:G57"/>
    <mergeCell ref="F58:G58"/>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32:G32"/>
    <mergeCell ref="F33:G33"/>
    <mergeCell ref="F34:G34"/>
    <mergeCell ref="F35:G35"/>
    <mergeCell ref="F36:G36"/>
    <mergeCell ref="F27:G27"/>
    <mergeCell ref="F28:G28"/>
    <mergeCell ref="F29:G29"/>
    <mergeCell ref="F30:G30"/>
    <mergeCell ref="F31:G31"/>
    <mergeCell ref="F23:G23"/>
    <mergeCell ref="F24:G24"/>
    <mergeCell ref="F25:G25"/>
    <mergeCell ref="F26:G26"/>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5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248</v>
      </c>
      <c r="O1" t="s">
        <v>144</v>
      </c>
      <c r="T1" t="s">
        <v>255</v>
      </c>
      <c r="U1">
        <v>5354.8</v>
      </c>
    </row>
    <row r="2" spans="1:21" ht="15.75">
      <c r="A2" s="114"/>
      <c r="B2" s="124" t="s">
        <v>134</v>
      </c>
      <c r="C2" s="120"/>
      <c r="D2" s="120"/>
      <c r="E2" s="120"/>
      <c r="F2" s="120"/>
      <c r="G2" s="120"/>
      <c r="H2" s="120"/>
      <c r="I2" s="125" t="s">
        <v>140</v>
      </c>
      <c r="J2" s="115"/>
      <c r="T2" t="s">
        <v>184</v>
      </c>
      <c r="U2">
        <v>708.8</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6063.6</v>
      </c>
    </row>
    <row r="5" spans="1:21">
      <c r="A5" s="114"/>
      <c r="B5" s="121" t="s">
        <v>137</v>
      </c>
      <c r="C5" s="120"/>
      <c r="D5" s="120"/>
      <c r="E5" s="120"/>
      <c r="F5" s="120"/>
      <c r="G5" s="120"/>
      <c r="H5" s="120"/>
      <c r="I5" s="120"/>
      <c r="J5" s="115"/>
      <c r="S5" t="s">
        <v>759</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40"/>
      <c r="J10" s="115"/>
    </row>
    <row r="11" spans="1:21">
      <c r="A11" s="114"/>
      <c r="B11" s="114" t="s">
        <v>709</v>
      </c>
      <c r="C11" s="120"/>
      <c r="D11" s="120"/>
      <c r="E11" s="115"/>
      <c r="F11" s="116"/>
      <c r="G11" s="116" t="s">
        <v>709</v>
      </c>
      <c r="H11" s="120"/>
      <c r="I11" s="141"/>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152</v>
      </c>
      <c r="C14" s="120"/>
      <c r="D14" s="120"/>
      <c r="E14" s="115"/>
      <c r="F14" s="116"/>
      <c r="G14" s="116" t="s">
        <v>152</v>
      </c>
      <c r="H14" s="120"/>
      <c r="I14" s="142">
        <v>45326</v>
      </c>
      <c r="J14" s="115"/>
    </row>
    <row r="15" spans="1:21">
      <c r="A15" s="114"/>
      <c r="B15" s="6" t="s">
        <v>6</v>
      </c>
      <c r="C15" s="7"/>
      <c r="D15" s="7"/>
      <c r="E15" s="8"/>
      <c r="F15" s="116"/>
      <c r="G15" s="9" t="s">
        <v>6</v>
      </c>
      <c r="H15" s="120"/>
      <c r="I15" s="143"/>
      <c r="J15" s="115"/>
    </row>
    <row r="16" spans="1:21">
      <c r="A16" s="114"/>
      <c r="B16" s="120"/>
      <c r="C16" s="120"/>
      <c r="D16" s="120"/>
      <c r="E16" s="120"/>
      <c r="F16" s="120"/>
      <c r="G16" s="120"/>
      <c r="H16" s="123" t="s">
        <v>142</v>
      </c>
      <c r="I16" s="129">
        <v>41613</v>
      </c>
      <c r="J16" s="115"/>
    </row>
    <row r="17" spans="1:16">
      <c r="A17" s="114"/>
      <c r="B17" s="120" t="s">
        <v>712</v>
      </c>
      <c r="C17" s="120"/>
      <c r="D17" s="120"/>
      <c r="E17" s="120"/>
      <c r="F17" s="120"/>
      <c r="G17" s="120"/>
      <c r="H17" s="123" t="s">
        <v>143</v>
      </c>
      <c r="I17" s="129"/>
      <c r="J17" s="115"/>
    </row>
    <row r="18" spans="1:16" ht="18">
      <c r="A18" s="114"/>
      <c r="B18" s="120" t="s">
        <v>713</v>
      </c>
      <c r="C18" s="120"/>
      <c r="D18" s="120"/>
      <c r="E18" s="120"/>
      <c r="F18" s="120"/>
      <c r="G18" s="120"/>
      <c r="H18" s="122" t="s">
        <v>258</v>
      </c>
      <c r="I18" s="104" t="s">
        <v>276</v>
      </c>
      <c r="J18" s="115"/>
    </row>
    <row r="19" spans="1:16">
      <c r="A19" s="114"/>
      <c r="B19" s="120"/>
      <c r="C19" s="120"/>
      <c r="D19" s="120"/>
      <c r="E19" s="120"/>
      <c r="F19" s="120"/>
      <c r="G19" s="120"/>
      <c r="H19" s="120"/>
      <c r="I19" s="120"/>
      <c r="J19" s="115"/>
      <c r="P19">
        <v>45326</v>
      </c>
    </row>
    <row r="20" spans="1:16">
      <c r="A20" s="114"/>
      <c r="B20" s="100" t="s">
        <v>198</v>
      </c>
      <c r="C20" s="100" t="s">
        <v>199</v>
      </c>
      <c r="D20" s="117" t="s">
        <v>200</v>
      </c>
      <c r="E20" s="144" t="s">
        <v>201</v>
      </c>
      <c r="F20" s="145"/>
      <c r="G20" s="100" t="s">
        <v>169</v>
      </c>
      <c r="H20" s="100" t="s">
        <v>202</v>
      </c>
      <c r="I20" s="100" t="s">
        <v>21</v>
      </c>
      <c r="J20" s="115"/>
    </row>
    <row r="21" spans="1:16">
      <c r="A21" s="114"/>
      <c r="B21" s="105"/>
      <c r="C21" s="105"/>
      <c r="D21" s="106"/>
      <c r="E21" s="146"/>
      <c r="F21" s="147"/>
      <c r="G21" s="105" t="s">
        <v>141</v>
      </c>
      <c r="H21" s="105"/>
      <c r="I21" s="105"/>
      <c r="J21" s="115"/>
    </row>
    <row r="22" spans="1:16" ht="132">
      <c r="A22" s="114"/>
      <c r="B22" s="107">
        <v>15</v>
      </c>
      <c r="C22" s="10" t="s">
        <v>714</v>
      </c>
      <c r="D22" s="118" t="s">
        <v>107</v>
      </c>
      <c r="E22" s="138"/>
      <c r="F22" s="139"/>
      <c r="G22" s="11" t="s">
        <v>715</v>
      </c>
      <c r="H22" s="14">
        <v>12.05</v>
      </c>
      <c r="I22" s="109">
        <f t="shared" ref="I22:I58" si="0">H22*B22</f>
        <v>180.75</v>
      </c>
      <c r="J22" s="115"/>
    </row>
    <row r="23" spans="1:16" ht="132">
      <c r="A23" s="114"/>
      <c r="B23" s="107">
        <v>8</v>
      </c>
      <c r="C23" s="10" t="s">
        <v>714</v>
      </c>
      <c r="D23" s="118" t="s">
        <v>210</v>
      </c>
      <c r="E23" s="138"/>
      <c r="F23" s="139"/>
      <c r="G23" s="11" t="s">
        <v>715</v>
      </c>
      <c r="H23" s="14">
        <v>12.05</v>
      </c>
      <c r="I23" s="109">
        <f t="shared" si="0"/>
        <v>96.4</v>
      </c>
      <c r="J23" s="115"/>
    </row>
    <row r="24" spans="1:16" ht="132">
      <c r="A24" s="114"/>
      <c r="B24" s="107">
        <v>2</v>
      </c>
      <c r="C24" s="10" t="s">
        <v>714</v>
      </c>
      <c r="D24" s="118" t="s">
        <v>212</v>
      </c>
      <c r="E24" s="138"/>
      <c r="F24" s="139"/>
      <c r="G24" s="11" t="s">
        <v>715</v>
      </c>
      <c r="H24" s="14">
        <v>12.05</v>
      </c>
      <c r="I24" s="109">
        <f t="shared" si="0"/>
        <v>24.1</v>
      </c>
      <c r="J24" s="115"/>
    </row>
    <row r="25" spans="1:16" ht="132">
      <c r="A25" s="114"/>
      <c r="B25" s="107">
        <v>2</v>
      </c>
      <c r="C25" s="10" t="s">
        <v>714</v>
      </c>
      <c r="D25" s="118" t="s">
        <v>213</v>
      </c>
      <c r="E25" s="138"/>
      <c r="F25" s="139"/>
      <c r="G25" s="11" t="s">
        <v>715</v>
      </c>
      <c r="H25" s="14">
        <v>12.05</v>
      </c>
      <c r="I25" s="109">
        <f t="shared" si="0"/>
        <v>24.1</v>
      </c>
      <c r="J25" s="115"/>
    </row>
    <row r="26" spans="1:16" ht="132">
      <c r="A26" s="114"/>
      <c r="B26" s="107">
        <v>2</v>
      </c>
      <c r="C26" s="10" t="s">
        <v>714</v>
      </c>
      <c r="D26" s="118" t="s">
        <v>263</v>
      </c>
      <c r="E26" s="138"/>
      <c r="F26" s="139"/>
      <c r="G26" s="11" t="s">
        <v>715</v>
      </c>
      <c r="H26" s="14">
        <v>12.05</v>
      </c>
      <c r="I26" s="109">
        <f t="shared" si="0"/>
        <v>24.1</v>
      </c>
      <c r="J26" s="115"/>
    </row>
    <row r="27" spans="1:16" ht="132">
      <c r="A27" s="114"/>
      <c r="B27" s="107">
        <v>2</v>
      </c>
      <c r="C27" s="10" t="s">
        <v>714</v>
      </c>
      <c r="D27" s="118" t="s">
        <v>214</v>
      </c>
      <c r="E27" s="138"/>
      <c r="F27" s="139"/>
      <c r="G27" s="11" t="s">
        <v>715</v>
      </c>
      <c r="H27" s="14">
        <v>12.05</v>
      </c>
      <c r="I27" s="109">
        <f t="shared" si="0"/>
        <v>24.1</v>
      </c>
      <c r="J27" s="115"/>
    </row>
    <row r="28" spans="1:16" ht="132">
      <c r="A28" s="114"/>
      <c r="B28" s="107">
        <v>13</v>
      </c>
      <c r="C28" s="10" t="s">
        <v>714</v>
      </c>
      <c r="D28" s="118" t="s">
        <v>265</v>
      </c>
      <c r="E28" s="138"/>
      <c r="F28" s="139"/>
      <c r="G28" s="11" t="s">
        <v>715</v>
      </c>
      <c r="H28" s="14">
        <v>12.05</v>
      </c>
      <c r="I28" s="109">
        <f t="shared" si="0"/>
        <v>156.65</v>
      </c>
      <c r="J28" s="115"/>
    </row>
    <row r="29" spans="1:16" ht="132">
      <c r="A29" s="114"/>
      <c r="B29" s="107">
        <v>6</v>
      </c>
      <c r="C29" s="10" t="s">
        <v>714</v>
      </c>
      <c r="D29" s="118" t="s">
        <v>267</v>
      </c>
      <c r="E29" s="138"/>
      <c r="F29" s="139"/>
      <c r="G29" s="11" t="s">
        <v>715</v>
      </c>
      <c r="H29" s="14">
        <v>12.05</v>
      </c>
      <c r="I29" s="109">
        <f t="shared" si="0"/>
        <v>72.300000000000011</v>
      </c>
      <c r="J29" s="115"/>
    </row>
    <row r="30" spans="1:16" ht="132">
      <c r="A30" s="114"/>
      <c r="B30" s="107">
        <v>5</v>
      </c>
      <c r="C30" s="10" t="s">
        <v>714</v>
      </c>
      <c r="D30" s="118" t="s">
        <v>270</v>
      </c>
      <c r="E30" s="138"/>
      <c r="F30" s="139"/>
      <c r="G30" s="11" t="s">
        <v>715</v>
      </c>
      <c r="H30" s="14">
        <v>12.05</v>
      </c>
      <c r="I30" s="109">
        <f t="shared" si="0"/>
        <v>60.25</v>
      </c>
      <c r="J30" s="115"/>
    </row>
    <row r="31" spans="1:16" ht="132">
      <c r="A31" s="114"/>
      <c r="B31" s="107">
        <v>5</v>
      </c>
      <c r="C31" s="10" t="s">
        <v>714</v>
      </c>
      <c r="D31" s="118" t="s">
        <v>311</v>
      </c>
      <c r="E31" s="138"/>
      <c r="F31" s="139"/>
      <c r="G31" s="11" t="s">
        <v>715</v>
      </c>
      <c r="H31" s="14">
        <v>12.05</v>
      </c>
      <c r="I31" s="109">
        <f t="shared" si="0"/>
        <v>60.25</v>
      </c>
      <c r="J31" s="115"/>
    </row>
    <row r="32" spans="1:16" ht="84">
      <c r="A32" s="114"/>
      <c r="B32" s="107">
        <v>16</v>
      </c>
      <c r="C32" s="10" t="s">
        <v>716</v>
      </c>
      <c r="D32" s="118" t="s">
        <v>25</v>
      </c>
      <c r="E32" s="138"/>
      <c r="F32" s="139"/>
      <c r="G32" s="11" t="s">
        <v>717</v>
      </c>
      <c r="H32" s="14">
        <v>7.09</v>
      </c>
      <c r="I32" s="109">
        <f t="shared" si="0"/>
        <v>113.44</v>
      </c>
      <c r="J32" s="115"/>
    </row>
    <row r="33" spans="1:10" ht="96">
      <c r="A33" s="114"/>
      <c r="B33" s="107">
        <v>8</v>
      </c>
      <c r="C33" s="10" t="s">
        <v>718</v>
      </c>
      <c r="D33" s="118" t="s">
        <v>26</v>
      </c>
      <c r="E33" s="138"/>
      <c r="F33" s="139"/>
      <c r="G33" s="11" t="s">
        <v>719</v>
      </c>
      <c r="H33" s="14">
        <v>7.09</v>
      </c>
      <c r="I33" s="109">
        <f t="shared" si="0"/>
        <v>56.72</v>
      </c>
      <c r="J33" s="115"/>
    </row>
    <row r="34" spans="1:10" ht="108">
      <c r="A34" s="114"/>
      <c r="B34" s="107">
        <v>8</v>
      </c>
      <c r="C34" s="10" t="s">
        <v>720</v>
      </c>
      <c r="D34" s="118" t="s">
        <v>26</v>
      </c>
      <c r="E34" s="138"/>
      <c r="F34" s="139"/>
      <c r="G34" s="11" t="s">
        <v>721</v>
      </c>
      <c r="H34" s="14">
        <v>8.15</v>
      </c>
      <c r="I34" s="109">
        <f t="shared" si="0"/>
        <v>65.2</v>
      </c>
      <c r="J34" s="115"/>
    </row>
    <row r="35" spans="1:10" ht="132">
      <c r="A35" s="114"/>
      <c r="B35" s="107">
        <v>6</v>
      </c>
      <c r="C35" s="10" t="s">
        <v>722</v>
      </c>
      <c r="D35" s="118" t="s">
        <v>26</v>
      </c>
      <c r="E35" s="138"/>
      <c r="F35" s="139"/>
      <c r="G35" s="11" t="s">
        <v>723</v>
      </c>
      <c r="H35" s="14">
        <v>28</v>
      </c>
      <c r="I35" s="109">
        <f t="shared" si="0"/>
        <v>168</v>
      </c>
      <c r="J35" s="115"/>
    </row>
    <row r="36" spans="1:10" ht="96">
      <c r="A36" s="114"/>
      <c r="B36" s="107">
        <v>2</v>
      </c>
      <c r="C36" s="10" t="s">
        <v>724</v>
      </c>
      <c r="D36" s="118" t="s">
        <v>25</v>
      </c>
      <c r="E36" s="138" t="s">
        <v>641</v>
      </c>
      <c r="F36" s="139"/>
      <c r="G36" s="11" t="s">
        <v>725</v>
      </c>
      <c r="H36" s="14">
        <v>17.37</v>
      </c>
      <c r="I36" s="109">
        <f t="shared" si="0"/>
        <v>34.74</v>
      </c>
      <c r="J36" s="115"/>
    </row>
    <row r="37" spans="1:10" ht="84">
      <c r="A37" s="114"/>
      <c r="B37" s="107">
        <v>20</v>
      </c>
      <c r="C37" s="10" t="s">
        <v>726</v>
      </c>
      <c r="D37" s="118" t="s">
        <v>26</v>
      </c>
      <c r="E37" s="138" t="s">
        <v>110</v>
      </c>
      <c r="F37" s="139"/>
      <c r="G37" s="11" t="s">
        <v>727</v>
      </c>
      <c r="H37" s="14">
        <v>4.96</v>
      </c>
      <c r="I37" s="109">
        <f t="shared" si="0"/>
        <v>99.2</v>
      </c>
      <c r="J37" s="115"/>
    </row>
    <row r="38" spans="1:10" ht="132">
      <c r="A38" s="114"/>
      <c r="B38" s="107">
        <v>18</v>
      </c>
      <c r="C38" s="10" t="s">
        <v>116</v>
      </c>
      <c r="D38" s="118"/>
      <c r="E38" s="138"/>
      <c r="F38" s="139"/>
      <c r="G38" s="11" t="s">
        <v>728</v>
      </c>
      <c r="H38" s="14">
        <v>6.73</v>
      </c>
      <c r="I38" s="109">
        <f t="shared" si="0"/>
        <v>121.14000000000001</v>
      </c>
      <c r="J38" s="115"/>
    </row>
    <row r="39" spans="1:10" ht="144">
      <c r="A39" s="114"/>
      <c r="B39" s="107">
        <v>18</v>
      </c>
      <c r="C39" s="10" t="s">
        <v>120</v>
      </c>
      <c r="D39" s="118"/>
      <c r="E39" s="138"/>
      <c r="F39" s="139"/>
      <c r="G39" s="11" t="s">
        <v>729</v>
      </c>
      <c r="H39" s="14">
        <v>6.38</v>
      </c>
      <c r="I39" s="109">
        <f t="shared" si="0"/>
        <v>114.84</v>
      </c>
      <c r="J39" s="115"/>
    </row>
    <row r="40" spans="1:10" ht="132">
      <c r="A40" s="114"/>
      <c r="B40" s="107">
        <v>6</v>
      </c>
      <c r="C40" s="10" t="s">
        <v>730</v>
      </c>
      <c r="D40" s="118"/>
      <c r="E40" s="138"/>
      <c r="F40" s="139"/>
      <c r="G40" s="11" t="s">
        <v>731</v>
      </c>
      <c r="H40" s="14">
        <v>4.96</v>
      </c>
      <c r="I40" s="109">
        <f t="shared" si="0"/>
        <v>29.759999999999998</v>
      </c>
      <c r="J40" s="115"/>
    </row>
    <row r="41" spans="1:10" ht="108">
      <c r="A41" s="114"/>
      <c r="B41" s="107">
        <v>27</v>
      </c>
      <c r="C41" s="10" t="s">
        <v>732</v>
      </c>
      <c r="D41" s="118"/>
      <c r="E41" s="138"/>
      <c r="F41" s="139"/>
      <c r="G41" s="11" t="s">
        <v>733</v>
      </c>
      <c r="H41" s="14">
        <v>6.38</v>
      </c>
      <c r="I41" s="109">
        <f t="shared" si="0"/>
        <v>172.26</v>
      </c>
      <c r="J41" s="115"/>
    </row>
    <row r="42" spans="1:10" ht="84">
      <c r="A42" s="114"/>
      <c r="B42" s="107">
        <v>10</v>
      </c>
      <c r="C42" s="10" t="s">
        <v>734</v>
      </c>
      <c r="D42" s="118" t="s">
        <v>23</v>
      </c>
      <c r="E42" s="138"/>
      <c r="F42" s="139"/>
      <c r="G42" s="11" t="s">
        <v>735</v>
      </c>
      <c r="H42" s="14">
        <v>35.090000000000003</v>
      </c>
      <c r="I42" s="109">
        <f t="shared" si="0"/>
        <v>350.90000000000003</v>
      </c>
      <c r="J42" s="115"/>
    </row>
    <row r="43" spans="1:10" ht="84">
      <c r="A43" s="114"/>
      <c r="B43" s="107">
        <v>10</v>
      </c>
      <c r="C43" s="10" t="s">
        <v>734</v>
      </c>
      <c r="D43" s="118" t="s">
        <v>26</v>
      </c>
      <c r="E43" s="138"/>
      <c r="F43" s="139"/>
      <c r="G43" s="11" t="s">
        <v>735</v>
      </c>
      <c r="H43" s="14">
        <v>35.090000000000003</v>
      </c>
      <c r="I43" s="109">
        <f t="shared" si="0"/>
        <v>350.90000000000003</v>
      </c>
      <c r="J43" s="115"/>
    </row>
    <row r="44" spans="1:10" ht="120">
      <c r="A44" s="114"/>
      <c r="B44" s="107">
        <v>12</v>
      </c>
      <c r="C44" s="10" t="s">
        <v>736</v>
      </c>
      <c r="D44" s="118" t="s">
        <v>25</v>
      </c>
      <c r="E44" s="138" t="s">
        <v>273</v>
      </c>
      <c r="F44" s="139"/>
      <c r="G44" s="11" t="s">
        <v>737</v>
      </c>
      <c r="H44" s="14">
        <v>48.91</v>
      </c>
      <c r="I44" s="109">
        <f t="shared" si="0"/>
        <v>586.91999999999996</v>
      </c>
      <c r="J44" s="115"/>
    </row>
    <row r="45" spans="1:10" ht="120">
      <c r="A45" s="114"/>
      <c r="B45" s="107">
        <v>3</v>
      </c>
      <c r="C45" s="10" t="s">
        <v>738</v>
      </c>
      <c r="D45" s="118" t="s">
        <v>25</v>
      </c>
      <c r="E45" s="138" t="s">
        <v>673</v>
      </c>
      <c r="F45" s="139"/>
      <c r="G45" s="11" t="s">
        <v>739</v>
      </c>
      <c r="H45" s="14">
        <v>52.1</v>
      </c>
      <c r="I45" s="109">
        <f t="shared" si="0"/>
        <v>156.30000000000001</v>
      </c>
      <c r="J45" s="115"/>
    </row>
    <row r="46" spans="1:10" ht="120">
      <c r="A46" s="114"/>
      <c r="B46" s="107">
        <v>3</v>
      </c>
      <c r="C46" s="10" t="s">
        <v>740</v>
      </c>
      <c r="D46" s="118" t="s">
        <v>25</v>
      </c>
      <c r="E46" s="138" t="s">
        <v>673</v>
      </c>
      <c r="F46" s="139"/>
      <c r="G46" s="11" t="s">
        <v>741</v>
      </c>
      <c r="H46" s="14">
        <v>55.29</v>
      </c>
      <c r="I46" s="109">
        <f t="shared" si="0"/>
        <v>165.87</v>
      </c>
      <c r="J46" s="115"/>
    </row>
    <row r="47" spans="1:10" ht="156">
      <c r="A47" s="114"/>
      <c r="B47" s="107">
        <v>8</v>
      </c>
      <c r="C47" s="10" t="s">
        <v>742</v>
      </c>
      <c r="D47" s="118" t="s">
        <v>25</v>
      </c>
      <c r="E47" s="138" t="s">
        <v>273</v>
      </c>
      <c r="F47" s="139"/>
      <c r="G47" s="11" t="s">
        <v>760</v>
      </c>
      <c r="H47" s="14">
        <v>66.27</v>
      </c>
      <c r="I47" s="109">
        <f t="shared" si="0"/>
        <v>530.16</v>
      </c>
      <c r="J47" s="115"/>
    </row>
    <row r="48" spans="1:10" ht="120">
      <c r="A48" s="114"/>
      <c r="B48" s="107">
        <v>1</v>
      </c>
      <c r="C48" s="10" t="s">
        <v>743</v>
      </c>
      <c r="D48" s="118" t="s">
        <v>212</v>
      </c>
      <c r="E48" s="138"/>
      <c r="F48" s="139"/>
      <c r="G48" s="11" t="s">
        <v>744</v>
      </c>
      <c r="H48" s="14">
        <v>86.83</v>
      </c>
      <c r="I48" s="109">
        <f t="shared" si="0"/>
        <v>86.83</v>
      </c>
      <c r="J48" s="115"/>
    </row>
    <row r="49" spans="1:10" ht="120">
      <c r="A49" s="114"/>
      <c r="B49" s="107">
        <v>1</v>
      </c>
      <c r="C49" s="10" t="s">
        <v>743</v>
      </c>
      <c r="D49" s="118" t="s">
        <v>265</v>
      </c>
      <c r="E49" s="138"/>
      <c r="F49" s="139"/>
      <c r="G49" s="11" t="s">
        <v>744</v>
      </c>
      <c r="H49" s="14">
        <v>86.83</v>
      </c>
      <c r="I49" s="109">
        <f t="shared" si="0"/>
        <v>86.83</v>
      </c>
      <c r="J49" s="115"/>
    </row>
    <row r="50" spans="1:10" ht="120">
      <c r="A50" s="114"/>
      <c r="B50" s="107">
        <v>1</v>
      </c>
      <c r="C50" s="10" t="s">
        <v>743</v>
      </c>
      <c r="D50" s="118" t="s">
        <v>267</v>
      </c>
      <c r="E50" s="138"/>
      <c r="F50" s="139"/>
      <c r="G50" s="11" t="s">
        <v>744</v>
      </c>
      <c r="H50" s="14">
        <v>86.83</v>
      </c>
      <c r="I50" s="109">
        <f t="shared" si="0"/>
        <v>86.83</v>
      </c>
      <c r="J50" s="115"/>
    </row>
    <row r="51" spans="1:10" ht="120">
      <c r="A51" s="114"/>
      <c r="B51" s="107">
        <v>1</v>
      </c>
      <c r="C51" s="10" t="s">
        <v>745</v>
      </c>
      <c r="D51" s="118"/>
      <c r="E51" s="138"/>
      <c r="F51" s="139"/>
      <c r="G51" s="11" t="s">
        <v>746</v>
      </c>
      <c r="H51" s="14">
        <v>21.62</v>
      </c>
      <c r="I51" s="109">
        <f t="shared" si="0"/>
        <v>21.62</v>
      </c>
      <c r="J51" s="115"/>
    </row>
    <row r="52" spans="1:10" ht="120">
      <c r="A52" s="114"/>
      <c r="B52" s="107">
        <v>1</v>
      </c>
      <c r="C52" s="10" t="s">
        <v>747</v>
      </c>
      <c r="D52" s="118" t="s">
        <v>271</v>
      </c>
      <c r="E52" s="138"/>
      <c r="F52" s="139"/>
      <c r="G52" s="11" t="s">
        <v>748</v>
      </c>
      <c r="H52" s="14">
        <v>69.11</v>
      </c>
      <c r="I52" s="109">
        <f t="shared" si="0"/>
        <v>69.11</v>
      </c>
      <c r="J52" s="115"/>
    </row>
    <row r="53" spans="1:10" ht="156">
      <c r="A53" s="114"/>
      <c r="B53" s="107">
        <v>1</v>
      </c>
      <c r="C53" s="10" t="s">
        <v>749</v>
      </c>
      <c r="D53" s="118" t="s">
        <v>212</v>
      </c>
      <c r="E53" s="138"/>
      <c r="F53" s="139"/>
      <c r="G53" s="11" t="s">
        <v>750</v>
      </c>
      <c r="H53" s="14">
        <v>131.13</v>
      </c>
      <c r="I53" s="109">
        <f t="shared" si="0"/>
        <v>131.13</v>
      </c>
      <c r="J53" s="115"/>
    </row>
    <row r="54" spans="1:10" ht="156">
      <c r="A54" s="114"/>
      <c r="B54" s="107">
        <v>1</v>
      </c>
      <c r="C54" s="10" t="s">
        <v>749</v>
      </c>
      <c r="D54" s="118" t="s">
        <v>269</v>
      </c>
      <c r="E54" s="138"/>
      <c r="F54" s="139"/>
      <c r="G54" s="11" t="s">
        <v>750</v>
      </c>
      <c r="H54" s="14">
        <v>131.13</v>
      </c>
      <c r="I54" s="109">
        <f t="shared" si="0"/>
        <v>131.13</v>
      </c>
      <c r="J54" s="115"/>
    </row>
    <row r="55" spans="1:10" ht="108">
      <c r="A55" s="114"/>
      <c r="B55" s="107">
        <v>1</v>
      </c>
      <c r="C55" s="10" t="s">
        <v>751</v>
      </c>
      <c r="D55" s="118"/>
      <c r="E55" s="138"/>
      <c r="F55" s="139"/>
      <c r="G55" s="11" t="s">
        <v>752</v>
      </c>
      <c r="H55" s="14">
        <v>120.5</v>
      </c>
      <c r="I55" s="109">
        <f t="shared" si="0"/>
        <v>120.5</v>
      </c>
      <c r="J55" s="115"/>
    </row>
    <row r="56" spans="1:10" ht="120">
      <c r="A56" s="114"/>
      <c r="B56" s="107">
        <v>2</v>
      </c>
      <c r="C56" s="10" t="s">
        <v>753</v>
      </c>
      <c r="D56" s="118"/>
      <c r="E56" s="138"/>
      <c r="F56" s="139"/>
      <c r="G56" s="11" t="s">
        <v>754</v>
      </c>
      <c r="H56" s="14">
        <v>120.5</v>
      </c>
      <c r="I56" s="109">
        <f t="shared" si="0"/>
        <v>241</v>
      </c>
      <c r="J56" s="115"/>
    </row>
    <row r="57" spans="1:10" ht="96">
      <c r="A57" s="114"/>
      <c r="B57" s="107">
        <v>2</v>
      </c>
      <c r="C57" s="10" t="s">
        <v>755</v>
      </c>
      <c r="D57" s="118" t="s">
        <v>25</v>
      </c>
      <c r="E57" s="138"/>
      <c r="F57" s="139"/>
      <c r="G57" s="11" t="s">
        <v>756</v>
      </c>
      <c r="H57" s="14">
        <v>209.1</v>
      </c>
      <c r="I57" s="109">
        <f t="shared" si="0"/>
        <v>418.2</v>
      </c>
      <c r="J57" s="115"/>
    </row>
    <row r="58" spans="1:10" ht="180">
      <c r="A58" s="114"/>
      <c r="B58" s="108">
        <v>1</v>
      </c>
      <c r="C58" s="12" t="s">
        <v>757</v>
      </c>
      <c r="D58" s="119" t="s">
        <v>25</v>
      </c>
      <c r="E58" s="148" t="s">
        <v>273</v>
      </c>
      <c r="F58" s="149"/>
      <c r="G58" s="13" t="s">
        <v>761</v>
      </c>
      <c r="H58" s="15">
        <v>122.27</v>
      </c>
      <c r="I58" s="110">
        <f t="shared" si="0"/>
        <v>122.27</v>
      </c>
      <c r="J58" s="115"/>
    </row>
  </sheetData>
  <mergeCells count="41">
    <mergeCell ref="E58:F58"/>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8:F28"/>
    <mergeCell ref="E29:F29"/>
    <mergeCell ref="E30:F30"/>
    <mergeCell ref="E31:F31"/>
    <mergeCell ref="E32:F32"/>
    <mergeCell ref="E23:F23"/>
    <mergeCell ref="E24:F24"/>
    <mergeCell ref="E25:F25"/>
    <mergeCell ref="E26:F26"/>
    <mergeCell ref="E27:F27"/>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0"/>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5354.8</v>
      </c>
      <c r="O2" t="s">
        <v>182</v>
      </c>
    </row>
    <row r="3" spans="1:15" ht="12.75" customHeight="1">
      <c r="A3" s="114"/>
      <c r="B3" s="121" t="s">
        <v>135</v>
      </c>
      <c r="C3" s="120"/>
      <c r="D3" s="120"/>
      <c r="E3" s="120"/>
      <c r="F3" s="120"/>
      <c r="G3" s="120"/>
      <c r="H3" s="120"/>
      <c r="I3" s="120"/>
      <c r="J3" s="120"/>
      <c r="K3" s="120"/>
      <c r="L3" s="115"/>
      <c r="N3">
        <v>5354.8</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769</v>
      </c>
      <c r="C10" s="120"/>
      <c r="D10" s="120"/>
      <c r="E10" s="120"/>
      <c r="F10" s="115"/>
      <c r="G10" s="116"/>
      <c r="H10" s="116" t="s">
        <v>769</v>
      </c>
      <c r="I10" s="120"/>
      <c r="J10" s="120"/>
      <c r="K10" s="140">
        <f>IF(Invoice!J10&lt;&gt;"",Invoice!J10,"")</f>
        <v>53135</v>
      </c>
      <c r="L10" s="115"/>
    </row>
    <row r="11" spans="1:15" ht="12.75" customHeight="1">
      <c r="A11" s="114"/>
      <c r="B11" s="114" t="s">
        <v>770</v>
      </c>
      <c r="C11" s="120"/>
      <c r="D11" s="120"/>
      <c r="E11" s="120"/>
      <c r="F11" s="115"/>
      <c r="G11" s="116"/>
      <c r="H11" s="116" t="s">
        <v>770</v>
      </c>
      <c r="I11" s="120"/>
      <c r="J11" s="120"/>
      <c r="K11" s="141"/>
      <c r="L11" s="115"/>
    </row>
    <row r="12" spans="1:15" ht="12.75" customHeight="1">
      <c r="A12" s="114"/>
      <c r="B12" s="114" t="s">
        <v>771</v>
      </c>
      <c r="C12" s="120"/>
      <c r="D12" s="120"/>
      <c r="E12" s="120"/>
      <c r="F12" s="115"/>
      <c r="G12" s="116"/>
      <c r="H12" s="116" t="s">
        <v>772</v>
      </c>
      <c r="I12" s="120"/>
      <c r="J12" s="120"/>
      <c r="K12" s="120"/>
      <c r="L12" s="115"/>
    </row>
    <row r="13" spans="1:15" ht="12.75" customHeight="1">
      <c r="A13" s="114"/>
      <c r="B13" s="114" t="s">
        <v>773</v>
      </c>
      <c r="C13" s="120"/>
      <c r="D13" s="120"/>
      <c r="E13" s="120"/>
      <c r="F13" s="115"/>
      <c r="G13" s="116"/>
      <c r="H13" s="116" t="s">
        <v>773</v>
      </c>
      <c r="I13" s="120"/>
      <c r="J13" s="120"/>
      <c r="K13" s="99" t="s">
        <v>11</v>
      </c>
      <c r="L13" s="115"/>
    </row>
    <row r="14" spans="1:15" ht="15" customHeight="1">
      <c r="A14" s="114"/>
      <c r="B14" s="114" t="s">
        <v>774</v>
      </c>
      <c r="C14" s="120"/>
      <c r="D14" s="120"/>
      <c r="E14" s="120"/>
      <c r="F14" s="115"/>
      <c r="G14" s="116"/>
      <c r="H14" s="116" t="s">
        <v>774</v>
      </c>
      <c r="I14" s="120"/>
      <c r="J14" s="120"/>
      <c r="K14" s="142">
        <f>Invoice!J14</f>
        <v>45327</v>
      </c>
      <c r="L14" s="115"/>
    </row>
    <row r="15" spans="1:15" ht="15" customHeight="1">
      <c r="A15" s="114"/>
      <c r="B15" s="6" t="s">
        <v>152</v>
      </c>
      <c r="C15" s="7"/>
      <c r="D15" s="7"/>
      <c r="E15" s="7"/>
      <c r="F15" s="8"/>
      <c r="G15" s="116"/>
      <c r="H15" s="9" t="s">
        <v>152</v>
      </c>
      <c r="I15" s="120"/>
      <c r="J15" s="120"/>
      <c r="K15" s="143"/>
      <c r="L15" s="115"/>
    </row>
    <row r="16" spans="1:15" ht="15" customHeight="1">
      <c r="A16" s="114"/>
      <c r="B16" s="120"/>
      <c r="C16" s="120"/>
      <c r="D16" s="120"/>
      <c r="E16" s="120"/>
      <c r="F16" s="120"/>
      <c r="G16" s="120"/>
      <c r="H16" s="120"/>
      <c r="I16" s="123" t="s">
        <v>142</v>
      </c>
      <c r="J16" s="123" t="s">
        <v>142</v>
      </c>
      <c r="K16" s="129">
        <v>41613</v>
      </c>
      <c r="L16" s="115"/>
    </row>
    <row r="17" spans="1:12" ht="12.75" customHeight="1">
      <c r="A17" s="114"/>
      <c r="B17" s="120" t="s">
        <v>712</v>
      </c>
      <c r="C17" s="120"/>
      <c r="D17" s="120"/>
      <c r="E17" s="120"/>
      <c r="F17" s="120"/>
      <c r="G17" s="120"/>
      <c r="H17" s="120"/>
      <c r="I17" s="123" t="s">
        <v>143</v>
      </c>
      <c r="J17" s="123" t="s">
        <v>143</v>
      </c>
      <c r="K17" s="129" t="str">
        <f>IF(Invoice!J17&lt;&gt;"",Invoice!J17,"")</f>
        <v>Sunny</v>
      </c>
      <c r="L17" s="115"/>
    </row>
    <row r="18" spans="1:12" ht="18" customHeight="1">
      <c r="A18" s="114"/>
      <c r="B18" s="120" t="s">
        <v>713</v>
      </c>
      <c r="C18" s="120"/>
      <c r="D18" s="120"/>
      <c r="E18" s="120"/>
      <c r="F18" s="120"/>
      <c r="G18" s="120"/>
      <c r="H18" s="120"/>
      <c r="I18" s="122" t="s">
        <v>258</v>
      </c>
      <c r="J18" s="122" t="s">
        <v>258</v>
      </c>
      <c r="K18" s="104" t="s">
        <v>276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4" t="s">
        <v>201</v>
      </c>
      <c r="G20" s="145"/>
      <c r="H20" s="100" t="s">
        <v>169</v>
      </c>
      <c r="I20" s="100" t="s">
        <v>202</v>
      </c>
      <c r="J20" s="100" t="s">
        <v>202</v>
      </c>
      <c r="K20" s="100" t="s">
        <v>21</v>
      </c>
      <c r="L20" s="115"/>
    </row>
    <row r="21" spans="1:12" ht="12.75" customHeight="1">
      <c r="A21" s="114"/>
      <c r="B21" s="105"/>
      <c r="C21" s="105"/>
      <c r="D21" s="105"/>
      <c r="E21" s="106"/>
      <c r="F21" s="146"/>
      <c r="G21" s="147"/>
      <c r="H21" s="105" t="s">
        <v>141</v>
      </c>
      <c r="I21" s="105"/>
      <c r="J21" s="105"/>
      <c r="K21" s="105"/>
      <c r="L21" s="115"/>
    </row>
    <row r="22" spans="1:12" ht="24" customHeight="1">
      <c r="A22" s="114"/>
      <c r="B22" s="107">
        <f>'Tax Invoice'!D18</f>
        <v>15</v>
      </c>
      <c r="C22" s="10" t="s">
        <v>714</v>
      </c>
      <c r="D22" s="10" t="s">
        <v>714</v>
      </c>
      <c r="E22" s="118" t="s">
        <v>107</v>
      </c>
      <c r="F22" s="138"/>
      <c r="G22" s="139"/>
      <c r="H22" s="11" t="s">
        <v>715</v>
      </c>
      <c r="I22" s="14">
        <f t="shared" ref="I22:I58" si="0">ROUNDUP(J22*$N$1,2)</f>
        <v>12.05</v>
      </c>
      <c r="J22" s="14">
        <v>12.05</v>
      </c>
      <c r="K22" s="109">
        <f t="shared" ref="K22:K58" si="1">I22*B22</f>
        <v>180.75</v>
      </c>
      <c r="L22" s="115"/>
    </row>
    <row r="23" spans="1:12" ht="24" customHeight="1">
      <c r="A23" s="114"/>
      <c r="B23" s="107">
        <f>'Tax Invoice'!D19</f>
        <v>8</v>
      </c>
      <c r="C23" s="10" t="s">
        <v>714</v>
      </c>
      <c r="D23" s="10" t="s">
        <v>714</v>
      </c>
      <c r="E23" s="118" t="s">
        <v>210</v>
      </c>
      <c r="F23" s="138"/>
      <c r="G23" s="139"/>
      <c r="H23" s="11" t="s">
        <v>715</v>
      </c>
      <c r="I23" s="14">
        <f t="shared" si="0"/>
        <v>12.05</v>
      </c>
      <c r="J23" s="14">
        <v>12.05</v>
      </c>
      <c r="K23" s="109">
        <f t="shared" si="1"/>
        <v>96.4</v>
      </c>
      <c r="L23" s="115"/>
    </row>
    <row r="24" spans="1:12" ht="24" customHeight="1">
      <c r="A24" s="114"/>
      <c r="B24" s="107">
        <f>'Tax Invoice'!D20</f>
        <v>2</v>
      </c>
      <c r="C24" s="10" t="s">
        <v>714</v>
      </c>
      <c r="D24" s="10" t="s">
        <v>714</v>
      </c>
      <c r="E24" s="118" t="s">
        <v>212</v>
      </c>
      <c r="F24" s="138"/>
      <c r="G24" s="139"/>
      <c r="H24" s="11" t="s">
        <v>715</v>
      </c>
      <c r="I24" s="14">
        <f t="shared" si="0"/>
        <v>12.05</v>
      </c>
      <c r="J24" s="14">
        <v>12.05</v>
      </c>
      <c r="K24" s="109">
        <f t="shared" si="1"/>
        <v>24.1</v>
      </c>
      <c r="L24" s="115"/>
    </row>
    <row r="25" spans="1:12" ht="24" customHeight="1">
      <c r="A25" s="114"/>
      <c r="B25" s="107">
        <f>'Tax Invoice'!D21</f>
        <v>2</v>
      </c>
      <c r="C25" s="10" t="s">
        <v>714</v>
      </c>
      <c r="D25" s="10" t="s">
        <v>714</v>
      </c>
      <c r="E25" s="118" t="s">
        <v>213</v>
      </c>
      <c r="F25" s="138"/>
      <c r="G25" s="139"/>
      <c r="H25" s="11" t="s">
        <v>715</v>
      </c>
      <c r="I25" s="14">
        <f t="shared" si="0"/>
        <v>12.05</v>
      </c>
      <c r="J25" s="14">
        <v>12.05</v>
      </c>
      <c r="K25" s="109">
        <f t="shared" si="1"/>
        <v>24.1</v>
      </c>
      <c r="L25" s="115"/>
    </row>
    <row r="26" spans="1:12" ht="24" customHeight="1">
      <c r="A26" s="114"/>
      <c r="B26" s="107">
        <f>'Tax Invoice'!D22</f>
        <v>2</v>
      </c>
      <c r="C26" s="10" t="s">
        <v>714</v>
      </c>
      <c r="D26" s="10" t="s">
        <v>714</v>
      </c>
      <c r="E26" s="118" t="s">
        <v>263</v>
      </c>
      <c r="F26" s="138"/>
      <c r="G26" s="139"/>
      <c r="H26" s="11" t="s">
        <v>715</v>
      </c>
      <c r="I26" s="14">
        <f t="shared" si="0"/>
        <v>12.05</v>
      </c>
      <c r="J26" s="14">
        <v>12.05</v>
      </c>
      <c r="K26" s="109">
        <f t="shared" si="1"/>
        <v>24.1</v>
      </c>
      <c r="L26" s="115"/>
    </row>
    <row r="27" spans="1:12" ht="24" customHeight="1">
      <c r="A27" s="114"/>
      <c r="B27" s="107">
        <f>'Tax Invoice'!D23</f>
        <v>2</v>
      </c>
      <c r="C27" s="10" t="s">
        <v>714</v>
      </c>
      <c r="D27" s="10" t="s">
        <v>714</v>
      </c>
      <c r="E27" s="118" t="s">
        <v>214</v>
      </c>
      <c r="F27" s="138"/>
      <c r="G27" s="139"/>
      <c r="H27" s="11" t="s">
        <v>715</v>
      </c>
      <c r="I27" s="14">
        <f t="shared" si="0"/>
        <v>12.05</v>
      </c>
      <c r="J27" s="14">
        <v>12.05</v>
      </c>
      <c r="K27" s="109">
        <f t="shared" si="1"/>
        <v>24.1</v>
      </c>
      <c r="L27" s="115"/>
    </row>
    <row r="28" spans="1:12" ht="24" customHeight="1">
      <c r="A28" s="114"/>
      <c r="B28" s="107">
        <f>'Tax Invoice'!D24</f>
        <v>13</v>
      </c>
      <c r="C28" s="10" t="s">
        <v>714</v>
      </c>
      <c r="D28" s="10" t="s">
        <v>714</v>
      </c>
      <c r="E28" s="118" t="s">
        <v>265</v>
      </c>
      <c r="F28" s="138"/>
      <c r="G28" s="139"/>
      <c r="H28" s="11" t="s">
        <v>715</v>
      </c>
      <c r="I28" s="14">
        <f t="shared" si="0"/>
        <v>12.05</v>
      </c>
      <c r="J28" s="14">
        <v>12.05</v>
      </c>
      <c r="K28" s="109">
        <f t="shared" si="1"/>
        <v>156.65</v>
      </c>
      <c r="L28" s="115"/>
    </row>
    <row r="29" spans="1:12" ht="24" customHeight="1">
      <c r="A29" s="114"/>
      <c r="B29" s="107">
        <f>'Tax Invoice'!D25</f>
        <v>6</v>
      </c>
      <c r="C29" s="10" t="s">
        <v>714</v>
      </c>
      <c r="D29" s="10" t="s">
        <v>714</v>
      </c>
      <c r="E29" s="118" t="s">
        <v>267</v>
      </c>
      <c r="F29" s="138"/>
      <c r="G29" s="139"/>
      <c r="H29" s="11" t="s">
        <v>715</v>
      </c>
      <c r="I29" s="14">
        <f t="shared" si="0"/>
        <v>12.05</v>
      </c>
      <c r="J29" s="14">
        <v>12.05</v>
      </c>
      <c r="K29" s="109">
        <f t="shared" si="1"/>
        <v>72.300000000000011</v>
      </c>
      <c r="L29" s="115"/>
    </row>
    <row r="30" spans="1:12" ht="24" customHeight="1">
      <c r="A30" s="114"/>
      <c r="B30" s="107">
        <f>'Tax Invoice'!D26</f>
        <v>5</v>
      </c>
      <c r="C30" s="10" t="s">
        <v>714</v>
      </c>
      <c r="D30" s="10" t="s">
        <v>714</v>
      </c>
      <c r="E30" s="118" t="s">
        <v>270</v>
      </c>
      <c r="F30" s="138"/>
      <c r="G30" s="139"/>
      <c r="H30" s="11" t="s">
        <v>715</v>
      </c>
      <c r="I30" s="14">
        <f t="shared" si="0"/>
        <v>12.05</v>
      </c>
      <c r="J30" s="14">
        <v>12.05</v>
      </c>
      <c r="K30" s="109">
        <f t="shared" si="1"/>
        <v>60.25</v>
      </c>
      <c r="L30" s="115"/>
    </row>
    <row r="31" spans="1:12" ht="24" customHeight="1">
      <c r="A31" s="114"/>
      <c r="B31" s="107">
        <f>'Tax Invoice'!D27</f>
        <v>5</v>
      </c>
      <c r="C31" s="10" t="s">
        <v>714</v>
      </c>
      <c r="D31" s="10" t="s">
        <v>714</v>
      </c>
      <c r="E31" s="118" t="s">
        <v>311</v>
      </c>
      <c r="F31" s="138"/>
      <c r="G31" s="139"/>
      <c r="H31" s="11" t="s">
        <v>715</v>
      </c>
      <c r="I31" s="14">
        <f t="shared" si="0"/>
        <v>12.05</v>
      </c>
      <c r="J31" s="14">
        <v>12.05</v>
      </c>
      <c r="K31" s="109">
        <f t="shared" si="1"/>
        <v>60.25</v>
      </c>
      <c r="L31" s="115"/>
    </row>
    <row r="32" spans="1:12" ht="12.75" customHeight="1">
      <c r="A32" s="114"/>
      <c r="B32" s="107">
        <f>'Tax Invoice'!D28</f>
        <v>16</v>
      </c>
      <c r="C32" s="10" t="s">
        <v>716</v>
      </c>
      <c r="D32" s="10" t="s">
        <v>716</v>
      </c>
      <c r="E32" s="118" t="s">
        <v>25</v>
      </c>
      <c r="F32" s="138"/>
      <c r="G32" s="139"/>
      <c r="H32" s="11" t="s">
        <v>717</v>
      </c>
      <c r="I32" s="14">
        <f t="shared" si="0"/>
        <v>7.09</v>
      </c>
      <c r="J32" s="14">
        <v>7.09</v>
      </c>
      <c r="K32" s="109">
        <f t="shared" si="1"/>
        <v>113.44</v>
      </c>
      <c r="L32" s="115"/>
    </row>
    <row r="33" spans="1:12" ht="12.75" customHeight="1">
      <c r="A33" s="114"/>
      <c r="B33" s="107">
        <f>'Tax Invoice'!D29</f>
        <v>8</v>
      </c>
      <c r="C33" s="10" t="s">
        <v>718</v>
      </c>
      <c r="D33" s="10" t="s">
        <v>718</v>
      </c>
      <c r="E33" s="118" t="s">
        <v>26</v>
      </c>
      <c r="F33" s="138"/>
      <c r="G33" s="139"/>
      <c r="H33" s="11" t="s">
        <v>719</v>
      </c>
      <c r="I33" s="14">
        <f t="shared" si="0"/>
        <v>7.09</v>
      </c>
      <c r="J33" s="14">
        <v>7.09</v>
      </c>
      <c r="K33" s="109">
        <f t="shared" si="1"/>
        <v>56.72</v>
      </c>
      <c r="L33" s="115"/>
    </row>
    <row r="34" spans="1:12" ht="24" customHeight="1">
      <c r="A34" s="114"/>
      <c r="B34" s="107">
        <f>'Tax Invoice'!D30</f>
        <v>8</v>
      </c>
      <c r="C34" s="10" t="s">
        <v>720</v>
      </c>
      <c r="D34" s="10" t="s">
        <v>720</v>
      </c>
      <c r="E34" s="118" t="s">
        <v>26</v>
      </c>
      <c r="F34" s="138"/>
      <c r="G34" s="139"/>
      <c r="H34" s="11" t="s">
        <v>721</v>
      </c>
      <c r="I34" s="14">
        <f t="shared" si="0"/>
        <v>8.15</v>
      </c>
      <c r="J34" s="14">
        <v>8.15</v>
      </c>
      <c r="K34" s="109">
        <f t="shared" si="1"/>
        <v>65.2</v>
      </c>
      <c r="L34" s="115"/>
    </row>
    <row r="35" spans="1:12" ht="24" customHeight="1">
      <c r="A35" s="114"/>
      <c r="B35" s="107">
        <f>'Tax Invoice'!D31</f>
        <v>6</v>
      </c>
      <c r="C35" s="10" t="s">
        <v>722</v>
      </c>
      <c r="D35" s="10" t="s">
        <v>722</v>
      </c>
      <c r="E35" s="118" t="s">
        <v>26</v>
      </c>
      <c r="F35" s="138"/>
      <c r="G35" s="139"/>
      <c r="H35" s="11" t="s">
        <v>723</v>
      </c>
      <c r="I35" s="14">
        <f t="shared" si="0"/>
        <v>28</v>
      </c>
      <c r="J35" s="14">
        <v>28</v>
      </c>
      <c r="K35" s="109">
        <f t="shared" si="1"/>
        <v>168</v>
      </c>
      <c r="L35" s="115"/>
    </row>
    <row r="36" spans="1:12" ht="12.75" customHeight="1">
      <c r="A36" s="114"/>
      <c r="B36" s="107">
        <f>'Tax Invoice'!D32</f>
        <v>2</v>
      </c>
      <c r="C36" s="10" t="s">
        <v>724</v>
      </c>
      <c r="D36" s="10" t="s">
        <v>758</v>
      </c>
      <c r="E36" s="118" t="s">
        <v>25</v>
      </c>
      <c r="F36" s="138" t="s">
        <v>641</v>
      </c>
      <c r="G36" s="139"/>
      <c r="H36" s="11" t="s">
        <v>725</v>
      </c>
      <c r="I36" s="14">
        <f t="shared" si="0"/>
        <v>17.37</v>
      </c>
      <c r="J36" s="14">
        <v>17.37</v>
      </c>
      <c r="K36" s="109">
        <f t="shared" si="1"/>
        <v>34.74</v>
      </c>
      <c r="L36" s="115"/>
    </row>
    <row r="37" spans="1:12" ht="12.75" customHeight="1">
      <c r="A37" s="114"/>
      <c r="B37" s="107">
        <f>'Tax Invoice'!D33</f>
        <v>20</v>
      </c>
      <c r="C37" s="10" t="s">
        <v>726</v>
      </c>
      <c r="D37" s="10" t="s">
        <v>726</v>
      </c>
      <c r="E37" s="118" t="s">
        <v>26</v>
      </c>
      <c r="F37" s="138" t="s">
        <v>110</v>
      </c>
      <c r="G37" s="139"/>
      <c r="H37" s="11" t="s">
        <v>727</v>
      </c>
      <c r="I37" s="14">
        <f t="shared" si="0"/>
        <v>4.96</v>
      </c>
      <c r="J37" s="14">
        <v>4.96</v>
      </c>
      <c r="K37" s="109">
        <f t="shared" si="1"/>
        <v>99.2</v>
      </c>
      <c r="L37" s="115"/>
    </row>
    <row r="38" spans="1:12" ht="24" customHeight="1">
      <c r="A38" s="114"/>
      <c r="B38" s="107">
        <f>'Tax Invoice'!D34</f>
        <v>18</v>
      </c>
      <c r="C38" s="10" t="s">
        <v>116</v>
      </c>
      <c r="D38" s="10" t="s">
        <v>116</v>
      </c>
      <c r="E38" s="118"/>
      <c r="F38" s="138"/>
      <c r="G38" s="139"/>
      <c r="H38" s="11" t="s">
        <v>728</v>
      </c>
      <c r="I38" s="14">
        <f t="shared" si="0"/>
        <v>6.73</v>
      </c>
      <c r="J38" s="14">
        <v>6.73</v>
      </c>
      <c r="K38" s="109">
        <f t="shared" si="1"/>
        <v>121.14000000000001</v>
      </c>
      <c r="L38" s="115"/>
    </row>
    <row r="39" spans="1:12" ht="24" customHeight="1">
      <c r="A39" s="114"/>
      <c r="B39" s="107">
        <f>'Tax Invoice'!D35</f>
        <v>18</v>
      </c>
      <c r="C39" s="10" t="s">
        <v>120</v>
      </c>
      <c r="D39" s="10" t="s">
        <v>120</v>
      </c>
      <c r="E39" s="118"/>
      <c r="F39" s="138"/>
      <c r="G39" s="139"/>
      <c r="H39" s="11" t="s">
        <v>729</v>
      </c>
      <c r="I39" s="14">
        <f t="shared" si="0"/>
        <v>6.38</v>
      </c>
      <c r="J39" s="14">
        <v>6.38</v>
      </c>
      <c r="K39" s="109">
        <f t="shared" si="1"/>
        <v>114.84</v>
      </c>
      <c r="L39" s="115"/>
    </row>
    <row r="40" spans="1:12" ht="24" customHeight="1">
      <c r="A40" s="114"/>
      <c r="B40" s="107">
        <f>'Tax Invoice'!D36</f>
        <v>6</v>
      </c>
      <c r="C40" s="10" t="s">
        <v>730</v>
      </c>
      <c r="D40" s="10" t="s">
        <v>730</v>
      </c>
      <c r="E40" s="118"/>
      <c r="F40" s="138"/>
      <c r="G40" s="139"/>
      <c r="H40" s="11" t="s">
        <v>731</v>
      </c>
      <c r="I40" s="14">
        <f t="shared" si="0"/>
        <v>4.96</v>
      </c>
      <c r="J40" s="14">
        <v>4.96</v>
      </c>
      <c r="K40" s="109">
        <f t="shared" si="1"/>
        <v>29.759999999999998</v>
      </c>
      <c r="L40" s="115"/>
    </row>
    <row r="41" spans="1:12" ht="24" customHeight="1">
      <c r="A41" s="114"/>
      <c r="B41" s="107">
        <f>'Tax Invoice'!D37</f>
        <v>27</v>
      </c>
      <c r="C41" s="10" t="s">
        <v>732</v>
      </c>
      <c r="D41" s="10" t="s">
        <v>732</v>
      </c>
      <c r="E41" s="118"/>
      <c r="F41" s="138"/>
      <c r="G41" s="139"/>
      <c r="H41" s="11" t="s">
        <v>733</v>
      </c>
      <c r="I41" s="14">
        <f t="shared" si="0"/>
        <v>6.38</v>
      </c>
      <c r="J41" s="14">
        <v>6.38</v>
      </c>
      <c r="K41" s="109">
        <f t="shared" si="1"/>
        <v>172.26</v>
      </c>
      <c r="L41" s="115"/>
    </row>
    <row r="42" spans="1:12" ht="12.75" customHeight="1">
      <c r="A42" s="114"/>
      <c r="B42" s="107">
        <f>'Tax Invoice'!D38</f>
        <v>10</v>
      </c>
      <c r="C42" s="10" t="s">
        <v>734</v>
      </c>
      <c r="D42" s="10" t="s">
        <v>734</v>
      </c>
      <c r="E42" s="118" t="s">
        <v>23</v>
      </c>
      <c r="F42" s="138"/>
      <c r="G42" s="139"/>
      <c r="H42" s="11" t="s">
        <v>735</v>
      </c>
      <c r="I42" s="14">
        <f t="shared" si="0"/>
        <v>35.090000000000003</v>
      </c>
      <c r="J42" s="14">
        <v>35.090000000000003</v>
      </c>
      <c r="K42" s="109">
        <f t="shared" si="1"/>
        <v>350.90000000000003</v>
      </c>
      <c r="L42" s="115"/>
    </row>
    <row r="43" spans="1:12" ht="12.75" customHeight="1">
      <c r="A43" s="114"/>
      <c r="B43" s="107">
        <f>'Tax Invoice'!D39</f>
        <v>10</v>
      </c>
      <c r="C43" s="10" t="s">
        <v>734</v>
      </c>
      <c r="D43" s="10" t="s">
        <v>734</v>
      </c>
      <c r="E43" s="118" t="s">
        <v>26</v>
      </c>
      <c r="F43" s="138"/>
      <c r="G43" s="139"/>
      <c r="H43" s="11" t="s">
        <v>735</v>
      </c>
      <c r="I43" s="14">
        <f t="shared" si="0"/>
        <v>35.090000000000003</v>
      </c>
      <c r="J43" s="14">
        <v>35.090000000000003</v>
      </c>
      <c r="K43" s="109">
        <f t="shared" si="1"/>
        <v>350.90000000000003</v>
      </c>
      <c r="L43" s="115"/>
    </row>
    <row r="44" spans="1:12" ht="24" customHeight="1">
      <c r="A44" s="114"/>
      <c r="B44" s="107">
        <f>'Tax Invoice'!D40</f>
        <v>12</v>
      </c>
      <c r="C44" s="10" t="s">
        <v>736</v>
      </c>
      <c r="D44" s="10" t="s">
        <v>736</v>
      </c>
      <c r="E44" s="118" t="s">
        <v>25</v>
      </c>
      <c r="F44" s="138" t="s">
        <v>273</v>
      </c>
      <c r="G44" s="139"/>
      <c r="H44" s="11" t="s">
        <v>737</v>
      </c>
      <c r="I44" s="14">
        <f t="shared" si="0"/>
        <v>48.91</v>
      </c>
      <c r="J44" s="14">
        <v>48.91</v>
      </c>
      <c r="K44" s="109">
        <f t="shared" si="1"/>
        <v>586.91999999999996</v>
      </c>
      <c r="L44" s="115"/>
    </row>
    <row r="45" spans="1:12" ht="24" customHeight="1">
      <c r="A45" s="114"/>
      <c r="B45" s="107">
        <f>'Tax Invoice'!D41</f>
        <v>3</v>
      </c>
      <c r="C45" s="10" t="s">
        <v>738</v>
      </c>
      <c r="D45" s="10" t="s">
        <v>738</v>
      </c>
      <c r="E45" s="118" t="s">
        <v>25</v>
      </c>
      <c r="F45" s="138" t="s">
        <v>673</v>
      </c>
      <c r="G45" s="139"/>
      <c r="H45" s="11" t="s">
        <v>739</v>
      </c>
      <c r="I45" s="14">
        <f t="shared" si="0"/>
        <v>52.1</v>
      </c>
      <c r="J45" s="14">
        <v>52.1</v>
      </c>
      <c r="K45" s="109">
        <f t="shared" si="1"/>
        <v>156.30000000000001</v>
      </c>
      <c r="L45" s="115"/>
    </row>
    <row r="46" spans="1:12" ht="24" customHeight="1">
      <c r="A46" s="114"/>
      <c r="B46" s="107">
        <f>'Tax Invoice'!D42</f>
        <v>3</v>
      </c>
      <c r="C46" s="10" t="s">
        <v>740</v>
      </c>
      <c r="D46" s="10" t="s">
        <v>740</v>
      </c>
      <c r="E46" s="118" t="s">
        <v>25</v>
      </c>
      <c r="F46" s="138" t="s">
        <v>673</v>
      </c>
      <c r="G46" s="139"/>
      <c r="H46" s="11" t="s">
        <v>741</v>
      </c>
      <c r="I46" s="14">
        <f t="shared" si="0"/>
        <v>55.29</v>
      </c>
      <c r="J46" s="14">
        <v>55.29</v>
      </c>
      <c r="K46" s="109">
        <f t="shared" si="1"/>
        <v>165.87</v>
      </c>
      <c r="L46" s="115"/>
    </row>
    <row r="47" spans="1:12" ht="24" customHeight="1">
      <c r="A47" s="114"/>
      <c r="B47" s="107">
        <f>'Tax Invoice'!D43</f>
        <v>8</v>
      </c>
      <c r="C47" s="10" t="s">
        <v>742</v>
      </c>
      <c r="D47" s="10" t="s">
        <v>742</v>
      </c>
      <c r="E47" s="118" t="s">
        <v>25</v>
      </c>
      <c r="F47" s="138" t="s">
        <v>273</v>
      </c>
      <c r="G47" s="139"/>
      <c r="H47" s="11" t="s">
        <v>760</v>
      </c>
      <c r="I47" s="14">
        <f t="shared" si="0"/>
        <v>66.27</v>
      </c>
      <c r="J47" s="14">
        <v>66.27</v>
      </c>
      <c r="K47" s="109">
        <f t="shared" si="1"/>
        <v>530.16</v>
      </c>
      <c r="L47" s="115"/>
    </row>
    <row r="48" spans="1:12" ht="24" customHeight="1">
      <c r="A48" s="114"/>
      <c r="B48" s="107">
        <f>'Tax Invoice'!D44</f>
        <v>1</v>
      </c>
      <c r="C48" s="10" t="s">
        <v>743</v>
      </c>
      <c r="D48" s="10" t="s">
        <v>743</v>
      </c>
      <c r="E48" s="118" t="s">
        <v>212</v>
      </c>
      <c r="F48" s="138"/>
      <c r="G48" s="139"/>
      <c r="H48" s="11" t="s">
        <v>744</v>
      </c>
      <c r="I48" s="14">
        <f t="shared" si="0"/>
        <v>86.83</v>
      </c>
      <c r="J48" s="14">
        <v>86.83</v>
      </c>
      <c r="K48" s="109">
        <f t="shared" si="1"/>
        <v>86.83</v>
      </c>
      <c r="L48" s="115"/>
    </row>
    <row r="49" spans="1:12" ht="24" customHeight="1">
      <c r="A49" s="114"/>
      <c r="B49" s="107">
        <f>'Tax Invoice'!D45</f>
        <v>1</v>
      </c>
      <c r="C49" s="10" t="s">
        <v>743</v>
      </c>
      <c r="D49" s="10" t="s">
        <v>743</v>
      </c>
      <c r="E49" s="118" t="s">
        <v>265</v>
      </c>
      <c r="F49" s="138"/>
      <c r="G49" s="139"/>
      <c r="H49" s="11" t="s">
        <v>744</v>
      </c>
      <c r="I49" s="14">
        <f t="shared" si="0"/>
        <v>86.83</v>
      </c>
      <c r="J49" s="14">
        <v>86.83</v>
      </c>
      <c r="K49" s="109">
        <f t="shared" si="1"/>
        <v>86.83</v>
      </c>
      <c r="L49" s="115"/>
    </row>
    <row r="50" spans="1:12" ht="24" customHeight="1">
      <c r="A50" s="114"/>
      <c r="B50" s="107">
        <f>'Tax Invoice'!D46</f>
        <v>1</v>
      </c>
      <c r="C50" s="10" t="s">
        <v>743</v>
      </c>
      <c r="D50" s="10" t="s">
        <v>743</v>
      </c>
      <c r="E50" s="118" t="s">
        <v>267</v>
      </c>
      <c r="F50" s="138"/>
      <c r="G50" s="139"/>
      <c r="H50" s="11" t="s">
        <v>744</v>
      </c>
      <c r="I50" s="14">
        <f t="shared" si="0"/>
        <v>86.83</v>
      </c>
      <c r="J50" s="14">
        <v>86.83</v>
      </c>
      <c r="K50" s="109">
        <f t="shared" si="1"/>
        <v>86.83</v>
      </c>
      <c r="L50" s="115"/>
    </row>
    <row r="51" spans="1:12" ht="24" customHeight="1">
      <c r="A51" s="114"/>
      <c r="B51" s="107">
        <f>'Tax Invoice'!D47</f>
        <v>1</v>
      </c>
      <c r="C51" s="10" t="s">
        <v>745</v>
      </c>
      <c r="D51" s="10" t="s">
        <v>745</v>
      </c>
      <c r="E51" s="118"/>
      <c r="F51" s="138"/>
      <c r="G51" s="139"/>
      <c r="H51" s="11" t="s">
        <v>746</v>
      </c>
      <c r="I51" s="14">
        <f t="shared" si="0"/>
        <v>21.62</v>
      </c>
      <c r="J51" s="14">
        <v>21.62</v>
      </c>
      <c r="K51" s="109">
        <f t="shared" si="1"/>
        <v>21.62</v>
      </c>
      <c r="L51" s="115"/>
    </row>
    <row r="52" spans="1:12" ht="24" customHeight="1">
      <c r="A52" s="114"/>
      <c r="B52" s="107">
        <f>'Tax Invoice'!D48</f>
        <v>1</v>
      </c>
      <c r="C52" s="10" t="s">
        <v>747</v>
      </c>
      <c r="D52" s="10" t="s">
        <v>747</v>
      </c>
      <c r="E52" s="118" t="s">
        <v>271</v>
      </c>
      <c r="F52" s="138"/>
      <c r="G52" s="139"/>
      <c r="H52" s="11" t="s">
        <v>748</v>
      </c>
      <c r="I52" s="14">
        <f t="shared" si="0"/>
        <v>69.11</v>
      </c>
      <c r="J52" s="14">
        <v>69.11</v>
      </c>
      <c r="K52" s="109">
        <f t="shared" si="1"/>
        <v>69.11</v>
      </c>
      <c r="L52" s="115"/>
    </row>
    <row r="53" spans="1:12" ht="24" customHeight="1">
      <c r="A53" s="114"/>
      <c r="B53" s="107">
        <f>'Tax Invoice'!D49</f>
        <v>1</v>
      </c>
      <c r="C53" s="10" t="s">
        <v>749</v>
      </c>
      <c r="D53" s="10" t="s">
        <v>749</v>
      </c>
      <c r="E53" s="118" t="s">
        <v>212</v>
      </c>
      <c r="F53" s="138"/>
      <c r="G53" s="139"/>
      <c r="H53" s="11" t="s">
        <v>750</v>
      </c>
      <c r="I53" s="14">
        <f t="shared" si="0"/>
        <v>131.13</v>
      </c>
      <c r="J53" s="14">
        <v>131.13</v>
      </c>
      <c r="K53" s="109">
        <f t="shared" si="1"/>
        <v>131.13</v>
      </c>
      <c r="L53" s="115"/>
    </row>
    <row r="54" spans="1:12" ht="24" customHeight="1">
      <c r="A54" s="114"/>
      <c r="B54" s="107">
        <f>'Tax Invoice'!D50</f>
        <v>1</v>
      </c>
      <c r="C54" s="10" t="s">
        <v>749</v>
      </c>
      <c r="D54" s="10" t="s">
        <v>749</v>
      </c>
      <c r="E54" s="118" t="s">
        <v>269</v>
      </c>
      <c r="F54" s="138"/>
      <c r="G54" s="139"/>
      <c r="H54" s="11" t="s">
        <v>750</v>
      </c>
      <c r="I54" s="14">
        <f t="shared" si="0"/>
        <v>131.13</v>
      </c>
      <c r="J54" s="14">
        <v>131.13</v>
      </c>
      <c r="K54" s="109">
        <f t="shared" si="1"/>
        <v>131.13</v>
      </c>
      <c r="L54" s="115"/>
    </row>
    <row r="55" spans="1:12" ht="24" customHeight="1">
      <c r="A55" s="114"/>
      <c r="B55" s="107">
        <f>'Tax Invoice'!D51</f>
        <v>1</v>
      </c>
      <c r="C55" s="10" t="s">
        <v>751</v>
      </c>
      <c r="D55" s="10" t="s">
        <v>751</v>
      </c>
      <c r="E55" s="118"/>
      <c r="F55" s="138"/>
      <c r="G55" s="139"/>
      <c r="H55" s="11" t="s">
        <v>752</v>
      </c>
      <c r="I55" s="14">
        <f t="shared" si="0"/>
        <v>120.5</v>
      </c>
      <c r="J55" s="14">
        <v>120.5</v>
      </c>
      <c r="K55" s="109">
        <f t="shared" si="1"/>
        <v>120.5</v>
      </c>
      <c r="L55" s="115"/>
    </row>
    <row r="56" spans="1:12" ht="24" customHeight="1">
      <c r="A56" s="114"/>
      <c r="B56" s="107">
        <f>'Tax Invoice'!D52</f>
        <v>2</v>
      </c>
      <c r="C56" s="10" t="s">
        <v>753</v>
      </c>
      <c r="D56" s="10" t="s">
        <v>753</v>
      </c>
      <c r="E56" s="118"/>
      <c r="F56" s="138"/>
      <c r="G56" s="139"/>
      <c r="H56" s="11" t="s">
        <v>754</v>
      </c>
      <c r="I56" s="14">
        <f t="shared" si="0"/>
        <v>120.5</v>
      </c>
      <c r="J56" s="14">
        <v>120.5</v>
      </c>
      <c r="K56" s="109">
        <f t="shared" si="1"/>
        <v>241</v>
      </c>
      <c r="L56" s="115"/>
    </row>
    <row r="57" spans="1:12" ht="24" customHeight="1">
      <c r="A57" s="114"/>
      <c r="B57" s="107">
        <f>'Tax Invoice'!D53</f>
        <v>2</v>
      </c>
      <c r="C57" s="10" t="s">
        <v>755</v>
      </c>
      <c r="D57" s="10" t="s">
        <v>755</v>
      </c>
      <c r="E57" s="118" t="s">
        <v>25</v>
      </c>
      <c r="F57" s="138"/>
      <c r="G57" s="139"/>
      <c r="H57" s="11" t="s">
        <v>756</v>
      </c>
      <c r="I57" s="14">
        <f t="shared" si="0"/>
        <v>209.1</v>
      </c>
      <c r="J57" s="14">
        <v>209.1</v>
      </c>
      <c r="K57" s="109">
        <f t="shared" si="1"/>
        <v>418.2</v>
      </c>
      <c r="L57" s="115"/>
    </row>
    <row r="58" spans="1:12" ht="24" customHeight="1">
      <c r="A58" s="114"/>
      <c r="B58" s="108">
        <f>'Tax Invoice'!D54</f>
        <v>1</v>
      </c>
      <c r="C58" s="12" t="s">
        <v>757</v>
      </c>
      <c r="D58" s="12" t="s">
        <v>757</v>
      </c>
      <c r="E58" s="119" t="s">
        <v>25</v>
      </c>
      <c r="F58" s="148" t="s">
        <v>273</v>
      </c>
      <c r="G58" s="149"/>
      <c r="H58" s="13" t="s">
        <v>761</v>
      </c>
      <c r="I58" s="15">
        <f t="shared" si="0"/>
        <v>122.27</v>
      </c>
      <c r="J58" s="15">
        <v>122.27</v>
      </c>
      <c r="K58" s="110">
        <f t="shared" si="1"/>
        <v>122.27</v>
      </c>
      <c r="L58" s="115"/>
    </row>
    <row r="59" spans="1:12" ht="12.75" customHeight="1">
      <c r="A59" s="114"/>
      <c r="B59" s="126">
        <f>SUM(B22:B58)</f>
        <v>248</v>
      </c>
      <c r="C59" s="126" t="s">
        <v>144</v>
      </c>
      <c r="D59" s="126"/>
      <c r="E59" s="126"/>
      <c r="F59" s="126"/>
      <c r="G59" s="126"/>
      <c r="H59" s="126"/>
      <c r="I59" s="127" t="s">
        <v>255</v>
      </c>
      <c r="J59" s="127" t="s">
        <v>255</v>
      </c>
      <c r="K59" s="128">
        <f>SUM(K22:K58)</f>
        <v>5354.8</v>
      </c>
      <c r="L59" s="115"/>
    </row>
    <row r="60" spans="1:12" ht="12.75" customHeight="1">
      <c r="A60" s="114"/>
      <c r="B60" s="126"/>
      <c r="C60" s="126"/>
      <c r="D60" s="126"/>
      <c r="E60" s="126"/>
      <c r="F60" s="126"/>
      <c r="G60" s="126"/>
      <c r="H60" s="126"/>
      <c r="I60" s="127" t="s">
        <v>766</v>
      </c>
      <c r="J60" s="127" t="s">
        <v>184</v>
      </c>
      <c r="K60" s="128">
        <f>K59*-0.4</f>
        <v>-2141.92</v>
      </c>
      <c r="L60" s="115"/>
    </row>
    <row r="61" spans="1:12" ht="12.75" customHeight="1" outlineLevel="1">
      <c r="A61" s="114"/>
      <c r="B61" s="126"/>
      <c r="C61" s="126"/>
      <c r="D61" s="126"/>
      <c r="E61" s="126"/>
      <c r="F61" s="126"/>
      <c r="G61" s="126"/>
      <c r="H61" s="126"/>
      <c r="I61" s="127" t="s">
        <v>767</v>
      </c>
      <c r="J61" s="127" t="s">
        <v>185</v>
      </c>
      <c r="K61" s="128">
        <f>Invoice!J61</f>
        <v>0</v>
      </c>
      <c r="L61" s="115"/>
    </row>
    <row r="62" spans="1:12" ht="12.75" customHeight="1">
      <c r="A62" s="114"/>
      <c r="B62" s="126"/>
      <c r="C62" s="126"/>
      <c r="D62" s="126"/>
      <c r="E62" s="126"/>
      <c r="F62" s="126"/>
      <c r="G62" s="126"/>
      <c r="H62" s="126"/>
      <c r="I62" s="127" t="s">
        <v>257</v>
      </c>
      <c r="J62" s="127" t="s">
        <v>257</v>
      </c>
      <c r="K62" s="128">
        <f>SUM(K59:K61)</f>
        <v>3212.88</v>
      </c>
      <c r="L62" s="115"/>
    </row>
    <row r="63" spans="1:12" ht="12.75" customHeight="1">
      <c r="A63" s="6"/>
      <c r="B63" s="7"/>
      <c r="C63" s="7"/>
      <c r="D63" s="7"/>
      <c r="E63" s="7"/>
      <c r="F63" s="7"/>
      <c r="G63" s="7"/>
      <c r="H63" s="7" t="s">
        <v>768</v>
      </c>
      <c r="I63" s="7"/>
      <c r="J63" s="7"/>
      <c r="K63" s="7"/>
      <c r="L63" s="8"/>
    </row>
    <row r="64" spans="1:12" ht="12.75" customHeight="1"/>
    <row r="65" ht="12.75" customHeight="1"/>
    <row r="66" ht="12.75" customHeight="1"/>
    <row r="67" ht="12.75" customHeight="1"/>
    <row r="68" ht="12.75" customHeight="1"/>
    <row r="69" ht="12.75" customHeight="1"/>
    <row r="70" ht="12.75" customHeight="1"/>
  </sheetData>
  <mergeCells count="41">
    <mergeCell ref="F57:G57"/>
    <mergeCell ref="F58:G58"/>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32:G32"/>
    <mergeCell ref="F33:G33"/>
    <mergeCell ref="F34:G34"/>
    <mergeCell ref="F35:G35"/>
    <mergeCell ref="F36:G36"/>
    <mergeCell ref="F27:G27"/>
    <mergeCell ref="F28:G28"/>
    <mergeCell ref="F29:G29"/>
    <mergeCell ref="F30:G30"/>
    <mergeCell ref="F31:G31"/>
    <mergeCell ref="F24:G24"/>
    <mergeCell ref="F25:G25"/>
    <mergeCell ref="F23:G23"/>
    <mergeCell ref="F26:G26"/>
    <mergeCell ref="K10:K11"/>
    <mergeCell ref="K14:K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5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5354.8</v>
      </c>
      <c r="O2" s="21" t="s">
        <v>259</v>
      </c>
    </row>
    <row r="3" spans="1:15" s="21" customFormat="1" ht="15" customHeight="1" thickBot="1">
      <c r="A3" s="22" t="s">
        <v>151</v>
      </c>
      <c r="G3" s="28">
        <f>Invoice!J14</f>
        <v>45327</v>
      </c>
      <c r="H3" s="29"/>
      <c r="N3" s="21">
        <v>5354.8</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THB</v>
      </c>
    </row>
    <row r="10" spans="1:15" s="21" customFormat="1" ht="13.5" thickBot="1">
      <c r="A10" s="36" t="str">
        <f>'Copy paste to Here'!G10</f>
        <v>JS Sourcings2</v>
      </c>
      <c r="B10" s="37"/>
      <c r="C10" s="37"/>
      <c r="D10" s="37"/>
      <c r="F10" s="38" t="str">
        <f>'Copy paste to Here'!B10</f>
        <v>JS Sourcings2</v>
      </c>
      <c r="G10" s="39"/>
      <c r="H10" s="40"/>
      <c r="K10" s="95" t="s">
        <v>276</v>
      </c>
      <c r="L10" s="35" t="s">
        <v>276</v>
      </c>
      <c r="M10" s="21">
        <v>1</v>
      </c>
    </row>
    <row r="11" spans="1:15" s="21" customFormat="1" ht="15.75" thickBot="1">
      <c r="A11" s="41" t="str">
        <f>'Copy paste to Here'!G11</f>
        <v>Sam2 Kong2</v>
      </c>
      <c r="B11" s="42"/>
      <c r="C11" s="42"/>
      <c r="D11" s="42"/>
      <c r="F11" s="43" t="str">
        <f>'Copy paste to Here'!B11</f>
        <v>Sam2 Kong2</v>
      </c>
      <c r="G11" s="44"/>
      <c r="H11" s="45"/>
      <c r="K11" s="93" t="s">
        <v>158</v>
      </c>
      <c r="L11" s="46" t="s">
        <v>159</v>
      </c>
      <c r="M11" s="21">
        <f>VLOOKUP(G3,[1]Sheet1!$A$9:$I$7290,2,FALSE)</f>
        <v>35.5</v>
      </c>
    </row>
    <row r="12" spans="1:15" s="21" customFormat="1" ht="15.75" thickBot="1">
      <c r="A12" s="41" t="str">
        <f>'Copy paste to Here'!G12</f>
        <v>30/F Room 30-01 / S-01 152 Chartered Square Building</v>
      </c>
      <c r="B12" s="42"/>
      <c r="C12" s="42"/>
      <c r="D12" s="42"/>
      <c r="E12" s="89"/>
      <c r="F12" s="43" t="str">
        <f>'Copy paste to Here'!B12</f>
        <v>30/F Room 30-01 / S-01 152 Chartered Square Building</v>
      </c>
      <c r="G12" s="44"/>
      <c r="H12" s="45"/>
      <c r="K12" s="93" t="s">
        <v>160</v>
      </c>
      <c r="L12" s="46" t="s">
        <v>133</v>
      </c>
      <c r="M12" s="21">
        <f>VLOOKUP(G3,[1]Sheet1!$A$9:$I$7290,3,FALSE)</f>
        <v>38.04</v>
      </c>
    </row>
    <row r="13" spans="1:15" s="21" customFormat="1" ht="15.75" thickBot="1">
      <c r="A13" s="41" t="str">
        <f>'Copy paste to Here'!G13</f>
        <v>10500 Bang Rak</v>
      </c>
      <c r="B13" s="42"/>
      <c r="C13" s="42"/>
      <c r="D13" s="42"/>
      <c r="E13" s="111" t="s">
        <v>276</v>
      </c>
      <c r="F13" s="43" t="str">
        <f>'Copy paste to Here'!B13</f>
        <v>10500 Bang Rak</v>
      </c>
      <c r="G13" s="44"/>
      <c r="H13" s="45"/>
      <c r="K13" s="93" t="s">
        <v>161</v>
      </c>
      <c r="L13" s="46" t="s">
        <v>162</v>
      </c>
      <c r="M13" s="113">
        <f>VLOOKUP(G3,[1]Sheet1!$A$9:$I$7290,4,FALSE)</f>
        <v>44.5</v>
      </c>
    </row>
    <row r="14" spans="1:15" s="21" customFormat="1" ht="15.75" thickBot="1">
      <c r="A14" s="41" t="str">
        <f>'Copy paste to Here'!G14</f>
        <v>Thailand</v>
      </c>
      <c r="B14" s="42"/>
      <c r="C14" s="42"/>
      <c r="D14" s="42"/>
      <c r="E14" s="111">
        <f>VLOOKUP(J9,$L$10:$M$17,2,FALSE)</f>
        <v>1</v>
      </c>
      <c r="F14" s="43" t="str">
        <f>'Copy paste to Here'!B14</f>
        <v>Thailand</v>
      </c>
      <c r="G14" s="44"/>
      <c r="H14" s="45"/>
      <c r="K14" s="93" t="s">
        <v>163</v>
      </c>
      <c r="L14" s="46" t="s">
        <v>164</v>
      </c>
      <c r="M14" s="21">
        <f>VLOOKUP(G3,[1]Sheet1!$A$9:$I$7290,5,FALSE)</f>
        <v>22.66</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26.13</v>
      </c>
    </row>
    <row r="16" spans="1:15" s="21" customFormat="1" ht="13.7" customHeight="1" thickBot="1">
      <c r="A16" s="52"/>
      <c r="K16" s="94" t="s">
        <v>167</v>
      </c>
      <c r="L16" s="51" t="s">
        <v>168</v>
      </c>
      <c r="M16" s="21">
        <f>VLOOKUP(G3,[1]Sheet1!$A$9:$I$7290,7,FALSE)</f>
        <v>21.2</v>
      </c>
    </row>
    <row r="17" spans="1:13" s="21" customFormat="1" ht="13.5" thickBot="1">
      <c r="A17" s="53" t="s">
        <v>169</v>
      </c>
      <c r="B17" s="54" t="s">
        <v>170</v>
      </c>
      <c r="C17" s="54" t="s">
        <v>284</v>
      </c>
      <c r="D17" s="55" t="s">
        <v>198</v>
      </c>
      <c r="E17" s="55" t="s">
        <v>261</v>
      </c>
      <c r="F17" s="55" t="str">
        <f>CONCATENATE("Amount ",,J9)</f>
        <v>Amount THB</v>
      </c>
      <c r="G17" s="54" t="s">
        <v>171</v>
      </c>
      <c r="H17" s="54" t="s">
        <v>172</v>
      </c>
      <c r="J17" s="21" t="s">
        <v>173</v>
      </c>
      <c r="K17" s="21" t="s">
        <v>174</v>
      </c>
      <c r="L17" s="21" t="s">
        <v>174</v>
      </c>
      <c r="M17" s="21">
        <v>2.5</v>
      </c>
    </row>
    <row r="18" spans="1:13" s="62" customFormat="1" ht="25.5">
      <c r="A18" s="56" t="str">
        <f>IF((LEN('Copy paste to Here'!G22))&gt;5,((CONCATENATE('Copy paste to Here'!G22," &amp; ",'Copy paste to Here'!D22,"  &amp;  ",'Copy paste to Here'!E22))),"Empty Cell")</f>
        <v xml:space="preserve">Bio - Flex nose stud, 20g (0.8mm) with a 2.5mm round top with bezel set SwarovskiⓇ crystal &amp; Crystal Color: Clear  &amp;  </v>
      </c>
      <c r="B18" s="57" t="str">
        <f>'Copy paste to Here'!C22</f>
        <v>ANSBC25</v>
      </c>
      <c r="C18" s="57" t="s">
        <v>714</v>
      </c>
      <c r="D18" s="58">
        <f>Invoice!B22</f>
        <v>15</v>
      </c>
      <c r="E18" s="59">
        <f>'Shipping Invoice'!J22*$N$1</f>
        <v>12.05</v>
      </c>
      <c r="F18" s="59">
        <f>D18*E18</f>
        <v>180.75</v>
      </c>
      <c r="G18" s="60">
        <f>E18*$E$14</f>
        <v>12.05</v>
      </c>
      <c r="H18" s="61">
        <f>D18*G18</f>
        <v>180.75</v>
      </c>
    </row>
    <row r="19" spans="1:13" s="62" customFormat="1" ht="25.5">
      <c r="A19" s="112" t="str">
        <f>IF((LEN('Copy paste to Here'!G23))&gt;5,((CONCATENATE('Copy paste to Here'!G23," &amp; ",'Copy paste to Here'!D23,"  &amp;  ",'Copy paste to Here'!E23))),"Empty Cell")</f>
        <v xml:space="preserve">Bio - Flex nose stud, 20g (0.8mm) with a 2.5mm round top with bezel set SwarovskiⓇ crystal &amp; Crystal Color: AB  &amp;  </v>
      </c>
      <c r="B19" s="57" t="str">
        <f>'Copy paste to Here'!C23</f>
        <v>ANSBC25</v>
      </c>
      <c r="C19" s="57" t="s">
        <v>714</v>
      </c>
      <c r="D19" s="58">
        <f>Invoice!B23</f>
        <v>8</v>
      </c>
      <c r="E19" s="59">
        <f>'Shipping Invoice'!J23*$N$1</f>
        <v>12.05</v>
      </c>
      <c r="F19" s="59">
        <f t="shared" ref="F19:F82" si="0">D19*E19</f>
        <v>96.4</v>
      </c>
      <c r="G19" s="60">
        <f t="shared" ref="G19:G82" si="1">E19*$E$14</f>
        <v>12.05</v>
      </c>
      <c r="H19" s="63">
        <f t="shared" ref="H19:H82" si="2">D19*G19</f>
        <v>96.4</v>
      </c>
    </row>
    <row r="20" spans="1:13" s="62" customFormat="1" ht="25.5">
      <c r="A20" s="56" t="str">
        <f>IF((LEN('Copy paste to Here'!G24))&gt;5,((CONCATENATE('Copy paste to Here'!G24," &amp; ",'Copy paste to Here'!D24,"  &amp;  ",'Copy paste to Here'!E24))),"Empty Cell")</f>
        <v xml:space="preserve">Bio - Flex nose stud, 20g (0.8mm) with a 2.5mm round top with bezel set SwarovskiⓇ crystal &amp; Crystal Color: Rose  &amp;  </v>
      </c>
      <c r="B20" s="57" t="str">
        <f>'Copy paste to Here'!C24</f>
        <v>ANSBC25</v>
      </c>
      <c r="C20" s="57" t="s">
        <v>714</v>
      </c>
      <c r="D20" s="58">
        <f>Invoice!B24</f>
        <v>2</v>
      </c>
      <c r="E20" s="59">
        <f>'Shipping Invoice'!J24*$N$1</f>
        <v>12.05</v>
      </c>
      <c r="F20" s="59">
        <f t="shared" si="0"/>
        <v>24.1</v>
      </c>
      <c r="G20" s="60">
        <f t="shared" si="1"/>
        <v>12.05</v>
      </c>
      <c r="H20" s="63">
        <f t="shared" si="2"/>
        <v>24.1</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Light Sapphire  &amp;  </v>
      </c>
      <c r="B21" s="57" t="str">
        <f>'Copy paste to Here'!C25</f>
        <v>ANSBC25</v>
      </c>
      <c r="C21" s="57" t="s">
        <v>714</v>
      </c>
      <c r="D21" s="58">
        <f>Invoice!B25</f>
        <v>2</v>
      </c>
      <c r="E21" s="59">
        <f>'Shipping Invoice'!J25*$N$1</f>
        <v>12.05</v>
      </c>
      <c r="F21" s="59">
        <f t="shared" si="0"/>
        <v>24.1</v>
      </c>
      <c r="G21" s="60">
        <f t="shared" si="1"/>
        <v>12.05</v>
      </c>
      <c r="H21" s="63">
        <f t="shared" si="2"/>
        <v>24.1</v>
      </c>
    </row>
    <row r="22" spans="1:13" s="62" customFormat="1" ht="25.5">
      <c r="A22" s="56" t="str">
        <f>IF((LEN('Copy paste to Here'!G26))&gt;5,((CONCATENATE('Copy paste to Here'!G26," &amp; ",'Copy paste to Here'!D26,"  &amp;  ",'Copy paste to Here'!E26))),"Empty Cell")</f>
        <v xml:space="preserve">Bio - Flex nose stud, 20g (0.8mm) with a 2.5mm round top with bezel set SwarovskiⓇ crystal &amp; Crystal Color: Sapphire  &amp;  </v>
      </c>
      <c r="B22" s="57" t="str">
        <f>'Copy paste to Here'!C26</f>
        <v>ANSBC25</v>
      </c>
      <c r="C22" s="57" t="s">
        <v>714</v>
      </c>
      <c r="D22" s="58">
        <f>Invoice!B26</f>
        <v>2</v>
      </c>
      <c r="E22" s="59">
        <f>'Shipping Invoice'!J26*$N$1</f>
        <v>12.05</v>
      </c>
      <c r="F22" s="59">
        <f t="shared" si="0"/>
        <v>24.1</v>
      </c>
      <c r="G22" s="60">
        <f t="shared" si="1"/>
        <v>12.05</v>
      </c>
      <c r="H22" s="63">
        <f t="shared" si="2"/>
        <v>24.1</v>
      </c>
    </row>
    <row r="23" spans="1:13" s="62" customFormat="1" ht="25.5">
      <c r="A23" s="56" t="str">
        <f>IF((LEN('Copy paste to Here'!G27))&gt;5,((CONCATENATE('Copy paste to Here'!G27," &amp; ",'Copy paste to Here'!D27,"  &amp;  ",'Copy paste to Here'!E27))),"Empty Cell")</f>
        <v xml:space="preserve">Bio - Flex nose stud, 20g (0.8mm) with a 2.5mm round top with bezel set SwarovskiⓇ crystal &amp; Crystal Color: Aquamarine  &amp;  </v>
      </c>
      <c r="B23" s="57" t="str">
        <f>'Copy paste to Here'!C27</f>
        <v>ANSBC25</v>
      </c>
      <c r="C23" s="57" t="s">
        <v>714</v>
      </c>
      <c r="D23" s="58">
        <f>Invoice!B27</f>
        <v>2</v>
      </c>
      <c r="E23" s="59">
        <f>'Shipping Invoice'!J27*$N$1</f>
        <v>12.05</v>
      </c>
      <c r="F23" s="59">
        <f t="shared" si="0"/>
        <v>24.1</v>
      </c>
      <c r="G23" s="60">
        <f t="shared" si="1"/>
        <v>12.05</v>
      </c>
      <c r="H23" s="63">
        <f t="shared" si="2"/>
        <v>24.1</v>
      </c>
    </row>
    <row r="24" spans="1:13" s="62" customFormat="1" ht="25.5">
      <c r="A24" s="56" t="str">
        <f>IF((LEN('Copy paste to Here'!G28))&gt;5,((CONCATENATE('Copy paste to Here'!G28," &amp; ",'Copy paste to Here'!D28,"  &amp;  ",'Copy paste to Here'!E28))),"Empty Cell")</f>
        <v xml:space="preserve">Bio - Flex nose stud, 20g (0.8mm) with a 2.5mm round top with bezel set SwarovskiⓇ crystal &amp; Crystal Color: Blue Zircon  &amp;  </v>
      </c>
      <c r="B24" s="57" t="str">
        <f>'Copy paste to Here'!C28</f>
        <v>ANSBC25</v>
      </c>
      <c r="C24" s="57" t="s">
        <v>714</v>
      </c>
      <c r="D24" s="58">
        <f>Invoice!B28</f>
        <v>13</v>
      </c>
      <c r="E24" s="59">
        <f>'Shipping Invoice'!J28*$N$1</f>
        <v>12.05</v>
      </c>
      <c r="F24" s="59">
        <f t="shared" si="0"/>
        <v>156.65</v>
      </c>
      <c r="G24" s="60">
        <f t="shared" si="1"/>
        <v>12.05</v>
      </c>
      <c r="H24" s="63">
        <f t="shared" si="2"/>
        <v>156.65</v>
      </c>
    </row>
    <row r="25" spans="1:13" s="62" customFormat="1" ht="25.5">
      <c r="A25" s="56" t="str">
        <f>IF((LEN('Copy paste to Here'!G29))&gt;5,((CONCATENATE('Copy paste to Here'!G29," &amp; ",'Copy paste to Here'!D29,"  &amp;  ",'Copy paste to Here'!E29))),"Empty Cell")</f>
        <v xml:space="preserve">Bio - Flex nose stud, 20g (0.8mm) with a 2.5mm round top with bezel set SwarovskiⓇ crystal &amp; Crystal Color: Amethyst  &amp;  </v>
      </c>
      <c r="B25" s="57" t="str">
        <f>'Copy paste to Here'!C29</f>
        <v>ANSBC25</v>
      </c>
      <c r="C25" s="57" t="s">
        <v>714</v>
      </c>
      <c r="D25" s="58">
        <f>Invoice!B29</f>
        <v>6</v>
      </c>
      <c r="E25" s="59">
        <f>'Shipping Invoice'!J29*$N$1</f>
        <v>12.05</v>
      </c>
      <c r="F25" s="59">
        <f t="shared" si="0"/>
        <v>72.300000000000011</v>
      </c>
      <c r="G25" s="60">
        <f t="shared" si="1"/>
        <v>12.05</v>
      </c>
      <c r="H25" s="63">
        <f t="shared" si="2"/>
        <v>72.300000000000011</v>
      </c>
    </row>
    <row r="26" spans="1:13" s="62" customFormat="1" ht="25.5">
      <c r="A26" s="56" t="str">
        <f>IF((LEN('Copy paste to Here'!G30))&gt;5,((CONCATENATE('Copy paste to Here'!G30," &amp; ",'Copy paste to Here'!D30,"  &amp;  ",'Copy paste to Here'!E30))),"Empty Cell")</f>
        <v xml:space="preserve">Bio - Flex nose stud, 20g (0.8mm) with a 2.5mm round top with bezel set SwarovskiⓇ crystal &amp; Crystal Color: Emerald  &amp;  </v>
      </c>
      <c r="B26" s="57" t="str">
        <f>'Copy paste to Here'!C30</f>
        <v>ANSBC25</v>
      </c>
      <c r="C26" s="57" t="s">
        <v>714</v>
      </c>
      <c r="D26" s="58">
        <f>Invoice!B30</f>
        <v>5</v>
      </c>
      <c r="E26" s="59">
        <f>'Shipping Invoice'!J30*$N$1</f>
        <v>12.05</v>
      </c>
      <c r="F26" s="59">
        <f t="shared" si="0"/>
        <v>60.25</v>
      </c>
      <c r="G26" s="60">
        <f t="shared" si="1"/>
        <v>12.05</v>
      </c>
      <c r="H26" s="63">
        <f t="shared" si="2"/>
        <v>60.25</v>
      </c>
    </row>
    <row r="27" spans="1:13" s="62" customFormat="1" ht="25.5">
      <c r="A27" s="56" t="str">
        <f>IF((LEN('Copy paste to Here'!G31))&gt;5,((CONCATENATE('Copy paste to Here'!G31," &amp; ",'Copy paste to Here'!D31,"  &amp;  ",'Copy paste to Here'!E31))),"Empty Cell")</f>
        <v xml:space="preserve">Bio - Flex nose stud, 20g (0.8mm) with a 2.5mm round top with bezel set SwarovskiⓇ crystal &amp; Crystal Color: Peridot  &amp;  </v>
      </c>
      <c r="B27" s="57" t="str">
        <f>'Copy paste to Here'!C31</f>
        <v>ANSBC25</v>
      </c>
      <c r="C27" s="57" t="s">
        <v>714</v>
      </c>
      <c r="D27" s="58">
        <f>Invoice!B31</f>
        <v>5</v>
      </c>
      <c r="E27" s="59">
        <f>'Shipping Invoice'!J31*$N$1</f>
        <v>12.05</v>
      </c>
      <c r="F27" s="59">
        <f t="shared" si="0"/>
        <v>60.25</v>
      </c>
      <c r="G27" s="60">
        <f t="shared" si="1"/>
        <v>12.05</v>
      </c>
      <c r="H27" s="63">
        <f t="shared" si="2"/>
        <v>60.25</v>
      </c>
    </row>
    <row r="28" spans="1:13" s="62" customFormat="1" ht="24">
      <c r="A28" s="56" t="str">
        <f>IF((LEN('Copy paste to Here'!G32))&gt;5,((CONCATENATE('Copy paste to Here'!G32," &amp; ",'Copy paste to Here'!D32,"  &amp;  ",'Copy paste to Here'!E32))),"Empty Cell")</f>
        <v xml:space="preserve">316L steel barbell, 1.2mm (16g) with two 4mm balls &amp; Length: 8mm  &amp;  </v>
      </c>
      <c r="B28" s="57" t="str">
        <f>'Copy paste to Here'!C32</f>
        <v>BBEB4</v>
      </c>
      <c r="C28" s="57" t="s">
        <v>716</v>
      </c>
      <c r="D28" s="58">
        <f>Invoice!B32</f>
        <v>16</v>
      </c>
      <c r="E28" s="59">
        <f>'Shipping Invoice'!J32*$N$1</f>
        <v>7.09</v>
      </c>
      <c r="F28" s="59">
        <f t="shared" si="0"/>
        <v>113.44</v>
      </c>
      <c r="G28" s="60">
        <f t="shared" si="1"/>
        <v>7.09</v>
      </c>
      <c r="H28" s="63">
        <f t="shared" si="2"/>
        <v>113.44</v>
      </c>
    </row>
    <row r="29" spans="1:13" s="62" customFormat="1" ht="25.5">
      <c r="A29" s="56" t="str">
        <f>IF((LEN('Copy paste to Here'!G33))&gt;5,((CONCATENATE('Copy paste to Here'!G33," &amp; ",'Copy paste to Here'!D33,"  &amp;  ",'Copy paste to Here'!E33))),"Empty Cell")</f>
        <v xml:space="preserve">316L steel barbell, 14g (1.6mm) with two 4mm balls &amp; Length: 10mm  &amp;  </v>
      </c>
      <c r="B29" s="57" t="str">
        <f>'Copy paste to Here'!C33</f>
        <v>BBER20B</v>
      </c>
      <c r="C29" s="57" t="s">
        <v>718</v>
      </c>
      <c r="D29" s="58">
        <f>Invoice!B33</f>
        <v>8</v>
      </c>
      <c r="E29" s="59">
        <f>'Shipping Invoice'!J33*$N$1</f>
        <v>7.09</v>
      </c>
      <c r="F29" s="59">
        <f t="shared" si="0"/>
        <v>56.72</v>
      </c>
      <c r="G29" s="60">
        <f t="shared" si="1"/>
        <v>7.09</v>
      </c>
      <c r="H29" s="63">
        <f t="shared" si="2"/>
        <v>56.72</v>
      </c>
    </row>
    <row r="30" spans="1:13" s="62" customFormat="1" ht="24">
      <c r="A30" s="56" t="str">
        <f>IF((LEN('Copy paste to Here'!G34))&gt;5,((CONCATENATE('Copy paste to Here'!G34," &amp; ",'Copy paste to Here'!D34,"  &amp;  ",'Copy paste to Here'!E34))),"Empty Cell")</f>
        <v xml:space="preserve">Surgical steel eyebrow banana, 18g (1mm) with two 3mm cones &amp; Length: 10mm  &amp;  </v>
      </c>
      <c r="B30" s="57" t="str">
        <f>'Copy paste to Here'!C34</f>
        <v>BN18CN3</v>
      </c>
      <c r="C30" s="57" t="s">
        <v>720</v>
      </c>
      <c r="D30" s="58">
        <f>Invoice!B34</f>
        <v>8</v>
      </c>
      <c r="E30" s="59">
        <f>'Shipping Invoice'!J34*$N$1</f>
        <v>8.15</v>
      </c>
      <c r="F30" s="59">
        <f t="shared" si="0"/>
        <v>65.2</v>
      </c>
      <c r="G30" s="60">
        <f t="shared" si="1"/>
        <v>8.15</v>
      </c>
      <c r="H30" s="63">
        <f t="shared" si="2"/>
        <v>65.2</v>
      </c>
    </row>
    <row r="31" spans="1:13" s="62" customFormat="1" ht="24">
      <c r="A31" s="56" t="str">
        <f>IF((LEN('Copy paste to Here'!G35))&gt;5,((CONCATENATE('Copy paste to Here'!G35," &amp; ",'Copy paste to Here'!D35,"  &amp;  ",'Copy paste to Here'!E35))),"Empty Cell")</f>
        <v xml:space="preserve">Surgical steel eyebrow banana, 16g (1.2mm) with two internally threaded 3mm balls &amp; Length: 10mm  &amp;  </v>
      </c>
      <c r="B31" s="57" t="str">
        <f>'Copy paste to Here'!C35</f>
        <v>BNEBIN</v>
      </c>
      <c r="C31" s="57" t="s">
        <v>722</v>
      </c>
      <c r="D31" s="58">
        <f>Invoice!B35</f>
        <v>6</v>
      </c>
      <c r="E31" s="59">
        <f>'Shipping Invoice'!J35*$N$1</f>
        <v>28</v>
      </c>
      <c r="F31" s="59">
        <f t="shared" si="0"/>
        <v>168</v>
      </c>
      <c r="G31" s="60">
        <f t="shared" si="1"/>
        <v>28</v>
      </c>
      <c r="H31" s="63">
        <f t="shared" si="2"/>
        <v>168</v>
      </c>
    </row>
    <row r="32" spans="1:13" s="62" customFormat="1" ht="24">
      <c r="A32" s="56" t="str">
        <f>IF((LEN('Copy paste to Here'!G36))&gt;5,((CONCATENATE('Copy paste to Here'!G36," &amp; ",'Copy paste to Here'!D36,"  &amp;  ",'Copy paste to Here'!E36))),"Empty Cell")</f>
        <v>Acrylic fake taper with rubber O-rings in UV and solid colors &amp; Length: 8mm  &amp;  Color: # 8 in picture</v>
      </c>
      <c r="B32" s="57" t="str">
        <f>'Copy paste to Here'!C36</f>
        <v>IVTP</v>
      </c>
      <c r="C32" s="57" t="s">
        <v>758</v>
      </c>
      <c r="D32" s="58">
        <f>Invoice!B36</f>
        <v>2</v>
      </c>
      <c r="E32" s="59">
        <f>'Shipping Invoice'!J36*$N$1</f>
        <v>17.37</v>
      </c>
      <c r="F32" s="59">
        <f t="shared" si="0"/>
        <v>34.74</v>
      </c>
      <c r="G32" s="60">
        <f t="shared" si="1"/>
        <v>17.37</v>
      </c>
      <c r="H32" s="63">
        <f t="shared" si="2"/>
        <v>34.74</v>
      </c>
    </row>
    <row r="33" spans="1:8" s="62" customFormat="1" ht="24">
      <c r="A33" s="56" t="str">
        <f>IF((LEN('Copy paste to Here'!G37))&gt;5,((CONCATENATE('Copy paste to Here'!G37," &amp; ",'Copy paste to Here'!D37,"  &amp;  ",'Copy paste to Here'!E37))),"Empty Cell")</f>
        <v>16g Flexible acrylic labret retainer with push in disc &amp; Length: 10mm  &amp;  Color: Clear</v>
      </c>
      <c r="B33" s="57" t="str">
        <f>'Copy paste to Here'!C37</f>
        <v>LBRT16</v>
      </c>
      <c r="C33" s="57" t="s">
        <v>726</v>
      </c>
      <c r="D33" s="58">
        <f>Invoice!B37</f>
        <v>20</v>
      </c>
      <c r="E33" s="59">
        <f>'Shipping Invoice'!J37*$N$1</f>
        <v>4.96</v>
      </c>
      <c r="F33" s="59">
        <f t="shared" si="0"/>
        <v>99.2</v>
      </c>
      <c r="G33" s="60">
        <f t="shared" si="1"/>
        <v>4.96</v>
      </c>
      <c r="H33" s="63">
        <f t="shared" si="2"/>
        <v>99.2</v>
      </c>
    </row>
    <row r="34" spans="1:8" s="62" customFormat="1" ht="24">
      <c r="A34" s="56" t="str">
        <f>IF((LEN('Copy paste to Here'!G38))&gt;5,((CONCATENATE('Copy paste to Here'!G38," &amp; ",'Copy paste to Here'!D38,"  &amp;  ",'Copy paste to Here'!E38))),"Empty Cell")</f>
        <v xml:space="preserve">High polished surgical steel nose screw, 0.8mm (20g) with 2mm ball shaped top &amp;   &amp;  </v>
      </c>
      <c r="B34" s="57" t="str">
        <f>'Copy paste to Here'!C38</f>
        <v>NSB</v>
      </c>
      <c r="C34" s="57" t="s">
        <v>116</v>
      </c>
      <c r="D34" s="58">
        <f>Invoice!B38</f>
        <v>18</v>
      </c>
      <c r="E34" s="59">
        <f>'Shipping Invoice'!J38*$N$1</f>
        <v>6.73</v>
      </c>
      <c r="F34" s="59">
        <f t="shared" si="0"/>
        <v>121.14000000000001</v>
      </c>
      <c r="G34" s="60">
        <f t="shared" si="1"/>
        <v>6.73</v>
      </c>
      <c r="H34" s="63">
        <f t="shared" si="2"/>
        <v>121.14000000000001</v>
      </c>
    </row>
    <row r="35" spans="1:8" s="62" customFormat="1" ht="24">
      <c r="A35" s="56" t="str">
        <f>IF((LEN('Copy paste to Here'!G39))&gt;5,((CONCATENATE('Copy paste to Here'!G39," &amp; ",'Copy paste to Here'!D39,"  &amp;  ",'Copy paste to Here'!E39))),"Empty Cell")</f>
        <v xml:space="preserve">High polished surgical steel nose screw, 20g (0.8mm) with 2mm cone shaped top &amp;   &amp;  </v>
      </c>
      <c r="B35" s="57" t="str">
        <f>'Copy paste to Here'!C39</f>
        <v>NSCN</v>
      </c>
      <c r="C35" s="57" t="s">
        <v>120</v>
      </c>
      <c r="D35" s="58">
        <f>Invoice!B39</f>
        <v>18</v>
      </c>
      <c r="E35" s="59">
        <f>'Shipping Invoice'!J39*$N$1</f>
        <v>6.38</v>
      </c>
      <c r="F35" s="59">
        <f t="shared" si="0"/>
        <v>114.84</v>
      </c>
      <c r="G35" s="60">
        <f t="shared" si="1"/>
        <v>6.38</v>
      </c>
      <c r="H35" s="63">
        <f t="shared" si="2"/>
        <v>114.84</v>
      </c>
    </row>
    <row r="36" spans="1:8" s="62" customFormat="1" ht="24">
      <c r="A36" s="56" t="str">
        <f>IF((LEN('Copy paste to Here'!G40))&gt;5,((CONCATENATE('Copy paste to Here'!G40," &amp; ",'Copy paste to Here'!D40,"  &amp;  ",'Copy paste to Here'!E40))),"Empty Cell")</f>
        <v xml:space="preserve">Clear acrylic flexible nose stud retainer, 20g (0.8mm) with 2mm flat disk shaped top &amp;   &amp;  </v>
      </c>
      <c r="B36" s="57" t="str">
        <f>'Copy paste to Here'!C40</f>
        <v>NSRTD</v>
      </c>
      <c r="C36" s="57" t="s">
        <v>730</v>
      </c>
      <c r="D36" s="58">
        <f>Invoice!B40</f>
        <v>6</v>
      </c>
      <c r="E36" s="59">
        <f>'Shipping Invoice'!J40*$N$1</f>
        <v>4.96</v>
      </c>
      <c r="F36" s="59">
        <f t="shared" si="0"/>
        <v>29.759999999999998</v>
      </c>
      <c r="G36" s="60">
        <f t="shared" si="1"/>
        <v>4.96</v>
      </c>
      <c r="H36" s="63">
        <f t="shared" si="2"/>
        <v>29.759999999999998</v>
      </c>
    </row>
    <row r="37" spans="1:8" s="62" customFormat="1" ht="24">
      <c r="A37" s="56" t="str">
        <f>IF((LEN('Copy paste to Here'!G41))&gt;5,((CONCATENATE('Copy paste to Here'!G41," &amp; ",'Copy paste to Here'!D41,"  &amp;  ",'Copy paste to Here'!E41))),"Empty Cell")</f>
        <v xml:space="preserve">Surgical steel nose bone, 20g (0.8mm) with 2mm cone shaped top &amp;   &amp;  </v>
      </c>
      <c r="B37" s="57" t="str">
        <f>'Copy paste to Here'!C41</f>
        <v>SNCN</v>
      </c>
      <c r="C37" s="57" t="s">
        <v>732</v>
      </c>
      <c r="D37" s="58">
        <f>Invoice!B41</f>
        <v>27</v>
      </c>
      <c r="E37" s="59">
        <f>'Shipping Invoice'!J41*$N$1</f>
        <v>6.38</v>
      </c>
      <c r="F37" s="59">
        <f t="shared" si="0"/>
        <v>172.26</v>
      </c>
      <c r="G37" s="60">
        <f t="shared" si="1"/>
        <v>6.38</v>
      </c>
      <c r="H37" s="63">
        <f t="shared" si="2"/>
        <v>172.26</v>
      </c>
    </row>
    <row r="38" spans="1:8" s="62" customFormat="1" ht="24">
      <c r="A38" s="56" t="str">
        <f>IF((LEN('Copy paste to Here'!G42))&gt;5,((CONCATENATE('Copy paste to Here'!G42," &amp; ",'Copy paste to Here'!D42,"  &amp;  ",'Copy paste to Here'!E42))),"Empty Cell")</f>
        <v xml:space="preserve">Titanium G23 labret, 16g (1.2mm) with a 3mm ball &amp; Length: 6mm  &amp;  </v>
      </c>
      <c r="B38" s="57" t="str">
        <f>'Copy paste to Here'!C42</f>
        <v>ULBB3</v>
      </c>
      <c r="C38" s="57" t="s">
        <v>734</v>
      </c>
      <c r="D38" s="58">
        <f>Invoice!B42</f>
        <v>10</v>
      </c>
      <c r="E38" s="59">
        <f>'Shipping Invoice'!J42*$N$1</f>
        <v>35.090000000000003</v>
      </c>
      <c r="F38" s="59">
        <f t="shared" si="0"/>
        <v>350.90000000000003</v>
      </c>
      <c r="G38" s="60">
        <f t="shared" si="1"/>
        <v>35.090000000000003</v>
      </c>
      <c r="H38" s="63">
        <f t="shared" si="2"/>
        <v>350.90000000000003</v>
      </c>
    </row>
    <row r="39" spans="1:8" s="62" customFormat="1" ht="24">
      <c r="A39" s="56" t="str">
        <f>IF((LEN('Copy paste to Here'!G43))&gt;5,((CONCATENATE('Copy paste to Here'!G43," &amp; ",'Copy paste to Here'!D43,"  &amp;  ",'Copy paste to Here'!E43))),"Empty Cell")</f>
        <v xml:space="preserve">Titanium G23 labret, 16g (1.2mm) with a 3mm ball &amp; Length: 10mm  &amp;  </v>
      </c>
      <c r="B39" s="57" t="str">
        <f>'Copy paste to Here'!C43</f>
        <v>ULBB3</v>
      </c>
      <c r="C39" s="57" t="s">
        <v>734</v>
      </c>
      <c r="D39" s="58">
        <f>Invoice!B43</f>
        <v>10</v>
      </c>
      <c r="E39" s="59">
        <f>'Shipping Invoice'!J43*$N$1</f>
        <v>35.090000000000003</v>
      </c>
      <c r="F39" s="59">
        <f t="shared" si="0"/>
        <v>350.90000000000003</v>
      </c>
      <c r="G39" s="60">
        <f t="shared" si="1"/>
        <v>35.090000000000003</v>
      </c>
      <c r="H39" s="63">
        <f t="shared" si="2"/>
        <v>350.90000000000003</v>
      </c>
    </row>
    <row r="40" spans="1:8" s="62" customFormat="1" ht="24">
      <c r="A40" s="56" t="str">
        <f>IF((LEN('Copy paste to Here'!G44))&gt;5,((CONCATENATE('Copy paste to Here'!G44," &amp; ",'Copy paste to Here'!D44,"  &amp;  ",'Copy paste to Here'!E44))),"Empty Cell")</f>
        <v>Anodized titanium G23 eyebrow banana, 16g (1.2mm) with two 3mm balls &amp; Length: 8mm  &amp;  Color: Black</v>
      </c>
      <c r="B40" s="57" t="str">
        <f>'Copy paste to Here'!C44</f>
        <v>UTBNEB</v>
      </c>
      <c r="C40" s="57" t="s">
        <v>736</v>
      </c>
      <c r="D40" s="58">
        <f>Invoice!B44</f>
        <v>12</v>
      </c>
      <c r="E40" s="59">
        <f>'Shipping Invoice'!J44*$N$1</f>
        <v>48.91</v>
      </c>
      <c r="F40" s="59">
        <f t="shared" si="0"/>
        <v>586.91999999999996</v>
      </c>
      <c r="G40" s="60">
        <f t="shared" si="1"/>
        <v>48.91</v>
      </c>
      <c r="H40" s="63">
        <f t="shared" si="2"/>
        <v>586.91999999999996</v>
      </c>
    </row>
    <row r="41" spans="1:8" s="62" customFormat="1" ht="24">
      <c r="A41" s="56" t="str">
        <f>IF((LEN('Copy paste to Here'!G45))&gt;5,((CONCATENATE('Copy paste to Here'!G45," &amp; ",'Copy paste to Here'!D45,"  &amp;  ",'Copy paste to Here'!E45))),"Empty Cell")</f>
        <v>Anodized titanium G23 circular eyebrow barbell, 16g (1.2mm) with 3mm balls &amp; Length: 8mm  &amp;  Color: Blue</v>
      </c>
      <c r="B41" s="57" t="str">
        <f>'Copy paste to Here'!C45</f>
        <v>UTCBEB</v>
      </c>
      <c r="C41" s="57" t="s">
        <v>738</v>
      </c>
      <c r="D41" s="58">
        <f>Invoice!B45</f>
        <v>3</v>
      </c>
      <c r="E41" s="59">
        <f>'Shipping Invoice'!J45*$N$1</f>
        <v>52.1</v>
      </c>
      <c r="F41" s="59">
        <f t="shared" si="0"/>
        <v>156.30000000000001</v>
      </c>
      <c r="G41" s="60">
        <f t="shared" si="1"/>
        <v>52.1</v>
      </c>
      <c r="H41" s="63">
        <f t="shared" si="2"/>
        <v>156.30000000000001</v>
      </c>
    </row>
    <row r="42" spans="1:8" s="62" customFormat="1" ht="25.5">
      <c r="A42" s="56" t="str">
        <f>IF((LEN('Copy paste to Here'!G46))&gt;5,((CONCATENATE('Copy paste to Here'!G46," &amp; ",'Copy paste to Here'!D46,"  &amp;  ",'Copy paste to Here'!E46))),"Empty Cell")</f>
        <v>Anodized titanium G23 circular eyebrow barbell, 16g (1.2mm) with 3mm cones &amp; Length: 8mm  &amp;  Color: Blue</v>
      </c>
      <c r="B42" s="57" t="str">
        <f>'Copy paste to Here'!C46</f>
        <v>UTCBECN</v>
      </c>
      <c r="C42" s="57" t="s">
        <v>740</v>
      </c>
      <c r="D42" s="58">
        <f>Invoice!B46</f>
        <v>3</v>
      </c>
      <c r="E42" s="59">
        <f>'Shipping Invoice'!J46*$N$1</f>
        <v>55.29</v>
      </c>
      <c r="F42" s="59">
        <f t="shared" si="0"/>
        <v>165.87</v>
      </c>
      <c r="G42" s="60">
        <f t="shared" si="1"/>
        <v>55.29</v>
      </c>
      <c r="H42" s="63">
        <f t="shared" si="2"/>
        <v>165.87</v>
      </c>
    </row>
    <row r="43" spans="1:8" s="62" customFormat="1" ht="24">
      <c r="A43" s="56" t="str">
        <f>IF((LEN('Copy paste to Here'!G47))&gt;5,((CONCATENATE('Copy paste to Here'!G47," &amp; ",'Copy paste to Here'!D47,"  &amp;  ",'Copy paste to Here'!E47))),"Empty Cell")</f>
        <v>Anodized titanium G23 eyebrow spiral, 16g (1.2mm) with two 3mm cones - length 5/16'' (8mm) &amp; Length: 8mm  &amp;  Color: Black</v>
      </c>
      <c r="B43" s="57" t="str">
        <f>'Copy paste to Here'!C47</f>
        <v>UTSPEN</v>
      </c>
      <c r="C43" s="57" t="s">
        <v>742</v>
      </c>
      <c r="D43" s="58">
        <f>Invoice!B47</f>
        <v>8</v>
      </c>
      <c r="E43" s="59">
        <f>'Shipping Invoice'!J47*$N$1</f>
        <v>66.27</v>
      </c>
      <c r="F43" s="59">
        <f t="shared" si="0"/>
        <v>530.16</v>
      </c>
      <c r="G43" s="60">
        <f t="shared" si="1"/>
        <v>66.27</v>
      </c>
      <c r="H43" s="63">
        <f t="shared" si="2"/>
        <v>530.16</v>
      </c>
    </row>
    <row r="44" spans="1:8" s="62" customFormat="1" ht="24">
      <c r="A44" s="56" t="str">
        <f>IF((LEN('Copy paste to Here'!G48))&gt;5,((CONCATENATE('Copy paste to Here'!G48," &amp; ",'Copy paste to Here'!D48,"  &amp;  ",'Copy paste to Here'!E48))),"Empty Cell")</f>
        <v xml:space="preserve">Pack of 10 pcs. of 3mm Bio-Flex balls with bezel set crystal with 1.2mm threading (16g) &amp; Crystal Color: Rose  &amp;  </v>
      </c>
      <c r="B44" s="57" t="str">
        <f>'Copy paste to Here'!C48</f>
        <v>XAJB3</v>
      </c>
      <c r="C44" s="57" t="s">
        <v>743</v>
      </c>
      <c r="D44" s="58">
        <f>Invoice!B48</f>
        <v>1</v>
      </c>
      <c r="E44" s="59">
        <f>'Shipping Invoice'!J48*$N$1</f>
        <v>86.83</v>
      </c>
      <c r="F44" s="59">
        <f t="shared" si="0"/>
        <v>86.83</v>
      </c>
      <c r="G44" s="60">
        <f t="shared" si="1"/>
        <v>86.83</v>
      </c>
      <c r="H44" s="63">
        <f t="shared" si="2"/>
        <v>86.83</v>
      </c>
    </row>
    <row r="45" spans="1:8" s="62" customFormat="1" ht="24">
      <c r="A45" s="56" t="str">
        <f>IF((LEN('Copy paste to Here'!G49))&gt;5,((CONCATENATE('Copy paste to Here'!G49," &amp; ",'Copy paste to Here'!D49,"  &amp;  ",'Copy paste to Here'!E49))),"Empty Cell")</f>
        <v xml:space="preserve">Pack of 10 pcs. of 3mm Bio-Flex balls with bezel set crystal with 1.2mm threading (16g) &amp; Crystal Color: Blue Zircon  &amp;  </v>
      </c>
      <c r="B45" s="57" t="str">
        <f>'Copy paste to Here'!C49</f>
        <v>XAJB3</v>
      </c>
      <c r="C45" s="57" t="s">
        <v>743</v>
      </c>
      <c r="D45" s="58">
        <f>Invoice!B49</f>
        <v>1</v>
      </c>
      <c r="E45" s="59">
        <f>'Shipping Invoice'!J49*$N$1</f>
        <v>86.83</v>
      </c>
      <c r="F45" s="59">
        <f t="shared" si="0"/>
        <v>86.83</v>
      </c>
      <c r="G45" s="60">
        <f t="shared" si="1"/>
        <v>86.83</v>
      </c>
      <c r="H45" s="63">
        <f t="shared" si="2"/>
        <v>86.83</v>
      </c>
    </row>
    <row r="46" spans="1:8" s="62" customFormat="1" ht="24">
      <c r="A46" s="56" t="str">
        <f>IF((LEN('Copy paste to Here'!G50))&gt;5,((CONCATENATE('Copy paste to Here'!G50," &amp; ",'Copy paste to Here'!D50,"  &amp;  ",'Copy paste to Here'!E50))),"Empty Cell")</f>
        <v xml:space="preserve">Pack of 10 pcs. of 3mm Bio-Flex balls with bezel set crystal with 1.2mm threading (16g) &amp; Crystal Color: Amethyst  &amp;  </v>
      </c>
      <c r="B46" s="57" t="str">
        <f>'Copy paste to Here'!C50</f>
        <v>XAJB3</v>
      </c>
      <c r="C46" s="57" t="s">
        <v>743</v>
      </c>
      <c r="D46" s="58">
        <f>Invoice!B50</f>
        <v>1</v>
      </c>
      <c r="E46" s="59">
        <f>'Shipping Invoice'!J50*$N$1</f>
        <v>86.83</v>
      </c>
      <c r="F46" s="59">
        <f t="shared" si="0"/>
        <v>86.83</v>
      </c>
      <c r="G46" s="60">
        <f t="shared" si="1"/>
        <v>86.83</v>
      </c>
      <c r="H46" s="63">
        <f t="shared" si="2"/>
        <v>86.83</v>
      </c>
    </row>
    <row r="47" spans="1:8" s="62" customFormat="1" ht="24">
      <c r="A47" s="56" t="str">
        <f>IF((LEN('Copy paste to Here'!G51))&gt;5,((CONCATENATE('Copy paste to Here'!G51," &amp; ",'Copy paste to Here'!D51,"  &amp;  ",'Copy paste to Here'!E51))),"Empty Cell")</f>
        <v xml:space="preserve">Pack of 10 pcs. of 3mm high polished surgical steel balls with 1.2mm threading (16g) &amp;   &amp;  </v>
      </c>
      <c r="B47" s="57" t="str">
        <f>'Copy paste to Here'!C51</f>
        <v>XBAL3</v>
      </c>
      <c r="C47" s="57" t="s">
        <v>745</v>
      </c>
      <c r="D47" s="58">
        <f>Invoice!B51</f>
        <v>1</v>
      </c>
      <c r="E47" s="59">
        <f>'Shipping Invoice'!J51*$N$1</f>
        <v>21.62</v>
      </c>
      <c r="F47" s="59">
        <f t="shared" si="0"/>
        <v>21.62</v>
      </c>
      <c r="G47" s="60">
        <f t="shared" si="1"/>
        <v>21.62</v>
      </c>
      <c r="H47" s="63">
        <f t="shared" si="2"/>
        <v>21.62</v>
      </c>
    </row>
    <row r="48" spans="1:8" s="62" customFormat="1" ht="24">
      <c r="A48" s="56" t="str">
        <f>IF((LEN('Copy paste to Here'!G52))&gt;5,((CONCATENATE('Copy paste to Here'!G52," &amp; ",'Copy paste to Here'!D52,"  &amp;  ",'Copy paste to Here'!E52))),"Empty Cell")</f>
        <v xml:space="preserve">Pack of 10 pcs. of 3mm anodized surgical steel balls with threading 1.2mm (16g) &amp; Color: Rainbow  &amp;  </v>
      </c>
      <c r="B48" s="57" t="str">
        <f>'Copy paste to Here'!C52</f>
        <v>XBT3S</v>
      </c>
      <c r="C48" s="57" t="s">
        <v>747</v>
      </c>
      <c r="D48" s="58">
        <f>Invoice!B52</f>
        <v>1</v>
      </c>
      <c r="E48" s="59">
        <f>'Shipping Invoice'!J52*$N$1</f>
        <v>69.11</v>
      </c>
      <c r="F48" s="59">
        <f t="shared" si="0"/>
        <v>69.11</v>
      </c>
      <c r="G48" s="60">
        <f t="shared" si="1"/>
        <v>69.11</v>
      </c>
      <c r="H48" s="63">
        <f t="shared" si="2"/>
        <v>69.11</v>
      </c>
    </row>
    <row r="49" spans="1:8" s="62" customFormat="1" ht="24">
      <c r="A49" s="56" t="str">
        <f>IF((LEN('Copy paste to Here'!G53))&gt;5,((CONCATENATE('Copy paste to Here'!G53," &amp; ",'Copy paste to Here'!D53,"  &amp;  ",'Copy paste to Here'!E53))),"Empty Cell")</f>
        <v xml:space="preserve">Pack of 10 pcs. of 3mm surgical steel half jewel balls with bezel set crystal with 1.2mm threading (16g) &amp; Crystal Color: Rose  &amp;  </v>
      </c>
      <c r="B49" s="57" t="str">
        <f>'Copy paste to Here'!C53</f>
        <v>XHJB3</v>
      </c>
      <c r="C49" s="57" t="s">
        <v>749</v>
      </c>
      <c r="D49" s="58">
        <f>Invoice!B53</f>
        <v>1</v>
      </c>
      <c r="E49" s="59">
        <f>'Shipping Invoice'!J53*$N$1</f>
        <v>131.13</v>
      </c>
      <c r="F49" s="59">
        <f t="shared" si="0"/>
        <v>131.13</v>
      </c>
      <c r="G49" s="60">
        <f t="shared" si="1"/>
        <v>131.13</v>
      </c>
      <c r="H49" s="63">
        <f t="shared" si="2"/>
        <v>131.13</v>
      </c>
    </row>
    <row r="50" spans="1:8" s="62" customFormat="1" ht="36">
      <c r="A50" s="56" t="str">
        <f>IF((LEN('Copy paste to Here'!G54))&gt;5,((CONCATENATE('Copy paste to Here'!G54," &amp; ",'Copy paste to Here'!D54,"  &amp;  ",'Copy paste to Here'!E54))),"Empty Cell")</f>
        <v xml:space="preserve">Pack of 10 pcs. of 3mm surgical steel half jewel balls with bezel set crystal with 1.2mm threading (16g) &amp; Crystal Color: Light Siam  &amp;  </v>
      </c>
      <c r="B50" s="57" t="str">
        <f>'Copy paste to Here'!C54</f>
        <v>XHJB3</v>
      </c>
      <c r="C50" s="57" t="s">
        <v>749</v>
      </c>
      <c r="D50" s="58">
        <f>Invoice!B54</f>
        <v>1</v>
      </c>
      <c r="E50" s="59">
        <f>'Shipping Invoice'!J54*$N$1</f>
        <v>131.13</v>
      </c>
      <c r="F50" s="59">
        <f t="shared" si="0"/>
        <v>131.13</v>
      </c>
      <c r="G50" s="60">
        <f t="shared" si="1"/>
        <v>131.13</v>
      </c>
      <c r="H50" s="63">
        <f t="shared" si="2"/>
        <v>131.13</v>
      </c>
    </row>
    <row r="51" spans="1:8" s="62" customFormat="1" ht="24">
      <c r="A51" s="56" t="str">
        <f>IF((LEN('Copy paste to Here'!G55))&gt;5,((CONCATENATE('Copy paste to Here'!G55," &amp; ",'Copy paste to Here'!D55,"  &amp;  ",'Copy paste to Here'!E55))),"Empty Cell")</f>
        <v xml:space="preserve">Pack of 10 pcs. of 3mm high polished titanium G23 balls - threading 1.2mm (16g) &amp;   &amp;  </v>
      </c>
      <c r="B51" s="57" t="str">
        <f>'Copy paste to Here'!C55</f>
        <v>XUBAL3</v>
      </c>
      <c r="C51" s="57" t="s">
        <v>751</v>
      </c>
      <c r="D51" s="58">
        <f>Invoice!B55</f>
        <v>1</v>
      </c>
      <c r="E51" s="59">
        <f>'Shipping Invoice'!J55*$N$1</f>
        <v>120.5</v>
      </c>
      <c r="F51" s="59">
        <f t="shared" si="0"/>
        <v>120.5</v>
      </c>
      <c r="G51" s="60">
        <f t="shared" si="1"/>
        <v>120.5</v>
      </c>
      <c r="H51" s="63">
        <f t="shared" si="2"/>
        <v>120.5</v>
      </c>
    </row>
    <row r="52" spans="1:8" s="62" customFormat="1" ht="24">
      <c r="A52" s="56" t="str">
        <f>IF((LEN('Copy paste to Here'!G56))&gt;5,((CONCATENATE('Copy paste to Here'!G56," &amp; ",'Copy paste to Here'!D56,"  &amp;  ",'Copy paste to Here'!E56))),"Empty Cell")</f>
        <v xml:space="preserve">Pack of 10 pcs. of 3mm high polished titanium G23 cones - threading 1.2mm (16g) &amp;   &amp;  </v>
      </c>
      <c r="B52" s="57" t="str">
        <f>'Copy paste to Here'!C56</f>
        <v>XUCON3</v>
      </c>
      <c r="C52" s="57" t="s">
        <v>753</v>
      </c>
      <c r="D52" s="58">
        <f>Invoice!B56</f>
        <v>2</v>
      </c>
      <c r="E52" s="59">
        <f>'Shipping Invoice'!J56*$N$1</f>
        <v>120.5</v>
      </c>
      <c r="F52" s="59">
        <f t="shared" si="0"/>
        <v>241</v>
      </c>
      <c r="G52" s="60">
        <f t="shared" si="1"/>
        <v>120.5</v>
      </c>
      <c r="H52" s="63">
        <f t="shared" si="2"/>
        <v>241</v>
      </c>
    </row>
    <row r="53" spans="1:8" s="62" customFormat="1" ht="25.5">
      <c r="A53" s="56" t="str">
        <f>IF((LEN('Copy paste to Here'!G57))&gt;5,((CONCATENATE('Copy paste to Here'!G57," &amp; ",'Copy paste to Here'!D57,"  &amp;  ",'Copy paste to Here'!E57))),"Empty Cell")</f>
        <v xml:space="preserve">Pack of 10 pcs. of high polished titanium G23 spiral bars, 16g (1.2mm) &amp; Length: 8mm  &amp;  </v>
      </c>
      <c r="B53" s="57" t="str">
        <f>'Copy paste to Here'!C57</f>
        <v>XUSP16G</v>
      </c>
      <c r="C53" s="57" t="s">
        <v>755</v>
      </c>
      <c r="D53" s="58">
        <f>Invoice!B57</f>
        <v>2</v>
      </c>
      <c r="E53" s="59">
        <f>'Shipping Invoice'!J57*$N$1</f>
        <v>209.1</v>
      </c>
      <c r="F53" s="59">
        <f t="shared" si="0"/>
        <v>418.2</v>
      </c>
      <c r="G53" s="60">
        <f t="shared" si="1"/>
        <v>209.1</v>
      </c>
      <c r="H53" s="63">
        <f t="shared" si="2"/>
        <v>418.2</v>
      </c>
    </row>
    <row r="54" spans="1:8" s="62" customFormat="1" ht="36">
      <c r="A54" s="56" t="str">
        <f>IF((LEN('Copy paste to Here'!G58))&gt;5,((CONCATENATE('Copy paste to Here'!G58," &amp; ",'Copy paste to Here'!D58,"  &amp;  ",'Copy paste to Here'!E58))),"Empty Cell")</f>
        <v>Set of 5 pcs. of anodized titanium G23 circular barbell post with 16g threading (1.2mm) - length 1/4'' to 3/8'' (6mm to 10mm) &amp; Length: 8mm  &amp;  Color: Black</v>
      </c>
      <c r="B54" s="57" t="str">
        <f>'Copy paste to Here'!C58</f>
        <v>XUTCB16</v>
      </c>
      <c r="C54" s="57" t="s">
        <v>757</v>
      </c>
      <c r="D54" s="58">
        <f>Invoice!B58</f>
        <v>1</v>
      </c>
      <c r="E54" s="59">
        <f>'Shipping Invoice'!J58*$N$1</f>
        <v>122.27</v>
      </c>
      <c r="F54" s="59">
        <f t="shared" si="0"/>
        <v>122.27</v>
      </c>
      <c r="G54" s="60">
        <f t="shared" si="1"/>
        <v>122.27</v>
      </c>
      <c r="H54" s="63">
        <f t="shared" si="2"/>
        <v>122.27</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5354.8</v>
      </c>
      <c r="G1000" s="60"/>
      <c r="H1000" s="61">
        <f t="shared" ref="H1000:H1007" si="49">F1000*$E$14</f>
        <v>5354.8</v>
      </c>
    </row>
    <row r="1001" spans="1:8" s="62" customFormat="1">
      <c r="A1001" s="56" t="str">
        <f>'[2]Copy paste to Here'!T2</f>
        <v>SHIPPING HANDLING</v>
      </c>
      <c r="B1001" s="75"/>
      <c r="C1001" s="75"/>
      <c r="D1001" s="76"/>
      <c r="E1001" s="67"/>
      <c r="F1001" s="59">
        <f>Invoice!J60</f>
        <v>-2141.92</v>
      </c>
      <c r="G1001" s="60"/>
      <c r="H1001" s="61">
        <f t="shared" si="49"/>
        <v>-2141.92</v>
      </c>
    </row>
    <row r="1002" spans="1:8" s="62" customFormat="1" outlineLevel="1">
      <c r="A1002" s="56" t="str">
        <f>'[2]Copy paste to Here'!T3</f>
        <v>DISCOUNT</v>
      </c>
      <c r="B1002" s="75"/>
      <c r="C1002" s="75"/>
      <c r="D1002" s="76"/>
      <c r="E1002" s="67"/>
      <c r="F1002" s="59">
        <f>Invoice!J61</f>
        <v>0</v>
      </c>
      <c r="G1002" s="60"/>
      <c r="H1002" s="61">
        <f t="shared" si="49"/>
        <v>0</v>
      </c>
    </row>
    <row r="1003" spans="1:8" s="62" customFormat="1">
      <c r="A1003" s="56" t="str">
        <f>'[2]Copy paste to Here'!T4</f>
        <v>Total:</v>
      </c>
      <c r="B1003" s="75"/>
      <c r="C1003" s="75"/>
      <c r="D1003" s="76"/>
      <c r="E1003" s="67"/>
      <c r="F1003" s="59">
        <f>SUM(F1000:F1002)</f>
        <v>3212.88</v>
      </c>
      <c r="G1003" s="60"/>
      <c r="H1003" s="61">
        <f t="shared" si="49"/>
        <v>3212.88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5354.8</v>
      </c>
    </row>
    <row r="1010" spans="1:8" s="21" customFormat="1">
      <c r="A1010" s="22"/>
      <c r="E1010" s="21" t="s">
        <v>177</v>
      </c>
      <c r="H1010" s="84">
        <f>(SUMIF($A$1000:$A$1008,"Total:",$H$1000:$H$1008))</f>
        <v>3212.88</v>
      </c>
    </row>
    <row r="1011" spans="1:8" s="21" customFormat="1">
      <c r="E1011" s="21" t="s">
        <v>178</v>
      </c>
      <c r="H1011" s="85">
        <f>H1013-H1012</f>
        <v>3002.69</v>
      </c>
    </row>
    <row r="1012" spans="1:8" s="21" customFormat="1">
      <c r="E1012" s="21" t="s">
        <v>179</v>
      </c>
      <c r="H1012" s="85">
        <f>ROUND((H1013*7)/107,2)</f>
        <v>210.19</v>
      </c>
    </row>
    <row r="1013" spans="1:8" s="21" customFormat="1">
      <c r="E1013" s="22" t="s">
        <v>180</v>
      </c>
      <c r="H1013" s="86">
        <f>ROUND((SUMIF($A$1000:$A$1008,"Total:",$H$1000:$H$1008)),2)</f>
        <v>3212.88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7"/>
  <sheetViews>
    <sheetView workbookViewId="0">
      <selection activeCell="A5" sqref="A5"/>
    </sheetView>
  </sheetViews>
  <sheetFormatPr defaultRowHeight="15"/>
  <sheetData>
    <row r="1" spans="1:1">
      <c r="A1" s="2" t="s">
        <v>714</v>
      </c>
    </row>
    <row r="2" spans="1:1">
      <c r="A2" s="2" t="s">
        <v>714</v>
      </c>
    </row>
    <row r="3" spans="1:1">
      <c r="A3" s="2" t="s">
        <v>714</v>
      </c>
    </row>
    <row r="4" spans="1:1">
      <c r="A4" s="2" t="s">
        <v>714</v>
      </c>
    </row>
    <row r="5" spans="1:1">
      <c r="A5" s="2" t="s">
        <v>714</v>
      </c>
    </row>
    <row r="6" spans="1:1">
      <c r="A6" s="2" t="s">
        <v>714</v>
      </c>
    </row>
    <row r="7" spans="1:1">
      <c r="A7" s="2" t="s">
        <v>714</v>
      </c>
    </row>
    <row r="8" spans="1:1">
      <c r="A8" s="2" t="s">
        <v>714</v>
      </c>
    </row>
    <row r="9" spans="1:1">
      <c r="A9" s="2" t="s">
        <v>714</v>
      </c>
    </row>
    <row r="10" spans="1:1">
      <c r="A10" s="2" t="s">
        <v>714</v>
      </c>
    </row>
    <row r="11" spans="1:1">
      <c r="A11" s="2" t="s">
        <v>716</v>
      </c>
    </row>
    <row r="12" spans="1:1">
      <c r="A12" s="2" t="s">
        <v>718</v>
      </c>
    </row>
    <row r="13" spans="1:1">
      <c r="A13" s="2" t="s">
        <v>720</v>
      </c>
    </row>
    <row r="14" spans="1:1">
      <c r="A14" s="2" t="s">
        <v>722</v>
      </c>
    </row>
    <row r="15" spans="1:1">
      <c r="A15" s="2" t="s">
        <v>758</v>
      </c>
    </row>
    <row r="16" spans="1:1">
      <c r="A16" s="2" t="s">
        <v>726</v>
      </c>
    </row>
    <row r="17" spans="1:1">
      <c r="A17" s="2" t="s">
        <v>116</v>
      </c>
    </row>
    <row r="18" spans="1:1">
      <c r="A18" s="2" t="s">
        <v>120</v>
      </c>
    </row>
    <row r="19" spans="1:1">
      <c r="A19" s="2" t="s">
        <v>730</v>
      </c>
    </row>
    <row r="20" spans="1:1">
      <c r="A20" s="2" t="s">
        <v>732</v>
      </c>
    </row>
    <row r="21" spans="1:1">
      <c r="A21" s="2" t="s">
        <v>734</v>
      </c>
    </row>
    <row r="22" spans="1:1">
      <c r="A22" s="2" t="s">
        <v>734</v>
      </c>
    </row>
    <row r="23" spans="1:1">
      <c r="A23" s="2" t="s">
        <v>736</v>
      </c>
    </row>
    <row r="24" spans="1:1">
      <c r="A24" s="2" t="s">
        <v>738</v>
      </c>
    </row>
    <row r="25" spans="1:1">
      <c r="A25" s="2" t="s">
        <v>740</v>
      </c>
    </row>
    <row r="26" spans="1:1">
      <c r="A26" s="2" t="s">
        <v>742</v>
      </c>
    </row>
    <row r="27" spans="1:1">
      <c r="A27" s="2" t="s">
        <v>743</v>
      </c>
    </row>
    <row r="28" spans="1:1">
      <c r="A28" s="2" t="s">
        <v>743</v>
      </c>
    </row>
    <row r="29" spans="1:1">
      <c r="A29" s="2" t="s">
        <v>743</v>
      </c>
    </row>
    <row r="30" spans="1:1">
      <c r="A30" s="2" t="s">
        <v>745</v>
      </c>
    </row>
    <row r="31" spans="1:1">
      <c r="A31" s="2" t="s">
        <v>747</v>
      </c>
    </row>
    <row r="32" spans="1:1">
      <c r="A32" s="2" t="s">
        <v>749</v>
      </c>
    </row>
    <row r="33" spans="1:1">
      <c r="A33" s="2" t="s">
        <v>749</v>
      </c>
    </row>
    <row r="34" spans="1:1">
      <c r="A34" s="2" t="s">
        <v>751</v>
      </c>
    </row>
    <row r="35" spans="1:1">
      <c r="A35" s="2" t="s">
        <v>753</v>
      </c>
    </row>
    <row r="36" spans="1:1">
      <c r="A36" s="2" t="s">
        <v>755</v>
      </c>
    </row>
    <row r="37" spans="1:1">
      <c r="A37" s="2" t="s">
        <v>757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2024-05-14T02:05:32Z</cp:lastPrinted>
  <dcterms:created xsi:type="dcterms:W3CDTF">2009-06-02T18:56:54Z</dcterms:created>
  <dcterms:modified xsi:type="dcterms:W3CDTF">2024-05-14T02:05:36Z</dcterms:modified>
</cp:coreProperties>
</file>