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27EB357-51EE-403E-9FAA-3FBD2AF05277}"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state="hidden"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Invoice!$A$1:$K$66</definedName>
    <definedName name="_xlnm.Print_Area" localSheetId="2">'Shipping Invoice'!$A$1:$L$59</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2" l="1"/>
  <c r="E57" i="2"/>
  <c r="K57" i="7" l="1"/>
  <c r="K56" i="7"/>
  <c r="E50" i="6"/>
  <c r="E34" i="6"/>
  <c r="E18" i="6"/>
  <c r="K14" i="7"/>
  <c r="K17" i="7"/>
  <c r="K10" i="7"/>
  <c r="B52" i="7"/>
  <c r="I50" i="7"/>
  <c r="I49" i="7"/>
  <c r="I48" i="7"/>
  <c r="B46" i="7"/>
  <c r="I35" i="7"/>
  <c r="I34" i="7"/>
  <c r="B27" i="7"/>
  <c r="N1" i="7"/>
  <c r="I47" i="7" s="1"/>
  <c r="N1" i="6"/>
  <c r="E41" i="6" s="1"/>
  <c r="F1002" i="6"/>
  <c r="F1001" i="6"/>
  <c r="D50" i="6"/>
  <c r="B54" i="7" s="1"/>
  <c r="D49" i="6"/>
  <c r="B53" i="7" s="1"/>
  <c r="D48" i="6"/>
  <c r="D47" i="6"/>
  <c r="B51" i="7" s="1"/>
  <c r="D46" i="6"/>
  <c r="B50" i="7" s="1"/>
  <c r="D45" i="6"/>
  <c r="B49" i="7" s="1"/>
  <c r="D44" i="6"/>
  <c r="B48" i="7" s="1"/>
  <c r="D43" i="6"/>
  <c r="B47" i="7" s="1"/>
  <c r="D42" i="6"/>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D22" i="6"/>
  <c r="B26" i="7" s="1"/>
  <c r="D21" i="6"/>
  <c r="B25" i="7" s="1"/>
  <c r="D20" i="6"/>
  <c r="B24" i="7" s="1"/>
  <c r="D19" i="6"/>
  <c r="B23" i="7" s="1"/>
  <c r="D18" i="6"/>
  <c r="B22" i="7" s="1"/>
  <c r="G3" i="6"/>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55" i="2" s="1"/>
  <c r="A1007" i="6"/>
  <c r="A1006" i="6"/>
  <c r="A1005" i="6"/>
  <c r="F1004" i="6"/>
  <c r="A1004" i="6"/>
  <c r="A1003" i="6"/>
  <c r="A1002" i="6"/>
  <c r="A1001" i="6"/>
  <c r="I52" i="7" l="1"/>
  <c r="K52" i="7"/>
  <c r="I40" i="7"/>
  <c r="K40" i="7" s="1"/>
  <c r="I53" i="7"/>
  <c r="K53" i="7" s="1"/>
  <c r="K31" i="7"/>
  <c r="K47" i="7"/>
  <c r="I26" i="7"/>
  <c r="K26" i="7" s="1"/>
  <c r="I41" i="7"/>
  <c r="K41" i="7" s="1"/>
  <c r="I54" i="7"/>
  <c r="K54" i="7" s="1"/>
  <c r="K42" i="7"/>
  <c r="I22" i="7"/>
  <c r="K22" i="7" s="1"/>
  <c r="I51" i="7"/>
  <c r="K51" i="7" s="1"/>
  <c r="I23" i="7"/>
  <c r="I27" i="7"/>
  <c r="K27" i="7" s="1"/>
  <c r="K49" i="7"/>
  <c r="I43" i="7"/>
  <c r="K43" i="7"/>
  <c r="I37" i="7"/>
  <c r="K37" i="7" s="1"/>
  <c r="I38" i="7"/>
  <c r="K38" i="7" s="1"/>
  <c r="K45" i="7"/>
  <c r="I24" i="7"/>
  <c r="K24" i="7" s="1"/>
  <c r="I39" i="7"/>
  <c r="K39" i="7" s="1"/>
  <c r="I25" i="7"/>
  <c r="K25" i="7" s="1"/>
  <c r="K48" i="7"/>
  <c r="I42" i="7"/>
  <c r="K34" i="7"/>
  <c r="K50" i="7"/>
  <c r="I28" i="7"/>
  <c r="K28" i="7" s="1"/>
  <c r="I44" i="7"/>
  <c r="K35" i="7"/>
  <c r="I29" i="7"/>
  <c r="K29" i="7" s="1"/>
  <c r="I45" i="7"/>
  <c r="I36" i="7"/>
  <c r="K44" i="7"/>
  <c r="K33" i="7"/>
  <c r="K36" i="7"/>
  <c r="I30" i="7"/>
  <c r="K30" i="7" s="1"/>
  <c r="I46" i="7"/>
  <c r="K46" i="7" s="1"/>
  <c r="I31" i="7"/>
  <c r="I32" i="7"/>
  <c r="K32" i="7" s="1"/>
  <c r="K23" i="7"/>
  <c r="I33" i="7"/>
  <c r="E21" i="6"/>
  <c r="E22" i="6"/>
  <c r="E25" i="6"/>
  <c r="E26" i="6"/>
  <c r="E42" i="6"/>
  <c r="E37" i="6"/>
  <c r="E27" i="6"/>
  <c r="E43" i="6"/>
  <c r="E29" i="6"/>
  <c r="E30" i="6"/>
  <c r="E46" i="6"/>
  <c r="E28" i="6"/>
  <c r="E45" i="6"/>
  <c r="E31" i="6"/>
  <c r="E47" i="6"/>
  <c r="E44" i="6"/>
  <c r="E32" i="6"/>
  <c r="E48" i="6"/>
  <c r="E33" i="6"/>
  <c r="E49" i="6"/>
  <c r="E19" i="6"/>
  <c r="E35" i="6"/>
  <c r="E20" i="6"/>
  <c r="E36" i="6"/>
  <c r="E23" i="6"/>
  <c r="E39" i="6"/>
  <c r="E24" i="6"/>
  <c r="E40" i="6"/>
  <c r="E38" i="6"/>
  <c r="J58" i="2"/>
  <c r="B55" i="7"/>
  <c r="M11" i="6"/>
  <c r="K55" i="7" l="1"/>
  <c r="K5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1" i="2" s="1"/>
  <c r="I65" i="2" l="1"/>
  <c r="I63" i="2" s="1"/>
  <c r="I66" i="2"/>
  <c r="I64"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<sst xmlns="http://schemas.openxmlformats.org/spreadsheetml/2006/main" count="2360" uniqueCount="769">
  <si>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</si>
  <si>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</si>
  <si>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</si>
  <si>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</si>
  <si>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</si>
  <si>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</si>
  <si>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</si>
  <si>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</si>
  <si>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</si>
  <si>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</si>
  <si>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</si>
  <si>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</si>
  <si>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</si>
  <si>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</si>
  <si>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</si>
  <si>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</si>
  <si>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</si>
  <si>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</si>
  <si>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</si>
  <si>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</si>
  <si>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</si>
  <si>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</si>
  <si>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</si>
  <si>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</si>
  <si>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</si>
  <si>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</si>
  <si>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</si>
  <si>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</si>
  <si>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</si>
  <si>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</si>
  <si>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</si>
  <si>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</si>
  <si>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</si>
  <si>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</si>
  <si>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</si>
  <si>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</si>
  <si>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</si>
  <si>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</si>
  <si>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</si>
  <si>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</si>
  <si>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</si>
  <si>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</si>
  <si>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</si>
  <si>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</si>
  <si>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</si>
  <si>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</si>
  <si>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</si>
  <si>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</si>
  <si>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</si>
  <si>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</si>
  <si>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</si>
  <si>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</si>
  <si>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</si>
  <si>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</si>
  <si>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</si>
  <si>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</si>
  <si>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</si>
  <si>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</si>
  <si>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</si>
  <si>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</si>
  <si>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</si>
  <si>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</si>
  <si>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</si>
  <si>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</si>
  <si>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</si>
  <si>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</si>
  <si>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</si>
  <si>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</si>
  <si>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</si>
  <si>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</si>
  <si>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</si>
  <si>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</si>
  <si>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</si>
  <si>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</si>
  <si>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</si>
  <si>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</si>
  <si>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</si>
  <si>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</si>
  <si>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</si>
  <si>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</si>
  <si>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</si>
  <si>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</si>
  <si>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</si>
  <si>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</si>
  <si>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</si>
  <si>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</si>
  <si>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</si>
  <si>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</si>
  <si>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</si>
  <si>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</si>
  <si>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</si>
  <si>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</si>
  <si>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</si>
  <si>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</si>
  <si>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</si>
  <si>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</si>
  <si>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</si>
  <si>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</si>
  <si>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</si>
  <si>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</si>
  <si>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</si>
  <si>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</si>
  <si>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</si>
  <si>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</si>
  <si>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</si>
  <si>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</si>
  <si>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</si>
  <si>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</si>
  <si>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</si>
  <si>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</si>
  <si>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</si>
  <si>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</si>
  <si>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</si>
  <si>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</si>
  <si>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</si>
  <si>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</si>
  <si>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</si>
  <si>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</si>
  <si>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</si>
  <si>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</si>
  <si>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</si>
  <si>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</si>
  <si>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</si>
  <si>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</si>
  <si>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</si>
  <si>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</si>
  <si>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</si>
  <si>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</si>
  <si>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</si>
  <si>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</si>
  <si>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</si>
  <si>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</si>
  <si>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</si>
  <si>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</si>
  <si>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</si>
  <si>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</si>
  <si>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</si>
  <si>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</si>
  <si>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</si>
  <si>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</si>
  <si>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</si>
  <si>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</si>
  <si>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</si>
  <si>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</si>
  <si>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</si>
  <si>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</si>
  <si>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</si>
  <si>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</si>
  <si>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</si>
  <si>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</si>
  <si>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</si>
  <si>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</si>
  <si>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</si>
  <si>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</si>
  <si>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</si>
  <si>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</si>
  <si>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</si>
  <si>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</si>
  <si>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</si>
  <si>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</si>
  <si>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</si>
  <si>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</si>
  <si>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</si>
  <si>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</si>
  <si>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</si>
  <si>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</si>
  <si>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</si>
  <si>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</si>
  <si>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</si>
  <si>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</si>
  <si>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</si>
  <si>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</si>
  <si>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</si>
  <si>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</si>
  <si>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</si>
  <si>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</si>
  <si>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</si>
  <si>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</si>
  <si>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</si>
  <si>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</si>
  <si>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</si>
  <si>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</si>
  <si>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</si>
  <si>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</si>
  <si>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</si>
  <si>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</si>
  <si>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</si>
  <si>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</si>
  <si>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</si>
  <si>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</si>
  <si>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</si>
  <si>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</si>
  <si>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</si>
  <si>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</si>
  <si>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</si>
  <si>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</si>
  <si>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</si>
  <si>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</si>
  <si>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</si>
  <si>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</si>
  <si>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</si>
  <si>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</si>
  <si>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</si>
  <si>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</si>
  <si>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</si>
  <si>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</si>
  <si>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</si>
  <si>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</si>
  <si>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</si>
  <si>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</si>
  <si>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</si>
  <si>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</si>
  <si>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</si>
  <si>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</si>
  <si>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</si>
  <si>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</si>
  <si>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</si>
  <si>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</si>
  <si>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</si>
  <si>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</si>
  <si>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</si>
  <si>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</si>
  <si>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</si>
  <si>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</si>
  <si>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</si>
  <si>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</si>
  <si>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</si>
  <si>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</si>
  <si>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</si>
  <si>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</si>
  <si>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</si>
  <si>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</si>
  <si>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</si>
  <si>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</si>
  <si>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</si>
  <si>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</si>
  <si>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</si>
  <si>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</si>
  <si>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</si>
  <si>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</si>
  <si>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</si>
  <si>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</si>
  <si>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</si>
  <si>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</si>
  <si>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</si>
  <si>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</si>
  <si>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</si>
  <si>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</si>
  <si>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</si>
  <si>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</si>
  <si>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</si>
  <si>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</si>
  <si>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</si>
  <si>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</si>
  <si>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</si>
  <si>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</si>
  <si>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</si>
  <si>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</si>
  <si>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</si>
  <si>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</si>
  <si>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</si>
  <si>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</si>
  <si>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</si>
  <si>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</si>
  <si>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</si>
  <si>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</si>
  <si>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</si>
  <si>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</si>
  <si>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</si>
  <si>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</si>
  <si>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</si>
  <si>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</si>
  <si>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</si>
  <si>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</si>
  <si>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</si>
  <si>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</si>
  <si>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</si>
  <si>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</si>
  <si>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</si>
  <si>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</si>
  <si>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</si>
  <si>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</si>
  <si>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</si>
  <si>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</si>
  <si>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</si>
  <si>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</si>
  <si>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</si>
  <si>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</si>
  <si>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</si>
  <si>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</si>
  <si>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</si>
  <si>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</si>
  <si>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</si>
  <si>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</si>
  <si>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</si>
  <si>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</si>
  <si>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</si>
  <si>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</si>
  <si>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</si>
  <si>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</si>
  <si>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</si>
  <si>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</si>
  <si>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</si>
  <si>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</si>
  <si>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</si>
  <si>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</si>
  <si>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</si>
  <si>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</si>
  <si>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</si>
  <si>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</si>
  <si>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</si>
  <si>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</si>
  <si>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</si>
  <si>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</si>
  <si>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</si>
  <si>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</si>
  <si>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</si>
  <si>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</si>
  <si>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</si>
  <si>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</si>
  <si>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</si>
  <si>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</si>
  <si>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</si>
  <si>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</si>
  <si>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</si>
  <si>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</si>
  <si>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</si>
  <si>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</si>
  <si>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</si>
  <si>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</si>
  <si>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</si>
  <si>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</si>
  <si>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</si>
  <si>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</si>
  <si>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</si>
  <si>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</si>
  <si>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</si>
  <si>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</si>
  <si>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</si>
  <si>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</si>
  <si>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</si>
  <si>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</si>
  <si>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</si>
  <si>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</si>
  <si>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</si>
  <si>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</si>
  <si>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</si>
  <si>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</si>
  <si>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</si>
  <si>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</si>
  <si>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</si>
  <si>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</si>
  <si>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</si>
  <si>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</si>
  <si>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</si>
  <si>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</si>
  <si>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</si>
  <si>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</si>
  <si>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</si>
  <si>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</si>
  <si>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</si>
  <si>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</si>
  <si>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</si>
  <si>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</si>
  <si>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</si>
  <si>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</si>
  <si>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</si>
  <si>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</si>
  <si>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</si>
  <si>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</si>
  <si>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</si>
  <si>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</si>
  <si>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</si>
  <si>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</si>
  <si>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</si>
  <si>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</si>
  <si>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</si>
  <si>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</si>
  <si>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</si>
  <si>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</si>
  <si>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</si>
  <si>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</si>
  <si>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</si>
  <si>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</si>
  <si>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</si>
  <si>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</si>
  <si>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</si>
  <si>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</si>
  <si>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</si>
  <si>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</si>
  <si>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</si>
  <si>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</si>
  <si>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</si>
  <si>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</si>
  <si>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</si>
  <si>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</si>
  <si>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</si>
  <si>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</si>
  <si>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</si>
  <si>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</si>
  <si>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</si>
  <si>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</si>
  <si>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</si>
  <si>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</si>
  <si>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</si>
  <si>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</si>
  <si>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</si>
  <si>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</si>
  <si>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</si>
  <si>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</si>
  <si>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</si>
  <si>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</si>
  <si>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</si>
  <si>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</si>
  <si>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</si>
  <si>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</si>
  <si>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</si>
  <si>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</si>
  <si>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</si>
  <si>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</si>
  <si>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</si>
  <si>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</si>
  <si>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</si>
  <si>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</si>
  <si>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</si>
  <si>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</si>
  <si>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</si>
  <si>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</si>
  <si>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</si>
  <si>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</si>
  <si>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</si>
  <si>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</si>
  <si>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</si>
  <si>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</si>
  <si>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</si>
  <si>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</si>
  <si>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</si>
  <si>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</si>
  <si>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</si>
  <si>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</si>
  <si>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</si>
  <si>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</si>
  <si>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</si>
  <si>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</si>
  <si>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</si>
  <si>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</si>
  <si>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</si>
  <si>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</si>
  <si>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</si>
  <si>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</si>
  <si>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</si>
  <si>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</si>
  <si>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</si>
  <si>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</si>
  <si>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</si>
  <si>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</si>
  <si>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</si>
  <si>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</si>
  <si>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</si>
  <si>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</si>
  <si>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</si>
  <si>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</si>
  <si>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</si>
  <si>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</si>
  <si>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</si>
  <si>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</si>
  <si>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</si>
  <si>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</si>
  <si>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</si>
  <si>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</si>
  <si>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</si>
  <si>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</si>
  <si>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</si>
  <si>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</si>
  <si>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</si>
  <si>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</si>
  <si>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</si>
  <si>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</si>
  <si>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</si>
  <si>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</si>
  <si>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</si>
  <si>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</si>
  <si>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</si>
  <si>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</si>
  <si>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</si>
  <si>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</si>
  <si>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</si>
  <si>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</si>
  <si>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</si>
  <si>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</si>
  <si>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</si>
  <si>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</si>
  <si>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</si>
  <si>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</si>
  <si>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</si>
  <si>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</si>
  <si>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</si>
  <si>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</si>
  <si>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</si>
  <si>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</si>
  <si>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</si>
  <si>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</si>
  <si>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</si>
  <si>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</si>
  <si>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</si>
  <si>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</si>
  <si>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</si>
  <si>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</si>
  <si>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</si>
  <si>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</si>
  <si>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</si>
  <si>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</si>
  <si>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</si>
  <si>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</si>
  <si>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</si>
  <si>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</si>
  <si>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</si>
  <si>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</si>
  <si>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</si>
  <si>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</si>
  <si>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</si>
  <si>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</si>
  <si>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</si>
  <si>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</si>
  <si>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</si>
  <si>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</si>
  <si>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</si>
  <si>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</si>
  <si>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</si>
  <si>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</si>
  <si>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</si>
  <si>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</si>
  <si>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</si>
  <si>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</si>
  <si>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</si>
  <si>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</si>
  <si>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</si>
  <si>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</si>
  <si>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</si>
  <si>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</si>
  <si>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</si>
  <si>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</si>
  <si>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</si>
  <si>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</si>
  <si>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</si>
  <si>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</si>
  <si>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</si>
  <si>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</si>
  <si>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</si>
  <si>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</si>
  <si>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</si>
  <si>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</si>
  <si>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</si>
  <si>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</si>
  <si>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</si>
  <si>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</si>
  <si>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</si>
  <si>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</si>
  <si>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</si>
  <si>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</si>
  <si>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</si>
  <si>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</si>
  <si>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</si>
  <si>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</si>
  <si>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</si>
  <si>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</si>
  <si>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</si>
  <si>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</si>
  <si>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</si>
  <si>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</si>
  <si>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</si>
  <si>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</si>
  <si>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</si>
  <si>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</si>
  <si>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</si>
  <si>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</si>
  <si>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</si>
  <si>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</si>
  <si>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</si>
  <si>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</si>
  <si>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</si>
  <si>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</si>
  <si>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</si>
  <si>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</si>
  <si>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</si>
  <si>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</si>
  <si>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</si>
  <si>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</si>
  <si>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</si>
  <si>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</si>
  <si>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</si>
  <si>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</si>
  <si>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</si>
  <si>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</si>
  <si>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</si>
  <si>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</si>
  <si>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</si>
  <si>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</si>
  <si>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</si>
  <si>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</si>
  <si>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</si>
  <si>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</si>
  <si>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</si>
  <si>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</si>
  <si>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</si>
  <si>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</si>
  <si>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</si>
  <si>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</si>
  <si>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</si>
  <si>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</si>
  <si>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</si>
  <si>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</si>
  <si>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</si>
  <si>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</si>
  <si>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</si>
  <si>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</si>
  <si>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</si>
  <si>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</si>
  <si>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</si>
  <si>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</si>
  <si>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</si>
  <si>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</si>
  <si>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</si>
  <si>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</si>
  <si>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</si>
  <si>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</si>
  <si>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</si>
  <si>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</si>
  <si>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</si>
  <si>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</si>
  <si>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</si>
  <si>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</si>
  <si>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</si>
  <si>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</si>
  <si>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</si>
  <si>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</si>
  <si>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</si>
  <si>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</si>
  <si>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</si>
  <si>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</si>
  <si>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</si>
  <si>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</si>
  <si>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</si>
  <si>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</si>
  <si>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</si>
  <si>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</si>
  <si>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</si>
  <si>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</si>
  <si>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</si>
  <si>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</si>
  <si>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</si>
  <si>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</si>
  <si>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</si>
  <si>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</si>
  <si>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</si>
  <si>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</si>
  <si>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</si>
  <si>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</si>
  <si>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</si>
  <si>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</si>
  <si>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</si>
  <si>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</si>
  <si>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</si>
  <si>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</si>
  <si>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</si>
  <si>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</si>
  <si>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</si>
  <si>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</si>
  <si>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</si>
  <si>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</si>
  <si>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</si>
  <si>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</si>
  <si>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</si>
  <si>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</si>
  <si>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</si>
  <si>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</si>
  <si>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</si>
  <si>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</si>
  <si>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</si>
  <si>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</si>
  <si>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</si>
  <si>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</si>
  <si>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</si>
  <si>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</si>
  <si>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</si>
  <si>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</si>
  <si>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</si>
  <si>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</si>
  <si>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</si>
  <si>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</si>
  <si>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</si>
  <si>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</si>
  <si>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</si>
  <si>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</si>
  <si>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</si>
  <si>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</si>
  <si>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</si>
  <si>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</si>
  <si>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</si>
  <si>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</si>
  <si>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</si>
  <si>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</si>
  <si>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</si>
  <si>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</si>
  <si>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</si>
  <si>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</si>
  <si>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</si>
  <si>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</si>
  <si>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</si>
  <si>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</si>
  <si>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 Sourcings2</t>
  </si>
  <si>
    <t>Sam2 Kong2</t>
  </si>
  <si>
    <t>30/F Room 30-01 / S-01 152 Chartered Square Building</t>
  </si>
  <si>
    <t>10500 Bang Rak</t>
  </si>
  <si>
    <t>Tel: +66 0967325866</t>
  </si>
  <si>
    <t>Email: jssourcings@gmail.com</t>
  </si>
  <si>
    <t>ANSBC25</t>
  </si>
  <si>
    <t>Bio - Flex nose stud, 20g (0.8mm) with a 2.5mm round top with bezel set SwarovskiⓇ crystal</t>
  </si>
  <si>
    <t>BBECN</t>
  </si>
  <si>
    <t>316L steel eyebrow barbell, 16g (1.2mm) with two 3mm cones</t>
  </si>
  <si>
    <t>BN18B3</t>
  </si>
  <si>
    <t>Color: High Polish</t>
  </si>
  <si>
    <t>PVD plated 316L steel eyebrow banana, 18g (1mm) with two 3mm balls</t>
  </si>
  <si>
    <t>316L steel belly banana, 14g (1.6m) with a 8mm and a 5mm bezel set jewel ball using original Czech Preciosa crystals.</t>
  </si>
  <si>
    <t>BNCN4</t>
  </si>
  <si>
    <t>Surgical steel banana, 14g (1.6mm) with two 4mm cone</t>
  </si>
  <si>
    <t>BNEHJB3</t>
  </si>
  <si>
    <t>Surgical steel eyebrow banana, 16g (1.2mm) with two 3mm bezel set half jewel balls</t>
  </si>
  <si>
    <t>LBB4</t>
  </si>
  <si>
    <t>Surgical steel labret, 14g (1.6mm) with a 4mm ball</t>
  </si>
  <si>
    <t>LBRT16</t>
  </si>
  <si>
    <t>16g Flexible acrylic labret retainer with push in disc</t>
  </si>
  <si>
    <t>NSRTD</t>
  </si>
  <si>
    <t>Clear acrylic flexible nose stud retainer, 20g (0.8mm) with 2mm flat disk shaped top</t>
  </si>
  <si>
    <t>TPUVK</t>
  </si>
  <si>
    <t>Gauge: 16mm</t>
  </si>
  <si>
    <t>Acrylic taper with double rubber O-rings</t>
  </si>
  <si>
    <t>ULBB3</t>
  </si>
  <si>
    <t>Titanium G23 labret, 16g (1.2mm) with a 3mm ball</t>
  </si>
  <si>
    <t>UTBNEB</t>
  </si>
  <si>
    <t>Anodized titanium G23 eyebrow banana, 16g (1.2mm) with two 3mm balls</t>
  </si>
  <si>
    <t>UTBNECN</t>
  </si>
  <si>
    <t>Anodized titanium G23 eyebrow banana, 16g (1.2mm) with two 3mm cones</t>
  </si>
  <si>
    <t>UTCBEB</t>
  </si>
  <si>
    <t>Anodized titanium G23 circular eyebrow barbell, 16g (1.2mm) with 3mm balls</t>
  </si>
  <si>
    <t>Color: Green</t>
  </si>
  <si>
    <t>UTCBECN</t>
  </si>
  <si>
    <t>Anodized titanium G23 circular eyebrow barbell, 16g (1.2mm) with 3mm cones</t>
  </si>
  <si>
    <t>XBAL4S</t>
  </si>
  <si>
    <t>Pack of 10 pcs. of 4mm high polished surgical steel balls with 1.2mm threading (16g)</t>
  </si>
  <si>
    <t>XUSP16G</t>
  </si>
  <si>
    <t>Pack of 10 pcs. of high polished titanium G23 spiral bars, 16g (1.2mm)</t>
  </si>
  <si>
    <t>XUTBN16</t>
  </si>
  <si>
    <t>Set of 5 pcs. of anodized titanium G23eyebrow banana post with 16g threading (1.2mm)</t>
  </si>
  <si>
    <t>XUTCB16</t>
  </si>
  <si>
    <t>TPUVK5/8</t>
  </si>
  <si>
    <t>Six Thousand One Hundred Twenty Two and 22 cents THB</t>
  </si>
  <si>
    <t>Set of 5 pcs. of anodized titanium G23 circular barbell post with 16g threading (1.2mm) - length 1/4'' to 3/8'' (6mm to 10mm)</t>
  </si>
  <si>
    <t>Exchange Rate THB-THB</t>
  </si>
  <si>
    <t>Sunny</t>
  </si>
  <si>
    <t>JS Sourcings</t>
  </si>
  <si>
    <t>Bang Rak 152 Chartered Square Building</t>
  </si>
  <si>
    <t>10500 Bangkok</t>
  </si>
  <si>
    <t xml:space="preserve">Credit 90 Days from the day order is picked up. </t>
  </si>
  <si>
    <t>Due Date</t>
  </si>
  <si>
    <t>40% Discount as per Platinum Membership:</t>
  </si>
  <si>
    <t>Pick up at the Shop:</t>
  </si>
  <si>
    <t>Three Thousand Two Hundred Forty Four and 34 cents THB</t>
  </si>
  <si>
    <t>Sam Kong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</si>
</sst>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409]dd\-mmm\-yy;@"/>
  </numFmts>
  <fonts count="33">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u/>
      <sz val="11"/>
      <color theme="10"/>
      <name val="Calibri"/>
      <family val="2"/>
      <scheme val="minor"/>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7">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xf numFmtId="0" fontId="2" fillId="0" borderId="0"/>
    <xf numFmtId="0" fontId="2" fillId="0" borderId="0"/>
    <xf numFmtId="0" fontId="5" fillId="0" borderId="0" applyNumberFormat="0" applyFill="0" applyBorder="0" applyAlignment="0" applyProtection="0"/>
    <xf numFmtId="0" fontId="5" fillId="0" borderId="0"/>
    <xf numFmtId="0" fontId="2" fillId="0" borderId="0"/>
    <xf numFmtId="0" fontId="5"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11" fillId="0" borderId="0" applyNumberFormat="0" applyFill="0" applyBorder="0" applyAlignment="0" applyProtection="0">
      <alignment vertical="top"/>
      <protection locked="0"/>
    </xf>
    <xf numFmtId="0" fontId="5" fillId="0" borderId="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1" fillId="0" borderId="0" applyNumberFormat="0" applyFill="0" applyBorder="0" applyAlignment="0" applyProtection="0"/>
    <xf numFmtId="0" fontId="2" fillId="0" borderId="0"/>
    <xf numFmtId="0" fontId="5" fillId="0" borderId="0"/>
    <xf numFmtId="0" fontId="5" fillId="0" borderId="0"/>
    <xf numFmtId="0" fontId="2" fillId="0" borderId="0"/>
  </cellStyleXfs>
  <cellXfs count="15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169" fontId="32" fillId="2" borderId="7" xfId="95" applyNumberFormat="1" applyFont="1" applyFill="1" applyBorder="1" applyAlignment="1">
      <alignment horizontal="center" vertical="center"/>
    </xf>
    <xf numFmtId="1" fontId="1" fillId="2" borderId="2" xfId="0" applyNumberFormat="1" applyFont="1" applyFill="1" applyBorder="1"/>
    <xf numFmtId="1" fontId="1" fillId="2" borderId="7" xfId="0" applyNumberFormat="1" applyFont="1" applyFill="1" applyBorder="1"/>
    <xf numFmtId="1" fontId="1" fillId="2" borderId="8" xfId="0" applyNumberFormat="1" applyFont="1" applyFill="1" applyBorder="1"/>
    <xf numFmtId="1" fontId="18" fillId="2" borderId="1" xfId="95" applyNumberFormat="1" applyFont="1" applyFill="1" applyBorder="1"/>
    <xf numFmtId="165" fontId="32" fillId="2" borderId="7" xfId="95" applyNumberFormat="1" applyFont="1" applyFill="1" applyBorder="1" applyAlignment="1">
      <alignment horizontal="center"/>
    </xf>
    <xf numFmtId="1" fontId="18" fillId="2" borderId="2" xfId="95" applyNumberFormat="1" applyFont="1" applyFill="1" applyBorder="1"/>
    <xf numFmtId="1" fontId="1" fillId="2" borderId="3" xfId="0" applyNumberFormat="1" applyFont="1" applyFill="1" applyBorder="1"/>
    <xf numFmtId="1" fontId="18" fillId="2" borderId="6" xfId="95" applyNumberFormat="1" applyFont="1" applyFill="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cellXfs>
  <cellStyles count="5367">
    <cellStyle name="Comma 2" xfId="7" xr:uid="{8CF7E088-3223-4AC1-B4D0-DA4C629FA05B}"/>
    <cellStyle name="Comma 2 2" xfId="4430" xr:uid="{45E89747-C1A2-47BC-9DFD-65C704BFF05B}"/>
    <cellStyle name="Comma 2 2 2" xfId="4755" xr:uid="{71BFBED0-F027-494C-96B7-53AD2179901E}"/>
    <cellStyle name="Comma 2 2 2 2" xfId="5326" xr:uid="{D0E20CA1-29EB-49E7-9A7B-7FD3EA3F2DA3}"/>
    <cellStyle name="Comma 2 2 3" xfId="4591" xr:uid="{D6776DC5-B723-4649-9712-3B58FD988C48}"/>
    <cellStyle name="Comma 2 2 4" xfId="5352" xr:uid="{9DE5E787-FDD1-4E16-A0C8-D84A0EA83752}"/>
    <cellStyle name="Comma 3" xfId="4318" xr:uid="{F3C234AC-5FD2-4015-89D7-AAE6CA8CEDAF}"/>
    <cellStyle name="Comma 3 2" xfId="4432" xr:uid="{F8520FE5-05E0-41FD-A265-E03F6C3B55C1}"/>
    <cellStyle name="Comma 3 2 2" xfId="4756" xr:uid="{8BCC3BEA-0601-4E8A-904B-8E89690966BE}"/>
    <cellStyle name="Comma 3 2 2 2" xfId="5327" xr:uid="{94F0499F-A9E2-43EB-97E4-638FFE85D236}"/>
    <cellStyle name="Comma 3 2 3" xfId="5325" xr:uid="{99048B25-61B8-4071-9FAE-EB54653FACBC}"/>
    <cellStyle name="Comma 3 2 4" xfId="5353" xr:uid="{38BAAC1F-2AB5-4050-BB81-BEF80A433569}"/>
    <cellStyle name="Currency 10" xfId="8" xr:uid="{26E4E241-BBD2-413C-BEB0-87CE053B720F}"/>
    <cellStyle name="Currency 10 2" xfId="9" xr:uid="{4773B0F6-8586-46C5-934D-FE43A42CB96E}"/>
    <cellStyle name="Currency 10 2 2" xfId="203" xr:uid="{5BABD9D7-BC09-4044-8EAF-8CF40BA63AE0}"/>
    <cellStyle name="Currency 10 2 2 2" xfId="4616" xr:uid="{2D3C18CE-16A9-44D5-B645-391A36CFD337}"/>
    <cellStyle name="Currency 10 2 3" xfId="4511" xr:uid="{D71DF32C-0BAD-41EA-AEF3-685A1E3FFCBA}"/>
    <cellStyle name="Currency 10 3" xfId="10" xr:uid="{669B7CE0-5E1F-460E-92DD-1579979FC845}"/>
    <cellStyle name="Currency 10 3 2" xfId="204" xr:uid="{F579176D-8EED-4894-A2D0-15C0D655B385}"/>
    <cellStyle name="Currency 10 3 2 2" xfId="4617" xr:uid="{F4762E8E-22B4-4C92-8C90-0B6C7E15CE2E}"/>
    <cellStyle name="Currency 10 3 3" xfId="4512" xr:uid="{985708B1-FB81-4C1D-9005-FE188EF559D5}"/>
    <cellStyle name="Currency 10 4" xfId="205" xr:uid="{8BE5AD1E-2B0D-4CB8-A6B7-186FD6772A19}"/>
    <cellStyle name="Currency 10 4 2" xfId="4618" xr:uid="{B5FB68F5-530E-4D25-A70D-81654038E9D7}"/>
    <cellStyle name="Currency 10 5" xfId="4437" xr:uid="{3269EA28-2323-4220-A8A9-27444D4862FD}"/>
    <cellStyle name="Currency 10 6" xfId="4510" xr:uid="{A6A4C735-AC63-4348-823B-1134E6A529C8}"/>
    <cellStyle name="Currency 11" xfId="11" xr:uid="{1855A688-F2E9-4323-8EA4-D8195DEA3BD6}"/>
    <cellStyle name="Currency 11 2" xfId="12" xr:uid="{7110389B-9F20-4035-A98E-AC922FACD35A}"/>
    <cellStyle name="Currency 11 2 2" xfId="206" xr:uid="{03EBE508-5C23-40AB-A204-C1EAD0E516F8}"/>
    <cellStyle name="Currency 11 2 2 2" xfId="4619" xr:uid="{F7A827C3-793C-421B-8C26-59B848AA3F1A}"/>
    <cellStyle name="Currency 11 2 3" xfId="4514" xr:uid="{09A19481-8AE5-4022-98DB-DD253E0150C0}"/>
    <cellStyle name="Currency 11 3" xfId="13" xr:uid="{EC6E507F-601C-4350-AA52-E90C3FE446A3}"/>
    <cellStyle name="Currency 11 3 2" xfId="207" xr:uid="{7B100D27-6E4F-4663-8C58-E9C6A2D35AE5}"/>
    <cellStyle name="Currency 11 3 2 2" xfId="4620" xr:uid="{BFA0957B-7B7D-4590-A06B-5A41CAEEF083}"/>
    <cellStyle name="Currency 11 3 3" xfId="4515" xr:uid="{B8AA9E48-57A5-48D3-8826-7C523D1ACB10}"/>
    <cellStyle name="Currency 11 4" xfId="208" xr:uid="{A23E26B9-0474-4B40-AB2F-11B2BDCD2219}"/>
    <cellStyle name="Currency 11 4 2" xfId="4621" xr:uid="{520DFB6F-A6CF-4F9C-B1E0-186CBB1EF395}"/>
    <cellStyle name="Currency 11 5" xfId="4319" xr:uid="{FD30F367-096E-4507-8D9C-5642B95D8BBD}"/>
    <cellStyle name="Currency 11 5 2" xfId="4438" xr:uid="{EED6C648-7212-4D37-9BE8-633E61CCF56F}"/>
    <cellStyle name="Currency 11 5 3" xfId="4720" xr:uid="{34B652E0-FCFD-4427-9E1D-97EAC5C04EF7}"/>
    <cellStyle name="Currency 11 5 3 2" xfId="5315" xr:uid="{6AF66B89-72CB-4802-B1AC-6D5568F41143}"/>
    <cellStyle name="Currency 11 5 3 3" xfId="4757" xr:uid="{4B32DDCF-4FB6-4249-A806-C3DD606BAAB5}"/>
    <cellStyle name="Currency 11 5 4" xfId="4697" xr:uid="{1E2C23E2-2677-4AB6-80AB-4EF9323FA866}"/>
    <cellStyle name="Currency 11 6" xfId="4513" xr:uid="{5C722EBB-E64D-4BA4-AB53-9274E00727B0}"/>
    <cellStyle name="Currency 12" xfId="14" xr:uid="{B0C7C364-B7BF-4183-9B54-EE6851752FCB}"/>
    <cellStyle name="Currency 12 2" xfId="15" xr:uid="{5BD2F425-451C-42CD-87BA-F878CDC84C33}"/>
    <cellStyle name="Currency 12 2 2" xfId="209" xr:uid="{3BA1E71D-2D86-4DC5-A675-7D973D08FBE6}"/>
    <cellStyle name="Currency 12 2 2 2" xfId="4622" xr:uid="{C066B70F-5228-4814-A6AE-099100C4B75A}"/>
    <cellStyle name="Currency 12 2 3" xfId="4517" xr:uid="{E54BF140-AFB8-4934-B928-7DB879250EA9}"/>
    <cellStyle name="Currency 12 3" xfId="210" xr:uid="{A3B5610D-19DD-4DAC-8BF7-6D7256FB8BD7}"/>
    <cellStyle name="Currency 12 3 2" xfId="4623" xr:uid="{18C9D994-190F-4419-AED7-65D2CA07D0C0}"/>
    <cellStyle name="Currency 12 4" xfId="4516" xr:uid="{9FD90136-E040-4DA3-85BD-ED1DABC4D4FC}"/>
    <cellStyle name="Currency 13" xfId="16" xr:uid="{01A4BCF2-46D5-46C0-94DB-6B56A26DE685}"/>
    <cellStyle name="Currency 13 2" xfId="4321" xr:uid="{CB1AB2F2-7F93-47A9-A814-531081197C6B}"/>
    <cellStyle name="Currency 13 3" xfId="4322" xr:uid="{FF791732-45A1-4129-A505-8B1444618771}"/>
    <cellStyle name="Currency 13 3 2" xfId="4759" xr:uid="{1ECC01C2-9729-4C78-BD1A-4B24A960C755}"/>
    <cellStyle name="Currency 13 4" xfId="4320" xr:uid="{81AF6869-F775-42D9-8B18-AD618D432A4E}"/>
    <cellStyle name="Currency 13 5" xfId="4758" xr:uid="{1A7734EB-978C-4D0D-AD8D-272288C060F7}"/>
    <cellStyle name="Currency 14" xfId="17" xr:uid="{3F79901D-6125-4501-BB0A-3F662795EF4D}"/>
    <cellStyle name="Currency 14 2" xfId="211" xr:uid="{888B209D-6F3A-41E4-8DE4-AEBB6EF20006}"/>
    <cellStyle name="Currency 14 2 2" xfId="4624" xr:uid="{B5968D1F-C0A2-4583-97F5-71594B3460A2}"/>
    <cellStyle name="Currency 14 3" xfId="4518" xr:uid="{8673DC16-ACFE-432E-9EA7-B1AF6DB47F2A}"/>
    <cellStyle name="Currency 15" xfId="4414" xr:uid="{BCDA1EC7-D073-4489-9592-5F1F96E9F588}"/>
    <cellStyle name="Currency 15 2" xfId="5358" xr:uid="{4789C807-9C5B-4086-82FD-7305BDBC5D91}"/>
    <cellStyle name="Currency 17" xfId="4323" xr:uid="{1536192A-4018-4049-96BA-8537EE37F40D}"/>
    <cellStyle name="Currency 2" xfId="18" xr:uid="{CCAD130B-4FCA-4A50-9782-E5A17F2CE4A9}"/>
    <cellStyle name="Currency 2 2" xfId="19" xr:uid="{8D47F227-C6FF-4CB2-8FB0-95B499E8F85C}"/>
    <cellStyle name="Currency 2 2 2" xfId="20" xr:uid="{6CC8A21C-61BC-4FAD-9CAD-865CEED61E4E}"/>
    <cellStyle name="Currency 2 2 2 2" xfId="21" xr:uid="{88B6433B-D1B9-472D-9316-D68C827DF474}"/>
    <cellStyle name="Currency 2 2 2 2 2" xfId="4760" xr:uid="{E8B85C7C-AF66-4EEE-BE58-FD51D16E5333}"/>
    <cellStyle name="Currency 2 2 2 3" xfId="22" xr:uid="{BEB9AABC-A108-474D-A90F-8E34ECDE0BB5}"/>
    <cellStyle name="Currency 2 2 2 3 2" xfId="212" xr:uid="{45D5752E-4A55-4943-9C43-7985552D656E}"/>
    <cellStyle name="Currency 2 2 2 3 2 2" xfId="4625" xr:uid="{65606007-F9F8-48AB-A0A4-6B81C73D9493}"/>
    <cellStyle name="Currency 2 2 2 3 3" xfId="4521" xr:uid="{52DAC448-1982-4B6B-AED7-A954791EB4DE}"/>
    <cellStyle name="Currency 2 2 2 4" xfId="213" xr:uid="{C74B17C0-3F4A-4CCB-9574-32B9042926F9}"/>
    <cellStyle name="Currency 2 2 2 4 2" xfId="4626" xr:uid="{F0C3F808-0D0E-4E16-BFBD-DEFF11C9E65B}"/>
    <cellStyle name="Currency 2 2 2 5" xfId="4520" xr:uid="{5503126E-79A2-42C7-8E51-26702A9E97A2}"/>
    <cellStyle name="Currency 2 2 3" xfId="214" xr:uid="{AA85AC48-CC9F-454F-9DC2-FA3762CA9DE7}"/>
    <cellStyle name="Currency 2 2 3 2" xfId="4627" xr:uid="{F7BCECD3-18AD-4BFC-BB1E-801657240A26}"/>
    <cellStyle name="Currency 2 2 4" xfId="4519" xr:uid="{14946051-7EDA-40BE-85F0-14E050FE7F96}"/>
    <cellStyle name="Currency 2 3" xfId="23" xr:uid="{15CEC6D4-077A-4495-AFCB-DEF22CAAABF5}"/>
    <cellStyle name="Currency 2 3 2" xfId="215" xr:uid="{94DCB839-DF94-4D0F-B9CC-7FD143CB108D}"/>
    <cellStyle name="Currency 2 3 2 2" xfId="4628" xr:uid="{15F26D60-79C1-4957-96CB-58E79048B66E}"/>
    <cellStyle name="Currency 2 3 3" xfId="4522" xr:uid="{F6A5EC88-7FBA-4A93-86A2-B9F6E73A51BE}"/>
    <cellStyle name="Currency 2 4" xfId="216" xr:uid="{F00E75E6-7572-4531-B319-589FAF0F894D}"/>
    <cellStyle name="Currency 2 4 2" xfId="217" xr:uid="{5D87A26A-0EF6-4501-BA3B-D1019CD73507}"/>
    <cellStyle name="Currency 2 5" xfId="218" xr:uid="{1062576C-923F-4F98-91A9-DF35CD228808}"/>
    <cellStyle name="Currency 2 5 2" xfId="219" xr:uid="{BF2F5A81-36FB-4D43-8270-4A5B36662449}"/>
    <cellStyle name="Currency 2 6" xfId="220" xr:uid="{2493E3BE-F896-4C33-857E-9EAA5D206783}"/>
    <cellStyle name="Currency 3" xfId="24" xr:uid="{9F427509-3CF9-44E4-882E-B35E2775E670}"/>
    <cellStyle name="Currency 3 2" xfId="25" xr:uid="{EA1E6026-3B5E-4FB7-A8B5-D1CE46E20639}"/>
    <cellStyle name="Currency 3 2 2" xfId="221" xr:uid="{E33D642F-B9B0-495F-B745-A492AFBE68FE}"/>
    <cellStyle name="Currency 3 2 2 2" xfId="4629" xr:uid="{FAA36093-EE5E-4080-8E38-73960079EE35}"/>
    <cellStyle name="Currency 3 2 3" xfId="4524" xr:uid="{67AA592E-7C4D-4003-947E-D2FE654CCDC3}"/>
    <cellStyle name="Currency 3 3" xfId="26" xr:uid="{2478CCA3-A727-4B86-A8F0-030F8C29DC89}"/>
    <cellStyle name="Currency 3 3 2" xfId="222" xr:uid="{9BEC7F14-88F0-4AA9-8A0B-374690575273}"/>
    <cellStyle name="Currency 3 3 2 2" xfId="4630" xr:uid="{6C92FF1A-9D72-4A1B-92CD-42DD0798E4D0}"/>
    <cellStyle name="Currency 3 3 3" xfId="4525" xr:uid="{1E02A1E1-FC00-46D4-ABDC-906A88AF5F18}"/>
    <cellStyle name="Currency 3 4" xfId="27" xr:uid="{85EB8A1A-8F75-4553-94BA-85A2768451A9}"/>
    <cellStyle name="Currency 3 4 2" xfId="223" xr:uid="{0FEA240D-7E95-45FD-862E-B512D19DD075}"/>
    <cellStyle name="Currency 3 4 2 2" xfId="4631" xr:uid="{65E577F2-EAF1-450C-977A-4ED25C66ADB4}"/>
    <cellStyle name="Currency 3 4 3" xfId="4526" xr:uid="{A0197544-7DB5-40FE-815A-106F4D755297}"/>
    <cellStyle name="Currency 3 5" xfId="224" xr:uid="{3CBCC640-DC56-4BE7-9C00-784FDCED67FB}"/>
    <cellStyle name="Currency 3 5 2" xfId="4632" xr:uid="{74FE0427-8F5C-4D9E-A038-FB7082162ED4}"/>
    <cellStyle name="Currency 3 6" xfId="4523" xr:uid="{2F46B0BC-43A2-49AC-A740-C4A043049A3A}"/>
    <cellStyle name="Currency 4" xfId="28" xr:uid="{6A3E4ADE-BEED-4759-B715-8AE43FC4835B}"/>
    <cellStyle name="Currency 4 2" xfId="29" xr:uid="{F300314F-9A08-4292-A017-035A529DE063}"/>
    <cellStyle name="Currency 4 2 2" xfId="225" xr:uid="{36518A7A-630C-4972-92A4-7381942189C8}"/>
    <cellStyle name="Currency 4 2 2 2" xfId="4633" xr:uid="{3212FFE4-2BAB-44DB-B571-4CE4111FC812}"/>
    <cellStyle name="Currency 4 2 3" xfId="4528" xr:uid="{B6305EA6-44E9-40E9-8813-25C2E6E4B4C9}"/>
    <cellStyle name="Currency 4 3" xfId="30" xr:uid="{43588B48-32A0-4DEE-9DAF-F7DA969976FC}"/>
    <cellStyle name="Currency 4 3 2" xfId="226" xr:uid="{A2A6F3D1-D514-43F6-8FC2-9FD0A90AD3AE}"/>
    <cellStyle name="Currency 4 3 2 2" xfId="4634" xr:uid="{ACD350C1-96CB-431E-9970-F4685A0B7324}"/>
    <cellStyle name="Currency 4 3 3" xfId="4529" xr:uid="{C25B4154-61AB-4F47-9C9F-D237E2A6EA51}"/>
    <cellStyle name="Currency 4 4" xfId="227" xr:uid="{F7416FE4-049E-411F-9FC4-B8C246328404}"/>
    <cellStyle name="Currency 4 4 2" xfId="4635" xr:uid="{47A6BE54-029E-4004-812D-7432A30A89C7}"/>
    <cellStyle name="Currency 4 5" xfId="4324" xr:uid="{E6A92444-DDF3-4131-A3AF-C8E134F13877}"/>
    <cellStyle name="Currency 4 5 2" xfId="4439" xr:uid="{647007FA-8EAF-4150-9F48-F30DCE457272}"/>
    <cellStyle name="Currency 4 5 3" xfId="4721" xr:uid="{A3AD0245-5585-439F-A53F-C47A70E043DD}"/>
    <cellStyle name="Currency 4 5 3 2" xfId="5316" xr:uid="{F906F7CE-8130-4A53-8D39-F57927BB9D7D}"/>
    <cellStyle name="Currency 4 5 3 3" xfId="4761" xr:uid="{16620650-5F5F-43F2-B3E7-35DAD9D1B2A2}"/>
    <cellStyle name="Currency 4 5 4" xfId="4698" xr:uid="{A7B03450-5F10-4F7F-BF31-E78BF1DD2FE7}"/>
    <cellStyle name="Currency 4 6" xfId="4527" xr:uid="{662EA288-9368-49BD-90E2-94F1378DAD74}"/>
    <cellStyle name="Currency 5" xfId="31" xr:uid="{92D996E5-DDAD-4243-9F93-A06C74C07B67}"/>
    <cellStyle name="Currency 5 2" xfId="32" xr:uid="{12F766E5-6ED6-44EC-8070-9323F5043DBC}"/>
    <cellStyle name="Currency 5 2 2" xfId="228" xr:uid="{A21D90A5-AE4D-4810-AD5C-34A802F324A5}"/>
    <cellStyle name="Currency 5 2 2 2" xfId="4636" xr:uid="{B928DFA4-E67E-43AF-B792-93E0D5820D4B}"/>
    <cellStyle name="Currency 5 2 3" xfId="4530" xr:uid="{91D2587C-9C1E-407F-BCF7-E6B56246B03D}"/>
    <cellStyle name="Currency 5 3" xfId="4325" xr:uid="{BD185E12-2271-4678-A40D-2F3DA406F067}"/>
    <cellStyle name="Currency 5 3 2" xfId="4440" xr:uid="{8A21B2D3-97CA-46F6-846F-EE58A17FF555}"/>
    <cellStyle name="Currency 5 3 2 2" xfId="5306" xr:uid="{E5460DD9-DD45-48E2-9613-8D430E5CFB31}"/>
    <cellStyle name="Currency 5 3 2 3" xfId="4763" xr:uid="{F8F5BEFF-A37A-4048-818E-564FE5682AD2}"/>
    <cellStyle name="Currency 5 4" xfId="4762" xr:uid="{6AA5C945-F3CF-4C12-B065-B7E6196BFD95}"/>
    <cellStyle name="Currency 6" xfId="33" xr:uid="{88A6F6BB-217C-485D-8C9B-CD85C4503D65}"/>
    <cellStyle name="Currency 6 2" xfId="229" xr:uid="{F3BE276F-E58E-44B4-8158-8C48B943DBF4}"/>
    <cellStyle name="Currency 6 2 2" xfId="4637" xr:uid="{9225884E-971B-4834-9299-F7160C569286}"/>
    <cellStyle name="Currency 6 3" xfId="4326" xr:uid="{6E950454-9087-4AB6-917B-7B980C4BF696}"/>
    <cellStyle name="Currency 6 3 2" xfId="4441" xr:uid="{8A22B1D9-3413-4B5B-A55F-D464526869EF}"/>
    <cellStyle name="Currency 6 3 3" xfId="4722" xr:uid="{D4509BBD-F181-415C-B134-1CE06ED66573}"/>
    <cellStyle name="Currency 6 3 3 2" xfId="5317" xr:uid="{41248E13-1B80-40C3-99FA-39BBCC4D266B}"/>
    <cellStyle name="Currency 6 3 3 3" xfId="4764" xr:uid="{FAC74FFC-E4DE-41D5-9B9F-0D8ABF25660A}"/>
    <cellStyle name="Currency 6 3 4" xfId="4699" xr:uid="{36CCF06E-778A-48DD-AFC7-E908527E007E}"/>
    <cellStyle name="Currency 6 4" xfId="4531" xr:uid="{FBED57A5-5EA9-41DC-88F7-70CC46197B98}"/>
    <cellStyle name="Currency 7" xfId="34" xr:uid="{F7BD0094-7898-41D4-BE25-D2A897B16713}"/>
    <cellStyle name="Currency 7 2" xfId="35" xr:uid="{36F07AF9-5041-4F9E-9AE6-D12CB27598E1}"/>
    <cellStyle name="Currency 7 2 2" xfId="250" xr:uid="{87C4EA85-4B91-43D5-B47F-9019FE7D9D62}"/>
    <cellStyle name="Currency 7 2 2 2" xfId="4638" xr:uid="{E311A55C-0305-4DC7-8D5A-418DD3A41162}"/>
    <cellStyle name="Currency 7 2 3" xfId="4533" xr:uid="{7866ABA0-3755-4ED2-80F3-C2660C33E117}"/>
    <cellStyle name="Currency 7 3" xfId="230" xr:uid="{4A8D9033-8FF4-473E-977E-C2A38ECF8AB4}"/>
    <cellStyle name="Currency 7 3 2" xfId="4639" xr:uid="{E4769BD3-22E3-451F-962C-39A14D8B26BA}"/>
    <cellStyle name="Currency 7 4" xfId="4442" xr:uid="{3C20C1F0-B2AF-44B3-BA4E-138F0BE64693}"/>
    <cellStyle name="Currency 7 5" xfId="4532" xr:uid="{7F641CE9-B577-4051-BC46-5EB21BF87F8B}"/>
    <cellStyle name="Currency 8" xfId="36" xr:uid="{CFA4C925-2D13-45AE-8843-3633D65870EF}"/>
    <cellStyle name="Currency 8 2" xfId="37" xr:uid="{9DCAB2F3-1975-45C2-A61E-CD98107D60A2}"/>
    <cellStyle name="Currency 8 2 2" xfId="231" xr:uid="{4B134C61-A81E-4CCB-8888-D9FB0D5634F0}"/>
    <cellStyle name="Currency 8 2 2 2" xfId="4640" xr:uid="{6415E793-82BF-4CB1-920D-126901CCE27A}"/>
    <cellStyle name="Currency 8 2 3" xfId="4535" xr:uid="{4B44FCC0-5321-4BB9-9AE1-E020EFDF206E}"/>
    <cellStyle name="Currency 8 3" xfId="38" xr:uid="{9F132D41-CDD4-4006-9136-50D02080EBF7}"/>
    <cellStyle name="Currency 8 3 2" xfId="232" xr:uid="{73FFF240-51E2-46FC-992B-3B56F1C8438F}"/>
    <cellStyle name="Currency 8 3 2 2" xfId="4641" xr:uid="{CDE370C7-E299-43C2-86E1-06C1C4E8C76A}"/>
    <cellStyle name="Currency 8 3 3" xfId="4536" xr:uid="{2A445248-415B-4ADA-9D0A-2BD8418DD70E}"/>
    <cellStyle name="Currency 8 4" xfId="39" xr:uid="{6747D861-7C86-404C-979B-AD0E8F4CF143}"/>
    <cellStyle name="Currency 8 4 2" xfId="233" xr:uid="{5F2AC5A9-5A90-4C6D-9688-0E908C2E0DB1}"/>
    <cellStyle name="Currency 8 4 2 2" xfId="4642" xr:uid="{86FDB5AF-90CB-4390-BDCB-883ADDC866EF}"/>
    <cellStyle name="Currency 8 4 3" xfId="4537" xr:uid="{84F60520-2C45-436B-B2BC-96BA97B9DED6}"/>
    <cellStyle name="Currency 8 5" xfId="234" xr:uid="{BF73FBE3-B44A-41EF-84C2-BD85D4117903}"/>
    <cellStyle name="Currency 8 5 2" xfId="4643" xr:uid="{8A83ED04-9B4A-4674-9003-42CA5DF01CC7}"/>
    <cellStyle name="Currency 8 6" xfId="4443" xr:uid="{F0781EC7-9192-497F-8AE7-A2EE8BF759F7}"/>
    <cellStyle name="Currency 8 7" xfId="4534" xr:uid="{FAE064AB-DB8B-41D6-8FF9-10109F975E1A}"/>
    <cellStyle name="Currency 9" xfId="40" xr:uid="{18E99EF2-271E-462C-A33D-4E87AB8A62D7}"/>
    <cellStyle name="Currency 9 2" xfId="41" xr:uid="{DADD432F-C3E4-4F1E-8949-5137B86EE4DA}"/>
    <cellStyle name="Currency 9 2 2" xfId="235" xr:uid="{48AA981D-1E2D-4F3E-B37E-2A274B806EA1}"/>
    <cellStyle name="Currency 9 2 2 2" xfId="4644" xr:uid="{81B88A37-175D-48E0-830A-8428E25BBB3A}"/>
    <cellStyle name="Currency 9 2 3" xfId="4539" xr:uid="{14224D53-F08C-4891-A6E1-326BC42DC925}"/>
    <cellStyle name="Currency 9 3" xfId="42" xr:uid="{9C62135A-EC82-4974-B145-AEC57F77D5BC}"/>
    <cellStyle name="Currency 9 3 2" xfId="236" xr:uid="{5209BB1F-1DBF-437C-B1C2-874663CF7EB1}"/>
    <cellStyle name="Currency 9 3 2 2" xfId="4645" xr:uid="{6A0F125F-52B3-4D19-BB33-B55DBDC002DB}"/>
    <cellStyle name="Currency 9 3 3" xfId="4540" xr:uid="{FDE1B778-1A9B-4327-A227-8D7FBE2823B8}"/>
    <cellStyle name="Currency 9 4" xfId="237" xr:uid="{C3C2A770-0CCD-4CE8-940E-A08AB4FF99D2}"/>
    <cellStyle name="Currency 9 4 2" xfId="4646" xr:uid="{3BB80F3B-E536-4A1D-808A-A5FF0B152116}"/>
    <cellStyle name="Currency 9 5" xfId="4327" xr:uid="{4AF0F753-4412-4D13-BAA8-D7739EF51EE5}"/>
    <cellStyle name="Currency 9 5 2" xfId="4444" xr:uid="{C8E5F76C-0357-4807-AEE6-330886E58489}"/>
    <cellStyle name="Currency 9 5 3" xfId="4723" xr:uid="{87F61DA3-2611-4B03-A8BD-A89DC78E5841}"/>
    <cellStyle name="Currency 9 5 4" xfId="4700" xr:uid="{AFD9F69A-DCB0-430F-9C06-0EE66A7DC1FA}"/>
    <cellStyle name="Currency 9 6" xfId="4538" xr:uid="{E58CF658-E1FF-4095-A434-8F0F393CDAEC}"/>
    <cellStyle name="Hyperlink 2" xfId="6" xr:uid="{6CFFD761-E1C4-4FFC-9C82-FDD569F38491}"/>
    <cellStyle name="Hyperlink 2 2" xfId="5362" xr:uid="{3EDF6370-B622-4051-9CCB-1E99BDEDD23E}"/>
    <cellStyle name="Hyperlink 3" xfId="202" xr:uid="{B218B510-DE87-4B59-9CF7-99961CA7BCD6}"/>
    <cellStyle name="Hyperlink 3 2" xfId="4415" xr:uid="{56812D6C-E296-4D19-B5D6-E8752F0D5D71}"/>
    <cellStyle name="Hyperlink 3 3" xfId="4328" xr:uid="{183428FD-1E13-4252-A200-A066166E5DAD}"/>
    <cellStyle name="Hyperlink 4" xfId="4329" xr:uid="{F5F310C2-D717-49BC-BD85-E912D25B5619}"/>
    <cellStyle name="Hyperlink 4 2" xfId="5356" xr:uid="{52735FD3-F09C-45FC-A3F6-2954EC7D63B7}"/>
    <cellStyle name="Normal" xfId="0" builtinId="0"/>
    <cellStyle name="Normal 10" xfId="43" xr:uid="{DF907261-3FC4-4029-AD60-7C6D8219D533}"/>
    <cellStyle name="Normal 10 10" xfId="903" xr:uid="{2C8260D8-42DF-4F92-8491-D38245E2B420}"/>
    <cellStyle name="Normal 10 10 2" xfId="2508" xr:uid="{C7DCB919-C98D-4919-9AA7-B0F45657E34F}"/>
    <cellStyle name="Normal 10 10 2 2" xfId="4331" xr:uid="{6323A4C5-3F17-49A8-AB69-84FF64F89225}"/>
    <cellStyle name="Normal 10 10 2 3" xfId="4675" xr:uid="{95866CA8-E4AC-4ECE-86A0-2246356415F9}"/>
    <cellStyle name="Normal 10 10 3" xfId="2509" xr:uid="{3854318B-1863-449D-B4F2-F548B69673C3}"/>
    <cellStyle name="Normal 10 10 4" xfId="2510" xr:uid="{3485AFD2-BE0C-481A-8080-BB46AF18C041}"/>
    <cellStyle name="Normal 10 11" xfId="2511" xr:uid="{CD07A277-279A-4E3B-9C9D-CBC4B71C4B45}"/>
    <cellStyle name="Normal 10 11 2" xfId="2512" xr:uid="{8CBFC672-8CD4-44B7-848C-8733319B0994}"/>
    <cellStyle name="Normal 10 11 3" xfId="2513" xr:uid="{A125B614-7FCA-4D68-A7E1-E7E8D07D9A69}"/>
    <cellStyle name="Normal 10 11 4" xfId="2514" xr:uid="{FCACCDB9-35C0-4E82-911D-8A2C7D8155C3}"/>
    <cellStyle name="Normal 10 12" xfId="2515" xr:uid="{9AFDBC41-6981-48A0-BF1E-C14B70F37BF1}"/>
    <cellStyle name="Normal 10 12 2" xfId="2516" xr:uid="{29574E93-440D-4B34-BD81-B3F8C83BC1AA}"/>
    <cellStyle name="Normal 10 13" xfId="2517" xr:uid="{8BB1AFFA-E17F-4F61-8D4E-44F883F5F995}"/>
    <cellStyle name="Normal 10 14" xfId="2518" xr:uid="{3F143E86-867C-41E6-9674-0B31CCE6E1BE}"/>
    <cellStyle name="Normal 10 15" xfId="2519" xr:uid="{9129AD85-F2AF-4133-B894-B57459BF79BE}"/>
    <cellStyle name="Normal 10 2" xfId="71" xr:uid="{833CA74B-5E15-46B8-9835-DDBF5A64C866}"/>
    <cellStyle name="Normal 10 2 10" xfId="2520" xr:uid="{932FF6F4-88A8-4B25-91DE-EBF54A69F16E}"/>
    <cellStyle name="Normal 10 2 11" xfId="2521" xr:uid="{8EACE66A-8842-4583-8B16-3CE25FA81B19}"/>
    <cellStyle name="Normal 10 2 2" xfId="72" xr:uid="{F948AED4-EBBA-4696-B540-9A84C5F52B98}"/>
    <cellStyle name="Normal 10 2 2 2" xfId="73" xr:uid="{5F606BCB-4237-4A67-8F81-9A145E25CF0E}"/>
    <cellStyle name="Normal 10 2 2 2 2" xfId="238" xr:uid="{FDED4FAC-F21F-4B9D-9941-A8A7637E36D8}"/>
    <cellStyle name="Normal 10 2 2 2 2 2" xfId="454" xr:uid="{2D66FF7D-DFB6-4534-8412-8823ACAC3E58}"/>
    <cellStyle name="Normal 10 2 2 2 2 2 2" xfId="455" xr:uid="{C96B74E8-38B2-492E-87CD-FABDDFB80197}"/>
    <cellStyle name="Normal 10 2 2 2 2 2 2 2" xfId="904" xr:uid="{D720C4BC-0C5F-43D9-8E2A-02481351B590}"/>
    <cellStyle name="Normal 10 2 2 2 2 2 2 2 2" xfId="905" xr:uid="{4AA533E3-B01A-4FAF-AB18-A5DA356DE4D6}"/>
    <cellStyle name="Normal 10 2 2 2 2 2 2 3" xfId="906" xr:uid="{A09A4DC3-1AA0-4C1C-A915-73355364D0DA}"/>
    <cellStyle name="Normal 10 2 2 2 2 2 3" xfId="907" xr:uid="{62C3CECD-D7C6-41A9-BC25-AF180EA81DC7}"/>
    <cellStyle name="Normal 10 2 2 2 2 2 3 2" xfId="908" xr:uid="{EC74D52F-FF93-4EC1-8475-06630FF632AC}"/>
    <cellStyle name="Normal 10 2 2 2 2 2 4" xfId="909" xr:uid="{60616189-7C65-4DC9-8D19-816F4DCC974A}"/>
    <cellStyle name="Normal 10 2 2 2 2 3" xfId="456" xr:uid="{C6207C3B-3087-4B0D-AC19-A4746587A606}"/>
    <cellStyle name="Normal 10 2 2 2 2 3 2" xfId="910" xr:uid="{7FDD9C3C-D369-4F40-B79E-9C068B1037A7}"/>
    <cellStyle name="Normal 10 2 2 2 2 3 2 2" xfId="911" xr:uid="{A9449CEF-1482-481C-A435-66C0B54C8697}"/>
    <cellStyle name="Normal 10 2 2 2 2 3 3" xfId="912" xr:uid="{7C9F82CD-DD17-4EB1-AEDE-4D295BF981DF}"/>
    <cellStyle name="Normal 10 2 2 2 2 3 4" xfId="2522" xr:uid="{D64D0F1B-982E-4583-86DA-BA52F94147D5}"/>
    <cellStyle name="Normal 10 2 2 2 2 4" xfId="913" xr:uid="{50D09E66-8F62-4114-8579-9C84034A4319}"/>
    <cellStyle name="Normal 10 2 2 2 2 4 2" xfId="914" xr:uid="{26C40BBB-F067-4CF5-8D57-A89E25F120B1}"/>
    <cellStyle name="Normal 10 2 2 2 2 5" xfId="915" xr:uid="{CDF5D09B-108C-490A-BF92-68350567CE4F}"/>
    <cellStyle name="Normal 10 2 2 2 2 6" xfId="2523" xr:uid="{B5D41A75-7D42-4EF1-B640-B786E5FCAA29}"/>
    <cellStyle name="Normal 10 2 2 2 3" xfId="239" xr:uid="{BCD337C9-FCA4-4E1F-BCEB-C5190238D34A}"/>
    <cellStyle name="Normal 10 2 2 2 3 2" xfId="457" xr:uid="{F3116731-CFDC-4B09-855B-4C769137C029}"/>
    <cellStyle name="Normal 10 2 2 2 3 2 2" xfId="458" xr:uid="{54CA2446-E11F-45D6-9A4F-B0A27E81DFE4}"/>
    <cellStyle name="Normal 10 2 2 2 3 2 2 2" xfId="916" xr:uid="{5E769419-2F21-4798-A233-C048AB5AAE1A}"/>
    <cellStyle name="Normal 10 2 2 2 3 2 2 2 2" xfId="917" xr:uid="{2DF263BF-C442-4C5B-A803-4143D9182F0B}"/>
    <cellStyle name="Normal 10 2 2 2 3 2 2 3" xfId="918" xr:uid="{361D8D23-F4BE-44E4-AD9B-291BA62A7C98}"/>
    <cellStyle name="Normal 10 2 2 2 3 2 3" xfId="919" xr:uid="{0777052B-C14D-475C-A160-8C62D5A51C63}"/>
    <cellStyle name="Normal 10 2 2 2 3 2 3 2" xfId="920" xr:uid="{958B7FAB-BBB5-441F-A311-228B57544E5E}"/>
    <cellStyle name="Normal 10 2 2 2 3 2 4" xfId="921" xr:uid="{877D4991-44D8-4E96-8020-B2FD3A7A6FDB}"/>
    <cellStyle name="Normal 10 2 2 2 3 3" xfId="459" xr:uid="{6E050D6A-BC28-406B-A45F-FF4D3D03558A}"/>
    <cellStyle name="Normal 10 2 2 2 3 3 2" xfId="922" xr:uid="{D2190B01-6C25-4E62-BBB6-965F2B7F608F}"/>
    <cellStyle name="Normal 10 2 2 2 3 3 2 2" xfId="923" xr:uid="{FC8B5436-2836-487A-B695-A3517EA26BD0}"/>
    <cellStyle name="Normal 10 2 2 2 3 3 3" xfId="924" xr:uid="{4065BBEC-72FA-434D-B06E-51A7373213D5}"/>
    <cellStyle name="Normal 10 2 2 2 3 4" xfId="925" xr:uid="{0B341B0D-A868-45CD-AC80-EF8D6E787143}"/>
    <cellStyle name="Normal 10 2 2 2 3 4 2" xfId="926" xr:uid="{047DA08B-6A5F-4C29-901D-3B386047554D}"/>
    <cellStyle name="Normal 10 2 2 2 3 5" xfId="927" xr:uid="{7FF45587-4C48-404D-A55B-C8D5DECAF2CB}"/>
    <cellStyle name="Normal 10 2 2 2 4" xfId="460" xr:uid="{F8D90EAA-90D4-4241-B150-F1D25668D50C}"/>
    <cellStyle name="Normal 10 2 2 2 4 2" xfId="461" xr:uid="{36B403F0-DB81-4A3E-852F-0330799B9CFE}"/>
    <cellStyle name="Normal 10 2 2 2 4 2 2" xfId="928" xr:uid="{A965054E-2051-41AF-805C-E114FF22B5C8}"/>
    <cellStyle name="Normal 10 2 2 2 4 2 2 2" xfId="929" xr:uid="{5BB4CD84-386E-4055-A129-CE96AD80523C}"/>
    <cellStyle name="Normal 10 2 2 2 4 2 3" xfId="930" xr:uid="{9EE3126D-5C84-4E78-A39C-30E7D57320B6}"/>
    <cellStyle name="Normal 10 2 2 2 4 3" xfId="931" xr:uid="{4DABB9F5-4374-41D1-ACB3-4D1E63BBEC2E}"/>
    <cellStyle name="Normal 10 2 2 2 4 3 2" xfId="932" xr:uid="{7212C513-0AD3-4A42-8216-1AC1279D8D70}"/>
    <cellStyle name="Normal 10 2 2 2 4 4" xfId="933" xr:uid="{52517266-F066-4929-B1B9-D2917C33177A}"/>
    <cellStyle name="Normal 10 2 2 2 5" xfId="462" xr:uid="{23F5E8C0-6549-4225-897F-1D5D705EFFF0}"/>
    <cellStyle name="Normal 10 2 2 2 5 2" xfId="934" xr:uid="{8762EFDE-986C-4A85-884C-FCB0EF8397B5}"/>
    <cellStyle name="Normal 10 2 2 2 5 2 2" xfId="935" xr:uid="{3960CF9C-154B-498A-ABC1-CBD51EFDA89D}"/>
    <cellStyle name="Normal 10 2 2 2 5 3" xfId="936" xr:uid="{56C996E8-0375-41B0-99DE-06FE1AE19F8B}"/>
    <cellStyle name="Normal 10 2 2 2 5 4" xfId="2524" xr:uid="{B7B17F32-503B-4D20-B225-5E6EE3398C7D}"/>
    <cellStyle name="Normal 10 2 2 2 6" xfId="937" xr:uid="{AC75D91F-6FAD-4A9E-9AB8-D809B2B5C701}"/>
    <cellStyle name="Normal 10 2 2 2 6 2" xfId="938" xr:uid="{CA917E98-7769-4DF5-982B-E7437F87644D}"/>
    <cellStyle name="Normal 10 2 2 2 7" xfId="939" xr:uid="{44F3BB19-7201-44C5-B643-07ECCF77C213}"/>
    <cellStyle name="Normal 10 2 2 2 8" xfId="2525" xr:uid="{2A4D770E-0454-44C6-A682-FE32CC4B287D}"/>
    <cellStyle name="Normal 10 2 2 3" xfId="240" xr:uid="{A0DD12D9-6957-4059-A96D-8D1CC02E8E8C}"/>
    <cellStyle name="Normal 10 2 2 3 2" xfId="463" xr:uid="{2633BD5A-40B7-4FC0-AB73-585121A93060}"/>
    <cellStyle name="Normal 10 2 2 3 2 2" xfId="464" xr:uid="{6AEA29E6-8B3F-4371-97BB-FF47C1160138}"/>
    <cellStyle name="Normal 10 2 2 3 2 2 2" xfId="940" xr:uid="{1FFF2671-CA52-467A-BA55-9816B75B444A}"/>
    <cellStyle name="Normal 10 2 2 3 2 2 2 2" xfId="941" xr:uid="{331A111F-7059-4C07-9728-05E80C6B8357}"/>
    <cellStyle name="Normal 10 2 2 3 2 2 3" xfId="942" xr:uid="{DEFBC7A0-B40F-41D1-B387-8DC0E9C3B8FA}"/>
    <cellStyle name="Normal 10 2 2 3 2 3" xfId="943" xr:uid="{A784E9DC-AEE1-49F4-B0C7-B30E55641C3C}"/>
    <cellStyle name="Normal 10 2 2 3 2 3 2" xfId="944" xr:uid="{2AE222BD-DCAF-4D70-A22F-281DA92AEF3D}"/>
    <cellStyle name="Normal 10 2 2 3 2 4" xfId="945" xr:uid="{CAFCA713-FBEA-4F0F-94E8-94408FA6D906}"/>
    <cellStyle name="Normal 10 2 2 3 3" xfId="465" xr:uid="{682938B9-B79E-4A78-B954-D08473284123}"/>
    <cellStyle name="Normal 10 2 2 3 3 2" xfId="946" xr:uid="{BCE9E8AA-4D8B-480D-B238-F60580F7478B}"/>
    <cellStyle name="Normal 10 2 2 3 3 2 2" xfId="947" xr:uid="{314D2C6F-91B7-48C4-AC5E-EBEF4DCB31CA}"/>
    <cellStyle name="Normal 10 2 2 3 3 3" xfId="948" xr:uid="{E95501C1-A9AE-4ED7-A70B-20C08BD17F6C}"/>
    <cellStyle name="Normal 10 2 2 3 3 4" xfId="2526" xr:uid="{01A0DBF9-C033-42F4-AB48-0272C4F77198}"/>
    <cellStyle name="Normal 10 2 2 3 4" xfId="949" xr:uid="{2362E70F-9F71-43B1-B28C-D46BCC2FFC26}"/>
    <cellStyle name="Normal 10 2 2 3 4 2" xfId="950" xr:uid="{6C530202-E0A7-4C32-ABB6-20ACD7DB210A}"/>
    <cellStyle name="Normal 10 2 2 3 5" xfId="951" xr:uid="{20800E79-5E15-49DF-84F8-6E00E344DF88}"/>
    <cellStyle name="Normal 10 2 2 3 6" xfId="2527" xr:uid="{2221E8A4-CBE1-481B-BE1A-C1E61BB75C80}"/>
    <cellStyle name="Normal 10 2 2 4" xfId="241" xr:uid="{3CDF6877-6EDE-47E2-8A63-BD19BC5B8ED2}"/>
    <cellStyle name="Normal 10 2 2 4 2" xfId="466" xr:uid="{FC78D41D-B292-4710-A920-4688EE5AB803}"/>
    <cellStyle name="Normal 10 2 2 4 2 2" xfId="467" xr:uid="{B170D1A8-030A-46D3-B0FF-A795977B82C5}"/>
    <cellStyle name="Normal 10 2 2 4 2 2 2" xfId="952" xr:uid="{3C5EB087-769D-4196-9C57-B5E28C82C405}"/>
    <cellStyle name="Normal 10 2 2 4 2 2 2 2" xfId="953" xr:uid="{CBB6C22D-DABC-4D1A-B52F-9668A5847670}"/>
    <cellStyle name="Normal 10 2 2 4 2 2 3" xfId="954" xr:uid="{7CF365B4-C1B1-4D13-8800-03CEE3664647}"/>
    <cellStyle name="Normal 10 2 2 4 2 3" xfId="955" xr:uid="{3CF770FC-45D8-468B-A53D-2F10F1A12FA4}"/>
    <cellStyle name="Normal 10 2 2 4 2 3 2" xfId="956" xr:uid="{35758A1D-AD61-46E1-9B7E-38F87EA43680}"/>
    <cellStyle name="Normal 10 2 2 4 2 4" xfId="957" xr:uid="{4EE3E018-1F63-4306-AC3C-9E1C37EF7A21}"/>
    <cellStyle name="Normal 10 2 2 4 3" xfId="468" xr:uid="{72A7450A-F1A6-4114-874F-A393CD41E64A}"/>
    <cellStyle name="Normal 10 2 2 4 3 2" xfId="958" xr:uid="{C2958485-71BD-4D04-B73C-1A5E02E89DE9}"/>
    <cellStyle name="Normal 10 2 2 4 3 2 2" xfId="959" xr:uid="{192478D0-E771-4416-A5D2-321B808A5DAA}"/>
    <cellStyle name="Normal 10 2 2 4 3 3" xfId="960" xr:uid="{33B39CEE-3C81-4E79-953F-CDAEB1228370}"/>
    <cellStyle name="Normal 10 2 2 4 4" xfId="961" xr:uid="{A0D52ECC-8425-4BB0-8860-1BC49A2232B6}"/>
    <cellStyle name="Normal 10 2 2 4 4 2" xfId="962" xr:uid="{365CDEC8-1199-4740-9D85-2993695872E0}"/>
    <cellStyle name="Normal 10 2 2 4 5" xfId="963" xr:uid="{A9A52636-35EF-4431-AFCB-310E5BE3D4EA}"/>
    <cellStyle name="Normal 10 2 2 5" xfId="242" xr:uid="{959BDDD8-0F21-498E-A747-1B56DF96B5AD}"/>
    <cellStyle name="Normal 10 2 2 5 2" xfId="469" xr:uid="{5A8350DD-0592-4400-9866-6C7E01A8478D}"/>
    <cellStyle name="Normal 10 2 2 5 2 2" xfId="964" xr:uid="{A78EB6DB-C10A-44F0-9904-517A72D2D7EB}"/>
    <cellStyle name="Normal 10 2 2 5 2 2 2" xfId="965" xr:uid="{4481D376-B755-4978-92FB-4B4E49131600}"/>
    <cellStyle name="Normal 10 2 2 5 2 3" xfId="966" xr:uid="{6149465B-5259-4E74-BC35-FBB54C5824FB}"/>
    <cellStyle name="Normal 10 2 2 5 3" xfId="967" xr:uid="{4F2DCEF6-950C-4891-9519-7C67689DC411}"/>
    <cellStyle name="Normal 10 2 2 5 3 2" xfId="968" xr:uid="{9C170046-BCA4-49A3-9505-0D171B3E184D}"/>
    <cellStyle name="Normal 10 2 2 5 4" xfId="969" xr:uid="{98E3EB55-BAB0-4507-85A1-A7B9F9467070}"/>
    <cellStyle name="Normal 10 2 2 6" xfId="470" xr:uid="{F86A6896-C9F5-4AF0-AED4-B494DE7DF47E}"/>
    <cellStyle name="Normal 10 2 2 6 2" xfId="970" xr:uid="{5AB4B3E6-63AB-4D5A-ADFB-8CC5837A39BF}"/>
    <cellStyle name="Normal 10 2 2 6 2 2" xfId="971" xr:uid="{B31BE293-5E1C-4F4F-88C4-17A8D46D23CC}"/>
    <cellStyle name="Normal 10 2 2 6 2 3" xfId="4333" xr:uid="{A71FD6BA-B875-4C7C-9BE4-A6EC63E5897F}"/>
    <cellStyle name="Normal 10 2 2 6 3" xfId="972" xr:uid="{908D48CC-37AE-4644-8F80-F59410CDEEF8}"/>
    <cellStyle name="Normal 10 2 2 6 4" xfId="2528" xr:uid="{EAB9BE5F-A7B6-4DE4-A3DE-37CB3B9B5836}"/>
    <cellStyle name="Normal 10 2 2 6 4 2" xfId="4564" xr:uid="{C6F506F2-54F1-45FA-99BC-9DBD37C6DC94}"/>
    <cellStyle name="Normal 10 2 2 6 4 3" xfId="4676" xr:uid="{09C23223-5DC0-4EE0-ADD2-065FE512E357}"/>
    <cellStyle name="Normal 10 2 2 6 4 4" xfId="4602" xr:uid="{8E853E90-99C7-4FDD-9BEF-1E84A0B8DAA5}"/>
    <cellStyle name="Normal 10 2 2 7" xfId="973" xr:uid="{397721CE-9D3A-42DC-BA22-F9B64AEF969B}"/>
    <cellStyle name="Normal 10 2 2 7 2" xfId="974" xr:uid="{3F209BE5-7F01-4F64-9809-E1AF15527F42}"/>
    <cellStyle name="Normal 10 2 2 8" xfId="975" xr:uid="{B7BCED4B-B74E-445C-A9DC-686DB92B51D7}"/>
    <cellStyle name="Normal 10 2 2 9" xfId="2529" xr:uid="{B8953060-718E-42F8-AC29-961AA6CF05EA}"/>
    <cellStyle name="Normal 10 2 3" xfId="74" xr:uid="{E2FEE0DA-606A-4DFE-A942-339AE12F306F}"/>
    <cellStyle name="Normal 10 2 3 2" xfId="75" xr:uid="{32793E74-DFF6-466F-8901-4B2A7F995059}"/>
    <cellStyle name="Normal 10 2 3 2 2" xfId="471" xr:uid="{6A4806E2-5B02-42E7-98A7-4B523A4EA32A}"/>
    <cellStyle name="Normal 10 2 3 2 2 2" xfId="472" xr:uid="{912C256F-74EE-4BE3-AF7A-8816884B76E7}"/>
    <cellStyle name="Normal 10 2 3 2 2 2 2" xfId="976" xr:uid="{0B1C1B59-79FE-4844-A0C6-F23AB07D750A}"/>
    <cellStyle name="Normal 10 2 3 2 2 2 2 2" xfId="977" xr:uid="{3B40499E-5A32-436E-BBED-750BAF528318}"/>
    <cellStyle name="Normal 10 2 3 2 2 2 3" xfId="978" xr:uid="{AD787727-E5CB-4192-BE9C-001162B075CF}"/>
    <cellStyle name="Normal 10 2 3 2 2 3" xfId="979" xr:uid="{4C6BA674-D700-4E0F-A1C0-29DBD918F40E}"/>
    <cellStyle name="Normal 10 2 3 2 2 3 2" xfId="980" xr:uid="{398B3859-712A-43A7-88DB-F82914B3E20A}"/>
    <cellStyle name="Normal 10 2 3 2 2 4" xfId="981" xr:uid="{AFAD44C9-DB04-4F89-874C-2CBE60F602C2}"/>
    <cellStyle name="Normal 10 2 3 2 3" xfId="473" xr:uid="{ADCE3D00-75E0-47AE-9DB2-7305AB60D454}"/>
    <cellStyle name="Normal 10 2 3 2 3 2" xfId="982" xr:uid="{F9266A22-DFE4-4957-B15E-7FDD2FC30033}"/>
    <cellStyle name="Normal 10 2 3 2 3 2 2" xfId="983" xr:uid="{8D9EF9E4-F80A-41A3-AC0E-F5A152C41F07}"/>
    <cellStyle name="Normal 10 2 3 2 3 3" xfId="984" xr:uid="{2A1718E9-4ACA-4900-BCFC-F017F173DE49}"/>
    <cellStyle name="Normal 10 2 3 2 3 4" xfId="2530" xr:uid="{121C6B88-D760-4E2E-8AF6-CD5ACBF4E4FE}"/>
    <cellStyle name="Normal 10 2 3 2 4" xfId="985" xr:uid="{46429266-ABBC-47E2-BAEC-CA5386BFA996}"/>
    <cellStyle name="Normal 10 2 3 2 4 2" xfId="986" xr:uid="{16DBF835-F315-4151-88F8-E937A020C722}"/>
    <cellStyle name="Normal 10 2 3 2 5" xfId="987" xr:uid="{C51733F4-01CD-4752-B63B-A7127221D270}"/>
    <cellStyle name="Normal 10 2 3 2 6" xfId="2531" xr:uid="{610B31A0-1F28-4CEE-A329-C56373339AFE}"/>
    <cellStyle name="Normal 10 2 3 3" xfId="243" xr:uid="{55BDCDDF-B4F4-40F9-B63E-963EFEFAE793}"/>
    <cellStyle name="Normal 10 2 3 3 2" xfId="474" xr:uid="{DF8F71A8-DB87-4505-95B0-8CFADFFA37AC}"/>
    <cellStyle name="Normal 10 2 3 3 2 2" xfId="475" xr:uid="{DD26C4FD-24AD-4220-B3F1-9A2CEE15A642}"/>
    <cellStyle name="Normal 10 2 3 3 2 2 2" xfId="988" xr:uid="{38DAEF88-F701-4DD4-B7C7-09BAD24128B2}"/>
    <cellStyle name="Normal 10 2 3 3 2 2 2 2" xfId="989" xr:uid="{8B234E76-314B-432D-846D-D68DFD472575}"/>
    <cellStyle name="Normal 10 2 3 3 2 2 3" xfId="990" xr:uid="{993A672A-D3DC-43FD-AA4A-A5F000B41872}"/>
    <cellStyle name="Normal 10 2 3 3 2 3" xfId="991" xr:uid="{4DC19B4F-80BD-4A4F-9064-D05AE728E10D}"/>
    <cellStyle name="Normal 10 2 3 3 2 3 2" xfId="992" xr:uid="{CE96A02B-2094-4946-993D-5BB32F9DA237}"/>
    <cellStyle name="Normal 10 2 3 3 2 4" xfId="993" xr:uid="{8A65815F-238E-4EC9-901D-6A2083F48FBE}"/>
    <cellStyle name="Normal 10 2 3 3 3" xfId="476" xr:uid="{EF7CC72D-69C3-4174-9F55-4DE431AEBB03}"/>
    <cellStyle name="Normal 10 2 3 3 3 2" xfId="994" xr:uid="{3A49DB70-7950-4C23-A0EC-C55959F90DE1}"/>
    <cellStyle name="Normal 10 2 3 3 3 2 2" xfId="995" xr:uid="{7505D864-126B-4B5F-B693-259F973EABDC}"/>
    <cellStyle name="Normal 10 2 3 3 3 3" xfId="996" xr:uid="{32456B12-0362-4D44-86CB-3B9867F0CBF7}"/>
    <cellStyle name="Normal 10 2 3 3 4" xfId="997" xr:uid="{52A63080-A9DD-46E6-BAA4-C9C8D35A8ADA}"/>
    <cellStyle name="Normal 10 2 3 3 4 2" xfId="998" xr:uid="{372367DB-43F5-43F9-9BCD-3DC9F486C547}"/>
    <cellStyle name="Normal 10 2 3 3 5" xfId="999" xr:uid="{CE50F55F-5C35-494D-A8F3-10C2062438B9}"/>
    <cellStyle name="Normal 10 2 3 4" xfId="244" xr:uid="{90421EAA-78B5-41C1-B1E9-F8E0860FF54F}"/>
    <cellStyle name="Normal 10 2 3 4 2" xfId="477" xr:uid="{1DEBE94D-9CC7-492D-B473-566902AA5058}"/>
    <cellStyle name="Normal 10 2 3 4 2 2" xfId="1000" xr:uid="{E0ED0E1F-A892-4B8B-8AAE-4CE2676CCC83}"/>
    <cellStyle name="Normal 10 2 3 4 2 2 2" xfId="1001" xr:uid="{D38AFEF7-3300-44C2-A968-EAF8D878BC9D}"/>
    <cellStyle name="Normal 10 2 3 4 2 3" xfId="1002" xr:uid="{76BFA3A8-802A-40E0-94EE-2FFED5DC18EC}"/>
    <cellStyle name="Normal 10 2 3 4 3" xfId="1003" xr:uid="{4CB763D6-DE7C-418B-954F-DC1E67006CC2}"/>
    <cellStyle name="Normal 10 2 3 4 3 2" xfId="1004" xr:uid="{222ADA33-696E-4D1B-8FAA-05E8A7D5CCDB}"/>
    <cellStyle name="Normal 10 2 3 4 4" xfId="1005" xr:uid="{C97E3643-3338-4FEA-9B28-500B41AC23E6}"/>
    <cellStyle name="Normal 10 2 3 5" xfId="478" xr:uid="{5E3833D9-0F4A-459B-9AA5-22AE82A4CFF6}"/>
    <cellStyle name="Normal 10 2 3 5 2" xfId="1006" xr:uid="{F785CAC4-4F05-4DB8-835A-70E14E1AA2D1}"/>
    <cellStyle name="Normal 10 2 3 5 2 2" xfId="1007" xr:uid="{2C98FAE0-C897-43EB-8594-99190749AD6C}"/>
    <cellStyle name="Normal 10 2 3 5 2 3" xfId="4334" xr:uid="{55885104-D12E-49DF-A3E8-6FD9F424233A}"/>
    <cellStyle name="Normal 10 2 3 5 3" xfId="1008" xr:uid="{C6E498D3-0928-4CD8-A8FE-45F0DF2F5DE5}"/>
    <cellStyle name="Normal 10 2 3 5 4" xfId="2532" xr:uid="{63B8BBAC-8070-4640-82E2-344BCE6CFA1E}"/>
    <cellStyle name="Normal 10 2 3 5 4 2" xfId="4565" xr:uid="{18E22377-A2A2-4F63-9F7D-77DD116C47F9}"/>
    <cellStyle name="Normal 10 2 3 5 4 3" xfId="4677" xr:uid="{D3A6D1E2-F512-4920-9AAC-A4CBA55887F7}"/>
    <cellStyle name="Normal 10 2 3 5 4 4" xfId="4603" xr:uid="{892E7F89-53DC-45A5-A1A8-CBB5BD9EC8DA}"/>
    <cellStyle name="Normal 10 2 3 6" xfId="1009" xr:uid="{E459D466-6746-4DA6-93BE-327EDB245BD1}"/>
    <cellStyle name="Normal 10 2 3 6 2" xfId="1010" xr:uid="{E8CEEC7E-AC07-4D79-B55F-E1A9ABD7589C}"/>
    <cellStyle name="Normal 10 2 3 7" xfId="1011" xr:uid="{7589C64B-AAF2-4611-9924-64B2737EBFC8}"/>
    <cellStyle name="Normal 10 2 3 8" xfId="2533" xr:uid="{CF096614-C2AA-4A51-97DF-BB28C56295DA}"/>
    <cellStyle name="Normal 10 2 4" xfId="76" xr:uid="{B457C51A-86CA-4F40-9DE1-F253289869D0}"/>
    <cellStyle name="Normal 10 2 4 2" xfId="429" xr:uid="{2D52B4E4-411C-4FB3-ACDA-F119BFD897A0}"/>
    <cellStyle name="Normal 10 2 4 2 2" xfId="479" xr:uid="{5E8683E8-8E2D-40FF-A725-23C3CDAD10F5}"/>
    <cellStyle name="Normal 10 2 4 2 2 2" xfId="1012" xr:uid="{43B329BA-4540-495A-A6DB-713BACF89ADB}"/>
    <cellStyle name="Normal 10 2 4 2 2 2 2" xfId="1013" xr:uid="{D077EB27-5721-4FA9-B16C-AD680E29C8AB}"/>
    <cellStyle name="Normal 10 2 4 2 2 3" xfId="1014" xr:uid="{FB06F251-8683-41F7-B66F-96783C302F77}"/>
    <cellStyle name="Normal 10 2 4 2 2 4" xfId="2534" xr:uid="{31F01D71-A3AE-4DCE-9CCC-F5E093C89F18}"/>
    <cellStyle name="Normal 10 2 4 2 3" xfId="1015" xr:uid="{DD419DC8-7FE1-4E2F-AB50-A658AFBCA890}"/>
    <cellStyle name="Normal 10 2 4 2 3 2" xfId="1016" xr:uid="{BF0AD023-0D0A-47C9-B6C9-B8C1E2EF5241}"/>
    <cellStyle name="Normal 10 2 4 2 4" xfId="1017" xr:uid="{A031EEAF-DDDD-48D9-AC00-8B977D0962C5}"/>
    <cellStyle name="Normal 10 2 4 2 5" xfId="2535" xr:uid="{F48B147B-735B-425F-B4D4-CE9E43A5C6C5}"/>
    <cellStyle name="Normal 10 2 4 3" xfId="480" xr:uid="{49815745-C4FF-48CB-840A-B97E6D9E9277}"/>
    <cellStyle name="Normal 10 2 4 3 2" xfId="1018" xr:uid="{E08C41CE-4979-4C18-99F6-A47F519F8F8F}"/>
    <cellStyle name="Normal 10 2 4 3 2 2" xfId="1019" xr:uid="{B75C38A0-FF47-4D4F-BC08-780D402BBD04}"/>
    <cellStyle name="Normal 10 2 4 3 3" xfId="1020" xr:uid="{C4ADEAEA-E6A4-489A-88D7-FC69AE1777BA}"/>
    <cellStyle name="Normal 10 2 4 3 4" xfId="2536" xr:uid="{E5D2363C-552C-4790-9871-9E0006702B78}"/>
    <cellStyle name="Normal 10 2 4 4" xfId="1021" xr:uid="{BA8B7FAB-C76A-4688-9853-8D60F9A7AE61}"/>
    <cellStyle name="Normal 10 2 4 4 2" xfId="1022" xr:uid="{9E7B405B-05BA-4BB8-AB4D-85528839740A}"/>
    <cellStyle name="Normal 10 2 4 4 3" xfId="2537" xr:uid="{33B48650-3D45-4D89-A260-77400B58989E}"/>
    <cellStyle name="Normal 10 2 4 4 4" xfId="2538" xr:uid="{5675B4B7-4A5A-4C2D-B070-C9F72B68D285}"/>
    <cellStyle name="Normal 10 2 4 5" xfId="1023" xr:uid="{DF94F6F5-2AF6-40C0-88A9-72E76A5A2FB3}"/>
    <cellStyle name="Normal 10 2 4 6" xfId="2539" xr:uid="{9B36C460-F2AD-4680-8A1B-7F0AF15153A9}"/>
    <cellStyle name="Normal 10 2 4 7" xfId="2540" xr:uid="{F1A8928D-29B4-4A73-805E-407F71F562D1}"/>
    <cellStyle name="Normal 10 2 5" xfId="245" xr:uid="{00E546CF-FF21-447D-B9BB-911FE51D5D33}"/>
    <cellStyle name="Normal 10 2 5 2" xfId="481" xr:uid="{8871E798-9942-4347-8FDA-A061386911EF}"/>
    <cellStyle name="Normal 10 2 5 2 2" xfId="482" xr:uid="{50999518-1E00-4958-9F6C-BF9C74451F74}"/>
    <cellStyle name="Normal 10 2 5 2 2 2" xfId="1024" xr:uid="{F230B494-64B7-49EA-B95C-F2538209724B}"/>
    <cellStyle name="Normal 10 2 5 2 2 2 2" xfId="1025" xr:uid="{25ED7BDF-566E-4703-8B5E-3C4B596A494E}"/>
    <cellStyle name="Normal 10 2 5 2 2 3" xfId="1026" xr:uid="{224E30A0-50FC-4C86-B4F7-A16598360877}"/>
    <cellStyle name="Normal 10 2 5 2 3" xfId="1027" xr:uid="{CE4B7C94-F4CC-452D-90E1-D661191A1AA3}"/>
    <cellStyle name="Normal 10 2 5 2 3 2" xfId="1028" xr:uid="{48CD4476-6672-4B09-B8B4-2676C340D3A6}"/>
    <cellStyle name="Normal 10 2 5 2 4" xfId="1029" xr:uid="{E69C7316-F2C4-4DBE-8794-75ADC6627A81}"/>
    <cellStyle name="Normal 10 2 5 3" xfId="483" xr:uid="{351C838A-930B-4420-BC0E-19D64C4B3935}"/>
    <cellStyle name="Normal 10 2 5 3 2" xfId="1030" xr:uid="{321FBE75-0900-42DD-B8D6-49422147842A}"/>
    <cellStyle name="Normal 10 2 5 3 2 2" xfId="1031" xr:uid="{003DDA9F-383A-40F9-8738-709CE41FEF45}"/>
    <cellStyle name="Normal 10 2 5 3 3" xfId="1032" xr:uid="{D106E2A6-F80D-48A8-8638-3160D4AE17A7}"/>
    <cellStyle name="Normal 10 2 5 3 4" xfId="2541" xr:uid="{35B0471A-974C-437A-BA3E-8C851C22287C}"/>
    <cellStyle name="Normal 10 2 5 4" xfId="1033" xr:uid="{13768B37-D063-4EE7-8623-B344F31F9F17}"/>
    <cellStyle name="Normal 10 2 5 4 2" xfId="1034" xr:uid="{BFDF6409-722D-4DAF-857A-1FD3500FCC9F}"/>
    <cellStyle name="Normal 10 2 5 5" xfId="1035" xr:uid="{01A3CA72-CF09-483C-BDC7-EA363CF70B1F}"/>
    <cellStyle name="Normal 10 2 5 6" xfId="2542" xr:uid="{6F536C91-C237-4EEE-AEFC-DD60AE26B9E3}"/>
    <cellStyle name="Normal 10 2 6" xfId="246" xr:uid="{FE61D14A-F29B-49D8-BF4F-6E313C7A837B}"/>
    <cellStyle name="Normal 10 2 6 2" xfId="484" xr:uid="{B5A38BDC-3D01-40DC-980E-E402893FEA78}"/>
    <cellStyle name="Normal 10 2 6 2 2" xfId="1036" xr:uid="{8FD19260-BEAB-4568-9551-1E71A7420D10}"/>
    <cellStyle name="Normal 10 2 6 2 2 2" xfId="1037" xr:uid="{6F7DA5FA-0024-4064-9893-B7C9CFC320A7}"/>
    <cellStyle name="Normal 10 2 6 2 3" xfId="1038" xr:uid="{226255A0-0711-45B3-B255-39B4D3AAE318}"/>
    <cellStyle name="Normal 10 2 6 2 4" xfId="2543" xr:uid="{7B2AD735-3F72-470F-89C6-7D43D133717D}"/>
    <cellStyle name="Normal 10 2 6 3" xfId="1039" xr:uid="{19E313EC-C88D-4E62-AE81-4D23EE6BC8EE}"/>
    <cellStyle name="Normal 10 2 6 3 2" xfId="1040" xr:uid="{2EBB65A8-BD0E-44C4-8BD1-BEE3A50461E7}"/>
    <cellStyle name="Normal 10 2 6 4" xfId="1041" xr:uid="{E49D2893-47F2-4FDF-8557-9150150EC1AC}"/>
    <cellStyle name="Normal 10 2 6 5" xfId="2544" xr:uid="{050B5915-22C6-4B84-B479-26890FA57FAC}"/>
    <cellStyle name="Normal 10 2 7" xfId="485" xr:uid="{C02FB10D-16DC-4E77-A1EC-237EE76D3012}"/>
    <cellStyle name="Normal 10 2 7 2" xfId="1042" xr:uid="{74D05A2E-EE4A-4B1E-AADB-8F79B8B692C4}"/>
    <cellStyle name="Normal 10 2 7 2 2" xfId="1043" xr:uid="{FC83855E-6BBF-4CAA-9F33-327D85126B3D}"/>
    <cellStyle name="Normal 10 2 7 2 3" xfId="4332" xr:uid="{C9478F34-F0A4-4E7A-86E1-8430C76DD9D3}"/>
    <cellStyle name="Normal 10 2 7 3" xfId="1044" xr:uid="{E7D19413-596D-41CC-A8AB-BD12320396B1}"/>
    <cellStyle name="Normal 10 2 7 4" xfId="2545" xr:uid="{02AD7212-E803-4FB6-89CF-45859A118FBF}"/>
    <cellStyle name="Normal 10 2 7 4 2" xfId="4563" xr:uid="{7826134F-2FE2-44F6-B405-2D37A389B8EB}"/>
    <cellStyle name="Normal 10 2 7 4 3" xfId="4678" xr:uid="{6E715EEA-9F1E-49AA-AA06-4FAF9D3BF261}"/>
    <cellStyle name="Normal 10 2 7 4 4" xfId="4601" xr:uid="{969BB307-63B6-4646-9CBF-DB68F927A242}"/>
    <cellStyle name="Normal 10 2 8" xfId="1045" xr:uid="{0869D7E3-8021-430A-998D-C7CD6B8364F0}"/>
    <cellStyle name="Normal 10 2 8 2" xfId="1046" xr:uid="{4B25E3E3-7858-446F-ADEF-0079151867EF}"/>
    <cellStyle name="Normal 10 2 8 3" xfId="2546" xr:uid="{41BF68EB-FC78-48F7-92B4-289CBCA020BB}"/>
    <cellStyle name="Normal 10 2 8 4" xfId="2547" xr:uid="{3E1053EA-F8E6-482C-83CF-EF58ABA9B3A5}"/>
    <cellStyle name="Normal 10 2 9" xfId="1047" xr:uid="{154DD7A7-172E-4C0E-ADBC-C52E81DB1964}"/>
    <cellStyle name="Normal 10 3" xfId="77" xr:uid="{0CC7D747-4738-4DA6-B087-D4EB93BBE700}"/>
    <cellStyle name="Normal 10 3 10" xfId="2548" xr:uid="{D9D63B01-1F7A-4215-92F2-46D8C5FB3CAE}"/>
    <cellStyle name="Normal 10 3 11" xfId="2549" xr:uid="{0F12465E-08EC-42FE-A254-2B153BD60292}"/>
    <cellStyle name="Normal 10 3 2" xfId="78" xr:uid="{2C05E64D-B84F-41AA-AF0E-1FA487410EC6}"/>
    <cellStyle name="Normal 10 3 2 2" xfId="79" xr:uid="{6B263A4D-D916-479F-AEAC-CF8C6BB76037}"/>
    <cellStyle name="Normal 10 3 2 2 2" xfId="247" xr:uid="{1EF18B76-0C4C-49E4-BDD1-3003FAD9D811}"/>
    <cellStyle name="Normal 10 3 2 2 2 2" xfId="486" xr:uid="{0281719A-94AC-4D99-80CC-67B2101DF566}"/>
    <cellStyle name="Normal 10 3 2 2 2 2 2" xfId="1048" xr:uid="{42D803B3-B35D-4D25-A1F0-B0DC0561439E}"/>
    <cellStyle name="Normal 10 3 2 2 2 2 2 2" xfId="1049" xr:uid="{6434B94D-BA80-4AD3-B706-F9BE2C7A1E51}"/>
    <cellStyle name="Normal 10 3 2 2 2 2 3" xfId="1050" xr:uid="{111CA6DA-582B-47D4-8806-47AF0D1F9AB4}"/>
    <cellStyle name="Normal 10 3 2 2 2 2 4" xfId="2550" xr:uid="{8CF11DAC-CB80-4D3B-9ADA-4B5FDA3ADE3C}"/>
    <cellStyle name="Normal 10 3 2 2 2 3" xfId="1051" xr:uid="{13731E73-FF0A-4278-BE44-E7F747E6433A}"/>
    <cellStyle name="Normal 10 3 2 2 2 3 2" xfId="1052" xr:uid="{5D5465B6-7556-4DC9-B919-D8704857574F}"/>
    <cellStyle name="Normal 10 3 2 2 2 3 3" xfId="2551" xr:uid="{06822554-1360-44BD-B6AA-CEA2F10880B1}"/>
    <cellStyle name="Normal 10 3 2 2 2 3 4" xfId="2552" xr:uid="{CC64F266-F8F6-4AF5-8BAE-2690A2E0E9CE}"/>
    <cellStyle name="Normal 10 3 2 2 2 4" xfId="1053" xr:uid="{F4380CDD-DC6E-4925-9168-73069575A5A7}"/>
    <cellStyle name="Normal 10 3 2 2 2 5" xfId="2553" xr:uid="{B866FBD6-527B-42B2-8ED3-87DFA2E16BE5}"/>
    <cellStyle name="Normal 10 3 2 2 2 6" xfId="2554" xr:uid="{13DB32C9-3083-4FA8-A3A4-D04C5F168898}"/>
    <cellStyle name="Normal 10 3 2 2 3" xfId="487" xr:uid="{F9020C83-88EF-4AE7-B5C8-5E9D89B5AA10}"/>
    <cellStyle name="Normal 10 3 2 2 3 2" xfId="1054" xr:uid="{BBEE02EB-FADF-4D8A-9438-04B6B7D6100F}"/>
    <cellStyle name="Normal 10 3 2 2 3 2 2" xfId="1055" xr:uid="{E17C6D55-7EDA-422E-9988-13D37935F818}"/>
    <cellStyle name="Normal 10 3 2 2 3 2 3" xfId="2555" xr:uid="{22F6C228-1351-4060-B8D3-120E2BE7E962}"/>
    <cellStyle name="Normal 10 3 2 2 3 2 4" xfId="2556" xr:uid="{DB17C3BE-C028-4A81-A909-D591090FA0D9}"/>
    <cellStyle name="Normal 10 3 2 2 3 3" xfId="1056" xr:uid="{A1A2B17F-C7B2-4AAB-8E73-7268CA00E061}"/>
    <cellStyle name="Normal 10 3 2 2 3 4" xfId="2557" xr:uid="{A5FB18B3-27A9-4A1F-8D7E-14671BBC087B}"/>
    <cellStyle name="Normal 10 3 2 2 3 5" xfId="2558" xr:uid="{E1D85013-A6B2-44E0-A2FA-99352CC22998}"/>
    <cellStyle name="Normal 10 3 2 2 4" xfId="1057" xr:uid="{F79D6F55-7C86-4625-A030-AF04B4010CFD}"/>
    <cellStyle name="Normal 10 3 2 2 4 2" xfId="1058" xr:uid="{FF7990FF-FADB-496A-B863-EFCFB227200A}"/>
    <cellStyle name="Normal 10 3 2 2 4 3" xfId="2559" xr:uid="{7FF1405F-82D0-41E8-A1D7-2066F36B2F58}"/>
    <cellStyle name="Normal 10 3 2 2 4 4" xfId="2560" xr:uid="{5EE0F487-FB82-4699-8ED4-7AF001A140E7}"/>
    <cellStyle name="Normal 10 3 2 2 5" xfId="1059" xr:uid="{0C0C03AF-9E92-4A9A-B046-AA0BF05D1C86}"/>
    <cellStyle name="Normal 10 3 2 2 5 2" xfId="2561" xr:uid="{15FAC000-BC06-4072-A882-02FF08410953}"/>
    <cellStyle name="Normal 10 3 2 2 5 3" xfId="2562" xr:uid="{18D43221-A564-4BFE-9D07-1C86246CD08B}"/>
    <cellStyle name="Normal 10 3 2 2 5 4" xfId="2563" xr:uid="{F69B7271-75BD-410B-8CF0-2B63657B580E}"/>
    <cellStyle name="Normal 10 3 2 2 6" xfId="2564" xr:uid="{FA3A189E-00AA-401B-AF3B-4F2E23F64E97}"/>
    <cellStyle name="Normal 10 3 2 2 7" xfId="2565" xr:uid="{6F792A81-63C8-40AA-8A95-3ED63A582EE3}"/>
    <cellStyle name="Normal 10 3 2 2 8" xfId="2566" xr:uid="{8DB19D2C-B99F-4B0E-AFA0-DF8AAFC31357}"/>
    <cellStyle name="Normal 10 3 2 3" xfId="248" xr:uid="{10FDE422-7A80-421F-864A-71A7F7B8D0EA}"/>
    <cellStyle name="Normal 10 3 2 3 2" xfId="488" xr:uid="{153A1424-76C7-4270-8731-5724DF912FE3}"/>
    <cellStyle name="Normal 10 3 2 3 2 2" xfId="489" xr:uid="{5D22D655-7DCF-47CA-8D49-38C89DEE6D98}"/>
    <cellStyle name="Normal 10 3 2 3 2 2 2" xfId="1060" xr:uid="{667ED321-0B93-4BB9-A2CA-9A7862951D4D}"/>
    <cellStyle name="Normal 10 3 2 3 2 2 2 2" xfId="1061" xr:uid="{D48FA498-1E99-4084-B88D-973DA93ECF1E}"/>
    <cellStyle name="Normal 10 3 2 3 2 2 3" xfId="1062" xr:uid="{F32B48DD-4643-47F8-8DD0-AEA377AFDB8F}"/>
    <cellStyle name="Normal 10 3 2 3 2 3" xfId="1063" xr:uid="{DB77C8CA-8440-4DD8-9D18-A5495D722CCB}"/>
    <cellStyle name="Normal 10 3 2 3 2 3 2" xfId="1064" xr:uid="{33B06F21-A369-4BD2-AA5B-35C44E94E137}"/>
    <cellStyle name="Normal 10 3 2 3 2 4" xfId="1065" xr:uid="{5EC2D8CC-BA2C-476F-8D4D-E9FB1498AB33}"/>
    <cellStyle name="Normal 10 3 2 3 3" xfId="490" xr:uid="{23345130-9BFA-4A03-A894-EBCD754A1122}"/>
    <cellStyle name="Normal 10 3 2 3 3 2" xfId="1066" xr:uid="{51A20B3E-862B-4DBE-8614-10A6FD57874C}"/>
    <cellStyle name="Normal 10 3 2 3 3 2 2" xfId="1067" xr:uid="{E0E832F0-1B46-4D5C-B47B-3BD8B9EB40E3}"/>
    <cellStyle name="Normal 10 3 2 3 3 3" xfId="1068" xr:uid="{DDAF4D5C-9F21-48CE-9EE9-5C0564D90E8A}"/>
    <cellStyle name="Normal 10 3 2 3 3 4" xfId="2567" xr:uid="{B9703231-53AB-4C2E-95EF-7575FF7423BB}"/>
    <cellStyle name="Normal 10 3 2 3 4" xfId="1069" xr:uid="{104AE523-9B0B-4502-AC0B-74D6CCF92756}"/>
    <cellStyle name="Normal 10 3 2 3 4 2" xfId="1070" xr:uid="{EF788C5E-1CEA-4AFC-9E3F-3B90FE0C7914}"/>
    <cellStyle name="Normal 10 3 2 3 5" xfId="1071" xr:uid="{23C04267-0888-4200-BE87-A4D0DD7F1E05}"/>
    <cellStyle name="Normal 10 3 2 3 6" xfId="2568" xr:uid="{4A17CFB9-6737-44A8-937E-056A0C954BB3}"/>
    <cellStyle name="Normal 10 3 2 4" xfId="249" xr:uid="{AB665A8E-FD64-47C6-AE8B-75F81E780E26}"/>
    <cellStyle name="Normal 10 3 2 4 2" xfId="491" xr:uid="{F4CCEBB7-AC64-4653-A7F0-097083D4CBDB}"/>
    <cellStyle name="Normal 10 3 2 4 2 2" xfId="1072" xr:uid="{19C91606-A457-4923-BC63-E030919CC34B}"/>
    <cellStyle name="Normal 10 3 2 4 2 2 2" xfId="1073" xr:uid="{0C2A1C57-C5AF-4F67-AA05-3D7DD8A77B1D}"/>
    <cellStyle name="Normal 10 3 2 4 2 3" xfId="1074" xr:uid="{4346471E-C876-468F-BE5B-B27727EAA427}"/>
    <cellStyle name="Normal 10 3 2 4 2 4" xfId="2569" xr:uid="{6681F285-B51F-4DB7-A342-BA0D1D91726D}"/>
    <cellStyle name="Normal 10 3 2 4 3" xfId="1075" xr:uid="{6D8B0E5A-D18E-4A62-9F39-612BD50234FF}"/>
    <cellStyle name="Normal 10 3 2 4 3 2" xfId="1076" xr:uid="{13FCD235-F79D-4CD0-8825-7BD688588233}"/>
    <cellStyle name="Normal 10 3 2 4 4" xfId="1077" xr:uid="{9AF3ED75-6DDF-4823-9843-0802BF9B9561}"/>
    <cellStyle name="Normal 10 3 2 4 5" xfId="2570" xr:uid="{CDBF5F30-7890-491B-88A8-2763438B6F73}"/>
    <cellStyle name="Normal 10 3 2 5" xfId="251" xr:uid="{2DA68925-6532-4A80-980F-2471F9562BD6}"/>
    <cellStyle name="Normal 10 3 2 5 2" xfId="1078" xr:uid="{E6E559A5-E6FC-4F13-BCC1-6075EC2B47AF}"/>
    <cellStyle name="Normal 10 3 2 5 2 2" xfId="1079" xr:uid="{559599BD-5891-42E1-ADAE-8FBBAF3EEB4D}"/>
    <cellStyle name="Normal 10 3 2 5 3" xfId="1080" xr:uid="{F1F61AE0-0094-4232-A8FE-071D75BE1B57}"/>
    <cellStyle name="Normal 10 3 2 5 4" xfId="2571" xr:uid="{EA134AD7-B007-4ECF-AB5A-1737AD9593AC}"/>
    <cellStyle name="Normal 10 3 2 6" xfId="1081" xr:uid="{003F23CC-50E2-4690-A5DF-4D1757E868CD}"/>
    <cellStyle name="Normal 10 3 2 6 2" xfId="1082" xr:uid="{15F9E6B8-D730-4259-B0CE-A72EEEDE0F62}"/>
    <cellStyle name="Normal 10 3 2 6 3" xfId="2572" xr:uid="{E36F5EB2-1B58-4627-A67A-A8D8C9F45D6D}"/>
    <cellStyle name="Normal 10 3 2 6 4" xfId="2573" xr:uid="{DCF3CFEB-5C91-446A-8830-5F72F6508F1F}"/>
    <cellStyle name="Normal 10 3 2 7" xfId="1083" xr:uid="{E92478EE-3CBB-4C18-BA6A-8316133C3263}"/>
    <cellStyle name="Normal 10 3 2 8" xfId="2574" xr:uid="{63DBD9F3-D08D-46A6-922D-3009CA8524E1}"/>
    <cellStyle name="Normal 10 3 2 9" xfId="2575" xr:uid="{CAE39109-9BA3-40F6-8BC6-EC7CD2ABF714}"/>
    <cellStyle name="Normal 10 3 3" xfId="80" xr:uid="{CB4222C1-CD6A-46EE-9130-B8E6984B10CA}"/>
    <cellStyle name="Normal 10 3 3 2" xfId="81" xr:uid="{21CC7267-F711-4A2D-9396-C51A9BA2683D}"/>
    <cellStyle name="Normal 10 3 3 2 2" xfId="492" xr:uid="{704895F7-53FD-4F08-846F-46AB95B5E68F}"/>
    <cellStyle name="Normal 10 3 3 2 2 2" xfId="1084" xr:uid="{7FF0B488-C887-4800-9437-7EA4DFF47C82}"/>
    <cellStyle name="Normal 10 3 3 2 2 2 2" xfId="1085" xr:uid="{7B3F5388-F8C9-4CAB-B20C-3BFAC57ACC8A}"/>
    <cellStyle name="Normal 10 3 3 2 2 2 2 2" xfId="4445" xr:uid="{3E7C634D-09F1-4051-896A-4311EDC54522}"/>
    <cellStyle name="Normal 10 3 3 2 2 2 3" xfId="4446" xr:uid="{57541AB8-7126-499E-8A20-A5B7BAABA5B0}"/>
    <cellStyle name="Normal 10 3 3 2 2 3" xfId="1086" xr:uid="{A184C00A-3887-482B-B128-BB6DDF9CA476}"/>
    <cellStyle name="Normal 10 3 3 2 2 3 2" xfId="4447" xr:uid="{159CC06A-56D7-4C74-A1B2-6B1D39BAF88A}"/>
    <cellStyle name="Normal 10 3 3 2 2 4" xfId="2576" xr:uid="{C2D17756-EC30-4BDB-A190-D1858D0AB65C}"/>
    <cellStyle name="Normal 10 3 3 2 3" xfId="1087" xr:uid="{3156548C-1E3B-408B-A023-CD90844AAA91}"/>
    <cellStyle name="Normal 10 3 3 2 3 2" xfId="1088" xr:uid="{43A8F1F1-DE46-408F-8377-0499FEFB1A78}"/>
    <cellStyle name="Normal 10 3 3 2 3 2 2" xfId="4448" xr:uid="{E753A486-9863-4D09-9536-8BB6811B1C87}"/>
    <cellStyle name="Normal 10 3 3 2 3 3" xfId="2577" xr:uid="{AC7B8589-A73B-4675-9F1B-809DBB1FF846}"/>
    <cellStyle name="Normal 10 3 3 2 3 4" xfId="2578" xr:uid="{B1508E6F-B947-49B2-BF1D-02DFF70A98EA}"/>
    <cellStyle name="Normal 10 3 3 2 4" xfId="1089" xr:uid="{FFCE1CC8-B240-4B2A-B190-B984273B45A3}"/>
    <cellStyle name="Normal 10 3 3 2 4 2" xfId="4449" xr:uid="{0EABC207-0B25-45C3-AA40-5ECE8BE473CE}"/>
    <cellStyle name="Normal 10 3 3 2 5" xfId="2579" xr:uid="{D622CDC7-2186-438F-8BD8-FA156292FFC6}"/>
    <cellStyle name="Normal 10 3 3 2 6" xfId="2580" xr:uid="{5A7824D8-A63A-4A91-9117-9102C01E0197}"/>
    <cellStyle name="Normal 10 3 3 3" xfId="252" xr:uid="{FF5734DA-16F8-4777-829D-CD6A248C21E1}"/>
    <cellStyle name="Normal 10 3 3 3 2" xfId="1090" xr:uid="{625246B6-FC77-4E4E-B99E-4B75BC19B9D5}"/>
    <cellStyle name="Normal 10 3 3 3 2 2" xfId="1091" xr:uid="{779B87A1-83E9-412E-8253-24174D5BCB55}"/>
    <cellStyle name="Normal 10 3 3 3 2 2 2" xfId="4450" xr:uid="{FCF56C0E-5A74-4E6A-8A24-B704EAF693A2}"/>
    <cellStyle name="Normal 10 3 3 3 2 3" xfId="2581" xr:uid="{6B444D91-5EA5-4451-AB70-0DEDCD37007B}"/>
    <cellStyle name="Normal 10 3 3 3 2 4" xfId="2582" xr:uid="{985833FB-A2B5-49A8-98E9-72F1AE2AE526}"/>
    <cellStyle name="Normal 10 3 3 3 3" xfId="1092" xr:uid="{7F169F81-DC7C-4464-BF80-3B186D7536FB}"/>
    <cellStyle name="Normal 10 3 3 3 3 2" xfId="4451" xr:uid="{674F1FCB-10CF-4912-9BA0-FC9404FCA1BF}"/>
    <cellStyle name="Normal 10 3 3 3 4" xfId="2583" xr:uid="{9CEC0177-727C-4CC1-AE5D-A5DD47A66226}"/>
    <cellStyle name="Normal 10 3 3 3 5" xfId="2584" xr:uid="{91AAA21B-957F-424C-B64E-329599D3622E}"/>
    <cellStyle name="Normal 10 3 3 4" xfId="1093" xr:uid="{A042AA04-52DF-446D-9EBD-4176A29978A4}"/>
    <cellStyle name="Normal 10 3 3 4 2" xfId="1094" xr:uid="{C0BB051B-067A-44CF-8A15-E11E0AE9715D}"/>
    <cellStyle name="Normal 10 3 3 4 2 2" xfId="4452" xr:uid="{A1069848-4CD8-431B-8EC3-526D868C1A0D}"/>
    <cellStyle name="Normal 10 3 3 4 3" xfId="2585" xr:uid="{0761D329-4075-4700-B468-C95E32A2E7B9}"/>
    <cellStyle name="Normal 10 3 3 4 4" xfId="2586" xr:uid="{E2380FCA-CCFB-4C27-BD20-34C3C111EA1A}"/>
    <cellStyle name="Normal 10 3 3 5" xfId="1095" xr:uid="{8B826693-C2CC-4593-8452-FCB7C4E9319C}"/>
    <cellStyle name="Normal 10 3 3 5 2" xfId="2587" xr:uid="{F4B7774F-3A45-4652-BA94-E1B75B9966D5}"/>
    <cellStyle name="Normal 10 3 3 5 3" xfId="2588" xr:uid="{E588C05E-0A07-4B15-B2F4-12DF71C6DADB}"/>
    <cellStyle name="Normal 10 3 3 5 4" xfId="2589" xr:uid="{B2584270-8475-46B6-986F-05147C6E26C5}"/>
    <cellStyle name="Normal 10 3 3 6" xfId="2590" xr:uid="{E0E32B09-773A-42C1-8BC4-2AAF9A7A4D9C}"/>
    <cellStyle name="Normal 10 3 3 7" xfId="2591" xr:uid="{21C904EE-BAA9-49C0-A9CD-B8D9C1B2FF8E}"/>
    <cellStyle name="Normal 10 3 3 8" xfId="2592" xr:uid="{5D918FB1-44E3-4122-B495-30CDC588E473}"/>
    <cellStyle name="Normal 10 3 4" xfId="82" xr:uid="{DD2E178F-5979-4B0E-BC13-36FC69AFCC38}"/>
    <cellStyle name="Normal 10 3 4 2" xfId="493" xr:uid="{6F32CF9D-1BA9-4032-815D-85A90402DEAC}"/>
    <cellStyle name="Normal 10 3 4 2 2" xfId="494" xr:uid="{415386ED-9926-49A3-85BE-040077588043}"/>
    <cellStyle name="Normal 10 3 4 2 2 2" xfId="1096" xr:uid="{C95020BF-FA83-4BA1-9CAD-A07E32FBCAA0}"/>
    <cellStyle name="Normal 10 3 4 2 2 2 2" xfId="1097" xr:uid="{612437C1-5F37-42C5-82A5-903B6709D1C8}"/>
    <cellStyle name="Normal 10 3 4 2 2 3" xfId="1098" xr:uid="{68628314-46C2-4548-803C-A357FA06172D}"/>
    <cellStyle name="Normal 10 3 4 2 2 4" xfId="2593" xr:uid="{3136F907-6EA7-41B3-8CA7-A4CE6C9D531C}"/>
    <cellStyle name="Normal 10 3 4 2 3" xfId="1099" xr:uid="{333D1109-78C2-4973-98EE-AAE19D318434}"/>
    <cellStyle name="Normal 10 3 4 2 3 2" xfId="1100" xr:uid="{C78BFCA0-C875-474E-8CC7-DBA23E7E7037}"/>
    <cellStyle name="Normal 10 3 4 2 4" xfId="1101" xr:uid="{8D08D659-25A2-4794-A66C-905D2CFC85EA}"/>
    <cellStyle name="Normal 10 3 4 2 5" xfId="2594" xr:uid="{8D5A14D9-E905-4998-9D79-A12938F6CE0E}"/>
    <cellStyle name="Normal 10 3 4 3" xfId="495" xr:uid="{CB62E6E6-9773-489D-969A-A86A9B6BEB15}"/>
    <cellStyle name="Normal 10 3 4 3 2" xfId="1102" xr:uid="{4992B258-4325-494C-A869-9D8732D4F783}"/>
    <cellStyle name="Normal 10 3 4 3 2 2" xfId="1103" xr:uid="{DE665EDC-EF59-4F34-B083-5506EDAA0D72}"/>
    <cellStyle name="Normal 10 3 4 3 3" xfId="1104" xr:uid="{0D4778E4-8D21-4E32-80CC-9DB73A380B90}"/>
    <cellStyle name="Normal 10 3 4 3 4" xfId="2595" xr:uid="{DCA4E102-7563-4A0C-8840-7D66E3877ECC}"/>
    <cellStyle name="Normal 10 3 4 4" xfId="1105" xr:uid="{C7806D3D-490E-4CD3-B02F-B71355E37E6C}"/>
    <cellStyle name="Normal 10 3 4 4 2" xfId="1106" xr:uid="{50FD0E68-93BB-41E4-99BF-B95B786FC975}"/>
    <cellStyle name="Normal 10 3 4 4 3" xfId="2596" xr:uid="{393930A5-5D88-45EC-8EE8-CEB75722957A}"/>
    <cellStyle name="Normal 10 3 4 4 4" xfId="2597" xr:uid="{DDB8F710-8A7B-4802-837B-E0FE582E76A9}"/>
    <cellStyle name="Normal 10 3 4 5" xfId="1107" xr:uid="{580FEC64-93FD-41F4-B0C8-077C447776AB}"/>
    <cellStyle name="Normal 10 3 4 6" xfId="2598" xr:uid="{9AE35676-DC6A-4830-8EDD-570E98A7086C}"/>
    <cellStyle name="Normal 10 3 4 7" xfId="2599" xr:uid="{8F7165E6-FB3C-4AA4-9AFA-1AA242F551CC}"/>
    <cellStyle name="Normal 10 3 5" xfId="253" xr:uid="{C017CAAF-B52C-4A35-BA81-0AAE95902191}"/>
    <cellStyle name="Normal 10 3 5 2" xfId="496" xr:uid="{ED760CB4-576C-46AA-8CDD-E67BBAA6E77F}"/>
    <cellStyle name="Normal 10 3 5 2 2" xfId="1108" xr:uid="{3D9A56E7-1410-4BAC-9990-09D8BE654D94}"/>
    <cellStyle name="Normal 10 3 5 2 2 2" xfId="1109" xr:uid="{A3F467E3-123E-444A-895F-BF424BA12AC2}"/>
    <cellStyle name="Normal 10 3 5 2 3" xfId="1110" xr:uid="{86D2494A-7D82-4877-A68D-7A739AEDAC88}"/>
    <cellStyle name="Normal 10 3 5 2 4" xfId="2600" xr:uid="{66941676-C742-436F-9F63-69966CD816F5}"/>
    <cellStyle name="Normal 10 3 5 3" xfId="1111" xr:uid="{AF61A766-462B-494B-873A-D9F48BEB3B4A}"/>
    <cellStyle name="Normal 10 3 5 3 2" xfId="1112" xr:uid="{84402AC3-A2C4-496A-9068-0D2CC855EF46}"/>
    <cellStyle name="Normal 10 3 5 3 3" xfId="2601" xr:uid="{0A694CB8-92A1-4789-BEBE-CD08A16CD28F}"/>
    <cellStyle name="Normal 10 3 5 3 4" xfId="2602" xr:uid="{3C08B61A-AFE8-4935-9101-9C6075C7CF06}"/>
    <cellStyle name="Normal 10 3 5 4" xfId="1113" xr:uid="{B4DC7C55-5A52-4B29-B6C2-2D25CDE0C804}"/>
    <cellStyle name="Normal 10 3 5 5" xfId="2603" xr:uid="{1BAA3ACC-2EA5-4965-B227-9AB7A3D197FA}"/>
    <cellStyle name="Normal 10 3 5 6" xfId="2604" xr:uid="{1F55A15F-73F1-4260-B12D-54889650AF18}"/>
    <cellStyle name="Normal 10 3 6" xfId="254" xr:uid="{FC7B04CA-AC6A-4F78-8EA1-97382C88BE61}"/>
    <cellStyle name="Normal 10 3 6 2" xfId="1114" xr:uid="{4B1BE0DA-6358-4D26-9265-31A5FD93D3C3}"/>
    <cellStyle name="Normal 10 3 6 2 2" xfId="1115" xr:uid="{606032DE-9E86-4CF1-A351-C852CDADDB74}"/>
    <cellStyle name="Normal 10 3 6 2 3" xfId="2605" xr:uid="{468F5E6A-6AD1-4F51-8623-70C850361D3B}"/>
    <cellStyle name="Normal 10 3 6 2 4" xfId="2606" xr:uid="{665CF6E2-2D9C-4A8A-9505-AD4F437D6079}"/>
    <cellStyle name="Normal 10 3 6 3" xfId="1116" xr:uid="{C76FECEB-B394-4258-95D2-45427B15FEF9}"/>
    <cellStyle name="Normal 10 3 6 4" xfId="2607" xr:uid="{A63EAEDC-6421-487D-BB06-8C47E8E1DBAB}"/>
    <cellStyle name="Normal 10 3 6 5" xfId="2608" xr:uid="{20265598-CCE9-4A93-8369-0AE2530C1235}"/>
    <cellStyle name="Normal 10 3 7" xfId="1117" xr:uid="{C6FEBF96-B53B-41C3-AEB5-C7D4782C4068}"/>
    <cellStyle name="Normal 10 3 7 2" xfId="1118" xr:uid="{462E1480-5208-4919-9AD9-E22A4EB6B395}"/>
    <cellStyle name="Normal 10 3 7 3" xfId="2609" xr:uid="{4F6E2C93-D577-44EA-9979-47EDBD2896C0}"/>
    <cellStyle name="Normal 10 3 7 4" xfId="2610" xr:uid="{C1546466-F680-429B-94DC-17D0CA687550}"/>
    <cellStyle name="Normal 10 3 8" xfId="1119" xr:uid="{D3E1B709-6F36-441D-8723-E1A2C35F5710}"/>
    <cellStyle name="Normal 10 3 8 2" xfId="2611" xr:uid="{3BDB81CE-C05F-4A85-AB02-D8CEA1DE3EF5}"/>
    <cellStyle name="Normal 10 3 8 3" xfId="2612" xr:uid="{07A4D98B-4C73-46AA-9851-DC760BD0BCA8}"/>
    <cellStyle name="Normal 10 3 8 4" xfId="2613" xr:uid="{DAFF9F07-D63E-4745-8812-F01F6B54575A}"/>
    <cellStyle name="Normal 10 3 9" xfId="2614" xr:uid="{A5C8CEAB-E0A4-4BB0-AAEC-5B60B29965AC}"/>
    <cellStyle name="Normal 10 4" xfId="83" xr:uid="{4070CAF2-2D42-4DCF-BE38-B42BF7DD183B}"/>
    <cellStyle name="Normal 10 4 10" xfId="2615" xr:uid="{18770D4F-6576-44AE-A424-100411202632}"/>
    <cellStyle name="Normal 10 4 11" xfId="2616" xr:uid="{E92B2A3D-635A-4237-A9FD-76A63F1AD024}"/>
    <cellStyle name="Normal 10 4 2" xfId="84" xr:uid="{5FDBC32F-3501-4256-B3AE-26A732D1BB79}"/>
    <cellStyle name="Normal 10 4 2 2" xfId="255" xr:uid="{F4B7CF08-B08A-44E8-87C4-9E2EA733A96D}"/>
    <cellStyle name="Normal 10 4 2 2 2" xfId="497" xr:uid="{425046C6-788D-447F-B4A0-8F15D5B37976}"/>
    <cellStyle name="Normal 10 4 2 2 2 2" xfId="498" xr:uid="{838D9B91-63CD-4255-8933-B30C629039E8}"/>
    <cellStyle name="Normal 10 4 2 2 2 2 2" xfId="1120" xr:uid="{17F77200-A021-4EFF-B066-7C62B7C22632}"/>
    <cellStyle name="Normal 10 4 2 2 2 2 3" xfId="2617" xr:uid="{61278369-3C79-4D6E-853C-13DBDAF8FE97}"/>
    <cellStyle name="Normal 10 4 2 2 2 2 4" xfId="2618" xr:uid="{963DD54B-D42D-4EEE-A3B6-4E6AA4CC0BF2}"/>
    <cellStyle name="Normal 10 4 2 2 2 3" xfId="1121" xr:uid="{63611346-4BAF-4911-9058-A4E89303A44D}"/>
    <cellStyle name="Normal 10 4 2 2 2 3 2" xfId="2619" xr:uid="{53C396FA-1E0F-4015-919C-59DD146C0C2B}"/>
    <cellStyle name="Normal 10 4 2 2 2 3 3" xfId="2620" xr:uid="{31CD5C15-E664-410E-84A7-6DFE8A57F443}"/>
    <cellStyle name="Normal 10 4 2 2 2 3 4" xfId="2621" xr:uid="{BA50C0C7-8D78-46EA-8D0D-D930C7B978BA}"/>
    <cellStyle name="Normal 10 4 2 2 2 4" xfId="2622" xr:uid="{DB2DCE2F-E17E-4BC2-B8E6-5D938429551F}"/>
    <cellStyle name="Normal 10 4 2 2 2 5" xfId="2623" xr:uid="{53BD9788-FB51-479C-B47B-2CE36956C72A}"/>
    <cellStyle name="Normal 10 4 2 2 2 6" xfId="2624" xr:uid="{CA43F290-1150-426E-B971-A61E3CD4320E}"/>
    <cellStyle name="Normal 10 4 2 2 3" xfId="499" xr:uid="{20F74C1E-FD48-4852-B93F-8E9B638631C7}"/>
    <cellStyle name="Normal 10 4 2 2 3 2" xfId="1122" xr:uid="{D14FEEF3-0386-4340-9B2B-9DB39C678B83}"/>
    <cellStyle name="Normal 10 4 2 2 3 2 2" xfId="2625" xr:uid="{FC65AD92-B595-4741-B7AB-6FB7AFC7CB5C}"/>
    <cellStyle name="Normal 10 4 2 2 3 2 3" xfId="2626" xr:uid="{5FAFC750-D431-4B76-8290-FDD185F73D54}"/>
    <cellStyle name="Normal 10 4 2 2 3 2 4" xfId="2627" xr:uid="{5D04996D-12F2-4587-ACFA-10D2C833E6F4}"/>
    <cellStyle name="Normal 10 4 2 2 3 3" xfId="2628" xr:uid="{EA796AFB-4F7C-4BA2-B94F-301347C7321A}"/>
    <cellStyle name="Normal 10 4 2 2 3 4" xfId="2629" xr:uid="{F1B26F22-DCD0-4AD4-9027-16EDAE151566}"/>
    <cellStyle name="Normal 10 4 2 2 3 5" xfId="2630" xr:uid="{BEF531D2-8C78-42E6-A3EA-6FF8D8500ECD}"/>
    <cellStyle name="Normal 10 4 2 2 4" xfId="1123" xr:uid="{85A94100-5814-4DB1-91C7-B8A19041900C}"/>
    <cellStyle name="Normal 10 4 2 2 4 2" xfId="2631" xr:uid="{F34F5DD2-B544-4DCF-BDC9-7D8C9A4794F9}"/>
    <cellStyle name="Normal 10 4 2 2 4 3" xfId="2632" xr:uid="{7D04B446-0363-472D-A294-71F9631D6A07}"/>
    <cellStyle name="Normal 10 4 2 2 4 4" xfId="2633" xr:uid="{DFC4E70A-7B09-43D5-8DAB-5332618AD9FB}"/>
    <cellStyle name="Normal 10 4 2 2 5" xfId="2634" xr:uid="{5B72CC53-B6D8-424E-A513-50C8C1833B94}"/>
    <cellStyle name="Normal 10 4 2 2 5 2" xfId="2635" xr:uid="{32BDDC32-EFE0-47AB-9A6D-98EB1003CEEE}"/>
    <cellStyle name="Normal 10 4 2 2 5 3" xfId="2636" xr:uid="{D706F117-6BEF-4360-80E8-CB8A4302B2CF}"/>
    <cellStyle name="Normal 10 4 2 2 5 4" xfId="2637" xr:uid="{176E3B8A-D0EB-4928-ABE0-5CA089E0EF40}"/>
    <cellStyle name="Normal 10 4 2 2 6" xfId="2638" xr:uid="{006BAB26-1E2B-4939-9BB0-59D94A95A166}"/>
    <cellStyle name="Normal 10 4 2 2 7" xfId="2639" xr:uid="{989F2609-DAB8-45C9-9B9C-7BEBE814B098}"/>
    <cellStyle name="Normal 10 4 2 2 8" xfId="2640" xr:uid="{D7CF1F4C-7DD8-4D54-979E-0CEA6EDF3EE1}"/>
    <cellStyle name="Normal 10 4 2 3" xfId="500" xr:uid="{CDD8BA69-87BE-4E57-8D2D-A2A227265B58}"/>
    <cellStyle name="Normal 10 4 2 3 2" xfId="501" xr:uid="{C0CD7B29-5780-42FB-AD3F-539C09B3E6CD}"/>
    <cellStyle name="Normal 10 4 2 3 2 2" xfId="502" xr:uid="{C302A200-C49D-4D3E-9B21-E4A221CAF87E}"/>
    <cellStyle name="Normal 10 4 2 3 2 3" xfId="2641" xr:uid="{F66A972D-412B-4FD4-BB15-E061A591B2F9}"/>
    <cellStyle name="Normal 10 4 2 3 2 4" xfId="2642" xr:uid="{B1534206-E42D-407D-9456-07E7DDC8C670}"/>
    <cellStyle name="Normal 10 4 2 3 3" xfId="503" xr:uid="{01DC3AD1-4B96-46E1-A6ED-F3BFEF68D8E5}"/>
    <cellStyle name="Normal 10 4 2 3 3 2" xfId="2643" xr:uid="{EA6EBF21-30E9-4430-BA7B-A04D2859CD62}"/>
    <cellStyle name="Normal 10 4 2 3 3 3" xfId="2644" xr:uid="{E9791284-F17E-4447-B53E-5E76FB104DAC}"/>
    <cellStyle name="Normal 10 4 2 3 3 4" xfId="2645" xr:uid="{74593E19-D134-4E76-AE13-24A8DEF41735}"/>
    <cellStyle name="Normal 10 4 2 3 4" xfId="2646" xr:uid="{89320B66-72DB-43D8-8560-04790DC5DF4A}"/>
    <cellStyle name="Normal 10 4 2 3 5" xfId="2647" xr:uid="{44CCB643-F8A4-4B35-A6FA-6A616A90AE20}"/>
    <cellStyle name="Normal 10 4 2 3 6" xfId="2648" xr:uid="{00D72B50-E0A0-40DB-B6C7-49287072C226}"/>
    <cellStyle name="Normal 10 4 2 4" xfId="504" xr:uid="{64DAFDF0-9BB0-4785-90C0-C1A996E53582}"/>
    <cellStyle name="Normal 10 4 2 4 2" xfId="505" xr:uid="{FD87E4BB-9BC8-4506-A1CC-CDA17D315DBD}"/>
    <cellStyle name="Normal 10 4 2 4 2 2" xfId="2649" xr:uid="{85ED1029-ADA6-4CE0-87B0-A9A3C75B4C89}"/>
    <cellStyle name="Normal 10 4 2 4 2 3" xfId="2650" xr:uid="{4D49EB9A-0287-4891-9314-274CBC784AF6}"/>
    <cellStyle name="Normal 10 4 2 4 2 4" xfId="2651" xr:uid="{6DB4E4AD-F940-49B0-9E7C-681D5548E304}"/>
    <cellStyle name="Normal 10 4 2 4 3" xfId="2652" xr:uid="{190C498B-73E3-41D7-BF02-99D2A8767953}"/>
    <cellStyle name="Normal 10 4 2 4 4" xfId="2653" xr:uid="{6BA372E1-0996-4B91-A3AB-FDCFAFC4D97C}"/>
    <cellStyle name="Normal 10 4 2 4 5" xfId="2654" xr:uid="{73C20D15-DDF6-4A25-9E4E-0C96439E6CDB}"/>
    <cellStyle name="Normal 10 4 2 5" xfId="506" xr:uid="{404AE209-FD16-43D6-B5A9-B770F20A240B}"/>
    <cellStyle name="Normal 10 4 2 5 2" xfId="2655" xr:uid="{06BDD4CE-C448-44B7-AA3B-93A46D687609}"/>
    <cellStyle name="Normal 10 4 2 5 3" xfId="2656" xr:uid="{22A46BAC-9335-4C89-A65D-D104644E9C2D}"/>
    <cellStyle name="Normal 10 4 2 5 4" xfId="2657" xr:uid="{31E8AA03-40B2-4CE8-9430-A18E4FEDBB37}"/>
    <cellStyle name="Normal 10 4 2 6" xfId="2658" xr:uid="{A0486B22-1313-4055-A58D-7669F625F0AD}"/>
    <cellStyle name="Normal 10 4 2 6 2" xfId="2659" xr:uid="{5B2B80DF-0BC8-48D0-ADF2-4EDC2BFBB1CE}"/>
    <cellStyle name="Normal 10 4 2 6 3" xfId="2660" xr:uid="{F34DC8B8-7CB1-4F74-9B40-EE14396B92F8}"/>
    <cellStyle name="Normal 10 4 2 6 4" xfId="2661" xr:uid="{9E9ED9B4-BDB7-40A5-ADC6-6F6D8B80E075}"/>
    <cellStyle name="Normal 10 4 2 7" xfId="2662" xr:uid="{DE39ADB3-F84A-4992-9AB1-081106E6D126}"/>
    <cellStyle name="Normal 10 4 2 8" xfId="2663" xr:uid="{CA1D4B50-D4A4-4D4E-AE1D-52CFDFF3A8CC}"/>
    <cellStyle name="Normal 10 4 2 9" xfId="2664" xr:uid="{FC050F9F-376E-4BAD-BC92-5E2E9529A47E}"/>
    <cellStyle name="Normal 10 4 3" xfId="256" xr:uid="{4EAFBA65-BF37-4379-925A-49E85A83A5D2}"/>
    <cellStyle name="Normal 10 4 3 2" xfId="507" xr:uid="{AAB249E8-5166-4077-8650-4A6C0F9E389B}"/>
    <cellStyle name="Normal 10 4 3 2 2" xfId="508" xr:uid="{A66BC1B6-A3EF-4F4E-B365-F39EAAEA074F}"/>
    <cellStyle name="Normal 10 4 3 2 2 2" xfId="1124" xr:uid="{34246C27-1A09-42B3-BC95-5958CD97AE31}"/>
    <cellStyle name="Normal 10 4 3 2 2 2 2" xfId="1125" xr:uid="{3868B5AF-94D7-4749-870D-1A4E591AF9CC}"/>
    <cellStyle name="Normal 10 4 3 2 2 3" xfId="1126" xr:uid="{BE2CD707-878B-4FC6-95A8-9E0EDA21AF20}"/>
    <cellStyle name="Normal 10 4 3 2 2 4" xfId="2665" xr:uid="{7AEB784A-A116-4A13-A87F-D631A1D2B15F}"/>
    <cellStyle name="Normal 10 4 3 2 3" xfId="1127" xr:uid="{A98DD867-9C5C-4C0C-8BBD-ED29551247CE}"/>
    <cellStyle name="Normal 10 4 3 2 3 2" xfId="1128" xr:uid="{1C167C34-998B-400D-8E5F-4261CB73AF93}"/>
    <cellStyle name="Normal 10 4 3 2 3 3" xfId="2666" xr:uid="{B09E52CA-F838-46E2-9B12-0800E63D7CCD}"/>
    <cellStyle name="Normal 10 4 3 2 3 4" xfId="2667" xr:uid="{674EB916-4C0C-44F0-983B-6615250E1F94}"/>
    <cellStyle name="Normal 10 4 3 2 4" xfId="1129" xr:uid="{A0C1A2BF-F402-49F1-9645-D5DB4DEDB8E4}"/>
    <cellStyle name="Normal 10 4 3 2 5" xfId="2668" xr:uid="{EDD4F15B-360B-43E1-B1A8-692010CB91DA}"/>
    <cellStyle name="Normal 10 4 3 2 6" xfId="2669" xr:uid="{C12D5DE7-B91E-491A-9126-AF88A150BB64}"/>
    <cellStyle name="Normal 10 4 3 3" xfId="509" xr:uid="{EBA30480-1FDE-4255-B7B5-870E99A3AC10}"/>
    <cellStyle name="Normal 10 4 3 3 2" xfId="1130" xr:uid="{E3464A8A-DC4E-43C4-A905-AC635711EA2A}"/>
    <cellStyle name="Normal 10 4 3 3 2 2" xfId="1131" xr:uid="{C163302C-D9B4-4D82-8708-A1DABC02461B}"/>
    <cellStyle name="Normal 10 4 3 3 2 3" xfId="2670" xr:uid="{97FD43C8-345F-4060-9112-679DD26FC1C5}"/>
    <cellStyle name="Normal 10 4 3 3 2 4" xfId="2671" xr:uid="{8CD9ED77-85C4-45CC-AAAB-4F4D9D3113BC}"/>
    <cellStyle name="Normal 10 4 3 3 3" xfId="1132" xr:uid="{AD1D93FE-F755-4C5A-9A71-5E0311349174}"/>
    <cellStyle name="Normal 10 4 3 3 4" xfId="2672" xr:uid="{76A3AB96-42E2-49BF-8C72-594C252ED07B}"/>
    <cellStyle name="Normal 10 4 3 3 5" xfId="2673" xr:uid="{92F5A330-A38B-4522-8C8B-905BE4F9BC19}"/>
    <cellStyle name="Normal 10 4 3 4" xfId="1133" xr:uid="{CB76B9B3-6848-4635-AEC9-1A99072FD8CE}"/>
    <cellStyle name="Normal 10 4 3 4 2" xfId="1134" xr:uid="{E5E60DF5-22B2-4917-A087-DBA08B2661E1}"/>
    <cellStyle name="Normal 10 4 3 4 3" xfId="2674" xr:uid="{5A6D7D3C-3636-4DB0-852D-1375D9FF5827}"/>
    <cellStyle name="Normal 10 4 3 4 4" xfId="2675" xr:uid="{D17951C8-E564-4E86-8E21-221E23F04595}"/>
    <cellStyle name="Normal 10 4 3 5" xfId="1135" xr:uid="{29627504-C6E2-4EA9-8FA9-288562826610}"/>
    <cellStyle name="Normal 10 4 3 5 2" xfId="2676" xr:uid="{90C17A38-9B39-4A5E-896E-23F2ADCA96F2}"/>
    <cellStyle name="Normal 10 4 3 5 3" xfId="2677" xr:uid="{34A0A654-42C6-4C78-936A-51B0EA6BED7A}"/>
    <cellStyle name="Normal 10 4 3 5 4" xfId="2678" xr:uid="{E2BE2F28-26B9-4F32-9F53-181B05A2ADE6}"/>
    <cellStyle name="Normal 10 4 3 6" xfId="2679" xr:uid="{7D1DB96B-0EFA-4950-A286-06574D69FBC6}"/>
    <cellStyle name="Normal 10 4 3 7" xfId="2680" xr:uid="{25C75D82-DB18-4F7C-BB0E-4725F71BC964}"/>
    <cellStyle name="Normal 10 4 3 8" xfId="2681" xr:uid="{CB62B7C9-FCB2-4F9F-BBED-BA5B81509D83}"/>
    <cellStyle name="Normal 10 4 4" xfId="257" xr:uid="{35E44AB4-C5BD-43D0-B7BD-935B707515BF}"/>
    <cellStyle name="Normal 10 4 4 2" xfId="510" xr:uid="{6A910372-202F-4377-A4E4-A6BFA4E862B0}"/>
    <cellStyle name="Normal 10 4 4 2 2" xfId="511" xr:uid="{8CA19695-8DDF-4167-8ADC-4292F31C768A}"/>
    <cellStyle name="Normal 10 4 4 2 2 2" xfId="1136" xr:uid="{3E70DAC2-81E9-4B6E-A5C8-7F5A9289CA14}"/>
    <cellStyle name="Normal 10 4 4 2 2 3" xfId="2682" xr:uid="{B1F9655E-9536-47F1-99AC-E2D8FE6326EA}"/>
    <cellStyle name="Normal 10 4 4 2 2 4" xfId="2683" xr:uid="{B909D739-CB7F-42B9-8A43-3F264E9E3F02}"/>
    <cellStyle name="Normal 10 4 4 2 3" xfId="1137" xr:uid="{E23119C1-E828-472F-A154-D75D996F660F}"/>
    <cellStyle name="Normal 10 4 4 2 4" xfId="2684" xr:uid="{A465DFEA-77C2-4399-959D-6E15B6AB71FA}"/>
    <cellStyle name="Normal 10 4 4 2 5" xfId="2685" xr:uid="{C12DE0CA-A41C-4906-86E0-9C8BC38417B5}"/>
    <cellStyle name="Normal 10 4 4 3" xfId="512" xr:uid="{04F93124-A1DD-4380-A2F7-6820B493A7EC}"/>
    <cellStyle name="Normal 10 4 4 3 2" xfId="1138" xr:uid="{A92CB441-1BAB-47C4-8F13-3E14FC34937F}"/>
    <cellStyle name="Normal 10 4 4 3 3" xfId="2686" xr:uid="{E0416582-DF32-46E1-9370-79DAF80E45DF}"/>
    <cellStyle name="Normal 10 4 4 3 4" xfId="2687" xr:uid="{5E2772F2-C198-4B9C-8C78-CD422FFEB676}"/>
    <cellStyle name="Normal 10 4 4 4" xfId="1139" xr:uid="{713E4246-E33E-45CF-8E8B-86843AD72ECF}"/>
    <cellStyle name="Normal 10 4 4 4 2" xfId="2688" xr:uid="{E85D6210-EA3D-415C-8D74-E92F6A3FBA4E}"/>
    <cellStyle name="Normal 10 4 4 4 3" xfId="2689" xr:uid="{C1FEC5B4-52DC-485E-9871-559CC76CDAB8}"/>
    <cellStyle name="Normal 10 4 4 4 4" xfId="2690" xr:uid="{B5DEEA63-1632-4B4B-989F-196C1468DC0D}"/>
    <cellStyle name="Normal 10 4 4 5" xfId="2691" xr:uid="{5997BEC4-E8A9-42E0-990B-2492A3971E50}"/>
    <cellStyle name="Normal 10 4 4 6" xfId="2692" xr:uid="{DB2B2854-8880-4D6B-94A9-43BC8AD21B2B}"/>
    <cellStyle name="Normal 10 4 4 7" xfId="2693" xr:uid="{AC8E3D32-CF23-426B-9890-217FAA81C59E}"/>
    <cellStyle name="Normal 10 4 5" xfId="258" xr:uid="{ED5C11B6-2D54-40EC-9505-0F6044EEFD0E}"/>
    <cellStyle name="Normal 10 4 5 2" xfId="513" xr:uid="{9F15B74D-CB74-4A5C-AECF-4D3D962312C1}"/>
    <cellStyle name="Normal 10 4 5 2 2" xfId="1140" xr:uid="{E6646DA8-8830-4E0A-8E69-C7EB7A443132}"/>
    <cellStyle name="Normal 10 4 5 2 3" xfId="2694" xr:uid="{7EE81C0A-253C-4E87-9EA2-E8E4F927B577}"/>
    <cellStyle name="Normal 10 4 5 2 4" xfId="2695" xr:uid="{573264AB-442F-4E82-9D99-1DE78DA3E030}"/>
    <cellStyle name="Normal 10 4 5 3" xfId="1141" xr:uid="{3E7E3944-52E7-42D5-9F61-9F8CD2E4AF67}"/>
    <cellStyle name="Normal 10 4 5 3 2" xfId="2696" xr:uid="{FA97F0C2-5C7C-43B7-8466-89C5FB271D06}"/>
    <cellStyle name="Normal 10 4 5 3 3" xfId="2697" xr:uid="{AD684625-EF3C-433A-83E9-6F35E303E975}"/>
    <cellStyle name="Normal 10 4 5 3 4" xfId="2698" xr:uid="{38220703-1042-4ECD-B328-5AE432264BEB}"/>
    <cellStyle name="Normal 10 4 5 4" xfId="2699" xr:uid="{477D373E-DC57-482B-B5C0-63CB05F72640}"/>
    <cellStyle name="Normal 10 4 5 5" xfId="2700" xr:uid="{90D0297E-2C19-45CB-90B6-7B38617FFC04}"/>
    <cellStyle name="Normal 10 4 5 6" xfId="2701" xr:uid="{817F0EED-EBEA-413D-B04C-1ACE42213A04}"/>
    <cellStyle name="Normal 10 4 6" xfId="514" xr:uid="{5D42AA34-9C2A-4242-8780-10F1FA0627F4}"/>
    <cellStyle name="Normal 10 4 6 2" xfId="1142" xr:uid="{90BD203E-18D8-481F-9337-110C629C1FC7}"/>
    <cellStyle name="Normal 10 4 6 2 2" xfId="2702" xr:uid="{48FD6657-FC0F-4BA5-BCF9-2F970665D894}"/>
    <cellStyle name="Normal 10 4 6 2 3" xfId="2703" xr:uid="{7E593DD3-A45C-4F32-9E74-A487F90EA545}"/>
    <cellStyle name="Normal 10 4 6 2 4" xfId="2704" xr:uid="{6ACC4227-F274-416E-A7B4-5CD01D128453}"/>
    <cellStyle name="Normal 10 4 6 3" xfId="2705" xr:uid="{022EA759-7812-4B50-B0CE-7714CB1815CB}"/>
    <cellStyle name="Normal 10 4 6 4" xfId="2706" xr:uid="{6D0A1D03-C503-42EC-A556-0501F2E55565}"/>
    <cellStyle name="Normal 10 4 6 5" xfId="2707" xr:uid="{3AE75E77-8B91-4D53-BFD6-5CECC3197BB9}"/>
    <cellStyle name="Normal 10 4 7" xfId="1143" xr:uid="{93493D5A-660C-44A3-AAA9-3FC07BCBE2E1}"/>
    <cellStyle name="Normal 10 4 7 2" xfId="2708" xr:uid="{E45D3EA9-35C9-4F1A-A44F-C39A76BE51E1}"/>
    <cellStyle name="Normal 10 4 7 3" xfId="2709" xr:uid="{1F153C5E-A49C-4635-8100-488774B63E2C}"/>
    <cellStyle name="Normal 10 4 7 4" xfId="2710" xr:uid="{455A0FF8-1E4B-4C67-B890-EA54808084D1}"/>
    <cellStyle name="Normal 10 4 8" xfId="2711" xr:uid="{9B170DD2-AD0E-43C5-9391-F13B08FADF94}"/>
    <cellStyle name="Normal 10 4 8 2" xfId="2712" xr:uid="{110AC924-0D79-4499-A84D-82603158A9FB}"/>
    <cellStyle name="Normal 10 4 8 3" xfId="2713" xr:uid="{98ABA3D6-D6FF-4C27-83F5-C19854F707C7}"/>
    <cellStyle name="Normal 10 4 8 4" xfId="2714" xr:uid="{29CA4666-04E0-4ECE-A939-D07692AA270A}"/>
    <cellStyle name="Normal 10 4 9" xfId="2715" xr:uid="{D3964D35-8FE3-481B-8436-CC7C016D5E1E}"/>
    <cellStyle name="Normal 10 5" xfId="85" xr:uid="{05042E30-E9A4-432C-B021-133023640A47}"/>
    <cellStyle name="Normal 10 5 2" xfId="86" xr:uid="{1B85ADCD-6E06-4A71-AF0C-46535A978B3B}"/>
    <cellStyle name="Normal 10 5 2 2" xfId="259" xr:uid="{179C70CD-5DEB-46C2-827C-B43D810F074E}"/>
    <cellStyle name="Normal 10 5 2 2 2" xfId="515" xr:uid="{F934F6E9-830D-43DC-950D-166AA540361B}"/>
    <cellStyle name="Normal 10 5 2 2 2 2" xfId="1144" xr:uid="{3D248624-170C-48A4-BF79-7C390D828056}"/>
    <cellStyle name="Normal 10 5 2 2 2 3" xfId="2716" xr:uid="{EA182850-4BCD-44D6-8215-CF458509CEA0}"/>
    <cellStyle name="Normal 10 5 2 2 2 4" xfId="2717" xr:uid="{F81AAB7E-FE65-492C-A685-24907FF91EDE}"/>
    <cellStyle name="Normal 10 5 2 2 3" xfId="1145" xr:uid="{A88A788D-DEBC-4E42-B794-B0CFB1C159BD}"/>
    <cellStyle name="Normal 10 5 2 2 3 2" xfId="2718" xr:uid="{6CA49CEC-B07A-4998-B70E-2FD43058C7D5}"/>
    <cellStyle name="Normal 10 5 2 2 3 3" xfId="2719" xr:uid="{42EEAAED-E3F6-48B3-8C8A-9EA4583C7CCE}"/>
    <cellStyle name="Normal 10 5 2 2 3 4" xfId="2720" xr:uid="{983D6892-4DB2-46DD-95AF-EEB102973CCF}"/>
    <cellStyle name="Normal 10 5 2 2 4" xfId="2721" xr:uid="{88DC2E3A-0EA3-4E2F-AE44-586533194786}"/>
    <cellStyle name="Normal 10 5 2 2 5" xfId="2722" xr:uid="{A146BE3A-E2D6-4BD5-93BD-1B336E17FDB5}"/>
    <cellStyle name="Normal 10 5 2 2 6" xfId="2723" xr:uid="{D8A53E54-3CCB-4C87-8977-C8C4D94DA2DE}"/>
    <cellStyle name="Normal 10 5 2 3" xfId="516" xr:uid="{E7D6C4CB-AEF4-428E-A328-FE5D77E72373}"/>
    <cellStyle name="Normal 10 5 2 3 2" xfId="1146" xr:uid="{1E685577-4328-472B-8B50-686AF99142C5}"/>
    <cellStyle name="Normal 10 5 2 3 2 2" xfId="2724" xr:uid="{C5F17E21-9705-451E-91BE-2A3D5CF98FA9}"/>
    <cellStyle name="Normal 10 5 2 3 2 3" xfId="2725" xr:uid="{DF392B22-8B43-4F8E-9A2E-14043D97D356}"/>
    <cellStyle name="Normal 10 5 2 3 2 4" xfId="2726" xr:uid="{C3943866-9202-4380-BC71-5E1CFC333BC3}"/>
    <cellStyle name="Normal 10 5 2 3 3" xfId="2727" xr:uid="{CB547964-E93A-489A-877B-759A07949AF3}"/>
    <cellStyle name="Normal 10 5 2 3 4" xfId="2728" xr:uid="{D2349896-A333-4FDF-A0DC-C23AAF9B6827}"/>
    <cellStyle name="Normal 10 5 2 3 5" xfId="2729" xr:uid="{5E22CED4-D171-4D0D-88E5-49CDC92AA377}"/>
    <cellStyle name="Normal 10 5 2 4" xfId="1147" xr:uid="{67CF559B-9ABE-4AA5-996E-03E94C87BD37}"/>
    <cellStyle name="Normal 10 5 2 4 2" xfId="2730" xr:uid="{A7F1A4D2-F4A2-48C6-8434-4A1A69483799}"/>
    <cellStyle name="Normal 10 5 2 4 3" xfId="2731" xr:uid="{EBB79E85-5887-4105-BD54-D451A32260D7}"/>
    <cellStyle name="Normal 10 5 2 4 4" xfId="2732" xr:uid="{4AF154BD-1862-4EB9-ADC3-C8C1820E21A9}"/>
    <cellStyle name="Normal 10 5 2 5" xfId="2733" xr:uid="{C44FA3E5-E865-47C3-91EC-ED0DB8D0E982}"/>
    <cellStyle name="Normal 10 5 2 5 2" xfId="2734" xr:uid="{6C010570-F7BD-4801-B2E8-66228EE3C55D}"/>
    <cellStyle name="Normal 10 5 2 5 3" xfId="2735" xr:uid="{7D7A4B58-C5C8-48C4-ACD5-5F7D450CFA41}"/>
    <cellStyle name="Normal 10 5 2 5 4" xfId="2736" xr:uid="{98689AEB-05ED-46BC-8BB1-4480EFFE1BC3}"/>
    <cellStyle name="Normal 10 5 2 6" xfId="2737" xr:uid="{779DACB3-ECA5-4CFA-B1F0-4DBD0A3116DE}"/>
    <cellStyle name="Normal 10 5 2 7" xfId="2738" xr:uid="{E574FD41-8EEB-4A01-AEB5-97BF60AF425C}"/>
    <cellStyle name="Normal 10 5 2 8" xfId="2739" xr:uid="{889E518F-AB41-44DF-9CA9-454F9C623222}"/>
    <cellStyle name="Normal 10 5 3" xfId="260" xr:uid="{24387357-8F64-4FA1-9C0E-61E78741F539}"/>
    <cellStyle name="Normal 10 5 3 2" xfId="517" xr:uid="{E6C2DCF5-8B22-4C00-9EDF-CF42C7A28E47}"/>
    <cellStyle name="Normal 10 5 3 2 2" xfId="518" xr:uid="{C501D027-5766-4B29-AF8E-A667E49163D8}"/>
    <cellStyle name="Normal 10 5 3 2 3" xfId="2740" xr:uid="{C7603FE7-C7DB-4435-95BB-ECAC69454451}"/>
    <cellStyle name="Normal 10 5 3 2 4" xfId="2741" xr:uid="{2A39BC42-3550-4819-847D-A68E06B2F63D}"/>
    <cellStyle name="Normal 10 5 3 3" xfId="519" xr:uid="{036DB3EA-513D-4360-974A-FEC3D0A930F0}"/>
    <cellStyle name="Normal 10 5 3 3 2" xfId="2742" xr:uid="{A363F7A3-15E1-466E-AD26-2E8C9A7E794A}"/>
    <cellStyle name="Normal 10 5 3 3 3" xfId="2743" xr:uid="{E11C6E11-2815-4A87-8421-2345BAB1CD91}"/>
    <cellStyle name="Normal 10 5 3 3 4" xfId="2744" xr:uid="{2EA54845-19E7-407E-A406-21A4F27B38A8}"/>
    <cellStyle name="Normal 10 5 3 4" xfId="2745" xr:uid="{DE25343A-F620-44FA-B377-63B96E615404}"/>
    <cellStyle name="Normal 10 5 3 5" xfId="2746" xr:uid="{CFC737F1-76BA-4A22-8E0C-26175322A5EC}"/>
    <cellStyle name="Normal 10 5 3 6" xfId="2747" xr:uid="{DF41C054-2CD8-4B78-AF87-B81C912A3FC7}"/>
    <cellStyle name="Normal 10 5 4" xfId="261" xr:uid="{4C249AE1-CE86-4423-969F-FA9185DBA99C}"/>
    <cellStyle name="Normal 10 5 4 2" xfId="520" xr:uid="{DDF68781-1C48-499F-B0FD-E3AA01014EAE}"/>
    <cellStyle name="Normal 10 5 4 2 2" xfId="2748" xr:uid="{FB81509C-E89B-4F2E-9B30-8D7C8A5BD357}"/>
    <cellStyle name="Normal 10 5 4 2 3" xfId="2749" xr:uid="{3D2D33E3-F048-4FF2-B2CC-E0F5B5D0CF01}"/>
    <cellStyle name="Normal 10 5 4 2 4" xfId="2750" xr:uid="{74B4C993-D578-4EF3-AE61-8EEDC3FE6CA4}"/>
    <cellStyle name="Normal 10 5 4 3" xfId="2751" xr:uid="{974574EF-CC39-42C1-A6D8-DC1945582881}"/>
    <cellStyle name="Normal 10 5 4 4" xfId="2752" xr:uid="{69208213-C33A-48A9-B5AC-A8CCB1D47859}"/>
    <cellStyle name="Normal 10 5 4 5" xfId="2753" xr:uid="{D1F8CA29-4FE8-4497-9BFF-DFD7A5518D64}"/>
    <cellStyle name="Normal 10 5 5" xfId="521" xr:uid="{36A35845-B2CF-4547-8EA1-64DC8DAA864C}"/>
    <cellStyle name="Normal 10 5 5 2" xfId="2754" xr:uid="{FC036134-C791-482D-90B6-5211C1D70531}"/>
    <cellStyle name="Normal 10 5 5 3" xfId="2755" xr:uid="{7FF79036-A22E-4D48-A72A-103029DA048B}"/>
    <cellStyle name="Normal 10 5 5 4" xfId="2756" xr:uid="{C8B376A6-CA40-4C9B-BB66-6BD36CD903B0}"/>
    <cellStyle name="Normal 10 5 6" xfId="2757" xr:uid="{C827D7AB-98D0-46C3-87E9-80BEA0E3A34E}"/>
    <cellStyle name="Normal 10 5 6 2" xfId="2758" xr:uid="{76CB5CD7-473B-4653-8522-8D5CABB781AC}"/>
    <cellStyle name="Normal 10 5 6 3" xfId="2759" xr:uid="{13D4EB09-9DA7-4A3A-B943-F4D5C9CED7BC}"/>
    <cellStyle name="Normal 10 5 6 4" xfId="2760" xr:uid="{0CE31364-C685-4D35-9B8F-A7F8DB2F7E3F}"/>
    <cellStyle name="Normal 10 5 7" xfId="2761" xr:uid="{BAEA5A2E-70E2-4DC4-B8EF-8675A633D840}"/>
    <cellStyle name="Normal 10 5 8" xfId="2762" xr:uid="{0A662D0D-CEA7-4106-8281-AB8DD34FFA23}"/>
    <cellStyle name="Normal 10 5 9" xfId="2763" xr:uid="{AA77C976-470B-4BFC-B58B-E661CF87FE4F}"/>
    <cellStyle name="Normal 10 6" xfId="87" xr:uid="{FECEEFEB-EC3E-4787-8C66-F09C33890E5F}"/>
    <cellStyle name="Normal 10 6 2" xfId="262" xr:uid="{D2892835-35FE-45A0-8A8C-D54CAE3FF491}"/>
    <cellStyle name="Normal 10 6 2 2" xfId="522" xr:uid="{545B9493-4334-4D4B-942A-1C6585529EA6}"/>
    <cellStyle name="Normal 10 6 2 2 2" xfId="1148" xr:uid="{EAE77DD8-17D0-4841-851C-F3E5806D1EED}"/>
    <cellStyle name="Normal 10 6 2 2 2 2" xfId="1149" xr:uid="{9706AF22-6FC2-486B-BB89-555C7A61692E}"/>
    <cellStyle name="Normal 10 6 2 2 3" xfId="1150" xr:uid="{C928292C-9F11-4887-9A84-3489856F6583}"/>
    <cellStyle name="Normal 10 6 2 2 4" xfId="2764" xr:uid="{45613AD1-6206-4152-8E75-994726E17A56}"/>
    <cellStyle name="Normal 10 6 2 3" xfId="1151" xr:uid="{23F1D9CE-AA96-4885-A613-D426E4541FA7}"/>
    <cellStyle name="Normal 10 6 2 3 2" xfId="1152" xr:uid="{1D51F5C8-2FF2-40C0-AE9A-DFF7AF3AE7E2}"/>
    <cellStyle name="Normal 10 6 2 3 3" xfId="2765" xr:uid="{5DCD283E-A733-40F1-BA34-18BE48916C73}"/>
    <cellStyle name="Normal 10 6 2 3 4" xfId="2766" xr:uid="{A5B65896-5309-4277-9F43-88061C22E268}"/>
    <cellStyle name="Normal 10 6 2 4" xfId="1153" xr:uid="{075A96A6-6A05-4DFB-B559-EEBD3EAF5033}"/>
    <cellStyle name="Normal 10 6 2 5" xfId="2767" xr:uid="{E5A20E32-D931-4D96-8657-FDCCF6429E44}"/>
    <cellStyle name="Normal 10 6 2 6" xfId="2768" xr:uid="{92904FB5-8098-4616-8F62-F62D6AF0CA1A}"/>
    <cellStyle name="Normal 10 6 3" xfId="523" xr:uid="{2FA11F56-71DC-4C50-A719-5C2BFB403475}"/>
    <cellStyle name="Normal 10 6 3 2" xfId="1154" xr:uid="{B961FE03-D669-4D3F-90E2-119A6E86AB50}"/>
    <cellStyle name="Normal 10 6 3 2 2" xfId="1155" xr:uid="{2B26FD58-7B58-422C-B0C6-AF2AAB13D463}"/>
    <cellStyle name="Normal 10 6 3 2 3" xfId="2769" xr:uid="{339D967E-CF01-4189-A7BB-2EAC08F3C9D5}"/>
    <cellStyle name="Normal 10 6 3 2 4" xfId="2770" xr:uid="{BCD4BCCC-A4E0-482B-BB2A-8B535570691B}"/>
    <cellStyle name="Normal 10 6 3 3" xfId="1156" xr:uid="{78417B95-1E10-476E-86E0-B774B8347E87}"/>
    <cellStyle name="Normal 10 6 3 4" xfId="2771" xr:uid="{DF65CBED-074B-49AB-96BC-7F8B7A3BEF1B}"/>
    <cellStyle name="Normal 10 6 3 5" xfId="2772" xr:uid="{69D9FD0D-A6A2-4C51-B5B3-A4F66AF7F63D}"/>
    <cellStyle name="Normal 10 6 4" xfId="1157" xr:uid="{2ED98D6D-BD7A-4833-8EC1-DC1C211749FE}"/>
    <cellStyle name="Normal 10 6 4 2" xfId="1158" xr:uid="{75D99458-0177-460F-AA9D-05FB01813CF4}"/>
    <cellStyle name="Normal 10 6 4 3" xfId="2773" xr:uid="{B9F96D0E-636C-4BF2-9A0F-D0B75132F74C}"/>
    <cellStyle name="Normal 10 6 4 4" xfId="2774" xr:uid="{B922D2E0-794D-4DCD-8126-2D5FBD94ACB0}"/>
    <cellStyle name="Normal 10 6 5" xfId="1159" xr:uid="{AEBEF986-A115-4734-A9A1-E5E684932EB4}"/>
    <cellStyle name="Normal 10 6 5 2" xfId="2775" xr:uid="{8905D084-BAE7-4C0F-AABE-51B21780BA52}"/>
    <cellStyle name="Normal 10 6 5 3" xfId="2776" xr:uid="{EBF2F291-EE6C-47CD-8DDF-3234AF1C23F2}"/>
    <cellStyle name="Normal 10 6 5 4" xfId="2777" xr:uid="{5A9DCE0E-15EA-4120-A476-C3AB6F817374}"/>
    <cellStyle name="Normal 10 6 6" xfId="2778" xr:uid="{3CB7A2D8-A464-4D4E-BDED-7185FAE60639}"/>
    <cellStyle name="Normal 10 6 7" xfId="2779" xr:uid="{BB6ED3B5-147B-45CE-90D1-37153F1DEBE2}"/>
    <cellStyle name="Normal 10 6 8" xfId="2780" xr:uid="{71CBAA97-60C8-4029-AA9A-40C97250D8B2}"/>
    <cellStyle name="Normal 10 7" xfId="263" xr:uid="{AC6B12C7-14AA-4DB7-93F5-2848F7BE717C}"/>
    <cellStyle name="Normal 10 7 2" xfId="524" xr:uid="{45CC80F5-F3C3-4CF8-AA4C-1A7CEDA94830}"/>
    <cellStyle name="Normal 10 7 2 2" xfId="525" xr:uid="{D03DB8B6-F3D9-4756-94B9-7A9AE42CDF64}"/>
    <cellStyle name="Normal 10 7 2 2 2" xfId="1160" xr:uid="{58B8CFF7-E8CC-4624-BAC4-9676DC2F2C8B}"/>
    <cellStyle name="Normal 10 7 2 2 3" xfId="2781" xr:uid="{7D6EBCBB-4D46-4D25-98E2-9228543614E4}"/>
    <cellStyle name="Normal 10 7 2 2 4" xfId="2782" xr:uid="{0C89735F-BBCB-419B-9E0E-D9A973ECE8E8}"/>
    <cellStyle name="Normal 10 7 2 3" xfId="1161" xr:uid="{94D7A3CB-309C-439D-997E-642B54937F9D}"/>
    <cellStyle name="Normal 10 7 2 4" xfId="2783" xr:uid="{502B3728-773D-4FE6-952C-2E2A185C4994}"/>
    <cellStyle name="Normal 10 7 2 5" xfId="2784" xr:uid="{A5E82721-20C1-4B3B-97C6-FC56679AE054}"/>
    <cellStyle name="Normal 10 7 3" xfId="526" xr:uid="{55EFCBC1-CAF8-430C-97F1-0F5820C7A61D}"/>
    <cellStyle name="Normal 10 7 3 2" xfId="1162" xr:uid="{520B087F-2955-459C-AF04-AAEF3D55427F}"/>
    <cellStyle name="Normal 10 7 3 3" xfId="2785" xr:uid="{A2F6C1EE-4398-4C1D-988A-0FCF43689C28}"/>
    <cellStyle name="Normal 10 7 3 4" xfId="2786" xr:uid="{F05213E5-0B3D-42F3-9FD7-7CB5BE405606}"/>
    <cellStyle name="Normal 10 7 4" xfId="1163" xr:uid="{86F5E9AF-B993-4438-991F-4FE67475E000}"/>
    <cellStyle name="Normal 10 7 4 2" xfId="2787" xr:uid="{7CFCE99C-B068-4E8E-8CCE-3469D91CC330}"/>
    <cellStyle name="Normal 10 7 4 3" xfId="2788" xr:uid="{8500D9DD-3386-4A04-A3B8-DC63A9730D15}"/>
    <cellStyle name="Normal 10 7 4 4" xfId="2789" xr:uid="{AF1B07FE-BB2B-42C8-BC11-5F29A364C358}"/>
    <cellStyle name="Normal 10 7 5" xfId="2790" xr:uid="{FD116486-814B-4391-BDCC-FF0AC6651AF3}"/>
    <cellStyle name="Normal 10 7 6" xfId="2791" xr:uid="{046A265B-FB68-400E-98A6-69DF8E3DCFAB}"/>
    <cellStyle name="Normal 10 7 7" xfId="2792" xr:uid="{EA2AE169-75BF-4FB0-80A8-ABE466E51D8A}"/>
    <cellStyle name="Normal 10 8" xfId="264" xr:uid="{5176004A-85DA-4B86-BE51-1A2D44BE39D5}"/>
    <cellStyle name="Normal 10 8 2" xfId="527" xr:uid="{73C403EA-2677-4E39-B236-61D7D09A9262}"/>
    <cellStyle name="Normal 10 8 2 2" xfId="1164" xr:uid="{CA5BFD9C-3253-40BD-B9C9-96E8DA10EAEC}"/>
    <cellStyle name="Normal 10 8 2 3" xfId="2793" xr:uid="{784E71E6-23A5-49FC-A053-447C4ED115AE}"/>
    <cellStyle name="Normal 10 8 2 4" xfId="2794" xr:uid="{103C0FD7-5341-4588-B982-4E42110CC72D}"/>
    <cellStyle name="Normal 10 8 3" xfId="1165" xr:uid="{1425CCF0-6E3A-495E-B438-9C8927514567}"/>
    <cellStyle name="Normal 10 8 3 2" xfId="2795" xr:uid="{B06D147F-CDD2-43C3-ADB1-0FD28C1F918B}"/>
    <cellStyle name="Normal 10 8 3 3" xfId="2796" xr:uid="{6C78FA01-AE43-4BE7-A4A6-F7448CB63A7D}"/>
    <cellStyle name="Normal 10 8 3 4" xfId="2797" xr:uid="{36B93B56-2289-4B1E-89CB-9515F43EBEA7}"/>
    <cellStyle name="Normal 10 8 4" xfId="2798" xr:uid="{9494DD4A-CACA-43F8-A581-A2B441B29E1F}"/>
    <cellStyle name="Normal 10 8 5" xfId="2799" xr:uid="{FE46C93A-0D3B-48F2-A233-10765BD3BDF7}"/>
    <cellStyle name="Normal 10 8 6" xfId="2800" xr:uid="{2FCF3021-B260-4BEA-8666-D5D229730A72}"/>
    <cellStyle name="Normal 10 9" xfId="265" xr:uid="{E8B7177E-3813-46C9-A6DB-591926BD44D9}"/>
    <cellStyle name="Normal 10 9 2" xfId="1166" xr:uid="{C06F0D79-5450-433B-9F60-4966B2E583C2}"/>
    <cellStyle name="Normal 10 9 2 2" xfId="2801" xr:uid="{EB80095C-6F26-48A7-83F6-286076B27ACA}"/>
    <cellStyle name="Normal 10 9 2 2 2" xfId="4330" xr:uid="{99C94E52-5BF3-43AE-8C29-ACA1E8D5EBF5}"/>
    <cellStyle name="Normal 10 9 2 2 3" xfId="4679" xr:uid="{1BBE73E6-C577-4EE0-8EE0-3F916C7202F1}"/>
    <cellStyle name="Normal 10 9 2 3" xfId="2802" xr:uid="{92C54360-3026-4584-825C-CA308325BA66}"/>
    <cellStyle name="Normal 10 9 2 4" xfId="2803" xr:uid="{6924153F-94A8-4B79-A3F0-30A3D92A7C61}"/>
    <cellStyle name="Normal 10 9 3" xfId="2804" xr:uid="{1F2CF79A-93CF-4FB9-B484-F4B9CECD6B18}"/>
    <cellStyle name="Normal 10 9 3 2" xfId="5339" xr:uid="{8042D5AD-2EE3-45D2-9319-33D04E45EF2B}"/>
    <cellStyle name="Normal 10 9 4" xfId="2805" xr:uid="{9F253E0E-97D1-4C9A-9016-4F78489244F0}"/>
    <cellStyle name="Normal 10 9 4 2" xfId="4562" xr:uid="{E6A65772-4271-43D1-AFC7-BA0DDFA74792}"/>
    <cellStyle name="Normal 10 9 4 3" xfId="4680" xr:uid="{5CFDA0FE-9F79-4DC3-BF2C-30B9EA208E40}"/>
    <cellStyle name="Normal 10 9 4 4" xfId="4600" xr:uid="{4315E2CA-33AE-46A1-8531-D843B2767ADE}"/>
    <cellStyle name="Normal 10 9 5" xfId="2806" xr:uid="{D9B13602-C53C-41A8-B0AD-AF0FF681B410}"/>
    <cellStyle name="Normal 11" xfId="44" xr:uid="{6D46B843-50C0-4243-AC95-D1D2EF863356}"/>
    <cellStyle name="Normal 11 2" xfId="266" xr:uid="{A17ACEEB-DB29-47F4-AD7F-6C83A9D80A56}"/>
    <cellStyle name="Normal 11 2 2" xfId="4647" xr:uid="{D5B75FA6-B9CA-465E-8F1C-DD928D80D30C}"/>
    <cellStyle name="Normal 11 3" xfId="4335" xr:uid="{723446A3-708B-4856-B36B-730FA05C0FE5}"/>
    <cellStyle name="Normal 11 3 2" xfId="4541" xr:uid="{66703C86-D240-4C01-BC08-9E628A9B5197}"/>
    <cellStyle name="Normal 11 3 3" xfId="4724" xr:uid="{B550D36C-41B4-4A62-B723-01D600567D24}"/>
    <cellStyle name="Normal 11 3 4" xfId="4701" xr:uid="{C45795EB-45A0-4097-B507-7C2FF8D95300}"/>
    <cellStyle name="Normal 12" xfId="45" xr:uid="{4BB157DF-F853-4460-83AE-4936EA16361F}"/>
    <cellStyle name="Normal 12 2" xfId="267" xr:uid="{EBA57FE3-09F3-4917-A77B-B3DBF152503B}"/>
    <cellStyle name="Normal 12 2 2" xfId="4648" xr:uid="{EF3E8B6D-81BE-4FFB-A494-2543F66F8F79}"/>
    <cellStyle name="Normal 12 3" xfId="4542" xr:uid="{AB1AA420-11B5-43EE-BCF9-7B3F0F87E647}"/>
    <cellStyle name="Normal 13" xfId="46" xr:uid="{AC710572-B7B4-47D3-B2D6-F970A1215770}"/>
    <cellStyle name="Normal 13 2" xfId="47" xr:uid="{6F95DA88-B4D0-45E6-B49D-5C8C9F5D8BC5}"/>
    <cellStyle name="Normal 13 2 2" xfId="268" xr:uid="{09D357CE-3F9F-42D3-889B-A6EFC1C3AD15}"/>
    <cellStyle name="Normal 13 2 2 2" xfId="4649" xr:uid="{AB449ABE-9AAB-4459-A97B-230FF4E3AA3F}"/>
    <cellStyle name="Normal 13 2 3" xfId="4337" xr:uid="{EBDA4E19-F818-4E2F-AC3B-C977B308490A}"/>
    <cellStyle name="Normal 13 2 3 2" xfId="4543" xr:uid="{45A1AC7A-2D42-4C13-8700-14EF89044236}"/>
    <cellStyle name="Normal 13 2 3 3" xfId="4725" xr:uid="{40858975-5808-45C2-AB11-EE6D69E1B8E7}"/>
    <cellStyle name="Normal 13 2 3 4" xfId="4702" xr:uid="{76D43378-47AC-4A62-AF58-4CAD8B07C555}"/>
    <cellStyle name="Normal 13 3" xfId="269" xr:uid="{16162960-E78B-43DA-BF0B-A8E2F9C9E19C}"/>
    <cellStyle name="Normal 13 3 2" xfId="4421" xr:uid="{26FCA685-7629-4B06-875F-60712997269D}"/>
    <cellStyle name="Normal 13 3 3" xfId="4338" xr:uid="{6C625EDF-96CE-42D1-97D4-85F168E03A3F}"/>
    <cellStyle name="Normal 13 3 4" xfId="4566" xr:uid="{70C74E23-DF96-4F46-9EEC-CC17DFD4369B}"/>
    <cellStyle name="Normal 13 3 5" xfId="4726" xr:uid="{363AD2BB-2AD9-4C0E-BFBA-A2554EF73DE1}"/>
    <cellStyle name="Normal 13 4" xfId="4339" xr:uid="{314E6695-0212-4279-A672-083FB75786B8}"/>
    <cellStyle name="Normal 13 5" xfId="4336" xr:uid="{3B78DC81-123C-44CE-965E-31BDE38077DC}"/>
    <cellStyle name="Normal 14" xfId="48" xr:uid="{563C2BB5-3D08-4782-BCAA-33B2F03B25CD}"/>
    <cellStyle name="Normal 14 18" xfId="4341" xr:uid="{F952636A-D8DF-40AA-A070-F9A3FD3F0E97}"/>
    <cellStyle name="Normal 14 2" xfId="270" xr:uid="{21B62F78-7B30-4DDC-A852-7B9E8743CBD1}"/>
    <cellStyle name="Normal 14 2 2" xfId="430" xr:uid="{0CBB1B54-F981-4A1C-83F3-145AFBA4CFC7}"/>
    <cellStyle name="Normal 14 2 2 2" xfId="431" xr:uid="{7C470F7C-2F5E-40F0-934C-F2A56B9D985B}"/>
    <cellStyle name="Normal 14 2 3" xfId="432" xr:uid="{C9155290-266B-4DCC-954F-E76DB0FC7B70}"/>
    <cellStyle name="Normal 14 3" xfId="433" xr:uid="{374D887F-E3F7-4D56-8717-D677BB2785F0}"/>
    <cellStyle name="Normal 14 3 2" xfId="4650" xr:uid="{56464183-113B-494C-A2A4-9CC7E76F30AA}"/>
    <cellStyle name="Normal 14 4" xfId="4340" xr:uid="{FC39114C-192E-457D-B60D-3E8C5F78F27B}"/>
    <cellStyle name="Normal 14 4 2" xfId="4544" xr:uid="{07EB8079-1638-46FE-A51A-A29079E48608}"/>
    <cellStyle name="Normal 14 4 3" xfId="4727" xr:uid="{A797A7D4-FA7E-4C68-ADBC-E724F4B9D086}"/>
    <cellStyle name="Normal 14 4 4" xfId="4703" xr:uid="{DB71A66C-6D1A-4EA5-BF8D-1D67ECCE4EBD}"/>
    <cellStyle name="Normal 15" xfId="88" xr:uid="{8D7EFA44-8AE6-4F55-B4FF-6A0432138163}"/>
    <cellStyle name="Normal 15 2" xfId="89" xr:uid="{FA3D4EB1-83BB-4913-8B60-2534521E3BF6}"/>
    <cellStyle name="Normal 15 2 2" xfId="271" xr:uid="{2145FF97-068E-4103-B526-5630284FC130}"/>
    <cellStyle name="Normal 15 2 2 2" xfId="4453" xr:uid="{52619320-07DF-42F5-973A-E2643E242FDA}"/>
    <cellStyle name="Normal 15 2 3" xfId="4546" xr:uid="{A2C3C2D1-97C3-4F81-B88D-7289EF6481B9}"/>
    <cellStyle name="Normal 15 3" xfId="272" xr:uid="{C7BB305C-2F4A-42AD-AAFD-702C16977C25}"/>
    <cellStyle name="Normal 15 3 2" xfId="4422" xr:uid="{44B183F5-1E4C-4846-A937-CBD836C0D07C}"/>
    <cellStyle name="Normal 15 3 3" xfId="4343" xr:uid="{8E90D233-5345-481D-BF46-CAB47A0D8074}"/>
    <cellStyle name="Normal 15 3 4" xfId="4567" xr:uid="{740E932D-9965-47CE-BC6B-54BA96E0F780}"/>
    <cellStyle name="Normal 15 3 5" xfId="4729" xr:uid="{57F8984B-5814-479F-9C51-2D009DDBABB0}"/>
    <cellStyle name="Normal 15 4" xfId="4342" xr:uid="{B1610730-B8B7-4767-8F22-DE6FFED8CB70}"/>
    <cellStyle name="Normal 15 4 2" xfId="4545" xr:uid="{78D50202-8A8F-40B5-BCE4-295126C58400}"/>
    <cellStyle name="Normal 15 4 3" xfId="4728" xr:uid="{7D0ED644-56CE-4044-AB2D-63F77295EBC2}"/>
    <cellStyle name="Normal 15 4 4" xfId="4704" xr:uid="{E3672F01-BA64-44EE-B671-5F021419A21A}"/>
    <cellStyle name="Normal 16" xfId="90" xr:uid="{FCE67D79-B068-4AF9-B7E1-8508A7A02085}"/>
    <cellStyle name="Normal 16 2" xfId="273" xr:uid="{2A42738C-5A6E-401E-B448-007354D6C57F}"/>
    <cellStyle name="Normal 16 2 2" xfId="4423" xr:uid="{F10B08FA-4DA7-4EC0-A58F-1C13231FB656}"/>
    <cellStyle name="Normal 16 2 3" xfId="4344" xr:uid="{97C67A18-EC54-4554-8C5B-BCE71023B394}"/>
    <cellStyle name="Normal 16 2 4" xfId="4568" xr:uid="{93B5D4CA-8161-4BF8-9BDA-9DEE2F042BEC}"/>
    <cellStyle name="Normal 16 2 5" xfId="4730" xr:uid="{642BFC18-56B7-454B-A7EE-E0E21A3845A0}"/>
    <cellStyle name="Normal 16 3" xfId="274" xr:uid="{2D3D8EBD-380D-42FB-A655-5CE71508ACBF}"/>
    <cellStyle name="Normal 17" xfId="91" xr:uid="{41595841-7E58-4C4D-B8DB-8F2D7DD46800}"/>
    <cellStyle name="Normal 17 2" xfId="275" xr:uid="{4A993E9C-974D-4A11-AC9E-2DDDE5D0B72C}"/>
    <cellStyle name="Normal 17 2 2" xfId="4424" xr:uid="{35976E81-F04F-4AA2-ABFE-6303D80C82C3}"/>
    <cellStyle name="Normal 17 2 3" xfId="4346" xr:uid="{98B2CA31-BC8E-4ED0-A374-957429BC1953}"/>
    <cellStyle name="Normal 17 2 4" xfId="4569" xr:uid="{E7276198-F971-4600-95D7-EB9F70175FF3}"/>
    <cellStyle name="Normal 17 2 5" xfId="4731" xr:uid="{8208E7B4-E5F3-4AA7-8A72-1FEC892D121A}"/>
    <cellStyle name="Normal 17 3" xfId="4347" xr:uid="{CDBC92C1-1B27-4695-AA51-5B79262D8856}"/>
    <cellStyle name="Normal 17 4" xfId="4345" xr:uid="{38C86070-E996-437D-AC8F-EC4FBB8012F9}"/>
    <cellStyle name="Normal 18" xfId="92" xr:uid="{97DED4B7-6D7E-457E-8CFF-0138A4FF3F1E}"/>
    <cellStyle name="Normal 18 2" xfId="276" xr:uid="{E9D23C1F-5DFC-4786-BF06-BA66F69A503F}"/>
    <cellStyle name="Normal 18 2 2" xfId="4454" xr:uid="{301D0137-8041-41DF-A2E7-0A2654C3E8C9}"/>
    <cellStyle name="Normal 18 3" xfId="4348" xr:uid="{778B60EA-BFDB-4A09-9712-D5447ADC49A3}"/>
    <cellStyle name="Normal 18 3 2" xfId="4547" xr:uid="{26FC8464-E96F-4908-849C-398799064CCA}"/>
    <cellStyle name="Normal 18 3 3" xfId="4732" xr:uid="{873A9FA3-684D-4D0C-8CD0-3268CEDBD223}"/>
    <cellStyle name="Normal 18 3 4" xfId="4705" xr:uid="{C116A421-9AFB-4182-8C73-8DF283DACA0B}"/>
    <cellStyle name="Normal 19" xfId="93" xr:uid="{2C244F38-0D17-45C8-8560-C4A660B46242}"/>
    <cellStyle name="Normal 19 2" xfId="94" xr:uid="{68B189D9-D347-4347-B7F5-0B149F0240D4}"/>
    <cellStyle name="Normal 19 2 2" xfId="277" xr:uid="{F5AC5389-A9D5-4F46-96C6-44676DB860EA}"/>
    <cellStyle name="Normal 19 2 2 2" xfId="4651" xr:uid="{2BF8EED2-6BBC-4A74-9B30-93B6067145D4}"/>
    <cellStyle name="Normal 19 2 3" xfId="4549" xr:uid="{DC1F5BCC-7314-4FB3-9CC9-5F4ACE4F377B}"/>
    <cellStyle name="Normal 19 3" xfId="278" xr:uid="{EBE045B9-A564-416A-AB5E-DE5C33282EF0}"/>
    <cellStyle name="Normal 19 3 2" xfId="4652" xr:uid="{03444CFA-7DB9-417C-A2FC-2C10CAFA5C9F}"/>
    <cellStyle name="Normal 19 4" xfId="4548" xr:uid="{E72D65DA-2132-45B6-9E13-968F92C44343}"/>
    <cellStyle name="Normal 2" xfId="3" xr:uid="{0035700C-F3A5-4A6F-B63A-5CE25669DEE2}"/>
    <cellStyle name="Normal 2 2" xfId="49" xr:uid="{87C2EE23-194C-4E70-AEEF-0E8D44513887}"/>
    <cellStyle name="Normal 2 2 2" xfId="50" xr:uid="{A67AE4D8-7DCE-4259-9DEB-5DB4F7D77210}"/>
    <cellStyle name="Normal 2 2 2 2" xfId="279" xr:uid="{1BE50D3C-A124-4023-AF8C-17C6F132E4CC}"/>
    <cellStyle name="Normal 2 2 2 2 2" xfId="4655" xr:uid="{E9051A43-791D-45C4-8D68-A1CC3E17F108}"/>
    <cellStyle name="Normal 2 2 2 3" xfId="4551" xr:uid="{353E8635-C1B7-4B68-B6F2-A06004A86B1F}"/>
    <cellStyle name="Normal 2 2 3" xfId="280" xr:uid="{E53A72DC-726F-401A-AD05-BAC9DEE7F3EF}"/>
    <cellStyle name="Normal 2 2 3 2" xfId="4455" xr:uid="{E9881DFB-96A9-41E0-94E0-0F7925BD7A16}"/>
    <cellStyle name="Normal 2 2 3 2 2" xfId="4585" xr:uid="{0F7E9127-706B-4053-AA75-0E9461148EC2}"/>
    <cellStyle name="Normal 2 2 3 2 2 2" xfId="4656" xr:uid="{8BDCED77-1F2A-4246-8C3B-D4BD26DB9ED0}"/>
    <cellStyle name="Normal 2 2 3 2 2 3" xfId="5354" xr:uid="{9A87B9C4-CA6B-40D1-8A71-EF8D4DB9FEAA}"/>
    <cellStyle name="Normal 2 2 3 2 3" xfId="4750" xr:uid="{6349429D-6A40-457A-9F58-2ED1DDBCE330}"/>
    <cellStyle name="Normal 2 2 3 2 4" xfId="5305" xr:uid="{13220C02-4C6D-4F56-B275-669401AAD5DA}"/>
    <cellStyle name="Normal 2 2 3 3" xfId="4435" xr:uid="{144A842A-1047-4677-A969-63C775735C84}"/>
    <cellStyle name="Normal 2 2 3 4" xfId="4706" xr:uid="{BF47E5C4-763C-4332-85A6-A74F4BB4CE04}"/>
    <cellStyle name="Normal 2 2 3 5" xfId="4695" xr:uid="{954C043B-92AE-46D0-B034-31FC6254E8E5}"/>
    <cellStyle name="Normal 2 2 4" xfId="4349" xr:uid="{25844B45-1507-48F0-94A6-994CBF102460}"/>
    <cellStyle name="Normal 2 2 4 2" xfId="4550" xr:uid="{A043DB01-22A2-4978-B1F4-0B7778CAA840}"/>
    <cellStyle name="Normal 2 2 4 3" xfId="4733" xr:uid="{909845B5-2EDD-45FE-9000-F6FB233B890B}"/>
    <cellStyle name="Normal 2 2 4 4" xfId="4707" xr:uid="{9C2A5E19-CD09-4C9D-8DE3-534C41F45B5E}"/>
    <cellStyle name="Normal 2 2 5" xfId="4654" xr:uid="{E4DB3540-37B9-4E1B-9BDD-47B6EF6D9F8C}"/>
    <cellStyle name="Normal 2 2 6" xfId="4753" xr:uid="{9F9106EF-58F5-4A6B-8F63-7C7C090384BB}"/>
    <cellStyle name="Normal 2 3" xfId="51" xr:uid="{6F6B8A4F-EBA9-4A51-83ED-02B568E23188}"/>
    <cellStyle name="Normal 2 3 2" xfId="52" xr:uid="{A9C51FA6-0A42-44D8-9740-60E51B25BF6D}"/>
    <cellStyle name="Normal 2 3 2 2" xfId="281" xr:uid="{34B51515-F27D-4879-BA77-4FC9A6BD437E}"/>
    <cellStyle name="Normal 2 3 2 2 2" xfId="4657" xr:uid="{72929AAF-CC73-4B6B-ACEA-C3DF3775C3FE}"/>
    <cellStyle name="Normal 2 3 2 3" xfId="4351" xr:uid="{659AFEED-847E-491B-86C5-F79E6812B4E0}"/>
    <cellStyle name="Normal 2 3 2 3 2" xfId="4553" xr:uid="{1BAF67CF-B81E-47AB-90E4-4DE378A6E499}"/>
    <cellStyle name="Normal 2 3 2 3 3" xfId="4735" xr:uid="{348065D2-F402-4EC8-ABF5-C250EAA1588C}"/>
    <cellStyle name="Normal 2 3 2 3 4" xfId="4708" xr:uid="{344B2953-CA15-4405-90E5-DEEE2594DBBC}"/>
    <cellStyle name="Normal 2 3 3" xfId="53" xr:uid="{16193055-1A0F-42CF-B33E-573AAD4BA3AB}"/>
    <cellStyle name="Normal 2 3 4" xfId="95" xr:uid="{2F5162E1-BDC6-49B7-B669-04E66F83E777}"/>
    <cellStyle name="Normal 2 3 5" xfId="185" xr:uid="{92E6A835-8EE4-4977-BAE6-B07E921B56BB}"/>
    <cellStyle name="Normal 2 3 5 2" xfId="4658" xr:uid="{2A10ECC5-FC97-4529-8B8F-12C008E9D723}"/>
    <cellStyle name="Normal 2 3 6" xfId="4350" xr:uid="{B787D053-ADAC-4573-89D3-26BCDF1475CD}"/>
    <cellStyle name="Normal 2 3 6 2" xfId="4552" xr:uid="{52D73B07-FCF1-410A-A546-5E685D3A2964}"/>
    <cellStyle name="Normal 2 3 6 3" xfId="4734" xr:uid="{936E9D32-1009-4F74-9FD6-8D6AF2E9318A}"/>
    <cellStyle name="Normal 2 3 6 4" xfId="4709" xr:uid="{F6F2B61A-BC55-43C0-9297-97B14EFA892D}"/>
    <cellStyle name="Normal 2 3 7" xfId="5318" xr:uid="{2151DBB4-0956-46E9-A98C-EE24BA2D105A}"/>
    <cellStyle name="Normal 2 4" xfId="54" xr:uid="{F97DAAF5-75A1-4FB9-8864-195A4930179C}"/>
    <cellStyle name="Normal 2 4 2" xfId="55" xr:uid="{FC665CF3-41B3-463F-A3ED-0307F5111E57}"/>
    <cellStyle name="Normal 2 4 3" xfId="282" xr:uid="{43C1083F-431F-46A5-AD4B-840FFEB96423}"/>
    <cellStyle name="Normal 2 4 3 2" xfId="4659" xr:uid="{5C2228D8-FFA7-4591-8D2C-9C0FA695DBF8}"/>
    <cellStyle name="Normal 2 4 3 3" xfId="4673" xr:uid="{D440989C-F4C9-4F02-8BB4-155F155D5888}"/>
    <cellStyle name="Normal 2 4 4" xfId="4554" xr:uid="{EC38997F-6EAF-428B-A8EB-796E9DDF93F2}"/>
    <cellStyle name="Normal 2 4 5" xfId="4754" xr:uid="{993B6B32-7F35-465C-BEB2-D8E4A80583C7}"/>
    <cellStyle name="Normal 2 4 6" xfId="4752" xr:uid="{93C1F585-D721-488F-BBCA-34D01A90EFC6}"/>
    <cellStyle name="Normal 2 5" xfId="184" xr:uid="{098D5D7E-76A4-4A80-8FD4-9325096DD9A0}"/>
    <cellStyle name="Normal 2 5 2" xfId="284" xr:uid="{D63126A1-BC09-4483-9CE6-67DF310BF052}"/>
    <cellStyle name="Normal 2 5 2 2" xfId="2505" xr:uid="{6AEBE273-F2D0-4937-9181-5C34A9743BAF}"/>
    <cellStyle name="Normal 2 5 3" xfId="283" xr:uid="{7E39E61D-F1F5-46FD-82AF-956C523A6196}"/>
    <cellStyle name="Normal 2 5 3 2" xfId="4586" xr:uid="{E464BD92-1615-4DE4-9FA0-C5DF54D0EDD4}"/>
    <cellStyle name="Normal 2 5 3 3" xfId="4746" xr:uid="{325EA0DB-FB3D-47E3-A286-EB84E6F71842}"/>
    <cellStyle name="Normal 2 5 3 4" xfId="5302" xr:uid="{B42F583A-1DD1-4A71-B4BC-7C5B0A73C8EE}"/>
    <cellStyle name="Normal 2 5 3 4 2" xfId="5348" xr:uid="{196CE3D5-17BE-4EBF-935C-2A11867FB853}"/>
    <cellStyle name="Normal 2 5 4" xfId="4660" xr:uid="{CFFAC518-90DB-4808-932C-AA8E49E7AEDD}"/>
    <cellStyle name="Normal 2 5 5" xfId="4615" xr:uid="{8FBBE381-E225-4534-AFD1-5B0885A213E5}"/>
    <cellStyle name="Normal 2 5 6" xfId="4614" xr:uid="{A456CBAA-ED69-4A68-8A53-DE8DFFCEF094}"/>
    <cellStyle name="Normal 2 5 7" xfId="4749" xr:uid="{10BCDBEF-DE8F-41CD-95CE-11CC8BA48D9C}"/>
    <cellStyle name="Normal 2 5 8" xfId="4719" xr:uid="{3CA5C3C9-0FC5-4427-B1DF-6E1B6F503F41}"/>
    <cellStyle name="Normal 2 6" xfId="285" xr:uid="{69F2EB93-498F-42B0-8E45-089CAB04CF5F}"/>
    <cellStyle name="Normal 2 6 2" xfId="286" xr:uid="{D7DF3A33-BC6B-4F49-A17F-10513AD27D0D}"/>
    <cellStyle name="Normal 2 6 3" xfId="452" xr:uid="{CC43D420-9C30-4A8D-9733-E2859AD66B94}"/>
    <cellStyle name="Normal 2 6 3 2" xfId="5335" xr:uid="{2E3A3FE9-A4F2-4D13-82F8-8E275CC4FA3D}"/>
    <cellStyle name="Normal 2 6 4" xfId="4661" xr:uid="{04DCC8C1-8702-4723-A801-4B9E03C557E3}"/>
    <cellStyle name="Normal 2 6 5" xfId="4612" xr:uid="{12231E11-110E-4AAA-A6CF-8CF17B0E0062}"/>
    <cellStyle name="Normal 2 6 5 2" xfId="4710" xr:uid="{6B91CAC3-AA6C-4A62-ADF0-39C33E8F7E25}"/>
    <cellStyle name="Normal 2 6 6" xfId="4598" xr:uid="{05FCC14E-A162-40FD-8949-F7830C8986CE}"/>
    <cellStyle name="Normal 2 6 7" xfId="5322" xr:uid="{6D39CBC8-FC6E-409F-99C0-88B303BBB4B6}"/>
    <cellStyle name="Normal 2 6 8" xfId="5331" xr:uid="{80BC472B-63E5-42E7-97EB-034D76372A1C}"/>
    <cellStyle name="Normal 2 7" xfId="287" xr:uid="{44BCAFE6-1ED9-400C-82A0-CE95861A0892}"/>
    <cellStyle name="Normal 2 7 2" xfId="4456" xr:uid="{CA03AD64-77A5-4526-9FBD-4A442EA37318}"/>
    <cellStyle name="Normal 2 7 3" xfId="4662" xr:uid="{4452C062-1A62-438B-A062-04D1ACAC3D8B}"/>
    <cellStyle name="Normal 2 7 4" xfId="5303" xr:uid="{4EAD008D-960A-4B9B-8FFC-DC4523A29965}"/>
    <cellStyle name="Normal 2 8" xfId="4508" xr:uid="{90726309-951C-4ED9-8CBF-E6DE64C45310}"/>
    <cellStyle name="Normal 2 9" xfId="4653" xr:uid="{BD9EC9B8-281F-4901-B107-B9B8B06A5EF3}"/>
    <cellStyle name="Normal 20" xfId="434" xr:uid="{F2E81546-C1CC-4B4F-B82D-360EF95D4D4A}"/>
    <cellStyle name="Normal 20 2" xfId="435" xr:uid="{A8A6E491-1F5A-4B86-A6B8-5D43FD267801}"/>
    <cellStyle name="Normal 20 2 2" xfId="436" xr:uid="{4AB493DE-0681-48CB-8D28-0D64F56BDA7C}"/>
    <cellStyle name="Normal 20 2 2 2" xfId="4425" xr:uid="{984F88D6-F182-4B3B-AAFA-90A2E9C19A01}"/>
    <cellStyle name="Normal 20 2 2 3" xfId="4417" xr:uid="{EF74AE24-590F-42FC-BCD0-22AC4DFAE12F}"/>
    <cellStyle name="Normal 20 2 2 4" xfId="4582" xr:uid="{6186A973-B133-4B52-BC8D-AEB7554593E2}"/>
    <cellStyle name="Normal 20 2 2 5" xfId="4744" xr:uid="{FD7A0C87-6328-44A7-8123-FFAB2DF94DAE}"/>
    <cellStyle name="Normal 20 2 3" xfId="4420" xr:uid="{220B4149-8044-4693-8038-B63E1E0F6A1E}"/>
    <cellStyle name="Normal 20 2 4" xfId="4416" xr:uid="{1C1295BC-AC30-46D8-984E-AC103CF5B9F9}"/>
    <cellStyle name="Normal 20 2 5" xfId="4581" xr:uid="{66B81BD6-3BAF-4620-992F-4CAF9E862591}"/>
    <cellStyle name="Normal 20 2 6" xfId="4743" xr:uid="{319E6AF6-207F-4FA4-AED6-C31C78BBF700}"/>
    <cellStyle name="Normal 20 3" xfId="1167" xr:uid="{1F6885CB-FA3E-4210-8A1E-4E29AC6EAF08}"/>
    <cellStyle name="Normal 20 3 2" xfId="4457" xr:uid="{8262C394-5959-45C0-8A8B-2708BC81DA43}"/>
    <cellStyle name="Normal 20 4" xfId="4352" xr:uid="{A10E85BC-3BC7-4778-8B88-4E33F1911F10}"/>
    <cellStyle name="Normal 20 4 2" xfId="4555" xr:uid="{EA5595FE-48BD-42DE-A9E0-A16E143A2617}"/>
    <cellStyle name="Normal 20 4 3" xfId="4736" xr:uid="{61F8BF4C-74AA-47A9-8563-C90E1C5A3D1C}"/>
    <cellStyle name="Normal 20 4 4" xfId="4711" xr:uid="{9ED18DDB-F314-41D8-A1D5-F5B5D38E35BE}"/>
    <cellStyle name="Normal 20 5" xfId="4433" xr:uid="{E6BBD2F8-896F-4CF5-8103-5478C5AB31CB}"/>
    <cellStyle name="Normal 20 5 2" xfId="5328" xr:uid="{51D39A48-ECC7-4C70-9D37-9E18F3478FBA}"/>
    <cellStyle name="Normal 20 6" xfId="4587" xr:uid="{5C49B80A-2101-49A3-8B48-166C4E0A626D}"/>
    <cellStyle name="Normal 20 7" xfId="4696" xr:uid="{4CAA960D-D64C-4339-9D75-54FAF01D1853}"/>
    <cellStyle name="Normal 20 8" xfId="4717" xr:uid="{B1C2ECF1-954E-4A57-AC94-7652EF532638}"/>
    <cellStyle name="Normal 20 9" xfId="4716" xr:uid="{FBACDD07-4AEF-48B2-89C7-AD2F0B14BD14}"/>
    <cellStyle name="Normal 21" xfId="437" xr:uid="{2BE7AA1E-CE46-458A-83C2-275038D67D94}"/>
    <cellStyle name="Normal 21 2" xfId="438" xr:uid="{C056F3E8-D734-456B-8B80-F8AB48B01F50}"/>
    <cellStyle name="Normal 21 2 2" xfId="439" xr:uid="{7F358ABA-214A-4E02-9BC6-CC5212F5F131}"/>
    <cellStyle name="Normal 21 3" xfId="4353" xr:uid="{981D522F-5207-4A1F-B2C5-87E4239BDDBA}"/>
    <cellStyle name="Normal 21 3 2" xfId="4459" xr:uid="{D0492D67-3A3F-404D-B066-412C5FAD4190}"/>
    <cellStyle name="Normal 21 3 2 2" xfId="5359" xr:uid="{FC3F541D-00A5-40CD-B3FF-DE476B7F401D}"/>
    <cellStyle name="Normal 21 3 3" xfId="4458" xr:uid="{F32E2AF8-C7DB-4BCA-98DA-3067D49DE9A5}"/>
    <cellStyle name="Normal 21 4" xfId="4570" xr:uid="{82B9F0AF-D4EF-4F51-B6A0-E74804EEF2FC}"/>
    <cellStyle name="Normal 21 4 2" xfId="5360" xr:uid="{E5F9752B-1B86-45CE-9246-F95916A8008D}"/>
    <cellStyle name="Normal 21 5" xfId="4737" xr:uid="{1A1ADE87-3AED-408C-92E5-F9A5597E0A37}"/>
    <cellStyle name="Normal 22" xfId="440" xr:uid="{E5EA7DB2-110D-48E1-BEBB-509719A3EC6D}"/>
    <cellStyle name="Normal 22 2" xfId="441" xr:uid="{271F208E-91E5-4CF9-97AD-CC2AC6FBE99C}"/>
    <cellStyle name="Normal 22 3" xfId="4310" xr:uid="{1E47784D-F7DC-40FD-A347-DFFBE21C62E3}"/>
    <cellStyle name="Normal 22 3 2" xfId="4354" xr:uid="{AAB1AE25-9F9E-4CAF-8DE8-C18DEEBAF801}"/>
    <cellStyle name="Normal 22 3 2 2" xfId="4461" xr:uid="{A49643F4-245E-449F-AE29-216B40820ADD}"/>
    <cellStyle name="Normal 22 3 3" xfId="4460" xr:uid="{626D1B2C-9DBE-4A55-8831-A740615491D7}"/>
    <cellStyle name="Normal 22 3 4" xfId="4691" xr:uid="{ED354523-AC03-4FF0-BD25-E4643482645D}"/>
    <cellStyle name="Normal 22 4" xfId="4313" xr:uid="{B02E0D08-0A2B-4384-BC19-E188D3541F85}"/>
    <cellStyle name="Normal 22 4 10" xfId="5357" xr:uid="{A68E99A0-72FE-4796-B85D-EAD63346ED2F}"/>
    <cellStyle name="Normal 22 4 2" xfId="4431" xr:uid="{F5AFB397-D94F-400F-B14C-AAB02A9BBB22}"/>
    <cellStyle name="Normal 22 4 3" xfId="4571" xr:uid="{0719E528-DD94-479F-A6D4-14FD1E6B65B5}"/>
    <cellStyle name="Normal 22 4 3 2" xfId="4590" xr:uid="{17F32CD3-DB66-47F7-8C94-747E6723D567}"/>
    <cellStyle name="Normal 22 4 3 3" xfId="4748" xr:uid="{44C320BC-AFAB-478A-B42E-805CAB59A456}"/>
    <cellStyle name="Normal 22 4 3 4" xfId="5338" xr:uid="{691E0D00-48F1-4CA1-AF4B-F077DB5BFB71}"/>
    <cellStyle name="Normal 22 4 3 5" xfId="5334" xr:uid="{41431622-5133-4706-B502-93ACD555AF31}"/>
    <cellStyle name="Normal 22 4 4" xfId="4692" xr:uid="{67E07ED4-0D16-48EC-A0F2-D791D17B9EE2}"/>
    <cellStyle name="Normal 22 4 5" xfId="4604" xr:uid="{C1B3C672-4520-47CA-8434-78EE720F1CF6}"/>
    <cellStyle name="Normal 22 4 6" xfId="4595" xr:uid="{D8917150-3C39-42F1-B4A8-7AE951880857}"/>
    <cellStyle name="Normal 22 4 7" xfId="4594" xr:uid="{8A35205D-362D-45AE-B32A-1D4198E37F8E}"/>
    <cellStyle name="Normal 22 4 8" xfId="4593" xr:uid="{257C1859-C33D-4EF4-9D9D-C55438AD4523}"/>
    <cellStyle name="Normal 22 4 9" xfId="4592" xr:uid="{C0A5D736-286B-4BCD-940B-A17B6F10DD3C}"/>
    <cellStyle name="Normal 22 5" xfId="4738" xr:uid="{DF653428-8346-4B09-BE0A-F49ACC813CEF}"/>
    <cellStyle name="Normal 23" xfId="442" xr:uid="{6528EC40-9610-4C3B-B28D-3004469F2A04}"/>
    <cellStyle name="Normal 23 2" xfId="2500" xr:uid="{B01C799A-553C-4DAE-9F0A-4A1D7D762B9F}"/>
    <cellStyle name="Normal 23 2 2" xfId="4356" xr:uid="{556258D7-FB60-471F-A00F-1A36535D2F18}"/>
    <cellStyle name="Normal 23 2 2 2" xfId="4751" xr:uid="{F198F408-EBE9-4358-B457-BEB49D556E6E}"/>
    <cellStyle name="Normal 23 2 2 3" xfId="4693" xr:uid="{7DF21F59-82F9-487D-9023-2FA72CE27457}"/>
    <cellStyle name="Normal 23 2 2 4" xfId="4663" xr:uid="{BABDC003-56A9-4E7D-87E7-27D8DA89E38F}"/>
    <cellStyle name="Normal 23 2 3" xfId="4605" xr:uid="{092C7FD7-7C27-487F-9841-F7E742F148EA}"/>
    <cellStyle name="Normal 23 2 4" xfId="4712" xr:uid="{4367B2AC-37F2-4DB3-AFF0-46DAE250F0C1}"/>
    <cellStyle name="Normal 23 3" xfId="4426" xr:uid="{D605338C-FB3D-4595-AA1B-5700E91610AA}"/>
    <cellStyle name="Normal 23 4" xfId="4355" xr:uid="{438C95CB-279F-4EE7-885D-B7711C37D6CE}"/>
    <cellStyle name="Normal 23 5" xfId="4572" xr:uid="{F2B45CF1-8454-481D-8087-C38E048BBAA7}"/>
    <cellStyle name="Normal 23 6" xfId="4739" xr:uid="{2DADE6E0-F3DD-47F4-B095-A24447A42324}"/>
    <cellStyle name="Normal 24" xfId="443" xr:uid="{A0F40845-312B-4991-A4A6-5F7F0FB84EF1}"/>
    <cellStyle name="Normal 24 2" xfId="444" xr:uid="{93B7956C-FE50-467B-952E-043AC0B6158B}"/>
    <cellStyle name="Normal 24 2 2" xfId="4428" xr:uid="{2F2DD7EE-4C81-483E-B9FE-B856B8FCA56A}"/>
    <cellStyle name="Normal 24 2 3" xfId="4358" xr:uid="{C5996A54-F6AF-4029-B106-F1D1433775F9}"/>
    <cellStyle name="Normal 24 2 4" xfId="4574" xr:uid="{B2A9D95C-233F-41A3-B83C-419CB518F4AA}"/>
    <cellStyle name="Normal 24 2 5" xfId="4741" xr:uid="{70F9AE12-0BB7-4F35-8F69-40878C880598}"/>
    <cellStyle name="Normal 24 3" xfId="4427" xr:uid="{6B5347A3-456E-4E40-A9C5-20E8802E4D55}"/>
    <cellStyle name="Normal 24 4" xfId="4357" xr:uid="{FE1EF189-D351-465B-B65F-DE6D4D013056}"/>
    <cellStyle name="Normal 24 5" xfId="4573" xr:uid="{F6B4991B-6276-4847-B035-302287299C8A}"/>
    <cellStyle name="Normal 24 6" xfId="4740" xr:uid="{FFD63413-A0B9-4F50-AE8D-F1BE4AE9B482}"/>
    <cellStyle name="Normal 25" xfId="451" xr:uid="{9F5622D5-4010-4CD1-82F7-CFCD4FF46F4C}"/>
    <cellStyle name="Normal 25 2" xfId="4360" xr:uid="{36C84121-7DEE-4DB2-9E81-31815EBC505F}"/>
    <cellStyle name="Normal 25 2 2" xfId="5337" xr:uid="{D90EABB0-BFEB-4155-A744-EFAB7536E5D2}"/>
    <cellStyle name="Normal 25 3" xfId="4429" xr:uid="{09399D96-A370-49B3-9E4E-A1367EA5CBA1}"/>
    <cellStyle name="Normal 25 4" xfId="4359" xr:uid="{0A5C45A3-637D-4541-9145-902FAECE2878}"/>
    <cellStyle name="Normal 25 5" xfId="4575" xr:uid="{C9719F9C-8918-45BD-AD67-F51D9AE67796}"/>
    <cellStyle name="Normal 25 5 2" xfId="5365" xr:uid="{84E31783-38D9-49B9-BCDD-0D6169347BB0}"/>
    <cellStyle name="Normal 26" xfId="2498" xr:uid="{7EEF790E-D36C-4ACC-B6D3-6BE088810E93}"/>
    <cellStyle name="Normal 26 2" xfId="2499" xr:uid="{1DE7D119-0BA0-4A0D-ACE9-E7F7D277FDF1}"/>
    <cellStyle name="Normal 26 2 2" xfId="4362" xr:uid="{9A4A0C98-7632-4046-9235-CF304A212FD4}"/>
    <cellStyle name="Normal 26 3" xfId="4361" xr:uid="{F989131F-CC08-4AB5-A7CE-515A8B2C6B71}"/>
    <cellStyle name="Normal 26 3 2" xfId="4436" xr:uid="{7C1503E0-4094-4881-A39F-8A1A8ECF625B}"/>
    <cellStyle name="Normal 27" xfId="2507" xr:uid="{05EA0C8F-CDF8-444E-B457-D5CD4ACE69F8}"/>
    <cellStyle name="Normal 27 2" xfId="4364" xr:uid="{53FA0736-7DD5-4014-B733-EBFA8D1FB5FD}"/>
    <cellStyle name="Normal 27 3" xfId="4363" xr:uid="{9A889D13-DBB3-458D-8F27-91776EB95E5A}"/>
    <cellStyle name="Normal 27 4" xfId="4599" xr:uid="{EBAFB726-76A3-4A1E-9D2E-084EB0221AAD}"/>
    <cellStyle name="Normal 27 5" xfId="5320" xr:uid="{14A71541-DED0-4A2E-8CD9-7897BC38EAB3}"/>
    <cellStyle name="Normal 27 6" xfId="4589" xr:uid="{C30087B7-BD94-49EF-980B-69D9D6F683D2}"/>
    <cellStyle name="Normal 27 7" xfId="5332" xr:uid="{B0F47F11-704A-4AAB-849E-4B7D9204FCF8}"/>
    <cellStyle name="Normal 28" xfId="4365" xr:uid="{5DE8CB0D-2B9C-4841-AF51-09DCE98CFBFD}"/>
    <cellStyle name="Normal 28 2" xfId="4366" xr:uid="{6CC82301-B8F3-499E-8081-18755ED14BB4}"/>
    <cellStyle name="Normal 28 3" xfId="4367" xr:uid="{2709FFDB-3AC6-43D0-850D-C0BD4D318FA6}"/>
    <cellStyle name="Normal 29" xfId="4368" xr:uid="{E7B778A9-9FA9-41C9-B570-86C764EA2627}"/>
    <cellStyle name="Normal 29 2" xfId="4369" xr:uid="{88798019-2113-42EB-B4A9-22D501546ECA}"/>
    <cellStyle name="Normal 3" xfId="2" xr:uid="{665067A7-73F8-4B7E-BFD2-7BB3B9468366}"/>
    <cellStyle name="Normal 3 2" xfId="56" xr:uid="{FAA00789-2BDD-4155-BBA3-919F63E8191E}"/>
    <cellStyle name="Normal 3 2 2" xfId="57" xr:uid="{7F6CD948-0845-42BA-975C-905D2E857B1A}"/>
    <cellStyle name="Normal 3 2 2 2" xfId="288" xr:uid="{750AED9C-4CEC-445B-BDF8-F50A3500CA66}"/>
    <cellStyle name="Normal 3 2 2 2 2" xfId="4665" xr:uid="{5D84827D-9048-4FF3-A01B-EE59FE038D67}"/>
    <cellStyle name="Normal 3 2 2 3" xfId="4556" xr:uid="{09CC4023-7D41-42A5-820B-D607B4278907}"/>
    <cellStyle name="Normal 3 2 3" xfId="58" xr:uid="{42F9F309-31D7-4264-8C65-354CD835D010}"/>
    <cellStyle name="Normal 3 2 4" xfId="289" xr:uid="{E12CD985-DA24-4E52-9C53-8806598288B2}"/>
    <cellStyle name="Normal 3 2 4 2" xfId="4666" xr:uid="{59F8D191-ECE5-4C65-B40C-35A88B7CDC4D}"/>
    <cellStyle name="Normal 3 2 5" xfId="2506" xr:uid="{58CBE82E-55A4-45C3-B2AF-43ED932609B3}"/>
    <cellStyle name="Normal 3 2 5 2" xfId="4509" xr:uid="{5F49A4BB-F20A-4541-9D13-A929D634BE28}"/>
    <cellStyle name="Normal 3 2 5 3" xfId="5304" xr:uid="{68C562DF-5404-4DF5-95B6-36FB07CF0D57}"/>
    <cellStyle name="Normal 3 3" xfId="59" xr:uid="{0E897C7A-81C0-4E40-9975-75D175A9D542}"/>
    <cellStyle name="Normal 3 3 2" xfId="290" xr:uid="{79297A64-523F-41C7-9430-B4251110C407}"/>
    <cellStyle name="Normal 3 3 2 2" xfId="4667" xr:uid="{26DAA22D-DF3D-4303-8987-75C030C89CC0}"/>
    <cellStyle name="Normal 3 3 3" xfId="4557" xr:uid="{BCC21742-91F8-422D-A425-6DBD828B45DF}"/>
    <cellStyle name="Normal 3 4" xfId="96" xr:uid="{5A63E74C-028B-47BA-A1EE-D6B53292628A}"/>
    <cellStyle name="Normal 3 4 2" xfId="2502" xr:uid="{BA2D7D5C-58FF-4658-8C23-7324F21D17A1}"/>
    <cellStyle name="Normal 3 4 2 2" xfId="4668" xr:uid="{558FB8CC-ED1D-4446-9DBF-199551D21786}"/>
    <cellStyle name="Normal 3 4 2 3" xfId="5366" xr:uid="{C57EC572-CC5D-4DB7-AF05-491FB7352C0D}"/>
    <cellStyle name="Normal 3 4 3" xfId="5341" xr:uid="{1D4E47A2-C68D-4B4C-A2C9-DE16535EFEB2}"/>
    <cellStyle name="Normal 3 5" xfId="2501" xr:uid="{DF24710A-AAE5-4647-97C4-4828BEF2C238}"/>
    <cellStyle name="Normal 3 5 2" xfId="4669" xr:uid="{311210ED-9E3A-4A8F-88AD-BC5B64BFEBD4}"/>
    <cellStyle name="Normal 3 5 3" xfId="4745" xr:uid="{669BA27F-D481-43F8-AA26-6F2A07B55723}"/>
    <cellStyle name="Normal 3 5 4" xfId="4713" xr:uid="{FDD6CC26-D80B-4383-96B6-7CA02F6A2B58}"/>
    <cellStyle name="Normal 3 6" xfId="4664" xr:uid="{26A98124-A7CF-40B6-B20C-B5094AF1F4F3}"/>
    <cellStyle name="Normal 3 6 2" xfId="5336" xr:uid="{D3C06C46-A702-40DB-A08A-C798054923CB}"/>
    <cellStyle name="Normal 3 6 2 2" xfId="5333" xr:uid="{532EE2FD-FB1B-4B51-9946-283A818BCFEA}"/>
    <cellStyle name="Normal 3 6 3" xfId="5344" xr:uid="{04D86AB7-589A-466E-B7C3-F34079C39208}"/>
    <cellStyle name="Normal 30" xfId="4370" xr:uid="{688F5019-116A-4127-9B7F-2886DF2F9924}"/>
    <cellStyle name="Normal 30 2" xfId="4371" xr:uid="{F2C12189-855E-4D32-806A-C3B8C433A457}"/>
    <cellStyle name="Normal 31" xfId="4372" xr:uid="{11CC6F13-556C-476C-B002-9F6C497B584C}"/>
    <cellStyle name="Normal 31 2" xfId="4373" xr:uid="{68D6F53B-64E4-4EFC-9B7C-2A88F8DC51B7}"/>
    <cellStyle name="Normal 32" xfId="4374" xr:uid="{66D118DA-0100-4BB5-8329-76095A42C27B}"/>
    <cellStyle name="Normal 33" xfId="4375" xr:uid="{619A9B35-7BB4-4188-8505-BC7C9EC486C8}"/>
    <cellStyle name="Normal 33 2" xfId="4376" xr:uid="{B3362667-A69F-4D84-8BDA-4DE0369264E9}"/>
    <cellStyle name="Normal 34" xfId="4377" xr:uid="{D4C577D5-DD43-4A3C-B8B1-DAA8BB0C14A8}"/>
    <cellStyle name="Normal 34 2" xfId="4378" xr:uid="{6236E8D8-610F-4AA4-9DFC-532D485D62E0}"/>
    <cellStyle name="Normal 35" xfId="4379" xr:uid="{03CEAE3E-F742-466B-B942-E730F031EFBE}"/>
    <cellStyle name="Normal 35 2" xfId="4380" xr:uid="{326AE459-3A36-452C-B995-00DAB5C0CDBB}"/>
    <cellStyle name="Normal 36" xfId="4381" xr:uid="{6B91BDC2-565D-4510-A51D-47FC3BA87CFB}"/>
    <cellStyle name="Normal 36 2" xfId="4382" xr:uid="{0D5F3A78-6626-4022-8CBA-7184A7932511}"/>
    <cellStyle name="Normal 37" xfId="4383" xr:uid="{E9F92E4B-BD66-4E57-9F0B-07C6D7C66E1D}"/>
    <cellStyle name="Normal 37 2" xfId="4384" xr:uid="{3A2044DC-CDF3-43D9-82AF-17E24A7D7650}"/>
    <cellStyle name="Normal 38" xfId="4385" xr:uid="{5AF5B465-868A-4FC1-AA0B-309D1C9FE4F3}"/>
    <cellStyle name="Normal 38 2" xfId="4386" xr:uid="{1C6A39AC-1C99-47E6-97BD-B0740FFE1647}"/>
    <cellStyle name="Normal 39" xfId="4387" xr:uid="{BF68C20C-C2D2-45BC-A065-1F7A13DE28E6}"/>
    <cellStyle name="Normal 39 2" xfId="4388" xr:uid="{F176C115-7765-4C28-BDF3-738B22F7F5D3}"/>
    <cellStyle name="Normal 39 2 2" xfId="4389" xr:uid="{820A7968-DAC9-4402-A6C6-CAAC5564E07D}"/>
    <cellStyle name="Normal 39 3" xfId="4390" xr:uid="{CE053AE6-2659-46C6-9E81-DA35262A280B}"/>
    <cellStyle name="Normal 4" xfId="60" xr:uid="{B35FC638-7D5F-4E72-928A-DBB9BE69FC3D}"/>
    <cellStyle name="Normal 4 2" xfId="97" xr:uid="{76F604CF-2650-42C5-A1DF-AECD62B6D8E9}"/>
    <cellStyle name="Normal 4 2 2" xfId="98" xr:uid="{97CDECB2-A21C-424B-BA06-089951053BA9}"/>
    <cellStyle name="Normal 4 2 2 2" xfId="445" xr:uid="{3C7382E0-6699-4395-8274-2BA7D295A8BB}"/>
    <cellStyle name="Normal 4 2 2 3" xfId="2807" xr:uid="{B3A39A28-6DB7-4B57-B9E0-9BC6C944738E}"/>
    <cellStyle name="Normal 4 2 2 4" xfId="2808" xr:uid="{55CE24AA-CD7E-4A7E-BC90-12EF4DB42767}"/>
    <cellStyle name="Normal 4 2 2 4 2" xfId="2809" xr:uid="{E173A46B-A673-40F2-B06E-1162448F0BBE}"/>
    <cellStyle name="Normal 4 2 2 4 3" xfId="2810" xr:uid="{5C5241AB-E638-4715-973D-8324FBFCDADC}"/>
    <cellStyle name="Normal 4 2 2 4 3 2" xfId="2811" xr:uid="{8897D050-3361-411A-BC69-ADF76C55773E}"/>
    <cellStyle name="Normal 4 2 2 4 3 3" xfId="4312" xr:uid="{1AD2A695-37A4-43BE-B903-6C9DB4D114B7}"/>
    <cellStyle name="Normal 4 2 3" xfId="2493" xr:uid="{82A119C5-A068-495C-9371-4854129D5BC5}"/>
    <cellStyle name="Normal 4 2 3 2" xfId="2504" xr:uid="{782B65D3-30DE-42C3-A202-726B90AEB20F}"/>
    <cellStyle name="Normal 4 2 3 2 2" xfId="4462" xr:uid="{123CE80E-1097-4FD2-B927-B862B0A38B04}"/>
    <cellStyle name="Normal 4 2 3 2 3" xfId="5347" xr:uid="{B5464F86-5B90-4E0A-99C7-9E8C8895E5C7}"/>
    <cellStyle name="Normal 4 2 3 3" xfId="4463" xr:uid="{2B4A4401-2229-4255-9D36-C8A9AC5B0175}"/>
    <cellStyle name="Normal 4 2 3 3 2" xfId="4464" xr:uid="{C6AF575F-94B1-45C1-8B7B-EFD6FC7564C2}"/>
    <cellStyle name="Normal 4 2 3 4" xfId="4465" xr:uid="{3E7A0B97-326D-4435-947F-82C7F09D21F9}"/>
    <cellStyle name="Normal 4 2 3 5" xfId="4466" xr:uid="{8BC82BFE-D508-4B61-B539-6F9B4D2AF6F9}"/>
    <cellStyle name="Normal 4 2 4" xfId="2494" xr:uid="{F2399ED6-B923-49E7-A898-4991EC22E48F}"/>
    <cellStyle name="Normal 4 2 4 2" xfId="4392" xr:uid="{25482F68-9B84-4DDF-92C6-B98A7E00706E}"/>
    <cellStyle name="Normal 4 2 4 2 2" xfId="4467" xr:uid="{0C54D99A-8C80-4D5B-A8FD-BBFCEA0B82E9}"/>
    <cellStyle name="Normal 4 2 4 2 3" xfId="4694" xr:uid="{FA2275C8-1D3E-4CF8-A690-7B02C7C65A01}"/>
    <cellStyle name="Normal 4 2 4 2 4" xfId="4613" xr:uid="{52046F32-8501-4F1C-A7C8-69010C754734}"/>
    <cellStyle name="Normal 4 2 4 3" xfId="4576" xr:uid="{3EDAC0CC-625D-4DDA-8539-544D632A45BB}"/>
    <cellStyle name="Normal 4 2 4 4" xfId="4714" xr:uid="{23A4D2F3-818E-4FAA-B603-F260AD86999A}"/>
    <cellStyle name="Normal 4 2 5" xfId="1168" xr:uid="{B3F98271-CB63-4DEC-B0DB-FAA44AEBB3D7}"/>
    <cellStyle name="Normal 4 2 6" xfId="4558" xr:uid="{254D67DA-1C43-4813-BCB4-9247F027A17B}"/>
    <cellStyle name="Normal 4 2 7" xfId="5351" xr:uid="{AF0F4496-C0BC-430C-9B73-269D9ED8CA0E}"/>
    <cellStyle name="Normal 4 3" xfId="528" xr:uid="{4124E837-F772-4C6B-8BB0-E9F5D4CA8C9C}"/>
    <cellStyle name="Normal 4 3 2" xfId="1170" xr:uid="{FD0B2BE0-11AB-432E-8254-485B93F3F214}"/>
    <cellStyle name="Normal 4 3 2 2" xfId="1171" xr:uid="{F4B6F3E7-86B6-4F74-9D0E-4E024CD67837}"/>
    <cellStyle name="Normal 4 3 2 3" xfId="1172" xr:uid="{0F2E1A00-E672-4C3B-ADF3-F6D8C1BE206F}"/>
    <cellStyle name="Normal 4 3 3" xfId="1169" xr:uid="{FF7671CF-6A45-4D9D-8EE2-95EA8D202094}"/>
    <cellStyle name="Normal 4 3 3 2" xfId="4434" xr:uid="{91028BE5-55F0-45A4-9403-A294A9FD6090}"/>
    <cellStyle name="Normal 4 3 4" xfId="2812" xr:uid="{25E5484D-6C3F-4AC8-B345-16963791F7E0}"/>
    <cellStyle name="Normal 4 3 4 2" xfId="5363" xr:uid="{D4555962-0987-4EDC-B177-A270454EB30B}"/>
    <cellStyle name="Normal 4 3 5" xfId="2813" xr:uid="{C4EC0A96-B9F9-4FB9-8CC6-EC6FF0497B55}"/>
    <cellStyle name="Normal 4 3 5 2" xfId="2814" xr:uid="{4AD19F1C-8046-40B1-A8CE-3C2271119F35}"/>
    <cellStyle name="Normal 4 3 5 3" xfId="2815" xr:uid="{DB61098A-63B3-417D-AE57-405387ACA2DB}"/>
    <cellStyle name="Normal 4 3 5 3 2" xfId="2816" xr:uid="{CA690C5D-C29C-40D2-98D7-2F3E523B7FE2}"/>
    <cellStyle name="Normal 4 3 5 3 3" xfId="4311" xr:uid="{6433756B-AD34-45B4-ADF1-0FB439616AE4}"/>
    <cellStyle name="Normal 4 3 6" xfId="4314" xr:uid="{50BC492F-1882-428D-9AF9-EBDE1D8A7AC6}"/>
    <cellStyle name="Normal 4 3 7" xfId="5346" xr:uid="{231AE3B2-0F6A-42B9-9E83-E877487B12DB}"/>
    <cellStyle name="Normal 4 4" xfId="453" xr:uid="{636770A0-FE7D-47F4-87F2-506760EE2E3C}"/>
    <cellStyle name="Normal 4 4 2" xfId="2495" xr:uid="{D321E35F-B7C9-4E0C-A6F9-B87C374F23F2}"/>
    <cellStyle name="Normal 4 4 2 2" xfId="5355" xr:uid="{FCF65633-85D2-4D73-A92E-5281F90E9908}"/>
    <cellStyle name="Normal 4 4 3" xfId="2503" xr:uid="{B2B351E0-67BB-4F0D-AD62-2F13B096FCA8}"/>
    <cellStyle name="Normal 4 4 3 2" xfId="4317" xr:uid="{277BC649-D225-4F06-B24B-D09FDB53E8E6}"/>
    <cellStyle name="Normal 4 4 3 3" xfId="4316" xr:uid="{32D7099A-80CB-4A4E-AF80-7D444E19F3D5}"/>
    <cellStyle name="Normal 4 4 4" xfId="4747" xr:uid="{D9FE60BC-267F-4A66-A8F8-A1CF8FBA0C9E}"/>
    <cellStyle name="Normal 4 4 4 2" xfId="5364" xr:uid="{CEB7D4D1-48B3-4D65-B016-532A9EBB80C4}"/>
    <cellStyle name="Normal 4 4 5" xfId="5345" xr:uid="{2FD5EEAE-412A-4BBC-B76C-016CE3F2A898}"/>
    <cellStyle name="Normal 4 5" xfId="2496" xr:uid="{F9783E19-7F6F-433C-926A-525F38E5BA03}"/>
    <cellStyle name="Normal 4 5 2" xfId="4391" xr:uid="{A7B47D1A-9934-450C-93A6-927F2FD0610F}"/>
    <cellStyle name="Normal 4 6" xfId="2497" xr:uid="{C11282C5-3979-40EA-9D15-7E033DE392C3}"/>
    <cellStyle name="Normal 4 7" xfId="900" xr:uid="{E3120454-E7E3-4B0B-9532-BA5801147240}"/>
    <cellStyle name="Normal 4 8" xfId="5350" xr:uid="{FF77C61F-3852-4D2F-99E0-AEF09B5F35FD}"/>
    <cellStyle name="Normal 40" xfId="4393" xr:uid="{FDFC9FF5-A895-4B04-8DDF-13F98E73B6D0}"/>
    <cellStyle name="Normal 40 2" xfId="4394" xr:uid="{72779C2A-B0D4-4F81-8972-6ABEE506F56D}"/>
    <cellStyle name="Normal 40 2 2" xfId="4395" xr:uid="{C23FA574-75A9-45E2-B86C-A859D253E3D3}"/>
    <cellStyle name="Normal 40 3" xfId="4396" xr:uid="{BC8F886E-AA39-4551-8A31-48AF982A48BC}"/>
    <cellStyle name="Normal 41" xfId="4397" xr:uid="{6159BD99-CCB9-41AF-BDEB-20D066996857}"/>
    <cellStyle name="Normal 41 2" xfId="4398" xr:uid="{95D821FA-C3D7-48BF-914B-959ED43686B6}"/>
    <cellStyle name="Normal 42" xfId="4399" xr:uid="{FEF6D5C9-5FA7-4100-87D8-9867E1A3FE5B}"/>
    <cellStyle name="Normal 42 2" xfId="4400" xr:uid="{3887B4C5-4D54-453B-8CEE-59E4867B1A27}"/>
    <cellStyle name="Normal 43" xfId="4401" xr:uid="{5E9ED195-7F01-4F31-A237-4DD3F4F8038D}"/>
    <cellStyle name="Normal 43 2" xfId="4402" xr:uid="{DCA8B9B7-6EB0-4C1D-ADAD-AA284237A616}"/>
    <cellStyle name="Normal 44" xfId="4412" xr:uid="{C08A45A0-7FA0-4D5B-8696-57E04C5E4A42}"/>
    <cellStyle name="Normal 44 2" xfId="4413" xr:uid="{A0CF7943-8358-4BA1-915B-8C9BEAE0A92D}"/>
    <cellStyle name="Normal 45" xfId="4674" xr:uid="{97A83044-22A3-4CB9-B94C-53CBB75CC386}"/>
    <cellStyle name="Normal 45 2" xfId="5324" xr:uid="{697031E5-A76C-4331-9974-07ACA41B7A44}"/>
    <cellStyle name="Normal 45 3" xfId="5323" xr:uid="{E75E0050-6AC0-4EF0-8252-4FCCAEA00115}"/>
    <cellStyle name="Normal 5" xfId="61" xr:uid="{3B328A6A-52B2-4DE8-B087-1DEFF014143B}"/>
    <cellStyle name="Normal 5 10" xfId="291" xr:uid="{8A55D6AE-355E-4031-B36A-0DEE7D3BABAA}"/>
    <cellStyle name="Normal 5 10 2" xfId="529" xr:uid="{78AAC9E9-06FE-4FC5-94B2-FF32E1679450}"/>
    <cellStyle name="Normal 5 10 2 2" xfId="1173" xr:uid="{EEE22204-653C-4BC2-AFED-01AAEA2E5BED}"/>
    <cellStyle name="Normal 5 10 2 3" xfId="2817" xr:uid="{D6B88B0C-5269-4E79-83F7-3534ABAC358A}"/>
    <cellStyle name="Normal 5 10 2 4" xfId="2818" xr:uid="{12FE7F55-0936-4FF7-B24E-DE8185B58E05}"/>
    <cellStyle name="Normal 5 10 3" xfId="1174" xr:uid="{19A1B0D1-ADE5-4C17-85AD-10AD8E536F96}"/>
    <cellStyle name="Normal 5 10 3 2" xfId="2819" xr:uid="{BAEAC2F3-228C-4E17-B34A-4D6A438C1C1C}"/>
    <cellStyle name="Normal 5 10 3 3" xfId="2820" xr:uid="{F237BE22-3534-4019-8B7C-FC6F9DE773BC}"/>
    <cellStyle name="Normal 5 10 3 4" xfId="2821" xr:uid="{2269AB1A-99B7-40C4-BA47-6FBEDD00E7A9}"/>
    <cellStyle name="Normal 5 10 4" xfId="2822" xr:uid="{05EA4DE6-2B09-488F-B501-24EA5AE927CD}"/>
    <cellStyle name="Normal 5 10 5" xfId="2823" xr:uid="{549848D4-45E7-44D1-8CB3-AC8B220270AB}"/>
    <cellStyle name="Normal 5 10 6" xfId="2824" xr:uid="{86A56D73-7713-4916-978D-8EA0EC96CC7A}"/>
    <cellStyle name="Normal 5 11" xfId="292" xr:uid="{7B7D8353-971C-4C13-8BD6-55C7DA2728ED}"/>
    <cellStyle name="Normal 5 11 2" xfId="1175" xr:uid="{6D7D9F3F-1AAE-46E3-BC04-78E8FB2738BF}"/>
    <cellStyle name="Normal 5 11 2 2" xfId="2825" xr:uid="{F66379C8-10F5-496A-B447-ED7458C6696D}"/>
    <cellStyle name="Normal 5 11 2 2 2" xfId="4403" xr:uid="{3A699EA0-3608-42CA-B2CB-27A287650D4C}"/>
    <cellStyle name="Normal 5 11 2 2 3" xfId="4681" xr:uid="{5A3FE3AA-2776-4B3D-802A-89C945F2DD4D}"/>
    <cellStyle name="Normal 5 11 2 3" xfId="2826" xr:uid="{703A01A0-0CB1-49D9-8F13-C2F7BB9F4DEF}"/>
    <cellStyle name="Normal 5 11 2 4" xfId="2827" xr:uid="{2379FE41-3CAE-447F-9FB6-2218C6E6D84F}"/>
    <cellStyle name="Normal 5 11 3" xfId="2828" xr:uid="{17BA337E-A696-4FD8-93F3-C488E20ECE18}"/>
    <cellStyle name="Normal 5 11 3 2" xfId="5340" xr:uid="{A48B40C8-73CB-42E1-904B-5B699575D2E1}"/>
    <cellStyle name="Normal 5 11 4" xfId="2829" xr:uid="{EBFF16E0-74A8-4753-8B82-F760888DB140}"/>
    <cellStyle name="Normal 5 11 4 2" xfId="4577" xr:uid="{F19F42B6-150F-4EFF-AC5F-CD057BF30080}"/>
    <cellStyle name="Normal 5 11 4 3" xfId="4682" xr:uid="{B880D0DE-1B19-49CC-8B37-63BFD8075EC2}"/>
    <cellStyle name="Normal 5 11 4 4" xfId="4606" xr:uid="{8C169D61-216A-4E0C-8F33-A2045E19307B}"/>
    <cellStyle name="Normal 5 11 5" xfId="2830" xr:uid="{5F757698-B756-4681-8E6F-080FFFB53618}"/>
    <cellStyle name="Normal 5 12" xfId="1176" xr:uid="{661FFCB8-4B03-4E45-B9EE-298BCFED0C58}"/>
    <cellStyle name="Normal 5 12 2" xfId="2831" xr:uid="{1E4716CD-7550-4486-A605-72F1B2E976CF}"/>
    <cellStyle name="Normal 5 12 3" xfId="2832" xr:uid="{0F6B3736-0CBA-4F49-B6BD-C33AEDB2F4CA}"/>
    <cellStyle name="Normal 5 12 4" xfId="2833" xr:uid="{65908FD1-B25A-47D6-8977-E3A5EFF0350E}"/>
    <cellStyle name="Normal 5 13" xfId="901" xr:uid="{DCCB8D23-32B1-4F53-9A35-B15CBCE4396C}"/>
    <cellStyle name="Normal 5 13 2" xfId="2834" xr:uid="{EF8CF6E6-FD64-4A85-AAB8-4ED1ACBDA297}"/>
    <cellStyle name="Normal 5 13 3" xfId="2835" xr:uid="{75F8AEB2-D2B5-4818-9E92-2186454E9325}"/>
    <cellStyle name="Normal 5 13 4" xfId="2836" xr:uid="{6AB296B8-7FC6-4B4B-9479-C6EFDB4D1FD7}"/>
    <cellStyle name="Normal 5 14" xfId="2837" xr:uid="{BF786C62-5927-45DE-8307-94284E35B0A4}"/>
    <cellStyle name="Normal 5 14 2" xfId="2838" xr:uid="{83C2BF20-BD85-4EC1-B6C8-D896C3574F19}"/>
    <cellStyle name="Normal 5 15" xfId="2839" xr:uid="{F59949C5-2186-4E97-B386-4106CD2F0C7F}"/>
    <cellStyle name="Normal 5 16" xfId="2840" xr:uid="{479F9E62-A778-4130-93CB-45C8830E2BCD}"/>
    <cellStyle name="Normal 5 17" xfId="2841" xr:uid="{DD51ADB0-27C2-459F-BD5A-5544C450813C}"/>
    <cellStyle name="Normal 5 18" xfId="5361" xr:uid="{097B268A-084F-4DD4-9A39-A9BCB0C2A685}"/>
    <cellStyle name="Normal 5 2" xfId="62" xr:uid="{71E917D5-6CDF-4C92-8F79-E0DD09A0018D}"/>
    <cellStyle name="Normal 5 2 2" xfId="187" xr:uid="{21CBCF1F-6B57-4CE2-93A2-7FB281CA5648}"/>
    <cellStyle name="Normal 5 2 2 2" xfId="188" xr:uid="{6F4E7018-D0D2-4005-8A82-DC06F0AE5391}"/>
    <cellStyle name="Normal 5 2 2 2 2" xfId="189" xr:uid="{5CC9035C-A55A-48EC-84DE-AC9E1E7A5DD8}"/>
    <cellStyle name="Normal 5 2 2 2 2 2" xfId="190" xr:uid="{D99FDABD-D4B5-4F03-A2DA-1AC39A940F46}"/>
    <cellStyle name="Normal 5 2 2 2 3" xfId="191" xr:uid="{05D4654D-D3FC-4BE9-BF7E-0BD16A56C70D}"/>
    <cellStyle name="Normal 5 2 2 2 4" xfId="4670" xr:uid="{4D48AA30-4C7B-4896-A61E-BA6136C96FAF}"/>
    <cellStyle name="Normal 5 2 2 2 5" xfId="5300" xr:uid="{CD477DE8-FFFF-4124-9F25-A525F4EBCCCE}"/>
    <cellStyle name="Normal 5 2 2 3" xfId="192" xr:uid="{A22A1361-33F5-47A0-A037-B46643257F9B}"/>
    <cellStyle name="Normal 5 2 2 3 2" xfId="193" xr:uid="{7ED1A9B7-85AC-417F-B3AB-476865FF0297}"/>
    <cellStyle name="Normal 5 2 2 4" xfId="194" xr:uid="{CA5783F1-8117-4C86-B691-C5B10A372EFA}"/>
    <cellStyle name="Normal 5 2 2 5" xfId="293" xr:uid="{9803AE39-82E7-49B8-9C42-EBF584FC0E51}"/>
    <cellStyle name="Normal 5 2 2 6" xfId="4596" xr:uid="{000292C4-02DB-4BCE-BC88-5498DBE66B43}"/>
    <cellStyle name="Normal 5 2 2 7" xfId="5329" xr:uid="{6FDE1091-0BE1-4EF8-BECA-F0C9D89E0F5B}"/>
    <cellStyle name="Normal 5 2 3" xfId="195" xr:uid="{0C4E20C8-686E-48FA-983E-F1DA7C1027BD}"/>
    <cellStyle name="Normal 5 2 3 2" xfId="196" xr:uid="{4811FBEF-DA71-4D41-94F6-E78580ADD159}"/>
    <cellStyle name="Normal 5 2 3 2 2" xfId="197" xr:uid="{57C6C252-E37B-4D96-8251-B2AFBC3F0D7D}"/>
    <cellStyle name="Normal 5 2 3 2 3" xfId="4559" xr:uid="{64EC09CC-A510-4B72-B218-C10F1BA5D337}"/>
    <cellStyle name="Normal 5 2 3 2 4" xfId="5301" xr:uid="{0DA08D8C-F31E-4BBE-A5F0-8B2919B9C162}"/>
    <cellStyle name="Normal 5 2 3 3" xfId="198" xr:uid="{C98F703C-1EF6-4060-8A01-A5A948CD5BB4}"/>
    <cellStyle name="Normal 5 2 3 3 2" xfId="4742" xr:uid="{2E108B98-40B8-4EA5-81FB-16E8DEC52954}"/>
    <cellStyle name="Normal 5 2 3 4" xfId="4404" xr:uid="{2FD7DAE9-240F-412C-A8CA-11BEBD6119D3}"/>
    <cellStyle name="Normal 5 2 3 4 2" xfId="4715" xr:uid="{0EE0A2E4-E3E3-4E68-AB61-878E288C8994}"/>
    <cellStyle name="Normal 5 2 3 5" xfId="4597" xr:uid="{AA98DF1F-BFCD-40CD-9BDE-3F93A4D5EE6F}"/>
    <cellStyle name="Normal 5 2 3 6" xfId="5321" xr:uid="{BB330528-26A8-4AC1-9632-048C7AB8F96E}"/>
    <cellStyle name="Normal 5 2 3 7" xfId="5330" xr:uid="{282B8BE7-CD58-486B-8232-AAC5AEFDD6E7}"/>
    <cellStyle name="Normal 5 2 4" xfId="199" xr:uid="{B5D9D2C3-7728-4790-A572-4A50DB802701}"/>
    <cellStyle name="Normal 5 2 4 2" xfId="200" xr:uid="{D0087364-DC70-4A9A-9170-7B73D3A08977}"/>
    <cellStyle name="Normal 5 2 5" xfId="201" xr:uid="{77BAFFBC-9845-4871-A89D-B4C46A19FCE5}"/>
    <cellStyle name="Normal 5 2 6" xfId="186" xr:uid="{B55EFFE3-83E9-4D48-832B-E79DB89DEFF8}"/>
    <cellStyle name="Normal 5 3" xfId="63" xr:uid="{3913B826-480D-4D48-8E7F-7FFCF57246BD}"/>
    <cellStyle name="Normal 5 3 2" xfId="4406" xr:uid="{EBFA5DC2-E743-4B09-9B1A-176322A17680}"/>
    <cellStyle name="Normal 5 3 3" xfId="4405" xr:uid="{23532E9A-EC99-4A76-8F45-EE9193872781}"/>
    <cellStyle name="Normal 5 4" xfId="99" xr:uid="{9F0D0398-F646-4260-BFA8-E19F718F9941}"/>
    <cellStyle name="Normal 5 4 10" xfId="2842" xr:uid="{AE290ABE-6FB9-49E9-877B-328DE400400E}"/>
    <cellStyle name="Normal 5 4 11" xfId="2843" xr:uid="{067CE8E6-A51A-4F0B-A897-1C45A1C7AD98}"/>
    <cellStyle name="Normal 5 4 2" xfId="100" xr:uid="{829D2E8C-380C-4D2B-8BCD-2FADBE1B0B7F}"/>
    <cellStyle name="Normal 5 4 2 2" xfId="101" xr:uid="{B6963B92-353E-4656-BD42-F886C3CCD110}"/>
    <cellStyle name="Normal 5 4 2 2 2" xfId="294" xr:uid="{8B18D8EA-004E-4123-A7E7-CCD7BD57C4D8}"/>
    <cellStyle name="Normal 5 4 2 2 2 2" xfId="530" xr:uid="{6B838CEB-B937-4D35-8B7B-64BC4039437D}"/>
    <cellStyle name="Normal 5 4 2 2 2 2 2" xfId="531" xr:uid="{0B2F56E3-A6B5-4F6E-B712-00E61C4F57FE}"/>
    <cellStyle name="Normal 5 4 2 2 2 2 2 2" xfId="1177" xr:uid="{DFD97620-AAA0-4A6B-9391-1B3ACC49CD73}"/>
    <cellStyle name="Normal 5 4 2 2 2 2 2 2 2" xfId="1178" xr:uid="{02ED0D10-3F97-488F-921D-F157C653D0CE}"/>
    <cellStyle name="Normal 5 4 2 2 2 2 2 3" xfId="1179" xr:uid="{B8F1E19A-3FDD-4302-B95A-AEAE6AA80205}"/>
    <cellStyle name="Normal 5 4 2 2 2 2 3" xfId="1180" xr:uid="{714D452C-56CA-450C-985E-B5EE4EF6C8CE}"/>
    <cellStyle name="Normal 5 4 2 2 2 2 3 2" xfId="1181" xr:uid="{F996C993-BD3A-4CD7-9EE3-40FCB96E5816}"/>
    <cellStyle name="Normal 5 4 2 2 2 2 4" xfId="1182" xr:uid="{FD16185E-30AF-4219-AE38-1BD5FA4B6990}"/>
    <cellStyle name="Normal 5 4 2 2 2 3" xfId="532" xr:uid="{DFCE9EA2-A2C1-4A02-96A1-CF57675F65FF}"/>
    <cellStyle name="Normal 5 4 2 2 2 3 2" xfId="1183" xr:uid="{8E27A546-06B0-4D9E-99AB-56CF669DE951}"/>
    <cellStyle name="Normal 5 4 2 2 2 3 2 2" xfId="1184" xr:uid="{5825347B-65FC-455C-9C74-74F7699E148E}"/>
    <cellStyle name="Normal 5 4 2 2 2 3 3" xfId="1185" xr:uid="{ECF9A1C6-9285-4C52-B021-337AA8807EBE}"/>
    <cellStyle name="Normal 5 4 2 2 2 3 4" xfId="2844" xr:uid="{4FD20C88-D4E9-47C7-AC32-E2B9F2225311}"/>
    <cellStyle name="Normal 5 4 2 2 2 4" xfId="1186" xr:uid="{4CD39475-C968-499E-B0E5-17117BA9AD95}"/>
    <cellStyle name="Normal 5 4 2 2 2 4 2" xfId="1187" xr:uid="{2489BD39-00AE-4309-A441-5E25434D45F9}"/>
    <cellStyle name="Normal 5 4 2 2 2 5" xfId="1188" xr:uid="{0C8F024E-E0CA-4971-A58E-8897DE4FDE04}"/>
    <cellStyle name="Normal 5 4 2 2 2 6" xfId="2845" xr:uid="{B1BF8659-B03E-44B8-A25A-CA55CF5E9D0D}"/>
    <cellStyle name="Normal 5 4 2 2 3" xfId="295" xr:uid="{D43B5DE4-D9FC-4907-884B-DA217BF0D9C3}"/>
    <cellStyle name="Normal 5 4 2 2 3 2" xfId="533" xr:uid="{A5A499D5-4E3B-4F39-97A8-1233A22AB77D}"/>
    <cellStyle name="Normal 5 4 2 2 3 2 2" xfId="534" xr:uid="{5F8A4444-678C-43A5-9B8D-4171180563B4}"/>
    <cellStyle name="Normal 5 4 2 2 3 2 2 2" xfId="1189" xr:uid="{EE988DF5-4BF9-42DB-BD04-E014575E9C4B}"/>
    <cellStyle name="Normal 5 4 2 2 3 2 2 2 2" xfId="1190" xr:uid="{F745E0BA-0CF1-4058-9D14-B7CFE4912613}"/>
    <cellStyle name="Normal 5 4 2 2 3 2 2 3" xfId="1191" xr:uid="{F8DC03CE-D3A7-4028-B021-1571749DC90F}"/>
    <cellStyle name="Normal 5 4 2 2 3 2 3" xfId="1192" xr:uid="{820BBA2B-27E1-4967-A6D9-B34250143AE1}"/>
    <cellStyle name="Normal 5 4 2 2 3 2 3 2" xfId="1193" xr:uid="{DD4DE3B3-E65F-4D84-BA1F-5919DF76CA8E}"/>
    <cellStyle name="Normal 5 4 2 2 3 2 4" xfId="1194" xr:uid="{3006CE33-E4D7-42A4-B82F-D8997370227D}"/>
    <cellStyle name="Normal 5 4 2 2 3 3" xfId="535" xr:uid="{2F28DE2A-2F4B-4F23-8283-2A528B95907C}"/>
    <cellStyle name="Normal 5 4 2 2 3 3 2" xfId="1195" xr:uid="{0BA43A76-905D-4859-B3C0-BB98E2439318}"/>
    <cellStyle name="Normal 5 4 2 2 3 3 2 2" xfId="1196" xr:uid="{76E81E42-9AC0-485B-B38A-6E7371681478}"/>
    <cellStyle name="Normal 5 4 2 2 3 3 3" xfId="1197" xr:uid="{396BB86D-67EC-4426-AA6A-3A9824A0201B}"/>
    <cellStyle name="Normal 5 4 2 2 3 4" xfId="1198" xr:uid="{60EAE7A6-09C1-4EC9-8BC0-807DA4756BD3}"/>
    <cellStyle name="Normal 5 4 2 2 3 4 2" xfId="1199" xr:uid="{FFE02E78-911F-430D-A4C5-D80D399ABAF5}"/>
    <cellStyle name="Normal 5 4 2 2 3 5" xfId="1200" xr:uid="{C5110423-F91F-4A0D-ABF5-B154F7DB0820}"/>
    <cellStyle name="Normal 5 4 2 2 4" xfId="536" xr:uid="{715C3FAB-9FB7-4FD4-B550-2DBDE5D3F6C1}"/>
    <cellStyle name="Normal 5 4 2 2 4 2" xfId="537" xr:uid="{DC23A9A6-EF8D-4259-878F-9B7AABBB597D}"/>
    <cellStyle name="Normal 5 4 2 2 4 2 2" xfId="1201" xr:uid="{5DE30237-65A4-45D9-B917-59EA7CCEF253}"/>
    <cellStyle name="Normal 5 4 2 2 4 2 2 2" xfId="1202" xr:uid="{BBA62E78-3ABB-447B-8FC9-D08151AAD90D}"/>
    <cellStyle name="Normal 5 4 2 2 4 2 3" xfId="1203" xr:uid="{3F1703C4-4090-41AD-B096-4400FDAA0931}"/>
    <cellStyle name="Normal 5 4 2 2 4 3" xfId="1204" xr:uid="{71CCFDA9-1CB5-4FB6-ACBE-5692659600EC}"/>
    <cellStyle name="Normal 5 4 2 2 4 3 2" xfId="1205" xr:uid="{B5330B2B-41F4-4565-96CE-167ABA70D403}"/>
    <cellStyle name="Normal 5 4 2 2 4 4" xfId="1206" xr:uid="{8CBC627A-AE5A-496D-B494-F3D6A130B246}"/>
    <cellStyle name="Normal 5 4 2 2 5" xfId="538" xr:uid="{70A69917-6CD5-4F41-855A-BCFDBCC36AC4}"/>
    <cellStyle name="Normal 5 4 2 2 5 2" xfId="1207" xr:uid="{6EF139EF-E443-45F7-AC4D-BCBAD64A9E89}"/>
    <cellStyle name="Normal 5 4 2 2 5 2 2" xfId="1208" xr:uid="{3B7C7B8E-8794-42DC-B166-B64A6D02CA06}"/>
    <cellStyle name="Normal 5 4 2 2 5 3" xfId="1209" xr:uid="{2A1961B8-0DC4-473F-8A2E-656FFAF2DFCA}"/>
    <cellStyle name="Normal 5 4 2 2 5 4" xfId="2846" xr:uid="{A7B6D2E4-C25B-46FB-9261-4E30CCAFDAF7}"/>
    <cellStyle name="Normal 5 4 2 2 6" xfId="1210" xr:uid="{A2DF6833-D6D2-4A5F-928E-6300882DA872}"/>
    <cellStyle name="Normal 5 4 2 2 6 2" xfId="1211" xr:uid="{BA607A12-A0C3-4E75-A36F-A5A200A92FF8}"/>
    <cellStyle name="Normal 5 4 2 2 7" xfId="1212" xr:uid="{3C6C1CD7-32BB-462E-9763-3E4168A87872}"/>
    <cellStyle name="Normal 5 4 2 2 8" xfId="2847" xr:uid="{8FD538E8-CFC6-40E8-8FB0-C7519F0F4C59}"/>
    <cellStyle name="Normal 5 4 2 3" xfId="296" xr:uid="{31CA2B20-943B-4A35-94E6-C82E22A97D1F}"/>
    <cellStyle name="Normal 5 4 2 3 2" xfId="539" xr:uid="{DA928DDC-38C1-4B71-857B-4E0CDEB1FA25}"/>
    <cellStyle name="Normal 5 4 2 3 2 2" xfId="540" xr:uid="{56CAC3E9-3318-4F06-9835-048730C3CFBC}"/>
    <cellStyle name="Normal 5 4 2 3 2 2 2" xfId="1213" xr:uid="{BD6DFB9A-D007-40E1-8FA1-6224E4591513}"/>
    <cellStyle name="Normal 5 4 2 3 2 2 2 2" xfId="1214" xr:uid="{DB1070B6-E35A-4C5D-8D73-6CD08B76C694}"/>
    <cellStyle name="Normal 5 4 2 3 2 2 3" xfId="1215" xr:uid="{46553787-0B01-4094-8607-2BC75415D32E}"/>
    <cellStyle name="Normal 5 4 2 3 2 3" xfId="1216" xr:uid="{C730F19E-C413-477A-9C23-5EC4F6BBB8EA}"/>
    <cellStyle name="Normal 5 4 2 3 2 3 2" xfId="1217" xr:uid="{1DAA954D-00C9-48FC-A8E1-1A628F2A811E}"/>
    <cellStyle name="Normal 5 4 2 3 2 4" xfId="1218" xr:uid="{4660D3B0-77BD-43DF-A71B-561986900078}"/>
    <cellStyle name="Normal 5 4 2 3 3" xfId="541" xr:uid="{3526D435-DE8E-4599-B122-80D5583AE576}"/>
    <cellStyle name="Normal 5 4 2 3 3 2" xfId="1219" xr:uid="{A09D15F9-B22D-474A-A4ED-3DB184008F75}"/>
    <cellStyle name="Normal 5 4 2 3 3 2 2" xfId="1220" xr:uid="{B4FD486A-E56E-475D-91EB-7E0CEC389DC5}"/>
    <cellStyle name="Normal 5 4 2 3 3 3" xfId="1221" xr:uid="{4DC52132-7BA8-44F0-A32A-97B4D16A1349}"/>
    <cellStyle name="Normal 5 4 2 3 3 4" xfId="2848" xr:uid="{E964E158-3798-409E-BF33-8923A1345311}"/>
    <cellStyle name="Normal 5 4 2 3 4" xfId="1222" xr:uid="{9D098DF4-A00E-4639-AB6B-5C14AB5A2C8B}"/>
    <cellStyle name="Normal 5 4 2 3 4 2" xfId="1223" xr:uid="{7502B331-F8E2-40CD-A7CF-4E0E7EB5EF2D}"/>
    <cellStyle name="Normal 5 4 2 3 5" xfId="1224" xr:uid="{7352EE17-C38A-43C0-9C87-9E0366B5DACA}"/>
    <cellStyle name="Normal 5 4 2 3 6" xfId="2849" xr:uid="{3DA0604C-A67E-4D51-AF9C-EEE2F97AA20B}"/>
    <cellStyle name="Normal 5 4 2 4" xfId="297" xr:uid="{1B08EE5A-A625-4A21-BEDF-5DA88DC7A3D2}"/>
    <cellStyle name="Normal 5 4 2 4 2" xfId="542" xr:uid="{2B1D8F3B-8321-4CDF-88B1-A85E94C70DFA}"/>
    <cellStyle name="Normal 5 4 2 4 2 2" xfId="543" xr:uid="{AE790C02-0C78-4989-91BD-A890BCCCAF47}"/>
    <cellStyle name="Normal 5 4 2 4 2 2 2" xfId="1225" xr:uid="{AF8204B4-853F-40A4-ACDA-FADA13A01D18}"/>
    <cellStyle name="Normal 5 4 2 4 2 2 2 2" xfId="1226" xr:uid="{8CF38171-7237-4DDB-86F9-EE25F3B9B449}"/>
    <cellStyle name="Normal 5 4 2 4 2 2 3" xfId="1227" xr:uid="{55AAAC4C-C481-4C9E-A6A4-A4CB7F53A4E7}"/>
    <cellStyle name="Normal 5 4 2 4 2 3" xfId="1228" xr:uid="{4A0FDF8D-B707-4D2B-ABCC-1BEB8E0A093C}"/>
    <cellStyle name="Normal 5 4 2 4 2 3 2" xfId="1229" xr:uid="{BC9D0BFC-BC76-456B-9FD1-17AC2B518A92}"/>
    <cellStyle name="Normal 5 4 2 4 2 4" xfId="1230" xr:uid="{CB7F4082-4F19-4B24-888E-944BE9DD7724}"/>
    <cellStyle name="Normal 5 4 2 4 3" xfId="544" xr:uid="{C60169E0-8C47-4753-B39F-8727EF1209C3}"/>
    <cellStyle name="Normal 5 4 2 4 3 2" xfId="1231" xr:uid="{F333627F-8CA8-43A7-B4F9-62CBB5D129B5}"/>
    <cellStyle name="Normal 5 4 2 4 3 2 2" xfId="1232" xr:uid="{E080850A-F6EC-461C-AD28-E5BD71301CCF}"/>
    <cellStyle name="Normal 5 4 2 4 3 3" xfId="1233" xr:uid="{691F1F20-1ABA-46EF-B9CC-4E7A2D8F65D6}"/>
    <cellStyle name="Normal 5 4 2 4 4" xfId="1234" xr:uid="{9FA3161A-7E84-421E-9216-3C20D8AB9F21}"/>
    <cellStyle name="Normal 5 4 2 4 4 2" xfId="1235" xr:uid="{C235112E-4060-4BD7-8439-60DDA9E13F60}"/>
    <cellStyle name="Normal 5 4 2 4 5" xfId="1236" xr:uid="{68A44D26-3001-4D94-9334-B61D72E751CC}"/>
    <cellStyle name="Normal 5 4 2 5" xfId="298" xr:uid="{D404A0EB-7D10-4475-9A6E-BBD2AD2ECF42}"/>
    <cellStyle name="Normal 5 4 2 5 2" xfId="545" xr:uid="{EF001399-30CD-42EA-8393-7474C06C9272}"/>
    <cellStyle name="Normal 5 4 2 5 2 2" xfId="1237" xr:uid="{BFCB9AEB-BD61-4936-A930-A830BA790A60}"/>
    <cellStyle name="Normal 5 4 2 5 2 2 2" xfId="1238" xr:uid="{30EC6106-E2C6-4869-B9BC-AA1C8816F883}"/>
    <cellStyle name="Normal 5 4 2 5 2 3" xfId="1239" xr:uid="{2BDCDA73-2526-483F-9002-7B7745ECC54B}"/>
    <cellStyle name="Normal 5 4 2 5 3" xfId="1240" xr:uid="{A52DD053-0F2C-454D-A5E3-169471337D78}"/>
    <cellStyle name="Normal 5 4 2 5 3 2" xfId="1241" xr:uid="{6FEB3BB1-C7AF-4C56-9C15-207692747B31}"/>
    <cellStyle name="Normal 5 4 2 5 4" xfId="1242" xr:uid="{093908DA-E0C3-45A6-8B0F-FDAA4482FC77}"/>
    <cellStyle name="Normal 5 4 2 6" xfId="546" xr:uid="{D1E52351-9683-4E3E-8A6D-8534576EDDCB}"/>
    <cellStyle name="Normal 5 4 2 6 2" xfId="1243" xr:uid="{E45BEEF3-C7E0-4B96-B0B9-4BB2B0F3199E}"/>
    <cellStyle name="Normal 5 4 2 6 2 2" xfId="1244" xr:uid="{0CEC1AE2-8078-4047-9BDC-9DF88F885C2A}"/>
    <cellStyle name="Normal 5 4 2 6 2 3" xfId="4419" xr:uid="{62DCC6E4-38C3-463D-AA3E-3E68C2F61B3D}"/>
    <cellStyle name="Normal 5 4 2 6 3" xfId="1245" xr:uid="{675B16BB-8557-4478-8FD6-E2B1AFBC1BBA}"/>
    <cellStyle name="Normal 5 4 2 6 4" xfId="2850" xr:uid="{3982498A-4ED2-4B4D-82DB-2759116BF1D7}"/>
    <cellStyle name="Normal 5 4 2 6 4 2" xfId="4584" xr:uid="{836E28B3-6DC6-4C0E-923C-649A39B6E445}"/>
    <cellStyle name="Normal 5 4 2 6 4 3" xfId="4683" xr:uid="{CB9E6D8F-E71A-4B0B-A70C-71D10EE89FB3}"/>
    <cellStyle name="Normal 5 4 2 6 4 4" xfId="4611" xr:uid="{79FDF222-626C-4751-8E31-B74BD2CFE695}"/>
    <cellStyle name="Normal 5 4 2 7" xfId="1246" xr:uid="{648D1023-8028-4A99-90EF-80250B3EB715}"/>
    <cellStyle name="Normal 5 4 2 7 2" xfId="1247" xr:uid="{4CA38582-0F15-4F71-969F-244FC15F2BDA}"/>
    <cellStyle name="Normal 5 4 2 8" xfId="1248" xr:uid="{13D13B4E-6AAB-46E6-BB74-FCBED24EF1E8}"/>
    <cellStyle name="Normal 5 4 2 9" xfId="2851" xr:uid="{4CAFACE6-C5BB-4C5F-A16F-992B5A0A76C1}"/>
    <cellStyle name="Normal 5 4 3" xfId="102" xr:uid="{5ACC35A3-C77D-405D-985B-2C99BE06313B}"/>
    <cellStyle name="Normal 5 4 3 2" xfId="103" xr:uid="{C6010B76-F3A0-4333-A20F-99817D0C71F6}"/>
    <cellStyle name="Normal 5 4 3 2 2" xfId="547" xr:uid="{CF16AD44-FE29-452F-AD8D-D126052AEFD3}"/>
    <cellStyle name="Normal 5 4 3 2 2 2" xfId="548" xr:uid="{46B2E1D1-EF8D-4608-9E2A-BDAC3ACF7D49}"/>
    <cellStyle name="Normal 5 4 3 2 2 2 2" xfId="1249" xr:uid="{A1BFC74B-8989-4D14-AC0B-2093D0B9BDDE}"/>
    <cellStyle name="Normal 5 4 3 2 2 2 2 2" xfId="1250" xr:uid="{EBA876C5-196F-4259-9141-9FA35E3AA62A}"/>
    <cellStyle name="Normal 5 4 3 2 2 2 3" xfId="1251" xr:uid="{4636FDA4-07BE-4FC3-8FC4-D255DDECE5FF}"/>
    <cellStyle name="Normal 5 4 3 2 2 3" xfId="1252" xr:uid="{B1E46BA1-68B6-4072-8656-37953F7228BA}"/>
    <cellStyle name="Normal 5 4 3 2 2 3 2" xfId="1253" xr:uid="{D99FC616-FD73-4C30-89D0-B0EE44220AE2}"/>
    <cellStyle name="Normal 5 4 3 2 2 4" xfId="1254" xr:uid="{10070F12-8897-41CC-AC70-5B24B4D02B21}"/>
    <cellStyle name="Normal 5 4 3 2 3" xfId="549" xr:uid="{2DB73FC7-8841-4403-A461-DAD3825EF7EE}"/>
    <cellStyle name="Normal 5 4 3 2 3 2" xfId="1255" xr:uid="{8FBFB720-C8F5-4B2F-A05A-2C89FBDBA7D1}"/>
    <cellStyle name="Normal 5 4 3 2 3 2 2" xfId="1256" xr:uid="{3B6E9067-E5D2-4413-8680-DC2E3A988C68}"/>
    <cellStyle name="Normal 5 4 3 2 3 3" xfId="1257" xr:uid="{4C6A5F9B-F41F-4923-A77E-975F88C76571}"/>
    <cellStyle name="Normal 5 4 3 2 3 4" xfId="2852" xr:uid="{A47A6D89-C90F-40FE-89FA-9B3D41B05A34}"/>
    <cellStyle name="Normal 5 4 3 2 4" xfId="1258" xr:uid="{608B97FE-B144-4398-9AD3-39F942CA812A}"/>
    <cellStyle name="Normal 5 4 3 2 4 2" xfId="1259" xr:uid="{6824C52C-8B5F-49F7-B8ED-AC1C1C6A9E9E}"/>
    <cellStyle name="Normal 5 4 3 2 5" xfId="1260" xr:uid="{A8584CBD-B90F-49D1-A10E-3BC17FC81AF6}"/>
    <cellStyle name="Normal 5 4 3 2 6" xfId="2853" xr:uid="{2D6CAF6A-7671-44E8-92DD-C4737C99EA71}"/>
    <cellStyle name="Normal 5 4 3 3" xfId="299" xr:uid="{8C29D058-EC3A-421C-AD30-8DAE6975AAF2}"/>
    <cellStyle name="Normal 5 4 3 3 2" xfId="550" xr:uid="{8310595E-9649-4A46-B4A8-0ADF8483C998}"/>
    <cellStyle name="Normal 5 4 3 3 2 2" xfId="551" xr:uid="{1603C9D5-635B-481F-BAAC-C6FF96B1ED9D}"/>
    <cellStyle name="Normal 5 4 3 3 2 2 2" xfId="1261" xr:uid="{939CA801-225E-416E-A95A-ABCF88F5CD19}"/>
    <cellStyle name="Normal 5 4 3 3 2 2 2 2" xfId="1262" xr:uid="{1D3CFF80-8360-4B8A-AA05-4B914316D79F}"/>
    <cellStyle name="Normal 5 4 3 3 2 2 3" xfId="1263" xr:uid="{A40AAD30-1302-4F75-8956-C6694229EAAE}"/>
    <cellStyle name="Normal 5 4 3 3 2 3" xfId="1264" xr:uid="{66DBE83E-4884-4D60-841F-8F73329B2FE8}"/>
    <cellStyle name="Normal 5 4 3 3 2 3 2" xfId="1265" xr:uid="{0EC93604-E5E6-4E35-98D3-C792D2006EA0}"/>
    <cellStyle name="Normal 5 4 3 3 2 4" xfId="1266" xr:uid="{1B5D9509-4F6D-4DE9-92CF-0634F7B458AC}"/>
    <cellStyle name="Normal 5 4 3 3 3" xfId="552" xr:uid="{2BB23DF2-C16E-4156-8A55-1C12DD05380C}"/>
    <cellStyle name="Normal 5 4 3 3 3 2" xfId="1267" xr:uid="{D57E5AB8-4514-4FDA-A3DF-842FDD868DA6}"/>
    <cellStyle name="Normal 5 4 3 3 3 2 2" xfId="1268" xr:uid="{56628B6E-5CAF-45D8-B586-50D390C301FF}"/>
    <cellStyle name="Normal 5 4 3 3 3 3" xfId="1269" xr:uid="{1A85C08A-6B20-4935-A4E0-3D5A70B055B4}"/>
    <cellStyle name="Normal 5 4 3 3 4" xfId="1270" xr:uid="{8551ED30-C7A2-48E9-8288-AFB2B0B0E2CD}"/>
    <cellStyle name="Normal 5 4 3 3 4 2" xfId="1271" xr:uid="{4A217C1C-778D-4AAE-8798-7CF0DEBB3217}"/>
    <cellStyle name="Normal 5 4 3 3 5" xfId="1272" xr:uid="{47621BEC-CDEA-4137-B1F1-E0D5C9CCA8FF}"/>
    <cellStyle name="Normal 5 4 3 4" xfId="300" xr:uid="{B76F6464-9B79-4548-8E83-01A2835A98D4}"/>
    <cellStyle name="Normal 5 4 3 4 2" xfId="553" xr:uid="{F8F83644-8810-4C21-BB75-93BD5A076BB4}"/>
    <cellStyle name="Normal 5 4 3 4 2 2" xfId="1273" xr:uid="{A4985D9F-7782-4C98-963A-18DBAA8620C6}"/>
    <cellStyle name="Normal 5 4 3 4 2 2 2" xfId="1274" xr:uid="{4DCB8336-1D6A-436A-A812-6DAC8CC6DB38}"/>
    <cellStyle name="Normal 5 4 3 4 2 3" xfId="1275" xr:uid="{A5CBE15A-0897-4481-B258-48FEEF52E0DF}"/>
    <cellStyle name="Normal 5 4 3 4 3" xfId="1276" xr:uid="{E790DF16-8A0B-42A6-93EF-90750CDCFF3F}"/>
    <cellStyle name="Normal 5 4 3 4 3 2" xfId="1277" xr:uid="{7C0A28E4-E389-4960-A9B5-3D1342E08DFE}"/>
    <cellStyle name="Normal 5 4 3 4 4" xfId="1278" xr:uid="{A485C6BE-F9FA-42E1-AF4E-8C104A88117D}"/>
    <cellStyle name="Normal 5 4 3 5" xfId="554" xr:uid="{38287FF5-E13D-4C81-8C68-1B12ECFA7FBC}"/>
    <cellStyle name="Normal 5 4 3 5 2" xfId="1279" xr:uid="{08AA2518-FB3B-46E9-950F-4FF5B7E211EF}"/>
    <cellStyle name="Normal 5 4 3 5 2 2" xfId="1280" xr:uid="{69110C69-CE99-4679-9020-076E88C69BBC}"/>
    <cellStyle name="Normal 5 4 3 5 3" xfId="1281" xr:uid="{C30CA98B-3C54-430A-B07D-197838AE4C5F}"/>
    <cellStyle name="Normal 5 4 3 5 4" xfId="2854" xr:uid="{04362EE0-B93D-4EEA-8D9A-29B20FDCFDCD}"/>
    <cellStyle name="Normal 5 4 3 6" xfId="1282" xr:uid="{9D62592E-0BA0-4738-AA05-DD14B8462DB0}"/>
    <cellStyle name="Normal 5 4 3 6 2" xfId="1283" xr:uid="{4C3CFED9-F664-45B1-B57C-F75E6BDDE0DC}"/>
    <cellStyle name="Normal 5 4 3 7" xfId="1284" xr:uid="{2EB2D3BD-160F-47F9-8AAD-85E3AE4D6E62}"/>
    <cellStyle name="Normal 5 4 3 8" xfId="2855" xr:uid="{E3ADD196-364B-4587-A33E-EF638CAB638C}"/>
    <cellStyle name="Normal 5 4 4" xfId="104" xr:uid="{5DF0D722-BF31-4074-8F9D-C1CCF730D6CA}"/>
    <cellStyle name="Normal 5 4 4 2" xfId="446" xr:uid="{9E8BC01D-547F-4AE6-8188-2D9E5DFA262D}"/>
    <cellStyle name="Normal 5 4 4 2 2" xfId="555" xr:uid="{0DBC084C-6071-4D53-BFAE-77FA69175003}"/>
    <cellStyle name="Normal 5 4 4 2 2 2" xfId="1285" xr:uid="{9801E908-08B2-4C67-B785-B9BE5B76BCC3}"/>
    <cellStyle name="Normal 5 4 4 2 2 2 2" xfId="1286" xr:uid="{F98CF928-52F1-4D45-BAE8-85BFF4952540}"/>
    <cellStyle name="Normal 5 4 4 2 2 3" xfId="1287" xr:uid="{56A9EF45-DAC7-4E1C-8B96-8DF31D6C0F59}"/>
    <cellStyle name="Normal 5 4 4 2 2 4" xfId="2856" xr:uid="{F6CE7714-C8CB-4A05-853B-B7FFD00BA187}"/>
    <cellStyle name="Normal 5 4 4 2 3" xfId="1288" xr:uid="{CE75CD08-F307-469C-805C-54736DD6DDB7}"/>
    <cellStyle name="Normal 5 4 4 2 3 2" xfId="1289" xr:uid="{DCEDF7F9-B19C-45B8-89B6-69E4786CFF68}"/>
    <cellStyle name="Normal 5 4 4 2 4" xfId="1290" xr:uid="{B6FCB412-7116-4664-B806-F361B32119EA}"/>
    <cellStyle name="Normal 5 4 4 2 5" xfId="2857" xr:uid="{3C42C16B-D2A5-4E9F-83F3-F4D9F8D98574}"/>
    <cellStyle name="Normal 5 4 4 3" xfId="556" xr:uid="{A7AC5A65-C7EB-4671-9C54-51331437C2ED}"/>
    <cellStyle name="Normal 5 4 4 3 2" xfId="1291" xr:uid="{7119607E-9354-42D6-BD86-39FD8F98FE7A}"/>
    <cellStyle name="Normal 5 4 4 3 2 2" xfId="1292" xr:uid="{B9BC7154-9A54-4F05-8E62-E23A2E230644}"/>
    <cellStyle name="Normal 5 4 4 3 3" xfId="1293" xr:uid="{9FB30A36-7288-4E2C-90E4-4AF4E2C6DD00}"/>
    <cellStyle name="Normal 5 4 4 3 4" xfId="2858" xr:uid="{DA22516E-E602-44EF-A645-FC82A1130BC8}"/>
    <cellStyle name="Normal 5 4 4 4" xfId="1294" xr:uid="{C81D5722-AA6E-4008-A87A-064FD957539F}"/>
    <cellStyle name="Normal 5 4 4 4 2" xfId="1295" xr:uid="{4E1C10E4-C835-42D3-B533-A98851157D39}"/>
    <cellStyle name="Normal 5 4 4 4 3" xfId="2859" xr:uid="{4A1F56CD-EC76-4C1C-B9B8-29FD65142790}"/>
    <cellStyle name="Normal 5 4 4 4 4" xfId="2860" xr:uid="{F5C78012-A7DB-46B3-BA50-A6F21DF23EF9}"/>
    <cellStyle name="Normal 5 4 4 5" xfId="1296" xr:uid="{7250C9DA-33D7-4957-8C3D-334BE5FA0E22}"/>
    <cellStyle name="Normal 5 4 4 6" xfId="2861" xr:uid="{8873524D-E42B-4AA8-B839-74089B46F1A5}"/>
    <cellStyle name="Normal 5 4 4 7" xfId="2862" xr:uid="{D876D8E6-849E-4049-BD38-AB066E2C1A02}"/>
    <cellStyle name="Normal 5 4 5" xfId="301" xr:uid="{FEDEAFCB-3F2A-442A-8B09-46B2B2375EC8}"/>
    <cellStyle name="Normal 5 4 5 2" xfId="557" xr:uid="{1C6A381A-0591-4720-86E9-D25977565941}"/>
    <cellStyle name="Normal 5 4 5 2 2" xfId="558" xr:uid="{6DBD51BB-6059-40B4-866D-779E55AA416D}"/>
    <cellStyle name="Normal 5 4 5 2 2 2" xfId="1297" xr:uid="{7C334E14-4C48-4E89-BD40-9E0B02828C67}"/>
    <cellStyle name="Normal 5 4 5 2 2 2 2" xfId="1298" xr:uid="{4C1E01D7-1DE2-4708-A06A-21D025DFEA7E}"/>
    <cellStyle name="Normal 5 4 5 2 2 3" xfId="1299" xr:uid="{F40CD795-B8AC-4E6F-94C1-A717A69280DA}"/>
    <cellStyle name="Normal 5 4 5 2 3" xfId="1300" xr:uid="{E3824CBB-8FB2-451C-A021-96243B4B1B4B}"/>
    <cellStyle name="Normal 5 4 5 2 3 2" xfId="1301" xr:uid="{C76600DC-223B-489A-8956-EBAEDF7AFC12}"/>
    <cellStyle name="Normal 5 4 5 2 4" xfId="1302" xr:uid="{BB3EF835-664C-4FBF-91CC-C16DA6631963}"/>
    <cellStyle name="Normal 5 4 5 3" xfId="559" xr:uid="{B01C859A-0C40-4497-BA0A-AAFFFD5CF7E0}"/>
    <cellStyle name="Normal 5 4 5 3 2" xfId="1303" xr:uid="{23B3B44E-DEE9-4866-8C50-2D17CC37F8F3}"/>
    <cellStyle name="Normal 5 4 5 3 2 2" xfId="1304" xr:uid="{D0049904-C242-4548-984E-D765F091D545}"/>
    <cellStyle name="Normal 5 4 5 3 3" xfId="1305" xr:uid="{968BA073-BC27-45F0-B2D4-6D7E1A275D0B}"/>
    <cellStyle name="Normal 5 4 5 3 4" xfId="2863" xr:uid="{AFF38F9D-0E3E-4563-9689-7B5E317AC3C4}"/>
    <cellStyle name="Normal 5 4 5 4" xfId="1306" xr:uid="{C84A5013-3B3C-45DE-8A54-F8A279EB694F}"/>
    <cellStyle name="Normal 5 4 5 4 2" xfId="1307" xr:uid="{16EAC340-24FD-4FDB-85A8-36266FDCD94C}"/>
    <cellStyle name="Normal 5 4 5 5" xfId="1308" xr:uid="{11105801-3581-424D-ADE7-8321DABBAA6D}"/>
    <cellStyle name="Normal 5 4 5 6" xfId="2864" xr:uid="{2848900C-348F-4738-AFBF-DD8F85C0159C}"/>
    <cellStyle name="Normal 5 4 6" xfId="302" xr:uid="{F09B846C-0F11-40C7-AD9F-1BA4B8AAD8BB}"/>
    <cellStyle name="Normal 5 4 6 2" xfId="560" xr:uid="{91AA6287-6F0B-4220-8527-7F9625BA1606}"/>
    <cellStyle name="Normal 5 4 6 2 2" xfId="1309" xr:uid="{03388606-A0F4-4FB9-A12A-C8E9B5544D3C}"/>
    <cellStyle name="Normal 5 4 6 2 2 2" xfId="1310" xr:uid="{EAAF0D3F-4FF9-456D-835E-FED5D77F4B57}"/>
    <cellStyle name="Normal 5 4 6 2 3" xfId="1311" xr:uid="{33E871CA-1A0E-4B2C-A407-1941DE35F78D}"/>
    <cellStyle name="Normal 5 4 6 2 4" xfId="2865" xr:uid="{4A590E7E-0F03-4C58-B8FD-20C21A094F83}"/>
    <cellStyle name="Normal 5 4 6 3" xfId="1312" xr:uid="{BFB46A6C-76E6-4581-935A-FFAB5DC2FD04}"/>
    <cellStyle name="Normal 5 4 6 3 2" xfId="1313" xr:uid="{B33114C5-3F49-4CC3-9874-A77F2EEE0D5A}"/>
    <cellStyle name="Normal 5 4 6 4" xfId="1314" xr:uid="{C757B134-E274-4BAB-93B3-D9B821CA3416}"/>
    <cellStyle name="Normal 5 4 6 5" xfId="2866" xr:uid="{00551737-574C-4A3D-8B1B-F0CFE7A5ED6C}"/>
    <cellStyle name="Normal 5 4 7" xfId="561" xr:uid="{B6B520FF-B9B1-4CA8-9282-E4A4166CCC4F}"/>
    <cellStyle name="Normal 5 4 7 2" xfId="1315" xr:uid="{1DDD1288-CBBA-465A-A358-968FCEF73EDC}"/>
    <cellStyle name="Normal 5 4 7 2 2" xfId="1316" xr:uid="{230C58BD-969A-4119-B016-AB8AC1733A8F}"/>
    <cellStyle name="Normal 5 4 7 2 3" xfId="4418" xr:uid="{16B4D41E-2E48-442C-A391-0DB0517C8A12}"/>
    <cellStyle name="Normal 5 4 7 3" xfId="1317" xr:uid="{D3224862-62FD-4B3E-AD27-AEE30F7A4183}"/>
    <cellStyle name="Normal 5 4 7 4" xfId="2867" xr:uid="{CB495220-CBC9-418F-A223-86789248558E}"/>
    <cellStyle name="Normal 5 4 7 4 2" xfId="4583" xr:uid="{7FC4D6A7-3927-47B3-89C6-DBD1A248E5D0}"/>
    <cellStyle name="Normal 5 4 7 4 3" xfId="4684" xr:uid="{6D1686CF-2F4C-4480-BC94-C8E7E0FD9AFC}"/>
    <cellStyle name="Normal 5 4 7 4 4" xfId="4610" xr:uid="{37F8DFD6-1EE5-4660-AE09-5713CD446A4F}"/>
    <cellStyle name="Normal 5 4 8" xfId="1318" xr:uid="{576D20D1-7FFC-45EB-A85F-79B889414697}"/>
    <cellStyle name="Normal 5 4 8 2" xfId="1319" xr:uid="{9C5075E1-24A8-4D73-BEBB-6B7EDC166C1A}"/>
    <cellStyle name="Normal 5 4 8 3" xfId="2868" xr:uid="{8BFF44F0-115A-4837-BDF3-2A295539706C}"/>
    <cellStyle name="Normal 5 4 8 4" xfId="2869" xr:uid="{A62521CB-86E1-45D1-BD43-6F3FFED441AE}"/>
    <cellStyle name="Normal 5 4 9" xfId="1320" xr:uid="{1BBF8362-B7A6-4164-8C67-C9DCB9DB01AF}"/>
    <cellStyle name="Normal 5 5" xfId="105" xr:uid="{FC63434C-E4CC-449A-BDFE-19CE5B0518C1}"/>
    <cellStyle name="Normal 5 5 10" xfId="2870" xr:uid="{A551DD2B-D63D-4F5A-8962-36E56E572436}"/>
    <cellStyle name="Normal 5 5 11" xfId="2871" xr:uid="{00E39988-ABD7-461A-A15D-A24FF45176A7}"/>
    <cellStyle name="Normal 5 5 2" xfId="106" xr:uid="{5C2CC8FD-93E5-4413-A6E5-225C33E635E5}"/>
    <cellStyle name="Normal 5 5 2 2" xfId="107" xr:uid="{F48BB667-9077-4D18-901C-894D1CD1BFEF}"/>
    <cellStyle name="Normal 5 5 2 2 2" xfId="303" xr:uid="{1BAB1523-5778-412E-B288-9F737AAAC71C}"/>
    <cellStyle name="Normal 5 5 2 2 2 2" xfId="562" xr:uid="{02803BB4-D577-40C9-91D3-9646C4761CF2}"/>
    <cellStyle name="Normal 5 5 2 2 2 2 2" xfId="1321" xr:uid="{C0773919-9E99-4847-8294-4684F83039EC}"/>
    <cellStyle name="Normal 5 5 2 2 2 2 2 2" xfId="1322" xr:uid="{058C96D7-E616-4D1E-8C14-8C6AA1599407}"/>
    <cellStyle name="Normal 5 5 2 2 2 2 3" xfId="1323" xr:uid="{D17B7763-5CC5-44B4-82AF-34A1EBC8D52E}"/>
    <cellStyle name="Normal 5 5 2 2 2 2 4" xfId="2872" xr:uid="{13386A75-C26A-4CA7-82F9-97AA9A4ED50F}"/>
    <cellStyle name="Normal 5 5 2 2 2 3" xfId="1324" xr:uid="{8D9A76F4-8345-4328-9D53-D1CDD29A9104}"/>
    <cellStyle name="Normal 5 5 2 2 2 3 2" xfId="1325" xr:uid="{F92951C8-BF28-465E-9C82-9F92FA9746CE}"/>
    <cellStyle name="Normal 5 5 2 2 2 3 3" xfId="2873" xr:uid="{5914D967-FFC8-4284-AD1C-FFB5A7BA5ADF}"/>
    <cellStyle name="Normal 5 5 2 2 2 3 4" xfId="2874" xr:uid="{7990E5C4-2EF3-430A-8EE3-1892BEFE1C08}"/>
    <cellStyle name="Normal 5 5 2 2 2 4" xfId="1326" xr:uid="{0A7E63CD-DC62-42A1-9924-C5ADE084E5F9}"/>
    <cellStyle name="Normal 5 5 2 2 2 5" xfId="2875" xr:uid="{3E44862C-A3F7-4C1D-92F5-5F6B033A5FC7}"/>
    <cellStyle name="Normal 5 5 2 2 2 6" xfId="2876" xr:uid="{873E6837-B9E0-4792-8528-E92B864B2A25}"/>
    <cellStyle name="Normal 5 5 2 2 3" xfId="563" xr:uid="{0D072229-31B8-4327-AC32-A3CA6EAA2FD2}"/>
    <cellStyle name="Normal 5 5 2 2 3 2" xfId="1327" xr:uid="{29A6BC96-BE9E-4E87-800D-8613466DD0DE}"/>
    <cellStyle name="Normal 5 5 2 2 3 2 2" xfId="1328" xr:uid="{3E17D666-099C-41B8-9068-01131C5DA07D}"/>
    <cellStyle name="Normal 5 5 2 2 3 2 3" xfId="2877" xr:uid="{A15C7335-7202-44B2-9B50-EA5E0D0C72E1}"/>
    <cellStyle name="Normal 5 5 2 2 3 2 4" xfId="2878" xr:uid="{07A18D2F-8550-4482-9F6C-F6933F7187A6}"/>
    <cellStyle name="Normal 5 5 2 2 3 3" xfId="1329" xr:uid="{8CDA92BE-10FC-4158-8FA6-4CFE7117B2CF}"/>
    <cellStyle name="Normal 5 5 2 2 3 4" xfId="2879" xr:uid="{03CD1CDB-4877-4514-9646-DD22C278246F}"/>
    <cellStyle name="Normal 5 5 2 2 3 5" xfId="2880" xr:uid="{97F43A69-81F8-4998-800C-0DCEEC21E0DB}"/>
    <cellStyle name="Normal 5 5 2 2 4" xfId="1330" xr:uid="{6D1E67C7-93A4-47C5-89BF-0DC480BF12D1}"/>
    <cellStyle name="Normal 5 5 2 2 4 2" xfId="1331" xr:uid="{4D821BFA-1C57-4200-96FF-E0C263567D6A}"/>
    <cellStyle name="Normal 5 5 2 2 4 3" xfId="2881" xr:uid="{2FEAD679-2C13-48BF-AF37-B6D1FDA2DB46}"/>
    <cellStyle name="Normal 5 5 2 2 4 4" xfId="2882" xr:uid="{327467D9-2D98-44F4-8CD2-489E940EDAE2}"/>
    <cellStyle name="Normal 5 5 2 2 5" xfId="1332" xr:uid="{F496DD07-1796-45C2-9C2D-25948C4F92BD}"/>
    <cellStyle name="Normal 5 5 2 2 5 2" xfId="2883" xr:uid="{E38C808C-F53B-4F53-8D25-1597287D8C23}"/>
    <cellStyle name="Normal 5 5 2 2 5 3" xfId="2884" xr:uid="{2033F203-0224-405F-9CB2-1E72DA9ECC29}"/>
    <cellStyle name="Normal 5 5 2 2 5 4" xfId="2885" xr:uid="{FD3F9C57-8CCA-4800-8136-A9B2DDA7EBC9}"/>
    <cellStyle name="Normal 5 5 2 2 6" xfId="2886" xr:uid="{502C8A3E-2405-4C2A-9CBF-92AF6168CB80}"/>
    <cellStyle name="Normal 5 5 2 2 7" xfId="2887" xr:uid="{8DDA7ACE-AEAE-4D5E-BA31-FA9F8C539ECC}"/>
    <cellStyle name="Normal 5 5 2 2 8" xfId="2888" xr:uid="{47B18EF2-52EF-4802-8F42-9A64496533C3}"/>
    <cellStyle name="Normal 5 5 2 3" xfId="304" xr:uid="{6F60854D-D901-4453-9D2C-274B9A191A20}"/>
    <cellStyle name="Normal 5 5 2 3 2" xfId="564" xr:uid="{EE6D2392-8375-4964-B47D-882237E5555B}"/>
    <cellStyle name="Normal 5 5 2 3 2 2" xfId="565" xr:uid="{2A2205B4-9AA7-486A-9B0D-0CEF17089010}"/>
    <cellStyle name="Normal 5 5 2 3 2 2 2" xfId="1333" xr:uid="{8673B7E3-CA87-41D3-86DA-FE8D54A1D29E}"/>
    <cellStyle name="Normal 5 5 2 3 2 2 2 2" xfId="1334" xr:uid="{473A6776-EA12-4B00-84C2-32CC9E35C49E}"/>
    <cellStyle name="Normal 5 5 2 3 2 2 3" xfId="1335" xr:uid="{2A91440E-D486-4CF2-9EAC-6678C69F00E5}"/>
    <cellStyle name="Normal 5 5 2 3 2 3" xfId="1336" xr:uid="{55D8253D-6626-420A-947E-7DACDB1F9B9D}"/>
    <cellStyle name="Normal 5 5 2 3 2 3 2" xfId="1337" xr:uid="{A9E2FC6E-6665-4B34-B587-9A4019016C44}"/>
    <cellStyle name="Normal 5 5 2 3 2 4" xfId="1338" xr:uid="{6F5C0C0F-346B-4E7C-92FE-40CFEBEFB945}"/>
    <cellStyle name="Normal 5 5 2 3 3" xfId="566" xr:uid="{59D81B03-72A0-4BCD-8B3E-7CEF7F643474}"/>
    <cellStyle name="Normal 5 5 2 3 3 2" xfId="1339" xr:uid="{9279F1ED-4C92-4AB4-9B70-FC54922DA303}"/>
    <cellStyle name="Normal 5 5 2 3 3 2 2" xfId="1340" xr:uid="{772BCD3C-80F1-4755-98D3-7D131C1CDF88}"/>
    <cellStyle name="Normal 5 5 2 3 3 3" xfId="1341" xr:uid="{546F3021-0385-45CF-B0A0-2EDE427DE225}"/>
    <cellStyle name="Normal 5 5 2 3 3 4" xfId="2889" xr:uid="{5F408AAB-76CA-4133-AF02-7D0197FCC5AF}"/>
    <cellStyle name="Normal 5 5 2 3 4" xfId="1342" xr:uid="{A8B4B104-E0F7-4467-977E-0AC8CC6995D5}"/>
    <cellStyle name="Normal 5 5 2 3 4 2" xfId="1343" xr:uid="{6BE89C3A-5BDD-4DF3-9FA7-BA495B9FA019}"/>
    <cellStyle name="Normal 5 5 2 3 5" xfId="1344" xr:uid="{F8F1C301-0651-4970-8A26-F755F4EABAEB}"/>
    <cellStyle name="Normal 5 5 2 3 6" xfId="2890" xr:uid="{45E6613E-8E9E-46D5-9DE8-EB7917A8F0BD}"/>
    <cellStyle name="Normal 5 5 2 4" xfId="305" xr:uid="{4EDF2616-AD8D-45D9-8F3B-5087F30E232E}"/>
    <cellStyle name="Normal 5 5 2 4 2" xfId="567" xr:uid="{EA6A2AD6-42E6-4F85-83C9-16DCEC036D8D}"/>
    <cellStyle name="Normal 5 5 2 4 2 2" xfId="1345" xr:uid="{F41E4B9F-0168-4477-A0F5-8FD7A6B02A65}"/>
    <cellStyle name="Normal 5 5 2 4 2 2 2" xfId="1346" xr:uid="{E822A074-5804-4EDF-B12F-DAC45F347615}"/>
    <cellStyle name="Normal 5 5 2 4 2 3" xfId="1347" xr:uid="{4255280D-954C-457F-BBB2-1A2AB52DDB6A}"/>
    <cellStyle name="Normal 5 5 2 4 2 4" xfId="2891" xr:uid="{D3ADA15C-8D66-461B-9E68-33FEFB5037A1}"/>
    <cellStyle name="Normal 5 5 2 4 3" xfId="1348" xr:uid="{8476DABC-7594-4211-94F4-5DC3DDF86D9D}"/>
    <cellStyle name="Normal 5 5 2 4 3 2" xfId="1349" xr:uid="{69FA6898-A6CA-4802-8417-A5DB438DE984}"/>
    <cellStyle name="Normal 5 5 2 4 4" xfId="1350" xr:uid="{43E5338D-C118-4B94-BC11-F6AE5D5746AB}"/>
    <cellStyle name="Normal 5 5 2 4 5" xfId="2892" xr:uid="{3D9E51E9-8421-4FD1-A2AB-F2E1C5DA17DA}"/>
    <cellStyle name="Normal 5 5 2 5" xfId="306" xr:uid="{FA1F7E22-72FA-48CB-9D0B-3342E73F0CB1}"/>
    <cellStyle name="Normal 5 5 2 5 2" xfId="1351" xr:uid="{F74DD497-4439-4CB8-8146-306F0C86D792}"/>
    <cellStyle name="Normal 5 5 2 5 2 2" xfId="1352" xr:uid="{2AA675C2-3C44-4DDC-B4EF-47C480E2A744}"/>
    <cellStyle name="Normal 5 5 2 5 3" xfId="1353" xr:uid="{E640C104-BE6B-4159-9A91-DB335E89FCC2}"/>
    <cellStyle name="Normal 5 5 2 5 4" xfId="2893" xr:uid="{D2A2752A-FE0F-47F9-A9D0-CE5D9CCDA2AF}"/>
    <cellStyle name="Normal 5 5 2 6" xfId="1354" xr:uid="{2313AD70-5EA2-4FC0-8563-FCDC2C7BF671}"/>
    <cellStyle name="Normal 5 5 2 6 2" xfId="1355" xr:uid="{D2C2D493-B34B-4DE4-BAF4-F04BEF7B1973}"/>
    <cellStyle name="Normal 5 5 2 6 3" xfId="2894" xr:uid="{ECBFD83E-6EC4-4166-B9D0-8A0F862F64AA}"/>
    <cellStyle name="Normal 5 5 2 6 4" xfId="2895" xr:uid="{AA8DCE1F-25C0-4355-8E98-5FF7A34011E2}"/>
    <cellStyle name="Normal 5 5 2 7" xfId="1356" xr:uid="{FBB6995A-D1F7-422A-8A51-AAB034784DB1}"/>
    <cellStyle name="Normal 5 5 2 8" xfId="2896" xr:uid="{0849B0D8-DF31-40C4-8A97-71FF790EE6A4}"/>
    <cellStyle name="Normal 5 5 2 9" xfId="2897" xr:uid="{C1A19BD5-841B-4D8E-958B-BF07BE4B23DA}"/>
    <cellStyle name="Normal 5 5 3" xfId="108" xr:uid="{177C850C-DE1B-4B5E-8920-3ADAB82EC894}"/>
    <cellStyle name="Normal 5 5 3 2" xfId="109" xr:uid="{2D60E4E9-D6C1-4C3B-8D89-13658F5677D2}"/>
    <cellStyle name="Normal 5 5 3 2 2" xfId="568" xr:uid="{62CADF22-0995-44D1-A737-B297C03060EF}"/>
    <cellStyle name="Normal 5 5 3 2 2 2" xfId="1357" xr:uid="{13B3BD46-3DCD-41D1-B778-7BACCD9BBD40}"/>
    <cellStyle name="Normal 5 5 3 2 2 2 2" xfId="1358" xr:uid="{6539833A-FFEC-4580-91BA-442F26AF50F8}"/>
    <cellStyle name="Normal 5 5 3 2 2 2 2 2" xfId="4468" xr:uid="{9B2E41A5-6541-4567-A479-617EF10B90EA}"/>
    <cellStyle name="Normal 5 5 3 2 2 2 3" xfId="4469" xr:uid="{CD86254A-B2B3-4BB1-976D-ACEC886943CB}"/>
    <cellStyle name="Normal 5 5 3 2 2 3" xfId="1359" xr:uid="{74EC1518-A873-4F1B-BE66-700611954F80}"/>
    <cellStyle name="Normal 5 5 3 2 2 3 2" xfId="4470" xr:uid="{92674B48-9FB9-49BF-B4E1-8CC772CF8977}"/>
    <cellStyle name="Normal 5 5 3 2 2 4" xfId="2898" xr:uid="{B9DD79C6-34EA-4FC7-88AC-FE80CF6D4DFE}"/>
    <cellStyle name="Normal 5 5 3 2 3" xfId="1360" xr:uid="{8552613F-A57A-4582-BCA0-B74B1D5C0B98}"/>
    <cellStyle name="Normal 5 5 3 2 3 2" xfId="1361" xr:uid="{15B2F09C-C102-4EC7-B229-B8804A7BBCDD}"/>
    <cellStyle name="Normal 5 5 3 2 3 2 2" xfId="4471" xr:uid="{4A2C38C4-5D31-4DC1-92C4-7A46C05AB49D}"/>
    <cellStyle name="Normal 5 5 3 2 3 3" xfId="2899" xr:uid="{8AA4BD7C-D2E5-45CB-985E-5C4D466B8678}"/>
    <cellStyle name="Normal 5 5 3 2 3 4" xfId="2900" xr:uid="{34E75904-C693-42D2-B3B0-479902AFABDA}"/>
    <cellStyle name="Normal 5 5 3 2 4" xfId="1362" xr:uid="{1CB5B7E4-2D54-418D-BFE0-B3AD30F9FA5D}"/>
    <cellStyle name="Normal 5 5 3 2 4 2" xfId="4472" xr:uid="{ED69ECB6-A91B-492C-87C1-DF30D19BF910}"/>
    <cellStyle name="Normal 5 5 3 2 5" xfId="2901" xr:uid="{217A31D7-3FC0-4435-A957-FFB08332223F}"/>
    <cellStyle name="Normal 5 5 3 2 6" xfId="2902" xr:uid="{BD639E2B-305F-49F8-8AC6-86B825AFBB87}"/>
    <cellStyle name="Normal 5 5 3 3" xfId="307" xr:uid="{DAA20DB0-8DA9-4236-BCE8-1B95A0F77B21}"/>
    <cellStyle name="Normal 5 5 3 3 2" xfId="1363" xr:uid="{8E2D6B67-1CDD-475F-B9E5-7D01CCF914BB}"/>
    <cellStyle name="Normal 5 5 3 3 2 2" xfId="1364" xr:uid="{7566E26A-A2DE-459A-A074-F40B548BC429}"/>
    <cellStyle name="Normal 5 5 3 3 2 2 2" xfId="4473" xr:uid="{A4C1B4D9-2098-4C67-98A2-2C84A498FB3D}"/>
    <cellStyle name="Normal 5 5 3 3 2 3" xfId="2903" xr:uid="{7A4613D7-27F0-409B-9501-F135AA1FE39C}"/>
    <cellStyle name="Normal 5 5 3 3 2 4" xfId="2904" xr:uid="{C4D8737E-1732-4565-9B3E-5684D5B4429B}"/>
    <cellStyle name="Normal 5 5 3 3 3" xfId="1365" xr:uid="{7BDFA586-AE58-4BB4-9141-E0ABF19A729E}"/>
    <cellStyle name="Normal 5 5 3 3 3 2" xfId="4474" xr:uid="{3FE6E9D9-5585-4299-B88F-7B213A5A8414}"/>
    <cellStyle name="Normal 5 5 3 3 4" xfId="2905" xr:uid="{5B7AD9BF-AB1D-41B1-A93E-D5F269DDE4A3}"/>
    <cellStyle name="Normal 5 5 3 3 5" xfId="2906" xr:uid="{68AD07AE-C010-43C0-A401-571A5FED7F5D}"/>
    <cellStyle name="Normal 5 5 3 4" xfId="1366" xr:uid="{FB398F44-6C73-4787-A452-44CD4C7C541F}"/>
    <cellStyle name="Normal 5 5 3 4 2" xfId="1367" xr:uid="{67CAAA80-32B4-49C2-B0C2-609CA864B47D}"/>
    <cellStyle name="Normal 5 5 3 4 2 2" xfId="4475" xr:uid="{30B201E2-D8AE-4CB1-A6D5-4BA8F81E9617}"/>
    <cellStyle name="Normal 5 5 3 4 3" xfId="2907" xr:uid="{E211A5DE-F0F1-4C86-9279-63595A17E6B6}"/>
    <cellStyle name="Normal 5 5 3 4 4" xfId="2908" xr:uid="{9D417C58-75AA-4790-A9C8-35DB6722F42F}"/>
    <cellStyle name="Normal 5 5 3 5" xfId="1368" xr:uid="{CE31DA57-427B-4824-857B-5DBB6A7D44FB}"/>
    <cellStyle name="Normal 5 5 3 5 2" xfId="2909" xr:uid="{B2764FF7-BF46-4601-AA9D-BD996AC41C4C}"/>
    <cellStyle name="Normal 5 5 3 5 3" xfId="2910" xr:uid="{ADD86ED1-86E0-42F7-806B-F747DE03F762}"/>
    <cellStyle name="Normal 5 5 3 5 4" xfId="2911" xr:uid="{79CED01E-A25A-44E6-9835-5F9A19D11470}"/>
    <cellStyle name="Normal 5 5 3 6" xfId="2912" xr:uid="{2913AC72-17C9-4E2C-A7C7-B7D1797C48F4}"/>
    <cellStyle name="Normal 5 5 3 7" xfId="2913" xr:uid="{E080E463-B6AC-48AB-A1D1-011FDE2E5C58}"/>
    <cellStyle name="Normal 5 5 3 8" xfId="2914" xr:uid="{81D4224B-244F-40EF-AF4E-0EB06D9A9637}"/>
    <cellStyle name="Normal 5 5 4" xfId="110" xr:uid="{75E05542-95F9-40E5-BCB1-E5A21BB566F1}"/>
    <cellStyle name="Normal 5 5 4 2" xfId="569" xr:uid="{6A72A803-888E-4C66-8FBA-70152BDBF55D}"/>
    <cellStyle name="Normal 5 5 4 2 2" xfId="570" xr:uid="{A0BEC9B1-17EF-497B-8460-E237BB38F14A}"/>
    <cellStyle name="Normal 5 5 4 2 2 2" xfId="1369" xr:uid="{931A76C9-3FDE-45DF-842D-BBFFEF597198}"/>
    <cellStyle name="Normal 5 5 4 2 2 2 2" xfId="1370" xr:uid="{74DB698E-2D0D-4002-907A-A99C05796146}"/>
    <cellStyle name="Normal 5 5 4 2 2 3" xfId="1371" xr:uid="{D3BCB3E7-71A2-4A8E-B823-D963307699C4}"/>
    <cellStyle name="Normal 5 5 4 2 2 4" xfId="2915" xr:uid="{611FC25F-D5A6-4C0B-8457-D431961E176E}"/>
    <cellStyle name="Normal 5 5 4 2 3" xfId="1372" xr:uid="{DBCC6E41-1171-449C-9E18-2C431A49DF0D}"/>
    <cellStyle name="Normal 5 5 4 2 3 2" xfId="1373" xr:uid="{872F3ACF-383D-4FC9-81D3-F50B21E41597}"/>
    <cellStyle name="Normal 5 5 4 2 4" xfId="1374" xr:uid="{FBDE6D4D-35F9-4149-A4BC-CAF6534A6C8C}"/>
    <cellStyle name="Normal 5 5 4 2 5" xfId="2916" xr:uid="{61182F0B-22C3-4ECE-A99D-FBCA91110748}"/>
    <cellStyle name="Normal 5 5 4 3" xfId="571" xr:uid="{A1ABF143-2280-4D62-95AD-84161C835124}"/>
    <cellStyle name="Normal 5 5 4 3 2" xfId="1375" xr:uid="{0FAD4F00-8C14-4097-8EB3-66B8A2DB03E6}"/>
    <cellStyle name="Normal 5 5 4 3 2 2" xfId="1376" xr:uid="{9BB46D44-482D-4A96-B02E-67BD9C37A0F3}"/>
    <cellStyle name="Normal 5 5 4 3 3" xfId="1377" xr:uid="{2A715D09-EB35-49D8-8668-0CE003EBA6E1}"/>
    <cellStyle name="Normal 5 5 4 3 4" xfId="2917" xr:uid="{8887D906-D9E7-443F-A142-BD781C9FB30F}"/>
    <cellStyle name="Normal 5 5 4 4" xfId="1378" xr:uid="{51642488-9E91-41CB-ABAC-E435EB558292}"/>
    <cellStyle name="Normal 5 5 4 4 2" xfId="1379" xr:uid="{E313C347-48B3-4C81-B114-2F5CC3F3347A}"/>
    <cellStyle name="Normal 5 5 4 4 3" xfId="2918" xr:uid="{B56FEF49-6A64-4AB1-89D6-0C4FBA96FBB9}"/>
    <cellStyle name="Normal 5 5 4 4 4" xfId="2919" xr:uid="{796BFBFD-EC7A-4803-81CC-AF8480F071C8}"/>
    <cellStyle name="Normal 5 5 4 5" xfId="1380" xr:uid="{9B3AADAE-CFE7-46ED-B440-014CDAC0A7A3}"/>
    <cellStyle name="Normal 5 5 4 6" xfId="2920" xr:uid="{30321D3D-D93B-40C7-B4F5-442B47082D7E}"/>
    <cellStyle name="Normal 5 5 4 7" xfId="2921" xr:uid="{32231B4E-5AC9-43AE-A871-98CF219DC63A}"/>
    <cellStyle name="Normal 5 5 5" xfId="308" xr:uid="{705DD25B-B367-40C5-87EB-66BE7064A51E}"/>
    <cellStyle name="Normal 5 5 5 2" xfId="572" xr:uid="{4374B5EC-B784-47BB-AD61-3830092066D2}"/>
    <cellStyle name="Normal 5 5 5 2 2" xfId="1381" xr:uid="{D381A260-0254-4C44-8220-083C3FE9D6C4}"/>
    <cellStyle name="Normal 5 5 5 2 2 2" xfId="1382" xr:uid="{F88E9452-BD90-4478-9B99-CFDD348DA826}"/>
    <cellStyle name="Normal 5 5 5 2 3" xfId="1383" xr:uid="{E1362B15-042E-40EF-A0AA-150CD096CFF0}"/>
    <cellStyle name="Normal 5 5 5 2 4" xfId="2922" xr:uid="{AE29CD29-05F9-427E-9FB1-C31C863843FD}"/>
    <cellStyle name="Normal 5 5 5 3" xfId="1384" xr:uid="{AF25F181-D702-4B91-A822-06EF82C26F34}"/>
    <cellStyle name="Normal 5 5 5 3 2" xfId="1385" xr:uid="{BEFF2BC3-C899-41D5-9E8C-913031C450AF}"/>
    <cellStyle name="Normal 5 5 5 3 3" xfId="2923" xr:uid="{FCEA7E2F-7449-418A-AB37-F594A41E214F}"/>
    <cellStyle name="Normal 5 5 5 3 4" xfId="2924" xr:uid="{9C84877F-1E91-4A84-A16F-57BFD211FDE0}"/>
    <cellStyle name="Normal 5 5 5 4" xfId="1386" xr:uid="{EA1FF547-12D8-4109-83EE-BCE28A796B65}"/>
    <cellStyle name="Normal 5 5 5 5" xfId="2925" xr:uid="{1B965244-ACF7-46E6-8A6D-7A390E88A31F}"/>
    <cellStyle name="Normal 5 5 5 6" xfId="2926" xr:uid="{8438FB71-4429-4B47-9058-D63307CC7332}"/>
    <cellStyle name="Normal 5 5 6" xfId="309" xr:uid="{F1FD3E85-380C-4814-806D-419BF2190782}"/>
    <cellStyle name="Normal 5 5 6 2" xfId="1387" xr:uid="{3255C9A2-1643-45CE-B4D1-F6B5B80D057C}"/>
    <cellStyle name="Normal 5 5 6 2 2" xfId="1388" xr:uid="{E0682718-A1AC-4485-BB3C-9F65BA730570}"/>
    <cellStyle name="Normal 5 5 6 2 3" xfId="2927" xr:uid="{893A7F11-BDDF-4A50-98E9-53DDEFEF43D5}"/>
    <cellStyle name="Normal 5 5 6 2 4" xfId="2928" xr:uid="{A6936B5B-38CE-4E6C-8CF8-94F959581686}"/>
    <cellStyle name="Normal 5 5 6 3" xfId="1389" xr:uid="{7199CA0B-BAE2-4F39-8673-CB213876E075}"/>
    <cellStyle name="Normal 5 5 6 4" xfId="2929" xr:uid="{E142609A-EA64-4C32-B894-2EC2B735A287}"/>
    <cellStyle name="Normal 5 5 6 5" xfId="2930" xr:uid="{A48D654F-0F31-4A41-8866-A25D8CAAD9F8}"/>
    <cellStyle name="Normal 5 5 7" xfId="1390" xr:uid="{1C81C765-BEF9-407A-9247-A3797CC6B54A}"/>
    <cellStyle name="Normal 5 5 7 2" xfId="1391" xr:uid="{AA87211D-4A67-491B-AC5F-4BCC08EE2EEE}"/>
    <cellStyle name="Normal 5 5 7 3" xfId="2931" xr:uid="{5AE185DB-78F8-4FB3-B135-229D294EA628}"/>
    <cellStyle name="Normal 5 5 7 4" xfId="2932" xr:uid="{F74D6E69-CA04-4A3A-B48C-903DD406EA9C}"/>
    <cellStyle name="Normal 5 5 8" xfId="1392" xr:uid="{0286ACA7-CA01-43E3-B300-4FFEEF6D70BB}"/>
    <cellStyle name="Normal 5 5 8 2" xfId="2933" xr:uid="{6311C17C-91BB-45FD-8E08-B869D4247DFF}"/>
    <cellStyle name="Normal 5 5 8 3" xfId="2934" xr:uid="{AB8FA116-1F9A-4CD3-A2BA-8FC7CFB46A9F}"/>
    <cellStyle name="Normal 5 5 8 4" xfId="2935" xr:uid="{213F2CA0-03C6-408F-B143-B89F9FC0A51E}"/>
    <cellStyle name="Normal 5 5 9" xfId="2936" xr:uid="{4DEE2ACC-9AB5-4592-A04C-52C2F98BB9DC}"/>
    <cellStyle name="Normal 5 6" xfId="111" xr:uid="{BE42516E-FFD3-456D-A1A0-2E8F6FD23FA4}"/>
    <cellStyle name="Normal 5 6 10" xfId="2937" xr:uid="{E8B99823-02A5-4ED1-BCE5-6D81D37C4D1B}"/>
    <cellStyle name="Normal 5 6 11" xfId="2938" xr:uid="{C8D7AF80-D7EF-41D1-9BE2-FCCE41394771}"/>
    <cellStyle name="Normal 5 6 2" xfId="112" xr:uid="{85129732-9652-4A98-99FC-B5DB5D3A0EA2}"/>
    <cellStyle name="Normal 5 6 2 2" xfId="310" xr:uid="{7BCD88BB-69CD-474A-A641-1AF35AE5CFC1}"/>
    <cellStyle name="Normal 5 6 2 2 2" xfId="573" xr:uid="{0A9CB4AF-33B0-4C68-BB52-C89D1E293113}"/>
    <cellStyle name="Normal 5 6 2 2 2 2" xfId="574" xr:uid="{21E8E9F0-7CFC-42C7-B827-98BC18BCF837}"/>
    <cellStyle name="Normal 5 6 2 2 2 2 2" xfId="1393" xr:uid="{485D3C2B-78B5-44AB-A334-A43F6DBE64EE}"/>
    <cellStyle name="Normal 5 6 2 2 2 2 3" xfId="2939" xr:uid="{53B9675E-7E6A-49D7-BE84-E3741FA92203}"/>
    <cellStyle name="Normal 5 6 2 2 2 2 4" xfId="2940" xr:uid="{41EA4E08-2BEA-4AD9-A4CB-95438965DC58}"/>
    <cellStyle name="Normal 5 6 2 2 2 3" xfId="1394" xr:uid="{BCF8E0A2-FBBC-4636-885C-183E23CEC032}"/>
    <cellStyle name="Normal 5 6 2 2 2 3 2" xfId="2941" xr:uid="{33411FE2-2555-4B25-8041-8EB79E87328C}"/>
    <cellStyle name="Normal 5 6 2 2 2 3 3" xfId="2942" xr:uid="{6D8271B7-DED9-4A04-9A81-D3617F984AE2}"/>
    <cellStyle name="Normal 5 6 2 2 2 3 4" xfId="2943" xr:uid="{348D7EF5-6BBA-4E29-832F-217D5D3F0EF9}"/>
    <cellStyle name="Normal 5 6 2 2 2 4" xfId="2944" xr:uid="{8CD2797B-E012-4F5A-9F7C-E5DD7B70C677}"/>
    <cellStyle name="Normal 5 6 2 2 2 5" xfId="2945" xr:uid="{6E79DC4D-4772-4133-ACFC-B7F6BC8F7AC6}"/>
    <cellStyle name="Normal 5 6 2 2 2 6" xfId="2946" xr:uid="{69F45994-4FDC-493F-9B01-2CD2185B8C65}"/>
    <cellStyle name="Normal 5 6 2 2 3" xfId="575" xr:uid="{53F1DE07-E78E-4888-882D-85D793694F94}"/>
    <cellStyle name="Normal 5 6 2 2 3 2" xfId="1395" xr:uid="{0FE97748-564A-42A1-819B-590E0AC15A39}"/>
    <cellStyle name="Normal 5 6 2 2 3 2 2" xfId="2947" xr:uid="{6B0043C0-482C-46A1-89FA-752407FC5CAA}"/>
    <cellStyle name="Normal 5 6 2 2 3 2 3" xfId="2948" xr:uid="{3E453809-213F-4B95-B31E-798F0A0DE2BA}"/>
    <cellStyle name="Normal 5 6 2 2 3 2 4" xfId="2949" xr:uid="{1A6B5BC7-7B00-4258-BD5F-58C0B6FC2394}"/>
    <cellStyle name="Normal 5 6 2 2 3 3" xfId="2950" xr:uid="{3415325E-B979-4082-9922-4C4887EFE24A}"/>
    <cellStyle name="Normal 5 6 2 2 3 4" xfId="2951" xr:uid="{52D8C3B3-4E09-4303-8BC1-0850B1F9AE1B}"/>
    <cellStyle name="Normal 5 6 2 2 3 5" xfId="2952" xr:uid="{DCFB85AD-631B-4371-8E02-4E622A6AB35E}"/>
    <cellStyle name="Normal 5 6 2 2 4" xfId="1396" xr:uid="{CB0BA271-E66F-42EA-9CF2-82D6F68BE2E4}"/>
    <cellStyle name="Normal 5 6 2 2 4 2" xfId="2953" xr:uid="{5FA93B2A-25A7-4B21-BB25-55A126D9A6E7}"/>
    <cellStyle name="Normal 5 6 2 2 4 3" xfId="2954" xr:uid="{1C49A6D2-D17F-4726-B3FE-3FB603C1E87C}"/>
    <cellStyle name="Normal 5 6 2 2 4 4" xfId="2955" xr:uid="{3A58DFA5-0338-4A64-87FC-0EB6A99D13A6}"/>
    <cellStyle name="Normal 5 6 2 2 5" xfId="2956" xr:uid="{925ACCED-B097-4E13-B74C-7D2854AADDE5}"/>
    <cellStyle name="Normal 5 6 2 2 5 2" xfId="2957" xr:uid="{3DEE456A-6BDB-4330-A63C-FD36454DC1D0}"/>
    <cellStyle name="Normal 5 6 2 2 5 3" xfId="2958" xr:uid="{938CC5F2-85CF-40F3-A349-21D1CDE4E627}"/>
    <cellStyle name="Normal 5 6 2 2 5 4" xfId="2959" xr:uid="{175490C9-DA1E-4C3B-B1C7-DD6C612B5823}"/>
    <cellStyle name="Normal 5 6 2 2 6" xfId="2960" xr:uid="{42C276BA-CDB1-4D2C-B15B-A9B84D75977A}"/>
    <cellStyle name="Normal 5 6 2 2 7" xfId="2961" xr:uid="{6D4927A2-CDEB-462B-BD03-9DEB30689E02}"/>
    <cellStyle name="Normal 5 6 2 2 8" xfId="2962" xr:uid="{22DC01D4-1EFE-443A-9877-E0F6F0A653E4}"/>
    <cellStyle name="Normal 5 6 2 3" xfId="576" xr:uid="{678F903A-3CFF-45DC-B9F3-CC149983BAC1}"/>
    <cellStyle name="Normal 5 6 2 3 2" xfId="577" xr:uid="{054D9D57-9A9A-4B98-85A9-3A28D9F4CE23}"/>
    <cellStyle name="Normal 5 6 2 3 2 2" xfId="578" xr:uid="{CB39831C-EFCF-46DA-92B5-F8F58C302E4D}"/>
    <cellStyle name="Normal 5 6 2 3 2 3" xfId="2963" xr:uid="{C8801587-E919-4DBA-87A3-B52AA26B2C6B}"/>
    <cellStyle name="Normal 5 6 2 3 2 4" xfId="2964" xr:uid="{530C7279-1C05-493F-88F1-B0920116EC4F}"/>
    <cellStyle name="Normal 5 6 2 3 3" xfId="579" xr:uid="{D862F646-6E34-4477-A082-9199B481C6D9}"/>
    <cellStyle name="Normal 5 6 2 3 3 2" xfId="2965" xr:uid="{B61CBAD0-73DD-4DE5-B75E-F5A68BE3C0D0}"/>
    <cellStyle name="Normal 5 6 2 3 3 3" xfId="2966" xr:uid="{59FD91AE-6F26-485A-9EF6-320FA771F5AC}"/>
    <cellStyle name="Normal 5 6 2 3 3 4" xfId="2967" xr:uid="{09F0537C-A381-4436-9CD1-1873B9087D6B}"/>
    <cellStyle name="Normal 5 6 2 3 4" xfId="2968" xr:uid="{6821AD8F-86DC-4409-B909-A0B2B2D7E816}"/>
    <cellStyle name="Normal 5 6 2 3 5" xfId="2969" xr:uid="{BFA5ED11-97EC-4DD6-A76B-A2055AB6D538}"/>
    <cellStyle name="Normal 5 6 2 3 6" xfId="2970" xr:uid="{28690C10-ADBF-40F7-A8F5-B25D36F82F26}"/>
    <cellStyle name="Normal 5 6 2 4" xfId="580" xr:uid="{B99D849D-6761-41BB-874F-817C5233F305}"/>
    <cellStyle name="Normal 5 6 2 4 2" xfId="581" xr:uid="{F53BA11B-D44F-41AC-B846-8E150345EB1B}"/>
    <cellStyle name="Normal 5 6 2 4 2 2" xfId="2971" xr:uid="{FF4122B6-1296-4E3A-9B4C-371A77563A2F}"/>
    <cellStyle name="Normal 5 6 2 4 2 3" xfId="2972" xr:uid="{42972D4D-BD26-49CA-A8B3-50D278967F0A}"/>
    <cellStyle name="Normal 5 6 2 4 2 4" xfId="2973" xr:uid="{371519C1-D67D-4CE2-8BA0-D8C54286F70C}"/>
    <cellStyle name="Normal 5 6 2 4 3" xfId="2974" xr:uid="{13B10096-8C01-4A30-98DB-DCFEA600B402}"/>
    <cellStyle name="Normal 5 6 2 4 4" xfId="2975" xr:uid="{F9AD098F-FE38-4FE3-859C-2749456BDAFB}"/>
    <cellStyle name="Normal 5 6 2 4 5" xfId="2976" xr:uid="{66587D42-C736-4164-96A1-E932A07E6F26}"/>
    <cellStyle name="Normal 5 6 2 5" xfId="582" xr:uid="{702D7163-2A2B-4767-B4D4-65F6E770ADA8}"/>
    <cellStyle name="Normal 5 6 2 5 2" xfId="2977" xr:uid="{AAC97C12-3A9A-46C3-B15E-C6E3911F6806}"/>
    <cellStyle name="Normal 5 6 2 5 3" xfId="2978" xr:uid="{CC0C7D89-E4BD-410B-9C5A-78A61AB264F1}"/>
    <cellStyle name="Normal 5 6 2 5 4" xfId="2979" xr:uid="{82D973B1-B955-4276-B9B1-4EF716C3D792}"/>
    <cellStyle name="Normal 5 6 2 6" xfId="2980" xr:uid="{11E7F04F-2861-4C76-A705-7B453E83D697}"/>
    <cellStyle name="Normal 5 6 2 6 2" xfId="2981" xr:uid="{B81D42A7-37D6-43AB-A03B-5F84D0C6F771}"/>
    <cellStyle name="Normal 5 6 2 6 3" xfId="2982" xr:uid="{BFB94821-3CF0-408F-8A59-9CEF36696F0D}"/>
    <cellStyle name="Normal 5 6 2 6 4" xfId="2983" xr:uid="{26B90F96-F857-4771-88AC-BC9AF2BC767F}"/>
    <cellStyle name="Normal 5 6 2 7" xfId="2984" xr:uid="{A58DA49A-441E-46D4-AD05-0D468DEA43EA}"/>
    <cellStyle name="Normal 5 6 2 8" xfId="2985" xr:uid="{7F25F283-6FCA-4835-9C14-6F1254370896}"/>
    <cellStyle name="Normal 5 6 2 9" xfId="2986" xr:uid="{968CC828-4FD6-4DA1-88CE-BBF673DAEE35}"/>
    <cellStyle name="Normal 5 6 3" xfId="311" xr:uid="{871AD8B4-860B-4810-9C79-82F4BBC9F794}"/>
    <cellStyle name="Normal 5 6 3 2" xfId="583" xr:uid="{DF3A3504-90C2-467E-9AEA-07707A542454}"/>
    <cellStyle name="Normal 5 6 3 2 2" xfId="584" xr:uid="{3C5B4A89-766F-4D68-BA48-566DCABC3FD7}"/>
    <cellStyle name="Normal 5 6 3 2 2 2" xfId="1397" xr:uid="{1120D98D-4332-4F1E-87B3-4F741BC40C7F}"/>
    <cellStyle name="Normal 5 6 3 2 2 2 2" xfId="1398" xr:uid="{CF7B49E9-4B88-45F0-8823-10DB7F2A5962}"/>
    <cellStyle name="Normal 5 6 3 2 2 3" xfId="1399" xr:uid="{F575AE48-6DDF-4F50-8B20-B2188722B6F0}"/>
    <cellStyle name="Normal 5 6 3 2 2 4" xfId="2987" xr:uid="{35281AC9-648B-4597-8783-37CE3E61E1FA}"/>
    <cellStyle name="Normal 5 6 3 2 3" xfId="1400" xr:uid="{70B4C2EB-21FC-4508-B659-7D4D691941F4}"/>
    <cellStyle name="Normal 5 6 3 2 3 2" xfId="1401" xr:uid="{487F85BD-4922-495D-B721-79A3DD3637CA}"/>
    <cellStyle name="Normal 5 6 3 2 3 3" xfId="2988" xr:uid="{F5059BE3-4B9F-4280-8F21-B0DA8F64AA85}"/>
    <cellStyle name="Normal 5 6 3 2 3 4" xfId="2989" xr:uid="{77A69F84-957C-4F10-9DA7-DAD2CAD96706}"/>
    <cellStyle name="Normal 5 6 3 2 4" xfId="1402" xr:uid="{647FC8E1-42E2-416E-8386-1397709540EB}"/>
    <cellStyle name="Normal 5 6 3 2 5" xfId="2990" xr:uid="{6041FF54-6203-44C5-B9DC-249E1C5F1F09}"/>
    <cellStyle name="Normal 5 6 3 2 6" xfId="2991" xr:uid="{7319A957-BFE3-47D8-9D4A-6CBDDA8D92AC}"/>
    <cellStyle name="Normal 5 6 3 3" xfId="585" xr:uid="{932CF170-2BE6-4F6A-91C6-59113CCB32A9}"/>
    <cellStyle name="Normal 5 6 3 3 2" xfId="1403" xr:uid="{3EEDA9F4-09FF-45E9-9809-06622F417095}"/>
    <cellStyle name="Normal 5 6 3 3 2 2" xfId="1404" xr:uid="{B7A7366A-55A9-4551-AC2B-C4178B6B45B0}"/>
    <cellStyle name="Normal 5 6 3 3 2 3" xfId="2992" xr:uid="{BDEA31EB-7F0F-4F7D-824A-DF39EA954285}"/>
    <cellStyle name="Normal 5 6 3 3 2 4" xfId="2993" xr:uid="{14566136-A060-429B-BEBB-6EB1985A7008}"/>
    <cellStyle name="Normal 5 6 3 3 3" xfId="1405" xr:uid="{4408F0DB-6ABF-454B-9860-98958E706C81}"/>
    <cellStyle name="Normal 5 6 3 3 4" xfId="2994" xr:uid="{7DB8AA8A-A63C-4AFD-B09C-41FC9604A271}"/>
    <cellStyle name="Normal 5 6 3 3 5" xfId="2995" xr:uid="{FB5E0940-77EF-435C-A08F-15B74F784E6E}"/>
    <cellStyle name="Normal 5 6 3 4" xfId="1406" xr:uid="{4A3A4D89-8C33-4464-87F9-0AF3E4B2BEF8}"/>
    <cellStyle name="Normal 5 6 3 4 2" xfId="1407" xr:uid="{A331227F-9D96-4447-9693-83BFA1B6015A}"/>
    <cellStyle name="Normal 5 6 3 4 3" xfId="2996" xr:uid="{0A8385A4-A177-4ED9-8E24-B1B2948D72EE}"/>
    <cellStyle name="Normal 5 6 3 4 4" xfId="2997" xr:uid="{9CC47F5C-A908-43DC-8631-5161084ED5A6}"/>
    <cellStyle name="Normal 5 6 3 5" xfId="1408" xr:uid="{09458CC5-6417-455D-8BFF-F7319816A086}"/>
    <cellStyle name="Normal 5 6 3 5 2" xfId="2998" xr:uid="{0E53AE66-517E-4618-BABA-66441E763CE0}"/>
    <cellStyle name="Normal 5 6 3 5 3" xfId="2999" xr:uid="{8F638757-BAA2-4BF3-921C-BE210FDAA464}"/>
    <cellStyle name="Normal 5 6 3 5 4" xfId="3000" xr:uid="{EA245463-A834-4429-A42C-C6B48170D247}"/>
    <cellStyle name="Normal 5 6 3 6" xfId="3001" xr:uid="{58FB3BA8-F1A1-4D21-A230-6835C6FEE440}"/>
    <cellStyle name="Normal 5 6 3 7" xfId="3002" xr:uid="{33D01197-714E-4995-93D2-6833C620684D}"/>
    <cellStyle name="Normal 5 6 3 8" xfId="3003" xr:uid="{8B6616AC-5187-4132-A898-0B7D7A8DF0AE}"/>
    <cellStyle name="Normal 5 6 4" xfId="312" xr:uid="{1BCCA7B3-FD17-4831-BA0F-55594F174E2C}"/>
    <cellStyle name="Normal 5 6 4 2" xfId="586" xr:uid="{469F44B8-0E9C-4FA7-87AD-42F8BA30ABF4}"/>
    <cellStyle name="Normal 5 6 4 2 2" xfId="587" xr:uid="{CD4A8E06-E4C3-4120-9CE2-5A50D446AF67}"/>
    <cellStyle name="Normal 5 6 4 2 2 2" xfId="1409" xr:uid="{D12DE6E6-6A88-4936-B2E6-F2BD282710E6}"/>
    <cellStyle name="Normal 5 6 4 2 2 3" xfId="3004" xr:uid="{6182834A-7462-48AC-8D26-94C2465FCCC7}"/>
    <cellStyle name="Normal 5 6 4 2 2 4" xfId="3005" xr:uid="{AA4660FF-DEC4-4E4F-A4A8-676F017D98C7}"/>
    <cellStyle name="Normal 5 6 4 2 3" xfId="1410" xr:uid="{3C4FC85C-4B0C-40C1-BEBF-74649CAFED16}"/>
    <cellStyle name="Normal 5 6 4 2 4" xfId="3006" xr:uid="{E73945F5-787C-40B2-A6A8-322AB7539C07}"/>
    <cellStyle name="Normal 5 6 4 2 5" xfId="3007" xr:uid="{8FB0BC14-DAA7-4ED7-9C6B-8E66C777B358}"/>
    <cellStyle name="Normal 5 6 4 3" xfId="588" xr:uid="{FD3DB939-9BDF-4587-9F2B-4106F90A50BB}"/>
    <cellStyle name="Normal 5 6 4 3 2" xfId="1411" xr:uid="{C6CB968B-0907-4544-812F-9D62E92FC7CE}"/>
    <cellStyle name="Normal 5 6 4 3 3" xfId="3008" xr:uid="{E6994B08-9A2B-4362-8D17-BE6E86D12785}"/>
    <cellStyle name="Normal 5 6 4 3 4" xfId="3009" xr:uid="{715BDB81-45A3-4976-9188-1614E9DC4E45}"/>
    <cellStyle name="Normal 5 6 4 4" xfId="1412" xr:uid="{FF45E687-E806-4D5C-B1B9-1E28C156162D}"/>
    <cellStyle name="Normal 5 6 4 4 2" xfId="3010" xr:uid="{541AC8E1-556C-44EF-9AA9-70EF1C32D92B}"/>
    <cellStyle name="Normal 5 6 4 4 3" xfId="3011" xr:uid="{0CA3366E-D352-4263-B47E-D280C3B0CCBF}"/>
    <cellStyle name="Normal 5 6 4 4 4" xfId="3012" xr:uid="{61D1DCBE-1E5F-4AD2-8A98-4CA036166D6F}"/>
    <cellStyle name="Normal 5 6 4 5" xfId="3013" xr:uid="{13E52198-08EA-4711-8817-B3ECAF35684C}"/>
    <cellStyle name="Normal 5 6 4 6" xfId="3014" xr:uid="{279ACBC1-4EF7-4E9E-9F17-91C24A2FDC65}"/>
    <cellStyle name="Normal 5 6 4 7" xfId="3015" xr:uid="{ECA10501-9E24-440A-A78D-54164404C401}"/>
    <cellStyle name="Normal 5 6 5" xfId="313" xr:uid="{06C5544E-3CDE-43BB-9F49-AA6897FA0ECE}"/>
    <cellStyle name="Normal 5 6 5 2" xfId="589" xr:uid="{6FD207B2-C0A2-4A95-9CD8-CA8A78138CD9}"/>
    <cellStyle name="Normal 5 6 5 2 2" xfId="1413" xr:uid="{B0EB7AE1-70C9-44D2-AE1A-0A7786C2E622}"/>
    <cellStyle name="Normal 5 6 5 2 3" xfId="3016" xr:uid="{4E666E83-2BDD-48EB-A207-66E0766F1B56}"/>
    <cellStyle name="Normal 5 6 5 2 4" xfId="3017" xr:uid="{1AF2D939-44C2-46D7-B852-8823C9F141D0}"/>
    <cellStyle name="Normal 5 6 5 3" xfId="1414" xr:uid="{F5726CAF-D769-4E8E-B696-6BA2C6D2CD74}"/>
    <cellStyle name="Normal 5 6 5 3 2" xfId="3018" xr:uid="{D3CBECA4-B9BA-478C-BABB-F556290BC85A}"/>
    <cellStyle name="Normal 5 6 5 3 3" xfId="3019" xr:uid="{0DE4AF1C-B5C3-4677-B13E-EA6715E79E67}"/>
    <cellStyle name="Normal 5 6 5 3 4" xfId="3020" xr:uid="{1BC6C891-B056-4FC0-A205-3726A1EB315C}"/>
    <cellStyle name="Normal 5 6 5 4" xfId="3021" xr:uid="{01F086BA-86B6-4CA9-BA40-A2BFAD41C73D}"/>
    <cellStyle name="Normal 5 6 5 5" xfId="3022" xr:uid="{3453985E-766D-4513-870B-1024869C052E}"/>
    <cellStyle name="Normal 5 6 5 6" xfId="3023" xr:uid="{CD4232E4-717B-4FD8-ABB9-F3DE9EDDC230}"/>
    <cellStyle name="Normal 5 6 6" xfId="590" xr:uid="{3D2CCD38-101C-421C-96A5-E2B81DA6516C}"/>
    <cellStyle name="Normal 5 6 6 2" xfId="1415" xr:uid="{5C5EE18E-9C0D-49ED-A7D0-3901187F5D0D}"/>
    <cellStyle name="Normal 5 6 6 2 2" xfId="3024" xr:uid="{258DCCC1-BE5B-4C89-80A0-0F69E45AAAA5}"/>
    <cellStyle name="Normal 5 6 6 2 3" xfId="3025" xr:uid="{E1955C67-DBA3-4C76-B96F-75C9628396FE}"/>
    <cellStyle name="Normal 5 6 6 2 4" xfId="3026" xr:uid="{B10B7C4C-3FB1-4DA5-82AA-47689D37BCC3}"/>
    <cellStyle name="Normal 5 6 6 3" xfId="3027" xr:uid="{B5A0A283-0F83-4038-9C4B-C36EEA71EDAD}"/>
    <cellStyle name="Normal 5 6 6 4" xfId="3028" xr:uid="{0F1AAF65-8C67-47FA-A68A-4E97B36F95B0}"/>
    <cellStyle name="Normal 5 6 6 5" xfId="3029" xr:uid="{5FA39AEE-7B07-4EA8-A050-45C799AE8549}"/>
    <cellStyle name="Normal 5 6 7" xfId="1416" xr:uid="{E1661979-A326-435D-A432-A39649822E19}"/>
    <cellStyle name="Normal 5 6 7 2" xfId="3030" xr:uid="{D96553A5-80FE-4DC2-B3CB-9D7E6528365A}"/>
    <cellStyle name="Normal 5 6 7 3" xfId="3031" xr:uid="{EB1B7FF5-4561-4CF3-9000-1E537C795FFC}"/>
    <cellStyle name="Normal 5 6 7 4" xfId="3032" xr:uid="{FE456705-DCBA-4B98-959D-00CADE68D489}"/>
    <cellStyle name="Normal 5 6 8" xfId="3033" xr:uid="{974B978D-B759-4C9C-B3C1-A6B83AAAF93B}"/>
    <cellStyle name="Normal 5 6 8 2" xfId="3034" xr:uid="{6383EF1F-0085-49D9-89D3-31B683D9298A}"/>
    <cellStyle name="Normal 5 6 8 3" xfId="3035" xr:uid="{3E8FDC02-4459-40B9-B1CC-355467F627BF}"/>
    <cellStyle name="Normal 5 6 8 4" xfId="3036" xr:uid="{CC862262-AC25-48F2-AB4A-87B29758C8BF}"/>
    <cellStyle name="Normal 5 6 9" xfId="3037" xr:uid="{256FBABB-8417-4EFA-B454-15A1F01DA209}"/>
    <cellStyle name="Normal 5 7" xfId="113" xr:uid="{BEE738DA-577C-4D3C-85B7-2E1FC64CF80F}"/>
    <cellStyle name="Normal 5 7 2" xfId="114" xr:uid="{97DF10E6-0E16-4DA5-806B-BDB85D4CAAC7}"/>
    <cellStyle name="Normal 5 7 2 2" xfId="314" xr:uid="{2638F579-5FB8-4240-80CF-9DB5ED077A2E}"/>
    <cellStyle name="Normal 5 7 2 2 2" xfId="591" xr:uid="{D28429BE-F020-436E-AB10-5ECA1C4739B9}"/>
    <cellStyle name="Normal 5 7 2 2 2 2" xfId="1417" xr:uid="{36B5B8DE-06BA-4770-9F0D-A9A7A98B8416}"/>
    <cellStyle name="Normal 5 7 2 2 2 3" xfId="3038" xr:uid="{EB070224-BC1E-491A-B03F-436CC4DA9A1C}"/>
    <cellStyle name="Normal 5 7 2 2 2 4" xfId="3039" xr:uid="{219F8457-9805-4C50-A9D7-52FADB582511}"/>
    <cellStyle name="Normal 5 7 2 2 3" xfId="1418" xr:uid="{DE86A128-743B-4B02-BBD8-5BB452A43226}"/>
    <cellStyle name="Normal 5 7 2 2 3 2" xfId="3040" xr:uid="{047E438D-FFAB-4C1A-8746-2CE34B5E4B6A}"/>
    <cellStyle name="Normal 5 7 2 2 3 3" xfId="3041" xr:uid="{0B64421C-C210-4770-8E96-2D39CF77EA0E}"/>
    <cellStyle name="Normal 5 7 2 2 3 4" xfId="3042" xr:uid="{71F2E0AF-C3E3-4AAA-9EBB-24AC000F0025}"/>
    <cellStyle name="Normal 5 7 2 2 4" xfId="3043" xr:uid="{A58B9E4A-F0B8-4375-9629-B19044146CF4}"/>
    <cellStyle name="Normal 5 7 2 2 5" xfId="3044" xr:uid="{8F05B4FE-3D12-455D-8919-D1EE06E93338}"/>
    <cellStyle name="Normal 5 7 2 2 6" xfId="3045" xr:uid="{3DBDE14D-D474-43AD-88FF-EE841758B06F}"/>
    <cellStyle name="Normal 5 7 2 3" xfId="592" xr:uid="{96972142-765C-4A06-8079-C1A2CABA6DE3}"/>
    <cellStyle name="Normal 5 7 2 3 2" xfId="1419" xr:uid="{20CEEA16-052B-48F7-BDCD-8442703FF84A}"/>
    <cellStyle name="Normal 5 7 2 3 2 2" xfId="3046" xr:uid="{CE3013FA-00FA-44F0-AAEA-31D556186B8E}"/>
    <cellStyle name="Normal 5 7 2 3 2 3" xfId="3047" xr:uid="{8C7AF9E5-AAAD-4B75-8C80-B3FB02952123}"/>
    <cellStyle name="Normal 5 7 2 3 2 4" xfId="3048" xr:uid="{9AEEA99E-F42D-4AD4-B350-33392535E2DB}"/>
    <cellStyle name="Normal 5 7 2 3 3" xfId="3049" xr:uid="{29AC238C-64D2-4D89-ABF7-DFD1FA830301}"/>
    <cellStyle name="Normal 5 7 2 3 4" xfId="3050" xr:uid="{3A804B4A-72D4-46E4-800C-26375CBCC8B9}"/>
    <cellStyle name="Normal 5 7 2 3 5" xfId="3051" xr:uid="{06AE3978-2633-4973-9C6C-A25D1088C0B1}"/>
    <cellStyle name="Normal 5 7 2 4" xfId="1420" xr:uid="{1AE15C1C-020F-4838-B02C-FC3C9204E8FE}"/>
    <cellStyle name="Normal 5 7 2 4 2" xfId="3052" xr:uid="{DD6A1977-7489-4583-B28C-65F70A719998}"/>
    <cellStyle name="Normal 5 7 2 4 3" xfId="3053" xr:uid="{D59286EC-3A41-4C19-8336-D27799B0005B}"/>
    <cellStyle name="Normal 5 7 2 4 4" xfId="3054" xr:uid="{EBEF6DD5-74BC-40C4-B4F2-1F90B0CCCA48}"/>
    <cellStyle name="Normal 5 7 2 5" xfId="3055" xr:uid="{734DD7C0-41AD-4024-A47D-ED1AB3A12C81}"/>
    <cellStyle name="Normal 5 7 2 5 2" xfId="3056" xr:uid="{626FD4E0-FB2C-4E40-B995-4E7938FC9BF8}"/>
    <cellStyle name="Normal 5 7 2 5 3" xfId="3057" xr:uid="{273E4ED3-B153-48A7-8AF4-2D0882192910}"/>
    <cellStyle name="Normal 5 7 2 5 4" xfId="3058" xr:uid="{F107B2FA-DFEF-495B-A9CC-52605C3EC03E}"/>
    <cellStyle name="Normal 5 7 2 6" xfId="3059" xr:uid="{9E5B5E59-6670-4E6A-A3BF-F18BBC2B23BC}"/>
    <cellStyle name="Normal 5 7 2 7" xfId="3060" xr:uid="{98D10762-8CAE-42F1-B3CF-C63652965DFC}"/>
    <cellStyle name="Normal 5 7 2 8" xfId="3061" xr:uid="{3F58F286-7B6B-4DBC-B1E7-8FA05E67AAF8}"/>
    <cellStyle name="Normal 5 7 3" xfId="315" xr:uid="{6CC4030C-7972-45AA-AA41-DACB30423963}"/>
    <cellStyle name="Normal 5 7 3 2" xfId="593" xr:uid="{2851B77A-E137-469E-BD88-6023131DDD51}"/>
    <cellStyle name="Normal 5 7 3 2 2" xfId="594" xr:uid="{69426593-F811-4252-B3BD-8A859147DFD0}"/>
    <cellStyle name="Normal 5 7 3 2 3" xfId="3062" xr:uid="{51448EA9-5142-4ED0-885F-D78D3DEC4DEB}"/>
    <cellStyle name="Normal 5 7 3 2 4" xfId="3063" xr:uid="{53D46D81-30C3-4813-BEAB-C00549E02711}"/>
    <cellStyle name="Normal 5 7 3 3" xfId="595" xr:uid="{CA4D5592-294C-43AA-9453-45EA8FF10523}"/>
    <cellStyle name="Normal 5 7 3 3 2" xfId="3064" xr:uid="{6643548D-713D-46AD-943D-A5BC13842513}"/>
    <cellStyle name="Normal 5 7 3 3 3" xfId="3065" xr:uid="{83CC8175-9909-46A1-BA04-09C8C33167B7}"/>
    <cellStyle name="Normal 5 7 3 3 4" xfId="3066" xr:uid="{6EB17CF3-8FFE-48FE-8B81-A4053D536596}"/>
    <cellStyle name="Normal 5 7 3 4" xfId="3067" xr:uid="{2F518180-3A59-41FB-BE96-B1E3DA1CB81E}"/>
    <cellStyle name="Normal 5 7 3 5" xfId="3068" xr:uid="{F1A4FF8A-D074-4F4F-AA14-E74D27913ADA}"/>
    <cellStyle name="Normal 5 7 3 6" xfId="3069" xr:uid="{8BEF21B5-D692-434F-B996-24E6C49766B4}"/>
    <cellStyle name="Normal 5 7 4" xfId="316" xr:uid="{7075AEDE-A61F-4F58-A344-5F9A88B54E27}"/>
    <cellStyle name="Normal 5 7 4 2" xfId="596" xr:uid="{D950B688-AFFA-41F4-AAEF-1FFCD6B583D8}"/>
    <cellStyle name="Normal 5 7 4 2 2" xfId="3070" xr:uid="{A1E4862E-0753-4924-BFD3-764BDEEE76E3}"/>
    <cellStyle name="Normal 5 7 4 2 3" xfId="3071" xr:uid="{E50ABC66-717F-4909-AB50-9C0C4784DF23}"/>
    <cellStyle name="Normal 5 7 4 2 4" xfId="3072" xr:uid="{C9480AB0-F9F6-4B98-9834-9134BD82A3FE}"/>
    <cellStyle name="Normal 5 7 4 3" xfId="3073" xr:uid="{44215DD9-89D8-4B6E-B814-6275DF13C909}"/>
    <cellStyle name="Normal 5 7 4 4" xfId="3074" xr:uid="{48A860D2-E621-411F-BC94-BDBA4B6D6892}"/>
    <cellStyle name="Normal 5 7 4 5" xfId="3075" xr:uid="{E311E299-0C53-4D83-8918-D850385A7080}"/>
    <cellStyle name="Normal 5 7 5" xfId="597" xr:uid="{DCC83E9F-A1C1-48F3-8DFA-188FCC9B81EC}"/>
    <cellStyle name="Normal 5 7 5 2" xfId="3076" xr:uid="{DCE0A332-CD40-4215-AE50-835D0508EAF7}"/>
    <cellStyle name="Normal 5 7 5 3" xfId="3077" xr:uid="{9B22D476-DB9F-44F2-BBB5-692567A575F4}"/>
    <cellStyle name="Normal 5 7 5 4" xfId="3078" xr:uid="{717486AD-55C7-4A22-B7BB-55B81F72D52A}"/>
    <cellStyle name="Normal 5 7 6" xfId="3079" xr:uid="{773D4555-AE4B-4BD0-AF1D-968EB5C5EA91}"/>
    <cellStyle name="Normal 5 7 6 2" xfId="3080" xr:uid="{361194C0-4001-4322-AB05-FCAFD5BEF2F4}"/>
    <cellStyle name="Normal 5 7 6 3" xfId="3081" xr:uid="{6FD1D9DF-EEE5-4316-AC27-A28C42940D2F}"/>
    <cellStyle name="Normal 5 7 6 4" xfId="3082" xr:uid="{9DFDF8EA-F7FA-41B1-9EB6-4ED0F3BAA8CC}"/>
    <cellStyle name="Normal 5 7 7" xfId="3083" xr:uid="{6CAE66C7-46CD-4437-B3AA-BC0BC1E36F8A}"/>
    <cellStyle name="Normal 5 7 8" xfId="3084" xr:uid="{A0E19184-466F-4376-AD73-2B76FAE99E81}"/>
    <cellStyle name="Normal 5 7 9" xfId="3085" xr:uid="{76F80CEF-42AE-4103-81A0-300D8841EFD2}"/>
    <cellStyle name="Normal 5 8" xfId="115" xr:uid="{0A62272D-BF48-4BEE-9DF8-379856493149}"/>
    <cellStyle name="Normal 5 8 2" xfId="317" xr:uid="{C8D654B8-B80B-4E93-942C-624520AF0586}"/>
    <cellStyle name="Normal 5 8 2 2" xfId="598" xr:uid="{F2051451-B23A-4DE8-839D-8A48C4877370}"/>
    <cellStyle name="Normal 5 8 2 2 2" xfId="1421" xr:uid="{18ADF3E7-937E-49C3-851A-A769FFB3179A}"/>
    <cellStyle name="Normal 5 8 2 2 2 2" xfId="1422" xr:uid="{F6506AB2-45A2-4FC9-992D-ED7D2D22CE7C}"/>
    <cellStyle name="Normal 5 8 2 2 3" xfId="1423" xr:uid="{8BF03918-679A-4D52-A3D4-C8D4BFB7B2E9}"/>
    <cellStyle name="Normal 5 8 2 2 4" xfId="3086" xr:uid="{F166937A-6A56-4593-A4B5-00DE763AABF7}"/>
    <cellStyle name="Normal 5 8 2 3" xfId="1424" xr:uid="{613C78BC-3CDA-421F-AFD8-6AE9049D4DAA}"/>
    <cellStyle name="Normal 5 8 2 3 2" xfId="1425" xr:uid="{753B6EEA-B407-4C51-89A5-C346276357F3}"/>
    <cellStyle name="Normal 5 8 2 3 3" xfId="3087" xr:uid="{B30DC538-E461-46D6-809A-94E2FBFEA467}"/>
    <cellStyle name="Normal 5 8 2 3 4" xfId="3088" xr:uid="{422084B8-571B-4539-BAF0-95055BF4BC1F}"/>
    <cellStyle name="Normal 5 8 2 4" xfId="1426" xr:uid="{D7F81859-16DB-4BB6-84F2-C0B5D24A52EF}"/>
    <cellStyle name="Normal 5 8 2 5" xfId="3089" xr:uid="{073659F6-B2BA-4822-BD62-20556A2541A3}"/>
    <cellStyle name="Normal 5 8 2 6" xfId="3090" xr:uid="{8A1DD9F6-0067-4A8F-BF57-783C44F8C213}"/>
    <cellStyle name="Normal 5 8 3" xfId="599" xr:uid="{CC645600-D170-473F-845B-FCABC563B7EE}"/>
    <cellStyle name="Normal 5 8 3 2" xfId="1427" xr:uid="{3E0AEA60-E94E-4BA2-89A7-812AAA46A0C1}"/>
    <cellStyle name="Normal 5 8 3 2 2" xfId="1428" xr:uid="{15A70DC4-7C0E-4D61-89AF-6BD712CB515D}"/>
    <cellStyle name="Normal 5 8 3 2 3" xfId="3091" xr:uid="{1A043CAE-1958-43DE-A654-EE17B36EE2D4}"/>
    <cellStyle name="Normal 5 8 3 2 4" xfId="3092" xr:uid="{AADA6A09-95CF-4593-B1D1-650BCC449CF8}"/>
    <cellStyle name="Normal 5 8 3 3" xfId="1429" xr:uid="{12B6E70C-AE62-4BB8-9802-D7A2EC00BBBB}"/>
    <cellStyle name="Normal 5 8 3 4" xfId="3093" xr:uid="{57A2E72F-5177-4531-9ED1-B8C5107E3AB2}"/>
    <cellStyle name="Normal 5 8 3 5" xfId="3094" xr:uid="{A1A7EFD5-CAB8-4629-AD9E-D4DCBA2E5FB9}"/>
    <cellStyle name="Normal 5 8 4" xfId="1430" xr:uid="{469E5A3B-55E1-4957-B254-126AE55ED497}"/>
    <cellStyle name="Normal 5 8 4 2" xfId="1431" xr:uid="{DEEBDBFD-FC94-4A45-B276-B5B7473E6513}"/>
    <cellStyle name="Normal 5 8 4 3" xfId="3095" xr:uid="{B95E77A8-57FC-4062-8B46-C5072BB78A98}"/>
    <cellStyle name="Normal 5 8 4 4" xfId="3096" xr:uid="{F5F7E9F2-6612-4418-9E59-41B8DA054CA1}"/>
    <cellStyle name="Normal 5 8 5" xfId="1432" xr:uid="{D5DCCFC6-BA7F-42A0-9088-759F2EB5C733}"/>
    <cellStyle name="Normal 5 8 5 2" xfId="3097" xr:uid="{225C05A9-38BF-42E3-AE56-3A0374331574}"/>
    <cellStyle name="Normal 5 8 5 3" xfId="3098" xr:uid="{EC3C0000-9F06-4EE8-9252-725434CDA4F6}"/>
    <cellStyle name="Normal 5 8 5 4" xfId="3099" xr:uid="{9F9F750C-DB24-49FD-8BB2-DB0D56A08AB9}"/>
    <cellStyle name="Normal 5 8 6" xfId="3100" xr:uid="{FFEC5934-9CF3-4DA8-9B99-7F4F2AFB55B2}"/>
    <cellStyle name="Normal 5 8 7" xfId="3101" xr:uid="{A651E8FC-CDF8-48BE-970E-653E32A96CFF}"/>
    <cellStyle name="Normal 5 8 8" xfId="3102" xr:uid="{36FC35AB-CE2E-4C32-83B9-ED065E3157F2}"/>
    <cellStyle name="Normal 5 9" xfId="318" xr:uid="{CE642553-85DA-48E4-A21A-567657A0A322}"/>
    <cellStyle name="Normal 5 9 2" xfId="600" xr:uid="{C34C4068-A479-41F6-BB76-DA7FEB592089}"/>
    <cellStyle name="Normal 5 9 2 2" xfId="601" xr:uid="{B5A55AFD-B7D7-43CF-A801-134EF7A1FBDF}"/>
    <cellStyle name="Normal 5 9 2 2 2" xfId="1433" xr:uid="{49AD128E-AC84-4FB3-9D56-2C7126B48F87}"/>
    <cellStyle name="Normal 5 9 2 2 3" xfId="3103" xr:uid="{B8AE60CA-E91A-4453-B85A-D36E8FDDE56C}"/>
    <cellStyle name="Normal 5 9 2 2 4" xfId="3104" xr:uid="{C37C107B-6A7B-4D8A-910D-766A835D27F6}"/>
    <cellStyle name="Normal 5 9 2 3" xfId="1434" xr:uid="{12422AF3-8602-4613-B7F4-8E5C0579CC50}"/>
    <cellStyle name="Normal 5 9 2 4" xfId="3105" xr:uid="{A0A74697-B90B-4E1B-A253-9E81B38A3D44}"/>
    <cellStyle name="Normal 5 9 2 5" xfId="3106" xr:uid="{BCD25CAC-1D63-4D7F-AC6A-F4C3BCB42BC8}"/>
    <cellStyle name="Normal 5 9 3" xfId="602" xr:uid="{A7866023-12F5-4C20-8D32-24EBF5F27BA3}"/>
    <cellStyle name="Normal 5 9 3 2" xfId="1435" xr:uid="{EFC57A85-0502-45AC-9B04-A163E0E87867}"/>
    <cellStyle name="Normal 5 9 3 3" xfId="3107" xr:uid="{FE5416BF-0DC4-4D21-B393-814C4C4BBFCA}"/>
    <cellStyle name="Normal 5 9 3 4" xfId="3108" xr:uid="{C8D7CD2D-214A-46CB-8DA4-DC0B299EAEC6}"/>
    <cellStyle name="Normal 5 9 4" xfId="1436" xr:uid="{3400741B-D878-4115-87A6-3B4C9F062E39}"/>
    <cellStyle name="Normal 5 9 4 2" xfId="3109" xr:uid="{91331775-B3CC-46B0-8812-3B9762447D99}"/>
    <cellStyle name="Normal 5 9 4 3" xfId="3110" xr:uid="{C5B3101E-04E4-4EF7-AA19-ED94F98D51BB}"/>
    <cellStyle name="Normal 5 9 4 4" xfId="3111" xr:uid="{DD43B41A-BC0E-4E89-9E04-76B0CFE71C4A}"/>
    <cellStyle name="Normal 5 9 5" xfId="3112" xr:uid="{51F9C75B-1C66-44E0-A0FB-EE7058340BB6}"/>
    <cellStyle name="Normal 5 9 6" xfId="3113" xr:uid="{0A38A3E5-1D87-4AFA-A633-40E3504DAF0F}"/>
    <cellStyle name="Normal 5 9 7" xfId="3114" xr:uid="{29E7700E-8C24-42C0-82AE-ABB9E996875A}"/>
    <cellStyle name="Normal 6" xfId="64" xr:uid="{01118424-1196-40BE-BD4F-2AA241D400F0}"/>
    <cellStyle name="Normal 6 10" xfId="319" xr:uid="{F34CC1AE-6F0A-4629-ABB6-0D7E1043BDF7}"/>
    <cellStyle name="Normal 6 10 2" xfId="1437" xr:uid="{91340984-EB71-4A1B-B3B4-45AA3E1AE80A}"/>
    <cellStyle name="Normal 6 10 2 2" xfId="3115" xr:uid="{5F1D1F47-A44F-4477-8EAB-DD36D7176A19}"/>
    <cellStyle name="Normal 6 10 2 2 2" xfId="4588" xr:uid="{34D3CFCF-BBDD-4A6A-8B8A-8B2353DC49E8}"/>
    <cellStyle name="Normal 6 10 2 3" xfId="3116" xr:uid="{3C3B3BFD-05B1-4CD2-A867-CD1FE88414CB}"/>
    <cellStyle name="Normal 6 10 2 4" xfId="3117" xr:uid="{1B8915EA-ACD3-4FA8-A948-F0295EDAE207}"/>
    <cellStyle name="Normal 6 10 2 5" xfId="5349" xr:uid="{AC5A9E3A-11C2-4B83-BCF7-3DD3034FB940}"/>
    <cellStyle name="Normal 6 10 3" xfId="3118" xr:uid="{8E319A37-E385-4A18-B177-5236B813C7BD}"/>
    <cellStyle name="Normal 6 10 4" xfId="3119" xr:uid="{A04EDDDF-E268-42E5-9124-91DDA67A2D69}"/>
    <cellStyle name="Normal 6 10 5" xfId="3120" xr:uid="{8947682C-398F-4B1E-8D66-73734F8060DE}"/>
    <cellStyle name="Normal 6 11" xfId="1438" xr:uid="{6AD9FE19-AFA9-4E96-951E-3CF47CB56C54}"/>
    <cellStyle name="Normal 6 11 2" xfId="3121" xr:uid="{9AFB566E-E1B9-42EF-B0D9-AE6FCD09B9E6}"/>
    <cellStyle name="Normal 6 11 3" xfId="3122" xr:uid="{DE58FFB2-E09D-4AF5-A499-060453D50652}"/>
    <cellStyle name="Normal 6 11 4" xfId="3123" xr:uid="{05E0E635-DFD6-4031-954E-45978EE09912}"/>
    <cellStyle name="Normal 6 12" xfId="902" xr:uid="{30E3DE4E-84DD-4E5B-946B-47997B681CBF}"/>
    <cellStyle name="Normal 6 12 2" xfId="3124" xr:uid="{277BC377-FCB7-4ED7-BE9A-64FA810F0D8D}"/>
    <cellStyle name="Normal 6 12 3" xfId="3125" xr:uid="{E9B70094-CDC0-4E73-9FB9-64AC26C4C9E7}"/>
    <cellStyle name="Normal 6 12 4" xfId="3126" xr:uid="{AA523D64-8076-4006-8F61-C8BD6655AFFA}"/>
    <cellStyle name="Normal 6 13" xfId="899" xr:uid="{61731D48-4FFD-4DE8-A634-135DBCEC0167}"/>
    <cellStyle name="Normal 6 13 2" xfId="3128" xr:uid="{CB6DA82E-B7CD-4E87-A647-D8BA18483CD5}"/>
    <cellStyle name="Normal 6 13 3" xfId="4315" xr:uid="{B2818215-2151-4953-9A5F-33ECBBB80268}"/>
    <cellStyle name="Normal 6 13 4" xfId="3127" xr:uid="{D3E22828-F6BC-4CE7-AAF1-7F31CFC90584}"/>
    <cellStyle name="Normal 6 13 5" xfId="5319" xr:uid="{D7458821-D374-4C74-97F4-31C72E3BF2FA}"/>
    <cellStyle name="Normal 6 14" xfId="3129" xr:uid="{2C9BEBF1-F908-47A2-8CA1-E4277536403F}"/>
    <cellStyle name="Normal 6 15" xfId="3130" xr:uid="{CD4B8E64-E2F0-48B9-AD79-E28F42D393C8}"/>
    <cellStyle name="Normal 6 16" xfId="3131" xr:uid="{C5FDC0B7-A199-4223-9780-877A14E90D78}"/>
    <cellStyle name="Normal 6 2" xfId="65" xr:uid="{8BB32DC8-1DE0-4BA4-A00D-FAEC8FCE92D4}"/>
    <cellStyle name="Normal 6 2 2" xfId="320" xr:uid="{410B8187-DCF2-4099-834B-F528BF468C0C}"/>
    <cellStyle name="Normal 6 2 2 2" xfId="4671" xr:uid="{C3B8AA4F-3B3E-4554-8FBC-A08C4ECEAC8B}"/>
    <cellStyle name="Normal 6 2 3" xfId="4560" xr:uid="{FF0ECD51-CE0C-4C30-82F7-08F0F9B6299B}"/>
    <cellStyle name="Normal 6 3" xfId="116" xr:uid="{668B50E8-2AE7-4B38-9C58-4D7DF88B3EA7}"/>
    <cellStyle name="Normal 6 3 10" xfId="3132" xr:uid="{EE85D751-A901-4BC3-BB78-A6C7642E97A4}"/>
    <cellStyle name="Normal 6 3 11" xfId="3133" xr:uid="{3AC60479-3D9E-4F76-BC1D-709184CFEEA4}"/>
    <cellStyle name="Normal 6 3 2" xfId="117" xr:uid="{F918DBD4-92C8-4DFC-8172-6439356FE0D3}"/>
    <cellStyle name="Normal 6 3 2 2" xfId="118" xr:uid="{3CF6CADD-ED6D-486F-A4A8-5AA324394F7B}"/>
    <cellStyle name="Normal 6 3 2 2 2" xfId="321" xr:uid="{64D8A2DC-349E-424D-8E76-58EA0854016E}"/>
    <cellStyle name="Normal 6 3 2 2 2 2" xfId="603" xr:uid="{632BF7C8-CEF4-40DA-B8F5-459513DFA66E}"/>
    <cellStyle name="Normal 6 3 2 2 2 2 2" xfId="604" xr:uid="{CB4F210E-DB32-4329-A4FD-A375BCE29D1F}"/>
    <cellStyle name="Normal 6 3 2 2 2 2 2 2" xfId="1439" xr:uid="{69CBB42F-05CE-4942-9C1D-22323FEAD7A6}"/>
    <cellStyle name="Normal 6 3 2 2 2 2 2 2 2" xfId="1440" xr:uid="{3DF11279-1ACB-448C-8B38-3DEA1324C1A0}"/>
    <cellStyle name="Normal 6 3 2 2 2 2 2 3" xfId="1441" xr:uid="{1D9E8003-D5DA-421B-9A39-6145C8B0B748}"/>
    <cellStyle name="Normal 6 3 2 2 2 2 3" xfId="1442" xr:uid="{8B720419-8A39-4096-AAC5-80F784B6366E}"/>
    <cellStyle name="Normal 6 3 2 2 2 2 3 2" xfId="1443" xr:uid="{3F20340E-7A2F-414C-8E9D-5B031B0C5134}"/>
    <cellStyle name="Normal 6 3 2 2 2 2 4" xfId="1444" xr:uid="{E8D1A7B4-FC68-48A7-A3B8-DB37AE1D5C48}"/>
    <cellStyle name="Normal 6 3 2 2 2 3" xfId="605" xr:uid="{1BA00F43-F7D0-489D-A149-ECDC43228EE5}"/>
    <cellStyle name="Normal 6 3 2 2 2 3 2" xfId="1445" xr:uid="{0055A01E-CDE5-4335-B016-6FD95A87052B}"/>
    <cellStyle name="Normal 6 3 2 2 2 3 2 2" xfId="1446" xr:uid="{DB3E9086-3B41-413E-BCFA-97A95BA61683}"/>
    <cellStyle name="Normal 6 3 2 2 2 3 3" xfId="1447" xr:uid="{475B8A03-022C-41B5-AEDB-DA057B494E89}"/>
    <cellStyle name="Normal 6 3 2 2 2 3 4" xfId="3134" xr:uid="{49333175-D649-4641-99FE-30BDF7C1C0E4}"/>
    <cellStyle name="Normal 6 3 2 2 2 4" xfId="1448" xr:uid="{74D7EA14-76D6-4223-AAFE-E9476938731B}"/>
    <cellStyle name="Normal 6 3 2 2 2 4 2" xfId="1449" xr:uid="{B7F52591-E232-4F4A-A037-42C1E007956A}"/>
    <cellStyle name="Normal 6 3 2 2 2 5" xfId="1450" xr:uid="{37F9627D-60AB-4689-B01F-6C302E1FD4F1}"/>
    <cellStyle name="Normal 6 3 2 2 2 6" xfId="3135" xr:uid="{21BC88CB-5BBB-4D4E-BB56-05015A94649C}"/>
    <cellStyle name="Normal 6 3 2 2 3" xfId="322" xr:uid="{A96E1112-8749-41AA-B2BF-A4BFE915D13F}"/>
    <cellStyle name="Normal 6 3 2 2 3 2" xfId="606" xr:uid="{80DABF4B-871D-4C7B-B324-C28186A66A92}"/>
    <cellStyle name="Normal 6 3 2 2 3 2 2" xfId="607" xr:uid="{F999EA5B-DD20-44B7-BDDD-6D65D9560E3D}"/>
    <cellStyle name="Normal 6 3 2 2 3 2 2 2" xfId="1451" xr:uid="{706C6179-BA6B-4BE8-BF91-70841DE00987}"/>
    <cellStyle name="Normal 6 3 2 2 3 2 2 2 2" xfId="1452" xr:uid="{DBDF51A5-7DF1-412D-A422-BB594111C4EF}"/>
    <cellStyle name="Normal 6 3 2 2 3 2 2 3" xfId="1453" xr:uid="{7EBEEE7E-C727-4B11-907C-BF110DC4FDC5}"/>
    <cellStyle name="Normal 6 3 2 2 3 2 3" xfId="1454" xr:uid="{CB3F080E-5334-43E7-B75A-70CD06F2522F}"/>
    <cellStyle name="Normal 6 3 2 2 3 2 3 2" xfId="1455" xr:uid="{4CB05C24-A7C1-423A-B8C1-6E56BE4F280E}"/>
    <cellStyle name="Normal 6 3 2 2 3 2 4" xfId="1456" xr:uid="{1E9BD08D-B4E3-4207-A8C5-D3BE05971F72}"/>
    <cellStyle name="Normal 6 3 2 2 3 3" xfId="608" xr:uid="{86A0DBE1-5970-493D-A939-9DCAA5CA815C}"/>
    <cellStyle name="Normal 6 3 2 2 3 3 2" xfId="1457" xr:uid="{570CF470-BE59-4881-9237-D9321DC2C660}"/>
    <cellStyle name="Normal 6 3 2 2 3 3 2 2" xfId="1458" xr:uid="{D1B86888-DB2E-4F8A-AA4A-87E358F6694F}"/>
    <cellStyle name="Normal 6 3 2 2 3 3 3" xfId="1459" xr:uid="{61F9B50E-929A-42A7-8428-3D16E456B40E}"/>
    <cellStyle name="Normal 6 3 2 2 3 4" xfId="1460" xr:uid="{DB3014C8-F9F7-490B-9EB6-B9D795D05867}"/>
    <cellStyle name="Normal 6 3 2 2 3 4 2" xfId="1461" xr:uid="{59EFB16D-EBA2-4A59-AA4A-C0A95D76DDC9}"/>
    <cellStyle name="Normal 6 3 2 2 3 5" xfId="1462" xr:uid="{1CF0231F-9140-44E8-9DE6-38E972B7B49E}"/>
    <cellStyle name="Normal 6 3 2 2 4" xfId="609" xr:uid="{B2D6EFFB-828C-44E0-B866-C13CAB3266E0}"/>
    <cellStyle name="Normal 6 3 2 2 4 2" xfId="610" xr:uid="{69D7ACDF-2D8C-4851-9E83-D1E29AC0D4A5}"/>
    <cellStyle name="Normal 6 3 2 2 4 2 2" xfId="1463" xr:uid="{340940C1-CBED-4F64-A33B-518C1CC249C3}"/>
    <cellStyle name="Normal 6 3 2 2 4 2 2 2" xfId="1464" xr:uid="{9DDE8DC9-75E1-4CAA-870F-9F5787A553BD}"/>
    <cellStyle name="Normal 6 3 2 2 4 2 3" xfId="1465" xr:uid="{A85639E6-0064-48B5-958E-7F46C72F01C6}"/>
    <cellStyle name="Normal 6 3 2 2 4 3" xfId="1466" xr:uid="{296A3E1E-A111-4795-8C37-D033769B200D}"/>
    <cellStyle name="Normal 6 3 2 2 4 3 2" xfId="1467" xr:uid="{4736AA7F-901E-445E-848B-F7955460252E}"/>
    <cellStyle name="Normal 6 3 2 2 4 4" xfId="1468" xr:uid="{446B3224-F207-44FD-BD14-F6C8EAE7EA6E}"/>
    <cellStyle name="Normal 6 3 2 2 5" xfId="611" xr:uid="{6288E0E2-BE1A-4589-B0CA-74CB1DEF3316}"/>
    <cellStyle name="Normal 6 3 2 2 5 2" xfId="1469" xr:uid="{12CB095D-F0B8-49E5-8191-F416A1C53FEC}"/>
    <cellStyle name="Normal 6 3 2 2 5 2 2" xfId="1470" xr:uid="{8C57DE36-43D4-4FA2-9747-DB789E6ABFA2}"/>
    <cellStyle name="Normal 6 3 2 2 5 3" xfId="1471" xr:uid="{A4865261-E7C4-444D-94F9-43985E123DD5}"/>
    <cellStyle name="Normal 6 3 2 2 5 4" xfId="3136" xr:uid="{CDBF7966-2DE9-4AD8-8CBD-AE53A258273E}"/>
    <cellStyle name="Normal 6 3 2 2 6" xfId="1472" xr:uid="{A079F67E-257F-42F2-91B3-2EFA9249AE5D}"/>
    <cellStyle name="Normal 6 3 2 2 6 2" xfId="1473" xr:uid="{C562C535-9A90-4B1F-BC18-8F9BA8021055}"/>
    <cellStyle name="Normal 6 3 2 2 7" xfId="1474" xr:uid="{32E7FC51-274E-4FB7-8F16-7C40F0E13A50}"/>
    <cellStyle name="Normal 6 3 2 2 8" xfId="3137" xr:uid="{C2F3CF1D-6DD4-4801-A049-505371E38C80}"/>
    <cellStyle name="Normal 6 3 2 3" xfId="323" xr:uid="{8EC10404-0FE4-4D45-8DB5-21AA4E85D426}"/>
    <cellStyle name="Normal 6 3 2 3 2" xfId="612" xr:uid="{31085FCF-9BF0-4AE5-A4BB-2F44532A19EE}"/>
    <cellStyle name="Normal 6 3 2 3 2 2" xfId="613" xr:uid="{50BABCC7-5C83-4BF5-BC07-B741D85D9B04}"/>
    <cellStyle name="Normal 6 3 2 3 2 2 2" xfId="1475" xr:uid="{5753A737-0B63-41D9-9F9E-B5FEDB2EF476}"/>
    <cellStyle name="Normal 6 3 2 3 2 2 2 2" xfId="1476" xr:uid="{46A544B0-1FBF-42DD-9894-922664A7B798}"/>
    <cellStyle name="Normal 6 3 2 3 2 2 3" xfId="1477" xr:uid="{D3DB3A6F-81D3-4747-B5D8-148AA7195B5C}"/>
    <cellStyle name="Normal 6 3 2 3 2 3" xfId="1478" xr:uid="{F31E0E53-AE3A-4C67-8779-1C2095045B21}"/>
    <cellStyle name="Normal 6 3 2 3 2 3 2" xfId="1479" xr:uid="{C9BADE66-69EE-4B01-AD4D-9282031865B5}"/>
    <cellStyle name="Normal 6 3 2 3 2 4" xfId="1480" xr:uid="{22DEF422-4340-4BE5-A9FE-9F5B72C1D8F6}"/>
    <cellStyle name="Normal 6 3 2 3 3" xfId="614" xr:uid="{5D0F36B3-D80F-4F57-A7DE-605AE1BDDE04}"/>
    <cellStyle name="Normal 6 3 2 3 3 2" xfId="1481" xr:uid="{303B846A-6412-449B-BB8E-44DE4391C1D1}"/>
    <cellStyle name="Normal 6 3 2 3 3 2 2" xfId="1482" xr:uid="{56B2A234-9D38-4AAF-B92E-2693A377C50D}"/>
    <cellStyle name="Normal 6 3 2 3 3 3" xfId="1483" xr:uid="{09E5515C-D011-4FF3-A7E3-92A4D50469FF}"/>
    <cellStyle name="Normal 6 3 2 3 3 4" xfId="3138" xr:uid="{E5FD43D2-8335-47B0-9C0D-4A9A1A6CB483}"/>
    <cellStyle name="Normal 6 3 2 3 4" xfId="1484" xr:uid="{1F5F5976-3E91-4115-9E26-DB228D801AEA}"/>
    <cellStyle name="Normal 6 3 2 3 4 2" xfId="1485" xr:uid="{BEB8AF65-6250-47D8-937E-05E58DFD892C}"/>
    <cellStyle name="Normal 6 3 2 3 5" xfId="1486" xr:uid="{64944409-3A17-4615-B13F-B403B047927A}"/>
    <cellStyle name="Normal 6 3 2 3 6" xfId="3139" xr:uid="{14533E88-8FB8-4FF7-9815-F1319F48BE4A}"/>
    <cellStyle name="Normal 6 3 2 4" xfId="324" xr:uid="{CC2F0B5D-C49D-488E-8309-306EEBA0F1A3}"/>
    <cellStyle name="Normal 6 3 2 4 2" xfId="615" xr:uid="{06565C96-0D2A-4B65-88C8-0AFE2B9F249D}"/>
    <cellStyle name="Normal 6 3 2 4 2 2" xfId="616" xr:uid="{989C33B4-18CC-40B1-B9AD-E54B9222D6C2}"/>
    <cellStyle name="Normal 6 3 2 4 2 2 2" xfId="1487" xr:uid="{838758F3-2BD1-40C1-B88E-F40DE1EBFABA}"/>
    <cellStyle name="Normal 6 3 2 4 2 2 2 2" xfId="1488" xr:uid="{9028DF77-3931-41F3-B31E-77F64D77815B}"/>
    <cellStyle name="Normal 6 3 2 4 2 2 3" xfId="1489" xr:uid="{B5E15856-68A8-4B3A-874F-4339094489AA}"/>
    <cellStyle name="Normal 6 3 2 4 2 3" xfId="1490" xr:uid="{D5A4B231-1E56-4DEB-8353-D147DA9D6F73}"/>
    <cellStyle name="Normal 6 3 2 4 2 3 2" xfId="1491" xr:uid="{B5675B4B-310F-4CEB-A153-9346728D01EC}"/>
    <cellStyle name="Normal 6 3 2 4 2 4" xfId="1492" xr:uid="{5141CE26-3A6C-4DD0-A812-38D760620A0C}"/>
    <cellStyle name="Normal 6 3 2 4 3" xfId="617" xr:uid="{BA3270B7-1C36-478A-8DF5-501146B942F1}"/>
    <cellStyle name="Normal 6 3 2 4 3 2" xfId="1493" xr:uid="{97C35CB0-D191-4088-A8B6-4CBB107071E6}"/>
    <cellStyle name="Normal 6 3 2 4 3 2 2" xfId="1494" xr:uid="{2BFD2768-6EC4-457F-9FC6-D70B4242A13A}"/>
    <cellStyle name="Normal 6 3 2 4 3 3" xfId="1495" xr:uid="{4F9E601A-4913-4832-9F59-B2CE34BD6DC9}"/>
    <cellStyle name="Normal 6 3 2 4 4" xfId="1496" xr:uid="{00EB2ADE-FE9B-4CF9-8029-B1DDB0BCF9C4}"/>
    <cellStyle name="Normal 6 3 2 4 4 2" xfId="1497" xr:uid="{B53F77A5-BEAE-4440-AC72-B14238030112}"/>
    <cellStyle name="Normal 6 3 2 4 5" xfId="1498" xr:uid="{3A1B503D-D309-4A28-BE90-5F6B519C08E7}"/>
    <cellStyle name="Normal 6 3 2 5" xfId="325" xr:uid="{AA5E6B41-1B4B-44CE-B20A-14A6F24B5873}"/>
    <cellStyle name="Normal 6 3 2 5 2" xfId="618" xr:uid="{DD5401F8-0B25-46B4-BE66-29E80734E789}"/>
    <cellStyle name="Normal 6 3 2 5 2 2" xfId="1499" xr:uid="{3D1E8D3E-686B-40BD-8163-5402E1B43B6D}"/>
    <cellStyle name="Normal 6 3 2 5 2 2 2" xfId="1500" xr:uid="{33F02386-C94D-46F1-83C8-BCB5D892DC63}"/>
    <cellStyle name="Normal 6 3 2 5 2 3" xfId="1501" xr:uid="{41E5100D-1113-41E5-B261-0637CA7F2BC4}"/>
    <cellStyle name="Normal 6 3 2 5 3" xfId="1502" xr:uid="{A7B9C6D3-FA5D-4E9F-8D9E-42AF49B9557A}"/>
    <cellStyle name="Normal 6 3 2 5 3 2" xfId="1503" xr:uid="{A195E24A-1113-4180-BC5A-711C6F5725FF}"/>
    <cellStyle name="Normal 6 3 2 5 4" xfId="1504" xr:uid="{18AB6FFB-9805-42F9-9174-7B56955AE2A1}"/>
    <cellStyle name="Normal 6 3 2 6" xfId="619" xr:uid="{163E8AF3-9B7E-4D9D-A803-435A32D8CC9D}"/>
    <cellStyle name="Normal 6 3 2 6 2" xfId="1505" xr:uid="{1C66020D-F231-44A0-9E12-9968FECFCE36}"/>
    <cellStyle name="Normal 6 3 2 6 2 2" xfId="1506" xr:uid="{BCDC87D1-2D61-4C6F-ACAC-358B3833C49C}"/>
    <cellStyle name="Normal 6 3 2 6 3" xfId="1507" xr:uid="{C9FD73D8-6B55-4097-842B-56D5E794FEA1}"/>
    <cellStyle name="Normal 6 3 2 6 4" xfId="3140" xr:uid="{3A946B6D-D84B-4FDB-9A82-290FE1DF27B2}"/>
    <cellStyle name="Normal 6 3 2 7" xfId="1508" xr:uid="{5027B4EF-9CF8-4D61-A217-C06267BEB305}"/>
    <cellStyle name="Normal 6 3 2 7 2" xfId="1509" xr:uid="{B58AC63F-5E24-45EC-AB2C-17AF835F2835}"/>
    <cellStyle name="Normal 6 3 2 8" xfId="1510" xr:uid="{ED2F380D-E553-4F1E-B7C4-4DE63556C8C9}"/>
    <cellStyle name="Normal 6 3 2 9" xfId="3141" xr:uid="{FF12DDE3-94B1-429E-B42F-0F8F244307D8}"/>
    <cellStyle name="Normal 6 3 3" xfId="119" xr:uid="{08806C81-C24B-4FD5-84EF-C4FB9AA51CF3}"/>
    <cellStyle name="Normal 6 3 3 2" xfId="120" xr:uid="{13105692-2468-42F5-B997-871116E2EBD0}"/>
    <cellStyle name="Normal 6 3 3 2 2" xfId="620" xr:uid="{FB97A27D-79EF-4AC5-98BE-6942F4F1AE24}"/>
    <cellStyle name="Normal 6 3 3 2 2 2" xfId="621" xr:uid="{B48D28D8-DAA4-4131-866E-FAD6A7E24DFC}"/>
    <cellStyle name="Normal 6 3 3 2 2 2 2" xfId="1511" xr:uid="{2A4D067E-0D6A-455C-955F-12F79BB59E3E}"/>
    <cellStyle name="Normal 6 3 3 2 2 2 2 2" xfId="1512" xr:uid="{71F0D554-CF4A-47C6-B052-6DD28BD6A2CF}"/>
    <cellStyle name="Normal 6 3 3 2 2 2 3" xfId="1513" xr:uid="{76896DA5-0727-440F-90E0-A963FE0CACFF}"/>
    <cellStyle name="Normal 6 3 3 2 2 3" xfId="1514" xr:uid="{14884B8E-3242-46E7-8743-F32BF8337FA4}"/>
    <cellStyle name="Normal 6 3 3 2 2 3 2" xfId="1515" xr:uid="{DAA49CE3-B463-4981-AE4F-ED4DE2E739FD}"/>
    <cellStyle name="Normal 6 3 3 2 2 4" xfId="1516" xr:uid="{5BAFFCDD-286B-44C4-AA1E-A960F52E6246}"/>
    <cellStyle name="Normal 6 3 3 2 3" xfId="622" xr:uid="{75CF5F4D-FCEA-4F72-9928-A0F182C58673}"/>
    <cellStyle name="Normal 6 3 3 2 3 2" xfId="1517" xr:uid="{1DE4FCEC-6A92-4792-B031-11C492668BA5}"/>
    <cellStyle name="Normal 6 3 3 2 3 2 2" xfId="1518" xr:uid="{AA14FDDE-9433-48A0-8F6D-2021C4118276}"/>
    <cellStyle name="Normal 6 3 3 2 3 3" xfId="1519" xr:uid="{2970434D-5F03-4E7A-82B9-FFBAE3CA717E}"/>
    <cellStyle name="Normal 6 3 3 2 3 4" xfId="3142" xr:uid="{842392EB-F2B1-4069-9CBE-88F535965D1A}"/>
    <cellStyle name="Normal 6 3 3 2 4" xfId="1520" xr:uid="{FE82C3F9-5D42-4857-84A4-FDC1DB57099A}"/>
    <cellStyle name="Normal 6 3 3 2 4 2" xfId="1521" xr:uid="{CBFEDC91-2CAE-49BE-9C5E-39FB81E584B5}"/>
    <cellStyle name="Normal 6 3 3 2 5" xfId="1522" xr:uid="{7A634126-7A7B-40B1-869F-DA38BF8A1869}"/>
    <cellStyle name="Normal 6 3 3 2 6" xfId="3143" xr:uid="{DC9D8599-D06F-4526-BFD4-C3DDE815D4FB}"/>
    <cellStyle name="Normal 6 3 3 3" xfId="326" xr:uid="{290C5920-98A9-425F-BA4D-E8EBD22F08E1}"/>
    <cellStyle name="Normal 6 3 3 3 2" xfId="623" xr:uid="{67F0681D-8FD9-4A8E-80EF-0A9F700957E7}"/>
    <cellStyle name="Normal 6 3 3 3 2 2" xfId="624" xr:uid="{5A9F5455-96A1-498D-A0A5-97E2EB8E1416}"/>
    <cellStyle name="Normal 6 3 3 3 2 2 2" xfId="1523" xr:uid="{97274BD9-3A60-4F0D-864A-78E888B8FDFF}"/>
    <cellStyle name="Normal 6 3 3 3 2 2 2 2" xfId="1524" xr:uid="{8C365408-3829-4A02-8667-326A86A68338}"/>
    <cellStyle name="Normal 6 3 3 3 2 2 3" xfId="1525" xr:uid="{A3812359-7C19-4CC4-9647-F8A79FF160C2}"/>
    <cellStyle name="Normal 6 3 3 3 2 3" xfId="1526" xr:uid="{9D808700-C12D-42F0-BA14-24E7E276DFEA}"/>
    <cellStyle name="Normal 6 3 3 3 2 3 2" xfId="1527" xr:uid="{4D672701-6EAB-4ED3-8977-808BD5BAE991}"/>
    <cellStyle name="Normal 6 3 3 3 2 4" xfId="1528" xr:uid="{8E2C9BD3-D650-49D1-BBA0-204545B461EB}"/>
    <cellStyle name="Normal 6 3 3 3 3" xfId="625" xr:uid="{F2A57D44-AEB8-4F7F-AEF1-903A6DE9A723}"/>
    <cellStyle name="Normal 6 3 3 3 3 2" xfId="1529" xr:uid="{96753BCD-18C2-4F6C-8844-85486E550F3A}"/>
    <cellStyle name="Normal 6 3 3 3 3 2 2" xfId="1530" xr:uid="{5D9E5E8A-1F16-41A6-AD95-C5DDB6A4426A}"/>
    <cellStyle name="Normal 6 3 3 3 3 3" xfId="1531" xr:uid="{A5FDD8F4-8AB9-4F84-BC5D-1B844D6C0691}"/>
    <cellStyle name="Normal 6 3 3 3 4" xfId="1532" xr:uid="{DD139372-E9D5-4BF7-9659-88A909364AD3}"/>
    <cellStyle name="Normal 6 3 3 3 4 2" xfId="1533" xr:uid="{7F20AF88-61CF-4693-8838-4F63A98CFE4D}"/>
    <cellStyle name="Normal 6 3 3 3 5" xfId="1534" xr:uid="{F62F1F9C-6E4E-4F1B-BFCB-AA0B5D8D9D6D}"/>
    <cellStyle name="Normal 6 3 3 4" xfId="327" xr:uid="{972242F9-BDC7-4F1A-AB07-B3951E32BB9C}"/>
    <cellStyle name="Normal 6 3 3 4 2" xfId="626" xr:uid="{EAC06424-CF21-4FC3-A843-FDA1425388B9}"/>
    <cellStyle name="Normal 6 3 3 4 2 2" xfId="1535" xr:uid="{596AB504-1975-4634-A2AB-745C0C1F7C5D}"/>
    <cellStyle name="Normal 6 3 3 4 2 2 2" xfId="1536" xr:uid="{0CE3BCFD-45AA-4E6D-A263-EAB7BBC13BEE}"/>
    <cellStyle name="Normal 6 3 3 4 2 3" xfId="1537" xr:uid="{39AFE7F6-9B3D-4DF8-BE13-5345650D4848}"/>
    <cellStyle name="Normal 6 3 3 4 3" xfId="1538" xr:uid="{2122B2C6-F698-4837-8E1F-B56419086191}"/>
    <cellStyle name="Normal 6 3 3 4 3 2" xfId="1539" xr:uid="{462757C3-D846-4D8E-B5DC-8986541C728A}"/>
    <cellStyle name="Normal 6 3 3 4 4" xfId="1540" xr:uid="{FD31AE7A-F636-477A-A939-2AC9AF55C97A}"/>
    <cellStyle name="Normal 6 3 3 5" xfId="627" xr:uid="{C9E46CE4-B718-4F01-A428-7AB2EE142FE1}"/>
    <cellStyle name="Normal 6 3 3 5 2" xfId="1541" xr:uid="{BCBFC915-19B4-4B8A-9A9A-EDB2641672F1}"/>
    <cellStyle name="Normal 6 3 3 5 2 2" xfId="1542" xr:uid="{E7B7DDCA-0288-4435-AD81-519A032A00CC}"/>
    <cellStyle name="Normal 6 3 3 5 3" xfId="1543" xr:uid="{7AE31770-E18D-4E50-90F0-7CA66635B430}"/>
    <cellStyle name="Normal 6 3 3 5 4" xfId="3144" xr:uid="{303F5AA6-945B-4A53-A1EC-7C78B125C284}"/>
    <cellStyle name="Normal 6 3 3 6" xfId="1544" xr:uid="{BAC35DA9-CDE1-4403-AA9B-C149BE58D1FE}"/>
    <cellStyle name="Normal 6 3 3 6 2" xfId="1545" xr:uid="{8505C8B0-71A6-4304-A909-87A210CAEE40}"/>
    <cellStyle name="Normal 6 3 3 7" xfId="1546" xr:uid="{5A35AD8D-251C-42C4-9CA5-1F3099546941}"/>
    <cellStyle name="Normal 6 3 3 8" xfId="3145" xr:uid="{C92FF997-9E93-45F4-9965-4C7302EBD2DA}"/>
    <cellStyle name="Normal 6 3 4" xfId="121" xr:uid="{69B1061A-F4CF-4B50-A623-0D3504B49896}"/>
    <cellStyle name="Normal 6 3 4 2" xfId="447" xr:uid="{ECEE1EA5-A1CE-4217-9363-C07AB0818EE9}"/>
    <cellStyle name="Normal 6 3 4 2 2" xfId="628" xr:uid="{183D5055-4DEC-4F52-A48F-87C4252DF688}"/>
    <cellStyle name="Normal 6 3 4 2 2 2" xfId="1547" xr:uid="{C193192D-6A60-4C11-91F4-0EB423DB29F4}"/>
    <cellStyle name="Normal 6 3 4 2 2 2 2" xfId="1548" xr:uid="{6A02A91B-24EF-490A-813C-5599A019F7C5}"/>
    <cellStyle name="Normal 6 3 4 2 2 3" xfId="1549" xr:uid="{4CB91BF6-117F-4082-9DDF-E7A37A4A9D55}"/>
    <cellStyle name="Normal 6 3 4 2 2 4" xfId="3146" xr:uid="{013CF2EF-FE9E-4A98-8506-9E04F5F7CAFC}"/>
    <cellStyle name="Normal 6 3 4 2 3" xfId="1550" xr:uid="{EBF26594-9F94-4359-B187-6CE9C7796458}"/>
    <cellStyle name="Normal 6 3 4 2 3 2" xfId="1551" xr:uid="{2E1416A2-A71A-4731-9A5D-54CC491B88AE}"/>
    <cellStyle name="Normal 6 3 4 2 4" xfId="1552" xr:uid="{D15C48E1-5F50-46A3-9D4E-9343DC3CB7DE}"/>
    <cellStyle name="Normal 6 3 4 2 5" xfId="3147" xr:uid="{97F3D038-C497-4C65-A125-CBA1766A4831}"/>
    <cellStyle name="Normal 6 3 4 3" xfId="629" xr:uid="{74BA69C1-0234-4AA1-BE57-82887935E1F7}"/>
    <cellStyle name="Normal 6 3 4 3 2" xfId="1553" xr:uid="{DFE21086-9897-484A-897A-65981695AA0C}"/>
    <cellStyle name="Normal 6 3 4 3 2 2" xfId="1554" xr:uid="{C308EBF6-C6CD-4F6A-B926-2EDE60D143B0}"/>
    <cellStyle name="Normal 6 3 4 3 3" xfId="1555" xr:uid="{388572D3-E75F-47A4-A184-BEDD041E3114}"/>
    <cellStyle name="Normal 6 3 4 3 4" xfId="3148" xr:uid="{83007206-17E2-489C-AD9B-A858F955F801}"/>
    <cellStyle name="Normal 6 3 4 4" xfId="1556" xr:uid="{88E68945-8343-4CF4-B02F-A6B9AC4E0B27}"/>
    <cellStyle name="Normal 6 3 4 4 2" xfId="1557" xr:uid="{49968C1D-C578-4B3D-8202-6FA61062729C}"/>
    <cellStyle name="Normal 6 3 4 4 3" xfId="3149" xr:uid="{A01C8F4C-3D3E-4946-AC5F-E1751027B0EB}"/>
    <cellStyle name="Normal 6 3 4 4 4" xfId="3150" xr:uid="{10D3A10E-00AF-44F9-BB8E-D212BEF1FCDB}"/>
    <cellStyle name="Normal 6 3 4 5" xfId="1558" xr:uid="{BF4B4580-710B-48EF-A0F3-83224BEDBB31}"/>
    <cellStyle name="Normal 6 3 4 6" xfId="3151" xr:uid="{7A14941E-C423-4ACE-A587-336063D520EC}"/>
    <cellStyle name="Normal 6 3 4 7" xfId="3152" xr:uid="{42AAE47B-1BDF-4956-9A65-7A6B43FBB76C}"/>
    <cellStyle name="Normal 6 3 5" xfId="328" xr:uid="{B8756638-988C-4E81-8DD5-E78B5A68FC70}"/>
    <cellStyle name="Normal 6 3 5 2" xfId="630" xr:uid="{FFE7BB6C-E1E0-448B-9FB2-307139BA8265}"/>
    <cellStyle name="Normal 6 3 5 2 2" xfId="631" xr:uid="{97FB00D1-EB8B-4D06-ACF2-5A6F5F441A8A}"/>
    <cellStyle name="Normal 6 3 5 2 2 2" xfId="1559" xr:uid="{1AE42386-A933-45FF-87EA-43838D245087}"/>
    <cellStyle name="Normal 6 3 5 2 2 2 2" xfId="1560" xr:uid="{C301CCB2-FAEE-4457-93CD-DF54CBCFE87D}"/>
    <cellStyle name="Normal 6 3 5 2 2 3" xfId="1561" xr:uid="{E8B02174-0AE5-4A06-97AF-482F8AF43A51}"/>
    <cellStyle name="Normal 6 3 5 2 3" xfId="1562" xr:uid="{4B360D5D-1ADF-407E-9AAD-F83263EF8EBA}"/>
    <cellStyle name="Normal 6 3 5 2 3 2" xfId="1563" xr:uid="{E1A4C661-4716-4C97-B3A7-DCE4D1E99575}"/>
    <cellStyle name="Normal 6 3 5 2 4" xfId="1564" xr:uid="{C5A002D5-6644-47E1-A860-4E07A8ABA4D2}"/>
    <cellStyle name="Normal 6 3 5 3" xfId="632" xr:uid="{FE9B909F-A866-4FAC-B416-7D226F7400F3}"/>
    <cellStyle name="Normal 6 3 5 3 2" xfId="1565" xr:uid="{725C7DF5-A787-4A8D-A556-D3B10A9F67C9}"/>
    <cellStyle name="Normal 6 3 5 3 2 2" xfId="1566" xr:uid="{1E76E3A4-8BEB-424A-AB8B-267C4C241347}"/>
    <cellStyle name="Normal 6 3 5 3 3" xfId="1567" xr:uid="{87348B9B-675A-4C14-8766-51D8FEEB6269}"/>
    <cellStyle name="Normal 6 3 5 3 4" xfId="3153" xr:uid="{68C8F49E-F66C-442B-9F55-546F5827163C}"/>
    <cellStyle name="Normal 6 3 5 4" xfId="1568" xr:uid="{5421E32A-FA01-49DF-8C6A-C6C849EBD889}"/>
    <cellStyle name="Normal 6 3 5 4 2" xfId="1569" xr:uid="{930D2D41-BF68-4978-986C-A63ADA63F8CB}"/>
    <cellStyle name="Normal 6 3 5 5" xfId="1570" xr:uid="{CBEBCBA1-76D7-45CD-93F8-5D469A0F6160}"/>
    <cellStyle name="Normal 6 3 5 6" xfId="3154" xr:uid="{781A696D-6677-45C3-AD09-1521AD2F174A}"/>
    <cellStyle name="Normal 6 3 6" xfId="329" xr:uid="{D4B297CA-A376-4128-BBD6-1B30DBBE3485}"/>
    <cellStyle name="Normal 6 3 6 2" xfId="633" xr:uid="{83A361C4-2FCA-458B-9976-4E5B0D3C478F}"/>
    <cellStyle name="Normal 6 3 6 2 2" xfId="1571" xr:uid="{430C5EDB-8F99-4819-B6BB-85F0099D8AC1}"/>
    <cellStyle name="Normal 6 3 6 2 2 2" xfId="1572" xr:uid="{FC641C05-7897-4F8C-87CA-4BF709EB2C97}"/>
    <cellStyle name="Normal 6 3 6 2 3" xfId="1573" xr:uid="{ED7BB36A-ACB9-45A6-8344-65894C735435}"/>
    <cellStyle name="Normal 6 3 6 2 4" xfId="3155" xr:uid="{EC97BCB8-4245-4CC9-840F-D4AFD287E500}"/>
    <cellStyle name="Normal 6 3 6 3" xfId="1574" xr:uid="{D698B7B2-7301-4ABD-B29D-B4AB696081BD}"/>
    <cellStyle name="Normal 6 3 6 3 2" xfId="1575" xr:uid="{732B9162-1786-485E-8167-2BD43ACC1CCB}"/>
    <cellStyle name="Normal 6 3 6 4" xfId="1576" xr:uid="{04CCEFD2-5A9B-4917-8BD8-6E7532A732BE}"/>
    <cellStyle name="Normal 6 3 6 5" xfId="3156" xr:uid="{18FF0E86-E561-481A-887C-FECD34F32904}"/>
    <cellStyle name="Normal 6 3 7" xfId="634" xr:uid="{BC03BEAA-4AE7-4D65-9983-EE48BA9E96F2}"/>
    <cellStyle name="Normal 6 3 7 2" xfId="1577" xr:uid="{9A830115-C110-487F-9ACB-71DAE5312BE6}"/>
    <cellStyle name="Normal 6 3 7 2 2" xfId="1578" xr:uid="{64CAE482-82C6-499F-B607-1358D1FCAD4F}"/>
    <cellStyle name="Normal 6 3 7 3" xfId="1579" xr:uid="{4AD0ACC8-9FF0-4775-AA47-134723A3BADA}"/>
    <cellStyle name="Normal 6 3 7 4" xfId="3157" xr:uid="{3E1A88AF-853B-45A8-A395-E59409955EAE}"/>
    <cellStyle name="Normal 6 3 8" xfId="1580" xr:uid="{938869DF-DFCE-4ECC-86A1-9A5B37B0AE07}"/>
    <cellStyle name="Normal 6 3 8 2" xfId="1581" xr:uid="{25FA108F-FAF3-42F2-982C-173A6314F595}"/>
    <cellStyle name="Normal 6 3 8 3" xfId="3158" xr:uid="{B14AE9EC-BD95-4C4C-9DAF-5351F088A6AE}"/>
    <cellStyle name="Normal 6 3 8 4" xfId="3159" xr:uid="{AD963466-D4B5-4ADD-8FF4-6841AF43021B}"/>
    <cellStyle name="Normal 6 3 9" xfId="1582" xr:uid="{7E3EFBB7-E410-43B6-80B1-61E1A9620FEF}"/>
    <cellStyle name="Normal 6 3 9 2" xfId="4718" xr:uid="{3824B63B-9025-48CA-BECA-F68C4C88833D}"/>
    <cellStyle name="Normal 6 4" xfId="122" xr:uid="{0D819C62-73FD-44D3-A0DC-E5403127730A}"/>
    <cellStyle name="Normal 6 4 10" xfId="3160" xr:uid="{1FEFC06D-C234-4A0F-9D23-EEB78B76692D}"/>
    <cellStyle name="Normal 6 4 11" xfId="3161" xr:uid="{339C1490-8141-454F-82A2-B643A78E2A55}"/>
    <cellStyle name="Normal 6 4 2" xfId="123" xr:uid="{D33EA268-9CD0-4989-928B-CE0B6DE4C429}"/>
    <cellStyle name="Normal 6 4 2 2" xfId="124" xr:uid="{C022EE42-D0B1-42CF-8EF9-A981F5D77A3F}"/>
    <cellStyle name="Normal 6 4 2 2 2" xfId="330" xr:uid="{94E9472B-D30B-44D8-AB93-98F0F5E2DC0B}"/>
    <cellStyle name="Normal 6 4 2 2 2 2" xfId="635" xr:uid="{418B4E9E-2A5D-489F-8921-11F56F6AAE11}"/>
    <cellStyle name="Normal 6 4 2 2 2 2 2" xfId="1583" xr:uid="{1CD88505-3475-4352-8682-FCBFE305C209}"/>
    <cellStyle name="Normal 6 4 2 2 2 2 2 2" xfId="1584" xr:uid="{D9BB8A59-864F-4B7D-97B9-D8C75D0B72F1}"/>
    <cellStyle name="Normal 6 4 2 2 2 2 3" xfId="1585" xr:uid="{F6335C8B-B575-4449-BCBF-47AA92A51673}"/>
    <cellStyle name="Normal 6 4 2 2 2 2 4" xfId="3162" xr:uid="{BD72F486-85BB-4762-9341-AC9FF73AA769}"/>
    <cellStyle name="Normal 6 4 2 2 2 3" xfId="1586" xr:uid="{880CFD09-6E33-4F6F-A741-836BE790F440}"/>
    <cellStyle name="Normal 6 4 2 2 2 3 2" xfId="1587" xr:uid="{ECBCD40A-2471-4990-A334-987ECD26485D}"/>
    <cellStyle name="Normal 6 4 2 2 2 3 3" xfId="3163" xr:uid="{B4794FF9-A5F9-459E-9498-6ADD6001B83B}"/>
    <cellStyle name="Normal 6 4 2 2 2 3 4" xfId="3164" xr:uid="{5CB15C50-A8BF-4911-A83D-DEF2EF43CB4B}"/>
    <cellStyle name="Normal 6 4 2 2 2 4" xfId="1588" xr:uid="{D49EEA58-C3DB-4E40-8B21-7B3AF72F5A4D}"/>
    <cellStyle name="Normal 6 4 2 2 2 5" xfId="3165" xr:uid="{67EBE113-1E76-4525-B8F9-9F54C4C56E3C}"/>
    <cellStyle name="Normal 6 4 2 2 2 6" xfId="3166" xr:uid="{765A7D72-AE5D-4718-85B8-E6B3622C5E0E}"/>
    <cellStyle name="Normal 6 4 2 2 3" xfId="636" xr:uid="{B4EBD73F-8B5E-467B-B55D-0B07DDF50109}"/>
    <cellStyle name="Normal 6 4 2 2 3 2" xfId="1589" xr:uid="{651E583E-6C0A-4B00-B22F-713A29E6BF2C}"/>
    <cellStyle name="Normal 6 4 2 2 3 2 2" xfId="1590" xr:uid="{5D2FCE84-B644-4F1A-880A-12FCFA0987FA}"/>
    <cellStyle name="Normal 6 4 2 2 3 2 3" xfId="3167" xr:uid="{EABD5520-00D9-4F7C-831C-AE54225F26BB}"/>
    <cellStyle name="Normal 6 4 2 2 3 2 4" xfId="3168" xr:uid="{F9F559EC-A413-4E0A-97F8-D687773CC655}"/>
    <cellStyle name="Normal 6 4 2 2 3 3" xfId="1591" xr:uid="{95DA9062-1FA9-4BD5-B12F-5AF86FFD327E}"/>
    <cellStyle name="Normal 6 4 2 2 3 4" xfId="3169" xr:uid="{D90AD15C-D0CF-44D5-9269-14C5B274CC7E}"/>
    <cellStyle name="Normal 6 4 2 2 3 5" xfId="3170" xr:uid="{1EA688B4-680E-4C40-A279-6D7C7A6FAD87}"/>
    <cellStyle name="Normal 6 4 2 2 4" xfId="1592" xr:uid="{422D2C69-6742-46BB-9AD6-A0DF61174C0D}"/>
    <cellStyle name="Normal 6 4 2 2 4 2" xfId="1593" xr:uid="{4249DA3E-CFDA-4AD4-BC33-7247EA9F558E}"/>
    <cellStyle name="Normal 6 4 2 2 4 3" xfId="3171" xr:uid="{C5BDFDDB-3D6A-4AF8-A2E9-31CD44B1B3DF}"/>
    <cellStyle name="Normal 6 4 2 2 4 4" xfId="3172" xr:uid="{FBBDD126-3E6F-41BD-81F5-397BF21CCEF1}"/>
    <cellStyle name="Normal 6 4 2 2 5" xfId="1594" xr:uid="{CF371239-518C-48B4-80AA-A0C4FCE54DFC}"/>
    <cellStyle name="Normal 6 4 2 2 5 2" xfId="3173" xr:uid="{FA589072-D098-42BB-993B-5F1464C4C61A}"/>
    <cellStyle name="Normal 6 4 2 2 5 3" xfId="3174" xr:uid="{8F0AC466-D85A-4EEF-91CF-03580EA24460}"/>
    <cellStyle name="Normal 6 4 2 2 5 4" xfId="3175" xr:uid="{C752A124-CF35-47A3-9FE9-62099E81E157}"/>
    <cellStyle name="Normal 6 4 2 2 6" xfId="3176" xr:uid="{DC935DF1-1212-42A2-8155-F4440DE14458}"/>
    <cellStyle name="Normal 6 4 2 2 7" xfId="3177" xr:uid="{3B5F6EB5-2376-4FF0-BAF4-8D2600CC2CCA}"/>
    <cellStyle name="Normal 6 4 2 2 8" xfId="3178" xr:uid="{C697A0D6-05A6-4D2E-BF39-783E8BC09DCD}"/>
    <cellStyle name="Normal 6 4 2 3" xfId="331" xr:uid="{3A3A9099-050E-4B76-935A-65C6EA858671}"/>
    <cellStyle name="Normal 6 4 2 3 2" xfId="637" xr:uid="{995050D0-475D-4811-A84A-DB8DF48087EC}"/>
    <cellStyle name="Normal 6 4 2 3 2 2" xfId="638" xr:uid="{92599AA0-EADC-4B3B-B70A-AB488BD241A0}"/>
    <cellStyle name="Normal 6 4 2 3 2 2 2" xfId="1595" xr:uid="{1B1D2DC6-FE13-4AE9-91D2-B8F203727134}"/>
    <cellStyle name="Normal 6 4 2 3 2 2 2 2" xfId="1596" xr:uid="{7A317CBF-F5B4-4740-9A61-E9E87C923ADC}"/>
    <cellStyle name="Normal 6 4 2 3 2 2 3" xfId="1597" xr:uid="{4E985A28-7570-4D7F-BBB5-26DC43E2B348}"/>
    <cellStyle name="Normal 6 4 2 3 2 3" xfId="1598" xr:uid="{5D92E5B2-0F8C-47D6-BB6D-293150F3FF94}"/>
    <cellStyle name="Normal 6 4 2 3 2 3 2" xfId="1599" xr:uid="{7CDFC33C-BDD4-42D5-91FC-A92453CCB46B}"/>
    <cellStyle name="Normal 6 4 2 3 2 4" xfId="1600" xr:uid="{1A4A169F-675E-40CA-ADAA-56F0AD68EF15}"/>
    <cellStyle name="Normal 6 4 2 3 3" xfId="639" xr:uid="{365F0781-3EB7-48E6-BAB0-344B4128809F}"/>
    <cellStyle name="Normal 6 4 2 3 3 2" xfId="1601" xr:uid="{03EBD94D-F3E5-420B-B065-FE5CCD6819B6}"/>
    <cellStyle name="Normal 6 4 2 3 3 2 2" xfId="1602" xr:uid="{8F00BCF0-3140-42B4-B604-6A36F0C68E6F}"/>
    <cellStyle name="Normal 6 4 2 3 3 3" xfId="1603" xr:uid="{485DA8B0-B202-4FB1-9C60-F3FF0BFBBC3E}"/>
    <cellStyle name="Normal 6 4 2 3 3 4" xfId="3179" xr:uid="{14899F41-C830-4A8F-A127-FB1C7E2ADC30}"/>
    <cellStyle name="Normal 6 4 2 3 4" xfId="1604" xr:uid="{D3EE9D6C-EC4E-46F9-9D3B-6365B2ABB865}"/>
    <cellStyle name="Normal 6 4 2 3 4 2" xfId="1605" xr:uid="{0E02F920-C6AF-47FD-8B09-84071D2FCBF7}"/>
    <cellStyle name="Normal 6 4 2 3 5" xfId="1606" xr:uid="{40F970AC-0BCB-4D63-89AA-5DF0746B8C66}"/>
    <cellStyle name="Normal 6 4 2 3 6" xfId="3180" xr:uid="{6CC81916-46C1-4000-8571-08912C22027F}"/>
    <cellStyle name="Normal 6 4 2 4" xfId="332" xr:uid="{71F044D3-F25F-48E8-B415-3F360B3C319B}"/>
    <cellStyle name="Normal 6 4 2 4 2" xfId="640" xr:uid="{91380C22-6F58-4DF3-BB26-3F19952E49FC}"/>
    <cellStyle name="Normal 6 4 2 4 2 2" xfId="1607" xr:uid="{0C25AF9F-080C-4F7A-8701-F02CCAD7A53E}"/>
    <cellStyle name="Normal 6 4 2 4 2 2 2" xfId="1608" xr:uid="{1A3DEFE4-A3B2-42DF-BDC1-DAB73757504D}"/>
    <cellStyle name="Normal 6 4 2 4 2 3" xfId="1609" xr:uid="{62FE3E12-D537-4ADD-9830-7FEE8B85BB1F}"/>
    <cellStyle name="Normal 6 4 2 4 2 4" xfId="3181" xr:uid="{AD3F4CC5-68FA-4EB8-9C1C-191703902016}"/>
    <cellStyle name="Normal 6 4 2 4 3" xfId="1610" xr:uid="{4EC86EC8-53CE-4CBD-B0D4-9E4A7D48C58A}"/>
    <cellStyle name="Normal 6 4 2 4 3 2" xfId="1611" xr:uid="{FE09EC58-3D23-4B56-82F5-99054F67D13D}"/>
    <cellStyle name="Normal 6 4 2 4 4" xfId="1612" xr:uid="{45400CC4-B8CA-48B2-8882-2118E2AC3ABF}"/>
    <cellStyle name="Normal 6 4 2 4 5" xfId="3182" xr:uid="{0BB4C7D8-3628-41FB-A2C5-24E7E9825FC3}"/>
    <cellStyle name="Normal 6 4 2 5" xfId="333" xr:uid="{4CE1445D-A06D-4496-AD14-C69F7ACED0F7}"/>
    <cellStyle name="Normal 6 4 2 5 2" xfId="1613" xr:uid="{DCB4B61D-0335-4F77-B407-BEE6CACC72FB}"/>
    <cellStyle name="Normal 6 4 2 5 2 2" xfId="1614" xr:uid="{DC5FCAF3-4BBF-4256-AC80-6A8945228925}"/>
    <cellStyle name="Normal 6 4 2 5 3" xfId="1615" xr:uid="{9CDFAEDE-65BE-4693-B5AC-218A57DAD611}"/>
    <cellStyle name="Normal 6 4 2 5 4" xfId="3183" xr:uid="{C1D3976E-E780-4FAF-B07B-27F8C10E476B}"/>
    <cellStyle name="Normal 6 4 2 6" xfId="1616" xr:uid="{0BBADD30-49C6-42FB-A44A-9B62D0E0E5B7}"/>
    <cellStyle name="Normal 6 4 2 6 2" xfId="1617" xr:uid="{B1E9B11B-9DFD-4F78-A093-7FF215087FE7}"/>
    <cellStyle name="Normal 6 4 2 6 3" xfId="3184" xr:uid="{9442A478-3640-468B-95B1-EDA81ECA4C2B}"/>
    <cellStyle name="Normal 6 4 2 6 4" xfId="3185" xr:uid="{4D626F23-980C-4A5C-A950-1583211AA48E}"/>
    <cellStyle name="Normal 6 4 2 7" xfId="1618" xr:uid="{40FEDDAD-5B95-4475-AA87-0836FADC7F56}"/>
    <cellStyle name="Normal 6 4 2 8" xfId="3186" xr:uid="{AB84A837-A697-421B-A3DF-E4EF32D24B0A}"/>
    <cellStyle name="Normal 6 4 2 9" xfId="3187" xr:uid="{E607CE99-DBD4-4472-9CEF-0471C411D4E7}"/>
    <cellStyle name="Normal 6 4 3" xfId="125" xr:uid="{94F8DCD0-D81A-43E0-8509-DDFE5A6750E2}"/>
    <cellStyle name="Normal 6 4 3 2" xfId="126" xr:uid="{977C0FC1-9020-40FA-B5C5-7D3437DDD75D}"/>
    <cellStyle name="Normal 6 4 3 2 2" xfId="641" xr:uid="{B7A34621-2A98-4478-A2E0-5746AC817A79}"/>
    <cellStyle name="Normal 6 4 3 2 2 2" xfId="1619" xr:uid="{A2D7FDFA-6A5D-413A-83C9-F7D71F37D38C}"/>
    <cellStyle name="Normal 6 4 3 2 2 2 2" xfId="1620" xr:uid="{3CAE257A-A904-4E77-8264-FDEDA28C62AF}"/>
    <cellStyle name="Normal 6 4 3 2 2 2 2 2" xfId="4476" xr:uid="{0BFA607F-9C28-42F9-8E26-1B63D2087C99}"/>
    <cellStyle name="Normal 6 4 3 2 2 2 3" xfId="4477" xr:uid="{C3EA5E75-0F6A-49C0-81BA-BA0E75785A7D}"/>
    <cellStyle name="Normal 6 4 3 2 2 3" xfId="1621" xr:uid="{AD610D09-B6C8-4341-888A-841A8CF30400}"/>
    <cellStyle name="Normal 6 4 3 2 2 3 2" xfId="4478" xr:uid="{EA098394-8B89-498E-9258-24BE827B6814}"/>
    <cellStyle name="Normal 6 4 3 2 2 4" xfId="3188" xr:uid="{09F97DB5-3036-4326-94F6-A6B8952CEB5C}"/>
    <cellStyle name="Normal 6 4 3 2 3" xfId="1622" xr:uid="{E538070C-9A7A-463E-BD77-DC325C875AF0}"/>
    <cellStyle name="Normal 6 4 3 2 3 2" xfId="1623" xr:uid="{86364F11-AEB2-46A9-9A57-842AC5CA8593}"/>
    <cellStyle name="Normal 6 4 3 2 3 2 2" xfId="4479" xr:uid="{0C2C5725-FED6-4805-AB27-7AF60F964CB8}"/>
    <cellStyle name="Normal 6 4 3 2 3 3" xfId="3189" xr:uid="{BC9F3238-9E51-4A00-9EA5-AC0AF9346745}"/>
    <cellStyle name="Normal 6 4 3 2 3 4" xfId="3190" xr:uid="{DC2F7AD5-7FE5-412C-AB53-ACAE3A34BA23}"/>
    <cellStyle name="Normal 6 4 3 2 4" xfId="1624" xr:uid="{4825E638-1BF2-4246-9CD6-784DE29E4227}"/>
    <cellStyle name="Normal 6 4 3 2 4 2" xfId="4480" xr:uid="{A3CC3236-BD5D-44D3-9BE9-C1861F350C6D}"/>
    <cellStyle name="Normal 6 4 3 2 5" xfId="3191" xr:uid="{AB60D95C-F682-41D4-98F5-6000E55FD7A3}"/>
    <cellStyle name="Normal 6 4 3 2 6" xfId="3192" xr:uid="{23D8DF49-6279-40E0-8247-09829F40CD6B}"/>
    <cellStyle name="Normal 6 4 3 3" xfId="334" xr:uid="{B9AFBB25-8C7C-493A-B4FC-809AE7262D31}"/>
    <cellStyle name="Normal 6 4 3 3 2" xfId="1625" xr:uid="{6C48D639-36F6-45D3-A308-394CE5D5E794}"/>
    <cellStyle name="Normal 6 4 3 3 2 2" xfId="1626" xr:uid="{26771E38-2FEF-4964-A631-DDC44703283E}"/>
    <cellStyle name="Normal 6 4 3 3 2 2 2" xfId="4481" xr:uid="{B88DFFFD-5A34-49D4-8FCB-CF4A77CB4FE7}"/>
    <cellStyle name="Normal 6 4 3 3 2 3" xfId="3193" xr:uid="{C615CFC2-9E27-4F35-ABD6-E86CE90F3246}"/>
    <cellStyle name="Normal 6 4 3 3 2 4" xfId="3194" xr:uid="{CB210F06-3154-41BA-903C-E669469A14C9}"/>
    <cellStyle name="Normal 6 4 3 3 3" xfId="1627" xr:uid="{B3768EBA-A9EA-4D58-AAD0-4EC314A1115B}"/>
    <cellStyle name="Normal 6 4 3 3 3 2" xfId="4482" xr:uid="{9C9A4801-E4B7-46A5-8D6A-9F4F2CF71C3A}"/>
    <cellStyle name="Normal 6 4 3 3 4" xfId="3195" xr:uid="{C192D69E-4949-4442-B369-A863DFDFB0D7}"/>
    <cellStyle name="Normal 6 4 3 3 5" xfId="3196" xr:uid="{5B8BCF97-2F0D-489B-A699-022D1C40E29A}"/>
    <cellStyle name="Normal 6 4 3 4" xfId="1628" xr:uid="{CA6C00FD-A122-424D-8CD9-E5BF77C0FE10}"/>
    <cellStyle name="Normal 6 4 3 4 2" xfId="1629" xr:uid="{DA64A1BF-CF74-42C3-923A-859A830EC232}"/>
    <cellStyle name="Normal 6 4 3 4 2 2" xfId="4483" xr:uid="{21D31B4E-2D35-4A28-AD8A-ECDA8E460296}"/>
    <cellStyle name="Normal 6 4 3 4 3" xfId="3197" xr:uid="{C33B9BAE-A5CC-4A66-B854-C6803AAE4422}"/>
    <cellStyle name="Normal 6 4 3 4 4" xfId="3198" xr:uid="{340E4ED4-AEC6-4279-99A5-161E34616608}"/>
    <cellStyle name="Normal 6 4 3 5" xfId="1630" xr:uid="{0BA1A9E2-BAA7-49CD-84A0-964F161BA185}"/>
    <cellStyle name="Normal 6 4 3 5 2" xfId="3199" xr:uid="{DB2DA2F0-9B8E-497A-94AF-FCC0ED1F8C5E}"/>
    <cellStyle name="Normal 6 4 3 5 3" xfId="3200" xr:uid="{0F4E3D67-8715-4BE4-89CC-52EB89248706}"/>
    <cellStyle name="Normal 6 4 3 5 4" xfId="3201" xr:uid="{3A104463-8E27-43A0-9128-B9F9E65F7D63}"/>
    <cellStyle name="Normal 6 4 3 6" xfId="3202" xr:uid="{002558BE-31A8-41B7-93FD-51EF934B80EB}"/>
    <cellStyle name="Normal 6 4 3 7" xfId="3203" xr:uid="{C7F36905-71B3-433D-886D-56C739BCA548}"/>
    <cellStyle name="Normal 6 4 3 8" xfId="3204" xr:uid="{43904902-EC8B-43EB-BFC4-CD611C416BA4}"/>
    <cellStyle name="Normal 6 4 4" xfId="127" xr:uid="{903F1F0F-0632-4A35-AE2E-0F06F1AC0F88}"/>
    <cellStyle name="Normal 6 4 4 2" xfId="642" xr:uid="{EED91EBC-DA8C-435E-BAEC-F08E341261AA}"/>
    <cellStyle name="Normal 6 4 4 2 2" xfId="643" xr:uid="{CB9ED6AD-2178-40F4-9E4F-A6D0D81F03EA}"/>
    <cellStyle name="Normal 6 4 4 2 2 2" xfId="1631" xr:uid="{176A0164-BB42-4026-8B4E-D5D600FD4017}"/>
    <cellStyle name="Normal 6 4 4 2 2 2 2" xfId="1632" xr:uid="{1319D8C2-67DC-43EC-B0FC-61DA7C347DCE}"/>
    <cellStyle name="Normal 6 4 4 2 2 3" xfId="1633" xr:uid="{DEDBC134-63C3-4E8C-8932-18E00F7A4F3F}"/>
    <cellStyle name="Normal 6 4 4 2 2 4" xfId="3205" xr:uid="{F3BD5E28-282E-4F57-8FAB-A568FBD330BD}"/>
    <cellStyle name="Normal 6 4 4 2 3" xfId="1634" xr:uid="{922E97D0-14A1-461A-AA77-8FF8004E0ED0}"/>
    <cellStyle name="Normal 6 4 4 2 3 2" xfId="1635" xr:uid="{EC235326-C374-47E6-84A4-39468B069E68}"/>
    <cellStyle name="Normal 6 4 4 2 4" xfId="1636" xr:uid="{AA5E2AA4-DD7A-4C9D-8480-2CB659E0A224}"/>
    <cellStyle name="Normal 6 4 4 2 5" xfId="3206" xr:uid="{99298B03-EDFA-4A9D-A8D5-98916F59FF7B}"/>
    <cellStyle name="Normal 6 4 4 3" xfId="644" xr:uid="{1A8C0438-76A8-4960-B267-E43C865CA670}"/>
    <cellStyle name="Normal 6 4 4 3 2" xfId="1637" xr:uid="{8D6A81DE-6303-465E-A37D-FBA45A519A50}"/>
    <cellStyle name="Normal 6 4 4 3 2 2" xfId="1638" xr:uid="{1D77E812-6F0E-4373-A5C6-C8F220FF5FAF}"/>
    <cellStyle name="Normal 6 4 4 3 3" xfId="1639" xr:uid="{8DA95B68-A4D9-4700-9D9E-EED909E4A0CB}"/>
    <cellStyle name="Normal 6 4 4 3 4" xfId="3207" xr:uid="{644CD92E-23EF-4C1E-937F-BB80E255530E}"/>
    <cellStyle name="Normal 6 4 4 4" xfId="1640" xr:uid="{770566A3-E901-4773-80F5-3393BC163CF7}"/>
    <cellStyle name="Normal 6 4 4 4 2" xfId="1641" xr:uid="{CDB9E389-7CD4-4C8E-BF31-31ECBCA56DFB}"/>
    <cellStyle name="Normal 6 4 4 4 3" xfId="3208" xr:uid="{3076290C-9C88-4EAE-8968-7AF95F56CAEC}"/>
    <cellStyle name="Normal 6 4 4 4 4" xfId="3209" xr:uid="{705F6AC2-75A6-4810-AB17-774A28A7C8EF}"/>
    <cellStyle name="Normal 6 4 4 5" xfId="1642" xr:uid="{07322E37-6D9F-4BB8-8764-F77F912F02CC}"/>
    <cellStyle name="Normal 6 4 4 6" xfId="3210" xr:uid="{9FC2B2E5-9EC8-4035-BC69-2544B9A12DDF}"/>
    <cellStyle name="Normal 6 4 4 7" xfId="3211" xr:uid="{096D1220-17B4-46B1-9001-4B90F768187F}"/>
    <cellStyle name="Normal 6 4 5" xfId="335" xr:uid="{C30F6FF7-0DEA-4AD1-8548-A3FCE023A7F6}"/>
    <cellStyle name="Normal 6 4 5 2" xfId="645" xr:uid="{D7191C45-6B3C-4739-9E35-41544307BFB3}"/>
    <cellStyle name="Normal 6 4 5 2 2" xfId="1643" xr:uid="{7D94E84E-293F-44B0-A2C1-92987AEBA6F4}"/>
    <cellStyle name="Normal 6 4 5 2 2 2" xfId="1644" xr:uid="{8140C5B1-B9C1-4A31-B711-6BF4D6599178}"/>
    <cellStyle name="Normal 6 4 5 2 3" xfId="1645" xr:uid="{8F7026C3-6EDA-4854-BFD5-BBC7BB3777EA}"/>
    <cellStyle name="Normal 6 4 5 2 4" xfId="3212" xr:uid="{931EB3D3-7060-4C74-BE25-9D62AA66059F}"/>
    <cellStyle name="Normal 6 4 5 3" xfId="1646" xr:uid="{1828F69E-E0D8-409D-8214-AAA96F8F4F90}"/>
    <cellStyle name="Normal 6 4 5 3 2" xfId="1647" xr:uid="{D6916181-6C8E-4315-94B8-EA76E6303C2F}"/>
    <cellStyle name="Normal 6 4 5 3 3" xfId="3213" xr:uid="{27A2450C-900A-46B2-8B16-3865947D4D98}"/>
    <cellStyle name="Normal 6 4 5 3 4" xfId="3214" xr:uid="{AE7AD4E0-57C6-415B-8540-E00770593BCA}"/>
    <cellStyle name="Normal 6 4 5 4" xfId="1648" xr:uid="{90825306-B32D-4E8D-9DD5-8A97CE98FB39}"/>
    <cellStyle name="Normal 6 4 5 5" xfId="3215" xr:uid="{037663BB-F67A-4419-8DCD-0B3ADCEF3461}"/>
    <cellStyle name="Normal 6 4 5 6" xfId="3216" xr:uid="{FADD4899-0206-4913-9C7A-1A45015FBD91}"/>
    <cellStyle name="Normal 6 4 6" xfId="336" xr:uid="{C1899176-8338-4D94-A7EA-DF97C35CF77F}"/>
    <cellStyle name="Normal 6 4 6 2" xfId="1649" xr:uid="{C2802F15-0D46-40B8-B18C-A6E5DD3AB798}"/>
    <cellStyle name="Normal 6 4 6 2 2" xfId="1650" xr:uid="{E78A81AC-EA09-423B-B455-109F2D481926}"/>
    <cellStyle name="Normal 6 4 6 2 3" xfId="3217" xr:uid="{501958FB-E4A8-4119-A459-57FF9191F76B}"/>
    <cellStyle name="Normal 6 4 6 2 4" xfId="3218" xr:uid="{B3AAF4D0-6A44-4F2C-A3F2-159C269542AA}"/>
    <cellStyle name="Normal 6 4 6 3" xfId="1651" xr:uid="{0097F867-2F63-4026-9FAF-5F30924B9DAE}"/>
    <cellStyle name="Normal 6 4 6 4" xfId="3219" xr:uid="{3BEFB056-D723-433D-8E53-4D2175BEC31D}"/>
    <cellStyle name="Normal 6 4 6 5" xfId="3220" xr:uid="{4E281BBF-9A8A-4E04-B7CF-17C459CA84D9}"/>
    <cellStyle name="Normal 6 4 7" xfId="1652" xr:uid="{08304116-6E99-4AF3-9738-9AAF80FC1984}"/>
    <cellStyle name="Normal 6 4 7 2" xfId="1653" xr:uid="{5404EA98-662C-4013-A00B-7ED9670B8E54}"/>
    <cellStyle name="Normal 6 4 7 3" xfId="3221" xr:uid="{2AB7841E-5412-41F3-BF9C-6D8D7B168EE2}"/>
    <cellStyle name="Normal 6 4 7 3 2" xfId="4407" xr:uid="{33F4AF0A-9FDD-4223-A0E1-E308AD85C6C1}"/>
    <cellStyle name="Normal 6 4 7 3 3" xfId="4685" xr:uid="{96A8D092-A2F4-47AE-8716-D4612E90EB8F}"/>
    <cellStyle name="Normal 6 4 7 4" xfId="3222" xr:uid="{49BAF66B-FA0E-4058-816B-C4F5E971F61A}"/>
    <cellStyle name="Normal 6 4 8" xfId="1654" xr:uid="{99B42640-8D62-4991-A48E-85206F071F0F}"/>
    <cellStyle name="Normal 6 4 8 2" xfId="3223" xr:uid="{AC57DD20-8C14-4E3E-B7F6-723B2B1A1058}"/>
    <cellStyle name="Normal 6 4 8 3" xfId="3224" xr:uid="{3D944E52-4001-4718-B7A3-4A7D5D2D1818}"/>
    <cellStyle name="Normal 6 4 8 4" xfId="3225" xr:uid="{59C0FABF-C304-4685-B440-7798E433D695}"/>
    <cellStyle name="Normal 6 4 9" xfId="3226" xr:uid="{D895E4B9-7220-43B6-81AE-8F4F4414EFB4}"/>
    <cellStyle name="Normal 6 5" xfId="128" xr:uid="{D7ECA454-EE50-44D5-872C-4B59B1733B22}"/>
    <cellStyle name="Normal 6 5 10" xfId="3227" xr:uid="{69F98A28-48B9-4861-B7E8-53520268050A}"/>
    <cellStyle name="Normal 6 5 11" xfId="3228" xr:uid="{94F42054-1D35-41AA-8C9B-7DEB503094D8}"/>
    <cellStyle name="Normal 6 5 2" xfId="129" xr:uid="{FDAF2E1A-FD64-4F00-8E70-96FFCD5120E5}"/>
    <cellStyle name="Normal 6 5 2 2" xfId="337" xr:uid="{CF7B44A8-A0D1-41E2-BA49-332A421B8668}"/>
    <cellStyle name="Normal 6 5 2 2 2" xfId="646" xr:uid="{0F0E35FA-46E6-41D0-BFD6-FBF9A6B7FAB4}"/>
    <cellStyle name="Normal 6 5 2 2 2 2" xfId="647" xr:uid="{F452A115-03AB-4EF5-8D7A-ADABBB93BAC9}"/>
    <cellStyle name="Normal 6 5 2 2 2 2 2" xfId="1655" xr:uid="{39CC0727-199B-4D51-87A4-C1CE22DA15F1}"/>
    <cellStyle name="Normal 6 5 2 2 2 2 3" xfId="3229" xr:uid="{84C00419-5EE1-415E-AECF-48025EEEDF07}"/>
    <cellStyle name="Normal 6 5 2 2 2 2 4" xfId="3230" xr:uid="{81E89560-ED9B-4181-9F57-891671479791}"/>
    <cellStyle name="Normal 6 5 2 2 2 3" xfId="1656" xr:uid="{080231AF-48F9-4F32-B3CC-0D002035DA26}"/>
    <cellStyle name="Normal 6 5 2 2 2 3 2" xfId="3231" xr:uid="{6A18C55C-D072-4C3C-B376-7BCFD770BDBC}"/>
    <cellStyle name="Normal 6 5 2 2 2 3 3" xfId="3232" xr:uid="{AB941C55-1232-4059-80B5-708040BA5550}"/>
    <cellStyle name="Normal 6 5 2 2 2 3 4" xfId="3233" xr:uid="{A7CB31FE-8D24-4D0D-B159-95BA6492A8B7}"/>
    <cellStyle name="Normal 6 5 2 2 2 4" xfId="3234" xr:uid="{5750EC7D-CF0F-4A35-9BBE-281E4720EDE8}"/>
    <cellStyle name="Normal 6 5 2 2 2 5" xfId="3235" xr:uid="{ACE24D01-94CD-47FC-BB41-3E3C72559AB4}"/>
    <cellStyle name="Normal 6 5 2 2 2 6" xfId="3236" xr:uid="{FA514106-EE44-4823-88A0-AAAA6B4DAB68}"/>
    <cellStyle name="Normal 6 5 2 2 3" xfId="648" xr:uid="{1C5D574D-B29F-45C5-AF23-7B67A0ADAB51}"/>
    <cellStyle name="Normal 6 5 2 2 3 2" xfId="1657" xr:uid="{865A76CF-8BDA-4734-85CD-9148DD316C88}"/>
    <cellStyle name="Normal 6 5 2 2 3 2 2" xfId="3237" xr:uid="{19131526-8A58-4959-88F7-135B2E699CEB}"/>
    <cellStyle name="Normal 6 5 2 2 3 2 3" xfId="3238" xr:uid="{A8F07FE1-76C9-410A-9DCE-F5F36BE821FA}"/>
    <cellStyle name="Normal 6 5 2 2 3 2 4" xfId="3239" xr:uid="{D6A221AA-016A-413A-A1BA-C9E6A1756FCC}"/>
    <cellStyle name="Normal 6 5 2 2 3 3" xfId="3240" xr:uid="{A12A441F-E431-4223-9C88-6996B5C87DC2}"/>
    <cellStyle name="Normal 6 5 2 2 3 4" xfId="3241" xr:uid="{5D296B16-5257-4225-A837-051C20384E34}"/>
    <cellStyle name="Normal 6 5 2 2 3 5" xfId="3242" xr:uid="{EECE6011-A0F8-4530-B284-698A53D0C721}"/>
    <cellStyle name="Normal 6 5 2 2 4" xfId="1658" xr:uid="{75C51C50-CA24-4B4A-BD10-9A946F23E07F}"/>
    <cellStyle name="Normal 6 5 2 2 4 2" xfId="3243" xr:uid="{4F8930EE-45EE-4B12-B1EE-DEA692C39244}"/>
    <cellStyle name="Normal 6 5 2 2 4 3" xfId="3244" xr:uid="{0730D5AB-15FB-47AA-B2D7-EF1690BACFE4}"/>
    <cellStyle name="Normal 6 5 2 2 4 4" xfId="3245" xr:uid="{23EB40C0-C42B-499B-9A48-E66B4785AA2E}"/>
    <cellStyle name="Normal 6 5 2 2 5" xfId="3246" xr:uid="{C3C55B2A-EF16-432B-9B97-6F358A905C9E}"/>
    <cellStyle name="Normal 6 5 2 2 5 2" xfId="3247" xr:uid="{B86A3A36-50F0-472A-9848-8CCA2470E55C}"/>
    <cellStyle name="Normal 6 5 2 2 5 3" xfId="3248" xr:uid="{92A30826-C535-447D-98EA-B594AF0B01BE}"/>
    <cellStyle name="Normal 6 5 2 2 5 4" xfId="3249" xr:uid="{B5BA8ABC-F3EA-4243-9F51-9E73E53300BD}"/>
    <cellStyle name="Normal 6 5 2 2 6" xfId="3250" xr:uid="{70AC861A-077C-4709-B89C-89532104D6DE}"/>
    <cellStyle name="Normal 6 5 2 2 7" xfId="3251" xr:uid="{3BB0958F-E6E0-4FA3-B7D4-8D96548A5697}"/>
    <cellStyle name="Normal 6 5 2 2 8" xfId="3252" xr:uid="{E52B6BBA-5616-41D1-A22A-5302E1FEACA4}"/>
    <cellStyle name="Normal 6 5 2 3" xfId="649" xr:uid="{17EEC388-5E28-4287-A4CC-171540B949CC}"/>
    <cellStyle name="Normal 6 5 2 3 2" xfId="650" xr:uid="{B4B57F53-FFA0-4639-A6BC-8EC22D49E7A1}"/>
    <cellStyle name="Normal 6 5 2 3 2 2" xfId="651" xr:uid="{BF4ABDC7-C200-4996-8F03-EE8E001694DB}"/>
    <cellStyle name="Normal 6 5 2 3 2 3" xfId="3253" xr:uid="{E259857A-D30A-4D0B-8065-C7A38AD5C819}"/>
    <cellStyle name="Normal 6 5 2 3 2 4" xfId="3254" xr:uid="{209DE3EB-27EF-4ED7-8AB5-E3DE1EDB58E5}"/>
    <cellStyle name="Normal 6 5 2 3 3" xfId="652" xr:uid="{F424909C-FB03-4ABA-A011-E64308DC4D2C}"/>
    <cellStyle name="Normal 6 5 2 3 3 2" xfId="3255" xr:uid="{DD2A452A-CDB5-4692-976F-9ABD9040F8A5}"/>
    <cellStyle name="Normal 6 5 2 3 3 3" xfId="3256" xr:uid="{2A2B8F26-F9D0-47B0-8820-B5B325C235B3}"/>
    <cellStyle name="Normal 6 5 2 3 3 4" xfId="3257" xr:uid="{9901B4DA-0535-4E89-9DDA-B5411E31D009}"/>
    <cellStyle name="Normal 6 5 2 3 4" xfId="3258" xr:uid="{3B5C79AC-8CB8-438D-94BE-36F3B73F75F2}"/>
    <cellStyle name="Normal 6 5 2 3 5" xfId="3259" xr:uid="{9958CE8A-1EDF-4670-8889-50C546521FB4}"/>
    <cellStyle name="Normal 6 5 2 3 6" xfId="3260" xr:uid="{C64579E2-BAFD-47C9-ADFD-4A5559FB3DF9}"/>
    <cellStyle name="Normal 6 5 2 4" xfId="653" xr:uid="{3796B790-7070-47DD-835F-5CF90195E046}"/>
    <cellStyle name="Normal 6 5 2 4 2" xfId="654" xr:uid="{F341C28E-5647-4339-83F0-EDB20ACD856B}"/>
    <cellStyle name="Normal 6 5 2 4 2 2" xfId="3261" xr:uid="{F1B58A08-2DF3-43E5-B209-FE43E47AF190}"/>
    <cellStyle name="Normal 6 5 2 4 2 3" xfId="3262" xr:uid="{E0AF1028-150F-49BA-80D5-A534221DA434}"/>
    <cellStyle name="Normal 6 5 2 4 2 4" xfId="3263" xr:uid="{58D5B010-E833-4D5E-A593-AD59F9DFF248}"/>
    <cellStyle name="Normal 6 5 2 4 3" xfId="3264" xr:uid="{20138A05-2F85-424E-A600-CF3C87AA4879}"/>
    <cellStyle name="Normal 6 5 2 4 4" xfId="3265" xr:uid="{751F1B5B-64AF-4BD1-952E-AEED2FF6C9F5}"/>
    <cellStyle name="Normal 6 5 2 4 5" xfId="3266" xr:uid="{DB8759B3-F0E3-48CE-BB7B-525C53FD2097}"/>
    <cellStyle name="Normal 6 5 2 5" xfId="655" xr:uid="{27BBB18B-D970-4C4C-AB6E-3B63843ED13C}"/>
    <cellStyle name="Normal 6 5 2 5 2" xfId="3267" xr:uid="{12DF2EE3-8852-4CEF-929A-9ADD94640B0B}"/>
    <cellStyle name="Normal 6 5 2 5 3" xfId="3268" xr:uid="{D32176A3-1AFE-4089-9FC7-07F46DC573DB}"/>
    <cellStyle name="Normal 6 5 2 5 4" xfId="3269" xr:uid="{71A50AE4-37F8-461F-9A0E-001F15516688}"/>
    <cellStyle name="Normal 6 5 2 6" xfId="3270" xr:uid="{92CC9D24-6A66-4C11-BE77-015EF0E350ED}"/>
    <cellStyle name="Normal 6 5 2 6 2" xfId="3271" xr:uid="{97753005-733D-4981-B188-DC1ABA53FBDA}"/>
    <cellStyle name="Normal 6 5 2 6 3" xfId="3272" xr:uid="{BF5D5808-2856-4F58-8FAD-16BE33EB8DBC}"/>
    <cellStyle name="Normal 6 5 2 6 4" xfId="3273" xr:uid="{403A9E7D-3E15-4826-8A96-C2313F8DD68B}"/>
    <cellStyle name="Normal 6 5 2 7" xfId="3274" xr:uid="{F167645F-5882-4EF4-9961-038CDE96B051}"/>
    <cellStyle name="Normal 6 5 2 8" xfId="3275" xr:uid="{3F297E36-32D5-4D0B-AA73-3F06830E52B9}"/>
    <cellStyle name="Normal 6 5 2 9" xfId="3276" xr:uid="{1C0409D0-E9C0-4A53-BDC3-BE232366E52B}"/>
    <cellStyle name="Normal 6 5 3" xfId="338" xr:uid="{D7821C42-2BF9-4078-9A37-6DF3F3EA3BAB}"/>
    <cellStyle name="Normal 6 5 3 2" xfId="656" xr:uid="{8B03A7E5-F309-4762-83F9-86F73BB31C53}"/>
    <cellStyle name="Normal 6 5 3 2 2" xfId="657" xr:uid="{65066B3A-C72F-4339-A013-B5D4E84F2BF9}"/>
    <cellStyle name="Normal 6 5 3 2 2 2" xfId="1659" xr:uid="{BAE6EC3D-1CCC-4464-B881-EA144006B700}"/>
    <cellStyle name="Normal 6 5 3 2 2 2 2" xfId="1660" xr:uid="{8CB8D1A8-5D78-4B00-991F-171BF6127DC0}"/>
    <cellStyle name="Normal 6 5 3 2 2 3" xfId="1661" xr:uid="{D858B033-DE59-400E-B64A-C6A8E4F6B381}"/>
    <cellStyle name="Normal 6 5 3 2 2 4" xfId="3277" xr:uid="{ED47CFC5-C3B4-44D6-B857-766EC73876A6}"/>
    <cellStyle name="Normal 6 5 3 2 3" xfId="1662" xr:uid="{8C03AC2D-781D-4C14-A94C-1DA2F2E83049}"/>
    <cellStyle name="Normal 6 5 3 2 3 2" xfId="1663" xr:uid="{65659B6C-B44E-4376-82E4-6CBC17ACAC62}"/>
    <cellStyle name="Normal 6 5 3 2 3 3" xfId="3278" xr:uid="{6BFBABCF-547F-4C30-AFBE-8474910218F7}"/>
    <cellStyle name="Normal 6 5 3 2 3 4" xfId="3279" xr:uid="{99498599-4546-4898-A613-C60C56EC413A}"/>
    <cellStyle name="Normal 6 5 3 2 4" xfId="1664" xr:uid="{D99FE2CF-34A2-40D4-B76C-6E7C0B93B7F6}"/>
    <cellStyle name="Normal 6 5 3 2 5" xfId="3280" xr:uid="{8BDFBC6B-60EC-446B-B157-AEEEF608929E}"/>
    <cellStyle name="Normal 6 5 3 2 6" xfId="3281" xr:uid="{3DEA41B5-3525-4A18-8AF1-86183786EB5F}"/>
    <cellStyle name="Normal 6 5 3 3" xfId="658" xr:uid="{7CCC346A-C371-4AF0-B367-CF834DFD2930}"/>
    <cellStyle name="Normal 6 5 3 3 2" xfId="1665" xr:uid="{19848097-5B2C-4DD3-AAFD-21B90DE35CFB}"/>
    <cellStyle name="Normal 6 5 3 3 2 2" xfId="1666" xr:uid="{F2627DBA-EC3B-4BCC-95DF-1931818F1DA2}"/>
    <cellStyle name="Normal 6 5 3 3 2 3" xfId="3282" xr:uid="{9373AC1B-2B33-4678-B43C-8F88B7F11594}"/>
    <cellStyle name="Normal 6 5 3 3 2 4" xfId="3283" xr:uid="{7D4D8049-7671-47DC-B3D3-C99C7F1A7753}"/>
    <cellStyle name="Normal 6 5 3 3 3" xfId="1667" xr:uid="{682ACE63-7FE7-446A-81C3-88548E1FF882}"/>
    <cellStyle name="Normal 6 5 3 3 4" xfId="3284" xr:uid="{B0AC9BBB-79A7-4C65-9CFE-14D71FB88C71}"/>
    <cellStyle name="Normal 6 5 3 3 5" xfId="3285" xr:uid="{08DBD8EC-524F-401B-942B-45D30253F77B}"/>
    <cellStyle name="Normal 6 5 3 4" xfId="1668" xr:uid="{3F65C677-E4A2-4879-857F-BB8EAD5B27B2}"/>
    <cellStyle name="Normal 6 5 3 4 2" xfId="1669" xr:uid="{1EEA6E5A-842F-4D7F-977A-01EDA0CDC624}"/>
    <cellStyle name="Normal 6 5 3 4 3" xfId="3286" xr:uid="{EA8B4C6C-9C8D-4CF1-9382-D3461CFC5447}"/>
    <cellStyle name="Normal 6 5 3 4 4" xfId="3287" xr:uid="{40070BEE-1E1A-400E-853D-066DA73D4345}"/>
    <cellStyle name="Normal 6 5 3 5" xfId="1670" xr:uid="{4479678E-33D1-4363-A4F3-969A821A9898}"/>
    <cellStyle name="Normal 6 5 3 5 2" xfId="3288" xr:uid="{51CE8FD2-26FE-4D32-8900-65C70E48908E}"/>
    <cellStyle name="Normal 6 5 3 5 3" xfId="3289" xr:uid="{E75A3F43-95BD-42C4-AA66-427E9B90E8FA}"/>
    <cellStyle name="Normal 6 5 3 5 4" xfId="3290" xr:uid="{B998CC04-6DB3-47E6-B3F7-C71A77A61B67}"/>
    <cellStyle name="Normal 6 5 3 6" xfId="3291" xr:uid="{9C3DE7CC-1268-40A8-B359-B49A4755A1C9}"/>
    <cellStyle name="Normal 6 5 3 7" xfId="3292" xr:uid="{E90A05F4-0CDF-48CF-87A3-49911C86C760}"/>
    <cellStyle name="Normal 6 5 3 8" xfId="3293" xr:uid="{7BDA2B86-F5F0-47E7-AB27-5C63857C3CF4}"/>
    <cellStyle name="Normal 6 5 4" xfId="339" xr:uid="{AC552535-BF20-4293-A57B-EE9FCE557F80}"/>
    <cellStyle name="Normal 6 5 4 2" xfId="659" xr:uid="{0A5AB24C-A3C2-4605-897C-A6D7D1A441A9}"/>
    <cellStyle name="Normal 6 5 4 2 2" xfId="660" xr:uid="{018B5FEE-D80A-4154-BC43-4323FA0EEC09}"/>
    <cellStyle name="Normal 6 5 4 2 2 2" xfId="1671" xr:uid="{AED74353-FEFD-4985-A80E-2FBE060F35A7}"/>
    <cellStyle name="Normal 6 5 4 2 2 3" xfId="3294" xr:uid="{248ECF77-4702-4028-90A8-0999868D17E4}"/>
    <cellStyle name="Normal 6 5 4 2 2 4" xfId="3295" xr:uid="{EA648BD1-7037-4E5A-929F-D66B6FF981E0}"/>
    <cellStyle name="Normal 6 5 4 2 3" xfId="1672" xr:uid="{44DEF19E-FD76-48FA-95B4-8D5212FB7063}"/>
    <cellStyle name="Normal 6 5 4 2 4" xfId="3296" xr:uid="{78E1631B-F0AD-432A-BE73-68DCA169D25D}"/>
    <cellStyle name="Normal 6 5 4 2 5" xfId="3297" xr:uid="{18BEC3E7-824E-4580-89F5-89712B97E903}"/>
    <cellStyle name="Normal 6 5 4 3" xfId="661" xr:uid="{5156CA89-F1B3-494E-A4B0-3A6F76042EBE}"/>
    <cellStyle name="Normal 6 5 4 3 2" xfId="1673" xr:uid="{58B65C75-7949-4B41-8941-1AA7DF059809}"/>
    <cellStyle name="Normal 6 5 4 3 3" xfId="3298" xr:uid="{E793D442-781B-4468-99AD-39C0F0E5FF22}"/>
    <cellStyle name="Normal 6 5 4 3 4" xfId="3299" xr:uid="{4F929B47-BAB6-4CDA-8C12-C5EB1B4B38FA}"/>
    <cellStyle name="Normal 6 5 4 4" xfId="1674" xr:uid="{C5B4DB46-94A5-41C4-A312-BF0D3141ED9D}"/>
    <cellStyle name="Normal 6 5 4 4 2" xfId="3300" xr:uid="{4F8AECD3-DD40-4156-8B4F-CCE0029C02CA}"/>
    <cellStyle name="Normal 6 5 4 4 3" xfId="3301" xr:uid="{358B856E-CAAF-43DE-9102-8A5194B39AAB}"/>
    <cellStyle name="Normal 6 5 4 4 4" xfId="3302" xr:uid="{F5B4CA82-CE1E-4A18-A90D-360133125266}"/>
    <cellStyle name="Normal 6 5 4 5" xfId="3303" xr:uid="{6723039A-1A2E-44CA-A09D-D6CA34D92041}"/>
    <cellStyle name="Normal 6 5 4 6" xfId="3304" xr:uid="{79191578-1AF5-498C-B2F0-00BA5DCE7CDC}"/>
    <cellStyle name="Normal 6 5 4 7" xfId="3305" xr:uid="{23B1894F-D9B7-41A8-97F7-5669B0ECD970}"/>
    <cellStyle name="Normal 6 5 5" xfId="340" xr:uid="{05118D8B-1AC3-4B53-BE64-DA6EA441F3B9}"/>
    <cellStyle name="Normal 6 5 5 2" xfId="662" xr:uid="{9B78175C-8D4A-4F96-B5AE-FD2E5480F87A}"/>
    <cellStyle name="Normal 6 5 5 2 2" xfId="1675" xr:uid="{91C3CF7C-69D2-4A8E-A219-75F60993133C}"/>
    <cellStyle name="Normal 6 5 5 2 3" xfId="3306" xr:uid="{1DC423BA-A3B9-4D3E-BC40-526BC96B62DF}"/>
    <cellStyle name="Normal 6 5 5 2 4" xfId="3307" xr:uid="{FFFD3CCB-685C-4990-809D-24A69FF0A68B}"/>
    <cellStyle name="Normal 6 5 5 3" xfId="1676" xr:uid="{32ED0D32-773A-4C30-B4A0-E7DA4609C64D}"/>
    <cellStyle name="Normal 6 5 5 3 2" xfId="3308" xr:uid="{AB6A1FEE-463D-4360-A3B8-6B3F4BF75714}"/>
    <cellStyle name="Normal 6 5 5 3 3" xfId="3309" xr:uid="{ACB2A859-C50A-4ECB-9818-40B1A60EF833}"/>
    <cellStyle name="Normal 6 5 5 3 4" xfId="3310" xr:uid="{EA95993A-D098-42B8-B416-327720D1633A}"/>
    <cellStyle name="Normal 6 5 5 4" xfId="3311" xr:uid="{A81A501A-7DC8-4030-AD64-D70FC3FC3674}"/>
    <cellStyle name="Normal 6 5 5 5" xfId="3312" xr:uid="{906FA075-66B0-4CDD-9D84-B1707B39B84C}"/>
    <cellStyle name="Normal 6 5 5 6" xfId="3313" xr:uid="{D08EA787-AB0B-4AD2-99F9-59D07411536A}"/>
    <cellStyle name="Normal 6 5 6" xfId="663" xr:uid="{07C1B120-062C-4F97-9ACA-62574AE5DEB6}"/>
    <cellStyle name="Normal 6 5 6 2" xfId="1677" xr:uid="{0E311703-FA42-4A88-9556-1D123E5A3403}"/>
    <cellStyle name="Normal 6 5 6 2 2" xfId="3314" xr:uid="{4FD8F62D-D03A-4FB2-ABEB-AEE5D0C3CB98}"/>
    <cellStyle name="Normal 6 5 6 2 3" xfId="3315" xr:uid="{CF8ED444-6911-4F38-968F-DC01EF7C5891}"/>
    <cellStyle name="Normal 6 5 6 2 4" xfId="3316" xr:uid="{AE4A5B87-88EF-4A15-8102-F8BD4E9DB2BF}"/>
    <cellStyle name="Normal 6 5 6 3" xfId="3317" xr:uid="{FAB9A2C5-E440-4DD4-9C3B-C92AAC7F2F13}"/>
    <cellStyle name="Normal 6 5 6 4" xfId="3318" xr:uid="{E423830A-1295-48B8-B3AA-ADBD316569DB}"/>
    <cellStyle name="Normal 6 5 6 5" xfId="3319" xr:uid="{E0E9D788-E8FE-40C3-9102-8A19510FBCD6}"/>
    <cellStyle name="Normal 6 5 7" xfId="1678" xr:uid="{BD5F282D-6A4C-4657-8D44-62DEA0137131}"/>
    <cellStyle name="Normal 6 5 7 2" xfId="3320" xr:uid="{77D380E0-255D-46D3-B433-E3701DA5FF39}"/>
    <cellStyle name="Normal 6 5 7 3" xfId="3321" xr:uid="{87BCE300-D550-4F61-ADE2-9DD0069E88F3}"/>
    <cellStyle name="Normal 6 5 7 4" xfId="3322" xr:uid="{CD49C52E-C543-4372-8734-44365C4E8B50}"/>
    <cellStyle name="Normal 6 5 8" xfId="3323" xr:uid="{0D014917-8BB5-4941-8AB5-F661368E8F1E}"/>
    <cellStyle name="Normal 6 5 8 2" xfId="3324" xr:uid="{930F6B1A-39F3-4469-BF19-ADD30E631429}"/>
    <cellStyle name="Normal 6 5 8 3" xfId="3325" xr:uid="{8D3BAE63-7AA1-4DD2-AC81-6E30C37FAEA6}"/>
    <cellStyle name="Normal 6 5 8 4" xfId="3326" xr:uid="{846BF116-CF88-4B65-9A32-9003F32E2D00}"/>
    <cellStyle name="Normal 6 5 9" xfId="3327" xr:uid="{FD53B3D5-5821-4D69-A6DE-A73EF8714115}"/>
    <cellStyle name="Normal 6 6" xfId="130" xr:uid="{7D37E2B1-7CC2-49B4-B2D3-A092A5FE1F05}"/>
    <cellStyle name="Normal 6 6 2" xfId="131" xr:uid="{F0048C75-3FF8-475D-88F4-C77E490556A0}"/>
    <cellStyle name="Normal 6 6 2 2" xfId="341" xr:uid="{C313EBB9-32A3-4744-90F0-A27DF09B1FAF}"/>
    <cellStyle name="Normal 6 6 2 2 2" xfId="664" xr:uid="{3AD5E4EC-C069-460C-B730-EF80A00818FA}"/>
    <cellStyle name="Normal 6 6 2 2 2 2" xfId="1679" xr:uid="{47FF6714-D8A9-40CC-AAFB-90050B8B6013}"/>
    <cellStyle name="Normal 6 6 2 2 2 3" xfId="3328" xr:uid="{DB09B495-DACE-4EB8-A41E-03DECFE65A55}"/>
    <cellStyle name="Normal 6 6 2 2 2 4" xfId="3329" xr:uid="{68E792A7-BD5F-4D54-BFB4-F399B157B5E3}"/>
    <cellStyle name="Normal 6 6 2 2 3" xfId="1680" xr:uid="{27F8A665-4F84-48E4-BE6E-F61C23FA9E09}"/>
    <cellStyle name="Normal 6 6 2 2 3 2" xfId="3330" xr:uid="{B1D842EC-BA51-4979-BD43-1321339825C5}"/>
    <cellStyle name="Normal 6 6 2 2 3 3" xfId="3331" xr:uid="{EB1DD539-6A8E-418A-AD12-8B3EFE7CD857}"/>
    <cellStyle name="Normal 6 6 2 2 3 4" xfId="3332" xr:uid="{DA940FAF-4E93-46A9-9251-8D90E9063F02}"/>
    <cellStyle name="Normal 6 6 2 2 4" xfId="3333" xr:uid="{030179AA-44AB-4892-8024-EAD756C94AC2}"/>
    <cellStyle name="Normal 6 6 2 2 5" xfId="3334" xr:uid="{6A4DCE3D-AB81-4210-BBA8-A2004160AA89}"/>
    <cellStyle name="Normal 6 6 2 2 6" xfId="3335" xr:uid="{B515B38A-DF25-441D-8F74-E13DFA6A1C80}"/>
    <cellStyle name="Normal 6 6 2 3" xfId="665" xr:uid="{D985E73A-E2C5-4EF2-8628-ED8BC54F8B3B}"/>
    <cellStyle name="Normal 6 6 2 3 2" xfId="1681" xr:uid="{717FAB40-09AA-46EA-A6C6-710538ABC84D}"/>
    <cellStyle name="Normal 6 6 2 3 2 2" xfId="3336" xr:uid="{9A1D89D4-6210-4C69-82B2-A6351C5C02E5}"/>
    <cellStyle name="Normal 6 6 2 3 2 3" xfId="3337" xr:uid="{2DF6E87F-44D6-49C5-A034-CED966B87776}"/>
    <cellStyle name="Normal 6 6 2 3 2 4" xfId="3338" xr:uid="{D36819A1-BA2E-4032-B395-9187E53C4ABE}"/>
    <cellStyle name="Normal 6 6 2 3 3" xfId="3339" xr:uid="{AC2A9600-E8B1-432F-88B1-928D672C5C4B}"/>
    <cellStyle name="Normal 6 6 2 3 4" xfId="3340" xr:uid="{8D677C99-8310-4CF1-9ACF-376E12A8DE3B}"/>
    <cellStyle name="Normal 6 6 2 3 5" xfId="3341" xr:uid="{72E78E27-7E55-4494-AD52-E8FCA0950B72}"/>
    <cellStyle name="Normal 6 6 2 4" xfId="1682" xr:uid="{CE0ABDF0-51A5-4EC9-AAA0-9CDDA71012DC}"/>
    <cellStyle name="Normal 6 6 2 4 2" xfId="3342" xr:uid="{37E18916-19B1-44B3-835A-3C2C6E682E9B}"/>
    <cellStyle name="Normal 6 6 2 4 3" xfId="3343" xr:uid="{A4225C18-D05E-4BF9-B765-052BC97CD2C6}"/>
    <cellStyle name="Normal 6 6 2 4 4" xfId="3344" xr:uid="{4FDC8E5D-D212-4017-BFC0-310575D634CA}"/>
    <cellStyle name="Normal 6 6 2 5" xfId="3345" xr:uid="{F806B5EF-DA4F-48ED-BD56-730DA8CE6F55}"/>
    <cellStyle name="Normal 6 6 2 5 2" xfId="3346" xr:uid="{2E18AEB5-5D7C-42D5-8486-40DD8948748E}"/>
    <cellStyle name="Normal 6 6 2 5 3" xfId="3347" xr:uid="{7A9B8776-38F9-4CE0-AD0B-0EB5249B534B}"/>
    <cellStyle name="Normal 6 6 2 5 4" xfId="3348" xr:uid="{38CB7435-5A0B-4E65-ACFF-F39D7368F85C}"/>
    <cellStyle name="Normal 6 6 2 6" xfId="3349" xr:uid="{A2D311B8-10B9-4377-8A32-338455FDA2F1}"/>
    <cellStyle name="Normal 6 6 2 7" xfId="3350" xr:uid="{20A99A01-1EBE-4F73-BAD6-0C007A32DF79}"/>
    <cellStyle name="Normal 6 6 2 8" xfId="3351" xr:uid="{44140FC7-8232-4D76-BCE4-42DF516B38EC}"/>
    <cellStyle name="Normal 6 6 3" xfId="342" xr:uid="{C7F818A2-404A-40BA-B519-68007BC574CA}"/>
    <cellStyle name="Normal 6 6 3 2" xfId="666" xr:uid="{218C9607-F05D-4582-A36A-5C8340DC4C3B}"/>
    <cellStyle name="Normal 6 6 3 2 2" xfId="667" xr:uid="{40680548-60E4-4829-9D4C-CB735828CE07}"/>
    <cellStyle name="Normal 6 6 3 2 3" xfId="3352" xr:uid="{E3688A79-88DD-46E5-9807-6C06875720D4}"/>
    <cellStyle name="Normal 6 6 3 2 4" xfId="3353" xr:uid="{D7149905-0B29-41FF-920E-7C5BCEFEFC38}"/>
    <cellStyle name="Normal 6 6 3 3" xfId="668" xr:uid="{3E012A48-BDA2-46C2-B826-8BCF8EA7E605}"/>
    <cellStyle name="Normal 6 6 3 3 2" xfId="3354" xr:uid="{6E21FA4B-AD59-4DD5-B87C-7EC55E2E3E32}"/>
    <cellStyle name="Normal 6 6 3 3 3" xfId="3355" xr:uid="{7ED06A21-81D9-4F93-AF25-4A0293D8047E}"/>
    <cellStyle name="Normal 6 6 3 3 4" xfId="3356" xr:uid="{C64F0103-C1E9-410A-A206-E2A4CDCC61AE}"/>
    <cellStyle name="Normal 6 6 3 4" xfId="3357" xr:uid="{63465105-2BC6-42F6-9BD7-6C8EC374B224}"/>
    <cellStyle name="Normal 6 6 3 5" xfId="3358" xr:uid="{B5098EF5-7C4C-4570-B660-41B7A129C553}"/>
    <cellStyle name="Normal 6 6 3 6" xfId="3359" xr:uid="{6BE86046-AAF1-45A6-B3D2-D813DD420B80}"/>
    <cellStyle name="Normal 6 6 4" xfId="343" xr:uid="{418A9008-225B-4C6F-9282-AD1C2373B5BA}"/>
    <cellStyle name="Normal 6 6 4 2" xfId="669" xr:uid="{32EB434F-0C7A-490E-BC1A-704987175C21}"/>
    <cellStyle name="Normal 6 6 4 2 2" xfId="3360" xr:uid="{141BBEEF-F678-4691-8347-F29E2E741BDE}"/>
    <cellStyle name="Normal 6 6 4 2 3" xfId="3361" xr:uid="{47CAC4E6-82BE-41FC-8BF0-D6F479954D6B}"/>
    <cellStyle name="Normal 6 6 4 2 4" xfId="3362" xr:uid="{B39DA42C-A905-4947-BA92-982ECE002900}"/>
    <cellStyle name="Normal 6 6 4 3" xfId="3363" xr:uid="{F9E86B82-6B66-41D3-A819-023B3304028C}"/>
    <cellStyle name="Normal 6 6 4 4" xfId="3364" xr:uid="{0B5DFD61-7503-4F38-BF40-960697C646E1}"/>
    <cellStyle name="Normal 6 6 4 5" xfId="3365" xr:uid="{4C2ACC0C-EAAB-4448-9EA6-961E3928C40D}"/>
    <cellStyle name="Normal 6 6 5" xfId="670" xr:uid="{08924ABF-B2AF-40F4-B473-65568BAB6513}"/>
    <cellStyle name="Normal 6 6 5 2" xfId="3366" xr:uid="{266518B3-3093-415A-8FF7-88D77FAEF161}"/>
    <cellStyle name="Normal 6 6 5 3" xfId="3367" xr:uid="{CF53759C-55BB-4378-BC64-40E4E9146F30}"/>
    <cellStyle name="Normal 6 6 5 4" xfId="3368" xr:uid="{90D234F7-EA40-4432-97F2-BC673255D9C8}"/>
    <cellStyle name="Normal 6 6 6" xfId="3369" xr:uid="{D0D3D6C7-D722-4C2D-A0C2-3A04BD7FFB7F}"/>
    <cellStyle name="Normal 6 6 6 2" xfId="3370" xr:uid="{36ADCF42-1822-473C-AFFF-1E4B4FAA7AD1}"/>
    <cellStyle name="Normal 6 6 6 3" xfId="3371" xr:uid="{A5C06CB8-CDCA-4A16-8897-8058AA7BB220}"/>
    <cellStyle name="Normal 6 6 6 4" xfId="3372" xr:uid="{2FBACE87-0537-4D26-84F8-EC0B3E7CE454}"/>
    <cellStyle name="Normal 6 6 7" xfId="3373" xr:uid="{38FDE3A9-BD93-4A1A-BC60-BB96FD906C19}"/>
    <cellStyle name="Normal 6 6 8" xfId="3374" xr:uid="{EA42DC72-F922-427A-A370-52762A3B5E7B}"/>
    <cellStyle name="Normal 6 6 9" xfId="3375" xr:uid="{5A900E4A-89F0-4199-A932-DEC6F64A87D7}"/>
    <cellStyle name="Normal 6 7" xfId="132" xr:uid="{0F21BA8F-883E-443C-9595-E3F26BA61298}"/>
    <cellStyle name="Normal 6 7 2" xfId="344" xr:uid="{0F65E81E-BFC2-476F-B57D-28DF2DCBC852}"/>
    <cellStyle name="Normal 6 7 2 2" xfId="671" xr:uid="{AA54E640-13C3-4185-915A-1456F638D666}"/>
    <cellStyle name="Normal 6 7 2 2 2" xfId="1683" xr:uid="{030F6ABE-460A-422C-9DDE-62BBA0CEEC5B}"/>
    <cellStyle name="Normal 6 7 2 2 2 2" xfId="1684" xr:uid="{48E835E6-716A-4DEA-A52C-0A2B4E94C522}"/>
    <cellStyle name="Normal 6 7 2 2 3" xfId="1685" xr:uid="{6EF8CE07-5B16-4770-A8FB-5243EE05C307}"/>
    <cellStyle name="Normal 6 7 2 2 4" xfId="3376" xr:uid="{D29E67C2-8820-4EF5-BA11-98F2CF4E43D2}"/>
    <cellStyle name="Normal 6 7 2 3" xfId="1686" xr:uid="{812590F6-D7E5-40B5-A1EE-075C028F6718}"/>
    <cellStyle name="Normal 6 7 2 3 2" xfId="1687" xr:uid="{CC19F26C-B9B0-4413-983B-504710186E00}"/>
    <cellStyle name="Normal 6 7 2 3 3" xfId="3377" xr:uid="{DEBD89BA-57CB-4E76-8CD6-4436096165CD}"/>
    <cellStyle name="Normal 6 7 2 3 4" xfId="3378" xr:uid="{6678CABE-778F-4201-970E-2BEE20CA8B8C}"/>
    <cellStyle name="Normal 6 7 2 4" xfId="1688" xr:uid="{7A850081-B479-41AF-B37E-CAE3E1993BF5}"/>
    <cellStyle name="Normal 6 7 2 5" xfId="3379" xr:uid="{3D9CD7DF-4BAD-4F74-895B-7DE89F5F1E8E}"/>
    <cellStyle name="Normal 6 7 2 6" xfId="3380" xr:uid="{9D736681-2FE4-46A2-81BC-4E1336575101}"/>
    <cellStyle name="Normal 6 7 3" xfId="672" xr:uid="{2056C45B-C061-4931-BEAC-BAF272D948D5}"/>
    <cellStyle name="Normal 6 7 3 2" xfId="1689" xr:uid="{8F526BFA-1644-4F46-B55B-5001380DA993}"/>
    <cellStyle name="Normal 6 7 3 2 2" xfId="1690" xr:uid="{CF6BCAC7-0CA0-4454-9A8D-03540CBC8847}"/>
    <cellStyle name="Normal 6 7 3 2 3" xfId="3381" xr:uid="{2849CF39-7CA2-432B-945A-B4C79704BB35}"/>
    <cellStyle name="Normal 6 7 3 2 4" xfId="3382" xr:uid="{8264A319-EE7B-4C73-93C5-77113E97DB21}"/>
    <cellStyle name="Normal 6 7 3 3" xfId="1691" xr:uid="{0146CD73-4929-43F1-9CD6-8A30A462669B}"/>
    <cellStyle name="Normal 6 7 3 4" xfId="3383" xr:uid="{0C7B4D2E-BC97-4072-AB1B-918A300F6CB3}"/>
    <cellStyle name="Normal 6 7 3 5" xfId="3384" xr:uid="{D5412AAA-F75B-4231-8626-0D43D3543F6B}"/>
    <cellStyle name="Normal 6 7 4" xfId="1692" xr:uid="{96D60436-1411-44B3-BFE3-EEE65A1C3FE3}"/>
    <cellStyle name="Normal 6 7 4 2" xfId="1693" xr:uid="{747C48CC-CAA8-48D1-969E-DBA1F8C1C361}"/>
    <cellStyle name="Normal 6 7 4 3" xfId="3385" xr:uid="{526A0B11-1954-41F6-A81E-40EA8CB3A3B8}"/>
    <cellStyle name="Normal 6 7 4 4" xfId="3386" xr:uid="{EF01047B-6230-4F41-9DD4-EEF8051059FE}"/>
    <cellStyle name="Normal 6 7 5" xfId="1694" xr:uid="{8C3AF2C5-166A-4B8A-A6E6-B4FC5DB19B78}"/>
    <cellStyle name="Normal 6 7 5 2" xfId="3387" xr:uid="{50320DCB-104F-43DC-A91B-11C54B9DBB28}"/>
    <cellStyle name="Normal 6 7 5 3" xfId="3388" xr:uid="{234F05E5-6596-40BB-A21C-EEA4851AAE38}"/>
    <cellStyle name="Normal 6 7 5 4" xfId="3389" xr:uid="{416D6B8E-B9CB-4D33-8DFB-46941218ADC6}"/>
    <cellStyle name="Normal 6 7 6" xfId="3390" xr:uid="{E58BFF18-1459-4DC2-8DA5-F806C207F811}"/>
    <cellStyle name="Normal 6 7 7" xfId="3391" xr:uid="{DEBF5A37-EA9D-407E-9189-FFF98C803F66}"/>
    <cellStyle name="Normal 6 7 8" xfId="3392" xr:uid="{33A9E7FB-E5D4-4189-B0FB-509408E66F1C}"/>
    <cellStyle name="Normal 6 8" xfId="345" xr:uid="{77C7AD4C-A58D-49B0-8841-907279D6F4CA}"/>
    <cellStyle name="Normal 6 8 2" xfId="673" xr:uid="{F551DCE1-2B75-4689-A4FB-8E86789F7E16}"/>
    <cellStyle name="Normal 6 8 2 2" xfId="674" xr:uid="{783F2F4A-3BE4-4F1A-AA9C-64EA0D8405B2}"/>
    <cellStyle name="Normal 6 8 2 2 2" xfId="1695" xr:uid="{2811ED23-C673-4405-8425-CBD96313492D}"/>
    <cellStyle name="Normal 6 8 2 2 3" xfId="3393" xr:uid="{3A780D4D-5E4F-43BF-8EF8-357B6CBA6095}"/>
    <cellStyle name="Normal 6 8 2 2 4" xfId="3394" xr:uid="{C2641FF8-92CD-4FCC-8D3F-B47C170AB6F4}"/>
    <cellStyle name="Normal 6 8 2 3" xfId="1696" xr:uid="{F020C427-83C9-424D-ABC4-BB88A41AFCED}"/>
    <cellStyle name="Normal 6 8 2 4" xfId="3395" xr:uid="{7CE3047F-3FDD-4E89-8BA9-109508F53A6F}"/>
    <cellStyle name="Normal 6 8 2 5" xfId="3396" xr:uid="{D7F71DC7-F9E7-474D-8BBC-4FFD57954B8C}"/>
    <cellStyle name="Normal 6 8 3" xfId="675" xr:uid="{FA50D50C-6FA4-4BD9-A099-E2827E59CC8C}"/>
    <cellStyle name="Normal 6 8 3 2" xfId="1697" xr:uid="{5283E022-95FC-48C0-84FF-445D76466774}"/>
    <cellStyle name="Normal 6 8 3 3" xfId="3397" xr:uid="{78AD3CFC-DA8C-49BB-A008-0DA92A5911E0}"/>
    <cellStyle name="Normal 6 8 3 4" xfId="3398" xr:uid="{8B86D465-7C90-4FC1-A8E1-74F5FADA19AF}"/>
    <cellStyle name="Normal 6 8 4" xfId="1698" xr:uid="{47B95036-9244-4E86-90FD-40F46CBA0427}"/>
    <cellStyle name="Normal 6 8 4 2" xfId="3399" xr:uid="{38D39E5F-36C5-4A62-A4FC-4F4A68B06F5B}"/>
    <cellStyle name="Normal 6 8 4 3" xfId="3400" xr:uid="{96D448FB-F492-4BF8-86C4-C0E661F7FD7B}"/>
    <cellStyle name="Normal 6 8 4 4" xfId="3401" xr:uid="{8BCC709E-83FD-44DB-AA23-A7386AEFFF5F}"/>
    <cellStyle name="Normal 6 8 5" xfId="3402" xr:uid="{4ECF7D59-45DA-45E7-BC84-FE1A4EDFD2E5}"/>
    <cellStyle name="Normal 6 8 6" xfId="3403" xr:uid="{6F6B9145-96AC-440E-9AEF-399B11047654}"/>
    <cellStyle name="Normal 6 8 7" xfId="3404" xr:uid="{6DA02A74-4977-4A3F-A406-15E35C496514}"/>
    <cellStyle name="Normal 6 9" xfId="346" xr:uid="{48FDB380-A4A7-4ED5-8BA7-7219951E5AEE}"/>
    <cellStyle name="Normal 6 9 2" xfId="676" xr:uid="{0056ADC1-5C0E-4A67-B8B3-DEE5B586D4F7}"/>
    <cellStyle name="Normal 6 9 2 2" xfId="1699" xr:uid="{16C45124-0D13-4FB4-94CB-2338C03EF74A}"/>
    <cellStyle name="Normal 6 9 2 3" xfId="3405" xr:uid="{9F3F824E-6D4F-4D10-9723-0C865ED2E1C9}"/>
    <cellStyle name="Normal 6 9 2 4" xfId="3406" xr:uid="{25E51EBE-B45E-4AD8-BF45-A0B717905B5E}"/>
    <cellStyle name="Normal 6 9 3" xfId="1700" xr:uid="{50A23A20-27B4-4BA0-90AD-10E21429910F}"/>
    <cellStyle name="Normal 6 9 3 2" xfId="3407" xr:uid="{1F495617-2A8A-4C8E-939B-CB28AA8A425E}"/>
    <cellStyle name="Normal 6 9 3 3" xfId="3408" xr:uid="{929F600B-F897-4F81-A706-ED6F9A2737F5}"/>
    <cellStyle name="Normal 6 9 3 4" xfId="3409" xr:uid="{9849BA98-0DEE-46B6-AA75-854D877E919D}"/>
    <cellStyle name="Normal 6 9 4" xfId="3410" xr:uid="{9B7D722A-5EFB-4E5C-BF7C-CAE83958F710}"/>
    <cellStyle name="Normal 6 9 5" xfId="3411" xr:uid="{58850C8D-E946-4C57-B65C-853DA9D3DB54}"/>
    <cellStyle name="Normal 6 9 6" xfId="3412" xr:uid="{6740C953-81BF-4750-A46C-6FDDB3F68D4F}"/>
    <cellStyle name="Normal 7" xfId="66" xr:uid="{DB68B8AF-DAD2-4158-A67F-AEED74608DD6}"/>
    <cellStyle name="Normal 7 10" xfId="1701" xr:uid="{FA511750-D0DD-4912-8B2C-E17ABC138CE8}"/>
    <cellStyle name="Normal 7 10 2" xfId="3413" xr:uid="{82377832-9D89-4507-B296-89EF0B8B0E86}"/>
    <cellStyle name="Normal 7 10 3" xfId="3414" xr:uid="{69533DBB-ABCD-41E4-B8B5-EF5CC0E916F2}"/>
    <cellStyle name="Normal 7 10 4" xfId="3415" xr:uid="{958EDB96-AEE6-4FF3-A991-146457BCA049}"/>
    <cellStyle name="Normal 7 11" xfId="3416" xr:uid="{3BAFDBC1-0BF3-4DC5-A51E-A489BDCFD4B7}"/>
    <cellStyle name="Normal 7 11 2" xfId="3417" xr:uid="{80749842-4089-45D4-A1F0-5579C87B07B3}"/>
    <cellStyle name="Normal 7 11 3" xfId="3418" xr:uid="{BCB482AD-EE0B-4212-9095-5E8DF40D299F}"/>
    <cellStyle name="Normal 7 11 4" xfId="3419" xr:uid="{87FCC314-689F-46F2-9D37-D1690FFF16E1}"/>
    <cellStyle name="Normal 7 12" xfId="3420" xr:uid="{7F7DCC21-9148-4666-812C-3DB35BA765F4}"/>
    <cellStyle name="Normal 7 12 2" xfId="3421" xr:uid="{A8325D01-2405-4E3F-B137-6A6284D87AA7}"/>
    <cellStyle name="Normal 7 13" xfId="3422" xr:uid="{0FB0766E-3227-4FD4-915C-6053DC487821}"/>
    <cellStyle name="Normal 7 14" xfId="3423" xr:uid="{030387C7-B9A1-4B01-A3DA-26D88CB4BACC}"/>
    <cellStyle name="Normal 7 15" xfId="3424" xr:uid="{6C9D49C2-A31A-40DA-9698-CF895B8CAC45}"/>
    <cellStyle name="Normal 7 2" xfId="133" xr:uid="{F34A70E9-87C6-4041-8612-072C3B43F033}"/>
    <cellStyle name="Normal 7 2 10" xfId="3425" xr:uid="{1E5D11C2-D617-472A-BB32-361C0D173306}"/>
    <cellStyle name="Normal 7 2 11" xfId="3426" xr:uid="{DCA97DB7-70F1-45B7-8935-A552C5197F25}"/>
    <cellStyle name="Normal 7 2 2" xfId="134" xr:uid="{8ECAE053-97C3-4633-B7A2-90854EA5397A}"/>
    <cellStyle name="Normal 7 2 2 2" xfId="135" xr:uid="{AC820FB0-ECC2-4945-AD09-4CD0D714CA61}"/>
    <cellStyle name="Normal 7 2 2 2 2" xfId="347" xr:uid="{81B309D7-1677-4B75-B600-BA06AB761730}"/>
    <cellStyle name="Normal 7 2 2 2 2 2" xfId="677" xr:uid="{DAC39412-1E38-4A03-A182-A6B8FAABC36B}"/>
    <cellStyle name="Normal 7 2 2 2 2 2 2" xfId="678" xr:uid="{BC5A0575-E7F2-48DC-8266-71C0CB568C65}"/>
    <cellStyle name="Normal 7 2 2 2 2 2 2 2" xfId="1702" xr:uid="{6DC91318-F2E7-403B-8193-8898CA076D47}"/>
    <cellStyle name="Normal 7 2 2 2 2 2 2 2 2" xfId="1703" xr:uid="{E9B33276-13AC-4600-AEF1-9255447E496A}"/>
    <cellStyle name="Normal 7 2 2 2 2 2 2 3" xfId="1704" xr:uid="{C44AC556-3B6D-472A-BBEA-423459F7F13B}"/>
    <cellStyle name="Normal 7 2 2 2 2 2 3" xfId="1705" xr:uid="{07C0C652-42F4-4CB3-8EC2-FDA9DB9237E3}"/>
    <cellStyle name="Normal 7 2 2 2 2 2 3 2" xfId="1706" xr:uid="{2DADE9F3-FB42-4E75-985B-8BD8824D2D8A}"/>
    <cellStyle name="Normal 7 2 2 2 2 2 4" xfId="1707" xr:uid="{271904FB-74A0-4D5D-9DBA-19D69871F638}"/>
    <cellStyle name="Normal 7 2 2 2 2 3" xfId="679" xr:uid="{DC3A0FE0-D1D5-4ABA-8AC3-DF074A20795E}"/>
    <cellStyle name="Normal 7 2 2 2 2 3 2" xfId="1708" xr:uid="{80DABC6E-F497-47DB-A331-48EDB9FCE7D6}"/>
    <cellStyle name="Normal 7 2 2 2 2 3 2 2" xfId="1709" xr:uid="{4A943AF1-39CD-412C-9C6B-9B40231666B6}"/>
    <cellStyle name="Normal 7 2 2 2 2 3 3" xfId="1710" xr:uid="{F605FAEC-23E4-4217-97D2-45A2E2D3432B}"/>
    <cellStyle name="Normal 7 2 2 2 2 3 4" xfId="3427" xr:uid="{2D7F9E08-E167-4207-B055-065586D86FFC}"/>
    <cellStyle name="Normal 7 2 2 2 2 4" xfId="1711" xr:uid="{405D07A1-D0CD-4871-96FC-87F17F76E12D}"/>
    <cellStyle name="Normal 7 2 2 2 2 4 2" xfId="1712" xr:uid="{13700BFC-79A1-460F-A30C-BC427D147834}"/>
    <cellStyle name="Normal 7 2 2 2 2 5" xfId="1713" xr:uid="{3DA7F4FE-C1CA-43E3-8230-7EDF14103593}"/>
    <cellStyle name="Normal 7 2 2 2 2 6" xfId="3428" xr:uid="{CF2DE6DC-E4EA-458C-9BE0-8403BE74575C}"/>
    <cellStyle name="Normal 7 2 2 2 3" xfId="348" xr:uid="{E7140FA7-B0AF-4033-BB75-1F489C072E9B}"/>
    <cellStyle name="Normal 7 2 2 2 3 2" xfId="680" xr:uid="{408FB0E4-9B82-4F03-B08D-2559170836AE}"/>
    <cellStyle name="Normal 7 2 2 2 3 2 2" xfId="681" xr:uid="{C7B3DA41-3E2B-4F58-B60C-DD45D7CC500F}"/>
    <cellStyle name="Normal 7 2 2 2 3 2 2 2" xfId="1714" xr:uid="{E99A4022-9ECF-4014-94A9-E323685B6E44}"/>
    <cellStyle name="Normal 7 2 2 2 3 2 2 2 2" xfId="1715" xr:uid="{DDAD4B41-5709-463F-9BE8-CC3920529BCC}"/>
    <cellStyle name="Normal 7 2 2 2 3 2 2 3" xfId="1716" xr:uid="{AF23DAB9-513F-4855-9083-7F699FBB9D1E}"/>
    <cellStyle name="Normal 7 2 2 2 3 2 3" xfId="1717" xr:uid="{67E26756-3B32-40E3-B5C1-9C054E1D2344}"/>
    <cellStyle name="Normal 7 2 2 2 3 2 3 2" xfId="1718" xr:uid="{01562D1D-7946-4E60-B620-F62D150EA9B0}"/>
    <cellStyle name="Normal 7 2 2 2 3 2 4" xfId="1719" xr:uid="{F644298E-B089-4582-BB62-AA7657D1F789}"/>
    <cellStyle name="Normal 7 2 2 2 3 3" xfId="682" xr:uid="{4827A0C6-5B62-426F-A59A-D9FAF14A4038}"/>
    <cellStyle name="Normal 7 2 2 2 3 3 2" xfId="1720" xr:uid="{90E0C869-349B-4C8A-B481-54F7BA2C4536}"/>
    <cellStyle name="Normal 7 2 2 2 3 3 2 2" xfId="1721" xr:uid="{4E613847-F74F-469E-BC15-FD3848C414AE}"/>
    <cellStyle name="Normal 7 2 2 2 3 3 3" xfId="1722" xr:uid="{E14140F6-E6D3-4367-8F6D-AFB3921D3894}"/>
    <cellStyle name="Normal 7 2 2 2 3 4" xfId="1723" xr:uid="{F0110E81-FAC3-420E-9BCD-D363CF65AFAB}"/>
    <cellStyle name="Normal 7 2 2 2 3 4 2" xfId="1724" xr:uid="{B694495E-C8AC-4909-96BF-357D9E67B4FB}"/>
    <cellStyle name="Normal 7 2 2 2 3 5" xfId="1725" xr:uid="{E44C3658-C0C5-4170-8730-F5C4F8104A6C}"/>
    <cellStyle name="Normal 7 2 2 2 4" xfId="683" xr:uid="{317CB3BD-9668-4D4A-BF16-2100CA235416}"/>
    <cellStyle name="Normal 7 2 2 2 4 2" xfId="684" xr:uid="{83E0FF3B-0E65-4D62-BAED-9396C0719C24}"/>
    <cellStyle name="Normal 7 2 2 2 4 2 2" xfId="1726" xr:uid="{AF646946-6EA4-4EF7-9499-E70A04977698}"/>
    <cellStyle name="Normal 7 2 2 2 4 2 2 2" xfId="1727" xr:uid="{5862D0B0-0738-4CFD-A753-D2BAA9BB59C9}"/>
    <cellStyle name="Normal 7 2 2 2 4 2 3" xfId="1728" xr:uid="{4AE3BF2E-96DD-4ED5-A11E-B5098E40DD95}"/>
    <cellStyle name="Normal 7 2 2 2 4 3" xfId="1729" xr:uid="{9ED70DF4-7A00-4D0E-BEEC-336493E3F4F3}"/>
    <cellStyle name="Normal 7 2 2 2 4 3 2" xfId="1730" xr:uid="{81C13AEE-2EA8-4B05-9A9D-9DF8D8D28C18}"/>
    <cellStyle name="Normal 7 2 2 2 4 4" xfId="1731" xr:uid="{DE80C5C9-9C2E-4BBD-9F57-C84E06F51F45}"/>
    <cellStyle name="Normal 7 2 2 2 5" xfId="685" xr:uid="{3D3B2967-FB06-4626-9C3E-708062F61A16}"/>
    <cellStyle name="Normal 7 2 2 2 5 2" xfId="1732" xr:uid="{C929A082-4427-4A9F-80A1-4A0BF276A291}"/>
    <cellStyle name="Normal 7 2 2 2 5 2 2" xfId="1733" xr:uid="{D2DC473D-5C76-48A4-8D53-9A1CE3452F84}"/>
    <cellStyle name="Normal 7 2 2 2 5 3" xfId="1734" xr:uid="{D5F56CF4-C535-44BA-BC3B-3CAC602F9C92}"/>
    <cellStyle name="Normal 7 2 2 2 5 4" xfId="3429" xr:uid="{8F1E1AA6-F55A-40F8-A627-5086762B06E1}"/>
    <cellStyle name="Normal 7 2 2 2 6" xfId="1735" xr:uid="{0A7BC02E-9D43-4E87-A6FC-F207D3150E54}"/>
    <cellStyle name="Normal 7 2 2 2 6 2" xfId="1736" xr:uid="{C15456C2-94BE-4E4A-AF41-126A309E0E03}"/>
    <cellStyle name="Normal 7 2 2 2 7" xfId="1737" xr:uid="{BB72881C-F7FB-4D54-9F53-44F697C82BAA}"/>
    <cellStyle name="Normal 7 2 2 2 8" xfId="3430" xr:uid="{537EF2EB-FD2E-47D3-8EFD-0AEC0A688340}"/>
    <cellStyle name="Normal 7 2 2 3" xfId="349" xr:uid="{9615240B-4028-4A42-B772-722E432874A2}"/>
    <cellStyle name="Normal 7 2 2 3 2" xfId="686" xr:uid="{C5B26B1C-783A-47AF-94FD-88603149D531}"/>
    <cellStyle name="Normal 7 2 2 3 2 2" xfId="687" xr:uid="{AEDE6035-7016-4D78-A6E1-B100C660C672}"/>
    <cellStyle name="Normal 7 2 2 3 2 2 2" xfId="1738" xr:uid="{85EC570F-4F07-468C-BFE1-80CDBF652F98}"/>
    <cellStyle name="Normal 7 2 2 3 2 2 2 2" xfId="1739" xr:uid="{7141247A-EE8F-43DA-8AB3-55AF1237746A}"/>
    <cellStyle name="Normal 7 2 2 3 2 2 3" xfId="1740" xr:uid="{00E62873-40B8-48E4-AC75-92AB51705FE5}"/>
    <cellStyle name="Normal 7 2 2 3 2 3" xfId="1741" xr:uid="{0621C491-0320-4F04-84AA-A5565A989634}"/>
    <cellStyle name="Normal 7 2 2 3 2 3 2" xfId="1742" xr:uid="{873E2E26-33D1-4225-986C-7A623398CC37}"/>
    <cellStyle name="Normal 7 2 2 3 2 4" xfId="1743" xr:uid="{E75AF88E-3CC7-4A62-A7CA-431C12389650}"/>
    <cellStyle name="Normal 7 2 2 3 3" xfId="688" xr:uid="{C52B999A-BF06-4CEC-84BA-189938075F64}"/>
    <cellStyle name="Normal 7 2 2 3 3 2" xfId="1744" xr:uid="{C13F9F7C-88DE-45E9-B42F-8873B9C3455E}"/>
    <cellStyle name="Normal 7 2 2 3 3 2 2" xfId="1745" xr:uid="{E0FDEC1F-590B-47BB-A2FD-2167D5985227}"/>
    <cellStyle name="Normal 7 2 2 3 3 3" xfId="1746" xr:uid="{B688D989-208D-43A5-B8EA-7DDE68FB8317}"/>
    <cellStyle name="Normal 7 2 2 3 3 4" xfId="3431" xr:uid="{CE802FDE-3278-47D5-BD83-08BE359DF25D}"/>
    <cellStyle name="Normal 7 2 2 3 4" xfId="1747" xr:uid="{19B21077-41D0-446B-BD75-DBDDCD66E72B}"/>
    <cellStyle name="Normal 7 2 2 3 4 2" xfId="1748" xr:uid="{1F437951-26A1-417D-BE83-83E16251773D}"/>
    <cellStyle name="Normal 7 2 2 3 5" xfId="1749" xr:uid="{BF80D764-A384-4950-A3EA-EA67FD572357}"/>
    <cellStyle name="Normal 7 2 2 3 6" xfId="3432" xr:uid="{6D21D08E-FCFE-479E-9C4D-0DAA0FECA7E6}"/>
    <cellStyle name="Normal 7 2 2 4" xfId="350" xr:uid="{C7FB1F8E-065E-4745-B814-86DE149FCE1D}"/>
    <cellStyle name="Normal 7 2 2 4 2" xfId="689" xr:uid="{601CBD2F-933F-441B-9C64-AE8EAEEBCB98}"/>
    <cellStyle name="Normal 7 2 2 4 2 2" xfId="690" xr:uid="{E2EB79CB-1625-4BE2-9E11-30794FD0058E}"/>
    <cellStyle name="Normal 7 2 2 4 2 2 2" xfId="1750" xr:uid="{372942EA-B3F0-497E-942A-5B443584F8C3}"/>
    <cellStyle name="Normal 7 2 2 4 2 2 2 2" xfId="1751" xr:uid="{101964D3-C342-4084-96F8-FC240D1AF06D}"/>
    <cellStyle name="Normal 7 2 2 4 2 2 3" xfId="1752" xr:uid="{056E429D-6017-4B3E-A349-3E802E2BAA02}"/>
    <cellStyle name="Normal 7 2 2 4 2 3" xfId="1753" xr:uid="{EA784E7E-BFB8-40AE-ABCA-C6F13E1853C9}"/>
    <cellStyle name="Normal 7 2 2 4 2 3 2" xfId="1754" xr:uid="{9F1DDC81-E5A4-43A7-AD96-B96E229A7705}"/>
    <cellStyle name="Normal 7 2 2 4 2 4" xfId="1755" xr:uid="{179090A1-581D-46E0-A5E1-86E2A3641F14}"/>
    <cellStyle name="Normal 7 2 2 4 3" xfId="691" xr:uid="{B42C41F6-EE50-4CAE-9AED-1A415AED0ECB}"/>
    <cellStyle name="Normal 7 2 2 4 3 2" xfId="1756" xr:uid="{0888809E-79C5-4567-997C-E7C341755010}"/>
    <cellStyle name="Normal 7 2 2 4 3 2 2" xfId="1757" xr:uid="{04FFB572-3091-454E-AB8F-D112DD95F922}"/>
    <cellStyle name="Normal 7 2 2 4 3 3" xfId="1758" xr:uid="{EDF723C7-AA80-4179-AA77-7EE9E3D4D663}"/>
    <cellStyle name="Normal 7 2 2 4 4" xfId="1759" xr:uid="{8089A78E-5F9E-4683-9E2F-AD3000C8C43B}"/>
    <cellStyle name="Normal 7 2 2 4 4 2" xfId="1760" xr:uid="{D9DA3ACC-DA87-42B1-92A8-C8F44C0A6E62}"/>
    <cellStyle name="Normal 7 2 2 4 5" xfId="1761" xr:uid="{4515560E-4AE9-42B2-AFD2-DA7B9B3F4066}"/>
    <cellStyle name="Normal 7 2 2 5" xfId="351" xr:uid="{0D60F544-0ED7-483C-8296-C83772C53C0E}"/>
    <cellStyle name="Normal 7 2 2 5 2" xfId="692" xr:uid="{A599B3BE-038D-4B33-BED8-2B21DA8F94C2}"/>
    <cellStyle name="Normal 7 2 2 5 2 2" xfId="1762" xr:uid="{E3F92587-654F-4521-9EE2-FC550BB38D73}"/>
    <cellStyle name="Normal 7 2 2 5 2 2 2" xfId="1763" xr:uid="{387C3189-1582-4026-A14A-093E5A62365B}"/>
    <cellStyle name="Normal 7 2 2 5 2 3" xfId="1764" xr:uid="{A6747285-0491-49F5-907B-3B2C467EBE4C}"/>
    <cellStyle name="Normal 7 2 2 5 3" xfId="1765" xr:uid="{EE78AF24-C3E6-4356-9DA1-F1C651C210DC}"/>
    <cellStyle name="Normal 7 2 2 5 3 2" xfId="1766" xr:uid="{136546B6-46C8-4316-BFDD-D4FC0757019F}"/>
    <cellStyle name="Normal 7 2 2 5 4" xfId="1767" xr:uid="{22A9486F-27D9-400A-A72F-482B5BCC18C4}"/>
    <cellStyle name="Normal 7 2 2 6" xfId="693" xr:uid="{392EB541-BEA0-4D5A-ADB9-B7BEFC6D97AC}"/>
    <cellStyle name="Normal 7 2 2 6 2" xfId="1768" xr:uid="{A054505F-365E-4B6D-B596-2625D89399AF}"/>
    <cellStyle name="Normal 7 2 2 6 2 2" xfId="1769" xr:uid="{C10E6423-2F24-4020-A30B-BAEEA2E22BC0}"/>
    <cellStyle name="Normal 7 2 2 6 3" xfId="1770" xr:uid="{7B149910-E958-45C0-86D0-717831E7005F}"/>
    <cellStyle name="Normal 7 2 2 6 4" xfId="3433" xr:uid="{13A0157C-BFEE-4B06-874D-D9AFFD7EEBAD}"/>
    <cellStyle name="Normal 7 2 2 7" xfId="1771" xr:uid="{DBC9421E-108F-4742-B16F-93A8354ECE05}"/>
    <cellStyle name="Normal 7 2 2 7 2" xfId="1772" xr:uid="{F9D02421-FDA8-4A53-8B90-34CAEA3EDC45}"/>
    <cellStyle name="Normal 7 2 2 8" xfId="1773" xr:uid="{51E953BA-9B7B-416C-929E-8C6782A212D0}"/>
    <cellStyle name="Normal 7 2 2 9" xfId="3434" xr:uid="{140E982B-E923-4AC1-AAC5-910DF00537C9}"/>
    <cellStyle name="Normal 7 2 3" xfId="136" xr:uid="{580296B6-011F-46BC-9552-E2423E368FFF}"/>
    <cellStyle name="Normal 7 2 3 2" xfId="137" xr:uid="{F70223CD-C093-43AF-9127-95CA85072025}"/>
    <cellStyle name="Normal 7 2 3 2 2" xfId="694" xr:uid="{312910E5-81D3-43D6-B776-BF6B32BB8966}"/>
    <cellStyle name="Normal 7 2 3 2 2 2" xfId="695" xr:uid="{039494F8-5F69-4C34-8B85-93DC4BCB1B88}"/>
    <cellStyle name="Normal 7 2 3 2 2 2 2" xfId="1774" xr:uid="{D963AF43-20A0-4DBF-8EBE-CC0319C25CCA}"/>
    <cellStyle name="Normal 7 2 3 2 2 2 2 2" xfId="1775" xr:uid="{0F8AE1CB-F70D-4862-89B7-8A7FB00916A1}"/>
    <cellStyle name="Normal 7 2 3 2 2 2 3" xfId="1776" xr:uid="{A868F0FD-2ED9-437C-8FA3-1B82C4E1849E}"/>
    <cellStyle name="Normal 7 2 3 2 2 3" xfId="1777" xr:uid="{2F09C6F1-5008-4133-BF63-71A70E96317B}"/>
    <cellStyle name="Normal 7 2 3 2 2 3 2" xfId="1778" xr:uid="{D105D875-D129-47D5-9609-7376B64AE7A9}"/>
    <cellStyle name="Normal 7 2 3 2 2 4" xfId="1779" xr:uid="{F17D0629-EE45-458F-A43F-9E616F45D051}"/>
    <cellStyle name="Normal 7 2 3 2 3" xfId="696" xr:uid="{67ED29D0-9E93-4FB6-B0BE-C1689A9EE473}"/>
    <cellStyle name="Normal 7 2 3 2 3 2" xfId="1780" xr:uid="{755258F6-E3EF-4610-8099-B43569696240}"/>
    <cellStyle name="Normal 7 2 3 2 3 2 2" xfId="1781" xr:uid="{029480A8-3CAF-4DA3-B9B6-D3CC8BA8280D}"/>
    <cellStyle name="Normal 7 2 3 2 3 3" xfId="1782" xr:uid="{DFCE365C-689D-462C-AD23-912A2C6B014F}"/>
    <cellStyle name="Normal 7 2 3 2 3 4" xfId="3435" xr:uid="{D767F481-247C-4F3C-8367-44F2B7C77A62}"/>
    <cellStyle name="Normal 7 2 3 2 4" xfId="1783" xr:uid="{80765877-8A3A-4E98-BAED-3F7908146BC1}"/>
    <cellStyle name="Normal 7 2 3 2 4 2" xfId="1784" xr:uid="{2BE0F09E-473D-4A07-BF92-05C277EF3AE3}"/>
    <cellStyle name="Normal 7 2 3 2 5" xfId="1785" xr:uid="{D769193F-13CB-4398-B3C8-36100C66EE81}"/>
    <cellStyle name="Normal 7 2 3 2 6" xfId="3436" xr:uid="{F53EF8C8-8822-4C47-B3BF-7A17572297FF}"/>
    <cellStyle name="Normal 7 2 3 3" xfId="352" xr:uid="{B82F7340-E4E3-4397-9852-048E834F76D9}"/>
    <cellStyle name="Normal 7 2 3 3 2" xfId="697" xr:uid="{2F38E4F5-11F9-4621-98BD-212D1D05CA19}"/>
    <cellStyle name="Normal 7 2 3 3 2 2" xfId="698" xr:uid="{5A3C9FB7-8D37-47C9-B751-D115FF1C0053}"/>
    <cellStyle name="Normal 7 2 3 3 2 2 2" xfId="1786" xr:uid="{11F1A572-B0AD-4D24-9169-D39EFCB87C65}"/>
    <cellStyle name="Normal 7 2 3 3 2 2 2 2" xfId="1787" xr:uid="{332EFEA6-8F3F-4EBB-ABC3-282881664A7F}"/>
    <cellStyle name="Normal 7 2 3 3 2 2 3" xfId="1788" xr:uid="{AA411103-2FA1-4E36-9F6E-261E6E9DCE7C}"/>
    <cellStyle name="Normal 7 2 3 3 2 3" xfId="1789" xr:uid="{70643F1C-5800-40E5-9441-5E41727899F8}"/>
    <cellStyle name="Normal 7 2 3 3 2 3 2" xfId="1790" xr:uid="{83AA143D-9EAA-47D3-A0A8-B8B15EBCCCC3}"/>
    <cellStyle name="Normal 7 2 3 3 2 4" xfId="1791" xr:uid="{952A13E3-3327-41FB-9CBD-D9918C260BE4}"/>
    <cellStyle name="Normal 7 2 3 3 3" xfId="699" xr:uid="{AE540F46-DA38-4C15-8F8B-90421A938B45}"/>
    <cellStyle name="Normal 7 2 3 3 3 2" xfId="1792" xr:uid="{CE2ACF02-F91D-4490-8A98-3B52190DB7D9}"/>
    <cellStyle name="Normal 7 2 3 3 3 2 2" xfId="1793" xr:uid="{8C54D3A9-B531-4ABA-9EEB-8209E3D7E6E4}"/>
    <cellStyle name="Normal 7 2 3 3 3 3" xfId="1794" xr:uid="{05254226-7783-444E-A65A-D6C20C80622C}"/>
    <cellStyle name="Normal 7 2 3 3 4" xfId="1795" xr:uid="{0D39F5B4-6FBC-4896-9D15-07DC262EA82A}"/>
    <cellStyle name="Normal 7 2 3 3 4 2" xfId="1796" xr:uid="{6D04E126-597E-4A12-9AAB-F8E21BF5FA70}"/>
    <cellStyle name="Normal 7 2 3 3 5" xfId="1797" xr:uid="{E1BE0758-7E90-477D-9208-E02CFCD22720}"/>
    <cellStyle name="Normal 7 2 3 4" xfId="353" xr:uid="{38835F6D-7563-4ABE-B261-F27EAE4253B7}"/>
    <cellStyle name="Normal 7 2 3 4 2" xfId="700" xr:uid="{494AA0E0-0BA6-4603-A6E8-AB5512098B37}"/>
    <cellStyle name="Normal 7 2 3 4 2 2" xfId="1798" xr:uid="{F04653E7-9691-4562-8E45-D23C3B38003C}"/>
    <cellStyle name="Normal 7 2 3 4 2 2 2" xfId="1799" xr:uid="{1C00943C-6E31-4AAE-A06A-4862AC95D8F1}"/>
    <cellStyle name="Normal 7 2 3 4 2 3" xfId="1800" xr:uid="{4E932B37-6142-409B-9229-7AD897CE22EC}"/>
    <cellStyle name="Normal 7 2 3 4 3" xfId="1801" xr:uid="{1F97B472-794F-448A-95CB-F2331C3010FE}"/>
    <cellStyle name="Normal 7 2 3 4 3 2" xfId="1802" xr:uid="{03A1B714-7263-479C-85E9-F5A0E47DC546}"/>
    <cellStyle name="Normal 7 2 3 4 4" xfId="1803" xr:uid="{03CDEBB6-3926-4491-85D0-BF80BB46453F}"/>
    <cellStyle name="Normal 7 2 3 5" xfId="701" xr:uid="{91740D27-EAB5-4E3D-A655-B0B19157051D}"/>
    <cellStyle name="Normal 7 2 3 5 2" xfId="1804" xr:uid="{368232BF-808D-4C3E-A60A-69CABDCA0ECD}"/>
    <cellStyle name="Normal 7 2 3 5 2 2" xfId="1805" xr:uid="{E0D09A02-B2F5-4343-9468-BD594B59B2FD}"/>
    <cellStyle name="Normal 7 2 3 5 3" xfId="1806" xr:uid="{DFBD18D4-C0FC-436C-9606-4A374318EBEF}"/>
    <cellStyle name="Normal 7 2 3 5 4" xfId="3437" xr:uid="{45EB64FA-D85F-4BB5-9051-DF96C5D1A8F4}"/>
    <cellStyle name="Normal 7 2 3 6" xfId="1807" xr:uid="{FB3FE113-067C-4589-BA72-B5FD730F852E}"/>
    <cellStyle name="Normal 7 2 3 6 2" xfId="1808" xr:uid="{FDE64FAD-E5B7-490A-8C50-97E3C9D0B163}"/>
    <cellStyle name="Normal 7 2 3 7" xfId="1809" xr:uid="{CEE2E501-C877-44C8-8890-DEA6A5E2B62A}"/>
    <cellStyle name="Normal 7 2 3 8" xfId="3438" xr:uid="{1ABE16A8-28E3-47A5-ACAA-3673679CA2E5}"/>
    <cellStyle name="Normal 7 2 4" xfId="138" xr:uid="{7CBA959A-88BA-4695-9E1D-DC004213A9F9}"/>
    <cellStyle name="Normal 7 2 4 2" xfId="448" xr:uid="{5CD1A913-EC47-4D5B-972A-309D5101E0B4}"/>
    <cellStyle name="Normal 7 2 4 2 2" xfId="702" xr:uid="{24894F7F-DBF5-4B78-AC52-64B6058F89E8}"/>
    <cellStyle name="Normal 7 2 4 2 2 2" xfId="1810" xr:uid="{5C38E0C2-18EC-4FFB-B442-F00279A44B89}"/>
    <cellStyle name="Normal 7 2 4 2 2 2 2" xfId="1811" xr:uid="{4D926BB7-43D0-439B-A2C3-539159693D0B}"/>
    <cellStyle name="Normal 7 2 4 2 2 3" xfId="1812" xr:uid="{6C6CBBF2-5D1F-4C00-B90B-C6E9A408CBFE}"/>
    <cellStyle name="Normal 7 2 4 2 2 4" xfId="3439" xr:uid="{B05ED41F-A371-4808-B77B-5CCBFD1A08F9}"/>
    <cellStyle name="Normal 7 2 4 2 3" xfId="1813" xr:uid="{3DE08DB6-9E28-4350-A21D-F0A7B7F56ED9}"/>
    <cellStyle name="Normal 7 2 4 2 3 2" xfId="1814" xr:uid="{F97D99D7-368E-49D2-8999-44442DEDC644}"/>
    <cellStyle name="Normal 7 2 4 2 4" xfId="1815" xr:uid="{43A3029E-ECBA-4419-A01D-BDA75F0C20E5}"/>
    <cellStyle name="Normal 7 2 4 2 5" xfId="3440" xr:uid="{CBF3BE6E-3B61-41F0-8DEC-DE29EA01CE12}"/>
    <cellStyle name="Normal 7 2 4 3" xfId="703" xr:uid="{344C983B-4A8B-4AAD-AF9D-C00F5A6CB4B1}"/>
    <cellStyle name="Normal 7 2 4 3 2" xfId="1816" xr:uid="{A3F26E8C-834B-4F3D-AD72-4C82330376F0}"/>
    <cellStyle name="Normal 7 2 4 3 2 2" xfId="1817" xr:uid="{04608ADB-D0B9-4096-A885-12CF5CA8D8FF}"/>
    <cellStyle name="Normal 7 2 4 3 3" xfId="1818" xr:uid="{87F125C9-C427-4318-8C66-73D0CA51F138}"/>
    <cellStyle name="Normal 7 2 4 3 4" xfId="3441" xr:uid="{2BC7D569-D5FF-4E69-AFE6-B4C8E1D3A0D3}"/>
    <cellStyle name="Normal 7 2 4 4" xfId="1819" xr:uid="{20A5A871-D0E9-4C68-91D9-EF1C0F242506}"/>
    <cellStyle name="Normal 7 2 4 4 2" xfId="1820" xr:uid="{35DCDE6C-D2A4-42A0-99F1-E9B349F2238D}"/>
    <cellStyle name="Normal 7 2 4 4 3" xfId="3442" xr:uid="{F89B6E67-1D3D-4FCA-9FE6-36E1C185EE86}"/>
    <cellStyle name="Normal 7 2 4 4 4" xfId="3443" xr:uid="{DACD6A0D-F54D-4B6B-A446-1DD09B281CF0}"/>
    <cellStyle name="Normal 7 2 4 5" xfId="1821" xr:uid="{BC4A6E00-6663-452D-A7A5-533402CE896F}"/>
    <cellStyle name="Normal 7 2 4 6" xfId="3444" xr:uid="{C347D4DA-EDF9-4206-9B04-1768AA2D7A7B}"/>
    <cellStyle name="Normal 7 2 4 7" xfId="3445" xr:uid="{0BE7B17C-29E6-48D9-82D8-C795CF3F4361}"/>
    <cellStyle name="Normal 7 2 5" xfId="354" xr:uid="{348029E9-6CEE-46B5-A51C-6D95DCFB8DD4}"/>
    <cellStyle name="Normal 7 2 5 2" xfId="704" xr:uid="{1EF56AE1-222F-4472-85A0-9975F73F1320}"/>
    <cellStyle name="Normal 7 2 5 2 2" xfId="705" xr:uid="{572D9C48-6A87-4F8D-BA65-1DA1E994D74D}"/>
    <cellStyle name="Normal 7 2 5 2 2 2" xfId="1822" xr:uid="{D4146D64-DE25-4148-9D68-E402C01559D4}"/>
    <cellStyle name="Normal 7 2 5 2 2 2 2" xfId="1823" xr:uid="{F4744F3D-A970-4F7E-BADE-E0FF3AA367FD}"/>
    <cellStyle name="Normal 7 2 5 2 2 3" xfId="1824" xr:uid="{CE735F55-2512-443A-BB75-A4FBF23E36F1}"/>
    <cellStyle name="Normal 7 2 5 2 3" xfId="1825" xr:uid="{07BED0BB-29BE-4510-9EE3-25CE87C1350D}"/>
    <cellStyle name="Normal 7 2 5 2 3 2" xfId="1826" xr:uid="{B55881EB-704B-4170-8338-9EA0F6629A6B}"/>
    <cellStyle name="Normal 7 2 5 2 4" xfId="1827" xr:uid="{6E5C86B2-9469-43AD-8285-81392EA60425}"/>
    <cellStyle name="Normal 7 2 5 3" xfId="706" xr:uid="{0D24CDA7-B40E-443B-B413-3F6932593F6C}"/>
    <cellStyle name="Normal 7 2 5 3 2" xfId="1828" xr:uid="{62AAFBEA-5ABF-4366-84B6-6615B67E183D}"/>
    <cellStyle name="Normal 7 2 5 3 2 2" xfId="1829" xr:uid="{4B6D3F6A-3941-4363-9410-86AF4DD3B025}"/>
    <cellStyle name="Normal 7 2 5 3 3" xfId="1830" xr:uid="{AC01EAC8-EEB6-431E-B1A0-BBA58B06826B}"/>
    <cellStyle name="Normal 7 2 5 3 4" xfId="3446" xr:uid="{544BEBE5-F601-48A1-BAD2-3B6090BB5F13}"/>
    <cellStyle name="Normal 7 2 5 4" xfId="1831" xr:uid="{E2C8B358-D0F4-410B-AFE4-08B6977A34AD}"/>
    <cellStyle name="Normal 7 2 5 4 2" xfId="1832" xr:uid="{B6402CC9-0EFC-429B-B613-BE6CFA795C4E}"/>
    <cellStyle name="Normal 7 2 5 5" xfId="1833" xr:uid="{C54CBE46-02E8-4EDD-9708-03AFAA80495B}"/>
    <cellStyle name="Normal 7 2 5 6" xfId="3447" xr:uid="{8ABC7788-3F02-43A3-8340-FA98E94FAF45}"/>
    <cellStyle name="Normal 7 2 6" xfId="355" xr:uid="{76A30FBD-8C5B-4D54-A094-61D2908C7815}"/>
    <cellStyle name="Normal 7 2 6 2" xfId="707" xr:uid="{AA2532EA-0E6C-4197-9A92-58E82F25632C}"/>
    <cellStyle name="Normal 7 2 6 2 2" xfId="1834" xr:uid="{ADE943DB-8D51-4473-AA69-0B993AE9FDD6}"/>
    <cellStyle name="Normal 7 2 6 2 2 2" xfId="1835" xr:uid="{8281F42C-00FF-4738-BCFC-81B8FB9404A6}"/>
    <cellStyle name="Normal 7 2 6 2 3" xfId="1836" xr:uid="{1D8F3862-1A22-4E12-A567-7377BA9F67A2}"/>
    <cellStyle name="Normal 7 2 6 2 4" xfId="3448" xr:uid="{995A674F-0FE6-4A24-956F-FDD260BEE171}"/>
    <cellStyle name="Normal 7 2 6 3" xfId="1837" xr:uid="{0A55070B-6B32-4725-80E1-AFD04D52B584}"/>
    <cellStyle name="Normal 7 2 6 3 2" xfId="1838" xr:uid="{F05C4C12-33BE-46E5-9258-B68B0155122F}"/>
    <cellStyle name="Normal 7 2 6 4" xfId="1839" xr:uid="{0AB16092-15E0-4B01-BF1C-107B359D11A7}"/>
    <cellStyle name="Normal 7 2 6 5" xfId="3449" xr:uid="{3DC88210-CCE7-4866-9DBE-ECEB24DF8082}"/>
    <cellStyle name="Normal 7 2 7" xfId="708" xr:uid="{4DBF84A6-D291-4BD2-BA97-8DA51429B605}"/>
    <cellStyle name="Normal 7 2 7 2" xfId="1840" xr:uid="{72774EC2-64B2-4548-B4A7-314706BA91A6}"/>
    <cellStyle name="Normal 7 2 7 2 2" xfId="1841" xr:uid="{68B5E2B2-993A-4139-B5DC-854850E60113}"/>
    <cellStyle name="Normal 7 2 7 2 3" xfId="4409" xr:uid="{8B11ABF1-2499-448A-8AA3-4502CC1B248E}"/>
    <cellStyle name="Normal 7 2 7 3" xfId="1842" xr:uid="{662C8A78-4756-4809-901C-C28A17B013E7}"/>
    <cellStyle name="Normal 7 2 7 4" xfId="3450" xr:uid="{E505A8D9-9D24-47C4-9A9B-918798EEA728}"/>
    <cellStyle name="Normal 7 2 7 4 2" xfId="4579" xr:uid="{6FB106DE-B18B-47BC-A4B4-34AB4C7CB9E5}"/>
    <cellStyle name="Normal 7 2 7 4 3" xfId="4686" xr:uid="{73D33FCC-4110-482B-AC69-2816BBC6F036}"/>
    <cellStyle name="Normal 7 2 7 4 4" xfId="4608" xr:uid="{5CA63043-F7BD-4CB0-A754-58608B3EF7B7}"/>
    <cellStyle name="Normal 7 2 8" xfId="1843" xr:uid="{25B3FAF1-FBBD-4615-BDC5-CEDC674DC09F}"/>
    <cellStyle name="Normal 7 2 8 2" xfId="1844" xr:uid="{D1A6287B-1D71-49CC-9617-9288D9D7C2FF}"/>
    <cellStyle name="Normal 7 2 8 3" xfId="3451" xr:uid="{A9EFB0F7-0F80-4B19-8043-C443BB481E3D}"/>
    <cellStyle name="Normal 7 2 8 4" xfId="3452" xr:uid="{11D6DE86-CEED-45B2-8B3C-EE02687BAC71}"/>
    <cellStyle name="Normal 7 2 9" xfId="1845" xr:uid="{7960987E-ED00-4497-9CDC-998229302E20}"/>
    <cellStyle name="Normal 7 3" xfId="139" xr:uid="{6790F996-4C72-4655-99A6-6AAB435DDD89}"/>
    <cellStyle name="Normal 7 3 10" xfId="3453" xr:uid="{142BF4AA-2463-47BB-943A-E28B067B6DA5}"/>
    <cellStyle name="Normal 7 3 11" xfId="3454" xr:uid="{51C68DA1-BB1A-40B9-A33C-B2826F677B69}"/>
    <cellStyle name="Normal 7 3 2" xfId="140" xr:uid="{C2B9C6A0-06F2-4032-BFE8-515A5656EC62}"/>
    <cellStyle name="Normal 7 3 2 2" xfId="141" xr:uid="{B556FBBC-13E5-430F-A57C-3B2AE64BA598}"/>
    <cellStyle name="Normal 7 3 2 2 2" xfId="356" xr:uid="{C54967E7-635E-4999-A986-F7D55EA335E1}"/>
    <cellStyle name="Normal 7 3 2 2 2 2" xfId="709" xr:uid="{9AD07005-9393-426A-B3CE-B9CD20609A8A}"/>
    <cellStyle name="Normal 7 3 2 2 2 2 2" xfId="1846" xr:uid="{8490712F-B66E-453D-9CC9-CBD74FCFAB8D}"/>
    <cellStyle name="Normal 7 3 2 2 2 2 2 2" xfId="1847" xr:uid="{C1EDB06C-15DA-48B6-ADED-556ED3997E73}"/>
    <cellStyle name="Normal 7 3 2 2 2 2 3" xfId="1848" xr:uid="{D6C12A73-B10C-41BB-8712-B27708B64151}"/>
    <cellStyle name="Normal 7 3 2 2 2 2 4" xfId="3455" xr:uid="{79CC7378-A8ED-4075-B754-DE93EDAE51DF}"/>
    <cellStyle name="Normal 7 3 2 2 2 3" xfId="1849" xr:uid="{60975A8E-A0CD-4E87-8BE0-5238C7DA738A}"/>
    <cellStyle name="Normal 7 3 2 2 2 3 2" xfId="1850" xr:uid="{394F6633-3680-4777-B68C-A1AA7CC2D242}"/>
    <cellStyle name="Normal 7 3 2 2 2 3 3" xfId="3456" xr:uid="{9BAFB970-DA14-44A4-8E1B-0BE0866FE00D}"/>
    <cellStyle name="Normal 7 3 2 2 2 3 4" xfId="3457" xr:uid="{F98261B3-C56A-4270-8324-2B4E6ED6A00E}"/>
    <cellStyle name="Normal 7 3 2 2 2 4" xfId="1851" xr:uid="{DEBC3862-1764-4799-A8A4-CC1B9C2BE39A}"/>
    <cellStyle name="Normal 7 3 2 2 2 5" xfId="3458" xr:uid="{12BFF4D6-F6B2-40E2-86FC-C6C8024F54EB}"/>
    <cellStyle name="Normal 7 3 2 2 2 6" xfId="3459" xr:uid="{607DD5F9-D685-42D4-B84D-ADD38471F012}"/>
    <cellStyle name="Normal 7 3 2 2 3" xfId="710" xr:uid="{E9A0FFD2-1384-4757-AB52-7B0D6D8FDBA0}"/>
    <cellStyle name="Normal 7 3 2 2 3 2" xfId="1852" xr:uid="{FE83D6D7-083A-4BDF-B29B-B5A3A86F5CBB}"/>
    <cellStyle name="Normal 7 3 2 2 3 2 2" xfId="1853" xr:uid="{5C66477A-5FD2-45AD-93C4-6BDA9288AC4E}"/>
    <cellStyle name="Normal 7 3 2 2 3 2 3" xfId="3460" xr:uid="{38811BF5-61AE-4C90-A1EA-7EDFB7017E22}"/>
    <cellStyle name="Normal 7 3 2 2 3 2 4" xfId="3461" xr:uid="{3885E6B5-9227-4F9C-9B54-D25B5C720B0A}"/>
    <cellStyle name="Normal 7 3 2 2 3 3" xfId="1854" xr:uid="{A62E6D00-9FDF-4DDE-9EB9-F14402391C84}"/>
    <cellStyle name="Normal 7 3 2 2 3 4" xfId="3462" xr:uid="{326D0298-FFC7-4904-BE25-ABBFDBF2A533}"/>
    <cellStyle name="Normal 7 3 2 2 3 5" xfId="3463" xr:uid="{382CF0E6-06EA-4055-9749-DE8C726F9694}"/>
    <cellStyle name="Normal 7 3 2 2 4" xfId="1855" xr:uid="{641974B8-4CFC-40FD-93C9-6705E86FD4DE}"/>
    <cellStyle name="Normal 7 3 2 2 4 2" xfId="1856" xr:uid="{9E2DE2A3-FEA5-49B0-8711-7B79F62982E5}"/>
    <cellStyle name="Normal 7 3 2 2 4 3" xfId="3464" xr:uid="{D32434DB-1134-4EB9-B817-D238B37AEB24}"/>
    <cellStyle name="Normal 7 3 2 2 4 4" xfId="3465" xr:uid="{0DB2330D-0BBD-4A3C-83B2-984B6D770A76}"/>
    <cellStyle name="Normal 7 3 2 2 5" xfId="1857" xr:uid="{83264572-AEAA-4E35-BC76-E35D2B35ADE6}"/>
    <cellStyle name="Normal 7 3 2 2 5 2" xfId="3466" xr:uid="{01B81986-5B1E-4EAD-94A6-7A2E764507E5}"/>
    <cellStyle name="Normal 7 3 2 2 5 3" xfId="3467" xr:uid="{113C65C7-9BAA-4907-B9EF-D2C85844B3D3}"/>
    <cellStyle name="Normal 7 3 2 2 5 4" xfId="3468" xr:uid="{46B3518C-63A4-4303-A426-6E538E18F989}"/>
    <cellStyle name="Normal 7 3 2 2 6" xfId="3469" xr:uid="{74DD720C-E90F-4FE8-BAFB-15A7B475146E}"/>
    <cellStyle name="Normal 7 3 2 2 7" xfId="3470" xr:uid="{F78BF9EE-178E-4B28-90FE-C5D04FF06254}"/>
    <cellStyle name="Normal 7 3 2 2 8" xfId="3471" xr:uid="{2327BEA2-6562-4FF6-8276-42A4132B09D7}"/>
    <cellStyle name="Normal 7 3 2 3" xfId="357" xr:uid="{3EC4566E-2A36-40F9-9EFF-0E24C899EB92}"/>
    <cellStyle name="Normal 7 3 2 3 2" xfId="711" xr:uid="{DF0C21F7-3ACB-4B47-83BC-78B958224F46}"/>
    <cellStyle name="Normal 7 3 2 3 2 2" xfId="712" xr:uid="{A7F9B9C6-9EE0-47EA-95AE-D37E83986113}"/>
    <cellStyle name="Normal 7 3 2 3 2 2 2" xfId="1858" xr:uid="{A93FBF59-C8B6-434F-A037-A2C391039C72}"/>
    <cellStyle name="Normal 7 3 2 3 2 2 2 2" xfId="1859" xr:uid="{4B4A1C55-6C05-407A-AD79-8D5D3B5DA7CC}"/>
    <cellStyle name="Normal 7 3 2 3 2 2 3" xfId="1860" xr:uid="{AE7CF4B2-ECF1-4FA0-A488-E4E585E98815}"/>
    <cellStyle name="Normal 7 3 2 3 2 3" xfId="1861" xr:uid="{C1DC1212-2166-48D7-A2AB-FBE636B12166}"/>
    <cellStyle name="Normal 7 3 2 3 2 3 2" xfId="1862" xr:uid="{59531FAB-3665-4CBB-9040-2B0238BB9EC2}"/>
    <cellStyle name="Normal 7 3 2 3 2 4" xfId="1863" xr:uid="{08C8A09D-703E-42E8-A2B8-B1DFD6F3AB62}"/>
    <cellStyle name="Normal 7 3 2 3 3" xfId="713" xr:uid="{8CB6ABF0-B708-492A-B20C-AAED611DA7C8}"/>
    <cellStyle name="Normal 7 3 2 3 3 2" xfId="1864" xr:uid="{DDD15210-0515-4CA9-A19C-08078CF94C18}"/>
    <cellStyle name="Normal 7 3 2 3 3 2 2" xfId="1865" xr:uid="{450112E1-D1F3-4B18-AF01-D705030B8835}"/>
    <cellStyle name="Normal 7 3 2 3 3 3" xfId="1866" xr:uid="{99CBAED9-B740-4E54-8F80-6553DE941385}"/>
    <cellStyle name="Normal 7 3 2 3 3 4" xfId="3472" xr:uid="{46107891-2A84-4EF0-990D-B4C1C52A5737}"/>
    <cellStyle name="Normal 7 3 2 3 4" xfId="1867" xr:uid="{BC403C39-35C8-45CE-BFCE-66F4725B47A6}"/>
    <cellStyle name="Normal 7 3 2 3 4 2" xfId="1868" xr:uid="{AB8F5606-8A9B-493A-98AD-1F3C28633D66}"/>
    <cellStyle name="Normal 7 3 2 3 5" xfId="1869" xr:uid="{8BDF3AA9-7EF9-4903-978F-82AE7C9469D9}"/>
    <cellStyle name="Normal 7 3 2 3 6" xfId="3473" xr:uid="{BBFE8073-357C-459F-AE61-5FC8D4F06507}"/>
    <cellStyle name="Normal 7 3 2 4" xfId="358" xr:uid="{BC8EEC2B-D89F-4F9C-8A6F-DCC48F4832E2}"/>
    <cellStyle name="Normal 7 3 2 4 2" xfId="714" xr:uid="{30AD34D0-6C78-438E-8342-1D80CC933E2F}"/>
    <cellStyle name="Normal 7 3 2 4 2 2" xfId="1870" xr:uid="{0CF32249-7FEB-43B1-957E-7FC8938F5484}"/>
    <cellStyle name="Normal 7 3 2 4 2 2 2" xfId="1871" xr:uid="{D0294822-A254-4806-AFB4-135E1F61E00D}"/>
    <cellStyle name="Normal 7 3 2 4 2 3" xfId="1872" xr:uid="{E62DCB0E-5D75-4B86-8E1F-ADF0E8F9D498}"/>
    <cellStyle name="Normal 7 3 2 4 2 4" xfId="3474" xr:uid="{04F1D5AA-27AC-482F-B707-29B9E29EC1BF}"/>
    <cellStyle name="Normal 7 3 2 4 3" xfId="1873" xr:uid="{08AB5C48-8947-4FE5-B82B-EDFDD98F504C}"/>
    <cellStyle name="Normal 7 3 2 4 3 2" xfId="1874" xr:uid="{78B1C777-51A4-4A24-AE66-F6418FDD63C6}"/>
    <cellStyle name="Normal 7 3 2 4 4" xfId="1875" xr:uid="{3DEE5E7B-9AA6-4032-8E3B-910CB850F62B}"/>
    <cellStyle name="Normal 7 3 2 4 5" xfId="3475" xr:uid="{328B3CF2-D45D-4EE8-AD9C-B5AB712B7C4C}"/>
    <cellStyle name="Normal 7 3 2 5" xfId="359" xr:uid="{EEF95ADE-1D37-4293-9E22-AEA657C10C86}"/>
    <cellStyle name="Normal 7 3 2 5 2" xfId="1876" xr:uid="{93813E86-F211-4B45-B075-C31B7D573846}"/>
    <cellStyle name="Normal 7 3 2 5 2 2" xfId="1877" xr:uid="{5BD91F91-C5E4-4C4A-BFE7-BD832F69AFD5}"/>
    <cellStyle name="Normal 7 3 2 5 3" xfId="1878" xr:uid="{B9821883-084F-460B-A0EE-0BA7EA25B1CB}"/>
    <cellStyle name="Normal 7 3 2 5 4" xfId="3476" xr:uid="{7F89D75C-E7F7-4A9C-A554-530228FF5FF4}"/>
    <cellStyle name="Normal 7 3 2 6" xfId="1879" xr:uid="{50CD5F77-2C12-45EC-92FE-FA2FD4F55042}"/>
    <cellStyle name="Normal 7 3 2 6 2" xfId="1880" xr:uid="{1FAC40EF-548B-4A24-91B5-32CD748534F3}"/>
    <cellStyle name="Normal 7 3 2 6 3" xfId="3477" xr:uid="{FA1BAB01-D0BE-4725-B800-C1EF1A05360B}"/>
    <cellStyle name="Normal 7 3 2 6 4" xfId="3478" xr:uid="{380ADD8D-7814-4A9B-8345-C924965B7396}"/>
    <cellStyle name="Normal 7 3 2 7" xfId="1881" xr:uid="{9D9A0F6C-4130-4305-8BAE-7E387DCABD02}"/>
    <cellStyle name="Normal 7 3 2 8" xfId="3479" xr:uid="{85E53405-6ED4-485A-82EF-8DF35695FFCC}"/>
    <cellStyle name="Normal 7 3 2 9" xfId="3480" xr:uid="{99C92FC3-BD68-496C-8996-B40328C662E7}"/>
    <cellStyle name="Normal 7 3 3" xfId="142" xr:uid="{3B233452-B48F-40B0-BE4B-0F74063FF90F}"/>
    <cellStyle name="Normal 7 3 3 2" xfId="143" xr:uid="{ABA61748-94FB-4551-92C5-38658F6BBED1}"/>
    <cellStyle name="Normal 7 3 3 2 2" xfId="715" xr:uid="{F8DA6157-9D40-428A-BDA0-CC648E272FF8}"/>
    <cellStyle name="Normal 7 3 3 2 2 2" xfId="1882" xr:uid="{E330704A-A17C-4F6D-91C2-4566B3541619}"/>
    <cellStyle name="Normal 7 3 3 2 2 2 2" xfId="1883" xr:uid="{5238664A-CB64-482D-9A45-295CC47E27F4}"/>
    <cellStyle name="Normal 7 3 3 2 2 2 2 2" xfId="4484" xr:uid="{D1B5C91F-862F-4D0F-AF3F-F78E37DFAB25}"/>
    <cellStyle name="Normal 7 3 3 2 2 2 3" xfId="4485" xr:uid="{29DB6D3D-4E4D-4D3B-9910-4CC5C1853A88}"/>
    <cellStyle name="Normal 7 3 3 2 2 3" xfId="1884" xr:uid="{65399A1A-3182-4BA9-B4CB-ACFCD6534F56}"/>
    <cellStyle name="Normal 7 3 3 2 2 3 2" xfId="4486" xr:uid="{FA17A919-53DE-4479-8091-19A3BE9F0B25}"/>
    <cellStyle name="Normal 7 3 3 2 2 4" xfId="3481" xr:uid="{32C2F953-29C8-4B20-957B-D6B7F5C7CAFD}"/>
    <cellStyle name="Normal 7 3 3 2 3" xfId="1885" xr:uid="{83B10717-B9AF-4D86-9695-9F9EBFFF8C09}"/>
    <cellStyle name="Normal 7 3 3 2 3 2" xfId="1886" xr:uid="{62FCBF0D-3244-4596-B5F8-996C14825DC1}"/>
    <cellStyle name="Normal 7 3 3 2 3 2 2" xfId="4487" xr:uid="{1D53E5B2-7356-4BEE-81A3-8B4BD8FC3D5B}"/>
    <cellStyle name="Normal 7 3 3 2 3 3" xfId="3482" xr:uid="{54ABA625-DFD5-4117-858B-8EB9C3B07060}"/>
    <cellStyle name="Normal 7 3 3 2 3 4" xfId="3483" xr:uid="{D621383D-4E1F-43EB-9B0A-7C8F6458AFA8}"/>
    <cellStyle name="Normal 7 3 3 2 4" xfId="1887" xr:uid="{74FED724-FBBE-47A6-BBDD-044E4745C152}"/>
    <cellStyle name="Normal 7 3 3 2 4 2" xfId="4488" xr:uid="{09BF6FE0-C346-47EF-8197-DA422040105B}"/>
    <cellStyle name="Normal 7 3 3 2 5" xfId="3484" xr:uid="{814409FD-3544-4EEB-A7FC-857F60C00EF7}"/>
    <cellStyle name="Normal 7 3 3 2 6" xfId="3485" xr:uid="{6CA15381-DF75-42D4-89B8-E866535407AF}"/>
    <cellStyle name="Normal 7 3 3 3" xfId="360" xr:uid="{332CDD4B-C051-419F-B940-689D055BE3BA}"/>
    <cellStyle name="Normal 7 3 3 3 2" xfId="1888" xr:uid="{5213CC93-726D-4EC9-B9EF-ACCBA9FA1A7F}"/>
    <cellStyle name="Normal 7 3 3 3 2 2" xfId="1889" xr:uid="{CFF073F2-533B-47CD-8210-1D7A67489DFF}"/>
    <cellStyle name="Normal 7 3 3 3 2 2 2" xfId="4489" xr:uid="{65899336-782D-48BE-84F9-EB77EB5A0620}"/>
    <cellStyle name="Normal 7 3 3 3 2 3" xfId="3486" xr:uid="{893570F9-2530-48D2-AB23-CEF43003F771}"/>
    <cellStyle name="Normal 7 3 3 3 2 4" xfId="3487" xr:uid="{655266C1-9F43-4892-8099-7A3E8204026F}"/>
    <cellStyle name="Normal 7 3 3 3 3" xfId="1890" xr:uid="{BCE8BC8F-DDBB-43A4-ABA6-9F9D8BB6B36B}"/>
    <cellStyle name="Normal 7 3 3 3 3 2" xfId="4490" xr:uid="{4F9430BF-A827-4610-BCE4-52CDFD8E199D}"/>
    <cellStyle name="Normal 7 3 3 3 4" xfId="3488" xr:uid="{BB6782AF-5053-48D8-A76D-65ED4A443391}"/>
    <cellStyle name="Normal 7 3 3 3 5" xfId="3489" xr:uid="{04A77FF0-5563-483C-BB03-85ABFDBA1647}"/>
    <cellStyle name="Normal 7 3 3 4" xfId="1891" xr:uid="{9A3BF912-2081-49A8-8199-982447CC0BC4}"/>
    <cellStyle name="Normal 7 3 3 4 2" xfId="1892" xr:uid="{9774A967-48B6-49D8-BF17-DB2AD105FFB8}"/>
    <cellStyle name="Normal 7 3 3 4 2 2" xfId="4491" xr:uid="{27869C00-077C-4D8B-B3C7-DF8F036F68D0}"/>
    <cellStyle name="Normal 7 3 3 4 3" xfId="3490" xr:uid="{87D95A43-18D2-4C0A-A6D5-504666E1E83D}"/>
    <cellStyle name="Normal 7 3 3 4 4" xfId="3491" xr:uid="{327EFF90-6E7C-4EE7-884B-FE16C95F88E3}"/>
    <cellStyle name="Normal 7 3 3 5" xfId="1893" xr:uid="{949C9D72-5D71-4C3F-9570-80EC60410885}"/>
    <cellStyle name="Normal 7 3 3 5 2" xfId="3492" xr:uid="{3D6FE095-AA54-47BB-B774-D0847E798904}"/>
    <cellStyle name="Normal 7 3 3 5 3" xfId="3493" xr:uid="{44280708-94E5-4BC9-875A-3D93D7753DDE}"/>
    <cellStyle name="Normal 7 3 3 5 4" xfId="3494" xr:uid="{109675C4-A277-4573-97B9-0764F2B18E24}"/>
    <cellStyle name="Normal 7 3 3 6" xfId="3495" xr:uid="{7ED5744B-36CE-4829-BDA2-B4F0D98C9505}"/>
    <cellStyle name="Normal 7 3 3 7" xfId="3496" xr:uid="{D49E56F9-4613-4E31-A3CB-9D9A573343DC}"/>
    <cellStyle name="Normal 7 3 3 8" xfId="3497" xr:uid="{78974774-0119-4C04-AD55-A64D9EE4D74F}"/>
    <cellStyle name="Normal 7 3 4" xfId="144" xr:uid="{4FB68A4C-A919-439B-8170-0E3A70108172}"/>
    <cellStyle name="Normal 7 3 4 2" xfId="716" xr:uid="{09692E6A-812D-4839-81E5-599A28C5237A}"/>
    <cellStyle name="Normal 7 3 4 2 2" xfId="717" xr:uid="{4E2BFFFF-3213-4F76-ABC2-19483970D447}"/>
    <cellStyle name="Normal 7 3 4 2 2 2" xfId="1894" xr:uid="{1FA2C20C-E0E3-4BC7-B96B-07E1C39A7501}"/>
    <cellStyle name="Normal 7 3 4 2 2 2 2" xfId="1895" xr:uid="{B9091360-917C-4F48-A2E4-8FCAADA79770}"/>
    <cellStyle name="Normal 7 3 4 2 2 3" xfId="1896" xr:uid="{7D8EF824-4AA5-4FDC-A172-279FA92DDC92}"/>
    <cellStyle name="Normal 7 3 4 2 2 4" xfId="3498" xr:uid="{8156FCCC-7D45-4DD7-9D17-A179D49B4913}"/>
    <cellStyle name="Normal 7 3 4 2 3" xfId="1897" xr:uid="{E9871311-ED71-43DD-AEAB-1EBC99241CB3}"/>
    <cellStyle name="Normal 7 3 4 2 3 2" xfId="1898" xr:uid="{1BC4E1B8-0A25-4365-AB2B-55AEFF918F8A}"/>
    <cellStyle name="Normal 7 3 4 2 4" xfId="1899" xr:uid="{826E6EC1-2FC6-4340-8C6B-C7258DB3CA37}"/>
    <cellStyle name="Normal 7 3 4 2 5" xfId="3499" xr:uid="{7BF8930D-ACD2-411D-B8B6-64F1BA82F45E}"/>
    <cellStyle name="Normal 7 3 4 3" xfId="718" xr:uid="{5B05C9B5-AE07-4DF1-8B2A-62BE1BC350AE}"/>
    <cellStyle name="Normal 7 3 4 3 2" xfId="1900" xr:uid="{FCF4335A-6667-45CE-806A-4AC48870553D}"/>
    <cellStyle name="Normal 7 3 4 3 2 2" xfId="1901" xr:uid="{ED7A59E0-8605-4643-A7C6-D2007945A0D8}"/>
    <cellStyle name="Normal 7 3 4 3 3" xfId="1902" xr:uid="{5120EE9D-ADCB-4620-9F9C-50C720702C2E}"/>
    <cellStyle name="Normal 7 3 4 3 4" xfId="3500" xr:uid="{BF00DE94-F716-4ABB-B57F-2203618B0633}"/>
    <cellStyle name="Normal 7 3 4 4" xfId="1903" xr:uid="{20D4A184-7703-4894-B956-17E0E66EC839}"/>
    <cellStyle name="Normal 7 3 4 4 2" xfId="1904" xr:uid="{12BB798E-10CA-42A9-962E-E73C4DF1AA97}"/>
    <cellStyle name="Normal 7 3 4 4 3" xfId="3501" xr:uid="{5DF39A95-27CE-49B2-86CA-116914AD03F2}"/>
    <cellStyle name="Normal 7 3 4 4 4" xfId="3502" xr:uid="{AA42E5BA-1D05-4A8D-96C2-1B2F64F51CA7}"/>
    <cellStyle name="Normal 7 3 4 5" xfId="1905" xr:uid="{9852FCE5-EC0F-439F-9936-9F90768B035F}"/>
    <cellStyle name="Normal 7 3 4 6" xfId="3503" xr:uid="{A224A995-9FEC-4D60-BFC0-D49BF75F5567}"/>
    <cellStyle name="Normal 7 3 4 7" xfId="3504" xr:uid="{09210C4D-289A-4A33-BA1D-8E73E73DCB4B}"/>
    <cellStyle name="Normal 7 3 5" xfId="361" xr:uid="{C2ABBE6E-5C3E-47EF-A6BC-99F7D77DF189}"/>
    <cellStyle name="Normal 7 3 5 2" xfId="719" xr:uid="{B6763D46-A60A-41E9-A14B-325AE170AEF9}"/>
    <cellStyle name="Normal 7 3 5 2 2" xfId="1906" xr:uid="{C88738F6-2406-4CB4-8F21-67A12AE71CE3}"/>
    <cellStyle name="Normal 7 3 5 2 2 2" xfId="1907" xr:uid="{8CF67645-01D8-46B7-BF1C-7E3BFD47A42D}"/>
    <cellStyle name="Normal 7 3 5 2 3" xfId="1908" xr:uid="{0484AD9D-E6BD-4503-99F0-3A839813E5C7}"/>
    <cellStyle name="Normal 7 3 5 2 4" xfId="3505" xr:uid="{81DE67AA-594B-4812-9F8B-368F34217C68}"/>
    <cellStyle name="Normal 7 3 5 3" xfId="1909" xr:uid="{CB611CD5-FAB1-4DF8-8D62-2305CEAC1F14}"/>
    <cellStyle name="Normal 7 3 5 3 2" xfId="1910" xr:uid="{1263564A-5B7B-42F7-9065-13395287993C}"/>
    <cellStyle name="Normal 7 3 5 3 3" xfId="3506" xr:uid="{3D5ADC82-44C5-4C1E-83CA-F517D115CA2E}"/>
    <cellStyle name="Normal 7 3 5 3 4" xfId="3507" xr:uid="{571BE337-25DB-40F8-88EB-1745BC6C7D7E}"/>
    <cellStyle name="Normal 7 3 5 4" xfId="1911" xr:uid="{6EA751EA-74B2-412F-BC6A-16D9EA28EEAB}"/>
    <cellStyle name="Normal 7 3 5 5" xfId="3508" xr:uid="{4E5C189F-96A4-40F3-9214-591881A5479A}"/>
    <cellStyle name="Normal 7 3 5 6" xfId="3509" xr:uid="{F674854E-A76F-46D8-B450-F29E3BCB993E}"/>
    <cellStyle name="Normal 7 3 6" xfId="362" xr:uid="{E2ADC237-EC21-4238-ABBA-CF0015D85502}"/>
    <cellStyle name="Normal 7 3 6 2" xfId="1912" xr:uid="{03A1ADEA-3520-43CB-9771-5AE3B298F537}"/>
    <cellStyle name="Normal 7 3 6 2 2" xfId="1913" xr:uid="{5DF85909-8731-4E99-AA90-7876249B7BBF}"/>
    <cellStyle name="Normal 7 3 6 2 3" xfId="3510" xr:uid="{AD24906A-8167-4FEB-A9FB-6EF9FF3BDB0F}"/>
    <cellStyle name="Normal 7 3 6 2 4" xfId="3511" xr:uid="{7CA47C36-F185-4ED1-BF2C-F06815AFE789}"/>
    <cellStyle name="Normal 7 3 6 3" xfId="1914" xr:uid="{8471DC34-836D-4DD9-BF94-D4F3C3E9BB97}"/>
    <cellStyle name="Normal 7 3 6 4" xfId="3512" xr:uid="{104C7243-4958-484C-A752-314DC020BB56}"/>
    <cellStyle name="Normal 7 3 6 5" xfId="3513" xr:uid="{D0585E80-D514-4B33-9C6D-06972EB4D276}"/>
    <cellStyle name="Normal 7 3 7" xfId="1915" xr:uid="{5605FADB-B427-49B3-933B-18D0547F4CDA}"/>
    <cellStyle name="Normal 7 3 7 2" xfId="1916" xr:uid="{10E04EF0-0F50-421E-B725-1DAE9B4F6D62}"/>
    <cellStyle name="Normal 7 3 7 3" xfId="3514" xr:uid="{C2A2D39B-9A53-4F78-825F-44D008456EF5}"/>
    <cellStyle name="Normal 7 3 7 4" xfId="3515" xr:uid="{2C8B4B88-014D-41D6-8FC2-8FA671620C52}"/>
    <cellStyle name="Normal 7 3 8" xfId="1917" xr:uid="{D58FA125-55E6-453F-A310-735B18F125FB}"/>
    <cellStyle name="Normal 7 3 8 2" xfId="3516" xr:uid="{736316A3-3E06-46D6-8FB4-9A775031E2CC}"/>
    <cellStyle name="Normal 7 3 8 3" xfId="3517" xr:uid="{F4F056D7-DC93-4F8A-9125-F76D0A1C7AEE}"/>
    <cellStyle name="Normal 7 3 8 4" xfId="3518" xr:uid="{9AC26879-3AC9-41DE-9699-07C9D44E631C}"/>
    <cellStyle name="Normal 7 3 9" xfId="3519" xr:uid="{5702ECC2-B3D5-4C25-95BF-1E32A7DDF020}"/>
    <cellStyle name="Normal 7 4" xfId="145" xr:uid="{4E0E646F-F786-44B2-8B67-8013D3595245}"/>
    <cellStyle name="Normal 7 4 10" xfId="3520" xr:uid="{4952CB64-D84C-4507-929B-07DE91284257}"/>
    <cellStyle name="Normal 7 4 11" xfId="3521" xr:uid="{DB8A7E19-104B-4BD1-AEDD-8DB473EB73C5}"/>
    <cellStyle name="Normal 7 4 2" xfId="146" xr:uid="{F66B4F0B-E17F-4637-AD70-85804CB30574}"/>
    <cellStyle name="Normal 7 4 2 2" xfId="363" xr:uid="{DC38B03A-8A35-4051-A8BE-C01FBA85291A}"/>
    <cellStyle name="Normal 7 4 2 2 2" xfId="720" xr:uid="{D880AB18-65E8-4188-81E2-AC6EAC06ED1A}"/>
    <cellStyle name="Normal 7 4 2 2 2 2" xfId="721" xr:uid="{44497CA9-4936-4DD6-BFEA-1242C03A9830}"/>
    <cellStyle name="Normal 7 4 2 2 2 2 2" xfId="1918" xr:uid="{AB4E0CA9-DF35-49B7-B8C0-49343602F5A6}"/>
    <cellStyle name="Normal 7 4 2 2 2 2 3" xfId="3522" xr:uid="{5ABB06B7-94AD-48E5-940A-1242D8238448}"/>
    <cellStyle name="Normal 7 4 2 2 2 2 4" xfId="3523" xr:uid="{8C82A370-FEAE-4B26-9B67-06B3CFA00246}"/>
    <cellStyle name="Normal 7 4 2 2 2 3" xfId="1919" xr:uid="{85A5C7A1-E57C-4E47-8D7A-11E7A701B85E}"/>
    <cellStyle name="Normal 7 4 2 2 2 3 2" xfId="3524" xr:uid="{4CDA61E4-C464-458D-A21D-9A9D26B436C4}"/>
    <cellStyle name="Normal 7 4 2 2 2 3 3" xfId="3525" xr:uid="{10A5DA37-C29B-453E-B781-39F0F267A4C9}"/>
    <cellStyle name="Normal 7 4 2 2 2 3 4" xfId="3526" xr:uid="{73CE9388-1151-48CC-8EF0-88CA081FF693}"/>
    <cellStyle name="Normal 7 4 2 2 2 4" xfId="3527" xr:uid="{2ED1B89F-9216-46BE-9689-B73E3EE428E4}"/>
    <cellStyle name="Normal 7 4 2 2 2 5" xfId="3528" xr:uid="{13EDA996-5828-45F4-BF58-500008668697}"/>
    <cellStyle name="Normal 7 4 2 2 2 6" xfId="3529" xr:uid="{56D011DE-C4ED-44DC-9DC5-13A131061476}"/>
    <cellStyle name="Normal 7 4 2 2 3" xfId="722" xr:uid="{42B82D75-F67F-430A-8D35-D27D0ABFDF42}"/>
    <cellStyle name="Normal 7 4 2 2 3 2" xfId="1920" xr:uid="{8B56DBA1-CDF8-43E2-B114-0EFCD8767113}"/>
    <cellStyle name="Normal 7 4 2 2 3 2 2" xfId="3530" xr:uid="{48D64B20-4C29-4933-9369-56B9F92D5290}"/>
    <cellStyle name="Normal 7 4 2 2 3 2 3" xfId="3531" xr:uid="{CD313519-60E1-43AB-883C-B46A8525F32E}"/>
    <cellStyle name="Normal 7 4 2 2 3 2 4" xfId="3532" xr:uid="{1E51F5C7-0959-4860-ACB0-7482EA149428}"/>
    <cellStyle name="Normal 7 4 2 2 3 3" xfId="3533" xr:uid="{17A83277-52DB-41EF-B00C-815E60BD0E00}"/>
    <cellStyle name="Normal 7 4 2 2 3 4" xfId="3534" xr:uid="{FFE8C81E-7ED1-4F92-A12F-06A64ED9B061}"/>
    <cellStyle name="Normal 7 4 2 2 3 5" xfId="3535" xr:uid="{491EF21B-3D5A-473C-8CE4-C4C8055CC657}"/>
    <cellStyle name="Normal 7 4 2 2 4" xfId="1921" xr:uid="{DE0F9A99-5842-488C-A21F-5FAACBA29149}"/>
    <cellStyle name="Normal 7 4 2 2 4 2" xfId="3536" xr:uid="{D9546DC6-0FF8-4D9A-B493-395F3C00DD3F}"/>
    <cellStyle name="Normal 7 4 2 2 4 3" xfId="3537" xr:uid="{906430D4-BC54-4AF1-93A1-15E42DD803A3}"/>
    <cellStyle name="Normal 7 4 2 2 4 4" xfId="3538" xr:uid="{3E88DA9B-FD25-443A-95F2-FC61461EBD36}"/>
    <cellStyle name="Normal 7 4 2 2 5" xfId="3539" xr:uid="{1994CE27-2B7D-4E6D-80D3-7136CBFB8AD9}"/>
    <cellStyle name="Normal 7 4 2 2 5 2" xfId="3540" xr:uid="{B7E4C094-CD02-499D-94A2-6B0EBB75E9CE}"/>
    <cellStyle name="Normal 7 4 2 2 5 3" xfId="3541" xr:uid="{B2572129-4768-4BEE-A7C1-06F5E3AFF0B3}"/>
    <cellStyle name="Normal 7 4 2 2 5 4" xfId="3542" xr:uid="{6E96B0B1-5376-4331-877C-673A882040CA}"/>
    <cellStyle name="Normal 7 4 2 2 6" xfId="3543" xr:uid="{37E3CDE3-18B2-407E-8F2C-5CB97851F1E9}"/>
    <cellStyle name="Normal 7 4 2 2 7" xfId="3544" xr:uid="{61E323D0-FADB-4AE5-A583-38C7B4E431B0}"/>
    <cellStyle name="Normal 7 4 2 2 8" xfId="3545" xr:uid="{02B4CBA7-0572-4EC8-AFE8-F92A3A817144}"/>
    <cellStyle name="Normal 7 4 2 3" xfId="723" xr:uid="{795663C2-1A46-4541-9E08-DED4ED108BEE}"/>
    <cellStyle name="Normal 7 4 2 3 2" xfId="724" xr:uid="{8EFEBBF1-B03E-4F73-8443-1E91D0ACD07F}"/>
    <cellStyle name="Normal 7 4 2 3 2 2" xfId="725" xr:uid="{588C9A5B-E455-4C3A-AF54-845485D26C9A}"/>
    <cellStyle name="Normal 7 4 2 3 2 3" xfId="3546" xr:uid="{CADBE286-D513-4707-9424-3CD92A887F1A}"/>
    <cellStyle name="Normal 7 4 2 3 2 4" xfId="3547" xr:uid="{D1F7136C-DB75-42F9-8580-4FAEFDB57A86}"/>
    <cellStyle name="Normal 7 4 2 3 3" xfId="726" xr:uid="{3934DEFC-C29B-4018-BAC9-91DD2A3B8C5C}"/>
    <cellStyle name="Normal 7 4 2 3 3 2" xfId="3548" xr:uid="{BB91B6EA-B005-4DF8-AB1F-9CDFD817612D}"/>
    <cellStyle name="Normal 7 4 2 3 3 3" xfId="3549" xr:uid="{03A1E558-78B0-42EF-BAB2-CFF4A6A5F764}"/>
    <cellStyle name="Normal 7 4 2 3 3 4" xfId="3550" xr:uid="{6976B398-DD38-49CE-A3F8-2FAD09B04490}"/>
    <cellStyle name="Normal 7 4 2 3 4" xfId="3551" xr:uid="{A78592FC-BAA4-4237-A333-8830398472DC}"/>
    <cellStyle name="Normal 7 4 2 3 5" xfId="3552" xr:uid="{1650B3E7-2BF4-4462-A595-5506830CDC44}"/>
    <cellStyle name="Normal 7 4 2 3 6" xfId="3553" xr:uid="{19D2FDEA-7FC6-4C86-99C6-0E6A4B32E122}"/>
    <cellStyle name="Normal 7 4 2 4" xfId="727" xr:uid="{D2C56A60-CB6A-4ADF-BA72-DFCD0B59FA45}"/>
    <cellStyle name="Normal 7 4 2 4 2" xfId="728" xr:uid="{69EB1FE7-03B5-4CCD-8C04-25F25E60C51D}"/>
    <cellStyle name="Normal 7 4 2 4 2 2" xfId="3554" xr:uid="{F68762A8-5B9A-4678-9271-C09E8607CA67}"/>
    <cellStyle name="Normal 7 4 2 4 2 3" xfId="3555" xr:uid="{6D8A8C92-9F90-4B4A-932D-8F15A899EBDE}"/>
    <cellStyle name="Normal 7 4 2 4 2 4" xfId="3556" xr:uid="{38799E07-E703-40F4-85E2-79306238EDDE}"/>
    <cellStyle name="Normal 7 4 2 4 3" xfId="3557" xr:uid="{8E2F65ED-6ADA-452A-9BD0-43387EF560F6}"/>
    <cellStyle name="Normal 7 4 2 4 4" xfId="3558" xr:uid="{70DF76FA-1E14-4F18-B2F3-AFEEC84CCADF}"/>
    <cellStyle name="Normal 7 4 2 4 5" xfId="3559" xr:uid="{EFC52C88-2D36-4679-84F8-F5FEE44B1403}"/>
    <cellStyle name="Normal 7 4 2 5" xfId="729" xr:uid="{6CA471E9-0F35-4E17-840B-34116EEFDF38}"/>
    <cellStyle name="Normal 7 4 2 5 2" xfId="3560" xr:uid="{3FBA68FE-FD93-4F9C-9641-0C13489E009C}"/>
    <cellStyle name="Normal 7 4 2 5 3" xfId="3561" xr:uid="{9EC1FD0D-21F5-4009-B9A6-6585552F3D93}"/>
    <cellStyle name="Normal 7 4 2 5 4" xfId="3562" xr:uid="{AA863938-A2EF-42A9-AF05-D44FDD8F39A4}"/>
    <cellStyle name="Normal 7 4 2 6" xfId="3563" xr:uid="{C2AED70D-5BD4-4EBD-88C9-59B0E5362CE2}"/>
    <cellStyle name="Normal 7 4 2 6 2" xfId="3564" xr:uid="{ACD062DD-827E-4FE9-8DF4-D65D08B6A07D}"/>
    <cellStyle name="Normal 7 4 2 6 3" xfId="3565" xr:uid="{C34B8044-F56C-4016-B640-3822207B7DCF}"/>
    <cellStyle name="Normal 7 4 2 6 4" xfId="3566" xr:uid="{4A1444F0-3911-4BC7-9059-6F42F0AB31CA}"/>
    <cellStyle name="Normal 7 4 2 7" xfId="3567" xr:uid="{28DDBE9D-0E4C-4F5B-8712-FAFDAB360B53}"/>
    <cellStyle name="Normal 7 4 2 8" xfId="3568" xr:uid="{9817163E-EF73-4D45-9E1F-A62D00736867}"/>
    <cellStyle name="Normal 7 4 2 9" xfId="3569" xr:uid="{20ECA7A3-1001-403B-ABAB-B434D3F59B7F}"/>
    <cellStyle name="Normal 7 4 3" xfId="364" xr:uid="{1849C3E4-8F1C-41ED-ADA8-092FD63F3D6D}"/>
    <cellStyle name="Normal 7 4 3 2" xfId="730" xr:uid="{E942D01C-472D-4006-8050-1C815049A2F4}"/>
    <cellStyle name="Normal 7 4 3 2 2" xfId="731" xr:uid="{C33D8378-4B6A-4DE2-B423-F85331251183}"/>
    <cellStyle name="Normal 7 4 3 2 2 2" xfId="1922" xr:uid="{E14DDE05-6EA8-454F-A79C-1C1AC59CE65D}"/>
    <cellStyle name="Normal 7 4 3 2 2 2 2" xfId="1923" xr:uid="{D556C8E5-AD9A-4119-89B4-04CEE846B635}"/>
    <cellStyle name="Normal 7 4 3 2 2 3" xfId="1924" xr:uid="{561B7627-2A1D-47B6-86F3-D130E262C6C9}"/>
    <cellStyle name="Normal 7 4 3 2 2 4" xfId="3570" xr:uid="{2F07E93A-021A-4F06-AAF2-74DE41A503EE}"/>
    <cellStyle name="Normal 7 4 3 2 3" xfId="1925" xr:uid="{8149E275-0070-4BD8-A858-FD28364ADBB6}"/>
    <cellStyle name="Normal 7 4 3 2 3 2" xfId="1926" xr:uid="{7204990E-8E37-4F19-A03E-3A36911089F7}"/>
    <cellStyle name="Normal 7 4 3 2 3 3" xfId="3571" xr:uid="{FEFB63FF-C327-42A1-B11E-77E55D1EB933}"/>
    <cellStyle name="Normal 7 4 3 2 3 4" xfId="3572" xr:uid="{5C198604-BFBD-40BA-AADF-2414E87AB8B4}"/>
    <cellStyle name="Normal 7 4 3 2 4" xfId="1927" xr:uid="{1D49D476-7C53-41E4-8CB9-825D95849084}"/>
    <cellStyle name="Normal 7 4 3 2 5" xfId="3573" xr:uid="{BB85E85F-0DAB-4C08-9468-4D68930615B7}"/>
    <cellStyle name="Normal 7 4 3 2 6" xfId="3574" xr:uid="{EFE587AB-AE5C-47A8-950C-F14D387501F5}"/>
    <cellStyle name="Normal 7 4 3 3" xfId="732" xr:uid="{3EBAEA2C-D7E2-449C-BE3F-57950315D31B}"/>
    <cellStyle name="Normal 7 4 3 3 2" xfId="1928" xr:uid="{9421145B-E727-45A1-9F75-41365E977483}"/>
    <cellStyle name="Normal 7 4 3 3 2 2" xfId="1929" xr:uid="{8B7F34D6-3EDC-486B-8C7C-C4DAC1831AE3}"/>
    <cellStyle name="Normal 7 4 3 3 2 3" xfId="3575" xr:uid="{090ECB41-7CDD-4988-A471-D3E135907C91}"/>
    <cellStyle name="Normal 7 4 3 3 2 4" xfId="3576" xr:uid="{697EF9BB-C2A5-43E2-AD78-45E6D03099E7}"/>
    <cellStyle name="Normal 7 4 3 3 3" xfId="1930" xr:uid="{B2606A3B-7C96-4BFF-B1F8-0CA444042756}"/>
    <cellStyle name="Normal 7 4 3 3 4" xfId="3577" xr:uid="{81583638-6DC2-44CB-B9B0-28121508364F}"/>
    <cellStyle name="Normal 7 4 3 3 5" xfId="3578" xr:uid="{DCBC921C-6DEB-4C85-A400-707E602383C5}"/>
    <cellStyle name="Normal 7 4 3 4" xfId="1931" xr:uid="{6956E05F-9F88-4D4B-88A7-3B13E979902D}"/>
    <cellStyle name="Normal 7 4 3 4 2" xfId="1932" xr:uid="{6CBA1080-E50D-4016-923A-740EC9DDFA32}"/>
    <cellStyle name="Normal 7 4 3 4 3" xfId="3579" xr:uid="{4A25BDFE-8E61-4B58-8613-CD2724A70378}"/>
    <cellStyle name="Normal 7 4 3 4 4" xfId="3580" xr:uid="{5D980613-7C1E-4D02-94EF-A9CB1267EC96}"/>
    <cellStyle name="Normal 7 4 3 5" xfId="1933" xr:uid="{1D2B8A0C-636D-4CF7-8936-1E120DA7BEA6}"/>
    <cellStyle name="Normal 7 4 3 5 2" xfId="3581" xr:uid="{18B4A05D-9C97-4669-BBAA-13BD894EFA96}"/>
    <cellStyle name="Normal 7 4 3 5 3" xfId="3582" xr:uid="{1E9D2743-E3E1-48F2-80FE-A34EC9BC7C15}"/>
    <cellStyle name="Normal 7 4 3 5 4" xfId="3583" xr:uid="{7DE2F3D1-FF41-403E-8704-6548A4BF11D2}"/>
    <cellStyle name="Normal 7 4 3 6" xfId="3584" xr:uid="{D9B14A4B-7660-4B5C-9BE6-1634AF34E4BC}"/>
    <cellStyle name="Normal 7 4 3 7" xfId="3585" xr:uid="{335D6990-A50E-4E0D-A40E-7BFBB24430FC}"/>
    <cellStyle name="Normal 7 4 3 8" xfId="3586" xr:uid="{F3C674D2-61E0-46BD-95FD-C3368D3DE7E9}"/>
    <cellStyle name="Normal 7 4 4" xfId="365" xr:uid="{E3D7CF06-9858-483E-9B77-CCCF59F7DB1D}"/>
    <cellStyle name="Normal 7 4 4 2" xfId="733" xr:uid="{F1011B4B-AA1D-43B1-A61D-B80DC9BB38D0}"/>
    <cellStyle name="Normal 7 4 4 2 2" xfId="734" xr:uid="{10FE5BDC-E1BE-418B-8499-59EECB239241}"/>
    <cellStyle name="Normal 7 4 4 2 2 2" xfId="1934" xr:uid="{3A8949F7-CC06-49F4-96E3-2EE104E656C5}"/>
    <cellStyle name="Normal 7 4 4 2 2 3" xfId="3587" xr:uid="{DCCD3BD4-1610-46B9-949E-6F3185D180FF}"/>
    <cellStyle name="Normal 7 4 4 2 2 4" xfId="3588" xr:uid="{8B453DC4-C875-4B7E-9F01-E0A2D079BE1A}"/>
    <cellStyle name="Normal 7 4 4 2 3" xfId="1935" xr:uid="{B5DE75A4-D0C8-4A53-9C26-CB9905EAAB1B}"/>
    <cellStyle name="Normal 7 4 4 2 4" xfId="3589" xr:uid="{90D945C2-29A2-49CC-A181-F7C28A0C8769}"/>
    <cellStyle name="Normal 7 4 4 2 5" xfId="3590" xr:uid="{CCBCF289-2900-4F1A-BCBD-F48CB70BB9C6}"/>
    <cellStyle name="Normal 7 4 4 3" xfId="735" xr:uid="{053B0AE3-F760-428B-92D3-B3575398E250}"/>
    <cellStyle name="Normal 7 4 4 3 2" xfId="1936" xr:uid="{26075ADC-3E74-4FE8-8DB8-A15DF70C679E}"/>
    <cellStyle name="Normal 7 4 4 3 3" xfId="3591" xr:uid="{E35A4BF2-4646-41BF-8EE0-80CA679C961A}"/>
    <cellStyle name="Normal 7 4 4 3 4" xfId="3592" xr:uid="{B4F87AEB-C373-47F8-82EC-2EF9C423E6E0}"/>
    <cellStyle name="Normal 7 4 4 4" xfId="1937" xr:uid="{BFB453DA-C68E-43E8-AAA5-A03E7DB82664}"/>
    <cellStyle name="Normal 7 4 4 4 2" xfId="3593" xr:uid="{B5A1B077-1B4B-4ECB-9232-613C9E516259}"/>
    <cellStyle name="Normal 7 4 4 4 3" xfId="3594" xr:uid="{011E6B80-499B-4313-8A3B-4E9E5FE2087B}"/>
    <cellStyle name="Normal 7 4 4 4 4" xfId="3595" xr:uid="{82A6FA0B-714E-4F08-9CC7-A8E6D31FFF47}"/>
    <cellStyle name="Normal 7 4 4 5" xfId="3596" xr:uid="{08E03033-7B3E-4D95-A2E8-1A5C6F973960}"/>
    <cellStyle name="Normal 7 4 4 6" xfId="3597" xr:uid="{C667933E-7E14-4650-AE5D-A8099FFF0234}"/>
    <cellStyle name="Normal 7 4 4 7" xfId="3598" xr:uid="{F14BC995-52BB-497C-A914-63428E78460C}"/>
    <cellStyle name="Normal 7 4 5" xfId="366" xr:uid="{C6614587-865C-449F-B598-55B8B79B42BC}"/>
    <cellStyle name="Normal 7 4 5 2" xfId="736" xr:uid="{33CE0B92-BEFA-429A-9D15-EF01D8F689C9}"/>
    <cellStyle name="Normal 7 4 5 2 2" xfId="1938" xr:uid="{0F95154A-CFD9-48FF-8826-DAC044DD8D08}"/>
    <cellStyle name="Normal 7 4 5 2 3" xfId="3599" xr:uid="{92EE539B-450D-4AE2-BA0E-63DC309B8145}"/>
    <cellStyle name="Normal 7 4 5 2 4" xfId="3600" xr:uid="{5587EAA5-6863-4097-BD50-612D542CAC54}"/>
    <cellStyle name="Normal 7 4 5 3" xfId="1939" xr:uid="{4D709902-30C3-42A6-BE17-5E5530775486}"/>
    <cellStyle name="Normal 7 4 5 3 2" xfId="3601" xr:uid="{53826CFC-AB1C-4276-BF54-A993E73B5BEA}"/>
    <cellStyle name="Normal 7 4 5 3 3" xfId="3602" xr:uid="{96AEEDE8-CD1D-4CE2-A5CF-D2DAFC06C58C}"/>
    <cellStyle name="Normal 7 4 5 3 4" xfId="3603" xr:uid="{D929CEF8-2689-4BD2-8ADD-EB3BDAC4D574}"/>
    <cellStyle name="Normal 7 4 5 4" xfId="3604" xr:uid="{61D96BA1-6537-442F-853B-62B791C7BD78}"/>
    <cellStyle name="Normal 7 4 5 5" xfId="3605" xr:uid="{B97D2FDE-9F5E-4FB7-A62F-25FFB4DB4AAA}"/>
    <cellStyle name="Normal 7 4 5 6" xfId="3606" xr:uid="{357D11A5-577E-43E7-A4B3-5F6E244651D1}"/>
    <cellStyle name="Normal 7 4 6" xfId="737" xr:uid="{380A455C-1E62-4854-ADA6-60979DC07000}"/>
    <cellStyle name="Normal 7 4 6 2" xfId="1940" xr:uid="{C3D17499-5D9F-4B57-AF17-D81E235D81A8}"/>
    <cellStyle name="Normal 7 4 6 2 2" xfId="3607" xr:uid="{5D3FC784-D34A-4594-9B30-809447491D53}"/>
    <cellStyle name="Normal 7 4 6 2 3" xfId="3608" xr:uid="{6233C7AC-B539-4DC8-8DA1-D2E0D0CE0DFE}"/>
    <cellStyle name="Normal 7 4 6 2 4" xfId="3609" xr:uid="{F0E242FE-EB7A-4208-A8B3-6D4EB32469EE}"/>
    <cellStyle name="Normal 7 4 6 3" xfId="3610" xr:uid="{3A073FBC-7007-4F4C-A678-AE99000B2FCB}"/>
    <cellStyle name="Normal 7 4 6 4" xfId="3611" xr:uid="{3735A769-E111-4A95-9895-31FDB12A393B}"/>
    <cellStyle name="Normal 7 4 6 5" xfId="3612" xr:uid="{D0D10A24-82F7-4ADF-9300-4B40AEDA0550}"/>
    <cellStyle name="Normal 7 4 7" xfId="1941" xr:uid="{8EC065AD-7E99-41A7-8E06-8AC60F9E1F8E}"/>
    <cellStyle name="Normal 7 4 7 2" xfId="3613" xr:uid="{2F61AE78-3DAE-4C21-B7BD-33EBEC323429}"/>
    <cellStyle name="Normal 7 4 7 3" xfId="3614" xr:uid="{AF70600E-B6E6-442A-8078-8E4480C62D4E}"/>
    <cellStyle name="Normal 7 4 7 4" xfId="3615" xr:uid="{0882D28B-291E-45CF-9FEC-895EB4C63B78}"/>
    <cellStyle name="Normal 7 4 8" xfId="3616" xr:uid="{63F64B2C-2412-45E4-9E16-6B27E75033D1}"/>
    <cellStyle name="Normal 7 4 8 2" xfId="3617" xr:uid="{DB2CE4C2-2E44-4AC2-97BD-206134B5163B}"/>
    <cellStyle name="Normal 7 4 8 3" xfId="3618" xr:uid="{BC947B6E-6881-46B9-ABA9-D6D6A5BAB28A}"/>
    <cellStyle name="Normal 7 4 8 4" xfId="3619" xr:uid="{50937BBF-9D1B-45AB-8187-75A37FC19DFC}"/>
    <cellStyle name="Normal 7 4 9" xfId="3620" xr:uid="{A81BD8F6-D6BC-480C-BBF2-5E5B0C6A2FA7}"/>
    <cellStyle name="Normal 7 5" xfId="147" xr:uid="{B038EAD2-E8E0-4492-A7DF-8A87544DF8F6}"/>
    <cellStyle name="Normal 7 5 2" xfId="148" xr:uid="{EA748475-FF36-4814-A1AF-A286D12D944E}"/>
    <cellStyle name="Normal 7 5 2 2" xfId="367" xr:uid="{3CFA9048-ABE0-4BA2-8501-28C661B1B333}"/>
    <cellStyle name="Normal 7 5 2 2 2" xfId="738" xr:uid="{CCC9CC82-8B1A-4AD8-A81B-0BCAF96EC7E5}"/>
    <cellStyle name="Normal 7 5 2 2 2 2" xfId="1942" xr:uid="{2D1C5DB2-F2B7-41B0-9BCF-1F640E489A49}"/>
    <cellStyle name="Normal 7 5 2 2 2 3" xfId="3621" xr:uid="{B323F084-3DB5-4A5D-9287-A27246C85ABA}"/>
    <cellStyle name="Normal 7 5 2 2 2 4" xfId="3622" xr:uid="{10DF4AF5-8624-4ECF-8009-0B9E31C7E630}"/>
    <cellStyle name="Normal 7 5 2 2 3" xfId="1943" xr:uid="{F79FE7B1-F02B-4067-960E-2506D21DE02C}"/>
    <cellStyle name="Normal 7 5 2 2 3 2" xfId="3623" xr:uid="{562FECA9-3D99-4667-A9CF-895525DE5B6D}"/>
    <cellStyle name="Normal 7 5 2 2 3 3" xfId="3624" xr:uid="{21031228-B081-4341-8EBC-26364AE09816}"/>
    <cellStyle name="Normal 7 5 2 2 3 4" xfId="3625" xr:uid="{F22D118F-EE06-4160-8F20-A91341A6FD4E}"/>
    <cellStyle name="Normal 7 5 2 2 4" xfId="3626" xr:uid="{2D04FF0B-F63C-4AB3-85A2-7DAF0FFB6C09}"/>
    <cellStyle name="Normal 7 5 2 2 5" xfId="3627" xr:uid="{05035C7D-A856-4382-9C24-D1FA9F26C0DD}"/>
    <cellStyle name="Normal 7 5 2 2 6" xfId="3628" xr:uid="{5D3E869A-BA3A-4356-AA4E-9DBC7E59FE8A}"/>
    <cellStyle name="Normal 7 5 2 3" xfId="739" xr:uid="{998C465B-4E36-4F66-8E78-34BAD0549D86}"/>
    <cellStyle name="Normal 7 5 2 3 2" xfId="1944" xr:uid="{BF0EFF80-5383-42B3-804D-1A4B01F5D2E8}"/>
    <cellStyle name="Normal 7 5 2 3 2 2" xfId="3629" xr:uid="{37D64FBF-992F-4108-A36B-D02C2279950F}"/>
    <cellStyle name="Normal 7 5 2 3 2 3" xfId="3630" xr:uid="{A40F1979-E640-4327-9B7F-1FE0836B3E24}"/>
    <cellStyle name="Normal 7 5 2 3 2 4" xfId="3631" xr:uid="{FA3CA9E8-31A9-4609-BEAF-934DC50C9BBE}"/>
    <cellStyle name="Normal 7 5 2 3 3" xfId="3632" xr:uid="{6F0A9AFF-A57F-436B-98DA-2F296E0D68DF}"/>
    <cellStyle name="Normal 7 5 2 3 4" xfId="3633" xr:uid="{2CA30F39-733D-41ED-9AB0-6509DC19A512}"/>
    <cellStyle name="Normal 7 5 2 3 5" xfId="3634" xr:uid="{2490C38E-AF43-43CD-A610-DABD35B74F7F}"/>
    <cellStyle name="Normal 7 5 2 4" xfId="1945" xr:uid="{B41A4426-3407-4F35-BBEC-8BEA443F7585}"/>
    <cellStyle name="Normal 7 5 2 4 2" xfId="3635" xr:uid="{79F43E38-F75C-45E5-B46B-EA4EB2567DB3}"/>
    <cellStyle name="Normal 7 5 2 4 3" xfId="3636" xr:uid="{4EFB4764-B143-404D-A7D9-5A8D663C4A21}"/>
    <cellStyle name="Normal 7 5 2 4 4" xfId="3637" xr:uid="{6E573517-05A3-4172-BC03-1804B233945F}"/>
    <cellStyle name="Normal 7 5 2 5" xfId="3638" xr:uid="{8784054C-ED33-4C46-B283-2CE524ABC459}"/>
    <cellStyle name="Normal 7 5 2 5 2" xfId="3639" xr:uid="{12EB975E-43F1-4BDD-9A4B-17B9540F2DCD}"/>
    <cellStyle name="Normal 7 5 2 5 3" xfId="3640" xr:uid="{37386C46-B7A3-4896-A1F5-75A16D38DC02}"/>
    <cellStyle name="Normal 7 5 2 5 4" xfId="3641" xr:uid="{9C6378DA-9535-435E-809B-65A50C20C87E}"/>
    <cellStyle name="Normal 7 5 2 6" xfId="3642" xr:uid="{3C7CA17E-10CA-426F-A1DD-922AC1299202}"/>
    <cellStyle name="Normal 7 5 2 7" xfId="3643" xr:uid="{ACBF46AE-DFDB-4274-ABA3-E48BBBF5B2FA}"/>
    <cellStyle name="Normal 7 5 2 8" xfId="3644" xr:uid="{62E36A93-0E99-48A8-BFB7-C53C469302FE}"/>
    <cellStyle name="Normal 7 5 3" xfId="368" xr:uid="{8FC9BE19-EE51-466C-B26D-8BD29E487DC9}"/>
    <cellStyle name="Normal 7 5 3 2" xfId="740" xr:uid="{65E46D29-9D2B-4580-890C-8C77D72FB6A0}"/>
    <cellStyle name="Normal 7 5 3 2 2" xfId="741" xr:uid="{599E5F64-DD35-446C-B734-6973ADE19BB2}"/>
    <cellStyle name="Normal 7 5 3 2 3" xfId="3645" xr:uid="{E0272B62-A48A-47A3-8ECC-FEAB11029B3A}"/>
    <cellStyle name="Normal 7 5 3 2 4" xfId="3646" xr:uid="{60553118-0E09-42F6-A6C8-11D73428A848}"/>
    <cellStyle name="Normal 7 5 3 3" xfId="742" xr:uid="{0775A92D-BB82-4905-ABDB-C5101B132B47}"/>
    <cellStyle name="Normal 7 5 3 3 2" xfId="3647" xr:uid="{A3BAEDB5-A482-4A6B-8C93-A76E59C0F7DA}"/>
    <cellStyle name="Normal 7 5 3 3 3" xfId="3648" xr:uid="{522B2CD2-BAE3-43EE-BF67-D74144EC0B2D}"/>
    <cellStyle name="Normal 7 5 3 3 4" xfId="3649" xr:uid="{F089A3E4-9B6F-4677-8BF8-3CDB18450996}"/>
    <cellStyle name="Normal 7 5 3 4" xfId="3650" xr:uid="{B4E07C58-0713-4163-B51A-0289E5785ACE}"/>
    <cellStyle name="Normal 7 5 3 5" xfId="3651" xr:uid="{B1DADC09-05B2-4C2A-B7AF-3690A7853664}"/>
    <cellStyle name="Normal 7 5 3 6" xfId="3652" xr:uid="{E9580FAB-F360-42DE-99DF-B76F189BE366}"/>
    <cellStyle name="Normal 7 5 4" xfId="369" xr:uid="{C3D528CE-1346-4A7E-B699-74027E485A92}"/>
    <cellStyle name="Normal 7 5 4 2" xfId="743" xr:uid="{D2CFE100-FF54-4D01-86B6-E5D3EE04D735}"/>
    <cellStyle name="Normal 7 5 4 2 2" xfId="3653" xr:uid="{5E2D687F-3539-47C7-A935-378DB97C448C}"/>
    <cellStyle name="Normal 7 5 4 2 3" xfId="3654" xr:uid="{17D1A209-F5D3-49E8-AA36-811BCEB25BAD}"/>
    <cellStyle name="Normal 7 5 4 2 4" xfId="3655" xr:uid="{8AEBE82F-D1D4-4E25-B4B0-5C12385E869E}"/>
    <cellStyle name="Normal 7 5 4 3" xfId="3656" xr:uid="{DC837243-64B0-4BED-BB40-6644D9A98554}"/>
    <cellStyle name="Normal 7 5 4 4" xfId="3657" xr:uid="{32BA4B67-7EED-41C6-8494-BDD7C224FA4A}"/>
    <cellStyle name="Normal 7 5 4 5" xfId="3658" xr:uid="{6449A5DA-4266-4D36-869F-899E2B46076F}"/>
    <cellStyle name="Normal 7 5 5" xfId="744" xr:uid="{20D3F831-46C7-4FAE-AA4E-3F4418DF9C2D}"/>
    <cellStyle name="Normal 7 5 5 2" xfId="3659" xr:uid="{FDF603E7-10C3-44FD-8ACF-A21DF29A9E0B}"/>
    <cellStyle name="Normal 7 5 5 3" xfId="3660" xr:uid="{EA507E73-90C8-42C4-8B9A-B75A3ED10986}"/>
    <cellStyle name="Normal 7 5 5 4" xfId="3661" xr:uid="{BB510677-2BB0-4AC1-8B67-24570F1895F1}"/>
    <cellStyle name="Normal 7 5 6" xfId="3662" xr:uid="{6C62FB7E-25AC-4885-84A0-10949C2429DF}"/>
    <cellStyle name="Normal 7 5 6 2" xfId="3663" xr:uid="{0A2B181B-12A6-409E-ADC5-2DD440C19824}"/>
    <cellStyle name="Normal 7 5 6 3" xfId="3664" xr:uid="{30D2D137-058D-4902-9402-59F74F16AA89}"/>
    <cellStyle name="Normal 7 5 6 4" xfId="3665" xr:uid="{743BC112-1064-47A8-BBEB-B16A92E3FE20}"/>
    <cellStyle name="Normal 7 5 7" xfId="3666" xr:uid="{A473BBFF-A7B6-4574-9A12-58409FA20D8F}"/>
    <cellStyle name="Normal 7 5 8" xfId="3667" xr:uid="{BE81B4CF-BFF7-4939-8A22-5AB754FDBCA8}"/>
    <cellStyle name="Normal 7 5 9" xfId="3668" xr:uid="{90D808E3-9ACF-4E84-A3B2-3365AABB78FF}"/>
    <cellStyle name="Normal 7 6" xfId="149" xr:uid="{7C7AE4EB-6E77-4ABD-B2C3-CAAC8A23AB13}"/>
    <cellStyle name="Normal 7 6 2" xfId="370" xr:uid="{57BEF59B-327E-490E-BFD7-540E22D2E2EA}"/>
    <cellStyle name="Normal 7 6 2 2" xfId="745" xr:uid="{15736808-D42B-4890-B5FF-951C746AC558}"/>
    <cellStyle name="Normal 7 6 2 2 2" xfId="1946" xr:uid="{718536E5-92D9-4435-92D1-74CC3BF9F36F}"/>
    <cellStyle name="Normal 7 6 2 2 2 2" xfId="1947" xr:uid="{61BA5D3D-F8A7-4AE3-BA7B-B9AEAA8B4C17}"/>
    <cellStyle name="Normal 7 6 2 2 3" xfId="1948" xr:uid="{25C5E0E0-6DB9-41D3-BA09-B74801CF762C}"/>
    <cellStyle name="Normal 7 6 2 2 4" xfId="3669" xr:uid="{E7914026-D166-497D-B237-854CA3E2351B}"/>
    <cellStyle name="Normal 7 6 2 3" xfId="1949" xr:uid="{410EE67D-1902-4F7B-961F-DAD620892DA7}"/>
    <cellStyle name="Normal 7 6 2 3 2" xfId="1950" xr:uid="{61642E10-4C33-40F7-A298-C5F3A2A07393}"/>
    <cellStyle name="Normal 7 6 2 3 3" xfId="3670" xr:uid="{AA841A02-362B-47FB-9791-9EE9C04AD886}"/>
    <cellStyle name="Normal 7 6 2 3 4" xfId="3671" xr:uid="{E9E33CD6-6EE4-4938-A3B6-188A1F876E7F}"/>
    <cellStyle name="Normal 7 6 2 4" xfId="1951" xr:uid="{EBDF1F0B-F255-4CD3-8419-2F884126C6CE}"/>
    <cellStyle name="Normal 7 6 2 5" xfId="3672" xr:uid="{FD687AFF-2674-4588-A31F-D2F3CA28B925}"/>
    <cellStyle name="Normal 7 6 2 6" xfId="3673" xr:uid="{2B8B615D-BF34-472D-A354-78DF48DBAB47}"/>
    <cellStyle name="Normal 7 6 3" xfId="746" xr:uid="{35A35DBA-FC8F-4CD2-924A-D88AB517F318}"/>
    <cellStyle name="Normal 7 6 3 2" xfId="1952" xr:uid="{7D5C0E53-02C8-4C01-BD02-F8D99E0CAAED}"/>
    <cellStyle name="Normal 7 6 3 2 2" xfId="1953" xr:uid="{493DB5D7-B738-4A79-A44C-5A018BBEC1B7}"/>
    <cellStyle name="Normal 7 6 3 2 3" xfId="3674" xr:uid="{4599EA3E-AEE3-4F76-A679-1BC356ECA7B3}"/>
    <cellStyle name="Normal 7 6 3 2 4" xfId="3675" xr:uid="{E2605C35-76D7-479E-8610-E8796CF47173}"/>
    <cellStyle name="Normal 7 6 3 3" xfId="1954" xr:uid="{D925E9C1-13BD-4907-BB08-A9DA67131F9F}"/>
    <cellStyle name="Normal 7 6 3 4" xfId="3676" xr:uid="{5B0BB0CF-EBF2-4B66-B5EE-4BCD81CA7C4C}"/>
    <cellStyle name="Normal 7 6 3 5" xfId="3677" xr:uid="{224361D9-E656-4F93-8DC0-C9815CC66E8F}"/>
    <cellStyle name="Normal 7 6 4" xfId="1955" xr:uid="{7696A7D5-EB75-46B3-9484-ECB732106343}"/>
    <cellStyle name="Normal 7 6 4 2" xfId="1956" xr:uid="{7752AFCD-8611-4DC3-B201-EBB6CECCBFB6}"/>
    <cellStyle name="Normal 7 6 4 3" xfId="3678" xr:uid="{460E2FB5-D36D-443D-A821-86A9D0E17780}"/>
    <cellStyle name="Normal 7 6 4 4" xfId="3679" xr:uid="{91C076F1-6D96-49B6-8817-EBCE25114861}"/>
    <cellStyle name="Normal 7 6 5" xfId="1957" xr:uid="{4BCE32A7-8B7A-4F86-9E7D-6F979D7E6D8D}"/>
    <cellStyle name="Normal 7 6 5 2" xfId="3680" xr:uid="{56DF6247-FF77-4837-851F-AD6AA3AC6D1F}"/>
    <cellStyle name="Normal 7 6 5 3" xfId="3681" xr:uid="{388AD065-4DDD-4441-BBED-B7978539E7C4}"/>
    <cellStyle name="Normal 7 6 5 4" xfId="3682" xr:uid="{84EACB24-B07B-4D81-A496-916DECBB751A}"/>
    <cellStyle name="Normal 7 6 6" xfId="3683" xr:uid="{651A4369-3B83-43A2-8506-5FED88ED9D21}"/>
    <cellStyle name="Normal 7 6 7" xfId="3684" xr:uid="{C02066B0-A074-4E4C-806F-8D723B644D33}"/>
    <cellStyle name="Normal 7 6 8" xfId="3685" xr:uid="{2497067E-595C-49B1-93CB-F99DC9754314}"/>
    <cellStyle name="Normal 7 7" xfId="371" xr:uid="{62F74609-E9AA-491A-9B91-0350FCDEF3E7}"/>
    <cellStyle name="Normal 7 7 2" xfId="747" xr:uid="{A62C8A27-2718-439B-979C-A03DCC0F7C7B}"/>
    <cellStyle name="Normal 7 7 2 2" xfId="748" xr:uid="{60781EB8-39BA-46C4-82BD-95BD6105CEE7}"/>
    <cellStyle name="Normal 7 7 2 2 2" xfId="1958" xr:uid="{A53CC9D2-2E98-44B4-A0F5-65BDACA10BC2}"/>
    <cellStyle name="Normal 7 7 2 2 3" xfId="3686" xr:uid="{854A9B4B-681E-424F-80E4-02A5F53B3AE4}"/>
    <cellStyle name="Normal 7 7 2 2 4" xfId="3687" xr:uid="{70BDB634-E414-4516-9A0A-F2E6C56739D9}"/>
    <cellStyle name="Normal 7 7 2 3" xfId="1959" xr:uid="{F75ACD03-3B3E-4588-B2B3-4960C911E21B}"/>
    <cellStyle name="Normal 7 7 2 4" xfId="3688" xr:uid="{CB3F53BC-1610-4615-8010-FA02DA3E131D}"/>
    <cellStyle name="Normal 7 7 2 5" xfId="3689" xr:uid="{90729E3E-73C3-43CD-A449-EE06C8F652A0}"/>
    <cellStyle name="Normal 7 7 3" xfId="749" xr:uid="{316AE524-8B9E-4754-879D-EC43A6843F86}"/>
    <cellStyle name="Normal 7 7 3 2" xfId="1960" xr:uid="{88203415-1E97-4C60-9A95-2BD22552C2DB}"/>
    <cellStyle name="Normal 7 7 3 3" xfId="3690" xr:uid="{D9435DEE-F23A-4619-BD25-064F029B0E4D}"/>
    <cellStyle name="Normal 7 7 3 4" xfId="3691" xr:uid="{59CA4547-FFD2-4410-A745-8A67782C0B20}"/>
    <cellStyle name="Normal 7 7 4" xfId="1961" xr:uid="{08315D61-7B40-41B4-92F2-98C6D10DC158}"/>
    <cellStyle name="Normal 7 7 4 2" xfId="3692" xr:uid="{6C5FE4CE-7AE5-42CE-8FA8-A1CF91608E5D}"/>
    <cellStyle name="Normal 7 7 4 3" xfId="3693" xr:uid="{D486D1AC-27CD-4B85-BF99-29AD82D4B1A2}"/>
    <cellStyle name="Normal 7 7 4 4" xfId="3694" xr:uid="{E80F4DE4-D5F8-4EC7-B2C7-14F87D943D71}"/>
    <cellStyle name="Normal 7 7 5" xfId="3695" xr:uid="{85AC69CC-5D48-4B40-A1BA-FBF43E9778BD}"/>
    <cellStyle name="Normal 7 7 6" xfId="3696" xr:uid="{8E397018-CEB4-4A66-A5C4-FB432A94B720}"/>
    <cellStyle name="Normal 7 7 7" xfId="3697" xr:uid="{4590E3A5-9A50-4615-AD34-796F76735862}"/>
    <cellStyle name="Normal 7 8" xfId="372" xr:uid="{32255B41-FE92-4764-9C3F-6AABB15BE5EC}"/>
    <cellStyle name="Normal 7 8 2" xfId="750" xr:uid="{7D238245-6C2F-418B-97C0-5E0B6B450901}"/>
    <cellStyle name="Normal 7 8 2 2" xfId="1962" xr:uid="{FF2FC8DA-77C5-4B79-ABC8-1E9783345D21}"/>
    <cellStyle name="Normal 7 8 2 3" xfId="3698" xr:uid="{A6756788-03D8-408C-AB4C-9293148A907A}"/>
    <cellStyle name="Normal 7 8 2 4" xfId="3699" xr:uid="{FC6CCDBC-70BA-4CEF-8F55-88E105E075BC}"/>
    <cellStyle name="Normal 7 8 3" xfId="1963" xr:uid="{4489A3F3-2C2D-4BF0-B976-5372EACCF8D2}"/>
    <cellStyle name="Normal 7 8 3 2" xfId="3700" xr:uid="{19A607A2-0E84-42ED-9F9C-0212A0BA7572}"/>
    <cellStyle name="Normal 7 8 3 3" xfId="3701" xr:uid="{0B249B24-8D72-485D-82FC-D1032C8EA966}"/>
    <cellStyle name="Normal 7 8 3 4" xfId="3702" xr:uid="{8487EE74-8DD3-4AD0-BAA7-2614E4DDB941}"/>
    <cellStyle name="Normal 7 8 4" xfId="3703" xr:uid="{88E14FF7-7CD7-4E31-A7CC-D2743EC376D9}"/>
    <cellStyle name="Normal 7 8 5" xfId="3704" xr:uid="{E4D28187-C658-41C4-B70A-5F064C64BF73}"/>
    <cellStyle name="Normal 7 8 6" xfId="3705" xr:uid="{97361292-A156-4D37-BF1A-F91ECF724A11}"/>
    <cellStyle name="Normal 7 9" xfId="373" xr:uid="{076AB68C-4B21-490C-8B12-7CA7628C584A}"/>
    <cellStyle name="Normal 7 9 2" xfId="1964" xr:uid="{39A90137-8DEC-4E91-A1F8-4EB9DA29C42E}"/>
    <cellStyle name="Normal 7 9 2 2" xfId="3706" xr:uid="{959E3670-EC3C-4941-80F6-8D22D46F98D7}"/>
    <cellStyle name="Normal 7 9 2 2 2" xfId="4408" xr:uid="{A34A09CA-F5C4-44D9-9FB1-F73DB7DF50D6}"/>
    <cellStyle name="Normal 7 9 2 2 3" xfId="4687" xr:uid="{EC22B9BB-8773-4B71-A948-A02E700F9647}"/>
    <cellStyle name="Normal 7 9 2 3" xfId="3707" xr:uid="{F2459FA2-9EE9-4837-B923-CFF1506B94F7}"/>
    <cellStyle name="Normal 7 9 2 4" xfId="3708" xr:uid="{DDF66F84-55A6-475E-B7CE-42A1A6842DD1}"/>
    <cellStyle name="Normal 7 9 3" xfId="3709" xr:uid="{A2206939-1949-4B1F-A779-EFE4F69C3D2B}"/>
    <cellStyle name="Normal 7 9 3 2" xfId="5342" xr:uid="{DB3EA23D-1BCB-41EF-B36F-D7279121B548}"/>
    <cellStyle name="Normal 7 9 4" xfId="3710" xr:uid="{693A46FB-9FA1-44DD-AF40-2163D1DEBB88}"/>
    <cellStyle name="Normal 7 9 4 2" xfId="4578" xr:uid="{40B65DF1-DD67-4889-8C7B-701AB52D57B0}"/>
    <cellStyle name="Normal 7 9 4 3" xfId="4688" xr:uid="{A6BCD947-8FAB-451A-912A-365EBF051C70}"/>
    <cellStyle name="Normal 7 9 4 4" xfId="4607" xr:uid="{6A414A59-2CC7-42A7-AC8B-FB30FC9ED56C}"/>
    <cellStyle name="Normal 7 9 5" xfId="3711" xr:uid="{5FEA39F6-817E-490D-A9C0-86E486243D55}"/>
    <cellStyle name="Normal 8" xfId="67" xr:uid="{6AF22065-4CDE-4C83-86F3-D3FA1B08C124}"/>
    <cellStyle name="Normal 8 10" xfId="1965" xr:uid="{09B6A00F-6154-4BFA-BC0C-0C8EFC5F1B9D}"/>
    <cellStyle name="Normal 8 10 2" xfId="3712" xr:uid="{12E56373-0CA1-480E-BAC5-2628961C92C9}"/>
    <cellStyle name="Normal 8 10 3" xfId="3713" xr:uid="{0EAC6909-5F5B-4786-811C-8F30FEDFD1CC}"/>
    <cellStyle name="Normal 8 10 4" xfId="3714" xr:uid="{77E7EF3B-F0B0-4788-AD1B-913EEA441A7F}"/>
    <cellStyle name="Normal 8 11" xfId="3715" xr:uid="{C97C0FA2-DFCD-4B3C-B058-4D3923EC20B3}"/>
    <cellStyle name="Normal 8 11 2" xfId="3716" xr:uid="{905D4757-9F81-47D0-9B3D-C121747E1A0B}"/>
    <cellStyle name="Normal 8 11 3" xfId="3717" xr:uid="{484C1753-1C4F-4CF3-AD44-A841B6B03518}"/>
    <cellStyle name="Normal 8 11 4" xfId="3718" xr:uid="{C17EF823-61D2-4CEC-A78A-909FD4431432}"/>
    <cellStyle name="Normal 8 12" xfId="3719" xr:uid="{A29B276D-BCA7-4A1C-94D0-5050AED0BF1A}"/>
    <cellStyle name="Normal 8 12 2" xfId="3720" xr:uid="{60AFCE6D-11A6-4725-8092-B23F5ED0F8A4}"/>
    <cellStyle name="Normal 8 13" xfId="3721" xr:uid="{6B40286D-C097-435C-8584-0A5FD2625260}"/>
    <cellStyle name="Normal 8 14" xfId="3722" xr:uid="{401A3B31-40BC-43F5-AFB0-8130343A2F61}"/>
    <cellStyle name="Normal 8 15" xfId="3723" xr:uid="{98341A55-65CC-4DAE-885C-075C5CBA3CF7}"/>
    <cellStyle name="Normal 8 2" xfId="150" xr:uid="{BC5D935C-6D75-4D25-9D37-28CC974010CC}"/>
    <cellStyle name="Normal 8 2 10" xfId="3724" xr:uid="{1D559E83-A8EC-4ED7-AB45-D4F9DC933323}"/>
    <cellStyle name="Normal 8 2 11" xfId="3725" xr:uid="{0591C1FA-DD0D-45AC-874D-EC94B8B4FD97}"/>
    <cellStyle name="Normal 8 2 2" xfId="151" xr:uid="{BCDD04E7-86C5-4EDD-B0C1-8EBB584F97C7}"/>
    <cellStyle name="Normal 8 2 2 2" xfId="152" xr:uid="{29E6BB94-8C86-47D7-9862-9C0B17D9ED38}"/>
    <cellStyle name="Normal 8 2 2 2 2" xfId="374" xr:uid="{A692D795-F1B8-4E97-9118-0A5FAB3BA622}"/>
    <cellStyle name="Normal 8 2 2 2 2 2" xfId="751" xr:uid="{0936D4CD-B437-487F-8756-EE15AF2F948C}"/>
    <cellStyle name="Normal 8 2 2 2 2 2 2" xfId="752" xr:uid="{9B58D71F-3518-4555-99AE-542FA563EEA4}"/>
    <cellStyle name="Normal 8 2 2 2 2 2 2 2" xfId="1966" xr:uid="{B3BF6A39-19A3-47C9-9A2E-081FCFBC226B}"/>
    <cellStyle name="Normal 8 2 2 2 2 2 2 2 2" xfId="1967" xr:uid="{B48D5B70-2096-4E53-B9FA-2F679695DFD3}"/>
    <cellStyle name="Normal 8 2 2 2 2 2 2 3" xfId="1968" xr:uid="{0C0BA106-EBC9-4F32-B921-DE3F25939D18}"/>
    <cellStyle name="Normal 8 2 2 2 2 2 3" xfId="1969" xr:uid="{A3BDF9DD-E9AA-4395-98F9-24ECE8A4E9B5}"/>
    <cellStyle name="Normal 8 2 2 2 2 2 3 2" xfId="1970" xr:uid="{AEDEB2C0-CD87-4FB2-8794-5AE4087B0773}"/>
    <cellStyle name="Normal 8 2 2 2 2 2 4" xfId="1971" xr:uid="{BD28ED07-52A9-4DAA-B689-F83E2A33808F}"/>
    <cellStyle name="Normal 8 2 2 2 2 3" xfId="753" xr:uid="{80785207-4A2B-43DA-A061-3806C4FB8826}"/>
    <cellStyle name="Normal 8 2 2 2 2 3 2" xfId="1972" xr:uid="{9D11674D-7333-4CAF-9686-28330DFE1BFA}"/>
    <cellStyle name="Normal 8 2 2 2 2 3 2 2" xfId="1973" xr:uid="{9DA09A59-AD1B-4CA0-8568-FDA0F630BB64}"/>
    <cellStyle name="Normal 8 2 2 2 2 3 3" xfId="1974" xr:uid="{2326F5FC-8CE9-4085-A631-95DBAF5DBD75}"/>
    <cellStyle name="Normal 8 2 2 2 2 3 4" xfId="3726" xr:uid="{AA4B5BA8-75C3-4B8E-A82C-8ED32FBF8952}"/>
    <cellStyle name="Normal 8 2 2 2 2 4" xfId="1975" xr:uid="{F74DCE16-D3A8-476C-A56F-416C86010214}"/>
    <cellStyle name="Normal 8 2 2 2 2 4 2" xfId="1976" xr:uid="{7E2BD99C-3ADA-4AC4-B342-FF386D79003A}"/>
    <cellStyle name="Normal 8 2 2 2 2 5" xfId="1977" xr:uid="{CF05CDA3-A3EA-4681-9BF1-E87B68F959CB}"/>
    <cellStyle name="Normal 8 2 2 2 2 6" xfId="3727" xr:uid="{59C9F0A3-F7D2-4BCF-8C54-17C0D19BFB15}"/>
    <cellStyle name="Normal 8 2 2 2 3" xfId="375" xr:uid="{E9BF5D49-44E4-4A57-9D5A-F00DBE985A98}"/>
    <cellStyle name="Normal 8 2 2 2 3 2" xfId="754" xr:uid="{E37E59FA-E1F9-4BEB-9597-9C5989BDE3D2}"/>
    <cellStyle name="Normal 8 2 2 2 3 2 2" xfId="755" xr:uid="{011D16C6-ABE8-42DF-8DDB-5EFA9D718324}"/>
    <cellStyle name="Normal 8 2 2 2 3 2 2 2" xfId="1978" xr:uid="{3A67319B-D69A-4BFD-9EEE-5A3413E11658}"/>
    <cellStyle name="Normal 8 2 2 2 3 2 2 2 2" xfId="1979" xr:uid="{18567210-FED6-4AD5-8CCD-086B6CD05BC3}"/>
    <cellStyle name="Normal 8 2 2 2 3 2 2 3" xfId="1980" xr:uid="{C42D5D84-0187-45E0-A27A-18818A82DA7E}"/>
    <cellStyle name="Normal 8 2 2 2 3 2 3" xfId="1981" xr:uid="{51B16513-8A09-44ED-8373-14AADC26A917}"/>
    <cellStyle name="Normal 8 2 2 2 3 2 3 2" xfId="1982" xr:uid="{7CAC7C40-24B8-46C1-A226-E4B5A70C4E32}"/>
    <cellStyle name="Normal 8 2 2 2 3 2 4" xfId="1983" xr:uid="{1269F0E6-F88D-4FE1-9B86-EC7C39C72284}"/>
    <cellStyle name="Normal 8 2 2 2 3 3" xfId="756" xr:uid="{BFDFF997-5660-4BFC-BEF8-1D7BC7BC98B0}"/>
    <cellStyle name="Normal 8 2 2 2 3 3 2" xfId="1984" xr:uid="{513BF500-3392-478D-9D66-B14E41FA3DCC}"/>
    <cellStyle name="Normal 8 2 2 2 3 3 2 2" xfId="1985" xr:uid="{4588F21A-16C3-422F-B808-5DA474B43F23}"/>
    <cellStyle name="Normal 8 2 2 2 3 3 3" xfId="1986" xr:uid="{8FA89323-923F-46DA-83CE-76EA6C72FAD9}"/>
    <cellStyle name="Normal 8 2 2 2 3 4" xfId="1987" xr:uid="{B15A254E-49BC-482F-BC0E-15780138881E}"/>
    <cellStyle name="Normal 8 2 2 2 3 4 2" xfId="1988" xr:uid="{0C788B15-552D-4EC0-A7A5-E31B2A6B59B3}"/>
    <cellStyle name="Normal 8 2 2 2 3 5" xfId="1989" xr:uid="{738F768B-4000-47D4-B8DA-40447443D817}"/>
    <cellStyle name="Normal 8 2 2 2 4" xfId="757" xr:uid="{DCC103AE-4AA9-4552-B6C6-16DD299DD374}"/>
    <cellStyle name="Normal 8 2 2 2 4 2" xfId="758" xr:uid="{A7447364-8890-4C78-8B78-7B66DD7C88B3}"/>
    <cellStyle name="Normal 8 2 2 2 4 2 2" xfId="1990" xr:uid="{C7EE14A1-BA29-43BB-B3FA-127D3A742DFB}"/>
    <cellStyle name="Normal 8 2 2 2 4 2 2 2" xfId="1991" xr:uid="{A3B45C59-B2C7-4F3C-8270-AD3B90892884}"/>
    <cellStyle name="Normal 8 2 2 2 4 2 3" xfId="1992" xr:uid="{03997D06-C5D4-412C-B5B7-E6E5BA188C78}"/>
    <cellStyle name="Normal 8 2 2 2 4 3" xfId="1993" xr:uid="{0A2D8E86-A4EE-4316-9C13-E0385C588368}"/>
    <cellStyle name="Normal 8 2 2 2 4 3 2" xfId="1994" xr:uid="{AA8441C0-9E53-447E-AFD3-6D117E4A1658}"/>
    <cellStyle name="Normal 8 2 2 2 4 4" xfId="1995" xr:uid="{77C8B004-A079-4266-9578-D75E01B24CFA}"/>
    <cellStyle name="Normal 8 2 2 2 5" xfId="759" xr:uid="{C907A96C-A73A-4A40-8559-2F47EFE191C2}"/>
    <cellStyle name="Normal 8 2 2 2 5 2" xfId="1996" xr:uid="{928FD33A-2403-4ACF-88A8-17DDBA1FA8A1}"/>
    <cellStyle name="Normal 8 2 2 2 5 2 2" xfId="1997" xr:uid="{163B9F83-E4CD-486C-9B62-5DBF944DE259}"/>
    <cellStyle name="Normal 8 2 2 2 5 3" xfId="1998" xr:uid="{366D1195-33D7-4A63-98F1-1407E8591CEB}"/>
    <cellStyle name="Normal 8 2 2 2 5 4" xfId="3728" xr:uid="{C5CE22AB-56FE-4549-B7F2-67DD9B4DA3AE}"/>
    <cellStyle name="Normal 8 2 2 2 6" xfId="1999" xr:uid="{3B49F79A-86B2-4677-8EEE-6D2E964DF0F0}"/>
    <cellStyle name="Normal 8 2 2 2 6 2" xfId="2000" xr:uid="{D1D451B3-2971-4B59-B085-0F2085DCBEA9}"/>
    <cellStyle name="Normal 8 2 2 2 7" xfId="2001" xr:uid="{7ECBB967-F046-4632-B520-915CB3E86285}"/>
    <cellStyle name="Normal 8 2 2 2 8" xfId="3729" xr:uid="{CE409A2B-C462-447B-9DC8-FD4C5059B3EB}"/>
    <cellStyle name="Normal 8 2 2 3" xfId="376" xr:uid="{984993D6-F3DC-40DA-8334-3E9D9FC66209}"/>
    <cellStyle name="Normal 8 2 2 3 2" xfId="760" xr:uid="{CEA871D2-AFB2-49BC-A376-8912607FCEC3}"/>
    <cellStyle name="Normal 8 2 2 3 2 2" xfId="761" xr:uid="{1E1004D8-6658-46D2-A89A-79F75E25BF0D}"/>
    <cellStyle name="Normal 8 2 2 3 2 2 2" xfId="2002" xr:uid="{1D019E66-E352-4927-8D26-E910B6911FD3}"/>
    <cellStyle name="Normal 8 2 2 3 2 2 2 2" xfId="2003" xr:uid="{0521D9A3-53CE-4490-8EB4-07F96B011DDF}"/>
    <cellStyle name="Normal 8 2 2 3 2 2 3" xfId="2004" xr:uid="{78ECB9CF-73A6-474C-9303-F8448EE64292}"/>
    <cellStyle name="Normal 8 2 2 3 2 3" xfId="2005" xr:uid="{61E5FB01-E463-4580-AC0A-2B87DA220196}"/>
    <cellStyle name="Normal 8 2 2 3 2 3 2" xfId="2006" xr:uid="{D27ADE6D-A6FF-4175-9C66-11F16C254305}"/>
    <cellStyle name="Normal 8 2 2 3 2 4" xfId="2007" xr:uid="{E41B6653-2AAB-47E0-984D-050CBEF29AAC}"/>
    <cellStyle name="Normal 8 2 2 3 3" xfId="762" xr:uid="{D14F6369-2EBB-4302-B5EE-23D3BA845FA6}"/>
    <cellStyle name="Normal 8 2 2 3 3 2" xfId="2008" xr:uid="{9F892A88-F4A8-41E7-ACBA-78DAFA436B09}"/>
    <cellStyle name="Normal 8 2 2 3 3 2 2" xfId="2009" xr:uid="{5359ADBC-860E-4243-ADF9-39DBB0BB3C2A}"/>
    <cellStyle name="Normal 8 2 2 3 3 3" xfId="2010" xr:uid="{60006FA9-9EDC-4710-929E-7FC16DF5BFE5}"/>
    <cellStyle name="Normal 8 2 2 3 3 4" xfId="3730" xr:uid="{138F949A-4857-4A1B-8CC1-09B602E2AF67}"/>
    <cellStyle name="Normal 8 2 2 3 4" xfId="2011" xr:uid="{D281B936-2044-407E-984F-BB6B2DFD928F}"/>
    <cellStyle name="Normal 8 2 2 3 4 2" xfId="2012" xr:uid="{22589640-6C86-4640-8F49-30376E361860}"/>
    <cellStyle name="Normal 8 2 2 3 5" xfId="2013" xr:uid="{29B5BB2A-9718-49C9-BFAF-D070218E2B59}"/>
    <cellStyle name="Normal 8 2 2 3 6" xfId="3731" xr:uid="{07E2C791-1D98-4E73-A425-B2D3ED359A56}"/>
    <cellStyle name="Normal 8 2 2 4" xfId="377" xr:uid="{78E4DE39-3AD4-484A-9EA3-F7F91E5CB7B6}"/>
    <cellStyle name="Normal 8 2 2 4 2" xfId="763" xr:uid="{2C5C78CC-D81F-41CA-8124-AA3994FC91ED}"/>
    <cellStyle name="Normal 8 2 2 4 2 2" xfId="764" xr:uid="{4178FEAA-5BF9-4F41-995C-514083FBCE81}"/>
    <cellStyle name="Normal 8 2 2 4 2 2 2" xfId="2014" xr:uid="{68261878-3E38-4874-A21B-7647394EC3AE}"/>
    <cellStyle name="Normal 8 2 2 4 2 2 2 2" xfId="2015" xr:uid="{54A187AE-A7A0-431D-9C28-0EF2FD09EEF7}"/>
    <cellStyle name="Normal 8 2 2 4 2 2 3" xfId="2016" xr:uid="{34AF8B2E-722C-43D7-8E8E-F4B466A7E6FA}"/>
    <cellStyle name="Normal 8 2 2 4 2 3" xfId="2017" xr:uid="{F68BF40D-A7A7-4F43-9455-9CC32E85BC6F}"/>
    <cellStyle name="Normal 8 2 2 4 2 3 2" xfId="2018" xr:uid="{820D37A8-65E8-4EC5-A4CC-52059EEA48F9}"/>
    <cellStyle name="Normal 8 2 2 4 2 4" xfId="2019" xr:uid="{38628959-393E-456C-BB30-3F997CC4C548}"/>
    <cellStyle name="Normal 8 2 2 4 3" xfId="765" xr:uid="{34F5516A-8F35-410E-AED5-4C7EDB3392DF}"/>
    <cellStyle name="Normal 8 2 2 4 3 2" xfId="2020" xr:uid="{4DDABFCF-B64E-4BD0-A325-CD4BB86F51A3}"/>
    <cellStyle name="Normal 8 2 2 4 3 2 2" xfId="2021" xr:uid="{3952C4E6-EB51-4FCF-AB31-46D8A8AD7C1F}"/>
    <cellStyle name="Normal 8 2 2 4 3 3" xfId="2022" xr:uid="{1B98D6FA-CF2F-4437-8EA4-9D85CDB969C2}"/>
    <cellStyle name="Normal 8 2 2 4 4" xfId="2023" xr:uid="{1DEE57FC-F429-42AB-85CA-C008E570E1C9}"/>
    <cellStyle name="Normal 8 2 2 4 4 2" xfId="2024" xr:uid="{07D1F903-5646-4480-A444-97FEA1ADFC12}"/>
    <cellStyle name="Normal 8 2 2 4 5" xfId="2025" xr:uid="{7D40B022-6B12-4F8D-B8DB-228306E21BAA}"/>
    <cellStyle name="Normal 8 2 2 5" xfId="378" xr:uid="{EAC00F1F-F136-407A-9047-2AA68A5653E5}"/>
    <cellStyle name="Normal 8 2 2 5 2" xfId="766" xr:uid="{035239CD-8DFD-4591-B7FE-DDDAE9D811FF}"/>
    <cellStyle name="Normal 8 2 2 5 2 2" xfId="2026" xr:uid="{2DB2EB04-FB56-47A9-8FFC-36ABB571B750}"/>
    <cellStyle name="Normal 8 2 2 5 2 2 2" xfId="2027" xr:uid="{0B510B51-9ED1-45FA-A607-87DD616E2524}"/>
    <cellStyle name="Normal 8 2 2 5 2 3" xfId="2028" xr:uid="{50606635-6279-429D-BDA2-9A72E6F1BABF}"/>
    <cellStyle name="Normal 8 2 2 5 3" xfId="2029" xr:uid="{574B432B-AC79-4B7D-8E0D-DC182E76BDBA}"/>
    <cellStyle name="Normal 8 2 2 5 3 2" xfId="2030" xr:uid="{53500933-D5D1-47B6-8712-F3DE5568D141}"/>
    <cellStyle name="Normal 8 2 2 5 4" xfId="2031" xr:uid="{DE7EE9AA-71FF-46BD-97A2-810375C8A70E}"/>
    <cellStyle name="Normal 8 2 2 6" xfId="767" xr:uid="{C400CDA9-0E7A-4B41-9074-5ED736B9D442}"/>
    <cellStyle name="Normal 8 2 2 6 2" xfId="2032" xr:uid="{51FBCA5C-4493-4F39-9268-BDF2A79AE435}"/>
    <cellStyle name="Normal 8 2 2 6 2 2" xfId="2033" xr:uid="{EE71A1C2-D14A-4856-9915-6C2749B01D76}"/>
    <cellStyle name="Normal 8 2 2 6 3" xfId="2034" xr:uid="{D6ED4807-54EC-4060-B42B-2CB86E443C9B}"/>
    <cellStyle name="Normal 8 2 2 6 4" xfId="3732" xr:uid="{3691F0BA-E7AF-46D7-B62A-8F7684EEC2ED}"/>
    <cellStyle name="Normal 8 2 2 7" xfId="2035" xr:uid="{78C2CF4A-A3CE-49DF-98A6-CC8BC911EF66}"/>
    <cellStyle name="Normal 8 2 2 7 2" xfId="2036" xr:uid="{6939AD2F-0FD5-4EAE-9316-0EE0DC3A6EA9}"/>
    <cellStyle name="Normal 8 2 2 8" xfId="2037" xr:uid="{76077269-1627-47F8-BF2F-13926B09C34D}"/>
    <cellStyle name="Normal 8 2 2 9" xfId="3733" xr:uid="{29D0C087-1275-45C9-8900-0C803417ADA3}"/>
    <cellStyle name="Normal 8 2 3" xfId="153" xr:uid="{768B0A2B-BA09-4062-BE69-4681A3B8EAAD}"/>
    <cellStyle name="Normal 8 2 3 2" xfId="154" xr:uid="{1D41AB22-5AF8-4A5D-80B0-8686D694570C}"/>
    <cellStyle name="Normal 8 2 3 2 2" xfId="768" xr:uid="{92D2B887-A7CE-47EF-87BA-D7B3C677F1A0}"/>
    <cellStyle name="Normal 8 2 3 2 2 2" xfId="769" xr:uid="{7C9DAA32-EE90-495A-9497-DD4E2300BDA0}"/>
    <cellStyle name="Normal 8 2 3 2 2 2 2" xfId="2038" xr:uid="{BB74982C-0601-410C-AB12-64D1EB1CBE0E}"/>
    <cellStyle name="Normal 8 2 3 2 2 2 2 2" xfId="2039" xr:uid="{00C6E487-F686-4772-AB9E-64261146CFED}"/>
    <cellStyle name="Normal 8 2 3 2 2 2 3" xfId="2040" xr:uid="{6C78247D-66DA-4CD0-8FAC-96442FB59444}"/>
    <cellStyle name="Normal 8 2 3 2 2 3" xfId="2041" xr:uid="{1AE2D765-A7B0-466F-AB13-545CDE999677}"/>
    <cellStyle name="Normal 8 2 3 2 2 3 2" xfId="2042" xr:uid="{AAF72A51-0EBF-44F1-BFBF-0B667D0850F1}"/>
    <cellStyle name="Normal 8 2 3 2 2 4" xfId="2043" xr:uid="{A546374C-FE2C-46B6-BBB9-EC8D718824DB}"/>
    <cellStyle name="Normal 8 2 3 2 3" xfId="770" xr:uid="{19A85F1B-4A1C-4BC8-B693-14FD624D604D}"/>
    <cellStyle name="Normal 8 2 3 2 3 2" xfId="2044" xr:uid="{0D7A6742-0526-4EED-80F0-2D10C0CB54C7}"/>
    <cellStyle name="Normal 8 2 3 2 3 2 2" xfId="2045" xr:uid="{B627D951-CD83-41CB-B19C-6B32774CD423}"/>
    <cellStyle name="Normal 8 2 3 2 3 3" xfId="2046" xr:uid="{E81D52B8-442F-4E3A-848A-CEE2027C7B23}"/>
    <cellStyle name="Normal 8 2 3 2 3 4" xfId="3734" xr:uid="{CE68AE57-A9F4-4A5C-9582-94AFB0CB2D28}"/>
    <cellStyle name="Normal 8 2 3 2 4" xfId="2047" xr:uid="{48D2FC2D-FB4F-4E12-B38F-532977614D39}"/>
    <cellStyle name="Normal 8 2 3 2 4 2" xfId="2048" xr:uid="{1CA68615-5A33-499F-A377-282C3175D95B}"/>
    <cellStyle name="Normal 8 2 3 2 5" xfId="2049" xr:uid="{D3509E2B-6CE8-4243-9365-AADAFB957571}"/>
    <cellStyle name="Normal 8 2 3 2 6" xfId="3735" xr:uid="{46B5D4B2-4E67-4FE0-95A2-F34AC17D6E7A}"/>
    <cellStyle name="Normal 8 2 3 3" xfId="379" xr:uid="{DB00BD6F-3F4C-4CF7-B813-F75A28E51883}"/>
    <cellStyle name="Normal 8 2 3 3 2" xfId="771" xr:uid="{82DEAB60-5013-4136-96CC-413A447755FC}"/>
    <cellStyle name="Normal 8 2 3 3 2 2" xfId="772" xr:uid="{099DD4EE-4C08-4B2F-9B2B-F415FB486B59}"/>
    <cellStyle name="Normal 8 2 3 3 2 2 2" xfId="2050" xr:uid="{E30529C6-D7A8-4DCF-BB48-046FDA2D5AAB}"/>
    <cellStyle name="Normal 8 2 3 3 2 2 2 2" xfId="2051" xr:uid="{D6D60655-C1DD-4A13-A276-5B366190E088}"/>
    <cellStyle name="Normal 8 2 3 3 2 2 3" xfId="2052" xr:uid="{6DB65377-9AFF-44CD-805A-B0671F1A58A2}"/>
    <cellStyle name="Normal 8 2 3 3 2 3" xfId="2053" xr:uid="{1CF5706E-E07E-4AFE-8D4C-7CCF6547D9C0}"/>
    <cellStyle name="Normal 8 2 3 3 2 3 2" xfId="2054" xr:uid="{BF0B4373-1EE2-4260-8DCE-7683831F29AF}"/>
    <cellStyle name="Normal 8 2 3 3 2 4" xfId="2055" xr:uid="{566EDFF6-BDD0-47CB-B254-813FC04A0B14}"/>
    <cellStyle name="Normal 8 2 3 3 3" xfId="773" xr:uid="{93C3BD84-BB02-4B04-AEA5-2F08ABDAC3B0}"/>
    <cellStyle name="Normal 8 2 3 3 3 2" xfId="2056" xr:uid="{87550F35-6A6B-48B8-A909-CA47EBF4634F}"/>
    <cellStyle name="Normal 8 2 3 3 3 2 2" xfId="2057" xr:uid="{5D459C70-E356-4326-867D-D821BF61EB66}"/>
    <cellStyle name="Normal 8 2 3 3 3 3" xfId="2058" xr:uid="{9B375D97-39F4-4C2B-9DBD-FE56E1A213A1}"/>
    <cellStyle name="Normal 8 2 3 3 4" xfId="2059" xr:uid="{8340F608-188C-4FCB-A0E3-C641013C8EAF}"/>
    <cellStyle name="Normal 8 2 3 3 4 2" xfId="2060" xr:uid="{A08FB8F9-6DEC-4400-9ECD-F8AD4BCB1CFD}"/>
    <cellStyle name="Normal 8 2 3 3 5" xfId="2061" xr:uid="{9D3781A9-C4DA-4B6B-AC1B-0132E4E473E1}"/>
    <cellStyle name="Normal 8 2 3 4" xfId="380" xr:uid="{54DFB039-C379-4287-9DF7-E62FB9B4690F}"/>
    <cellStyle name="Normal 8 2 3 4 2" xfId="774" xr:uid="{DEEFF2A9-F8FE-4494-9EB0-0B2C30BC3756}"/>
    <cellStyle name="Normal 8 2 3 4 2 2" xfId="2062" xr:uid="{5C358626-2CBA-462A-B3E2-91C1BC85233B}"/>
    <cellStyle name="Normal 8 2 3 4 2 2 2" xfId="2063" xr:uid="{9ACE176E-49EE-4C51-8BDA-9E22A2BC863B}"/>
    <cellStyle name="Normal 8 2 3 4 2 3" xfId="2064" xr:uid="{B4C6BCCF-1A2F-43C7-BC63-21A2A98106F3}"/>
    <cellStyle name="Normal 8 2 3 4 3" xfId="2065" xr:uid="{59766656-36A3-416B-8136-E2D0255485AF}"/>
    <cellStyle name="Normal 8 2 3 4 3 2" xfId="2066" xr:uid="{C4A480A9-B4DA-4001-A087-5B66F9AF1490}"/>
    <cellStyle name="Normal 8 2 3 4 4" xfId="2067" xr:uid="{E20ADE9A-D327-4687-814A-0D0FBF57E737}"/>
    <cellStyle name="Normal 8 2 3 5" xfId="775" xr:uid="{5D92494C-55CC-456B-A3C9-63D9D0BE327D}"/>
    <cellStyle name="Normal 8 2 3 5 2" xfId="2068" xr:uid="{C5DA31D9-C480-4F7F-A6D5-BF694EDBE0B9}"/>
    <cellStyle name="Normal 8 2 3 5 2 2" xfId="2069" xr:uid="{34A60DEE-F02D-403A-86AF-1510ECFC933E}"/>
    <cellStyle name="Normal 8 2 3 5 3" xfId="2070" xr:uid="{98CAD4FD-7FD7-4A5E-85D7-2D9C0635988E}"/>
    <cellStyle name="Normal 8 2 3 5 4" xfId="3736" xr:uid="{D0F9ED04-7385-498D-BAFC-2D20CC1CDD30}"/>
    <cellStyle name="Normal 8 2 3 6" xfId="2071" xr:uid="{E0DFA288-C3E4-493C-88B0-8C3C74E17737}"/>
    <cellStyle name="Normal 8 2 3 6 2" xfId="2072" xr:uid="{E359AB9E-AE88-45E6-8A8E-A89DD4151BA0}"/>
    <cellStyle name="Normal 8 2 3 7" xfId="2073" xr:uid="{E5AB1591-BE47-485E-BFB5-1397E227A337}"/>
    <cellStyle name="Normal 8 2 3 8" xfId="3737" xr:uid="{04CF6CD1-D966-4200-8E23-8DFCD5AED1B1}"/>
    <cellStyle name="Normal 8 2 4" xfId="155" xr:uid="{D6D3061F-BA2D-49E8-A9F6-E75CFBEEB547}"/>
    <cellStyle name="Normal 8 2 4 2" xfId="449" xr:uid="{40C03A0F-8F96-4ACF-9B6B-A0CDBDE50685}"/>
    <cellStyle name="Normal 8 2 4 2 2" xfId="776" xr:uid="{CCC4D72E-AF27-4E09-8D34-EF30ED5823C0}"/>
    <cellStyle name="Normal 8 2 4 2 2 2" xfId="2074" xr:uid="{9856C431-42ED-4956-A20C-4D0AE2A78D31}"/>
    <cellStyle name="Normal 8 2 4 2 2 2 2" xfId="2075" xr:uid="{662FA1C4-E03F-48F6-AF2A-368A132F1881}"/>
    <cellStyle name="Normal 8 2 4 2 2 3" xfId="2076" xr:uid="{D568D542-B017-4E76-90FE-BF6C7C2C8238}"/>
    <cellStyle name="Normal 8 2 4 2 2 4" xfId="3738" xr:uid="{2BFC6D62-7DEB-4DF5-8300-0435B85648C0}"/>
    <cellStyle name="Normal 8 2 4 2 3" xfId="2077" xr:uid="{1D8030BA-E894-4D4A-9605-3088DD2BCD7F}"/>
    <cellStyle name="Normal 8 2 4 2 3 2" xfId="2078" xr:uid="{20933EE7-0B68-4A58-BDBE-2F91CD6D0272}"/>
    <cellStyle name="Normal 8 2 4 2 4" xfId="2079" xr:uid="{31EDDFF5-B0A4-46C7-BAAF-31B67E1FCF3D}"/>
    <cellStyle name="Normal 8 2 4 2 5" xfId="3739" xr:uid="{6E0C615E-1E00-4D69-B135-09A6A8CAF002}"/>
    <cellStyle name="Normal 8 2 4 3" xfId="777" xr:uid="{61056EA8-467D-4FD6-AAB0-12992B2A0F3E}"/>
    <cellStyle name="Normal 8 2 4 3 2" xfId="2080" xr:uid="{ADB417F9-73E9-4551-B236-4EB31A1F48C3}"/>
    <cellStyle name="Normal 8 2 4 3 2 2" xfId="2081" xr:uid="{F73C4CA5-DDD9-4079-9510-F100C62B4A0E}"/>
    <cellStyle name="Normal 8 2 4 3 3" xfId="2082" xr:uid="{0D523800-B993-461F-A336-ED63CEAE109E}"/>
    <cellStyle name="Normal 8 2 4 3 4" xfId="3740" xr:uid="{723BC973-AB1F-4688-A8B8-98E5DA01C97A}"/>
    <cellStyle name="Normal 8 2 4 4" xfId="2083" xr:uid="{C6B3A4CC-1D4D-4392-B036-CF0EA0BEC487}"/>
    <cellStyle name="Normal 8 2 4 4 2" xfId="2084" xr:uid="{0B17038A-AD83-45EF-945F-EEB8AEC258B8}"/>
    <cellStyle name="Normal 8 2 4 4 3" xfId="3741" xr:uid="{0FBE0F65-3147-4251-97C5-A6D7AD7354E4}"/>
    <cellStyle name="Normal 8 2 4 4 4" xfId="3742" xr:uid="{64F929A7-E098-4CD8-9A4B-E5F0D3FA27FF}"/>
    <cellStyle name="Normal 8 2 4 5" xfId="2085" xr:uid="{5E0E96F5-3BD1-428B-914B-2770C18D64D5}"/>
    <cellStyle name="Normal 8 2 4 6" xfId="3743" xr:uid="{1541B74E-7C0C-4B4B-BACA-46700FC7E9AF}"/>
    <cellStyle name="Normal 8 2 4 7" xfId="3744" xr:uid="{27375707-9FA3-4F2C-8891-B7B634847A57}"/>
    <cellStyle name="Normal 8 2 5" xfId="381" xr:uid="{E00C966C-4729-445B-B241-1DAE65D420FB}"/>
    <cellStyle name="Normal 8 2 5 2" xfId="778" xr:uid="{1D0C3695-E332-4789-B032-57BAE0A93AA9}"/>
    <cellStyle name="Normal 8 2 5 2 2" xfId="779" xr:uid="{14FC8B99-D4F7-489C-972D-667F0022F23F}"/>
    <cellStyle name="Normal 8 2 5 2 2 2" xfId="2086" xr:uid="{F152C1FE-858D-4CE1-A6FF-54A6CD0B76BD}"/>
    <cellStyle name="Normal 8 2 5 2 2 2 2" xfId="2087" xr:uid="{28510712-5808-42C6-8546-E66D3276D9D8}"/>
    <cellStyle name="Normal 8 2 5 2 2 3" xfId="2088" xr:uid="{16945D56-A304-4DB1-A1F9-015F267E51EF}"/>
    <cellStyle name="Normal 8 2 5 2 3" xfId="2089" xr:uid="{5A5F2CDD-F796-46AF-9F70-571388AED2F4}"/>
    <cellStyle name="Normal 8 2 5 2 3 2" xfId="2090" xr:uid="{B738786C-412D-4890-BEA5-4C876DABEE6C}"/>
    <cellStyle name="Normal 8 2 5 2 4" xfId="2091" xr:uid="{E199B7A8-7B67-4E57-83DC-1D5D6B4402C5}"/>
    <cellStyle name="Normal 8 2 5 3" xfId="780" xr:uid="{901557F7-4560-4AFE-BC90-377878D1CB7F}"/>
    <cellStyle name="Normal 8 2 5 3 2" xfId="2092" xr:uid="{A10867AF-43A0-4EF4-AD3E-F30E597823BC}"/>
    <cellStyle name="Normal 8 2 5 3 2 2" xfId="2093" xr:uid="{BF7647C5-0690-44E5-8B8C-903363522B48}"/>
    <cellStyle name="Normal 8 2 5 3 3" xfId="2094" xr:uid="{14FEA4A1-E394-4876-8E1B-4FA2A2899B37}"/>
    <cellStyle name="Normal 8 2 5 3 4" xfId="3745" xr:uid="{E9D23336-2150-46DE-B056-9D7943628B37}"/>
    <cellStyle name="Normal 8 2 5 4" xfId="2095" xr:uid="{B1E8E451-E87A-42A9-97D5-370D3D8CAE90}"/>
    <cellStyle name="Normal 8 2 5 4 2" xfId="2096" xr:uid="{39228CBC-0A1C-4DD3-A8E6-5C75E9D17BC2}"/>
    <cellStyle name="Normal 8 2 5 5" xfId="2097" xr:uid="{FEEDB97A-BD5D-4F3E-B864-586C4319BF4A}"/>
    <cellStyle name="Normal 8 2 5 6" xfId="3746" xr:uid="{72D7A1E2-2C94-4721-A747-0A15BB3A87D9}"/>
    <cellStyle name="Normal 8 2 6" xfId="382" xr:uid="{129C78A2-F70B-47D0-AD27-D85DD151A00B}"/>
    <cellStyle name="Normal 8 2 6 2" xfId="781" xr:uid="{016715D1-9525-4F32-926B-F5730C42095F}"/>
    <cellStyle name="Normal 8 2 6 2 2" xfId="2098" xr:uid="{9EA1DFA1-C828-4896-B752-8639C9D0A269}"/>
    <cellStyle name="Normal 8 2 6 2 2 2" xfId="2099" xr:uid="{57E0DAE5-E74F-43B5-95A2-D99B20B6EA80}"/>
    <cellStyle name="Normal 8 2 6 2 3" xfId="2100" xr:uid="{6C28A26E-1369-4C30-B724-2AF0F7297BA2}"/>
    <cellStyle name="Normal 8 2 6 2 4" xfId="3747" xr:uid="{3331A807-347E-40DA-860A-A13114B5E82A}"/>
    <cellStyle name="Normal 8 2 6 3" xfId="2101" xr:uid="{217DF01A-092C-4027-9037-6BF3ACA80CD0}"/>
    <cellStyle name="Normal 8 2 6 3 2" xfId="2102" xr:uid="{541CF0DA-903A-495E-8CAD-44D97535C9CC}"/>
    <cellStyle name="Normal 8 2 6 4" xfId="2103" xr:uid="{E933D981-BE45-4226-A76A-D0CAC309D8DF}"/>
    <cellStyle name="Normal 8 2 6 5" xfId="3748" xr:uid="{0F8D7AFA-6400-479B-A5DF-E259ACC4600D}"/>
    <cellStyle name="Normal 8 2 7" xfId="782" xr:uid="{E78DEBD8-28BA-479C-95E2-3BE88A71891B}"/>
    <cellStyle name="Normal 8 2 7 2" xfId="2104" xr:uid="{350688A3-5FC7-4E18-BB6B-7D6E78B3C1B2}"/>
    <cellStyle name="Normal 8 2 7 2 2" xfId="2105" xr:uid="{5457ABEB-54BE-46C4-9D5E-711EEE8C09AF}"/>
    <cellStyle name="Normal 8 2 7 3" xfId="2106" xr:uid="{0943C847-1482-40D6-8458-9C2A2125DB0D}"/>
    <cellStyle name="Normal 8 2 7 4" xfId="3749" xr:uid="{4717BE9A-79C5-4383-B240-80999D549F1C}"/>
    <cellStyle name="Normal 8 2 8" xfId="2107" xr:uid="{0B851F78-9631-4CA1-82BF-B0A0B57B3617}"/>
    <cellStyle name="Normal 8 2 8 2" xfId="2108" xr:uid="{ACB2B6D8-610A-4588-B53C-A3466835E9B8}"/>
    <cellStyle name="Normal 8 2 8 3" xfId="3750" xr:uid="{726FE9B4-E6CC-481B-AD3D-2B17070CE8E1}"/>
    <cellStyle name="Normal 8 2 8 4" xfId="3751" xr:uid="{B39018B8-2BC4-46C3-9150-1C7031E5C9E4}"/>
    <cellStyle name="Normal 8 2 9" xfId="2109" xr:uid="{E0CEBADF-4C4B-4BD0-A734-84D80C1B82F5}"/>
    <cellStyle name="Normal 8 3" xfId="156" xr:uid="{F3621049-74B9-4F41-AF1A-68DFA08C496A}"/>
    <cellStyle name="Normal 8 3 10" xfId="3752" xr:uid="{6743FE43-1444-494C-99E4-A8116CC1A2FE}"/>
    <cellStyle name="Normal 8 3 11" xfId="3753" xr:uid="{FF995815-0F67-46E2-BE64-23AE5D8C4EC3}"/>
    <cellStyle name="Normal 8 3 2" xfId="157" xr:uid="{AC40C4FC-8F4B-4165-B936-EF0F1B843358}"/>
    <cellStyle name="Normal 8 3 2 2" xfId="158" xr:uid="{2C8E1503-5919-4D12-BB91-F0A2A003EC2C}"/>
    <cellStyle name="Normal 8 3 2 2 2" xfId="383" xr:uid="{38465E7D-ABD7-4A75-89E1-0B1796B1E483}"/>
    <cellStyle name="Normal 8 3 2 2 2 2" xfId="783" xr:uid="{A66B819A-494A-4DF6-871C-F59D3DCD2D28}"/>
    <cellStyle name="Normal 8 3 2 2 2 2 2" xfId="2110" xr:uid="{B4188AEE-2CDA-4FA0-B78B-329DA8C30477}"/>
    <cellStyle name="Normal 8 3 2 2 2 2 2 2" xfId="2111" xr:uid="{C845CE18-8981-40E5-86F6-EF8F523F7891}"/>
    <cellStyle name="Normal 8 3 2 2 2 2 3" xfId="2112" xr:uid="{69BB5596-C9AC-4975-BDA2-8B23FF835143}"/>
    <cellStyle name="Normal 8 3 2 2 2 2 4" xfId="3754" xr:uid="{4E9AC2FB-5517-4F5A-9BE4-558862D41A27}"/>
    <cellStyle name="Normal 8 3 2 2 2 3" xfId="2113" xr:uid="{BA421D3C-D55E-4A0D-AB1C-E30B8601BF07}"/>
    <cellStyle name="Normal 8 3 2 2 2 3 2" xfId="2114" xr:uid="{9967B1D6-19DD-45A0-9199-6B4A84261119}"/>
    <cellStyle name="Normal 8 3 2 2 2 3 3" xfId="3755" xr:uid="{1E264867-E15C-4756-9544-F6A33E372D0D}"/>
    <cellStyle name="Normal 8 3 2 2 2 3 4" xfId="3756" xr:uid="{782F9432-81A5-48AA-A273-025D8D49C1ED}"/>
    <cellStyle name="Normal 8 3 2 2 2 4" xfId="2115" xr:uid="{6AE1AFA2-6315-4A08-B521-B150A10BBFB6}"/>
    <cellStyle name="Normal 8 3 2 2 2 5" xfId="3757" xr:uid="{C9BDEB54-3BD2-4F4A-B907-A26725FABC11}"/>
    <cellStyle name="Normal 8 3 2 2 2 6" xfId="3758" xr:uid="{B879BCFA-6691-4D1F-9EAD-33D41F3221CA}"/>
    <cellStyle name="Normal 8 3 2 2 3" xfId="784" xr:uid="{65F751EA-290C-40C1-BDDF-3F11A87B484D}"/>
    <cellStyle name="Normal 8 3 2 2 3 2" xfId="2116" xr:uid="{A1700696-044E-4718-8017-DBADD7A65518}"/>
    <cellStyle name="Normal 8 3 2 2 3 2 2" xfId="2117" xr:uid="{876308C9-0BF5-4C13-A2A0-E7B0A7F86573}"/>
    <cellStyle name="Normal 8 3 2 2 3 2 3" xfId="3759" xr:uid="{6D31E4DB-91E6-40F9-B1FF-3C2F6D7D6840}"/>
    <cellStyle name="Normal 8 3 2 2 3 2 4" xfId="3760" xr:uid="{C20E6175-E162-47CE-8BE9-04A5765E0898}"/>
    <cellStyle name="Normal 8 3 2 2 3 3" xfId="2118" xr:uid="{A5473264-7B98-4248-902D-EEA07B70A57C}"/>
    <cellStyle name="Normal 8 3 2 2 3 4" xfId="3761" xr:uid="{29AF18EE-91C7-49C4-996F-A7037756EA75}"/>
    <cellStyle name="Normal 8 3 2 2 3 5" xfId="3762" xr:uid="{24282044-26E6-4B84-A27A-C682B006EA88}"/>
    <cellStyle name="Normal 8 3 2 2 4" xfId="2119" xr:uid="{87803A7B-B89B-4EFA-913E-8DF743F170F1}"/>
    <cellStyle name="Normal 8 3 2 2 4 2" xfId="2120" xr:uid="{E8F7BBB6-5236-4F99-A2E5-5BF4ECE3AF07}"/>
    <cellStyle name="Normal 8 3 2 2 4 3" xfId="3763" xr:uid="{85143E3C-3641-4FE6-87DD-253E70EC30EB}"/>
    <cellStyle name="Normal 8 3 2 2 4 4" xfId="3764" xr:uid="{3A2BCD6C-4902-4720-A11D-C2E35FBA35D8}"/>
    <cellStyle name="Normal 8 3 2 2 5" xfId="2121" xr:uid="{D4C37779-58BA-4EB7-B54B-E6E6C24F5576}"/>
    <cellStyle name="Normal 8 3 2 2 5 2" xfId="3765" xr:uid="{77EBC259-7244-4732-8FE4-A7B06D03483F}"/>
    <cellStyle name="Normal 8 3 2 2 5 3" xfId="3766" xr:uid="{ADE46108-636A-4D59-AAD9-0488CE202A86}"/>
    <cellStyle name="Normal 8 3 2 2 5 4" xfId="3767" xr:uid="{F912CDE5-3F3E-4E88-876C-3CF18A6B9079}"/>
    <cellStyle name="Normal 8 3 2 2 6" xfId="3768" xr:uid="{7711CE0C-525E-4A59-AD4F-015B77587D98}"/>
    <cellStyle name="Normal 8 3 2 2 7" xfId="3769" xr:uid="{A6B0A59F-B210-4FD7-8E95-471BA8FF4723}"/>
    <cellStyle name="Normal 8 3 2 2 8" xfId="3770" xr:uid="{EDF52BB4-BDCE-4734-9B47-1B7FBFF2CE48}"/>
    <cellStyle name="Normal 8 3 2 3" xfId="384" xr:uid="{4DC246FD-E86E-4B84-97D4-35DC735EB934}"/>
    <cellStyle name="Normal 8 3 2 3 2" xfId="785" xr:uid="{AC2EB33C-96C3-4D0D-BA34-72A033F4CAA2}"/>
    <cellStyle name="Normal 8 3 2 3 2 2" xfId="786" xr:uid="{11314954-A8C1-468F-AF09-EBA8D3B6C24A}"/>
    <cellStyle name="Normal 8 3 2 3 2 2 2" xfId="2122" xr:uid="{CD887E68-8D6F-4C50-8070-BFA13528B620}"/>
    <cellStyle name="Normal 8 3 2 3 2 2 2 2" xfId="2123" xr:uid="{C0771C05-647F-4943-9B59-F329883DABF0}"/>
    <cellStyle name="Normal 8 3 2 3 2 2 3" xfId="2124" xr:uid="{2AE8F7B9-CAB6-4A6E-88C9-F745005F48C1}"/>
    <cellStyle name="Normal 8 3 2 3 2 3" xfId="2125" xr:uid="{EB7B3B4A-E5D9-42FF-9B43-34C075B5D734}"/>
    <cellStyle name="Normal 8 3 2 3 2 3 2" xfId="2126" xr:uid="{D17980F8-7F18-4DFE-814E-F7F8B2779D1A}"/>
    <cellStyle name="Normal 8 3 2 3 2 4" xfId="2127" xr:uid="{D8E670FD-4F8E-4E54-9C21-BD5BF6DB8904}"/>
    <cellStyle name="Normal 8 3 2 3 3" xfId="787" xr:uid="{9DF3E6F7-DC5E-46AE-8216-A46F02FC884E}"/>
    <cellStyle name="Normal 8 3 2 3 3 2" xfId="2128" xr:uid="{428496B1-C831-420F-969E-B30E4DE6E869}"/>
    <cellStyle name="Normal 8 3 2 3 3 2 2" xfId="2129" xr:uid="{065F21CC-13A8-462E-9038-BC6711F3734A}"/>
    <cellStyle name="Normal 8 3 2 3 3 3" xfId="2130" xr:uid="{C2A57C8E-49A0-4461-AC8D-98DD2035F4CE}"/>
    <cellStyle name="Normal 8 3 2 3 3 4" xfId="3771" xr:uid="{AB6B46BC-FAC8-4B99-A78A-970C3FAD8C3E}"/>
    <cellStyle name="Normal 8 3 2 3 4" xfId="2131" xr:uid="{334DBCE6-E69D-4AEA-BFF1-089B28476474}"/>
    <cellStyle name="Normal 8 3 2 3 4 2" xfId="2132" xr:uid="{39B3B753-2671-4280-AF0E-A337D2EA93B6}"/>
    <cellStyle name="Normal 8 3 2 3 5" xfId="2133" xr:uid="{2DA2791A-7739-4D4D-8F85-6D1D0FC5BC69}"/>
    <cellStyle name="Normal 8 3 2 3 6" xfId="3772" xr:uid="{26E43381-01D4-4C50-AE53-32AD80ADEBDE}"/>
    <cellStyle name="Normal 8 3 2 4" xfId="385" xr:uid="{B0182759-33FB-4617-AE9D-323DF6562247}"/>
    <cellStyle name="Normal 8 3 2 4 2" xfId="788" xr:uid="{6E0AB1C5-2E1D-4E6C-87ED-CB6540310AE9}"/>
    <cellStyle name="Normal 8 3 2 4 2 2" xfId="2134" xr:uid="{33B7B16E-4EF7-4825-BB62-6446A0B5E499}"/>
    <cellStyle name="Normal 8 3 2 4 2 2 2" xfId="2135" xr:uid="{31A035A0-3A75-493E-8228-54FE3D888017}"/>
    <cellStyle name="Normal 8 3 2 4 2 3" xfId="2136" xr:uid="{4612968F-EB68-4EC2-B451-1FDD48DAA9CE}"/>
    <cellStyle name="Normal 8 3 2 4 2 4" xfId="3773" xr:uid="{3061F757-F5B3-4BAF-802D-14DCC13EE017}"/>
    <cellStyle name="Normal 8 3 2 4 3" xfId="2137" xr:uid="{620AEDC8-EE63-4E17-8023-E09CA489D9A4}"/>
    <cellStyle name="Normal 8 3 2 4 3 2" xfId="2138" xr:uid="{DD07F664-8A16-42D6-9166-0F869944D667}"/>
    <cellStyle name="Normal 8 3 2 4 4" xfId="2139" xr:uid="{1ECFE89B-EFE3-4E5F-9317-652B6DFE8BE5}"/>
    <cellStyle name="Normal 8 3 2 4 5" xfId="3774" xr:uid="{FE4A543D-1E04-48BF-9F1A-1531C064BA1C}"/>
    <cellStyle name="Normal 8 3 2 5" xfId="386" xr:uid="{4E98CA11-43BE-4B2E-AFE1-CFD6FE43D069}"/>
    <cellStyle name="Normal 8 3 2 5 2" xfId="2140" xr:uid="{74ACF071-5F18-43F7-9A25-6A727FAD5FED}"/>
    <cellStyle name="Normal 8 3 2 5 2 2" xfId="2141" xr:uid="{F2162F0B-8729-4DD0-88A3-2CE8E13B4833}"/>
    <cellStyle name="Normal 8 3 2 5 3" xfId="2142" xr:uid="{A85B87AC-17DE-4BF7-8104-FB00F083D976}"/>
    <cellStyle name="Normal 8 3 2 5 4" xfId="3775" xr:uid="{9C7AFC37-D552-49E8-AAAC-74CDAC0C4E19}"/>
    <cellStyle name="Normal 8 3 2 6" xfId="2143" xr:uid="{78F4AA19-81DD-4790-89E9-CA9271207342}"/>
    <cellStyle name="Normal 8 3 2 6 2" xfId="2144" xr:uid="{5144F655-4B9F-47F3-A612-E7FE9D4C1654}"/>
    <cellStyle name="Normal 8 3 2 6 3" xfId="3776" xr:uid="{8BC5FD98-8F8A-4E35-8DF9-4101C2298BA2}"/>
    <cellStyle name="Normal 8 3 2 6 4" xfId="3777" xr:uid="{9DBDC6E6-A5B9-49C5-9065-9DEC0008D724}"/>
    <cellStyle name="Normal 8 3 2 7" xfId="2145" xr:uid="{C5F45CB0-C681-4F47-B8CE-1EC9FEEB41EC}"/>
    <cellStyle name="Normal 8 3 2 8" xfId="3778" xr:uid="{8A0569E2-37AB-40A7-A70B-B5CC333146FB}"/>
    <cellStyle name="Normal 8 3 2 9" xfId="3779" xr:uid="{DB436966-B673-4394-B7BC-E8865DB97AD2}"/>
    <cellStyle name="Normal 8 3 3" xfId="159" xr:uid="{68335E16-C79A-43FC-A5E9-9F2A9078C80A}"/>
    <cellStyle name="Normal 8 3 3 2" xfId="160" xr:uid="{1209E40A-9A05-4D33-A88E-F8D5E09E2870}"/>
    <cellStyle name="Normal 8 3 3 2 2" xfId="789" xr:uid="{61B524C0-A9B6-4E15-9BFF-CEAB0DAE9DF5}"/>
    <cellStyle name="Normal 8 3 3 2 2 2" xfId="2146" xr:uid="{6ECF999F-FCE2-47AC-B718-85BEDD3CF1DF}"/>
    <cellStyle name="Normal 8 3 3 2 2 2 2" xfId="2147" xr:uid="{FB087494-1134-427D-BA3D-A4BDD388F048}"/>
    <cellStyle name="Normal 8 3 3 2 2 2 2 2" xfId="4492" xr:uid="{C6534B06-2EB7-4F35-85D5-9E1B12524B84}"/>
    <cellStyle name="Normal 8 3 3 2 2 2 3" xfId="4493" xr:uid="{B80375DB-4E05-4340-8F29-4A4648C094D8}"/>
    <cellStyle name="Normal 8 3 3 2 2 3" xfId="2148" xr:uid="{C3B3EFED-BFAF-46A3-84E6-21A29A29260B}"/>
    <cellStyle name="Normal 8 3 3 2 2 3 2" xfId="4494" xr:uid="{5015C5FD-8811-4C91-9603-72BD867D9155}"/>
    <cellStyle name="Normal 8 3 3 2 2 4" xfId="3780" xr:uid="{A9E30B8F-53EE-42C9-B064-3D3201F5EE25}"/>
    <cellStyle name="Normal 8 3 3 2 3" xfId="2149" xr:uid="{8B41E848-8384-4168-A47E-D8DD310E098E}"/>
    <cellStyle name="Normal 8 3 3 2 3 2" xfId="2150" xr:uid="{3CB6C43C-F3E1-4655-8EF4-AC9D6C715234}"/>
    <cellStyle name="Normal 8 3 3 2 3 2 2" xfId="4495" xr:uid="{09596BBA-B0BD-4989-AD50-6E7ED2F4D535}"/>
    <cellStyle name="Normal 8 3 3 2 3 3" xfId="3781" xr:uid="{702A1DE1-7BB4-4BD6-B126-3BFE6F2940D6}"/>
    <cellStyle name="Normal 8 3 3 2 3 4" xfId="3782" xr:uid="{9B5C24B2-E3C7-4296-A117-185C17C24CA9}"/>
    <cellStyle name="Normal 8 3 3 2 4" xfId="2151" xr:uid="{BF0DB6A4-71E5-4CBC-BC5C-22C7B4C6AF99}"/>
    <cellStyle name="Normal 8 3 3 2 4 2" xfId="4496" xr:uid="{51C7352D-D8AD-495B-9FB7-65796BC66AF1}"/>
    <cellStyle name="Normal 8 3 3 2 5" xfId="3783" xr:uid="{A9FD3D8A-513D-40E4-AC17-A8F52AAC1C31}"/>
    <cellStyle name="Normal 8 3 3 2 6" xfId="3784" xr:uid="{CC4716E5-82E8-4A78-9666-9F10C90EAA62}"/>
    <cellStyle name="Normal 8 3 3 3" xfId="387" xr:uid="{03655195-A77B-49DA-93E2-E092A569FBDF}"/>
    <cellStyle name="Normal 8 3 3 3 2" xfId="2152" xr:uid="{CAD7D4A9-9C40-460B-B958-379F5AF9F0D0}"/>
    <cellStyle name="Normal 8 3 3 3 2 2" xfId="2153" xr:uid="{F39E1A7C-4967-4D60-B260-9641F7CBB8A7}"/>
    <cellStyle name="Normal 8 3 3 3 2 2 2" xfId="4497" xr:uid="{E9B0E86B-E0BD-4E89-9EE3-6E68ED604266}"/>
    <cellStyle name="Normal 8 3 3 3 2 3" xfId="3785" xr:uid="{017FD5C3-F169-41B9-9E6B-FC40C771AC3C}"/>
    <cellStyle name="Normal 8 3 3 3 2 4" xfId="3786" xr:uid="{3ECD0D55-51F3-4A69-8FB7-DEF9BD87D0E6}"/>
    <cellStyle name="Normal 8 3 3 3 3" xfId="2154" xr:uid="{04EAEA92-E56D-497D-99DA-B8644C89676B}"/>
    <cellStyle name="Normal 8 3 3 3 3 2" xfId="4498" xr:uid="{48F01106-55B6-4CA1-97CE-54E1920E31F5}"/>
    <cellStyle name="Normal 8 3 3 3 4" xfId="3787" xr:uid="{491B0977-4F21-4797-9C3D-B708D5B0A1EB}"/>
    <cellStyle name="Normal 8 3 3 3 5" xfId="3788" xr:uid="{CF66C639-B9AD-4A75-BA8D-09B1F4A3F7B4}"/>
    <cellStyle name="Normal 8 3 3 4" xfId="2155" xr:uid="{0A7D370D-7BC2-4213-AE92-E4AB4C460924}"/>
    <cellStyle name="Normal 8 3 3 4 2" xfId="2156" xr:uid="{88060580-0908-4877-AEC6-4A5E6B56295E}"/>
    <cellStyle name="Normal 8 3 3 4 2 2" xfId="4499" xr:uid="{8C383D57-154C-44D3-9AB3-80780A5B4E69}"/>
    <cellStyle name="Normal 8 3 3 4 3" xfId="3789" xr:uid="{C411ED1D-21CC-47C7-B050-2E34CB145CF7}"/>
    <cellStyle name="Normal 8 3 3 4 4" xfId="3790" xr:uid="{47118E9D-BC94-45F7-B15A-5CA888B1F124}"/>
    <cellStyle name="Normal 8 3 3 5" xfId="2157" xr:uid="{052FB1B7-DB90-4E77-A3BE-136305D8CC40}"/>
    <cellStyle name="Normal 8 3 3 5 2" xfId="3791" xr:uid="{144CBD50-4444-43A3-9510-B0A954AF0C44}"/>
    <cellStyle name="Normal 8 3 3 5 3" xfId="3792" xr:uid="{DF1A28C7-DA82-4E39-8A5D-A6E861D31994}"/>
    <cellStyle name="Normal 8 3 3 5 4" xfId="3793" xr:uid="{652DFF73-51F3-46BA-89F2-518611EC2137}"/>
    <cellStyle name="Normal 8 3 3 6" xfId="3794" xr:uid="{E427705C-82E6-4DAE-B59B-CA6F97D7852C}"/>
    <cellStyle name="Normal 8 3 3 7" xfId="3795" xr:uid="{403744F5-8BA5-41AD-9DA1-F1D16544B87E}"/>
    <cellStyle name="Normal 8 3 3 8" xfId="3796" xr:uid="{D50F63FF-137E-4E87-A2B2-694EA1C426B5}"/>
    <cellStyle name="Normal 8 3 4" xfId="161" xr:uid="{64B33C92-209D-4996-9807-A156480C820B}"/>
    <cellStyle name="Normal 8 3 4 2" xfId="790" xr:uid="{02CDB005-F6A5-4E30-B5F6-B6DBD624A49F}"/>
    <cellStyle name="Normal 8 3 4 2 2" xfId="791" xr:uid="{9DD7B7A4-6E4B-4A02-9EA7-F1403AADFF2C}"/>
    <cellStyle name="Normal 8 3 4 2 2 2" xfId="2158" xr:uid="{F25A62A8-8B18-412A-8AF5-EA1DA16C1B7F}"/>
    <cellStyle name="Normal 8 3 4 2 2 2 2" xfId="2159" xr:uid="{D207C137-D8BB-403D-A32D-6E0ED7AA6163}"/>
    <cellStyle name="Normal 8 3 4 2 2 3" xfId="2160" xr:uid="{23102B5A-4688-4BDA-A2E9-A9B6A015DCFB}"/>
    <cellStyle name="Normal 8 3 4 2 2 4" xfId="3797" xr:uid="{EAB01BAC-286A-4619-9E99-BBEF4702A815}"/>
    <cellStyle name="Normal 8 3 4 2 3" xfId="2161" xr:uid="{71AC58ED-15E7-4B1F-9CA3-50B2226E5512}"/>
    <cellStyle name="Normal 8 3 4 2 3 2" xfId="2162" xr:uid="{7D3195CE-D7FD-4B97-BE1F-56F3D3FF5EF2}"/>
    <cellStyle name="Normal 8 3 4 2 4" xfId="2163" xr:uid="{1E99FD6E-0717-42C8-8242-47AE4D057668}"/>
    <cellStyle name="Normal 8 3 4 2 5" xfId="3798" xr:uid="{624A0AFE-565E-4B8F-A383-8E882D8DD6C2}"/>
    <cellStyle name="Normal 8 3 4 3" xfId="792" xr:uid="{D0675FEB-18FF-4B9A-9161-95D0F0DC52FC}"/>
    <cellStyle name="Normal 8 3 4 3 2" xfId="2164" xr:uid="{80D7B10D-9F7E-47BF-A16B-8204D86E5F0D}"/>
    <cellStyle name="Normal 8 3 4 3 2 2" xfId="2165" xr:uid="{0A917EC4-F667-46C8-A9D6-7517DC5CD679}"/>
    <cellStyle name="Normal 8 3 4 3 3" xfId="2166" xr:uid="{E2974433-3633-4E16-9C4C-B3C5A3949000}"/>
    <cellStyle name="Normal 8 3 4 3 4" xfId="3799" xr:uid="{82D187BD-2CE7-4ACE-9D1F-93F05A3A459F}"/>
    <cellStyle name="Normal 8 3 4 4" xfId="2167" xr:uid="{8B069D71-97A0-4C1C-AE49-B1A9AD3F775B}"/>
    <cellStyle name="Normal 8 3 4 4 2" xfId="2168" xr:uid="{C72DE7B9-9D87-4B9E-AEFB-F2963A195733}"/>
    <cellStyle name="Normal 8 3 4 4 3" xfId="3800" xr:uid="{2ED9B096-7E7F-4866-8401-6AADC0A300D9}"/>
    <cellStyle name="Normal 8 3 4 4 4" xfId="3801" xr:uid="{380EBB53-48FB-4C0E-8C0B-4132340B2B6B}"/>
    <cellStyle name="Normal 8 3 4 5" xfId="2169" xr:uid="{0A8E3B69-552B-4300-AE29-8E407B4B12A1}"/>
    <cellStyle name="Normal 8 3 4 6" xfId="3802" xr:uid="{131782B5-5097-4307-9F0F-E656510DA682}"/>
    <cellStyle name="Normal 8 3 4 7" xfId="3803" xr:uid="{B13F6C9F-7A16-4AA6-B144-141DB95A3132}"/>
    <cellStyle name="Normal 8 3 5" xfId="388" xr:uid="{979DDF16-0A19-4288-B8CF-830BCE94D303}"/>
    <cellStyle name="Normal 8 3 5 2" xfId="793" xr:uid="{2E07BCB2-7A06-4BFF-8AAA-889BC1AE2E26}"/>
    <cellStyle name="Normal 8 3 5 2 2" xfId="2170" xr:uid="{D0542F7F-85C2-4A85-A6D9-B9452E8F724C}"/>
    <cellStyle name="Normal 8 3 5 2 2 2" xfId="2171" xr:uid="{926BCEB1-437F-4100-A01B-44196CB58CA3}"/>
    <cellStyle name="Normal 8 3 5 2 3" xfId="2172" xr:uid="{0980E6D9-8DCE-4E2B-B083-6EFF0BE2E9CA}"/>
    <cellStyle name="Normal 8 3 5 2 4" xfId="3804" xr:uid="{F5257779-C2E5-467F-A5D4-1A5EB277F67A}"/>
    <cellStyle name="Normal 8 3 5 3" xfId="2173" xr:uid="{9BA4BCAF-FA9E-47CD-A7FF-652D3C1BD9F4}"/>
    <cellStyle name="Normal 8 3 5 3 2" xfId="2174" xr:uid="{ED3A7E24-E08C-4AFA-9004-CB234122BF08}"/>
    <cellStyle name="Normal 8 3 5 3 3" xfId="3805" xr:uid="{1DE7B444-C2B6-4E6D-8AEE-0672C5667E8C}"/>
    <cellStyle name="Normal 8 3 5 3 4" xfId="3806" xr:uid="{945864C6-3898-4BD7-97E9-C99FA537DE06}"/>
    <cellStyle name="Normal 8 3 5 4" xfId="2175" xr:uid="{991F9511-C99B-4A53-AC69-A6FBD873437E}"/>
    <cellStyle name="Normal 8 3 5 5" xfId="3807" xr:uid="{B0C052EC-3B23-46F4-90CD-772B3473F504}"/>
    <cellStyle name="Normal 8 3 5 6" xfId="3808" xr:uid="{8569C8B4-10D6-42BB-9EE6-AF121E2090B8}"/>
    <cellStyle name="Normal 8 3 6" xfId="389" xr:uid="{FAD7E773-3A90-42C6-A179-5D61E4668802}"/>
    <cellStyle name="Normal 8 3 6 2" xfId="2176" xr:uid="{05B9E964-F95B-4410-939E-14F1AE731515}"/>
    <cellStyle name="Normal 8 3 6 2 2" xfId="2177" xr:uid="{625A005A-F755-4C3E-B7DC-7EE6C5D2637E}"/>
    <cellStyle name="Normal 8 3 6 2 3" xfId="3809" xr:uid="{2B586247-087F-45AD-A28A-3C2CF5038A5B}"/>
    <cellStyle name="Normal 8 3 6 2 4" xfId="3810" xr:uid="{C4774178-9882-458D-B3FF-449F425418C9}"/>
    <cellStyle name="Normal 8 3 6 3" xfId="2178" xr:uid="{B54630E4-B23F-49EF-B70F-16B05A968476}"/>
    <cellStyle name="Normal 8 3 6 4" xfId="3811" xr:uid="{15E137B4-8D3B-4429-84F8-BDFD874D705E}"/>
    <cellStyle name="Normal 8 3 6 5" xfId="3812" xr:uid="{7F441EF4-7A55-4109-AD56-8D787A7FD030}"/>
    <cellStyle name="Normal 8 3 7" xfId="2179" xr:uid="{226448AE-723E-4501-9409-1CEB22D83B45}"/>
    <cellStyle name="Normal 8 3 7 2" xfId="2180" xr:uid="{A3279BE2-B57B-431B-BCEE-65EDFD9BEB92}"/>
    <cellStyle name="Normal 8 3 7 3" xfId="3813" xr:uid="{46EC3871-92FE-4C01-87C7-57D3DC0F6D3C}"/>
    <cellStyle name="Normal 8 3 7 4" xfId="3814" xr:uid="{59569A27-54B3-4BEF-9635-938EBB8A97FC}"/>
    <cellStyle name="Normal 8 3 8" xfId="2181" xr:uid="{D5653107-E562-447A-9763-E7490A280204}"/>
    <cellStyle name="Normal 8 3 8 2" xfId="3815" xr:uid="{1C115A4F-BB88-4412-A97E-A12DF05A59DF}"/>
    <cellStyle name="Normal 8 3 8 3" xfId="3816" xr:uid="{8E8B4EB7-8355-41C5-B29F-9C0D2CA60A1F}"/>
    <cellStyle name="Normal 8 3 8 4" xfId="3817" xr:uid="{82980A35-5EA7-43CA-95C9-89226F445768}"/>
    <cellStyle name="Normal 8 3 9" xfId="3818" xr:uid="{27E2117E-60B7-4B08-9576-5E89CA3C5F5F}"/>
    <cellStyle name="Normal 8 4" xfId="162" xr:uid="{061D94C6-B4CA-44F2-A6A8-604A4C222CE0}"/>
    <cellStyle name="Normal 8 4 10" xfId="3819" xr:uid="{2E4BEC90-E8E3-4490-84EE-3315C5B3D3F5}"/>
    <cellStyle name="Normal 8 4 11" xfId="3820" xr:uid="{945516D3-E728-442F-8EED-3CD957A77C93}"/>
    <cellStyle name="Normal 8 4 2" xfId="163" xr:uid="{535D779F-0A54-439A-A1A1-687556C5423C}"/>
    <cellStyle name="Normal 8 4 2 2" xfId="390" xr:uid="{62A599AA-4692-4E39-BC50-EBB0CDF81663}"/>
    <cellStyle name="Normal 8 4 2 2 2" xfId="794" xr:uid="{A5DD3F3C-AFA3-453C-A98C-30A82B0A3F39}"/>
    <cellStyle name="Normal 8 4 2 2 2 2" xfId="795" xr:uid="{652C1F89-E043-4875-A731-A2FD0FF43E55}"/>
    <cellStyle name="Normal 8 4 2 2 2 2 2" xfId="2182" xr:uid="{121D6E49-9DCA-45F2-9E97-98DF3043C2FB}"/>
    <cellStyle name="Normal 8 4 2 2 2 2 3" xfId="3821" xr:uid="{98C98340-029D-4C1F-982F-DAB9912F17D5}"/>
    <cellStyle name="Normal 8 4 2 2 2 2 4" xfId="3822" xr:uid="{E469599B-2085-4BFC-A894-4152AF144022}"/>
    <cellStyle name="Normal 8 4 2 2 2 3" xfId="2183" xr:uid="{10635FD3-34D3-46C9-BB3D-5B958CC86CBA}"/>
    <cellStyle name="Normal 8 4 2 2 2 3 2" xfId="3823" xr:uid="{EC4F5099-838B-4DF4-B49F-CB5803EF92DD}"/>
    <cellStyle name="Normal 8 4 2 2 2 3 3" xfId="3824" xr:uid="{57FA8C7C-45DE-49DA-AC1C-3EC15F5D0979}"/>
    <cellStyle name="Normal 8 4 2 2 2 3 4" xfId="3825" xr:uid="{03365382-B90B-4131-AAAF-65A50840A949}"/>
    <cellStyle name="Normal 8 4 2 2 2 4" xfId="3826" xr:uid="{1CB2AC13-0975-4763-AC2F-24BD25F4C201}"/>
    <cellStyle name="Normal 8 4 2 2 2 5" xfId="3827" xr:uid="{BB611663-66EC-4EE5-A6F8-C5C8B9D1605A}"/>
    <cellStyle name="Normal 8 4 2 2 2 6" xfId="3828" xr:uid="{7236AA83-D1AE-400E-8C98-8940027EB7F2}"/>
    <cellStyle name="Normal 8 4 2 2 3" xfId="796" xr:uid="{B8824FBB-F1F7-4827-B56F-C6F68FF10135}"/>
    <cellStyle name="Normal 8 4 2 2 3 2" xfId="2184" xr:uid="{AFC848F8-E498-4B94-BE75-385E3D4A00E6}"/>
    <cellStyle name="Normal 8 4 2 2 3 2 2" xfId="3829" xr:uid="{33762756-52FA-4884-B152-F38201253C86}"/>
    <cellStyle name="Normal 8 4 2 2 3 2 3" xfId="3830" xr:uid="{51C51678-B1B9-4329-B5CC-532D6940C744}"/>
    <cellStyle name="Normal 8 4 2 2 3 2 4" xfId="3831" xr:uid="{2F4DB2C7-9427-48D9-9416-226248B78712}"/>
    <cellStyle name="Normal 8 4 2 2 3 3" xfId="3832" xr:uid="{5A1DBAD0-5FED-4BEE-9465-466E7AF75098}"/>
    <cellStyle name="Normal 8 4 2 2 3 4" xfId="3833" xr:uid="{9C674FB1-D091-43B9-93D2-BB00DC863E5A}"/>
    <cellStyle name="Normal 8 4 2 2 3 5" xfId="3834" xr:uid="{A3D16BAE-6062-4DF5-8C6C-5064E3C600F2}"/>
    <cellStyle name="Normal 8 4 2 2 4" xfId="2185" xr:uid="{D26DC070-1A17-4722-B067-00DD8164E97C}"/>
    <cellStyle name="Normal 8 4 2 2 4 2" xfId="3835" xr:uid="{FB298DBF-D903-449A-A15F-C2EBC48F0133}"/>
    <cellStyle name="Normal 8 4 2 2 4 3" xfId="3836" xr:uid="{FD058AF2-48A8-4F70-A1B1-8504E319B2A7}"/>
    <cellStyle name="Normal 8 4 2 2 4 4" xfId="3837" xr:uid="{E35BE3D5-6369-4636-84DB-3C9BD14BB45B}"/>
    <cellStyle name="Normal 8 4 2 2 5" xfId="3838" xr:uid="{BB7174F9-9014-42A4-AC14-0036D1A7E0E7}"/>
    <cellStyle name="Normal 8 4 2 2 5 2" xfId="3839" xr:uid="{6B2E5471-2839-4073-A175-7327EDDDBB61}"/>
    <cellStyle name="Normal 8 4 2 2 5 3" xfId="3840" xr:uid="{7202C79E-46D4-4658-AD38-A3363CCE6D39}"/>
    <cellStyle name="Normal 8 4 2 2 5 4" xfId="3841" xr:uid="{11B188BA-E977-4937-A504-77818D5A84B6}"/>
    <cellStyle name="Normal 8 4 2 2 6" xfId="3842" xr:uid="{B7BEF0BA-1777-427B-B203-21A56D570DAF}"/>
    <cellStyle name="Normal 8 4 2 2 7" xfId="3843" xr:uid="{94885018-C2E9-4998-8C00-BB21CC00739B}"/>
    <cellStyle name="Normal 8 4 2 2 8" xfId="3844" xr:uid="{22038F7C-0B77-4736-B16E-091C2427092B}"/>
    <cellStyle name="Normal 8 4 2 3" xfId="797" xr:uid="{9C66BE25-9A6E-4D6A-A846-16E0004FF0D7}"/>
    <cellStyle name="Normal 8 4 2 3 2" xfId="798" xr:uid="{A3636D45-1ED3-45F2-B143-BDBC374F2C33}"/>
    <cellStyle name="Normal 8 4 2 3 2 2" xfId="799" xr:uid="{93EDE558-444A-4781-B78C-E471D4F4AC2D}"/>
    <cellStyle name="Normal 8 4 2 3 2 3" xfId="3845" xr:uid="{FE83467E-3C61-485B-9D30-A2E912777CBC}"/>
    <cellStyle name="Normal 8 4 2 3 2 4" xfId="3846" xr:uid="{E3C1667E-B2BB-41EF-99BD-F198B2F4E9CC}"/>
    <cellStyle name="Normal 8 4 2 3 3" xfId="800" xr:uid="{07D959D3-A796-4CE5-995B-2964D913B7E5}"/>
    <cellStyle name="Normal 8 4 2 3 3 2" xfId="3847" xr:uid="{5542EA0C-90D6-46E2-AF0D-47C98F39D1FE}"/>
    <cellStyle name="Normal 8 4 2 3 3 3" xfId="3848" xr:uid="{21798D36-ACEC-4D71-AA91-EF65589971BE}"/>
    <cellStyle name="Normal 8 4 2 3 3 4" xfId="3849" xr:uid="{26177208-86DF-426B-B7BC-B97E5AD0BCAF}"/>
    <cellStyle name="Normal 8 4 2 3 4" xfId="3850" xr:uid="{35EE33B5-6A1A-4BA3-9F28-6B9F163FE3B1}"/>
    <cellStyle name="Normal 8 4 2 3 5" xfId="3851" xr:uid="{55F9ED23-4EA8-435C-8D27-13E4D4CA890C}"/>
    <cellStyle name="Normal 8 4 2 3 6" xfId="3852" xr:uid="{BC2CE5EE-C3F5-4060-BD20-4ACCB4242275}"/>
    <cellStyle name="Normal 8 4 2 4" xfId="801" xr:uid="{E0105481-F295-40CA-9034-4912A6962B95}"/>
    <cellStyle name="Normal 8 4 2 4 2" xfId="802" xr:uid="{FC8ED612-689E-4EFB-B5FD-24084C168541}"/>
    <cellStyle name="Normal 8 4 2 4 2 2" xfId="3853" xr:uid="{E8CB5AC0-F5A6-4276-B366-E979E250C173}"/>
    <cellStyle name="Normal 8 4 2 4 2 3" xfId="3854" xr:uid="{8913B60C-7AD1-434B-A474-92A5832FF548}"/>
    <cellStyle name="Normal 8 4 2 4 2 4" xfId="3855" xr:uid="{44D67937-0469-4452-AE4B-5626C18A67DD}"/>
    <cellStyle name="Normal 8 4 2 4 3" xfId="3856" xr:uid="{99154C48-AD04-4CC9-8422-10C24F0169E3}"/>
    <cellStyle name="Normal 8 4 2 4 4" xfId="3857" xr:uid="{A530E032-BCCF-4023-99C4-F76BF0BFECCB}"/>
    <cellStyle name="Normal 8 4 2 4 5" xfId="3858" xr:uid="{E6507DF9-8E91-4312-8FD0-9C542DF56929}"/>
    <cellStyle name="Normal 8 4 2 5" xfId="803" xr:uid="{7F1F5BC2-A0FF-4003-AD29-0B46B9DD0C77}"/>
    <cellStyle name="Normal 8 4 2 5 2" xfId="3859" xr:uid="{8B117F63-D34A-4E10-BE47-BB9FCB07C292}"/>
    <cellStyle name="Normal 8 4 2 5 3" xfId="3860" xr:uid="{E88491C7-AA5F-46FF-A278-A0DFB1F04B56}"/>
    <cellStyle name="Normal 8 4 2 5 4" xfId="3861" xr:uid="{761A26C1-5961-4E61-A0E4-FAFC280B549A}"/>
    <cellStyle name="Normal 8 4 2 6" xfId="3862" xr:uid="{DD164E1B-6A9A-44EB-B1D8-BB8A7B67D82C}"/>
    <cellStyle name="Normal 8 4 2 6 2" xfId="3863" xr:uid="{912606AE-7DBB-4315-98F6-CD66C5B51247}"/>
    <cellStyle name="Normal 8 4 2 6 3" xfId="3864" xr:uid="{276E77CE-CE18-443A-A916-4787BAA3C0DC}"/>
    <cellStyle name="Normal 8 4 2 6 4" xfId="3865" xr:uid="{C84DB0A0-0D62-4855-886E-05CD6B51DF9E}"/>
    <cellStyle name="Normal 8 4 2 7" xfId="3866" xr:uid="{EC76A2D0-26B7-411A-BB05-1B839311B51C}"/>
    <cellStyle name="Normal 8 4 2 8" xfId="3867" xr:uid="{2A6FE646-C46F-4F55-8BEC-8A5396957527}"/>
    <cellStyle name="Normal 8 4 2 9" xfId="3868" xr:uid="{B2175603-24FA-4E1F-B852-E3AC13E66A64}"/>
    <cellStyle name="Normal 8 4 3" xfId="391" xr:uid="{89FCFEBE-828C-4485-8797-CE1504237D11}"/>
    <cellStyle name="Normal 8 4 3 2" xfId="804" xr:uid="{B725EE87-4C7F-40B6-9783-B6D8C83485A3}"/>
    <cellStyle name="Normal 8 4 3 2 2" xfId="805" xr:uid="{E8567063-6CCD-4669-9194-591A54FCF2CA}"/>
    <cellStyle name="Normal 8 4 3 2 2 2" xfId="2186" xr:uid="{85407E33-E610-4692-9B42-02018B24CB5B}"/>
    <cellStyle name="Normal 8 4 3 2 2 2 2" xfId="2187" xr:uid="{2E03919B-A26B-4A17-9FB9-B6B90F6A1551}"/>
    <cellStyle name="Normal 8 4 3 2 2 3" xfId="2188" xr:uid="{F6402D97-FBA8-4C71-85A5-6F508ED6D022}"/>
    <cellStyle name="Normal 8 4 3 2 2 4" xfId="3869" xr:uid="{CA0CB3A8-8166-4511-94A9-56782820AD91}"/>
    <cellStyle name="Normal 8 4 3 2 3" xfId="2189" xr:uid="{B9BF6B27-81E2-4E7A-A55A-7AB2C0A31C40}"/>
    <cellStyle name="Normal 8 4 3 2 3 2" xfId="2190" xr:uid="{C482E0E6-D183-4492-BA0F-0221EB912347}"/>
    <cellStyle name="Normal 8 4 3 2 3 3" xfId="3870" xr:uid="{FCD66FBB-6E55-44CF-86DF-970EACA7D33C}"/>
    <cellStyle name="Normal 8 4 3 2 3 4" xfId="3871" xr:uid="{F39A7C27-9318-4E8D-8A6E-26DBFC9893AB}"/>
    <cellStyle name="Normal 8 4 3 2 4" xfId="2191" xr:uid="{A0C316E5-DFC4-454E-9DF5-8F451D42D272}"/>
    <cellStyle name="Normal 8 4 3 2 5" xfId="3872" xr:uid="{D630CE5B-F7E0-4E51-9405-F8BD2539B142}"/>
    <cellStyle name="Normal 8 4 3 2 6" xfId="3873" xr:uid="{FC9A39C4-74FC-4CA9-AA78-E1B68A962BEB}"/>
    <cellStyle name="Normal 8 4 3 3" xfId="806" xr:uid="{61624BC6-7F09-4AB6-8D55-5BCAA5DD4C8D}"/>
    <cellStyle name="Normal 8 4 3 3 2" xfId="2192" xr:uid="{3714E8B7-EF17-4A29-AC2B-C2E806FA6EAC}"/>
    <cellStyle name="Normal 8 4 3 3 2 2" xfId="2193" xr:uid="{EA44315D-B96F-4479-9349-219E0D502BC7}"/>
    <cellStyle name="Normal 8 4 3 3 2 3" xfId="3874" xr:uid="{30D5EFFA-719A-4BE6-A1B3-92706283CDD8}"/>
    <cellStyle name="Normal 8 4 3 3 2 4" xfId="3875" xr:uid="{80ED1FB3-894C-4B8E-9870-179647D77BBF}"/>
    <cellStyle name="Normal 8 4 3 3 3" xfId="2194" xr:uid="{E3A82D5A-319A-4D05-89AA-DD8D75EC2D0A}"/>
    <cellStyle name="Normal 8 4 3 3 4" xfId="3876" xr:uid="{22CF89F8-093B-4449-A6EF-814156D8B9BB}"/>
    <cellStyle name="Normal 8 4 3 3 5" xfId="3877" xr:uid="{E97BBEF0-6597-4B16-BCBE-52175A85CCE7}"/>
    <cellStyle name="Normal 8 4 3 4" xfId="2195" xr:uid="{F195C958-6D67-4750-AEFF-84046423800B}"/>
    <cellStyle name="Normal 8 4 3 4 2" xfId="2196" xr:uid="{00CD52AF-4083-4F4F-B412-0F19186B350C}"/>
    <cellStyle name="Normal 8 4 3 4 3" xfId="3878" xr:uid="{EC01EC76-FE61-4F2A-9147-802353434D56}"/>
    <cellStyle name="Normal 8 4 3 4 4" xfId="3879" xr:uid="{746F5107-5999-493D-BD88-48654C0E1625}"/>
    <cellStyle name="Normal 8 4 3 5" xfId="2197" xr:uid="{F30ED80B-08B8-4257-AE90-F3447CF66393}"/>
    <cellStyle name="Normal 8 4 3 5 2" xfId="3880" xr:uid="{B1BEE7D7-6410-46BA-8201-CD2CAFA8D3D8}"/>
    <cellStyle name="Normal 8 4 3 5 3" xfId="3881" xr:uid="{09DBF932-55D7-4912-9EC7-7E77EAD464EF}"/>
    <cellStyle name="Normal 8 4 3 5 4" xfId="3882" xr:uid="{4E6FB146-D002-4DFC-8D8A-BF43765B2259}"/>
    <cellStyle name="Normal 8 4 3 6" xfId="3883" xr:uid="{503EA58A-4711-4E5A-B02B-B591277A470C}"/>
    <cellStyle name="Normal 8 4 3 7" xfId="3884" xr:uid="{CA7930F4-A3F1-44E5-8B3B-3B023ABF9976}"/>
    <cellStyle name="Normal 8 4 3 8" xfId="3885" xr:uid="{C95C11E7-FC19-420D-B695-CC687ACF844B}"/>
    <cellStyle name="Normal 8 4 4" xfId="392" xr:uid="{2C65C9EA-12A4-4F55-8748-DF75CA4BD3B5}"/>
    <cellStyle name="Normal 8 4 4 2" xfId="807" xr:uid="{C155BE4B-281F-4625-A9EE-7B08F7E83A22}"/>
    <cellStyle name="Normal 8 4 4 2 2" xfId="808" xr:uid="{C7A40DC4-4B09-4FAF-8CA0-19594E74A5F1}"/>
    <cellStyle name="Normal 8 4 4 2 2 2" xfId="2198" xr:uid="{EB47406D-3FAA-4EA6-BFD2-807581ADF337}"/>
    <cellStyle name="Normal 8 4 4 2 2 3" xfId="3886" xr:uid="{2993B112-92DD-4EC2-AD62-9CF4EB7DDCEF}"/>
    <cellStyle name="Normal 8 4 4 2 2 4" xfId="3887" xr:uid="{F32799E3-495C-49FC-9C4A-1EEC4331ABFF}"/>
    <cellStyle name="Normal 8 4 4 2 3" xfId="2199" xr:uid="{5B71A198-4582-42FD-9E04-D725C71BD662}"/>
    <cellStyle name="Normal 8 4 4 2 4" xfId="3888" xr:uid="{B0C28DD4-BF5C-4907-A176-C42C2877B469}"/>
    <cellStyle name="Normal 8 4 4 2 5" xfId="3889" xr:uid="{DD0FD354-268D-44A8-9AE1-BC1983798012}"/>
    <cellStyle name="Normal 8 4 4 3" xfId="809" xr:uid="{F8C23148-5E8A-4D8D-AA5F-168BB1A34190}"/>
    <cellStyle name="Normal 8 4 4 3 2" xfId="2200" xr:uid="{25505C4A-4028-4501-BCB7-FDD9BDFC76A6}"/>
    <cellStyle name="Normal 8 4 4 3 3" xfId="3890" xr:uid="{A6D9381C-A1A0-407A-9A4C-047468F88874}"/>
    <cellStyle name="Normal 8 4 4 3 4" xfId="3891" xr:uid="{301CBF9E-7F05-444C-AE15-C8BDB4D8C1DF}"/>
    <cellStyle name="Normal 8 4 4 4" xfId="2201" xr:uid="{D99F6E20-13B2-4DAE-94DF-8DED61C2E9C4}"/>
    <cellStyle name="Normal 8 4 4 4 2" xfId="3892" xr:uid="{7176AE4D-1609-4AE3-BD3C-0CC293A9500F}"/>
    <cellStyle name="Normal 8 4 4 4 3" xfId="3893" xr:uid="{243C4D4C-B30D-4B4D-BE11-492802A9BA30}"/>
    <cellStyle name="Normal 8 4 4 4 4" xfId="3894" xr:uid="{5C0033F1-A629-48E8-B61F-13254C1C8A69}"/>
    <cellStyle name="Normal 8 4 4 5" xfId="3895" xr:uid="{0D634B59-E5C9-47CC-9931-E03A4C08AD36}"/>
    <cellStyle name="Normal 8 4 4 6" xfId="3896" xr:uid="{FB91262D-EFCB-48E2-9117-ED6DBD311712}"/>
    <cellStyle name="Normal 8 4 4 7" xfId="3897" xr:uid="{46869A20-3D8C-4AD1-AB94-2A115067EC61}"/>
    <cellStyle name="Normal 8 4 5" xfId="393" xr:uid="{82A48494-1F70-4A22-A129-4908A67B49ED}"/>
    <cellStyle name="Normal 8 4 5 2" xfId="810" xr:uid="{E75C5BE7-8456-4847-8FB9-EFA6E7A991D2}"/>
    <cellStyle name="Normal 8 4 5 2 2" xfId="2202" xr:uid="{913D0499-F948-40EA-97CB-270A6EC1D888}"/>
    <cellStyle name="Normal 8 4 5 2 3" xfId="3898" xr:uid="{9F5FA72C-4F46-47F4-963E-EE250DBF0EDF}"/>
    <cellStyle name="Normal 8 4 5 2 4" xfId="3899" xr:uid="{D68ADEE9-4315-4389-8C76-7D06945A719E}"/>
    <cellStyle name="Normal 8 4 5 3" xfId="2203" xr:uid="{5ACB9A44-F319-4E61-B97C-03B469F4169F}"/>
    <cellStyle name="Normal 8 4 5 3 2" xfId="3900" xr:uid="{9214E3F6-218D-45C5-ACB3-526959E6C01D}"/>
    <cellStyle name="Normal 8 4 5 3 3" xfId="3901" xr:uid="{81839463-3E8C-4531-A4C1-A4B13B9748A3}"/>
    <cellStyle name="Normal 8 4 5 3 4" xfId="3902" xr:uid="{B4C9314A-922A-4B40-A3DA-474721A021E4}"/>
    <cellStyle name="Normal 8 4 5 4" xfId="3903" xr:uid="{6166BB51-183A-497B-B66F-EA7CE705F5C8}"/>
    <cellStyle name="Normal 8 4 5 5" xfId="3904" xr:uid="{7F391B36-C4A5-4C43-9053-10D3B3AB9C02}"/>
    <cellStyle name="Normal 8 4 5 6" xfId="3905" xr:uid="{2E9C3FCC-6E1A-42EC-A8F5-4001872ECA9D}"/>
    <cellStyle name="Normal 8 4 6" xfId="811" xr:uid="{8FE2ADFF-975A-45F4-A6AB-BE265648980F}"/>
    <cellStyle name="Normal 8 4 6 2" xfId="2204" xr:uid="{7CB51222-F764-4D2F-80F3-4CC1E78F836E}"/>
    <cellStyle name="Normal 8 4 6 2 2" xfId="3906" xr:uid="{A8F17968-41CD-4EAC-AD08-64D65118A23C}"/>
    <cellStyle name="Normal 8 4 6 2 3" xfId="3907" xr:uid="{44C79253-94B7-418C-8F66-B276884BA8B4}"/>
    <cellStyle name="Normal 8 4 6 2 4" xfId="3908" xr:uid="{582E768E-4A58-432C-99C5-014BBF946D0C}"/>
    <cellStyle name="Normal 8 4 6 3" xfId="3909" xr:uid="{CBBC7102-2DB4-4928-B4B8-AF95E423F2EF}"/>
    <cellStyle name="Normal 8 4 6 4" xfId="3910" xr:uid="{68026802-BF61-432F-A8E6-54DEF5C92EA4}"/>
    <cellStyle name="Normal 8 4 6 5" xfId="3911" xr:uid="{4197C790-63D8-47D8-AB38-3D6B28528470}"/>
    <cellStyle name="Normal 8 4 7" xfId="2205" xr:uid="{4758B8BB-6FB4-45B9-A90C-7361D50C02CC}"/>
    <cellStyle name="Normal 8 4 7 2" xfId="3912" xr:uid="{58412B60-3F34-40FA-89A2-2E4FE37943EA}"/>
    <cellStyle name="Normal 8 4 7 3" xfId="3913" xr:uid="{AE330223-A901-4803-9165-F57FC4610064}"/>
    <cellStyle name="Normal 8 4 7 4" xfId="3914" xr:uid="{6A879002-3963-4B5E-A6D1-55F865C51A1D}"/>
    <cellStyle name="Normal 8 4 8" xfId="3915" xr:uid="{11C42044-9C4E-4DDE-B5AF-8B58E69B0876}"/>
    <cellStyle name="Normal 8 4 8 2" xfId="3916" xr:uid="{7C16D4D9-CC48-4D48-A442-D033B4BF2D1E}"/>
    <cellStyle name="Normal 8 4 8 3" xfId="3917" xr:uid="{8817D005-CA29-4EDA-9EB2-268ED1050C7D}"/>
    <cellStyle name="Normal 8 4 8 4" xfId="3918" xr:uid="{3A9AF4F8-6A85-4568-BB01-93EEB07F8AB0}"/>
    <cellStyle name="Normal 8 4 9" xfId="3919" xr:uid="{9E773064-2D79-4894-891B-487A8A2A89C4}"/>
    <cellStyle name="Normal 8 5" xfId="164" xr:uid="{866D13E5-440A-4B1C-AAAC-0156D4BBADDC}"/>
    <cellStyle name="Normal 8 5 2" xfId="165" xr:uid="{E2C657E0-10E6-4506-9524-A4083BD7CDC7}"/>
    <cellStyle name="Normal 8 5 2 2" xfId="394" xr:uid="{04894694-7C43-48D6-BD09-FCB072E92E54}"/>
    <cellStyle name="Normal 8 5 2 2 2" xfId="812" xr:uid="{BE1AF324-AC95-4EE6-A0A3-E1C9E55BC556}"/>
    <cellStyle name="Normal 8 5 2 2 2 2" xfId="2206" xr:uid="{F2CF8989-6E80-4E50-8434-2D559211B147}"/>
    <cellStyle name="Normal 8 5 2 2 2 3" xfId="3920" xr:uid="{02A77783-DC6F-4C07-94DB-4000682E9559}"/>
    <cellStyle name="Normal 8 5 2 2 2 4" xfId="3921" xr:uid="{6F09E2E5-43EC-44DF-9FBB-9412708B4D18}"/>
    <cellStyle name="Normal 8 5 2 2 3" xfId="2207" xr:uid="{40DEE885-2EBD-463E-8441-5391CC72B91E}"/>
    <cellStyle name="Normal 8 5 2 2 3 2" xfId="3922" xr:uid="{5D71B037-D546-497C-887A-0D01EF622BBD}"/>
    <cellStyle name="Normal 8 5 2 2 3 3" xfId="3923" xr:uid="{1F912DCA-3783-4EF8-9D2C-01E8A0E3D743}"/>
    <cellStyle name="Normal 8 5 2 2 3 4" xfId="3924" xr:uid="{7EF51A53-6D31-4CE3-88F5-2F2C9EBC198C}"/>
    <cellStyle name="Normal 8 5 2 2 4" xfId="3925" xr:uid="{9E679209-E831-4954-B2FB-3F4D61584B3A}"/>
    <cellStyle name="Normal 8 5 2 2 5" xfId="3926" xr:uid="{3D03F587-513D-42E7-8106-22DEBCB35732}"/>
    <cellStyle name="Normal 8 5 2 2 6" xfId="3927" xr:uid="{1E676C34-C1E1-455B-8700-C158C93DF584}"/>
    <cellStyle name="Normal 8 5 2 3" xfId="813" xr:uid="{65216ADC-2385-4B14-8C09-F2F3367FAA00}"/>
    <cellStyle name="Normal 8 5 2 3 2" xfId="2208" xr:uid="{DFC4B1C6-6492-4874-8E5F-7FD19F959D02}"/>
    <cellStyle name="Normal 8 5 2 3 2 2" xfId="3928" xr:uid="{C5E93A56-2DCA-423C-9D22-3836BCC0505F}"/>
    <cellStyle name="Normal 8 5 2 3 2 3" xfId="3929" xr:uid="{E14DEBBC-91F7-4C1B-A0E5-8C06DC5F73AE}"/>
    <cellStyle name="Normal 8 5 2 3 2 4" xfId="3930" xr:uid="{0D7574F3-A2F1-4F68-ACF8-803A259058C7}"/>
    <cellStyle name="Normal 8 5 2 3 3" xfId="3931" xr:uid="{5A8A0A20-51A1-4B13-BC56-32F792DC3925}"/>
    <cellStyle name="Normal 8 5 2 3 4" xfId="3932" xr:uid="{731C01CB-E34E-42E7-9FB2-336CAA2B99A8}"/>
    <cellStyle name="Normal 8 5 2 3 5" xfId="3933" xr:uid="{6BC2785F-057B-4768-AA8A-98E3F7816D02}"/>
    <cellStyle name="Normal 8 5 2 4" xfId="2209" xr:uid="{70B1A1B4-DDE5-4937-97FA-8265EAF137EA}"/>
    <cellStyle name="Normal 8 5 2 4 2" xfId="3934" xr:uid="{42FDA54F-1DE5-4DD8-9887-F2E831E2493E}"/>
    <cellStyle name="Normal 8 5 2 4 3" xfId="3935" xr:uid="{54B61F9C-0465-4C39-AE31-A23ADC36711B}"/>
    <cellStyle name="Normal 8 5 2 4 4" xfId="3936" xr:uid="{249759A1-6269-463D-AC11-B4EBAAC36ACD}"/>
    <cellStyle name="Normal 8 5 2 5" xfId="3937" xr:uid="{5BED5ABD-961C-4EC6-8DEE-8C532311285C}"/>
    <cellStyle name="Normal 8 5 2 5 2" xfId="3938" xr:uid="{46F6BE07-8EC9-4480-BE3E-9CE0C86895EE}"/>
    <cellStyle name="Normal 8 5 2 5 3" xfId="3939" xr:uid="{04686F56-248D-49C0-AB15-27302D2B53C6}"/>
    <cellStyle name="Normal 8 5 2 5 4" xfId="3940" xr:uid="{95097C86-0ADB-40DC-86E5-1111D2A9EE89}"/>
    <cellStyle name="Normal 8 5 2 6" xfId="3941" xr:uid="{5D39651E-5089-4453-A020-F73971479FA6}"/>
    <cellStyle name="Normal 8 5 2 7" xfId="3942" xr:uid="{E7A83DCA-81DC-46B6-A9AA-FD5164D11863}"/>
    <cellStyle name="Normal 8 5 2 8" xfId="3943" xr:uid="{2A068EDB-59EA-491F-B498-2336327AD4B1}"/>
    <cellStyle name="Normal 8 5 3" xfId="395" xr:uid="{95269F58-9BA3-4FCC-B48D-7333C4F82D4F}"/>
    <cellStyle name="Normal 8 5 3 2" xfId="814" xr:uid="{89854EA0-0CC8-4826-BA9E-4C26BBBFF310}"/>
    <cellStyle name="Normal 8 5 3 2 2" xfId="815" xr:uid="{BEF623D6-44E7-42E6-96B7-D39835E6F736}"/>
    <cellStyle name="Normal 8 5 3 2 3" xfId="3944" xr:uid="{F87B3C38-F594-4662-80C4-04A796ADEA58}"/>
    <cellStyle name="Normal 8 5 3 2 4" xfId="3945" xr:uid="{595798CE-9927-4752-BCB6-2BD4F0CEA6C4}"/>
    <cellStyle name="Normal 8 5 3 3" xfId="816" xr:uid="{1AFA2710-B264-4A51-BBAA-6A3D3007FCED}"/>
    <cellStyle name="Normal 8 5 3 3 2" xfId="3946" xr:uid="{4B90B89E-9FDD-42A6-8DCA-A197CB61E1B4}"/>
    <cellStyle name="Normal 8 5 3 3 3" xfId="3947" xr:uid="{F91BEB36-7F14-4066-BF42-418ACFABAB56}"/>
    <cellStyle name="Normal 8 5 3 3 4" xfId="3948" xr:uid="{E3D9B5CC-8106-4725-9185-F5C5E65B1588}"/>
    <cellStyle name="Normal 8 5 3 4" xfId="3949" xr:uid="{E2B9F229-BCEE-4102-A03A-4037F41E2156}"/>
    <cellStyle name="Normal 8 5 3 5" xfId="3950" xr:uid="{F879B1FA-F38C-49F4-A9EE-4CE5B8F5F56A}"/>
    <cellStyle name="Normal 8 5 3 6" xfId="3951" xr:uid="{076F6480-371C-4655-9061-5FAFDC2A5A24}"/>
    <cellStyle name="Normal 8 5 4" xfId="396" xr:uid="{4FBC1950-CF48-420A-923B-2B8F76522F07}"/>
    <cellStyle name="Normal 8 5 4 2" xfId="817" xr:uid="{145DEA4C-41E5-43BE-A608-D395564DE000}"/>
    <cellStyle name="Normal 8 5 4 2 2" xfId="3952" xr:uid="{D2832678-118D-4E65-876F-81467F1BDEBE}"/>
    <cellStyle name="Normal 8 5 4 2 3" xfId="3953" xr:uid="{F91C9976-788D-4716-A2E8-D6ECFABF0C59}"/>
    <cellStyle name="Normal 8 5 4 2 4" xfId="3954" xr:uid="{69748D95-A949-4575-979C-E939AF86B940}"/>
    <cellStyle name="Normal 8 5 4 3" xfId="3955" xr:uid="{BC34E7D1-11C3-42EA-851A-B54C891635F8}"/>
    <cellStyle name="Normal 8 5 4 4" xfId="3956" xr:uid="{32918618-5AF5-4697-AEB8-8D1822166C83}"/>
    <cellStyle name="Normal 8 5 4 5" xfId="3957" xr:uid="{731AD23E-FF85-4BF2-8115-0DE9C87A79F5}"/>
    <cellStyle name="Normal 8 5 5" xfId="818" xr:uid="{69D2488B-5CF3-4A72-8F04-1FC1AB6279B1}"/>
    <cellStyle name="Normal 8 5 5 2" xfId="3958" xr:uid="{E03450EB-AFD9-4ADC-A3A9-04EA65E4FDF5}"/>
    <cellStyle name="Normal 8 5 5 3" xfId="3959" xr:uid="{93B63E87-3175-4A27-BEE1-C133F49584F7}"/>
    <cellStyle name="Normal 8 5 5 4" xfId="3960" xr:uid="{22968B3C-8C99-4B48-9763-CFEE6699C0A9}"/>
    <cellStyle name="Normal 8 5 6" xfId="3961" xr:uid="{7166E6CD-4CEB-4F55-90EC-A4A394E8DC7A}"/>
    <cellStyle name="Normal 8 5 6 2" xfId="3962" xr:uid="{4E425B0B-8220-470A-BC72-25B0EF0F5567}"/>
    <cellStyle name="Normal 8 5 6 3" xfId="3963" xr:uid="{3792D44A-88E3-4A41-8D34-424C43695E07}"/>
    <cellStyle name="Normal 8 5 6 4" xfId="3964" xr:uid="{0DF72AA4-0760-4CB2-B2FB-8F1C90151B61}"/>
    <cellStyle name="Normal 8 5 7" xfId="3965" xr:uid="{A91E9EC8-9994-4BF2-BC57-ED70C62B2B6B}"/>
    <cellStyle name="Normal 8 5 8" xfId="3966" xr:uid="{AFFB238D-DA8C-4BE8-868B-6B2474E543BE}"/>
    <cellStyle name="Normal 8 5 9" xfId="3967" xr:uid="{8E5AD85F-90DB-439F-838C-8FBFFE8EE440}"/>
    <cellStyle name="Normal 8 6" xfId="166" xr:uid="{14A7F61F-DB52-4785-A579-B674894C443A}"/>
    <cellStyle name="Normal 8 6 2" xfId="397" xr:uid="{08B4A6A5-634C-4BB8-8D1E-898C22F82F74}"/>
    <cellStyle name="Normal 8 6 2 2" xfId="819" xr:uid="{9880350A-51A3-4346-B85A-CB884F9C34AD}"/>
    <cellStyle name="Normal 8 6 2 2 2" xfId="2210" xr:uid="{105B4C10-A37A-4A19-A6BA-E5AB6255DFBC}"/>
    <cellStyle name="Normal 8 6 2 2 2 2" xfId="2211" xr:uid="{D95B7CBF-1A56-4E08-9F9D-63DEF6791F14}"/>
    <cellStyle name="Normal 8 6 2 2 3" xfId="2212" xr:uid="{C85C52BC-6798-4053-890B-DB1366E2EAE5}"/>
    <cellStyle name="Normal 8 6 2 2 4" xfId="3968" xr:uid="{34B85BC7-437D-4E35-9F07-2E04306A3B85}"/>
    <cellStyle name="Normal 8 6 2 3" xfId="2213" xr:uid="{6A652202-D02E-41A3-AE9C-455CFC88D336}"/>
    <cellStyle name="Normal 8 6 2 3 2" xfId="2214" xr:uid="{B25543F0-3AFD-4788-91A0-099F1F8FF714}"/>
    <cellStyle name="Normal 8 6 2 3 3" xfId="3969" xr:uid="{F6689586-82B8-42D9-AFDC-913E5A9B5D67}"/>
    <cellStyle name="Normal 8 6 2 3 4" xfId="3970" xr:uid="{52BD8906-FB62-4A9C-BB61-4A7954FB3427}"/>
    <cellStyle name="Normal 8 6 2 4" xfId="2215" xr:uid="{EE914F5F-ED67-42A2-A5A4-FE2FF298B214}"/>
    <cellStyle name="Normal 8 6 2 5" xfId="3971" xr:uid="{3ABB3B85-E997-46CB-BB2E-CE1C4AB021C6}"/>
    <cellStyle name="Normal 8 6 2 6" xfId="3972" xr:uid="{B1D3F95A-8C89-495E-A682-61BB2871358A}"/>
    <cellStyle name="Normal 8 6 3" xfId="820" xr:uid="{2438D94B-3D18-4F9B-A6D4-63083FB01507}"/>
    <cellStyle name="Normal 8 6 3 2" xfId="2216" xr:uid="{51696274-0CB5-41F9-AA8A-C94A2ACB1977}"/>
    <cellStyle name="Normal 8 6 3 2 2" xfId="2217" xr:uid="{88CA93C7-27AE-4A26-AD47-D23DBEDDB9A3}"/>
    <cellStyle name="Normal 8 6 3 2 3" xfId="3973" xr:uid="{19AC8BEA-8549-4A7F-AFB5-63686AE35107}"/>
    <cellStyle name="Normal 8 6 3 2 4" xfId="3974" xr:uid="{25856633-E48D-43B2-BA0E-68E973EF60B4}"/>
    <cellStyle name="Normal 8 6 3 3" xfId="2218" xr:uid="{D1534B0C-079D-4BF4-AD0C-701BE53F723F}"/>
    <cellStyle name="Normal 8 6 3 4" xfId="3975" xr:uid="{12BB279B-2BDC-45C7-B768-7AA53C538F26}"/>
    <cellStyle name="Normal 8 6 3 5" xfId="3976" xr:uid="{A663F512-1D64-4A25-AD2E-8B23E6053134}"/>
    <cellStyle name="Normal 8 6 4" xfId="2219" xr:uid="{1847A47F-16E4-40BE-AF80-740CCA137DEB}"/>
    <cellStyle name="Normal 8 6 4 2" xfId="2220" xr:uid="{EC1622A0-8B03-4FC2-9B3E-703D6424653E}"/>
    <cellStyle name="Normal 8 6 4 3" xfId="3977" xr:uid="{2E193EB4-5C09-4FA3-B82A-77B959F2DF02}"/>
    <cellStyle name="Normal 8 6 4 4" xfId="3978" xr:uid="{3684D0E8-4F86-43D4-84EB-59B890682FCB}"/>
    <cellStyle name="Normal 8 6 5" xfId="2221" xr:uid="{9C1F67D3-7359-44DD-887F-99149E0225B2}"/>
    <cellStyle name="Normal 8 6 5 2" xfId="3979" xr:uid="{083DDEE9-E220-4D0F-8CBD-6D3859DE94D4}"/>
    <cellStyle name="Normal 8 6 5 3" xfId="3980" xr:uid="{5F9769E8-6F50-46CA-9F34-A8C113C7D453}"/>
    <cellStyle name="Normal 8 6 5 4" xfId="3981" xr:uid="{4BD5E7F5-36A4-420A-BB66-9DD0CA72C36B}"/>
    <cellStyle name="Normal 8 6 6" xfId="3982" xr:uid="{9EC889D4-B80B-4DD2-BDA4-DACE5B378191}"/>
    <cellStyle name="Normal 8 6 7" xfId="3983" xr:uid="{8D350195-362D-4013-8F4E-C114CA9F52EB}"/>
    <cellStyle name="Normal 8 6 8" xfId="3984" xr:uid="{D25BCC57-6B90-49FD-B8B4-504DBEF5EDBA}"/>
    <cellStyle name="Normal 8 7" xfId="398" xr:uid="{7AEF659D-C9CC-402D-B38D-1F208D5D3EE6}"/>
    <cellStyle name="Normal 8 7 2" xfId="821" xr:uid="{A1CF8755-4E6C-4573-92E3-A804D00844E8}"/>
    <cellStyle name="Normal 8 7 2 2" xfId="822" xr:uid="{97782A3A-4019-48CB-8A12-9569749E295E}"/>
    <cellStyle name="Normal 8 7 2 2 2" xfId="2222" xr:uid="{3F492D6F-977A-4153-BF34-EC1D5ED5E889}"/>
    <cellStyle name="Normal 8 7 2 2 3" xfId="3985" xr:uid="{07DE9E6D-963F-4564-8838-23D0A3687520}"/>
    <cellStyle name="Normal 8 7 2 2 4" xfId="3986" xr:uid="{CD3FA759-314B-4FB5-9181-4CF9CEAE2EA4}"/>
    <cellStyle name="Normal 8 7 2 3" xfId="2223" xr:uid="{E0ED7BB0-9A01-436B-982D-84885F787E29}"/>
    <cellStyle name="Normal 8 7 2 4" xfId="3987" xr:uid="{DE375429-A966-4500-82B4-4C82CD3EDE2A}"/>
    <cellStyle name="Normal 8 7 2 5" xfId="3988" xr:uid="{90FA8050-1AA4-401E-A44C-6DDBD33EFD72}"/>
    <cellStyle name="Normal 8 7 3" xfId="823" xr:uid="{C17FDF0E-FA5B-47E3-A462-F3FB062DD93C}"/>
    <cellStyle name="Normal 8 7 3 2" xfId="2224" xr:uid="{6D71D7C5-2FD8-45F4-97D1-D07283465AF4}"/>
    <cellStyle name="Normal 8 7 3 3" xfId="3989" xr:uid="{1741194C-71F8-4FA6-90DD-DE926308C9B0}"/>
    <cellStyle name="Normal 8 7 3 4" xfId="3990" xr:uid="{AB6D157D-583A-48D4-8004-38193780BC05}"/>
    <cellStyle name="Normal 8 7 4" xfId="2225" xr:uid="{EE983CEE-04EF-482A-BF86-09357E6F1ACE}"/>
    <cellStyle name="Normal 8 7 4 2" xfId="3991" xr:uid="{21648C5B-0933-4E49-BED0-A2E7A7497EDF}"/>
    <cellStyle name="Normal 8 7 4 3" xfId="3992" xr:uid="{456B13CA-84C0-463A-86AB-59B81D88A034}"/>
    <cellStyle name="Normal 8 7 4 4" xfId="3993" xr:uid="{B074F9C8-8FBE-40A7-85C2-FAD8991192DD}"/>
    <cellStyle name="Normal 8 7 5" xfId="3994" xr:uid="{03E2CB6B-FC06-40EB-A864-D8E20C9C4B08}"/>
    <cellStyle name="Normal 8 7 6" xfId="3995" xr:uid="{965C247C-5CF4-42AE-A750-A81E02EBEECC}"/>
    <cellStyle name="Normal 8 7 7" xfId="3996" xr:uid="{A8D1CF0B-6D4C-473C-9A0C-0EE5CF945BBC}"/>
    <cellStyle name="Normal 8 8" xfId="399" xr:uid="{4FD91C42-6B71-427A-9189-1CCDDED51F1A}"/>
    <cellStyle name="Normal 8 8 2" xfId="824" xr:uid="{07F9A693-CA7F-4BD7-B733-39EBCAE4D7E6}"/>
    <cellStyle name="Normal 8 8 2 2" xfId="2226" xr:uid="{3B39880A-791D-41D6-AAB0-1E3EF631B797}"/>
    <cellStyle name="Normal 8 8 2 3" xfId="3997" xr:uid="{BF9FDC5E-E67A-4465-A0D0-3E6C53B0FCEB}"/>
    <cellStyle name="Normal 8 8 2 4" xfId="3998" xr:uid="{CAA11AD5-7BEC-413C-AC3A-BA46A4970574}"/>
    <cellStyle name="Normal 8 8 3" xfId="2227" xr:uid="{0ACEB3CA-F39F-4EE6-9473-D1E4D0CE1F4F}"/>
    <cellStyle name="Normal 8 8 3 2" xfId="3999" xr:uid="{4F49BA85-7252-46D6-97CB-2B35D6B9D253}"/>
    <cellStyle name="Normal 8 8 3 3" xfId="4000" xr:uid="{D1EEABF8-229A-406B-91D1-D0698B8FC930}"/>
    <cellStyle name="Normal 8 8 3 4" xfId="4001" xr:uid="{91818772-0762-43FE-A144-5B53B173B4AA}"/>
    <cellStyle name="Normal 8 8 4" xfId="4002" xr:uid="{EA55C302-D44F-4E87-828C-B12D77D737D9}"/>
    <cellStyle name="Normal 8 8 5" xfId="4003" xr:uid="{A0001260-D891-4E58-B5C9-0597C24BEBA2}"/>
    <cellStyle name="Normal 8 8 6" xfId="4004" xr:uid="{3532155E-8761-4B24-A2F3-811721105C38}"/>
    <cellStyle name="Normal 8 9" xfId="400" xr:uid="{EA5C4823-33EB-4BAE-9ADF-5904F0D7B161}"/>
    <cellStyle name="Normal 8 9 2" xfId="2228" xr:uid="{5C301374-F2E4-483C-9DA9-9C1123BB8B58}"/>
    <cellStyle name="Normal 8 9 2 2" xfId="4005" xr:uid="{FB4EA022-BCE8-47C8-A8F9-52BE1C9C9894}"/>
    <cellStyle name="Normal 8 9 2 2 2" xfId="4410" xr:uid="{E8D7DA71-E938-4B69-A5F8-D2DFFC07A98E}"/>
    <cellStyle name="Normal 8 9 2 2 3" xfId="4689" xr:uid="{FDD115EB-70B1-40F2-834C-8FB3F40E111D}"/>
    <cellStyle name="Normal 8 9 2 3" xfId="4006" xr:uid="{BB8C00AF-A13E-45AB-B02C-2B41F427791B}"/>
    <cellStyle name="Normal 8 9 2 4" xfId="4007" xr:uid="{D62DE10F-B838-425D-8C5B-6C5C1C878C72}"/>
    <cellStyle name="Normal 8 9 3" xfId="4008" xr:uid="{2DFA9335-2086-4A2B-ABDC-6EEDBAFF27A3}"/>
    <cellStyle name="Normal 8 9 3 2" xfId="5343" xr:uid="{71C09088-9CAF-461C-A32F-326FEB2AA42C}"/>
    <cellStyle name="Normal 8 9 4" xfId="4009" xr:uid="{536BCFCA-1167-4735-A2F5-C2CA0F7766EB}"/>
    <cellStyle name="Normal 8 9 4 2" xfId="4580" xr:uid="{78D4D025-6DF5-4A55-B4E2-4C098FE036F5}"/>
    <cellStyle name="Normal 8 9 4 3" xfId="4690" xr:uid="{05FA332E-A3E9-423A-8775-1758CD359BCF}"/>
    <cellStyle name="Normal 8 9 4 4" xfId="4609" xr:uid="{EC77ADBE-CAA9-4E55-AB81-E05B839F186D}"/>
    <cellStyle name="Normal 8 9 5" xfId="4010" xr:uid="{2FC94414-9AB1-4D16-99B5-1C6076988D56}"/>
    <cellStyle name="Normal 9" xfId="68" xr:uid="{622F45D3-6408-44F3-AAEE-3754D291861E}"/>
    <cellStyle name="Normal 9 10" xfId="401" xr:uid="{FE8794B9-E16C-49E5-B1A5-F4910D8CD22F}"/>
    <cellStyle name="Normal 9 10 2" xfId="2229" xr:uid="{4A257ACA-3AFB-4DE9-816A-C970D3B60E1B}"/>
    <cellStyle name="Normal 9 10 2 2" xfId="4011" xr:uid="{5156521E-DC25-405D-9691-C7CE8784B3E1}"/>
    <cellStyle name="Normal 9 10 2 3" xfId="4012" xr:uid="{49654CF6-5B44-4A32-B637-6346B2D53FF5}"/>
    <cellStyle name="Normal 9 10 2 4" xfId="4013" xr:uid="{51CE4F6E-E387-425E-81D3-1224A5FC2BEB}"/>
    <cellStyle name="Normal 9 10 3" xfId="4014" xr:uid="{278A7268-FBD2-44F1-AB69-1E6A5DAC03CA}"/>
    <cellStyle name="Normal 9 10 4" xfId="4015" xr:uid="{BDC72E15-3E36-4AD0-8BC2-1BE5CC0C3AF6}"/>
    <cellStyle name="Normal 9 10 5" xfId="4016" xr:uid="{1A1B02E5-D6A1-41E1-A428-61E18296BEF7}"/>
    <cellStyle name="Normal 9 11" xfId="2230" xr:uid="{A20E9A4C-DB45-42FB-8B08-207173C07C6D}"/>
    <cellStyle name="Normal 9 11 2" xfId="4017" xr:uid="{1DA48853-5477-4466-B22C-D0BBF86B17A3}"/>
    <cellStyle name="Normal 9 11 3" xfId="4018" xr:uid="{805AD3AA-1C05-4F35-BBD7-B7EBA5014856}"/>
    <cellStyle name="Normal 9 11 4" xfId="4019" xr:uid="{B38862EA-78A4-4AC1-96D7-4DF92D1E1FC1}"/>
    <cellStyle name="Normal 9 12" xfId="4020" xr:uid="{9D5F217E-EA76-47A8-BAF7-CE4B5517A397}"/>
    <cellStyle name="Normal 9 12 2" xfId="4021" xr:uid="{2896957E-9CA6-4C8F-8A0F-7BF070B5EF02}"/>
    <cellStyle name="Normal 9 12 3" xfId="4022" xr:uid="{810C58D2-8D5B-4F92-AB25-426E78AE0F48}"/>
    <cellStyle name="Normal 9 12 4" xfId="4023" xr:uid="{F863BB91-8CE5-467A-8CE4-22FC8985D437}"/>
    <cellStyle name="Normal 9 13" xfId="4024" xr:uid="{8CD201BA-56CD-4EF6-A803-7403E1BB0979}"/>
    <cellStyle name="Normal 9 13 2" xfId="4025" xr:uid="{570A62CD-D63E-4515-95AC-E1F3845720C9}"/>
    <cellStyle name="Normal 9 14" xfId="4026" xr:uid="{C5933FBA-61BC-49E0-B7BF-0027D85C8CEB}"/>
    <cellStyle name="Normal 9 15" xfId="4027" xr:uid="{B47C8FE6-F37D-4B9B-9E98-D9C7F45BD56A}"/>
    <cellStyle name="Normal 9 16" xfId="4028" xr:uid="{DBB52FFD-3DF1-423A-8FE6-7D4EC01954EC}"/>
    <cellStyle name="Normal 9 2" xfId="69" xr:uid="{65062FB4-8B02-4212-AE99-0D8F4CBC2D88}"/>
    <cellStyle name="Normal 9 2 2" xfId="402" xr:uid="{65D483F6-E6CB-48D2-A88C-A65D835281C8}"/>
    <cellStyle name="Normal 9 2 2 2" xfId="4672" xr:uid="{E51211FB-4895-42D5-8AC8-66868A5B7C5D}"/>
    <cellStyle name="Normal 9 2 3" xfId="4561" xr:uid="{322458EA-E8A0-487D-A85E-66744FF377B1}"/>
    <cellStyle name="Normal 9 3" xfId="167" xr:uid="{064F4167-6AA0-458C-8935-A067631B378D}"/>
    <cellStyle name="Normal 9 3 10" xfId="4029" xr:uid="{5D4FC703-9FAA-4586-A2BA-008F30134F2F}"/>
    <cellStyle name="Normal 9 3 11" xfId="4030" xr:uid="{53968A4C-05CF-46CA-BFD0-52DF57788FB1}"/>
    <cellStyle name="Normal 9 3 2" xfId="168" xr:uid="{8C0C207A-C60C-4A81-9E59-D80E36CE6706}"/>
    <cellStyle name="Normal 9 3 2 2" xfId="169" xr:uid="{00B19A30-FFA8-4E22-88CA-C1DD541582DE}"/>
    <cellStyle name="Normal 9 3 2 2 2" xfId="403" xr:uid="{64D2AC02-1440-40CD-97DB-EC902006C093}"/>
    <cellStyle name="Normal 9 3 2 2 2 2" xfId="825" xr:uid="{4BBB20C5-8AED-4CD1-9204-A736B98E6370}"/>
    <cellStyle name="Normal 9 3 2 2 2 2 2" xfId="826" xr:uid="{FD401714-FFB7-4AA3-AC90-D6184AB67E70}"/>
    <cellStyle name="Normal 9 3 2 2 2 2 2 2" xfId="2231" xr:uid="{15EC0139-6EEA-4805-BB78-46774B334817}"/>
    <cellStyle name="Normal 9 3 2 2 2 2 2 2 2" xfId="2232" xr:uid="{6442C6A0-E70B-4771-B757-6DF811E9CD55}"/>
    <cellStyle name="Normal 9 3 2 2 2 2 2 3" xfId="2233" xr:uid="{9F5AADE4-5DED-4F63-8D05-C1A6C0657DE4}"/>
    <cellStyle name="Normal 9 3 2 2 2 2 3" xfId="2234" xr:uid="{AEEC12DF-455C-43B8-A450-6E7817848D5A}"/>
    <cellStyle name="Normal 9 3 2 2 2 2 3 2" xfId="2235" xr:uid="{F76A3CED-F4B0-482F-A042-820E4553B982}"/>
    <cellStyle name="Normal 9 3 2 2 2 2 4" xfId="2236" xr:uid="{4A91488D-E003-4F88-A207-0DBC544BDD03}"/>
    <cellStyle name="Normal 9 3 2 2 2 3" xfId="827" xr:uid="{6C6C3D37-301F-4D9F-80F5-29EDD8CCAB8D}"/>
    <cellStyle name="Normal 9 3 2 2 2 3 2" xfId="2237" xr:uid="{6B0376A3-B1B8-4185-8BB0-F50D2A37D7DC}"/>
    <cellStyle name="Normal 9 3 2 2 2 3 2 2" xfId="2238" xr:uid="{FF5F66BF-89AD-4A2E-B592-696DB20E4DD5}"/>
    <cellStyle name="Normal 9 3 2 2 2 3 3" xfId="2239" xr:uid="{86952884-4364-49B0-8AC0-368D30FC1194}"/>
    <cellStyle name="Normal 9 3 2 2 2 3 4" xfId="4031" xr:uid="{213D804A-603A-459A-98F2-30F309165D4B}"/>
    <cellStyle name="Normal 9 3 2 2 2 4" xfId="2240" xr:uid="{9B58F060-AB9C-4C35-8E9E-D7A72F4AD33D}"/>
    <cellStyle name="Normal 9 3 2 2 2 4 2" xfId="2241" xr:uid="{9338886A-982A-4507-AAD6-A0227B09F256}"/>
    <cellStyle name="Normal 9 3 2 2 2 5" xfId="2242" xr:uid="{5A02BEFC-4005-45F8-A567-0257CB67E3BD}"/>
    <cellStyle name="Normal 9 3 2 2 2 6" xfId="4032" xr:uid="{08C6AFBD-7C98-4EE9-B93B-B7DE757A1BAF}"/>
    <cellStyle name="Normal 9 3 2 2 3" xfId="404" xr:uid="{19CAC12B-8853-405C-900A-E5C338474F7D}"/>
    <cellStyle name="Normal 9 3 2 2 3 2" xfId="828" xr:uid="{17A47C65-EDA9-436C-A0A6-291896D23C8D}"/>
    <cellStyle name="Normal 9 3 2 2 3 2 2" xfId="829" xr:uid="{3C33F067-429E-4403-B2EE-C7BD9F7F3F53}"/>
    <cellStyle name="Normal 9 3 2 2 3 2 2 2" xfId="2243" xr:uid="{61096872-34EB-42CB-A769-B63D8E80C9FC}"/>
    <cellStyle name="Normal 9 3 2 2 3 2 2 2 2" xfId="2244" xr:uid="{05248EF3-10BA-44C9-8EB1-8E2E5543FCF6}"/>
    <cellStyle name="Normal 9 3 2 2 3 2 2 3" xfId="2245" xr:uid="{850B8BDB-BD4A-46C4-8197-ED1BB2490C97}"/>
    <cellStyle name="Normal 9 3 2 2 3 2 3" xfId="2246" xr:uid="{E5D1B10D-4520-44F5-A3EA-6AF9385E5C64}"/>
    <cellStyle name="Normal 9 3 2 2 3 2 3 2" xfId="2247" xr:uid="{A2F48B40-8D7D-4146-A6E4-B3A756A99CA5}"/>
    <cellStyle name="Normal 9 3 2 2 3 2 4" xfId="2248" xr:uid="{415E5BF5-FBA1-451E-AC9D-03623A15FD7F}"/>
    <cellStyle name="Normal 9 3 2 2 3 3" xfId="830" xr:uid="{603CE89F-7EC0-444C-8ED0-BE6B866F336E}"/>
    <cellStyle name="Normal 9 3 2 2 3 3 2" xfId="2249" xr:uid="{A7193B5F-7A78-4D53-81A3-7F84C31BA1A6}"/>
    <cellStyle name="Normal 9 3 2 2 3 3 2 2" xfId="2250" xr:uid="{F72AE39E-AB0A-46DA-9357-0AC306EEBD89}"/>
    <cellStyle name="Normal 9 3 2 2 3 3 3" xfId="2251" xr:uid="{BDC5856C-2E2A-4311-940C-3A5FC2FD73B0}"/>
    <cellStyle name="Normal 9 3 2 2 3 4" xfId="2252" xr:uid="{57C8B46F-88AB-486A-8373-42F000C40600}"/>
    <cellStyle name="Normal 9 3 2 2 3 4 2" xfId="2253" xr:uid="{36EC9458-32F1-47F8-B21F-46E069D5CFAF}"/>
    <cellStyle name="Normal 9 3 2 2 3 5" xfId="2254" xr:uid="{C0C195B0-137C-4C4D-87A9-33A9C4DF8F44}"/>
    <cellStyle name="Normal 9 3 2 2 4" xfId="831" xr:uid="{EBF4AC68-7B66-48AB-9D2E-E883A5650DF4}"/>
    <cellStyle name="Normal 9 3 2 2 4 2" xfId="832" xr:uid="{61A7C31F-1495-4C05-9E75-2A3D4408D8FC}"/>
    <cellStyle name="Normal 9 3 2 2 4 2 2" xfId="2255" xr:uid="{FEA22B23-0C2B-4B67-A306-1A38B87479EF}"/>
    <cellStyle name="Normal 9 3 2 2 4 2 2 2" xfId="2256" xr:uid="{800BD23A-E193-4964-BAAE-6CE65AE40807}"/>
    <cellStyle name="Normal 9 3 2 2 4 2 3" xfId="2257" xr:uid="{C5930895-C8D8-4110-A547-0F026215597F}"/>
    <cellStyle name="Normal 9 3 2 2 4 3" xfId="2258" xr:uid="{EDF1E5A0-8470-4768-97EA-ED4A53F4C620}"/>
    <cellStyle name="Normal 9 3 2 2 4 3 2" xfId="2259" xr:uid="{18A59A1D-7509-4B98-B73F-A733984AAEF8}"/>
    <cellStyle name="Normal 9 3 2 2 4 4" xfId="2260" xr:uid="{D52A0DB1-4A20-4A72-9D99-9DCA00A0EAC9}"/>
    <cellStyle name="Normal 9 3 2 2 5" xfId="833" xr:uid="{97D59772-D3ED-45C2-98F3-0C3EEFCF9A44}"/>
    <cellStyle name="Normal 9 3 2 2 5 2" xfId="2261" xr:uid="{6556DA08-A56E-4D6E-A151-617D155234F4}"/>
    <cellStyle name="Normal 9 3 2 2 5 2 2" xfId="2262" xr:uid="{67FA7B9E-56F5-49BA-BE93-E0ED6771383C}"/>
    <cellStyle name="Normal 9 3 2 2 5 3" xfId="2263" xr:uid="{54295459-1DAA-43D9-9B67-CF189A0A58DC}"/>
    <cellStyle name="Normal 9 3 2 2 5 4" xfId="4033" xr:uid="{3DDD7E9B-96A5-45AD-977F-D38F99B2506D}"/>
    <cellStyle name="Normal 9 3 2 2 6" xfId="2264" xr:uid="{C0264AD9-3FF4-4B48-A819-1E8CE32DC5F7}"/>
    <cellStyle name="Normal 9 3 2 2 6 2" xfId="2265" xr:uid="{D4FDE8BF-A13B-4D65-B0F5-E88F90D24643}"/>
    <cellStyle name="Normal 9 3 2 2 7" xfId="2266" xr:uid="{25793ABA-605E-43F2-ABDD-CDF740A982FF}"/>
    <cellStyle name="Normal 9 3 2 2 8" xfId="4034" xr:uid="{59D6E365-0F62-4DFD-9851-9B217F54E265}"/>
    <cellStyle name="Normal 9 3 2 3" xfId="405" xr:uid="{BA7F4E88-5D62-4720-8A5A-B86A2A0215CB}"/>
    <cellStyle name="Normal 9 3 2 3 2" xfId="834" xr:uid="{32361A4E-4C85-41D9-91CF-B688B3E1960B}"/>
    <cellStyle name="Normal 9 3 2 3 2 2" xfId="835" xr:uid="{F583CBBA-0273-4C78-A31E-287BEA5BC242}"/>
    <cellStyle name="Normal 9 3 2 3 2 2 2" xfId="2267" xr:uid="{C33563FF-F56D-4224-B0C1-2FEAA1C99E88}"/>
    <cellStyle name="Normal 9 3 2 3 2 2 2 2" xfId="2268" xr:uid="{BAED80FD-8323-4FF2-8329-972D4A2E8C42}"/>
    <cellStyle name="Normal 9 3 2 3 2 2 3" xfId="2269" xr:uid="{F052AED6-E4BA-41BF-87EC-F1949CB00A5C}"/>
    <cellStyle name="Normal 9 3 2 3 2 3" xfId="2270" xr:uid="{9667240C-E6BD-46FB-AD4E-FE20191761D7}"/>
    <cellStyle name="Normal 9 3 2 3 2 3 2" xfId="2271" xr:uid="{86773C1F-113F-4E5D-BE57-2CF225F7E0C6}"/>
    <cellStyle name="Normal 9 3 2 3 2 4" xfId="2272" xr:uid="{AD1D8FBD-5A42-4530-B170-FEB2ED18A04E}"/>
    <cellStyle name="Normal 9 3 2 3 3" xfId="836" xr:uid="{1180E248-CC4C-425F-825C-89E4C5A04C0A}"/>
    <cellStyle name="Normal 9 3 2 3 3 2" xfId="2273" xr:uid="{9F7202DF-F11A-4EA8-9968-70FB99C2C0E1}"/>
    <cellStyle name="Normal 9 3 2 3 3 2 2" xfId="2274" xr:uid="{0B2D4C26-6181-4523-B030-6A9120C908F3}"/>
    <cellStyle name="Normal 9 3 2 3 3 3" xfId="2275" xr:uid="{86CA9C8E-7E31-4C14-8ACE-84E07A16CEB3}"/>
    <cellStyle name="Normal 9 3 2 3 3 4" xfId="4035" xr:uid="{5AAB278B-9B62-481D-842D-3458910C62A9}"/>
    <cellStyle name="Normal 9 3 2 3 4" xfId="2276" xr:uid="{A77B131E-5049-4677-996B-0C152A02A9A0}"/>
    <cellStyle name="Normal 9 3 2 3 4 2" xfId="2277" xr:uid="{CB6F89C3-258B-4213-BDEC-70D86C0ED427}"/>
    <cellStyle name="Normal 9 3 2 3 5" xfId="2278" xr:uid="{8F439804-CF86-4BE4-84A0-27D6646CC98E}"/>
    <cellStyle name="Normal 9 3 2 3 6" xfId="4036" xr:uid="{968152D3-11A6-4ABF-BCE5-A4A6B611CA52}"/>
    <cellStyle name="Normal 9 3 2 4" xfId="406" xr:uid="{CF996480-33A2-4430-AE34-31012A1928FE}"/>
    <cellStyle name="Normal 9 3 2 4 2" xfId="837" xr:uid="{3FD8D125-EC3E-47E8-9843-084A28E4E6C7}"/>
    <cellStyle name="Normal 9 3 2 4 2 2" xfId="838" xr:uid="{1CF26A5E-0206-4054-93FD-B000B63F0407}"/>
    <cellStyle name="Normal 9 3 2 4 2 2 2" xfId="2279" xr:uid="{D8AE92EB-CEB5-4524-8C93-167019434537}"/>
    <cellStyle name="Normal 9 3 2 4 2 2 2 2" xfId="2280" xr:uid="{3F62BB67-79AB-4F53-B447-DFE3376D47A3}"/>
    <cellStyle name="Normal 9 3 2 4 2 2 3" xfId="2281" xr:uid="{8F5A2862-292E-4DF5-AD5E-A3399D6FAE1E}"/>
    <cellStyle name="Normal 9 3 2 4 2 3" xfId="2282" xr:uid="{A7185C1D-55D7-43B1-8CF5-C17B5286A208}"/>
    <cellStyle name="Normal 9 3 2 4 2 3 2" xfId="2283" xr:uid="{AF649B3A-38E1-4FDF-8733-D27E3ED5D636}"/>
    <cellStyle name="Normal 9 3 2 4 2 4" xfId="2284" xr:uid="{D6B66561-EA92-417B-AFE9-E99C2168CAC4}"/>
    <cellStyle name="Normal 9 3 2 4 3" xfId="839" xr:uid="{A24334AE-3853-4D50-80DD-037AACE1F380}"/>
    <cellStyle name="Normal 9 3 2 4 3 2" xfId="2285" xr:uid="{9372A2EC-C153-4AA4-BDC6-E9833BF3CA5D}"/>
    <cellStyle name="Normal 9 3 2 4 3 2 2" xfId="2286" xr:uid="{70EF5842-5CFC-469D-9BA7-C80CD83060FA}"/>
    <cellStyle name="Normal 9 3 2 4 3 3" xfId="2287" xr:uid="{9C55DCB7-5FD7-44C6-B2C4-A05547401C43}"/>
    <cellStyle name="Normal 9 3 2 4 4" xfId="2288" xr:uid="{4BA8F97D-4C79-40A1-845D-A721CFA95DE1}"/>
    <cellStyle name="Normal 9 3 2 4 4 2" xfId="2289" xr:uid="{19C4193C-4CB1-4168-8B11-C43A9E4FECB5}"/>
    <cellStyle name="Normal 9 3 2 4 5" xfId="2290" xr:uid="{879B32A9-6F0C-4537-A1AB-B0C14A679B08}"/>
    <cellStyle name="Normal 9 3 2 5" xfId="407" xr:uid="{E3298B4A-4A91-49B7-8878-D4775A46802D}"/>
    <cellStyle name="Normal 9 3 2 5 2" xfId="840" xr:uid="{06F6816B-5FD9-4488-91AF-EE8350C0B970}"/>
    <cellStyle name="Normal 9 3 2 5 2 2" xfId="2291" xr:uid="{BA9BA269-92D0-4BD1-9D1E-114BECD868E5}"/>
    <cellStyle name="Normal 9 3 2 5 2 2 2" xfId="2292" xr:uid="{7A78176A-19C9-4A06-B46D-A918166AF770}"/>
    <cellStyle name="Normal 9 3 2 5 2 3" xfId="2293" xr:uid="{D78AE516-CB2D-4385-B35C-36AF17BE34A1}"/>
    <cellStyle name="Normal 9 3 2 5 3" xfId="2294" xr:uid="{28041AD3-FDB0-4DE4-8FFF-64EB0F9CA19A}"/>
    <cellStyle name="Normal 9 3 2 5 3 2" xfId="2295" xr:uid="{1BD61CEE-34F9-45AE-976A-C82BF31D9B8D}"/>
    <cellStyle name="Normal 9 3 2 5 4" xfId="2296" xr:uid="{1E60CBEA-7B36-4925-8229-4CB01C621A36}"/>
    <cellStyle name="Normal 9 3 2 6" xfId="841" xr:uid="{5D282E47-5CB4-48B7-B866-337C0B7CB8D9}"/>
    <cellStyle name="Normal 9 3 2 6 2" xfId="2297" xr:uid="{F673BE77-57C5-412F-A115-9EBFBC51A671}"/>
    <cellStyle name="Normal 9 3 2 6 2 2" xfId="2298" xr:uid="{B633BB13-7417-471A-A05F-52606C82A7DF}"/>
    <cellStyle name="Normal 9 3 2 6 3" xfId="2299" xr:uid="{DBA7C22C-197C-4FCA-B202-F6E9A3BB64FE}"/>
    <cellStyle name="Normal 9 3 2 6 4" xfId="4037" xr:uid="{DB982284-FC71-4AA0-9BF9-CB146C739DD1}"/>
    <cellStyle name="Normal 9 3 2 7" xfId="2300" xr:uid="{209E43AA-ADD0-49DC-AD59-5834E1F3F897}"/>
    <cellStyle name="Normal 9 3 2 7 2" xfId="2301" xr:uid="{20B10E61-FBF4-4E86-86A8-8E3D6BDC66F1}"/>
    <cellStyle name="Normal 9 3 2 8" xfId="2302" xr:uid="{BC8B1D3C-DD51-408A-A2A4-CB42BEA68EE1}"/>
    <cellStyle name="Normal 9 3 2 9" xfId="4038" xr:uid="{88ACB435-86F2-459E-83B7-996FDBE04F38}"/>
    <cellStyle name="Normal 9 3 3" xfId="170" xr:uid="{C613B8AE-0192-46C5-B1A4-27A0A3256F26}"/>
    <cellStyle name="Normal 9 3 3 2" xfId="171" xr:uid="{7E0DC528-955F-4EA4-BA38-2ACE63DCB6FD}"/>
    <cellStyle name="Normal 9 3 3 2 2" xfId="842" xr:uid="{8F9069A5-878E-4114-BE24-F5683C9D1B86}"/>
    <cellStyle name="Normal 9 3 3 2 2 2" xfId="843" xr:uid="{21424CFD-7630-4667-82C2-B3C228D1C09C}"/>
    <cellStyle name="Normal 9 3 3 2 2 2 2" xfId="2303" xr:uid="{4F043A3B-7828-4675-8868-F013A6F18171}"/>
    <cellStyle name="Normal 9 3 3 2 2 2 2 2" xfId="2304" xr:uid="{D3CA8848-629F-4265-8D2E-4D76ED55F456}"/>
    <cellStyle name="Normal 9 3 3 2 2 2 3" xfId="2305" xr:uid="{9D321AF2-32F5-48CF-B525-277AA879E835}"/>
    <cellStyle name="Normal 9 3 3 2 2 3" xfId="2306" xr:uid="{8BD46583-2E00-4754-8D4D-CFA4852C4FAD}"/>
    <cellStyle name="Normal 9 3 3 2 2 3 2" xfId="2307" xr:uid="{260BE88D-5116-4A60-A699-44EDB8519A3F}"/>
    <cellStyle name="Normal 9 3 3 2 2 4" xfId="2308" xr:uid="{A1026F38-A643-4130-8544-2FEC99093A08}"/>
    <cellStyle name="Normal 9 3 3 2 3" xfId="844" xr:uid="{EC33CF21-9DFB-42D0-84E7-BE4C9895CD12}"/>
    <cellStyle name="Normal 9 3 3 2 3 2" xfId="2309" xr:uid="{2280DD78-37FA-48FF-AC40-7A2E7EC10E6E}"/>
    <cellStyle name="Normal 9 3 3 2 3 2 2" xfId="2310" xr:uid="{956B028E-5A9F-467A-B35F-EDF58EDE007F}"/>
    <cellStyle name="Normal 9 3 3 2 3 3" xfId="2311" xr:uid="{D44178FB-8067-49C4-844B-342A6CDC2BFE}"/>
    <cellStyle name="Normal 9 3 3 2 3 4" xfId="4039" xr:uid="{79470639-38BC-4156-94A3-149A2D28B833}"/>
    <cellStyle name="Normal 9 3 3 2 4" xfId="2312" xr:uid="{CC2B0387-2C95-4A37-A8F5-C506FD6735B9}"/>
    <cellStyle name="Normal 9 3 3 2 4 2" xfId="2313" xr:uid="{DE8017B7-61BF-4D0B-815E-1C0431E24C48}"/>
    <cellStyle name="Normal 9 3 3 2 5" xfId="2314" xr:uid="{FEA99489-1E57-4C7F-B4CE-07A029871D51}"/>
    <cellStyle name="Normal 9 3 3 2 6" xfId="4040" xr:uid="{3790191F-D2CD-4D17-ABEC-961651DFE434}"/>
    <cellStyle name="Normal 9 3 3 3" xfId="408" xr:uid="{425F4A70-FBFB-40C4-89C3-E7B0D625B63C}"/>
    <cellStyle name="Normal 9 3 3 3 2" xfId="845" xr:uid="{C2F3D4FA-0787-4A7B-93A3-EE415524128C}"/>
    <cellStyle name="Normal 9 3 3 3 2 2" xfId="846" xr:uid="{DEC0F9FA-202C-41B4-B2F1-1E0C6D9AA527}"/>
    <cellStyle name="Normal 9 3 3 3 2 2 2" xfId="2315" xr:uid="{F4B63CAF-C159-47DB-9F7F-C5AD733F7317}"/>
    <cellStyle name="Normal 9 3 3 3 2 2 2 2" xfId="2316" xr:uid="{5B8E5DA4-5096-419B-967B-240C89282354}"/>
    <cellStyle name="Normal 9 3 3 3 2 2 2 2 2" xfId="4765" xr:uid="{20E73759-53E5-46CD-AC4B-D845C5F96702}"/>
    <cellStyle name="Normal 9 3 3 3 2 2 3" xfId="2317" xr:uid="{285F26DA-7EA6-4D9A-8BC4-6489B23C6E9A}"/>
    <cellStyle name="Normal 9 3 3 3 2 2 3 2" xfId="4766" xr:uid="{057ADB2D-23A2-4AD2-A1A0-7591C2376264}"/>
    <cellStyle name="Normal 9 3 3 3 2 3" xfId="2318" xr:uid="{CD46151B-4283-4D8F-B4C8-945D6A36764B}"/>
    <cellStyle name="Normal 9 3 3 3 2 3 2" xfId="2319" xr:uid="{30857CFE-F906-44FB-B6A1-6C73542066BB}"/>
    <cellStyle name="Normal 9 3 3 3 2 3 2 2" xfId="4768" xr:uid="{8AAE113B-D90D-47D0-87FA-18F88FFE8550}"/>
    <cellStyle name="Normal 9 3 3 3 2 3 3" xfId="4767" xr:uid="{30E9CFCC-F440-49CD-BCF8-11E8D516D439}"/>
    <cellStyle name="Normal 9 3 3 3 2 4" xfId="2320" xr:uid="{09152BA7-AA0F-49F5-8CB0-6DEA35DA8105}"/>
    <cellStyle name="Normal 9 3 3 3 2 4 2" xfId="4769" xr:uid="{17114A5E-795F-4514-9593-7982B4DFDE6F}"/>
    <cellStyle name="Normal 9 3 3 3 3" xfId="847" xr:uid="{8359E05F-DBDE-4762-82CF-6CBF162239E8}"/>
    <cellStyle name="Normal 9 3 3 3 3 2" xfId="2321" xr:uid="{7E7C5D9D-AB23-4DC1-90F8-7F253142EA9F}"/>
    <cellStyle name="Normal 9 3 3 3 3 2 2" xfId="2322" xr:uid="{5FA6EA26-C8AF-4A29-A320-28B5DA6620F7}"/>
    <cellStyle name="Normal 9 3 3 3 3 2 2 2" xfId="4772" xr:uid="{42515BAD-AEB6-4AFB-8B55-0200B2EFAF51}"/>
    <cellStyle name="Normal 9 3 3 3 3 2 3" xfId="4771" xr:uid="{AB0E7E72-AC7E-438E-9454-C74A77E8A7DC}"/>
    <cellStyle name="Normal 9 3 3 3 3 3" xfId="2323" xr:uid="{0157CA06-9610-4B98-BEB6-24CCA0800A28}"/>
    <cellStyle name="Normal 9 3 3 3 3 3 2" xfId="4773" xr:uid="{847D8987-F9DD-4AAF-B7D2-52716E69E9F3}"/>
    <cellStyle name="Normal 9 3 3 3 3 4" xfId="4770" xr:uid="{DDC56C31-CC81-41E9-836D-4C523514F03A}"/>
    <cellStyle name="Normal 9 3 3 3 4" xfId="2324" xr:uid="{EF751C4B-8F85-455A-9412-3104EA493778}"/>
    <cellStyle name="Normal 9 3 3 3 4 2" xfId="2325" xr:uid="{668E21EF-D264-460E-B4D2-411D74F6763D}"/>
    <cellStyle name="Normal 9 3 3 3 4 2 2" xfId="4775" xr:uid="{02680A5E-B163-4B9C-883B-AE3EF0EA4D8F}"/>
    <cellStyle name="Normal 9 3 3 3 4 3" xfId="4774" xr:uid="{07CF4511-2923-4F7B-8877-3AD70383B06E}"/>
    <cellStyle name="Normal 9 3 3 3 5" xfId="2326" xr:uid="{E1B535EF-993C-476C-94F0-E299461F2CB3}"/>
    <cellStyle name="Normal 9 3 3 3 5 2" xfId="4776" xr:uid="{B99AA11E-A504-4C95-B658-080640B39AC0}"/>
    <cellStyle name="Normal 9 3 3 4" xfId="409" xr:uid="{4BDE86FF-1C25-4C11-B67F-DD28F490E130}"/>
    <cellStyle name="Normal 9 3 3 4 2" xfId="848" xr:uid="{877DF679-747F-4FF6-8CD0-309C73C49186}"/>
    <cellStyle name="Normal 9 3 3 4 2 2" xfId="2327" xr:uid="{20E85657-5588-4AE8-BC0E-A0785DDF02B8}"/>
    <cellStyle name="Normal 9 3 3 4 2 2 2" xfId="2328" xr:uid="{84C20577-1929-4E52-B0E9-01B9AD44351B}"/>
    <cellStyle name="Normal 9 3 3 4 2 2 2 2" xfId="4780" xr:uid="{63F6580A-775E-46E8-B18A-C4BC3351AF3D}"/>
    <cellStyle name="Normal 9 3 3 4 2 2 3" xfId="4779" xr:uid="{EA810C4A-BB44-40D1-9CB0-0E6E52A59438}"/>
    <cellStyle name="Normal 9 3 3 4 2 3" xfId="2329" xr:uid="{D4881A08-C0E0-4A08-A6C8-3DD7ADB511A3}"/>
    <cellStyle name="Normal 9 3 3 4 2 3 2" xfId="4781" xr:uid="{3BBA4A70-7568-4969-AAB1-64DD25FBEEF1}"/>
    <cellStyle name="Normal 9 3 3 4 2 4" xfId="4778" xr:uid="{119ED776-4221-4D3F-8A3E-CE17A3E0DEB3}"/>
    <cellStyle name="Normal 9 3 3 4 3" xfId="2330" xr:uid="{9EEFDE24-649B-4E0A-BF05-A2039C15A030}"/>
    <cellStyle name="Normal 9 3 3 4 3 2" xfId="2331" xr:uid="{B3444035-A048-416C-B6EB-7289C1C52747}"/>
    <cellStyle name="Normal 9 3 3 4 3 2 2" xfId="4783" xr:uid="{D4A744FA-8D3A-4160-97E1-4C5B78FA0D66}"/>
    <cellStyle name="Normal 9 3 3 4 3 3" xfId="4782" xr:uid="{053DA998-D8D5-4A01-A63C-7555395F4077}"/>
    <cellStyle name="Normal 9 3 3 4 4" xfId="2332" xr:uid="{9D7AE1B4-9A29-495C-BDAC-9E1409E7221E}"/>
    <cellStyle name="Normal 9 3 3 4 4 2" xfId="4784" xr:uid="{9A11F80A-5803-4387-99EF-19776146BE7F}"/>
    <cellStyle name="Normal 9 3 3 4 5" xfId="4777" xr:uid="{962477F3-3E1F-4536-A957-61A407A81DCD}"/>
    <cellStyle name="Normal 9 3 3 5" xfId="849" xr:uid="{87BDAFC7-E035-4456-A611-33DFEBF1A63E}"/>
    <cellStyle name="Normal 9 3 3 5 2" xfId="2333" xr:uid="{009EA946-F063-4412-8FE6-2FBE383527F7}"/>
    <cellStyle name="Normal 9 3 3 5 2 2" xfId="2334" xr:uid="{500A3FF6-400D-46F5-8D4E-E5085FEE73FC}"/>
    <cellStyle name="Normal 9 3 3 5 2 2 2" xfId="4787" xr:uid="{EF020F96-AE7C-447D-A087-50550D4F5620}"/>
    <cellStyle name="Normal 9 3 3 5 2 3" xfId="4786" xr:uid="{E42FC384-E22B-4F08-B9E5-8EFB2E8DC28B}"/>
    <cellStyle name="Normal 9 3 3 5 3" xfId="2335" xr:uid="{82403B7F-3531-4038-8211-B493715191A4}"/>
    <cellStyle name="Normal 9 3 3 5 3 2" xfId="4788" xr:uid="{4D7AF313-0A78-4EC8-885B-ECF67B854EB6}"/>
    <cellStyle name="Normal 9 3 3 5 4" xfId="4041" xr:uid="{E535EA83-3834-4C4A-8B9E-24A8453A1C86}"/>
    <cellStyle name="Normal 9 3 3 5 4 2" xfId="4789" xr:uid="{D4EE3FFD-D98A-432F-ACD0-C14992B9DAA3}"/>
    <cellStyle name="Normal 9 3 3 5 5" xfId="4785" xr:uid="{7D55DA81-5E5A-47A7-947D-53668FB53833}"/>
    <cellStyle name="Normal 9 3 3 6" xfId="2336" xr:uid="{2465346D-464D-43F7-8F20-8A171C630B40}"/>
    <cellStyle name="Normal 9 3 3 6 2" xfId="2337" xr:uid="{19844C72-93E8-490E-80B7-EA22D0FBB2D3}"/>
    <cellStyle name="Normal 9 3 3 6 2 2" xfId="4791" xr:uid="{B27B90F3-FF93-4F85-9948-A19EF7BD2F0E}"/>
    <cellStyle name="Normal 9 3 3 6 3" xfId="4790" xr:uid="{9100D967-C6BE-4724-97BE-D8571E9C5095}"/>
    <cellStyle name="Normal 9 3 3 7" xfId="2338" xr:uid="{123A29C4-216B-422F-AF3F-5C2902799444}"/>
    <cellStyle name="Normal 9 3 3 7 2" xfId="4792" xr:uid="{42409F7B-3E0C-408D-936F-6B34E749CA98}"/>
    <cellStyle name="Normal 9 3 3 8" xfId="4042" xr:uid="{813558AA-A95E-4686-89AD-D02540A49ECE}"/>
    <cellStyle name="Normal 9 3 3 8 2" xfId="4793" xr:uid="{6731CC3D-C2AC-4033-901D-EBDDE6814B3A}"/>
    <cellStyle name="Normal 9 3 4" xfId="172" xr:uid="{BAF02066-3290-4D42-A9F3-0522BCBA2685}"/>
    <cellStyle name="Normal 9 3 4 2" xfId="450" xr:uid="{535482BC-4258-4676-B257-3066B6AA2E6F}"/>
    <cellStyle name="Normal 9 3 4 2 2" xfId="850" xr:uid="{38FD5BEE-31D1-4080-8107-484E1490D862}"/>
    <cellStyle name="Normal 9 3 4 2 2 2" xfId="2339" xr:uid="{025A266F-39ED-4A85-82D4-D32A343C3FD3}"/>
    <cellStyle name="Normal 9 3 4 2 2 2 2" xfId="2340" xr:uid="{78B0B6B0-4147-4EDC-9E9C-EC16D1DB47E4}"/>
    <cellStyle name="Normal 9 3 4 2 2 2 2 2" xfId="4798" xr:uid="{5E5CD13C-AC86-45F4-BC1D-0AF54824520D}"/>
    <cellStyle name="Normal 9 3 4 2 2 2 3" xfId="4797" xr:uid="{3E9E87BC-A5D9-40F6-874E-C9862BA48940}"/>
    <cellStyle name="Normal 9 3 4 2 2 3" xfId="2341" xr:uid="{5DACA189-C165-4527-82FB-EA0BACC93FC3}"/>
    <cellStyle name="Normal 9 3 4 2 2 3 2" xfId="4799" xr:uid="{6905041C-9E68-457C-84AE-2AAB8794534C}"/>
    <cellStyle name="Normal 9 3 4 2 2 4" xfId="4043" xr:uid="{4D4FEE0D-E0E7-4806-8DDD-B6E34CF0BD4D}"/>
    <cellStyle name="Normal 9 3 4 2 2 4 2" xfId="4800" xr:uid="{10961948-32B3-4B3D-9E84-CE8233B669B8}"/>
    <cellStyle name="Normal 9 3 4 2 2 5" xfId="4796" xr:uid="{10FA29BA-8BCD-4269-B62C-B300EE96EF0E}"/>
    <cellStyle name="Normal 9 3 4 2 3" xfId="2342" xr:uid="{8BB42848-FCD7-41F1-A22A-4CC10066A89B}"/>
    <cellStyle name="Normal 9 3 4 2 3 2" xfId="2343" xr:uid="{D7E60462-9D50-431F-86E1-9B15E9D9B2E0}"/>
    <cellStyle name="Normal 9 3 4 2 3 2 2" xfId="4802" xr:uid="{8F8CE075-AE3D-4EB3-9B1F-AAC2C5ECB5A1}"/>
    <cellStyle name="Normal 9 3 4 2 3 3" xfId="4801" xr:uid="{D5041D06-2CE8-40D2-87C1-C1916B326E27}"/>
    <cellStyle name="Normal 9 3 4 2 4" xfId="2344" xr:uid="{719287C4-13C7-46B9-A6E5-BE841A5721DD}"/>
    <cellStyle name="Normal 9 3 4 2 4 2" xfId="4803" xr:uid="{22180B35-EE0D-4455-856A-CF467205256F}"/>
    <cellStyle name="Normal 9 3 4 2 5" xfId="4044" xr:uid="{527B56B7-DD8A-4CFB-837B-02C6ECC286D8}"/>
    <cellStyle name="Normal 9 3 4 2 5 2" xfId="4804" xr:uid="{36198FD8-5479-4C92-AF9C-7652203C3E70}"/>
    <cellStyle name="Normal 9 3 4 2 6" xfId="4795" xr:uid="{9E802DF3-ABDE-4E57-B87D-B4BC1743066D}"/>
    <cellStyle name="Normal 9 3 4 3" xfId="851" xr:uid="{2BEEBDA0-44C5-4B16-A09D-EC5903B93121}"/>
    <cellStyle name="Normal 9 3 4 3 2" xfId="2345" xr:uid="{C8147F86-509C-4AE5-88A2-B1D518F482E7}"/>
    <cellStyle name="Normal 9 3 4 3 2 2" xfId="2346" xr:uid="{0B5A12B7-3DFA-46C2-A705-E8157CF6A8DC}"/>
    <cellStyle name="Normal 9 3 4 3 2 2 2" xfId="4807" xr:uid="{5BBADBEF-B005-4902-9EEF-9BBAE5AFF473}"/>
    <cellStyle name="Normal 9 3 4 3 2 3" xfId="4806" xr:uid="{8F993E6E-E1F7-4948-9615-9817A09E871D}"/>
    <cellStyle name="Normal 9 3 4 3 3" xfId="2347" xr:uid="{1E123E3A-1EF5-4884-8894-896C858255C5}"/>
    <cellStyle name="Normal 9 3 4 3 3 2" xfId="4808" xr:uid="{47376423-10CA-4A11-8970-B382580182B9}"/>
    <cellStyle name="Normal 9 3 4 3 4" xfId="4045" xr:uid="{2DC50009-9841-4015-9095-6ED50D25C94E}"/>
    <cellStyle name="Normal 9 3 4 3 4 2" xfId="4809" xr:uid="{55AFA88D-A6C5-4337-B0D4-E60A7B24E3FB}"/>
    <cellStyle name="Normal 9 3 4 3 5" xfId="4805" xr:uid="{527D774C-0EBD-41D4-81DA-62A3CB3CC07D}"/>
    <cellStyle name="Normal 9 3 4 4" xfId="2348" xr:uid="{17D0827F-C504-434E-AF0F-274AE29359AE}"/>
    <cellStyle name="Normal 9 3 4 4 2" xfId="2349" xr:uid="{AE3F0154-7710-4BC6-BA38-A2D9B741B0C6}"/>
    <cellStyle name="Normal 9 3 4 4 2 2" xfId="4811" xr:uid="{A9BC771A-6756-49F9-9BFA-8821093071B9}"/>
    <cellStyle name="Normal 9 3 4 4 3" xfId="4046" xr:uid="{BDB2F366-F5FA-49F8-8124-B30ECBC6D3D9}"/>
    <cellStyle name="Normal 9 3 4 4 3 2" xfId="4812" xr:uid="{2CD5AAF8-6911-4D7F-B931-140D41F5B089}"/>
    <cellStyle name="Normal 9 3 4 4 4" xfId="4047" xr:uid="{787B8068-152C-4119-8BE3-B530EE921CB2}"/>
    <cellStyle name="Normal 9 3 4 4 4 2" xfId="4813" xr:uid="{5BAC1E96-FC1A-4F90-B144-B7634C484158}"/>
    <cellStyle name="Normal 9 3 4 4 5" xfId="4810" xr:uid="{01CFD6B5-5F91-4C68-AEBD-8411CE969CA6}"/>
    <cellStyle name="Normal 9 3 4 5" xfId="2350" xr:uid="{9874C087-BB60-4AEA-9E29-9934BE12A2EE}"/>
    <cellStyle name="Normal 9 3 4 5 2" xfId="4814" xr:uid="{0161E469-8011-4965-B1C5-8F0A6DCA8F4D}"/>
    <cellStyle name="Normal 9 3 4 6" xfId="4048" xr:uid="{2C557C35-1782-4593-BA79-01483F589F96}"/>
    <cellStyle name="Normal 9 3 4 6 2" xfId="4815" xr:uid="{64BE4533-862F-4A86-8D51-BCB8B55FA44D}"/>
    <cellStyle name="Normal 9 3 4 7" xfId="4049" xr:uid="{FE9CAC73-6477-4136-8965-2CE0BD4B3ECD}"/>
    <cellStyle name="Normal 9 3 4 7 2" xfId="4816" xr:uid="{66A90019-2C48-49B3-BDED-FE4BC89D7D52}"/>
    <cellStyle name="Normal 9 3 4 8" xfId="4794" xr:uid="{8765B67D-30EC-4430-84F5-1AC4C2D1B3C3}"/>
    <cellStyle name="Normal 9 3 5" xfId="410" xr:uid="{8D0DF30E-A38B-47D3-8D98-E0CC8F8F0396}"/>
    <cellStyle name="Normal 9 3 5 2" xfId="852" xr:uid="{2F140D24-DE98-472E-90AE-F3A32C1660CD}"/>
    <cellStyle name="Normal 9 3 5 2 2" xfId="853" xr:uid="{E1A1FC36-0E2E-4C56-B531-A57590F5A804}"/>
    <cellStyle name="Normal 9 3 5 2 2 2" xfId="2351" xr:uid="{31AE7A41-EDE6-4DEA-B745-8ADA22FE7F95}"/>
    <cellStyle name="Normal 9 3 5 2 2 2 2" xfId="2352" xr:uid="{4A48FCF7-2449-4E06-A6F0-FF64FF4915D9}"/>
    <cellStyle name="Normal 9 3 5 2 2 2 2 2" xfId="4821" xr:uid="{1C1642E3-8A31-425C-A739-8B816F2F98F1}"/>
    <cellStyle name="Normal 9 3 5 2 2 2 3" xfId="4820" xr:uid="{260C211F-BDE3-43B8-9509-994280117D7D}"/>
    <cellStyle name="Normal 9 3 5 2 2 3" xfId="2353" xr:uid="{70AB49CB-DF35-4155-8B54-9E54DAC8902C}"/>
    <cellStyle name="Normal 9 3 5 2 2 3 2" xfId="4822" xr:uid="{EB10628D-B744-474B-9DAB-16E8764B47BB}"/>
    <cellStyle name="Normal 9 3 5 2 2 4" xfId="4819" xr:uid="{38BA7C61-92F2-4E56-B70A-9AAEF4C2AF21}"/>
    <cellStyle name="Normal 9 3 5 2 3" xfId="2354" xr:uid="{F3C444DD-45B4-444E-8D7E-0376B7D022BF}"/>
    <cellStyle name="Normal 9 3 5 2 3 2" xfId="2355" xr:uid="{7EB686CC-6552-447E-9528-6096AA5F4997}"/>
    <cellStyle name="Normal 9 3 5 2 3 2 2" xfId="4824" xr:uid="{D01C2CAD-787E-47EB-A019-48F4C10D12B7}"/>
    <cellStyle name="Normal 9 3 5 2 3 3" xfId="4823" xr:uid="{E364051D-304E-426C-9220-5D02B089FBF7}"/>
    <cellStyle name="Normal 9 3 5 2 4" xfId="2356" xr:uid="{F7C6CC3C-1A2F-4A9B-8D65-B982C543E838}"/>
    <cellStyle name="Normal 9 3 5 2 4 2" xfId="4825" xr:uid="{415C8799-E658-4948-96DE-A10DC55EA728}"/>
    <cellStyle name="Normal 9 3 5 2 5" xfId="4818" xr:uid="{4DD57DA7-8264-48BF-A981-12853F5636D8}"/>
    <cellStyle name="Normal 9 3 5 3" xfId="854" xr:uid="{F513C221-4854-4372-88F9-746B41885A93}"/>
    <cellStyle name="Normal 9 3 5 3 2" xfId="2357" xr:uid="{E685E922-3986-4C86-A789-7711E34C2343}"/>
    <cellStyle name="Normal 9 3 5 3 2 2" xfId="2358" xr:uid="{4B48DD27-5525-4651-9F45-67EDD4E71092}"/>
    <cellStyle name="Normal 9 3 5 3 2 2 2" xfId="4828" xr:uid="{F80F6883-4F1E-4A96-A52C-863B2BC62DB5}"/>
    <cellStyle name="Normal 9 3 5 3 2 3" xfId="4827" xr:uid="{C877BE8A-360F-4272-B4D2-79C98EC94A1F}"/>
    <cellStyle name="Normal 9 3 5 3 3" xfId="2359" xr:uid="{299E94AE-6C44-40C2-BD99-556501663BC2}"/>
    <cellStyle name="Normal 9 3 5 3 3 2" xfId="4829" xr:uid="{A74C8D7F-27E7-4183-9808-CDD98359BB44}"/>
    <cellStyle name="Normal 9 3 5 3 4" xfId="4050" xr:uid="{373BD193-7FD5-4A80-819A-11725A4E98E5}"/>
    <cellStyle name="Normal 9 3 5 3 4 2" xfId="4830" xr:uid="{781D3907-DC45-4DCA-9F6D-327F76167ABA}"/>
    <cellStyle name="Normal 9 3 5 3 5" xfId="4826" xr:uid="{A414A4F3-63F6-4510-9876-4FC15127C12C}"/>
    <cellStyle name="Normal 9 3 5 4" xfId="2360" xr:uid="{5DB8C1B1-C621-4D38-8DC1-78B4F9F99276}"/>
    <cellStyle name="Normal 9 3 5 4 2" xfId="2361" xr:uid="{D1B37DF1-43E4-4C39-9238-E9D1C764B9B9}"/>
    <cellStyle name="Normal 9 3 5 4 2 2" xfId="4832" xr:uid="{842E5770-D3ED-44B2-A548-354A7251EC95}"/>
    <cellStyle name="Normal 9 3 5 4 3" xfId="4831" xr:uid="{48978A0B-2CC7-4235-9453-0AFB3D656ADC}"/>
    <cellStyle name="Normal 9 3 5 5" xfId="2362" xr:uid="{8F104E06-7C14-46C6-A667-B89D87AF4198}"/>
    <cellStyle name="Normal 9 3 5 5 2" xfId="4833" xr:uid="{547B5FC7-211E-46C8-AA8B-FE1C6162DB4F}"/>
    <cellStyle name="Normal 9 3 5 6" xfId="4051" xr:uid="{7FF0C210-9041-45D9-9DF2-708978C36F37}"/>
    <cellStyle name="Normal 9 3 5 6 2" xfId="4834" xr:uid="{A3BEEEE2-B355-4A1E-89C4-F78D8C971894}"/>
    <cellStyle name="Normal 9 3 5 7" xfId="4817" xr:uid="{19CFEA43-F6DF-40CC-9B8C-7E0BA4D90D79}"/>
    <cellStyle name="Normal 9 3 6" xfId="411" xr:uid="{608E6679-A742-4458-ABCC-65FF599F5444}"/>
    <cellStyle name="Normal 9 3 6 2" xfId="855" xr:uid="{E4D6D352-4BD5-4ADC-B4F2-1200F5587FCD}"/>
    <cellStyle name="Normal 9 3 6 2 2" xfId="2363" xr:uid="{2D1956FA-655C-450B-989B-864E589E57D6}"/>
    <cellStyle name="Normal 9 3 6 2 2 2" xfId="2364" xr:uid="{312FBD26-23E3-4377-A65E-D97B23A01E58}"/>
    <cellStyle name="Normal 9 3 6 2 2 2 2" xfId="4838" xr:uid="{56128372-E822-43DD-A2FB-5EED599D603F}"/>
    <cellStyle name="Normal 9 3 6 2 2 3" xfId="4837" xr:uid="{ED8C2545-59E5-4AE9-8BD6-4E585DB1D58A}"/>
    <cellStyle name="Normal 9 3 6 2 3" xfId="2365" xr:uid="{69D572AF-5DF0-4501-854D-2954DE663985}"/>
    <cellStyle name="Normal 9 3 6 2 3 2" xfId="4839" xr:uid="{2A40497B-1556-4FA2-A21E-98DB96C95875}"/>
    <cellStyle name="Normal 9 3 6 2 4" xfId="4052" xr:uid="{E9A18E59-5152-4679-9656-DC17C7CB2105}"/>
    <cellStyle name="Normal 9 3 6 2 4 2" xfId="4840" xr:uid="{62D90154-984A-438A-AB4F-FC22655EA01F}"/>
    <cellStyle name="Normal 9 3 6 2 5" xfId="4836" xr:uid="{53F94C01-4A0B-44A0-B721-F48217275941}"/>
    <cellStyle name="Normal 9 3 6 3" xfId="2366" xr:uid="{61354DEF-8DE5-4450-B27A-8968C229D756}"/>
    <cellStyle name="Normal 9 3 6 3 2" xfId="2367" xr:uid="{1766651A-9CC5-474B-A0D6-65A511E9465A}"/>
    <cellStyle name="Normal 9 3 6 3 2 2" xfId="4842" xr:uid="{B5B0C469-16FF-4893-9988-8508EBAD7CC4}"/>
    <cellStyle name="Normal 9 3 6 3 3" xfId="4841" xr:uid="{C85B2727-8BCD-4120-81E7-6999B792E94A}"/>
    <cellStyle name="Normal 9 3 6 4" xfId="2368" xr:uid="{B2407DC2-20A7-442F-95F3-BCF7FEDD1A10}"/>
    <cellStyle name="Normal 9 3 6 4 2" xfId="4843" xr:uid="{21443F77-DA67-40A8-81F0-8CBE91AF55FD}"/>
    <cellStyle name="Normal 9 3 6 5" xfId="4053" xr:uid="{8036A63E-1095-4D5F-B196-28E67CB993CF}"/>
    <cellStyle name="Normal 9 3 6 5 2" xfId="4844" xr:uid="{F34ADA46-0561-478D-973E-7B146BF1090F}"/>
    <cellStyle name="Normal 9 3 6 6" xfId="4835" xr:uid="{2A576537-199E-4CDD-A311-B39F66A681A7}"/>
    <cellStyle name="Normal 9 3 7" xfId="856" xr:uid="{1783FAC7-26ED-489A-A2E1-50DA4F84CC38}"/>
    <cellStyle name="Normal 9 3 7 2" xfId="2369" xr:uid="{911E1B14-0453-429F-B41A-6BAEF91BF681}"/>
    <cellStyle name="Normal 9 3 7 2 2" xfId="2370" xr:uid="{A0C9307A-4B07-4919-98BD-E40F70E44F70}"/>
    <cellStyle name="Normal 9 3 7 2 2 2" xfId="4847" xr:uid="{8C6FA139-96A0-498B-807E-F02286C43936}"/>
    <cellStyle name="Normal 9 3 7 2 3" xfId="4846" xr:uid="{6DBDE535-7732-4D1B-A53C-43AD6FB5391E}"/>
    <cellStyle name="Normal 9 3 7 3" xfId="2371" xr:uid="{3C9AFB0E-01B1-4194-B620-F58FAAACA18A}"/>
    <cellStyle name="Normal 9 3 7 3 2" xfId="4848" xr:uid="{74DCB544-9D05-46FD-9BEB-B4991B37D9F8}"/>
    <cellStyle name="Normal 9 3 7 4" xfId="4054" xr:uid="{F218FEE4-B376-499A-8308-54EA12F9B3CF}"/>
    <cellStyle name="Normal 9 3 7 4 2" xfId="4849" xr:uid="{96224148-0D85-462F-89AA-96E1520FC3C3}"/>
    <cellStyle name="Normal 9 3 7 5" xfId="4845" xr:uid="{2C29E860-0D33-4C9A-8E72-DA4DAFEE37E5}"/>
    <cellStyle name="Normal 9 3 8" xfId="2372" xr:uid="{4F02FDFE-A12F-47EB-A756-088E953287B4}"/>
    <cellStyle name="Normal 9 3 8 2" xfId="2373" xr:uid="{12D3F3F3-2BDF-459E-9920-5C2780CA83D1}"/>
    <cellStyle name="Normal 9 3 8 2 2" xfId="4851" xr:uid="{8F229E27-01A1-4240-A8DC-896FFFA406F3}"/>
    <cellStyle name="Normal 9 3 8 3" xfId="4055" xr:uid="{6A5628B7-730B-4893-A68E-270B43A6B62E}"/>
    <cellStyle name="Normal 9 3 8 3 2" xfId="4852" xr:uid="{103D9C88-3C31-4DB4-AB55-A3D05EA026F7}"/>
    <cellStyle name="Normal 9 3 8 4" xfId="4056" xr:uid="{89D987D1-DADC-41C8-8194-9B18DC551DB9}"/>
    <cellStyle name="Normal 9 3 8 4 2" xfId="4853" xr:uid="{5454E6DA-F705-4689-85B3-10C10AE16EF0}"/>
    <cellStyle name="Normal 9 3 8 5" xfId="4850" xr:uid="{3987E35D-DD06-421A-B228-0CD7F6F6826C}"/>
    <cellStyle name="Normal 9 3 9" xfId="2374" xr:uid="{E5B16851-FEC0-4EEB-81A3-D54BD0FB2C27}"/>
    <cellStyle name="Normal 9 3 9 2" xfId="4854" xr:uid="{E3A0285B-8396-41A5-A521-5B19DEBD4E56}"/>
    <cellStyle name="Normal 9 4" xfId="173" xr:uid="{42AE3809-E27C-4003-AC39-561FB4B581C5}"/>
    <cellStyle name="Normal 9 4 10" xfId="4057" xr:uid="{A0F9B0A9-B778-4F22-B5F9-67624A1D1C7C}"/>
    <cellStyle name="Normal 9 4 10 2" xfId="4856" xr:uid="{97EB0400-4A83-4F91-8C69-DBAA0E332D11}"/>
    <cellStyle name="Normal 9 4 11" xfId="4058" xr:uid="{F947F88F-A950-4C81-BDD6-79B1FD1ADCAC}"/>
    <cellStyle name="Normal 9 4 11 2" xfId="4857" xr:uid="{D5DB9DAD-3397-4C98-813A-5E48E9195218}"/>
    <cellStyle name="Normal 9 4 12" xfId="4855" xr:uid="{5B5C9B9C-3755-4C61-A031-53C181700A50}"/>
    <cellStyle name="Normal 9 4 2" xfId="174" xr:uid="{2286B573-5FBD-4617-A976-1EEA5A157690}"/>
    <cellStyle name="Normal 9 4 2 10" xfId="4858" xr:uid="{BBB04A5D-6C85-454B-9316-E9E94F3FCD90}"/>
    <cellStyle name="Normal 9 4 2 2" xfId="175" xr:uid="{CEDEA2D1-E8F8-4823-A57A-F7839294D324}"/>
    <cellStyle name="Normal 9 4 2 2 2" xfId="412" xr:uid="{49AE275E-A679-461A-9617-B02C2C48CE91}"/>
    <cellStyle name="Normal 9 4 2 2 2 2" xfId="857" xr:uid="{E68A6084-69FE-4B95-A129-518D466A6B52}"/>
    <cellStyle name="Normal 9 4 2 2 2 2 2" xfId="2375" xr:uid="{1A6484DD-B740-4FED-A15A-266A8002201B}"/>
    <cellStyle name="Normal 9 4 2 2 2 2 2 2" xfId="2376" xr:uid="{B5E2DF78-BFD3-4BFB-9145-0CFE0147B448}"/>
    <cellStyle name="Normal 9 4 2 2 2 2 2 2 2" xfId="4863" xr:uid="{ED77EAEE-F950-468C-9637-868CC725086C}"/>
    <cellStyle name="Normal 9 4 2 2 2 2 2 3" xfId="4862" xr:uid="{BAB77D69-F3E7-454B-B48E-11B794AA8B8E}"/>
    <cellStyle name="Normal 9 4 2 2 2 2 3" xfId="2377" xr:uid="{812013DA-21FA-42C8-9618-62BDE5492CDC}"/>
    <cellStyle name="Normal 9 4 2 2 2 2 3 2" xfId="4864" xr:uid="{0F695F6C-60B2-4D77-B2FB-145D73FFA043}"/>
    <cellStyle name="Normal 9 4 2 2 2 2 4" xfId="4059" xr:uid="{DB7C6833-2BCE-4B71-91E2-274715F6BC10}"/>
    <cellStyle name="Normal 9 4 2 2 2 2 4 2" xfId="4865" xr:uid="{63EC9B88-94E5-4513-A280-66463D9D4A24}"/>
    <cellStyle name="Normal 9 4 2 2 2 2 5" xfId="4861" xr:uid="{31018F3C-8520-4C7B-BD37-62995B86D7FC}"/>
    <cellStyle name="Normal 9 4 2 2 2 3" xfId="2378" xr:uid="{FC71C35A-B9BC-4663-BE4A-F73C0883D7F2}"/>
    <cellStyle name="Normal 9 4 2 2 2 3 2" xfId="2379" xr:uid="{852ED4AC-36AA-4A8A-B0F5-51CA1B83C713}"/>
    <cellStyle name="Normal 9 4 2 2 2 3 2 2" xfId="4867" xr:uid="{3D0AC286-EF08-49A7-903E-1535D36EDB0F}"/>
    <cellStyle name="Normal 9 4 2 2 2 3 3" xfId="4060" xr:uid="{C0C9D0C6-316C-4F7A-9DA3-E429BE3C2FCE}"/>
    <cellStyle name="Normal 9 4 2 2 2 3 3 2" xfId="4868" xr:uid="{4891F75E-972B-4CE1-8272-9918DB306461}"/>
    <cellStyle name="Normal 9 4 2 2 2 3 4" xfId="4061" xr:uid="{1A8FF35A-1345-4E83-8898-ED02C4E2AB6F}"/>
    <cellStyle name="Normal 9 4 2 2 2 3 4 2" xfId="4869" xr:uid="{4E1A2FF8-0451-4318-AEDF-5B51D6D3A58B}"/>
    <cellStyle name="Normal 9 4 2 2 2 3 5" xfId="4866" xr:uid="{EF236389-7311-44AF-9700-D0E23A2B5907}"/>
    <cellStyle name="Normal 9 4 2 2 2 4" xfId="2380" xr:uid="{43E81130-FB85-4F34-911C-6FE83CCDD25C}"/>
    <cellStyle name="Normal 9 4 2 2 2 4 2" xfId="4870" xr:uid="{2175647A-99E8-403B-9CF1-1F547F98365B}"/>
    <cellStyle name="Normal 9 4 2 2 2 5" xfId="4062" xr:uid="{FA96ED1E-6588-4AFB-940C-E299F754FBBF}"/>
    <cellStyle name="Normal 9 4 2 2 2 5 2" xfId="4871" xr:uid="{E62B7E6F-1E0F-41E2-96D5-8808801F42DF}"/>
    <cellStyle name="Normal 9 4 2 2 2 6" xfId="4063" xr:uid="{D0B55F83-32C2-452E-86A8-3BEBA52E6F3E}"/>
    <cellStyle name="Normal 9 4 2 2 2 6 2" xfId="4872" xr:uid="{CB48617C-E971-4938-9DBA-FC307056C7F5}"/>
    <cellStyle name="Normal 9 4 2 2 2 7" xfId="4860" xr:uid="{79308EA1-5E4D-479F-8C8C-E7C64B99DF28}"/>
    <cellStyle name="Normal 9 4 2 2 3" xfId="858" xr:uid="{782BA94F-7F1D-413A-9915-BD49C61D7C98}"/>
    <cellStyle name="Normal 9 4 2 2 3 2" xfId="2381" xr:uid="{1CD026F6-0B95-45A4-A33F-B802AFBFBC28}"/>
    <cellStyle name="Normal 9 4 2 2 3 2 2" xfId="2382" xr:uid="{D6E72F6F-B6A2-435A-94BD-59914183828F}"/>
    <cellStyle name="Normal 9 4 2 2 3 2 2 2" xfId="4875" xr:uid="{9992EB4A-B8F2-4E32-AF1B-E2F2AB3D8E93}"/>
    <cellStyle name="Normal 9 4 2 2 3 2 3" xfId="4064" xr:uid="{9377A658-79C8-417E-B9DF-94A3AB5EC493}"/>
    <cellStyle name="Normal 9 4 2 2 3 2 3 2" xfId="4876" xr:uid="{F5C6779D-50BD-45F7-9678-EFD9D88DC5E8}"/>
    <cellStyle name="Normal 9 4 2 2 3 2 4" xfId="4065" xr:uid="{819A0BF9-CF51-4395-85DC-2E8461B88B10}"/>
    <cellStyle name="Normal 9 4 2 2 3 2 4 2" xfId="4877" xr:uid="{648C3D00-6EA4-42E6-9C00-D27484617F55}"/>
    <cellStyle name="Normal 9 4 2 2 3 2 5" xfId="4874" xr:uid="{09F3F77B-AD8A-462E-97FA-45DEFC422896}"/>
    <cellStyle name="Normal 9 4 2 2 3 3" xfId="2383" xr:uid="{46794F7C-8D29-4D43-9D5B-003A3D821893}"/>
    <cellStyle name="Normal 9 4 2 2 3 3 2" xfId="4878" xr:uid="{E9F167B9-220D-417E-B529-1741A4302B76}"/>
    <cellStyle name="Normal 9 4 2 2 3 4" xfId="4066" xr:uid="{20094F53-F0D0-451E-A6DD-B0A1DADB280E}"/>
    <cellStyle name="Normal 9 4 2 2 3 4 2" xfId="4879" xr:uid="{D943BD8B-76D9-4BDF-B7EE-9AF8DF497D62}"/>
    <cellStyle name="Normal 9 4 2 2 3 5" xfId="4067" xr:uid="{FF4FF0CF-76DF-4895-9620-976E8D20F387}"/>
    <cellStyle name="Normal 9 4 2 2 3 5 2" xfId="4880" xr:uid="{51DDBD4A-7821-479E-A47E-B37E778A5383}"/>
    <cellStyle name="Normal 9 4 2 2 3 6" xfId="4873" xr:uid="{AE0A389F-17C8-410B-B767-FD25B7EA1F16}"/>
    <cellStyle name="Normal 9 4 2 2 4" xfId="2384" xr:uid="{23ECE3B1-CE26-48B7-BB7A-54A6C7B04660}"/>
    <cellStyle name="Normal 9 4 2 2 4 2" xfId="2385" xr:uid="{BAED9B67-684C-4E46-A63D-DAD5E932C0AD}"/>
    <cellStyle name="Normal 9 4 2 2 4 2 2" xfId="4882" xr:uid="{5C91584F-3953-4FA4-8B13-B1EF0210D78B}"/>
    <cellStyle name="Normal 9 4 2 2 4 3" xfId="4068" xr:uid="{D40EFF24-E6B6-4C01-8420-2F493DEC71CC}"/>
    <cellStyle name="Normal 9 4 2 2 4 3 2" xfId="4883" xr:uid="{D7B21233-BA7F-4504-A607-D159CCD744A7}"/>
    <cellStyle name="Normal 9 4 2 2 4 4" xfId="4069" xr:uid="{490F9515-108A-4DDF-9E41-F20BF79905E9}"/>
    <cellStyle name="Normal 9 4 2 2 4 4 2" xfId="4884" xr:uid="{B866DEE9-BA1D-4B42-9E69-EC688EEB0F11}"/>
    <cellStyle name="Normal 9 4 2 2 4 5" xfId="4881" xr:uid="{AF26A7D8-3F7D-4B94-88BC-9FFB6E66B780}"/>
    <cellStyle name="Normal 9 4 2 2 5" xfId="2386" xr:uid="{63A924C1-CEF0-48E1-B943-4F7FE3F77BEA}"/>
    <cellStyle name="Normal 9 4 2 2 5 2" xfId="4070" xr:uid="{FFDEB7B0-2EBF-4FFB-993D-57A97F258F20}"/>
    <cellStyle name="Normal 9 4 2 2 5 2 2" xfId="4886" xr:uid="{5C80E6D1-78BB-4024-9DEA-19D001D6F25B}"/>
    <cellStyle name="Normal 9 4 2 2 5 3" xfId="4071" xr:uid="{C7CA2485-5660-4940-8CF2-E7F1DE9CD715}"/>
    <cellStyle name="Normal 9 4 2 2 5 3 2" xfId="4887" xr:uid="{718CC0BD-059C-433C-9271-77EF12611B33}"/>
    <cellStyle name="Normal 9 4 2 2 5 4" xfId="4072" xr:uid="{C7CFB909-6A7D-4C60-8ABF-3D7347D7A289}"/>
    <cellStyle name="Normal 9 4 2 2 5 4 2" xfId="4888" xr:uid="{B38620F2-7674-45C8-A70C-19091AA75012}"/>
    <cellStyle name="Normal 9 4 2 2 5 5" xfId="4885" xr:uid="{AED9E9FC-C6C9-4E93-8837-147328A64A83}"/>
    <cellStyle name="Normal 9 4 2 2 6" xfId="4073" xr:uid="{0F458CCC-AFD7-4C01-9703-6E34A4632701}"/>
    <cellStyle name="Normal 9 4 2 2 6 2" xfId="4889" xr:uid="{5B9F84F4-67FF-4110-A650-650379C0B435}"/>
    <cellStyle name="Normal 9 4 2 2 7" xfId="4074" xr:uid="{123CE146-6FDA-4129-AA48-7A9DC58C23D1}"/>
    <cellStyle name="Normal 9 4 2 2 7 2" xfId="4890" xr:uid="{E0FCB9AC-256C-41CD-BFD0-2820EB68C5D5}"/>
    <cellStyle name="Normal 9 4 2 2 8" xfId="4075" xr:uid="{8C46FA63-BC71-4A21-B4CA-2EB8CF027E68}"/>
    <cellStyle name="Normal 9 4 2 2 8 2" xfId="4891" xr:uid="{0B5FE347-5E97-4F0A-B85A-D00991AD3A9A}"/>
    <cellStyle name="Normal 9 4 2 2 9" xfId="4859" xr:uid="{91DE217D-C897-4E9F-832F-485C90400E23}"/>
    <cellStyle name="Normal 9 4 2 3" xfId="413" xr:uid="{EDC1D973-94BD-4194-887C-F3D176658C3F}"/>
    <cellStyle name="Normal 9 4 2 3 2" xfId="859" xr:uid="{4D561C27-E798-4AF7-954C-ECC36008FDEA}"/>
    <cellStyle name="Normal 9 4 2 3 2 2" xfId="860" xr:uid="{7480916F-2723-4540-B38F-B9804A191170}"/>
    <cellStyle name="Normal 9 4 2 3 2 2 2" xfId="2387" xr:uid="{01A4F8EE-70C5-415B-AB26-4AD2C67E2748}"/>
    <cellStyle name="Normal 9 4 2 3 2 2 2 2" xfId="2388" xr:uid="{ECCC8365-227B-43D2-AFCF-E5002F204E0F}"/>
    <cellStyle name="Normal 9 4 2 3 2 2 2 2 2" xfId="4896" xr:uid="{13C6162B-63E5-4FFC-9C4F-257A00E7FE66}"/>
    <cellStyle name="Normal 9 4 2 3 2 2 2 3" xfId="4895" xr:uid="{7CEA8C7A-DDD6-4817-9629-8079B25A8C12}"/>
    <cellStyle name="Normal 9 4 2 3 2 2 3" xfId="2389" xr:uid="{263B5B27-5F5E-48DA-A00F-9ADD22638BB8}"/>
    <cellStyle name="Normal 9 4 2 3 2 2 3 2" xfId="4897" xr:uid="{92DAC6EF-A3A3-4C20-AC1E-910864AAFAC6}"/>
    <cellStyle name="Normal 9 4 2 3 2 2 4" xfId="4894" xr:uid="{5B1EE445-25D1-4140-8C9A-52022E149335}"/>
    <cellStyle name="Normal 9 4 2 3 2 3" xfId="2390" xr:uid="{258EEB4E-4152-4E24-AB6C-0BA1C4BB95A6}"/>
    <cellStyle name="Normal 9 4 2 3 2 3 2" xfId="2391" xr:uid="{7352CA4A-D8EC-4830-9428-A535E16B39A1}"/>
    <cellStyle name="Normal 9 4 2 3 2 3 2 2" xfId="4899" xr:uid="{0B3C92B1-3587-4631-8B55-09F6143F4B63}"/>
    <cellStyle name="Normal 9 4 2 3 2 3 3" xfId="4898" xr:uid="{5BE68D71-8F23-4CC7-8997-EA74257EE75B}"/>
    <cellStyle name="Normal 9 4 2 3 2 4" xfId="2392" xr:uid="{9B654AEE-AB1E-44EF-B774-D9D3F332682D}"/>
    <cellStyle name="Normal 9 4 2 3 2 4 2" xfId="4900" xr:uid="{1782043F-4CB6-4C32-98DD-DF0B7F25BE7E}"/>
    <cellStyle name="Normal 9 4 2 3 2 5" xfId="4893" xr:uid="{A769B6CF-D69C-407D-8997-855317551B5C}"/>
    <cellStyle name="Normal 9 4 2 3 3" xfId="861" xr:uid="{D8AEA113-FF3D-4453-B533-77B41FCE172C}"/>
    <cellStyle name="Normal 9 4 2 3 3 2" xfId="2393" xr:uid="{1D6A83C0-187B-4554-8978-8BE622A95773}"/>
    <cellStyle name="Normal 9 4 2 3 3 2 2" xfId="2394" xr:uid="{74B18EF0-6055-47C4-B930-FEEF19400124}"/>
    <cellStyle name="Normal 9 4 2 3 3 2 2 2" xfId="4903" xr:uid="{70D1AF2B-3A5C-4605-83DA-710ADCEEE86E}"/>
    <cellStyle name="Normal 9 4 2 3 3 2 3" xfId="4902" xr:uid="{C5790BA6-A11C-4979-8469-858036C740E7}"/>
    <cellStyle name="Normal 9 4 2 3 3 3" xfId="2395" xr:uid="{9FD1F4FC-26C9-4557-83D2-5DC5E53E734F}"/>
    <cellStyle name="Normal 9 4 2 3 3 3 2" xfId="4904" xr:uid="{4C4AC9A1-E801-4707-9C1D-98C3FF5774D9}"/>
    <cellStyle name="Normal 9 4 2 3 3 4" xfId="4076" xr:uid="{26EF1B76-1005-4580-8892-733F6F352FE4}"/>
    <cellStyle name="Normal 9 4 2 3 3 4 2" xfId="4905" xr:uid="{00D509C1-161B-4C7B-AC77-808BB2DA70D6}"/>
    <cellStyle name="Normal 9 4 2 3 3 5" xfId="4901" xr:uid="{409D6A6F-C601-4DAD-B755-AC2BEF2F3C35}"/>
    <cellStyle name="Normal 9 4 2 3 4" xfId="2396" xr:uid="{7C57C702-5BDB-4E58-8365-6148E66AAC64}"/>
    <cellStyle name="Normal 9 4 2 3 4 2" xfId="2397" xr:uid="{43973CF2-C93D-4A31-A028-1CE465AA3419}"/>
    <cellStyle name="Normal 9 4 2 3 4 2 2" xfId="4907" xr:uid="{324EF66F-A506-424A-9237-D3FAAC3E5E9A}"/>
    <cellStyle name="Normal 9 4 2 3 4 3" xfId="4906" xr:uid="{3B4A7142-4DBF-4BA1-94CD-A2760DB032AB}"/>
    <cellStyle name="Normal 9 4 2 3 5" xfId="2398" xr:uid="{D89494EA-EEE6-4CEA-93D9-9149F9310600}"/>
    <cellStyle name="Normal 9 4 2 3 5 2" xfId="4908" xr:uid="{91C94807-BF17-4DC2-8A9B-41FD808000B1}"/>
    <cellStyle name="Normal 9 4 2 3 6" xfId="4077" xr:uid="{3D35E504-C81D-440D-9A19-615B0FF91D29}"/>
    <cellStyle name="Normal 9 4 2 3 6 2" xfId="4909" xr:uid="{A3544C81-A8FC-413B-848D-A6447DFC3D4C}"/>
    <cellStyle name="Normal 9 4 2 3 7" xfId="4892" xr:uid="{6F517507-F3FF-41C6-B401-C1E11AE2F2AC}"/>
    <cellStyle name="Normal 9 4 2 4" xfId="414" xr:uid="{2996C0B0-9827-4AB3-A3B2-0FF9BA72C232}"/>
    <cellStyle name="Normal 9 4 2 4 2" xfId="862" xr:uid="{7A09928C-4680-4ECF-B466-19DB2D9CF3E7}"/>
    <cellStyle name="Normal 9 4 2 4 2 2" xfId="2399" xr:uid="{E61A7E24-0253-4560-9A29-BD93252C2B91}"/>
    <cellStyle name="Normal 9 4 2 4 2 2 2" xfId="2400" xr:uid="{06777057-47B6-4830-A57A-3B3F820C185E}"/>
    <cellStyle name="Normal 9 4 2 4 2 2 2 2" xfId="4913" xr:uid="{60DDD59F-D7D1-4B0E-B684-C402054FB1C0}"/>
    <cellStyle name="Normal 9 4 2 4 2 2 3" xfId="4912" xr:uid="{F09AADBA-D985-4F3C-88EC-FF81ACFB45CB}"/>
    <cellStyle name="Normal 9 4 2 4 2 3" xfId="2401" xr:uid="{460A8AB9-83DE-4068-89E4-31C37DCA3FAA}"/>
    <cellStyle name="Normal 9 4 2 4 2 3 2" xfId="4914" xr:uid="{3A5D2F7D-6CAA-496D-A807-D5FEC1D52E73}"/>
    <cellStyle name="Normal 9 4 2 4 2 4" xfId="4078" xr:uid="{30B722AE-C5CF-44A1-9C3C-8ACC91F0790F}"/>
    <cellStyle name="Normal 9 4 2 4 2 4 2" xfId="4915" xr:uid="{8D005764-FA47-417A-AAE4-07177B1E6991}"/>
    <cellStyle name="Normal 9 4 2 4 2 5" xfId="4911" xr:uid="{5CC797DD-06A2-4A57-A995-7DFDB157672B}"/>
    <cellStyle name="Normal 9 4 2 4 3" xfId="2402" xr:uid="{1B8933A0-956D-4056-81FA-DBF096C5004F}"/>
    <cellStyle name="Normal 9 4 2 4 3 2" xfId="2403" xr:uid="{724550A3-76A3-4C52-8E00-0C6C771FE361}"/>
    <cellStyle name="Normal 9 4 2 4 3 2 2" xfId="4917" xr:uid="{FFAB9D1B-B72D-4F43-9CAD-B25EF5AEB6C8}"/>
    <cellStyle name="Normal 9 4 2 4 3 3" xfId="4916" xr:uid="{31BE1AE0-874F-47DF-9AC8-539E6713BFDF}"/>
    <cellStyle name="Normal 9 4 2 4 4" xfId="2404" xr:uid="{3ECF1D0A-E6A0-49D2-9934-C7130B9E139A}"/>
    <cellStyle name="Normal 9 4 2 4 4 2" xfId="4918" xr:uid="{E36E189B-4F02-461F-A5C6-E81D4757055F}"/>
    <cellStyle name="Normal 9 4 2 4 5" xfId="4079" xr:uid="{FB8CEFF3-7DFF-4678-A4E0-20737C4D9D11}"/>
    <cellStyle name="Normal 9 4 2 4 5 2" xfId="4919" xr:uid="{9D86177D-0F5C-4E25-B1F3-7F19B9CF017F}"/>
    <cellStyle name="Normal 9 4 2 4 6" xfId="4910" xr:uid="{FB159413-F38F-4EB6-874E-79717F129856}"/>
    <cellStyle name="Normal 9 4 2 5" xfId="415" xr:uid="{A977C603-186E-49CA-8D6E-5FFFCE86FADE}"/>
    <cellStyle name="Normal 9 4 2 5 2" xfId="2405" xr:uid="{31DE2BCB-5082-4EA6-AF05-FCD0693DDE41}"/>
    <cellStyle name="Normal 9 4 2 5 2 2" xfId="2406" xr:uid="{76464D5B-C89B-44CE-9603-D2E5B3251BE5}"/>
    <cellStyle name="Normal 9 4 2 5 2 2 2" xfId="4922" xr:uid="{32FFAF66-2D32-4E17-857A-5B9D4ACD36BF}"/>
    <cellStyle name="Normal 9 4 2 5 2 3" xfId="4921" xr:uid="{159DDD9C-947F-43AE-A041-4A414A81AF33}"/>
    <cellStyle name="Normal 9 4 2 5 3" xfId="2407" xr:uid="{605AFCF5-DB41-4D9E-B7A6-49FB2B940477}"/>
    <cellStyle name="Normal 9 4 2 5 3 2" xfId="4923" xr:uid="{728EA242-EC4B-4FB7-9F7D-362480850B6C}"/>
    <cellStyle name="Normal 9 4 2 5 4" xfId="4080" xr:uid="{4585A1CF-06F1-486B-83C8-1F1E81481CA4}"/>
    <cellStyle name="Normal 9 4 2 5 4 2" xfId="4924" xr:uid="{ABEB99A7-4476-4583-BF69-696C83049D7E}"/>
    <cellStyle name="Normal 9 4 2 5 5" xfId="4920" xr:uid="{BD50E006-3775-4CC1-88EC-A162C0A0C397}"/>
    <cellStyle name="Normal 9 4 2 6" xfId="2408" xr:uid="{0B58267A-642C-43D8-BC4D-3C09F2C1016F}"/>
    <cellStyle name="Normal 9 4 2 6 2" xfId="2409" xr:uid="{F7D3A72F-8206-432B-A512-E7A16E202B58}"/>
    <cellStyle name="Normal 9 4 2 6 2 2" xfId="4926" xr:uid="{38ED0306-5C36-4B2F-9D11-A73B5B901992}"/>
    <cellStyle name="Normal 9 4 2 6 3" xfId="4081" xr:uid="{B9085FAA-03BC-4A83-94F6-0B2F4548D9E3}"/>
    <cellStyle name="Normal 9 4 2 6 3 2" xfId="4927" xr:uid="{E60F7407-9455-47D0-B564-300A76D0288D}"/>
    <cellStyle name="Normal 9 4 2 6 4" xfId="4082" xr:uid="{A5348655-6651-4DE6-96CC-2ED4EA963CA4}"/>
    <cellStyle name="Normal 9 4 2 6 4 2" xfId="4928" xr:uid="{A2206D82-199C-4AB3-83C6-5B3A0EC95F6B}"/>
    <cellStyle name="Normal 9 4 2 6 5" xfId="4925" xr:uid="{7D86680B-9700-4DCC-A0F9-7B60E24A2FC5}"/>
    <cellStyle name="Normal 9 4 2 7" xfId="2410" xr:uid="{C98DF10F-8121-48E3-97E5-735BCA0EDB34}"/>
    <cellStyle name="Normal 9 4 2 7 2" xfId="4929" xr:uid="{77A6BB12-7977-4708-9DDC-8CD048BC3BEC}"/>
    <cellStyle name="Normal 9 4 2 8" xfId="4083" xr:uid="{DCCC3F35-98C2-4256-8687-7B541EFD9BA6}"/>
    <cellStyle name="Normal 9 4 2 8 2" xfId="4930" xr:uid="{9D660548-B336-4A35-B017-FF1EAC791EC6}"/>
    <cellStyle name="Normal 9 4 2 9" xfId="4084" xr:uid="{44DB3882-3D3F-4377-863F-A10B973AFDF8}"/>
    <cellStyle name="Normal 9 4 2 9 2" xfId="4931" xr:uid="{29EE7340-8ADA-4E8D-9EA3-DD9CCA88FF0A}"/>
    <cellStyle name="Normal 9 4 3" xfId="176" xr:uid="{526BE180-B442-43B9-A09F-A1D620923152}"/>
    <cellStyle name="Normal 9 4 3 2" xfId="177" xr:uid="{E0224DF4-916C-4982-991A-8A43C1243F6A}"/>
    <cellStyle name="Normal 9 4 3 2 2" xfId="863" xr:uid="{1BA5663B-3D91-45ED-9454-C8B77CC46F9A}"/>
    <cellStyle name="Normal 9 4 3 2 2 2" xfId="2411" xr:uid="{B8DDECD2-D16E-450B-9E8E-25DC3ABBD04D}"/>
    <cellStyle name="Normal 9 4 3 2 2 2 2" xfId="2412" xr:uid="{E3CED6A5-513F-4E9C-B944-A8ABD3CF8FD3}"/>
    <cellStyle name="Normal 9 4 3 2 2 2 2 2" xfId="4500" xr:uid="{0FFAC86A-EA30-4C6D-BEEB-E0DA58FEEA46}"/>
    <cellStyle name="Normal 9 4 3 2 2 2 2 2 2" xfId="5307" xr:uid="{C6A6DEBE-5E2C-40C3-9164-E1318BEAD860}"/>
    <cellStyle name="Normal 9 4 3 2 2 2 2 2 3" xfId="4936" xr:uid="{2F68D884-CAFA-4EB8-A01F-5D8484E76522}"/>
    <cellStyle name="Normal 9 4 3 2 2 2 3" xfId="4501" xr:uid="{93C3CEA6-EE5E-4AA0-ABB0-DAE4DE18CBDF}"/>
    <cellStyle name="Normal 9 4 3 2 2 2 3 2" xfId="5308" xr:uid="{FD380CB4-9809-4CB8-B870-70CF2C6C99FE}"/>
    <cellStyle name="Normal 9 4 3 2 2 2 3 3" xfId="4935" xr:uid="{34E9A186-6429-48A2-A82F-090346856D22}"/>
    <cellStyle name="Normal 9 4 3 2 2 3" xfId="2413" xr:uid="{A5DE0386-2CAC-4FFB-9513-84CA6EC8CA4C}"/>
    <cellStyle name="Normal 9 4 3 2 2 3 2" xfId="4502" xr:uid="{DCDA5C64-3B4D-4A1C-B912-DC57A3448061}"/>
    <cellStyle name="Normal 9 4 3 2 2 3 2 2" xfId="5309" xr:uid="{35292953-E8F3-450B-9B17-38EAAB9DC9BD}"/>
    <cellStyle name="Normal 9 4 3 2 2 3 2 3" xfId="4937" xr:uid="{4401A303-805E-4ECB-92EE-D02D5A56B7C9}"/>
    <cellStyle name="Normal 9 4 3 2 2 4" xfId="4085" xr:uid="{B39A65EC-D47C-43B6-901B-58CE98209C7C}"/>
    <cellStyle name="Normal 9 4 3 2 2 4 2" xfId="4938" xr:uid="{3EA706F1-A2CF-4008-AB59-EB4737056B0C}"/>
    <cellStyle name="Normal 9 4 3 2 2 5" xfId="4934" xr:uid="{4D80E2E9-82BF-4032-91FD-3B3C82FDEF35}"/>
    <cellStyle name="Normal 9 4 3 2 3" xfId="2414" xr:uid="{0E998C60-30B4-4BF0-A4C2-D6FB0721BCBC}"/>
    <cellStyle name="Normal 9 4 3 2 3 2" xfId="2415" xr:uid="{8DEDBAA9-A983-460B-A172-28A1F62E81DE}"/>
    <cellStyle name="Normal 9 4 3 2 3 2 2" xfId="4503" xr:uid="{B1946C11-D96B-4D54-9BAB-2B8CF53AF641}"/>
    <cellStyle name="Normal 9 4 3 2 3 2 2 2" xfId="5310" xr:uid="{BD442E2A-9AFE-414F-BD90-3A63E2C174FB}"/>
    <cellStyle name="Normal 9 4 3 2 3 2 2 3" xfId="4940" xr:uid="{131E0E93-A63D-437F-89E1-199218F5E265}"/>
    <cellStyle name="Normal 9 4 3 2 3 3" xfId="4086" xr:uid="{B40BC341-2982-4FDF-9E44-F2AF74287F56}"/>
    <cellStyle name="Normal 9 4 3 2 3 3 2" xfId="4941" xr:uid="{8D6F09A6-0E0F-4EC8-9C75-1648170C4030}"/>
    <cellStyle name="Normal 9 4 3 2 3 4" xfId="4087" xr:uid="{61D36E50-3FA6-4DEC-9D57-BBE2DEF34CAC}"/>
    <cellStyle name="Normal 9 4 3 2 3 4 2" xfId="4942" xr:uid="{0D10E6BA-4D6E-45EF-941C-E596F2F55A17}"/>
    <cellStyle name="Normal 9 4 3 2 3 5" xfId="4939" xr:uid="{309F0530-3BF0-47F9-965F-B3DE6C688BB4}"/>
    <cellStyle name="Normal 9 4 3 2 4" xfId="2416" xr:uid="{0875F210-141A-4915-8E08-534F236F36C0}"/>
    <cellStyle name="Normal 9 4 3 2 4 2" xfId="4504" xr:uid="{A190D9C9-E7A5-49E6-AF31-BED83029B589}"/>
    <cellStyle name="Normal 9 4 3 2 4 2 2" xfId="5311" xr:uid="{20E7F919-BE12-4B7E-9CA0-566586B44F4F}"/>
    <cellStyle name="Normal 9 4 3 2 4 2 3" xfId="4943" xr:uid="{10D48D82-1D78-46E2-A2D5-60A869C9A00B}"/>
    <cellStyle name="Normal 9 4 3 2 5" xfId="4088" xr:uid="{5E1531F3-A0B4-4F19-818D-C714C9AB12D7}"/>
    <cellStyle name="Normal 9 4 3 2 5 2" xfId="4944" xr:uid="{BCE1E57C-4B93-4703-8A44-17C3FF282838}"/>
    <cellStyle name="Normal 9 4 3 2 6" xfId="4089" xr:uid="{0CAF274A-4B24-4891-B926-33F079D6A082}"/>
    <cellStyle name="Normal 9 4 3 2 6 2" xfId="4945" xr:uid="{77D7A9A4-830C-4499-8F58-4DE573043B4C}"/>
    <cellStyle name="Normal 9 4 3 2 7" xfId="4933" xr:uid="{D0D1CF58-8749-4E77-85AB-7CE283DAD9AC}"/>
    <cellStyle name="Normal 9 4 3 3" xfId="416" xr:uid="{10E244BF-3F13-4C5E-AEA9-F5304D367D5F}"/>
    <cellStyle name="Normal 9 4 3 3 2" xfId="2417" xr:uid="{D6900C79-4637-446D-BC9B-9DAC0B3BFB42}"/>
    <cellStyle name="Normal 9 4 3 3 2 2" xfId="2418" xr:uid="{FF816077-1621-46F5-9D43-D114E90BA7BC}"/>
    <cellStyle name="Normal 9 4 3 3 2 2 2" xfId="4505" xr:uid="{96BC387F-4119-4F9E-9D9C-7CA54ACE9BA7}"/>
    <cellStyle name="Normal 9 4 3 3 2 2 2 2" xfId="5312" xr:uid="{118215FC-207B-4B62-B5BF-7A63F91B9817}"/>
    <cellStyle name="Normal 9 4 3 3 2 2 2 3" xfId="4948" xr:uid="{CDE35FB9-1AB9-4467-B1B5-E26C2E152CB9}"/>
    <cellStyle name="Normal 9 4 3 3 2 3" xfId="4090" xr:uid="{A057C967-27F0-497E-A3C1-474083C8E191}"/>
    <cellStyle name="Normal 9 4 3 3 2 3 2" xfId="4949" xr:uid="{54E50661-358A-4F85-A17C-C2C96517B968}"/>
    <cellStyle name="Normal 9 4 3 3 2 4" xfId="4091" xr:uid="{3130AE90-EB41-4F23-84E5-B0AA015F501F}"/>
    <cellStyle name="Normal 9 4 3 3 2 4 2" xfId="4950" xr:uid="{56AA369F-AD5B-4FEE-BAFC-D781AFC40891}"/>
    <cellStyle name="Normal 9 4 3 3 2 5" xfId="4947" xr:uid="{340B31E6-5430-406B-99B2-C3A753D5D589}"/>
    <cellStyle name="Normal 9 4 3 3 3" xfId="2419" xr:uid="{6CD3D256-2ECC-4823-AD0D-5331518F1426}"/>
    <cellStyle name="Normal 9 4 3 3 3 2" xfId="4506" xr:uid="{9AA3EF87-5160-4464-BB6F-44CC59DB8939}"/>
    <cellStyle name="Normal 9 4 3 3 3 2 2" xfId="5313" xr:uid="{D5E2E261-399F-4DEA-AFAC-A768EDA0D6C8}"/>
    <cellStyle name="Normal 9 4 3 3 3 2 3" xfId="4951" xr:uid="{69C4C196-78B6-4749-B719-06DA7EE3ACDE}"/>
    <cellStyle name="Normal 9 4 3 3 4" xfId="4092" xr:uid="{2D40507E-0562-43D8-BB2C-24F5FBEE6DD3}"/>
    <cellStyle name="Normal 9 4 3 3 4 2" xfId="4952" xr:uid="{6D7CC296-91A8-41FD-932B-D6071E928290}"/>
    <cellStyle name="Normal 9 4 3 3 5" xfId="4093" xr:uid="{2D2D05C9-D3E3-446E-8851-82AE34FEFC4F}"/>
    <cellStyle name="Normal 9 4 3 3 5 2" xfId="4953" xr:uid="{7B144CDF-1495-42C7-A431-B99443FE953B}"/>
    <cellStyle name="Normal 9 4 3 3 6" xfId="4946" xr:uid="{BF9241A0-7300-4D5F-B4DC-4B722A03FA45}"/>
    <cellStyle name="Normal 9 4 3 4" xfId="2420" xr:uid="{F74CF3B9-55EF-43DD-9635-1AEADA6E4EB2}"/>
    <cellStyle name="Normal 9 4 3 4 2" xfId="2421" xr:uid="{D203AB9F-B9A3-4821-8854-2E125C1A4B96}"/>
    <cellStyle name="Normal 9 4 3 4 2 2" xfId="4507" xr:uid="{D2BD4474-9E4D-46E6-AC9F-54B04341E636}"/>
    <cellStyle name="Normal 9 4 3 4 2 2 2" xfId="5314" xr:uid="{124E06C0-FB23-4795-848F-73F8FD5B6FE4}"/>
    <cellStyle name="Normal 9 4 3 4 2 2 3" xfId="4955" xr:uid="{B1D36FAA-E8DC-495C-89B9-E7A0D29037EE}"/>
    <cellStyle name="Normal 9 4 3 4 3" xfId="4094" xr:uid="{8DD00699-A86F-428B-B807-7098CF62BC6E}"/>
    <cellStyle name="Normal 9 4 3 4 3 2" xfId="4956" xr:uid="{3E0E46AA-B07D-4DC3-888E-6EBACC0F0B04}"/>
    <cellStyle name="Normal 9 4 3 4 4" xfId="4095" xr:uid="{0B762A80-BAF2-4945-8966-AA401FE3F2E8}"/>
    <cellStyle name="Normal 9 4 3 4 4 2" xfId="4957" xr:uid="{0546E409-020E-4B01-B69D-65591B10B22D}"/>
    <cellStyle name="Normal 9 4 3 4 5" xfId="4954" xr:uid="{F085A989-812E-4766-AEA5-2EE5948F91C7}"/>
    <cellStyle name="Normal 9 4 3 5" xfId="2422" xr:uid="{46209A22-6483-475A-9EC8-00CB86DB467F}"/>
    <cellStyle name="Normal 9 4 3 5 2" xfId="4096" xr:uid="{0265D06E-10E4-4D78-9461-E0814AB38E74}"/>
    <cellStyle name="Normal 9 4 3 5 2 2" xfId="4959" xr:uid="{586D0979-AD56-45B7-A4B3-B0B25F361AFE}"/>
    <cellStyle name="Normal 9 4 3 5 3" xfId="4097" xr:uid="{1689DE66-2FA1-4180-B811-6E01FAD57A63}"/>
    <cellStyle name="Normal 9 4 3 5 3 2" xfId="4960" xr:uid="{5EA5C4A7-D279-4CDC-8F53-7AFF8DA24D02}"/>
    <cellStyle name="Normal 9 4 3 5 4" xfId="4098" xr:uid="{3DAB1952-E596-43FA-BA3A-DE494E99FC50}"/>
    <cellStyle name="Normal 9 4 3 5 4 2" xfId="4961" xr:uid="{C27DE73B-C42D-44E9-B414-3EEE2F0EAC58}"/>
    <cellStyle name="Normal 9 4 3 5 5" xfId="4958" xr:uid="{F0A163E3-BCD5-4534-87B7-34F5E6D453F9}"/>
    <cellStyle name="Normal 9 4 3 6" xfId="4099" xr:uid="{096E93AE-7262-413F-8A68-78DA9EB1BA2E}"/>
    <cellStyle name="Normal 9 4 3 6 2" xfId="4962" xr:uid="{7F6E31D5-43DE-46C5-B501-7FE22D9C5D15}"/>
    <cellStyle name="Normal 9 4 3 7" xfId="4100" xr:uid="{A0FB2154-70D4-4890-A31E-A5E56C3A2A10}"/>
    <cellStyle name="Normal 9 4 3 7 2" xfId="4963" xr:uid="{36EB92E2-60EE-4CE5-A47C-8F8074C09BC7}"/>
    <cellStyle name="Normal 9 4 3 8" xfId="4101" xr:uid="{F1B5FDCA-F4C5-4D73-8D86-99A64EEFDE64}"/>
    <cellStyle name="Normal 9 4 3 8 2" xfId="4964" xr:uid="{68F74A31-1B56-43C9-973D-5CD911EF5883}"/>
    <cellStyle name="Normal 9 4 3 9" xfId="4932" xr:uid="{5267D5C0-3D3F-4284-977B-7CADCF642B3B}"/>
    <cellStyle name="Normal 9 4 4" xfId="178" xr:uid="{F2360555-A673-4910-8C4A-65B22EF3BD90}"/>
    <cellStyle name="Normal 9 4 4 2" xfId="864" xr:uid="{B4EBCD57-5FA7-4D47-9959-6CC88764721A}"/>
    <cellStyle name="Normal 9 4 4 2 2" xfId="865" xr:uid="{DFA46DCC-F6F6-4C11-8180-D16147804D21}"/>
    <cellStyle name="Normal 9 4 4 2 2 2" xfId="2423" xr:uid="{4620823C-7FDD-405B-BDEF-3E49E16CF47D}"/>
    <cellStyle name="Normal 9 4 4 2 2 2 2" xfId="2424" xr:uid="{FE8B8ADB-58D9-4036-8521-D8273FBD7F26}"/>
    <cellStyle name="Normal 9 4 4 2 2 2 2 2" xfId="4969" xr:uid="{AA268B41-7620-4E30-B31D-B547FB548BD2}"/>
    <cellStyle name="Normal 9 4 4 2 2 2 3" xfId="4968" xr:uid="{C3EEBD4A-2174-49A4-8102-39C8220FC25C}"/>
    <cellStyle name="Normal 9 4 4 2 2 3" xfId="2425" xr:uid="{827FCFEC-8DEB-4E40-A4B0-1E22AB5415CC}"/>
    <cellStyle name="Normal 9 4 4 2 2 3 2" xfId="4970" xr:uid="{85386DCB-10DB-4EF4-A303-3D302CC016E4}"/>
    <cellStyle name="Normal 9 4 4 2 2 4" xfId="4102" xr:uid="{D9B331BE-9E26-4F8F-98C0-744559ADACCA}"/>
    <cellStyle name="Normal 9 4 4 2 2 4 2" xfId="4971" xr:uid="{8A74F1DB-CCA6-4CA3-8930-F88315E96C51}"/>
    <cellStyle name="Normal 9 4 4 2 2 5" xfId="4967" xr:uid="{58D5EE50-0F51-4857-80B2-150683CC1E7C}"/>
    <cellStyle name="Normal 9 4 4 2 3" xfId="2426" xr:uid="{259DA329-D222-4D00-ABD9-98BFE1FFFB46}"/>
    <cellStyle name="Normal 9 4 4 2 3 2" xfId="2427" xr:uid="{061D0B37-87AC-45C7-875D-612D9F24BF86}"/>
    <cellStyle name="Normal 9 4 4 2 3 2 2" xfId="4973" xr:uid="{B14327FA-FFEA-4507-B282-FE362DD2570A}"/>
    <cellStyle name="Normal 9 4 4 2 3 3" xfId="4972" xr:uid="{32450B2B-AA94-427B-B38F-D401DC8A6C87}"/>
    <cellStyle name="Normal 9 4 4 2 4" xfId="2428" xr:uid="{8301CE86-7794-4446-B012-4C3D0E5C08D4}"/>
    <cellStyle name="Normal 9 4 4 2 4 2" xfId="4974" xr:uid="{E455F0F2-A58C-4E45-B182-CE2D8B4D8DAB}"/>
    <cellStyle name="Normal 9 4 4 2 5" xfId="4103" xr:uid="{C795C511-12B9-4F18-A2F8-7037A1EEF2C1}"/>
    <cellStyle name="Normal 9 4 4 2 5 2" xfId="4975" xr:uid="{29CDB082-3860-4D48-8C90-6ABBA2C913B7}"/>
    <cellStyle name="Normal 9 4 4 2 6" xfId="4966" xr:uid="{7400385C-EF4B-4847-877B-BFF2FD1B59AC}"/>
    <cellStyle name="Normal 9 4 4 3" xfId="866" xr:uid="{C4E77F4E-C2AC-4538-9729-8BCE3D2985F9}"/>
    <cellStyle name="Normal 9 4 4 3 2" xfId="2429" xr:uid="{B73C4DD4-818C-4617-8147-682639F53D4B}"/>
    <cellStyle name="Normal 9 4 4 3 2 2" xfId="2430" xr:uid="{2FB3369E-90B7-4591-A77A-20AC3F5F97E0}"/>
    <cellStyle name="Normal 9 4 4 3 2 2 2" xfId="4978" xr:uid="{99943B95-E476-46DB-A693-E136A789772E}"/>
    <cellStyle name="Normal 9 4 4 3 2 3" xfId="4977" xr:uid="{C751ACB6-188E-486E-87CF-43DADB4276D7}"/>
    <cellStyle name="Normal 9 4 4 3 3" xfId="2431" xr:uid="{0491AE56-877E-4A81-B619-762F5726F8F6}"/>
    <cellStyle name="Normal 9 4 4 3 3 2" xfId="4979" xr:uid="{BE3D5014-BDEE-4AF0-8256-A6A8E3CEF515}"/>
    <cellStyle name="Normal 9 4 4 3 4" xfId="4104" xr:uid="{8576382E-52E2-41A4-B1E4-61AD808C95C2}"/>
    <cellStyle name="Normal 9 4 4 3 4 2" xfId="4980" xr:uid="{2D25EC9D-7587-45E2-A02C-FDC328A34F2F}"/>
    <cellStyle name="Normal 9 4 4 3 5" xfId="4976" xr:uid="{B1F434FA-0B22-463A-9112-0171BD48C0F1}"/>
    <cellStyle name="Normal 9 4 4 4" xfId="2432" xr:uid="{605AC15F-94C5-4627-A393-E63122FD06EF}"/>
    <cellStyle name="Normal 9 4 4 4 2" xfId="2433" xr:uid="{82158F90-2E7E-412F-B215-4EC6E9F9983B}"/>
    <cellStyle name="Normal 9 4 4 4 2 2" xfId="4982" xr:uid="{CEB5027F-886C-4029-AF57-FC708B56F819}"/>
    <cellStyle name="Normal 9 4 4 4 3" xfId="4105" xr:uid="{E76D4A2D-ABCC-42DD-93BC-0D8F94F3C0E2}"/>
    <cellStyle name="Normal 9 4 4 4 3 2" xfId="4983" xr:uid="{1AC66CDC-2D4D-48A9-B9AE-1D9A12659341}"/>
    <cellStyle name="Normal 9 4 4 4 4" xfId="4106" xr:uid="{E3CD6060-E976-474E-9CCE-DFBEDC17C027}"/>
    <cellStyle name="Normal 9 4 4 4 4 2" xfId="4984" xr:uid="{F3D33C6A-3974-4A55-A38A-9470B2C06E0C}"/>
    <cellStyle name="Normal 9 4 4 4 5" xfId="4981" xr:uid="{087942F9-3C3C-4ACA-A356-B03054ED6932}"/>
    <cellStyle name="Normal 9 4 4 5" xfId="2434" xr:uid="{668104D4-C1C1-400B-B2C3-0FE46FDACD3F}"/>
    <cellStyle name="Normal 9 4 4 5 2" xfId="4985" xr:uid="{81ECFB47-BF35-437B-9A7F-1FEBB4D41173}"/>
    <cellStyle name="Normal 9 4 4 6" xfId="4107" xr:uid="{3412F483-ECE3-481C-82B9-2AD5B2C72960}"/>
    <cellStyle name="Normal 9 4 4 6 2" xfId="4986" xr:uid="{D43BF1F2-945E-4103-A0D0-835AB089E9D8}"/>
    <cellStyle name="Normal 9 4 4 7" xfId="4108" xr:uid="{836688F7-8847-4C6F-A362-CB14E120E16C}"/>
    <cellStyle name="Normal 9 4 4 7 2" xfId="4987" xr:uid="{27DB64A6-078C-4CBC-A08A-6281F132C588}"/>
    <cellStyle name="Normal 9 4 4 8" xfId="4965" xr:uid="{7AD9BB69-7610-4EA9-B336-5647C6232A87}"/>
    <cellStyle name="Normal 9 4 5" xfId="417" xr:uid="{3C214854-CD66-42C9-B6E4-2BE96AB2A225}"/>
    <cellStyle name="Normal 9 4 5 2" xfId="867" xr:uid="{D00423EF-9C5D-47D7-A0B2-B1D48982A1B7}"/>
    <cellStyle name="Normal 9 4 5 2 2" xfId="2435" xr:uid="{C876E7AC-C881-4F1C-80EC-06E232AD8F19}"/>
    <cellStyle name="Normal 9 4 5 2 2 2" xfId="2436" xr:uid="{4171D624-3A95-4889-8D4B-4592C4215F35}"/>
    <cellStyle name="Normal 9 4 5 2 2 2 2" xfId="4991" xr:uid="{775E016B-7FD2-4C21-845D-A430256DD62D}"/>
    <cellStyle name="Normal 9 4 5 2 2 3" xfId="4990" xr:uid="{3CEB4274-8E23-49EE-9BB9-43590F34F48F}"/>
    <cellStyle name="Normal 9 4 5 2 3" xfId="2437" xr:uid="{7C48AAF5-A0D6-4188-9774-11BA3A2BF192}"/>
    <cellStyle name="Normal 9 4 5 2 3 2" xfId="4992" xr:uid="{7E474903-D03C-42C1-AD89-305195DF6619}"/>
    <cellStyle name="Normal 9 4 5 2 4" xfId="4109" xr:uid="{F7ED3E15-C34B-4E74-B8A2-270F953D816B}"/>
    <cellStyle name="Normal 9 4 5 2 4 2" xfId="4993" xr:uid="{F147A09F-5D6F-408C-92A8-4F1C68AA50A6}"/>
    <cellStyle name="Normal 9 4 5 2 5" xfId="4989" xr:uid="{AB24A7C6-E910-4942-96FE-1817E20BFA09}"/>
    <cellStyle name="Normal 9 4 5 3" xfId="2438" xr:uid="{5ED04F5C-573C-4304-9E2E-042DFBD1C310}"/>
    <cellStyle name="Normal 9 4 5 3 2" xfId="2439" xr:uid="{871279E1-797E-4052-AA65-451DDEC0CCC8}"/>
    <cellStyle name="Normal 9 4 5 3 2 2" xfId="4995" xr:uid="{241B0143-5ABC-4DF7-B35C-029026C55EB3}"/>
    <cellStyle name="Normal 9 4 5 3 3" xfId="4110" xr:uid="{5DEC9531-2FC5-4F36-9E5B-C5ACEAB6A1E6}"/>
    <cellStyle name="Normal 9 4 5 3 3 2" xfId="4996" xr:uid="{D553BC95-F8B6-4AFB-9156-FA584BEA2234}"/>
    <cellStyle name="Normal 9 4 5 3 4" xfId="4111" xr:uid="{690B045F-5323-4CB4-BD22-61ABDC6A8375}"/>
    <cellStyle name="Normal 9 4 5 3 4 2" xfId="4997" xr:uid="{9F4FE62D-CBC2-429F-928F-81C4BDC2C747}"/>
    <cellStyle name="Normal 9 4 5 3 5" xfId="4994" xr:uid="{DC6F293C-35F4-4C3A-9148-D71E8C4FDFB0}"/>
    <cellStyle name="Normal 9 4 5 4" xfId="2440" xr:uid="{A43D424F-CDAA-4D4E-B56B-3C9BFAFE967C}"/>
    <cellStyle name="Normal 9 4 5 4 2" xfId="4998" xr:uid="{77D045ED-0D50-4345-AF65-6AD057465A5A}"/>
    <cellStyle name="Normal 9 4 5 5" xfId="4112" xr:uid="{6D63F2D4-CA32-4FEA-B666-2E66A35A443F}"/>
    <cellStyle name="Normal 9 4 5 5 2" xfId="4999" xr:uid="{8D9F1C1C-2012-41B7-A534-4BC872C119AB}"/>
    <cellStyle name="Normal 9 4 5 6" xfId="4113" xr:uid="{CDA1F2A9-F593-4624-941C-7C706AA73D9D}"/>
    <cellStyle name="Normal 9 4 5 6 2" xfId="5000" xr:uid="{F3747968-46D3-49B2-A992-CA4EE7D6C5B8}"/>
    <cellStyle name="Normal 9 4 5 7" xfId="4988" xr:uid="{2E36289E-A3BB-4C3C-8783-60545BDD6725}"/>
    <cellStyle name="Normal 9 4 6" xfId="418" xr:uid="{FB9B4E54-462E-4C0D-B704-ECD960B47A98}"/>
    <cellStyle name="Normal 9 4 6 2" xfId="2441" xr:uid="{42BDC60B-F2AC-4C72-8871-3548FE0A814E}"/>
    <cellStyle name="Normal 9 4 6 2 2" xfId="2442" xr:uid="{26684C68-08D4-4EB4-8892-24F2FEDCD858}"/>
    <cellStyle name="Normal 9 4 6 2 2 2" xfId="5003" xr:uid="{7D220A85-FB38-462A-B2E6-C5CF5C9DE0BA}"/>
    <cellStyle name="Normal 9 4 6 2 3" xfId="4114" xr:uid="{4E37B05D-9080-4C94-ABF7-9A92784A4FB7}"/>
    <cellStyle name="Normal 9 4 6 2 3 2" xfId="5004" xr:uid="{A32FF332-9908-4A1D-B25D-56E48D05CE5D}"/>
    <cellStyle name="Normal 9 4 6 2 4" xfId="4115" xr:uid="{DFC3F35A-9C99-410D-BD40-65FB9BBE4679}"/>
    <cellStyle name="Normal 9 4 6 2 4 2" xfId="5005" xr:uid="{EF8CCE08-D766-4D1C-8C28-ECDFB5BB8398}"/>
    <cellStyle name="Normal 9 4 6 2 5" xfId="5002" xr:uid="{7F9FB1DB-D340-4BEF-85D7-3C37143B209E}"/>
    <cellStyle name="Normal 9 4 6 3" xfId="2443" xr:uid="{1A771288-A6F1-4750-BBBB-E7B72A6C8899}"/>
    <cellStyle name="Normal 9 4 6 3 2" xfId="5006" xr:uid="{F6ACE33A-F243-4C2B-83B2-8E34C4F5B21D}"/>
    <cellStyle name="Normal 9 4 6 4" xfId="4116" xr:uid="{F7E458F9-E49F-4ADD-8DA8-81E82C2D8F83}"/>
    <cellStyle name="Normal 9 4 6 4 2" xfId="5007" xr:uid="{15AF7BBB-8B44-45CC-91E2-DBEE75959F9D}"/>
    <cellStyle name="Normal 9 4 6 5" xfId="4117" xr:uid="{48A46F45-B93C-4626-A71D-4569AAAF1587}"/>
    <cellStyle name="Normal 9 4 6 5 2" xfId="5008" xr:uid="{98BD5D5D-B74B-435B-98C9-28CD32922194}"/>
    <cellStyle name="Normal 9 4 6 6" xfId="5001" xr:uid="{6F16C1D6-A51F-457A-BFEA-7F0564434FE0}"/>
    <cellStyle name="Normal 9 4 7" xfId="2444" xr:uid="{C04ECFD4-EE16-4B07-9A20-1F13B23A016F}"/>
    <cellStyle name="Normal 9 4 7 2" xfId="2445" xr:uid="{2FB8889B-6E18-43A0-995D-AD814ADECFC1}"/>
    <cellStyle name="Normal 9 4 7 2 2" xfId="5010" xr:uid="{2A9919FE-B20A-4751-BD05-9B67A97463DB}"/>
    <cellStyle name="Normal 9 4 7 3" xfId="4118" xr:uid="{86CB5FD5-6158-48CA-B2F4-F9C1A1D2F0B9}"/>
    <cellStyle name="Normal 9 4 7 3 2" xfId="5011" xr:uid="{61E3AEC7-396A-4A3A-AAC4-89785AE2EF0B}"/>
    <cellStyle name="Normal 9 4 7 4" xfId="4119" xr:uid="{DFCE3F05-D7C5-4F00-91A7-2F2093A76EF0}"/>
    <cellStyle name="Normal 9 4 7 4 2" xfId="5012" xr:uid="{D2B99460-4311-42A4-B5FB-88C5C14A295D}"/>
    <cellStyle name="Normal 9 4 7 5" xfId="5009" xr:uid="{B3CBAA33-83E4-4E26-BF41-C5FB430E9DFA}"/>
    <cellStyle name="Normal 9 4 8" xfId="2446" xr:uid="{213F5C85-8840-4D3E-B3E5-B34937B59289}"/>
    <cellStyle name="Normal 9 4 8 2" xfId="4120" xr:uid="{4BF6E335-61DF-4827-9905-1775828BC365}"/>
    <cellStyle name="Normal 9 4 8 2 2" xfId="5014" xr:uid="{D1C0C43A-A83D-4E95-8470-A2D16F26DF0A}"/>
    <cellStyle name="Normal 9 4 8 3" xfId="4121" xr:uid="{9E92D4C2-7756-4909-92B9-81212B2AE8FD}"/>
    <cellStyle name="Normal 9 4 8 3 2" xfId="5015" xr:uid="{9EA3F47E-EDF9-4D24-87A2-E267E308F244}"/>
    <cellStyle name="Normal 9 4 8 4" xfId="4122" xr:uid="{DD142451-B280-4477-A0D6-FEC0BA9A48E4}"/>
    <cellStyle name="Normal 9 4 8 4 2" xfId="5016" xr:uid="{C9524E3B-0ADB-4A30-B771-5D8668CFB535}"/>
    <cellStyle name="Normal 9 4 8 5" xfId="5013" xr:uid="{7B1B9AF1-6065-4C97-BB2B-25DB3BEA1953}"/>
    <cellStyle name="Normal 9 4 9" xfId="4123" xr:uid="{7EBC6320-BFA7-431F-9496-1042E1E96CC3}"/>
    <cellStyle name="Normal 9 4 9 2" xfId="5017" xr:uid="{5BD551A5-9799-48F0-ACA8-48D972DFE993}"/>
    <cellStyle name="Normal 9 5" xfId="179" xr:uid="{C5C6C154-E691-42D4-BA5A-E0E817177119}"/>
    <cellStyle name="Normal 9 5 10" xfId="4124" xr:uid="{277777AC-FF47-40D7-B484-4D63EB5F1201}"/>
    <cellStyle name="Normal 9 5 10 2" xfId="5019" xr:uid="{8F3D5AE5-91CC-4AA1-8ACD-223C8ACBCDEE}"/>
    <cellStyle name="Normal 9 5 11" xfId="4125" xr:uid="{8EE9A493-114B-477F-AD96-B7D16FB405F3}"/>
    <cellStyle name="Normal 9 5 11 2" xfId="5020" xr:uid="{6D590F3B-A545-4737-A201-292730D7E845}"/>
    <cellStyle name="Normal 9 5 12" xfId="5018" xr:uid="{ED92702B-D84E-4654-A613-9D15D3F440EA}"/>
    <cellStyle name="Normal 9 5 2" xfId="180" xr:uid="{1022DECF-44E1-4436-AC58-3C9861F7793B}"/>
    <cellStyle name="Normal 9 5 2 10" xfId="5021" xr:uid="{6003444A-72AA-4DE3-9EF4-11085B092790}"/>
    <cellStyle name="Normal 9 5 2 2" xfId="419" xr:uid="{409A2457-CA1A-47E6-85CF-E201981A5E2F}"/>
    <cellStyle name="Normal 9 5 2 2 2" xfId="868" xr:uid="{032FDB28-0354-4790-8849-B5449650C847}"/>
    <cellStyle name="Normal 9 5 2 2 2 2" xfId="869" xr:uid="{29B9FEB6-3358-44BE-9426-29140BFF3DB8}"/>
    <cellStyle name="Normal 9 5 2 2 2 2 2" xfId="2447" xr:uid="{BE8EDE73-680B-4D66-9F48-53F0ED65866C}"/>
    <cellStyle name="Normal 9 5 2 2 2 2 2 2" xfId="5025" xr:uid="{8E6B11CD-80C9-48BC-A08D-3BF5F3582F64}"/>
    <cellStyle name="Normal 9 5 2 2 2 2 3" xfId="4126" xr:uid="{BB490826-33E0-4951-89AC-8C1833EA182A}"/>
    <cellStyle name="Normal 9 5 2 2 2 2 3 2" xfId="5026" xr:uid="{A1266C49-F220-4313-A166-06BC85309F81}"/>
    <cellStyle name="Normal 9 5 2 2 2 2 4" xfId="4127" xr:uid="{4CFE2A08-0456-4056-A9F2-C76E6E08679E}"/>
    <cellStyle name="Normal 9 5 2 2 2 2 4 2" xfId="5027" xr:uid="{98B9C00D-3005-427B-A1F5-8B3890B63DC7}"/>
    <cellStyle name="Normal 9 5 2 2 2 2 5" xfId="5024" xr:uid="{CD6E0D6E-2DC2-43FE-B76F-A7139B42C253}"/>
    <cellStyle name="Normal 9 5 2 2 2 3" xfId="2448" xr:uid="{74322FEA-37B3-4656-8EBA-E61DC5EB4B76}"/>
    <cellStyle name="Normal 9 5 2 2 2 3 2" xfId="4128" xr:uid="{16F99460-8C33-4A65-9B06-6F64F1459D32}"/>
    <cellStyle name="Normal 9 5 2 2 2 3 2 2" xfId="5029" xr:uid="{93A4E8A1-5AFE-4083-823E-85428F9F114B}"/>
    <cellStyle name="Normal 9 5 2 2 2 3 3" xfId="4129" xr:uid="{F11A69FC-66C1-4843-9B49-BA62816A0879}"/>
    <cellStyle name="Normal 9 5 2 2 2 3 3 2" xfId="5030" xr:uid="{C52EBD69-21D0-4098-AACF-3FEAF77A9F8A}"/>
    <cellStyle name="Normal 9 5 2 2 2 3 4" xfId="4130" xr:uid="{F46590DF-1F5F-4962-B67D-0505DE1B31F7}"/>
    <cellStyle name="Normal 9 5 2 2 2 3 4 2" xfId="5031" xr:uid="{700CA195-315F-49EF-BDE5-2DC4B50CB046}"/>
    <cellStyle name="Normal 9 5 2 2 2 3 5" xfId="5028" xr:uid="{5CDC77F3-492F-4C7B-BD01-AE53960BA803}"/>
    <cellStyle name="Normal 9 5 2 2 2 4" xfId="4131" xr:uid="{745CA042-8A9A-4FFC-96BB-96E8A5F22704}"/>
    <cellStyle name="Normal 9 5 2 2 2 4 2" xfId="5032" xr:uid="{12E41C08-FB18-43DE-8863-F9CDD1596C2C}"/>
    <cellStyle name="Normal 9 5 2 2 2 5" xfId="4132" xr:uid="{1ED63ABD-43E0-422C-814D-A1C825417F2A}"/>
    <cellStyle name="Normal 9 5 2 2 2 5 2" xfId="5033" xr:uid="{87B00460-8216-4C9D-B697-EBB51B01B386}"/>
    <cellStyle name="Normal 9 5 2 2 2 6" xfId="4133" xr:uid="{00BD4027-84FF-49F2-9908-7BC046A6DA83}"/>
    <cellStyle name="Normal 9 5 2 2 2 6 2" xfId="5034" xr:uid="{9BD8E26B-5838-4660-BAA5-0ECD5082325F}"/>
    <cellStyle name="Normal 9 5 2 2 2 7" xfId="5023" xr:uid="{3F44F901-4E44-4C21-A6F4-C8C2766DC324}"/>
    <cellStyle name="Normal 9 5 2 2 3" xfId="870" xr:uid="{E9C386EA-3D20-43DD-BD13-8450F857FD86}"/>
    <cellStyle name="Normal 9 5 2 2 3 2" xfId="2449" xr:uid="{000E22CC-77DB-465F-87B4-9118E7CF0B18}"/>
    <cellStyle name="Normal 9 5 2 2 3 2 2" xfId="4134" xr:uid="{0C85DE82-8E71-4996-9E93-DA46E990D64F}"/>
    <cellStyle name="Normal 9 5 2 2 3 2 2 2" xfId="5037" xr:uid="{8A500A14-BE11-40DC-B4AE-FCC8D7A63DD6}"/>
    <cellStyle name="Normal 9 5 2 2 3 2 3" xfId="4135" xr:uid="{C5EE13D7-4E4F-432D-BE07-AC47CB40C042}"/>
    <cellStyle name="Normal 9 5 2 2 3 2 3 2" xfId="5038" xr:uid="{1FCDE762-AD52-499C-A573-24129841C71F}"/>
    <cellStyle name="Normal 9 5 2 2 3 2 4" xfId="4136" xr:uid="{4888BDF3-A69A-49AF-A653-71AABEC5C4DB}"/>
    <cellStyle name="Normal 9 5 2 2 3 2 4 2" xfId="5039" xr:uid="{611813C1-AEBE-45E5-8793-1094E735AB6B}"/>
    <cellStyle name="Normal 9 5 2 2 3 2 5" xfId="5036" xr:uid="{6906282D-816A-49E8-A31D-2F8CE6693B81}"/>
    <cellStyle name="Normal 9 5 2 2 3 3" xfId="4137" xr:uid="{9E891090-9C83-4E85-8A4E-9313187AF6BB}"/>
    <cellStyle name="Normal 9 5 2 2 3 3 2" xfId="5040" xr:uid="{EE14C49F-D294-49B6-86A6-495812B97CB6}"/>
    <cellStyle name="Normal 9 5 2 2 3 4" xfId="4138" xr:uid="{747E966E-AE24-4525-9E15-62105D71785A}"/>
    <cellStyle name="Normal 9 5 2 2 3 4 2" xfId="5041" xr:uid="{BDEDC47E-DC09-4DA7-9BBC-240911A62E41}"/>
    <cellStyle name="Normal 9 5 2 2 3 5" xfId="4139" xr:uid="{5C88F190-DFCD-4F6C-B015-3092BA427E3F}"/>
    <cellStyle name="Normal 9 5 2 2 3 5 2" xfId="5042" xr:uid="{3D732B40-D89A-479C-8E00-99121EB52653}"/>
    <cellStyle name="Normal 9 5 2 2 3 6" xfId="5035" xr:uid="{AAF9A9BD-1D90-4D71-A6E4-B02332696231}"/>
    <cellStyle name="Normal 9 5 2 2 4" xfId="2450" xr:uid="{71A3441A-9ECC-4625-AE87-03916434D217}"/>
    <cellStyle name="Normal 9 5 2 2 4 2" xfId="4140" xr:uid="{C81CD60B-921C-438C-8319-2A370978CB47}"/>
    <cellStyle name="Normal 9 5 2 2 4 2 2" xfId="5044" xr:uid="{4B9F24E8-0538-4FEE-BBF7-0B79B5E662A9}"/>
    <cellStyle name="Normal 9 5 2 2 4 3" xfId="4141" xr:uid="{884B098E-BD7B-45F1-82C6-7DC045C47387}"/>
    <cellStyle name="Normal 9 5 2 2 4 3 2" xfId="5045" xr:uid="{F243D89C-E338-4984-92C5-C5F3C293D5BE}"/>
    <cellStyle name="Normal 9 5 2 2 4 4" xfId="4142" xr:uid="{D680DDFF-8539-41A1-80D1-A0EBDFC2D0BB}"/>
    <cellStyle name="Normal 9 5 2 2 4 4 2" xfId="5046" xr:uid="{9901B444-3D73-4F31-B9F6-71D379F6385D}"/>
    <cellStyle name="Normal 9 5 2 2 4 5" xfId="5043" xr:uid="{6720D3A3-459F-4585-97A4-42F79181E656}"/>
    <cellStyle name="Normal 9 5 2 2 5" xfId="4143" xr:uid="{10D0736D-E9E0-4BE4-B975-FB1D21B93241}"/>
    <cellStyle name="Normal 9 5 2 2 5 2" xfId="4144" xr:uid="{AC30599E-C025-4F53-AE2B-1385F224B2F2}"/>
    <cellStyle name="Normal 9 5 2 2 5 2 2" xfId="5048" xr:uid="{6B30A893-FE45-4F67-B73A-A9849A049130}"/>
    <cellStyle name="Normal 9 5 2 2 5 3" xfId="4145" xr:uid="{449487C7-02F2-48FF-98DD-08A3038C2985}"/>
    <cellStyle name="Normal 9 5 2 2 5 3 2" xfId="5049" xr:uid="{02AA8943-F801-4D83-AB30-7410D5442628}"/>
    <cellStyle name="Normal 9 5 2 2 5 4" xfId="4146" xr:uid="{777F7A69-C0B6-4791-94AC-C80D09A29348}"/>
    <cellStyle name="Normal 9 5 2 2 5 4 2" xfId="5050" xr:uid="{66682A0A-D59A-4393-8097-B4FF94833E2B}"/>
    <cellStyle name="Normal 9 5 2 2 5 5" xfId="5047" xr:uid="{283630EA-8BAA-48D5-ADD5-C2AB90ABBDD1}"/>
    <cellStyle name="Normal 9 5 2 2 6" xfId="4147" xr:uid="{393DB40C-B47B-4A4F-82A5-6AC24F0B5891}"/>
    <cellStyle name="Normal 9 5 2 2 6 2" xfId="5051" xr:uid="{3B621ED1-8A6C-4F9E-AF9A-91D98F025E39}"/>
    <cellStyle name="Normal 9 5 2 2 7" xfId="4148" xr:uid="{BA9A06F0-880A-4394-BB68-DE50E5557F74}"/>
    <cellStyle name="Normal 9 5 2 2 7 2" xfId="5052" xr:uid="{47194528-7D02-42DD-A20F-32B7F405311F}"/>
    <cellStyle name="Normal 9 5 2 2 8" xfId="4149" xr:uid="{4210959C-6E81-4EC5-90AA-24081865119A}"/>
    <cellStyle name="Normal 9 5 2 2 8 2" xfId="5053" xr:uid="{75D36DE7-8402-4829-8813-FDF9FA965798}"/>
    <cellStyle name="Normal 9 5 2 2 9" xfId="5022" xr:uid="{6A32B356-1761-4398-9FD0-272332111639}"/>
    <cellStyle name="Normal 9 5 2 3" xfId="871" xr:uid="{08067132-3438-4F51-BC45-6B48F45FEA90}"/>
    <cellStyle name="Normal 9 5 2 3 2" xfId="872" xr:uid="{FD8840CB-9F4E-42CF-B15F-5A7222A43792}"/>
    <cellStyle name="Normal 9 5 2 3 2 2" xfId="873" xr:uid="{6985E55F-1A5A-4719-997D-9108928EC77F}"/>
    <cellStyle name="Normal 9 5 2 3 2 2 2" xfId="5056" xr:uid="{89EC0342-9A68-48A6-86FB-7CE621D49595}"/>
    <cellStyle name="Normal 9 5 2 3 2 3" xfId="4150" xr:uid="{FD714F88-6E56-4F72-8275-EE48F5D69F43}"/>
    <cellStyle name="Normal 9 5 2 3 2 3 2" xfId="5057" xr:uid="{9EDB61BE-1B07-4EB1-B12F-764E49BF149B}"/>
    <cellStyle name="Normal 9 5 2 3 2 4" xfId="4151" xr:uid="{425EE76C-60FC-4903-9999-0967E2296F0C}"/>
    <cellStyle name="Normal 9 5 2 3 2 4 2" xfId="5058" xr:uid="{ED7360E5-E0E0-46CE-B9A6-BE5104E3356F}"/>
    <cellStyle name="Normal 9 5 2 3 2 5" xfId="5055" xr:uid="{C3E91675-9186-4A97-BD66-2603D3FF0AE7}"/>
    <cellStyle name="Normal 9 5 2 3 3" xfId="874" xr:uid="{6159AF3B-4C74-4F6C-A7D1-B7B2E76862E3}"/>
    <cellStyle name="Normal 9 5 2 3 3 2" xfId="4152" xr:uid="{632AF4EC-DAC8-4EDA-AA5D-C99844DB4FEA}"/>
    <cellStyle name="Normal 9 5 2 3 3 2 2" xfId="5060" xr:uid="{08FB6773-6A4C-447D-A26D-A212762ACC93}"/>
    <cellStyle name="Normal 9 5 2 3 3 3" xfId="4153" xr:uid="{65DD9CD6-28B1-45C3-96AC-8D020AB09D93}"/>
    <cellStyle name="Normal 9 5 2 3 3 3 2" xfId="5061" xr:uid="{7331F32B-5C7F-43CD-8606-306521F5B725}"/>
    <cellStyle name="Normal 9 5 2 3 3 4" xfId="4154" xr:uid="{D69221E7-9D90-4655-A396-1E96CAF7ED75}"/>
    <cellStyle name="Normal 9 5 2 3 3 4 2" xfId="5062" xr:uid="{C9A4B4B2-126F-4D78-9204-0CAD163418A8}"/>
    <cellStyle name="Normal 9 5 2 3 3 5" xfId="5059" xr:uid="{2EB6B033-2407-400B-A5B8-6740DF2992BE}"/>
    <cellStyle name="Normal 9 5 2 3 4" xfId="4155" xr:uid="{0DD3C845-248E-4F57-A12A-A686DCAF2F5B}"/>
    <cellStyle name="Normal 9 5 2 3 4 2" xfId="5063" xr:uid="{9844930C-3EB1-4ADD-B438-8E09701E3B04}"/>
    <cellStyle name="Normal 9 5 2 3 5" xfId="4156" xr:uid="{A7DE28A3-BBEB-4FED-9A76-AF6C7D4DEC80}"/>
    <cellStyle name="Normal 9 5 2 3 5 2" xfId="5064" xr:uid="{2BB811FD-06F5-4074-8800-BF41CF3D35A1}"/>
    <cellStyle name="Normal 9 5 2 3 6" xfId="4157" xr:uid="{59048225-8737-4691-843F-6306725FF22C}"/>
    <cellStyle name="Normal 9 5 2 3 6 2" xfId="5065" xr:uid="{FF4D465B-FEE7-4ED4-A39D-3090CBBD31C5}"/>
    <cellStyle name="Normal 9 5 2 3 7" xfId="5054" xr:uid="{83C99AE1-71C0-4535-8081-2414750F115C}"/>
    <cellStyle name="Normal 9 5 2 4" xfId="875" xr:uid="{C8871538-877F-4032-A51D-B0A7B00D4A5F}"/>
    <cellStyle name="Normal 9 5 2 4 2" xfId="876" xr:uid="{884BD070-2487-46A5-9D15-3E0DC94BD4E3}"/>
    <cellStyle name="Normal 9 5 2 4 2 2" xfId="4158" xr:uid="{CA200659-F800-49FA-AEEF-BAAC3DC774D7}"/>
    <cellStyle name="Normal 9 5 2 4 2 2 2" xfId="5068" xr:uid="{18EBED09-E18F-4393-89DC-1CF180949B6B}"/>
    <cellStyle name="Normal 9 5 2 4 2 3" xfId="4159" xr:uid="{D4C7D2D7-DACC-4E03-A715-5A9A84A89091}"/>
    <cellStyle name="Normal 9 5 2 4 2 3 2" xfId="5069" xr:uid="{4477D70E-AE4E-498C-8C6F-2E65338A9E7A}"/>
    <cellStyle name="Normal 9 5 2 4 2 4" xfId="4160" xr:uid="{36BFD22B-7291-470E-BE53-1F8AE41E70C6}"/>
    <cellStyle name="Normal 9 5 2 4 2 4 2" xfId="5070" xr:uid="{22EA1FA9-6E66-4845-8187-E98FFCC936BA}"/>
    <cellStyle name="Normal 9 5 2 4 2 5" xfId="5067" xr:uid="{1077AEF1-9F75-41ED-9E13-8AEAEF0A4272}"/>
    <cellStyle name="Normal 9 5 2 4 3" xfId="4161" xr:uid="{1D7890A4-1406-4C99-8D70-3FCB8178241B}"/>
    <cellStyle name="Normal 9 5 2 4 3 2" xfId="5071" xr:uid="{27EDDBC4-0A36-4BA3-B4B0-3D40FA14514D}"/>
    <cellStyle name="Normal 9 5 2 4 4" xfId="4162" xr:uid="{0FABC61B-849E-4B71-81E3-CE7EDB0016FF}"/>
    <cellStyle name="Normal 9 5 2 4 4 2" xfId="5072" xr:uid="{AEEFAFF9-FE0B-44DA-B47E-06AF6DD2D369}"/>
    <cellStyle name="Normal 9 5 2 4 5" xfId="4163" xr:uid="{0FC92E31-C178-4D6F-A77A-4AAE639B90F2}"/>
    <cellStyle name="Normal 9 5 2 4 5 2" xfId="5073" xr:uid="{E8DD9A84-29AD-4023-9CAC-1F9E0DF0E1B9}"/>
    <cellStyle name="Normal 9 5 2 4 6" xfId="5066" xr:uid="{E95DDB3E-A4F4-4584-8AE7-68442A4F4AD8}"/>
    <cellStyle name="Normal 9 5 2 5" xfId="877" xr:uid="{5B680C9D-6E28-459E-8124-115B95C9E009}"/>
    <cellStyle name="Normal 9 5 2 5 2" xfId="4164" xr:uid="{B8634293-ECA4-4C6D-93AA-01941A26D550}"/>
    <cellStyle name="Normal 9 5 2 5 2 2" xfId="5075" xr:uid="{D5F8F5EF-273F-41D1-9FE5-811378D2036D}"/>
    <cellStyle name="Normal 9 5 2 5 3" xfId="4165" xr:uid="{AFB133F5-C354-4F8F-AF66-047D94094E14}"/>
    <cellStyle name="Normal 9 5 2 5 3 2" xfId="5076" xr:uid="{A443E9ED-8F78-43C1-BA6C-B216738E0600}"/>
    <cellStyle name="Normal 9 5 2 5 4" xfId="4166" xr:uid="{F1AF3D61-F0B9-4CD3-9843-525780EBA561}"/>
    <cellStyle name="Normal 9 5 2 5 4 2" xfId="5077" xr:uid="{4D82D1A2-1FDD-485B-944F-9B8E49B4B548}"/>
    <cellStyle name="Normal 9 5 2 5 5" xfId="5074" xr:uid="{B7013FD7-C523-45F6-A168-FBD50D46EEFC}"/>
    <cellStyle name="Normal 9 5 2 6" xfId="4167" xr:uid="{725E0C54-D64F-4861-82C8-356DEBBB79B3}"/>
    <cellStyle name="Normal 9 5 2 6 2" xfId="4168" xr:uid="{42B2D50C-C61E-4D08-A684-A49F2F6D0D0A}"/>
    <cellStyle name="Normal 9 5 2 6 2 2" xfId="5079" xr:uid="{1118A187-633E-4CEA-92B4-402250164749}"/>
    <cellStyle name="Normal 9 5 2 6 3" xfId="4169" xr:uid="{73580ABD-B437-457B-83DA-25C952F457E7}"/>
    <cellStyle name="Normal 9 5 2 6 3 2" xfId="5080" xr:uid="{857B10E4-F187-4BB7-862D-89198C87B7D1}"/>
    <cellStyle name="Normal 9 5 2 6 4" xfId="4170" xr:uid="{1F441014-D21D-430E-95FF-0CCE8B2722D4}"/>
    <cellStyle name="Normal 9 5 2 6 4 2" xfId="5081" xr:uid="{039E8F38-D931-4147-AC1B-A595C471029D}"/>
    <cellStyle name="Normal 9 5 2 6 5" xfId="5078" xr:uid="{BCA79574-BD00-4FAD-9AB6-2EA5AA35200A}"/>
    <cellStyle name="Normal 9 5 2 7" xfId="4171" xr:uid="{FABD79A0-89E2-43D8-B5D5-293B5344708A}"/>
    <cellStyle name="Normal 9 5 2 7 2" xfId="5082" xr:uid="{61295D2A-FB24-4B61-87A0-D32CF1902DB9}"/>
    <cellStyle name="Normal 9 5 2 8" xfId="4172" xr:uid="{D16A36E9-5794-42CA-8F98-51976DAE9DF0}"/>
    <cellStyle name="Normal 9 5 2 8 2" xfId="5083" xr:uid="{FC4824DA-83F8-4DA6-8451-6838A4C7102F}"/>
    <cellStyle name="Normal 9 5 2 9" xfId="4173" xr:uid="{9EDC51F1-FBC0-4863-A330-A5E6B4F649F6}"/>
    <cellStyle name="Normal 9 5 2 9 2" xfId="5084" xr:uid="{18EB3063-1A21-4EE1-B6B0-0608F3D525F2}"/>
    <cellStyle name="Normal 9 5 3" xfId="420" xr:uid="{29C76953-21CE-46F0-925C-570D7145854C}"/>
    <cellStyle name="Normal 9 5 3 2" xfId="878" xr:uid="{ECA05977-09DA-4F64-9D02-881159276D1F}"/>
    <cellStyle name="Normal 9 5 3 2 2" xfId="879" xr:uid="{F964121E-C3AD-4F96-93B5-C07A69206CE4}"/>
    <cellStyle name="Normal 9 5 3 2 2 2" xfId="2451" xr:uid="{BF41F2B8-6075-4CE8-B687-0E88F339A6A5}"/>
    <cellStyle name="Normal 9 5 3 2 2 2 2" xfId="2452" xr:uid="{8D5A1352-1C93-4709-A086-B4344A73AB47}"/>
    <cellStyle name="Normal 9 5 3 2 2 2 2 2" xfId="5089" xr:uid="{3688F6EF-6F24-460C-8430-16A0E661D4E5}"/>
    <cellStyle name="Normal 9 5 3 2 2 2 3" xfId="5088" xr:uid="{69055751-5561-4D4E-99C5-6E276EFE76D7}"/>
    <cellStyle name="Normal 9 5 3 2 2 3" xfId="2453" xr:uid="{18325880-A8EC-4742-B530-1DD79263C867}"/>
    <cellStyle name="Normal 9 5 3 2 2 3 2" xfId="5090" xr:uid="{B84E7379-D563-4052-BCDC-447C07E2E727}"/>
    <cellStyle name="Normal 9 5 3 2 2 4" xfId="4174" xr:uid="{349B7AC1-0006-48BF-98B5-CE02C930A404}"/>
    <cellStyle name="Normal 9 5 3 2 2 4 2" xfId="5091" xr:uid="{ED9F8585-911B-40E4-9149-693772961B3C}"/>
    <cellStyle name="Normal 9 5 3 2 2 5" xfId="5087" xr:uid="{36FB1801-EECB-4623-9E3F-AFF3CAFB0C63}"/>
    <cellStyle name="Normal 9 5 3 2 3" xfId="2454" xr:uid="{C1B0EC2F-C289-4918-B010-06D2F7ABE519}"/>
    <cellStyle name="Normal 9 5 3 2 3 2" xfId="2455" xr:uid="{9D977DDF-3853-4DBE-929B-DEF905B995FC}"/>
    <cellStyle name="Normal 9 5 3 2 3 2 2" xfId="5093" xr:uid="{AE97B446-C4FF-4F64-A4A9-93F5E70AD050}"/>
    <cellStyle name="Normal 9 5 3 2 3 3" xfId="4175" xr:uid="{6DF9D086-4846-4D99-8002-94DF7339A192}"/>
    <cellStyle name="Normal 9 5 3 2 3 3 2" xfId="5094" xr:uid="{3FF69B6E-B47A-4450-805D-444B2A71A31C}"/>
    <cellStyle name="Normal 9 5 3 2 3 4" xfId="4176" xr:uid="{44FA6D17-DC94-42F0-BD8C-57FEA050FEB3}"/>
    <cellStyle name="Normal 9 5 3 2 3 4 2" xfId="5095" xr:uid="{3A1EBB38-B92A-4673-B2ED-0053240751D7}"/>
    <cellStyle name="Normal 9 5 3 2 3 5" xfId="5092" xr:uid="{11A3843E-0FEF-4BD1-936C-17D30DD2BB58}"/>
    <cellStyle name="Normal 9 5 3 2 4" xfId="2456" xr:uid="{C0D588A6-0BB9-4EBB-ADD2-DDBA0E1B4DA3}"/>
    <cellStyle name="Normal 9 5 3 2 4 2" xfId="5096" xr:uid="{50B6FBF8-5B65-4929-9DBD-D63FB65E99D0}"/>
    <cellStyle name="Normal 9 5 3 2 5" xfId="4177" xr:uid="{CBCECC8D-E32D-44D1-BB08-C2484351A12E}"/>
    <cellStyle name="Normal 9 5 3 2 5 2" xfId="5097" xr:uid="{B36A038B-8937-4786-9E31-D7F7DAD4226E}"/>
    <cellStyle name="Normal 9 5 3 2 6" xfId="4178" xr:uid="{9576FEB3-89F6-4BDC-97EC-A679AD4B7216}"/>
    <cellStyle name="Normal 9 5 3 2 6 2" xfId="5098" xr:uid="{A39DBED3-8F36-4CC8-BF0E-7B34C4B3B2E6}"/>
    <cellStyle name="Normal 9 5 3 2 7" xfId="5086" xr:uid="{B7207E2D-66D1-4665-8AF4-ACE3C1147DD8}"/>
    <cellStyle name="Normal 9 5 3 3" xfId="880" xr:uid="{2FBBD5DC-48FF-46DE-8A81-06036EEA6962}"/>
    <cellStyle name="Normal 9 5 3 3 2" xfId="2457" xr:uid="{5DABB0B5-F671-4AE2-9F5E-DB74C7074852}"/>
    <cellStyle name="Normal 9 5 3 3 2 2" xfId="2458" xr:uid="{D49A223D-F0C4-4F73-ACBF-56D8F5CA7348}"/>
    <cellStyle name="Normal 9 5 3 3 2 2 2" xfId="5101" xr:uid="{46F1CD7E-0554-480E-BECD-7A208752B0EA}"/>
    <cellStyle name="Normal 9 5 3 3 2 3" xfId="4179" xr:uid="{55E140A8-3500-469F-B645-F40C64146EA3}"/>
    <cellStyle name="Normal 9 5 3 3 2 3 2" xfId="5102" xr:uid="{1D5C9674-310F-4ECF-9EAC-896FEB09AE33}"/>
    <cellStyle name="Normal 9 5 3 3 2 4" xfId="4180" xr:uid="{CB182E78-83AF-4C0A-855C-7F18312D83CE}"/>
    <cellStyle name="Normal 9 5 3 3 2 4 2" xfId="5103" xr:uid="{B45748FC-57CF-4EB3-9162-A6E12D5C62D6}"/>
    <cellStyle name="Normal 9 5 3 3 2 5" xfId="5100" xr:uid="{2514908F-465B-40F2-AFBE-E7FF8217F780}"/>
    <cellStyle name="Normal 9 5 3 3 3" xfId="2459" xr:uid="{E58B0A1F-DEFA-4611-9A2A-875559A5A7C2}"/>
    <cellStyle name="Normal 9 5 3 3 3 2" xfId="5104" xr:uid="{A7F72DBA-335F-461F-88F6-41A28AE10D57}"/>
    <cellStyle name="Normal 9 5 3 3 4" xfId="4181" xr:uid="{EFAE4F74-FEE5-4677-BE8F-B8956CB94EE7}"/>
    <cellStyle name="Normal 9 5 3 3 4 2" xfId="5105" xr:uid="{FECBA2CA-0A38-4987-BC97-130B5DE14699}"/>
    <cellStyle name="Normal 9 5 3 3 5" xfId="4182" xr:uid="{4F571919-9DF5-4EE9-9466-E80A0D62E4E1}"/>
    <cellStyle name="Normal 9 5 3 3 5 2" xfId="5106" xr:uid="{33099B59-01CA-4AB8-9A57-BDD291749DB1}"/>
    <cellStyle name="Normal 9 5 3 3 6" xfId="5099" xr:uid="{0E348EFD-FD43-47C2-B5F8-1771F379F11A}"/>
    <cellStyle name="Normal 9 5 3 4" xfId="2460" xr:uid="{D2F642A6-9F68-4609-84DE-8B248011FF52}"/>
    <cellStyle name="Normal 9 5 3 4 2" xfId="2461" xr:uid="{D491D279-E85E-4922-BBF1-C77816CA63CE}"/>
    <cellStyle name="Normal 9 5 3 4 2 2" xfId="5108" xr:uid="{558647B7-9B35-4775-8DE5-1EF0A96B45C2}"/>
    <cellStyle name="Normal 9 5 3 4 3" xfId="4183" xr:uid="{5F47BF59-8737-4818-BD36-29E0BC9CA02B}"/>
    <cellStyle name="Normal 9 5 3 4 3 2" xfId="5109" xr:uid="{4F1B8173-28D9-46F6-8134-AE9CB9024DCE}"/>
    <cellStyle name="Normal 9 5 3 4 4" xfId="4184" xr:uid="{0E1FCEB7-EBD7-4867-842E-92FCB3B0C7F2}"/>
    <cellStyle name="Normal 9 5 3 4 4 2" xfId="5110" xr:uid="{57434086-1CFC-4269-9A54-0F1F39AF76B5}"/>
    <cellStyle name="Normal 9 5 3 4 5" xfId="5107" xr:uid="{474A9573-987F-44B3-A592-7B41D4E47DA0}"/>
    <cellStyle name="Normal 9 5 3 5" xfId="2462" xr:uid="{5DAB5B90-1AD8-4725-9BAD-EDD508E95807}"/>
    <cellStyle name="Normal 9 5 3 5 2" xfId="4185" xr:uid="{A3C57350-A218-462A-8223-BD1551C2F0E8}"/>
    <cellStyle name="Normal 9 5 3 5 2 2" xfId="5112" xr:uid="{9EF859D2-699E-40B5-832B-815B2D53EEE6}"/>
    <cellStyle name="Normal 9 5 3 5 3" xfId="4186" xr:uid="{2864B6D0-CB5E-476D-8E5E-5A8C07EFB146}"/>
    <cellStyle name="Normal 9 5 3 5 3 2" xfId="5113" xr:uid="{4DF7EBBF-BE97-480B-AAE8-90945C5FB1C1}"/>
    <cellStyle name="Normal 9 5 3 5 4" xfId="4187" xr:uid="{A9A1FA9D-B566-4D67-949F-4423A284F301}"/>
    <cellStyle name="Normal 9 5 3 5 4 2" xfId="5114" xr:uid="{04D69EAC-EF4A-4258-8C37-8C9C2739F1DC}"/>
    <cellStyle name="Normal 9 5 3 5 5" xfId="5111" xr:uid="{672D047F-5205-4069-BE06-EC589E9FCF9F}"/>
    <cellStyle name="Normal 9 5 3 6" xfId="4188" xr:uid="{73AFD245-FE68-4D08-9E40-E31690160661}"/>
    <cellStyle name="Normal 9 5 3 6 2" xfId="5115" xr:uid="{FF0A447A-A1EC-4E3D-B7A7-A3196AAE5450}"/>
    <cellStyle name="Normal 9 5 3 7" xfId="4189" xr:uid="{04E2AFB3-F05D-44F6-9752-6B82B1FFA55D}"/>
    <cellStyle name="Normal 9 5 3 7 2" xfId="5116" xr:uid="{C50DFFAD-3B43-4A26-995A-13FC1BFDC1CB}"/>
    <cellStyle name="Normal 9 5 3 8" xfId="4190" xr:uid="{74B389A3-D5EF-450D-B445-FF4010153094}"/>
    <cellStyle name="Normal 9 5 3 8 2" xfId="5117" xr:uid="{D13F7356-0659-4DF1-82B5-3C670DF4EBC8}"/>
    <cellStyle name="Normal 9 5 3 9" xfId="5085" xr:uid="{35B08C9E-28E7-4183-8F8E-D84B3D5641B5}"/>
    <cellStyle name="Normal 9 5 4" xfId="421" xr:uid="{8B92B11C-9536-4D6D-9F76-9AA7F8466007}"/>
    <cellStyle name="Normal 9 5 4 2" xfId="881" xr:uid="{A14176B9-502D-45D5-B2A6-C82AB27DA8A5}"/>
    <cellStyle name="Normal 9 5 4 2 2" xfId="882" xr:uid="{579A0B38-394D-4314-AEE1-E3A48BF67207}"/>
    <cellStyle name="Normal 9 5 4 2 2 2" xfId="2463" xr:uid="{F732B088-28DE-4484-8082-F03EE0A1C4F5}"/>
    <cellStyle name="Normal 9 5 4 2 2 2 2" xfId="5121" xr:uid="{5C48108E-0F2B-4843-A54C-00C45BA49329}"/>
    <cellStyle name="Normal 9 5 4 2 2 3" xfId="4191" xr:uid="{B9E1FA84-E389-4809-AFCD-CA0A80EDF218}"/>
    <cellStyle name="Normal 9 5 4 2 2 3 2" xfId="5122" xr:uid="{B725A0B1-6DA9-42A6-AE72-CF11C40B8AAD}"/>
    <cellStyle name="Normal 9 5 4 2 2 4" xfId="4192" xr:uid="{E1CDEED2-9E89-4871-9461-8583BF445E92}"/>
    <cellStyle name="Normal 9 5 4 2 2 4 2" xfId="5123" xr:uid="{116A8700-E334-4359-A95F-BC9BA2D44DB2}"/>
    <cellStyle name="Normal 9 5 4 2 2 5" xfId="5120" xr:uid="{C75011EC-C845-4865-9C2B-ABEAAF536725}"/>
    <cellStyle name="Normal 9 5 4 2 3" xfId="2464" xr:uid="{B59EA5E8-EB04-48F0-BA06-987F69FDA33A}"/>
    <cellStyle name="Normal 9 5 4 2 3 2" xfId="5124" xr:uid="{8E69734F-00C6-42D7-B980-B5FEFF27E481}"/>
    <cellStyle name="Normal 9 5 4 2 4" xfId="4193" xr:uid="{D4C9E2D5-9620-45B7-84B2-8DE87EB4DAAF}"/>
    <cellStyle name="Normal 9 5 4 2 4 2" xfId="5125" xr:uid="{4786438C-4B6C-44A4-8DF1-0DFDE3F4C8D0}"/>
    <cellStyle name="Normal 9 5 4 2 5" xfId="4194" xr:uid="{4AE3C3D6-D38B-4D39-81C4-5E07B7DD4DB0}"/>
    <cellStyle name="Normal 9 5 4 2 5 2" xfId="5126" xr:uid="{DD829B2E-E74C-49A9-A141-13B14EB3EC8D}"/>
    <cellStyle name="Normal 9 5 4 2 6" xfId="5119" xr:uid="{4D1E7DC9-9A13-4594-8DB6-333551BB6866}"/>
    <cellStyle name="Normal 9 5 4 3" xfId="883" xr:uid="{9EA2E40F-C830-4010-8D6E-42E381AAF29D}"/>
    <cellStyle name="Normal 9 5 4 3 2" xfId="2465" xr:uid="{6DB90E97-2B4B-4A6B-94BF-E43425B0ADAB}"/>
    <cellStyle name="Normal 9 5 4 3 2 2" xfId="5128" xr:uid="{4A0112C4-E989-457E-AB1F-FFDE19E837FA}"/>
    <cellStyle name="Normal 9 5 4 3 3" xfId="4195" xr:uid="{DE5BA345-3754-4005-939E-24545326CD0B}"/>
    <cellStyle name="Normal 9 5 4 3 3 2" xfId="5129" xr:uid="{03FE4D7F-26F0-405E-9423-D8C1B28FEEE0}"/>
    <cellStyle name="Normal 9 5 4 3 4" xfId="4196" xr:uid="{A52F37AE-C7CF-4BFA-ACEC-F84B93C4CE4F}"/>
    <cellStyle name="Normal 9 5 4 3 4 2" xfId="5130" xr:uid="{981023EF-B930-44CB-BC30-70D52891B188}"/>
    <cellStyle name="Normal 9 5 4 3 5" xfId="5127" xr:uid="{CA8F017E-778B-4037-B991-9BDD5C88FE42}"/>
    <cellStyle name="Normal 9 5 4 4" xfId="2466" xr:uid="{2F0B2B17-2AEF-4F7F-9B65-112B0EE07E78}"/>
    <cellStyle name="Normal 9 5 4 4 2" xfId="4197" xr:uid="{5961B9FA-0E58-42A9-AA27-E2213F611B7E}"/>
    <cellStyle name="Normal 9 5 4 4 2 2" xfId="5132" xr:uid="{AF2B9C22-701A-4485-B84C-AB04F024AF23}"/>
    <cellStyle name="Normal 9 5 4 4 3" xfId="4198" xr:uid="{64F91BC4-98AE-4A59-A94D-0562575F82CC}"/>
    <cellStyle name="Normal 9 5 4 4 3 2" xfId="5133" xr:uid="{2328B9F5-4D73-4A85-BD1F-4739C81BDDAD}"/>
    <cellStyle name="Normal 9 5 4 4 4" xfId="4199" xr:uid="{0BC9F327-E27E-47A8-9ED3-4499C52A6FB6}"/>
    <cellStyle name="Normal 9 5 4 4 4 2" xfId="5134" xr:uid="{D6E2ED90-C492-4290-BF95-A57278C79658}"/>
    <cellStyle name="Normal 9 5 4 4 5" xfId="5131" xr:uid="{A4C1385F-2F56-4C24-8F09-70E9103FA91C}"/>
    <cellStyle name="Normal 9 5 4 5" xfId="4200" xr:uid="{9D3875BF-B35A-4283-A767-92B92F30442D}"/>
    <cellStyle name="Normal 9 5 4 5 2" xfId="5135" xr:uid="{79C7FD39-E9E6-4F9A-A4C6-F94627252870}"/>
    <cellStyle name="Normal 9 5 4 6" xfId="4201" xr:uid="{622D0C11-465E-46BA-8085-B8C3027C35A3}"/>
    <cellStyle name="Normal 9 5 4 6 2" xfId="5136" xr:uid="{DDC4AF60-96B2-4175-9059-A9D1BAC8AB78}"/>
    <cellStyle name="Normal 9 5 4 7" xfId="4202" xr:uid="{13FAF907-B820-45A5-96BD-D84A1E71C181}"/>
    <cellStyle name="Normal 9 5 4 7 2" xfId="5137" xr:uid="{9526E8E4-EE05-444F-8CD5-61EB4E994311}"/>
    <cellStyle name="Normal 9 5 4 8" xfId="5118" xr:uid="{65E2ECAD-8F5A-42D2-A6A3-BFD7824989AB}"/>
    <cellStyle name="Normal 9 5 5" xfId="422" xr:uid="{B6260EB7-22F1-4015-816E-487D19BED241}"/>
    <cellStyle name="Normal 9 5 5 2" xfId="884" xr:uid="{33CFF69A-32DA-428C-8C15-11C3E6F7BF7E}"/>
    <cellStyle name="Normal 9 5 5 2 2" xfId="2467" xr:uid="{85777BE4-5749-48DF-A1B0-16C33BB95568}"/>
    <cellStyle name="Normal 9 5 5 2 2 2" xfId="5140" xr:uid="{8B807788-E953-47F0-8131-8D330AD3BD59}"/>
    <cellStyle name="Normal 9 5 5 2 3" xfId="4203" xr:uid="{B18AF0A0-6A1A-484D-89A0-5AD1ABBDB557}"/>
    <cellStyle name="Normal 9 5 5 2 3 2" xfId="5141" xr:uid="{F99E6159-8061-47D8-A9E9-8FBAC5C6DFAA}"/>
    <cellStyle name="Normal 9 5 5 2 4" xfId="4204" xr:uid="{70D5B541-1A98-4912-8D94-CC9FAAA146AD}"/>
    <cellStyle name="Normal 9 5 5 2 4 2" xfId="5142" xr:uid="{562B6FAF-032E-444C-B4AD-83565EEF4419}"/>
    <cellStyle name="Normal 9 5 5 2 5" xfId="5139" xr:uid="{AD0D8C2E-A2AA-4557-BF12-891C1E1C619C}"/>
    <cellStyle name="Normal 9 5 5 3" xfId="2468" xr:uid="{08DB4735-2F68-48D0-97C6-EB126FA833C3}"/>
    <cellStyle name="Normal 9 5 5 3 2" xfId="4205" xr:uid="{87594975-B2F8-4394-9777-4442CC7E927B}"/>
    <cellStyle name="Normal 9 5 5 3 2 2" xfId="5144" xr:uid="{70C9BFF3-5800-490E-B5B9-8BBB79B8CAB5}"/>
    <cellStyle name="Normal 9 5 5 3 3" xfId="4206" xr:uid="{29EB78A9-788A-4F07-B89A-07079A37CD4B}"/>
    <cellStyle name="Normal 9 5 5 3 3 2" xfId="5145" xr:uid="{1C36CBF3-4C1B-4C8E-9056-0D79EB8E05A9}"/>
    <cellStyle name="Normal 9 5 5 3 4" xfId="4207" xr:uid="{718B1FEC-948E-489F-90B3-40519E746418}"/>
    <cellStyle name="Normal 9 5 5 3 4 2" xfId="5146" xr:uid="{D3721567-9708-493B-A5E4-947A2BFF9F1B}"/>
    <cellStyle name="Normal 9 5 5 3 5" xfId="5143" xr:uid="{525685CE-8F53-4D0F-809A-458E767F1820}"/>
    <cellStyle name="Normal 9 5 5 4" xfId="4208" xr:uid="{4158F8F1-C001-403F-B089-C55534D26C98}"/>
    <cellStyle name="Normal 9 5 5 4 2" xfId="5147" xr:uid="{52A1A20E-FD9E-4036-871D-C58379077F9A}"/>
    <cellStyle name="Normal 9 5 5 5" xfId="4209" xr:uid="{98D06945-32D4-4349-8E2D-8D1B61B1F1AB}"/>
    <cellStyle name="Normal 9 5 5 5 2" xfId="5148" xr:uid="{BA1851B0-36E0-48BB-AEDA-AC130376D1AB}"/>
    <cellStyle name="Normal 9 5 5 6" xfId="4210" xr:uid="{6CE9E234-ADDA-469E-B801-CC905A34354A}"/>
    <cellStyle name="Normal 9 5 5 6 2" xfId="5149" xr:uid="{90DDE445-7546-4475-9A33-5E5F393F8EE4}"/>
    <cellStyle name="Normal 9 5 5 7" xfId="5138" xr:uid="{6CF05AE2-EDDA-4374-B785-2CDB00F9E159}"/>
    <cellStyle name="Normal 9 5 6" xfId="885" xr:uid="{80EEA51F-C8E1-4254-BA41-A9032963D031}"/>
    <cellStyle name="Normal 9 5 6 2" xfId="2469" xr:uid="{AC1CB7C3-B3DE-40B2-8877-A6362CCB7680}"/>
    <cellStyle name="Normal 9 5 6 2 2" xfId="4211" xr:uid="{9BAEAE58-EDB0-43E4-8381-E8BF3CB254F0}"/>
    <cellStyle name="Normal 9 5 6 2 2 2" xfId="5152" xr:uid="{CAC9C734-7A43-4ECE-8C82-FB12C796F353}"/>
    <cellStyle name="Normal 9 5 6 2 3" xfId="4212" xr:uid="{C47091FA-3775-4DD8-91C8-0726C036F26C}"/>
    <cellStyle name="Normal 9 5 6 2 3 2" xfId="5153" xr:uid="{E1F187D3-AF7F-4502-B4EF-EDFC269B1039}"/>
    <cellStyle name="Normal 9 5 6 2 4" xfId="4213" xr:uid="{7709BE7F-7F84-4B3F-BF8A-7673071C6F27}"/>
    <cellStyle name="Normal 9 5 6 2 4 2" xfId="5154" xr:uid="{6927F684-73CC-47C7-A6A2-3E542C0F69F3}"/>
    <cellStyle name="Normal 9 5 6 2 5" xfId="5151" xr:uid="{E1101A16-5892-424B-ABED-970671486EF5}"/>
    <cellStyle name="Normal 9 5 6 3" xfId="4214" xr:uid="{1CE37965-173D-4B5A-981F-CE1EDE8D9B62}"/>
    <cellStyle name="Normal 9 5 6 3 2" xfId="5155" xr:uid="{E930805D-3505-43D2-9CD9-702A63E607D2}"/>
    <cellStyle name="Normal 9 5 6 4" xfId="4215" xr:uid="{4FBEDF67-AC3F-467A-8C9B-589FA24679E2}"/>
    <cellStyle name="Normal 9 5 6 4 2" xfId="5156" xr:uid="{DD43CBB7-6217-4F31-A805-FEF278A2B869}"/>
    <cellStyle name="Normal 9 5 6 5" xfId="4216" xr:uid="{87A1E909-39CC-42BA-A58D-D9955BF3E9A9}"/>
    <cellStyle name="Normal 9 5 6 5 2" xfId="5157" xr:uid="{2BCB1ADD-098A-4F01-A39A-0CAC6378E294}"/>
    <cellStyle name="Normal 9 5 6 6" xfId="5150" xr:uid="{226D1253-6466-43DF-A1C1-0A2F26A8F709}"/>
    <cellStyle name="Normal 9 5 7" xfId="2470" xr:uid="{6ED60070-8B3E-43EE-B77E-C1CC09A329CC}"/>
    <cellStyle name="Normal 9 5 7 2" xfId="4217" xr:uid="{73484992-A719-4F2C-8149-C79F45265C65}"/>
    <cellStyle name="Normal 9 5 7 2 2" xfId="5159" xr:uid="{1B2E32CE-C82D-45AD-A896-CB111E48B203}"/>
    <cellStyle name="Normal 9 5 7 3" xfId="4218" xr:uid="{439263BD-EC12-4355-AEFB-DB7C5468BDEE}"/>
    <cellStyle name="Normal 9 5 7 3 2" xfId="5160" xr:uid="{7555B217-3C87-4C34-AEBA-F8726093B298}"/>
    <cellStyle name="Normal 9 5 7 4" xfId="4219" xr:uid="{4760B323-935F-432E-85F0-3AFA3B54C351}"/>
    <cellStyle name="Normal 9 5 7 4 2" xfId="5161" xr:uid="{7404650A-EEB1-45C3-B9D1-067190D6ED12}"/>
    <cellStyle name="Normal 9 5 7 5" xfId="5158" xr:uid="{F541BD11-C28F-412B-9B42-E2DFF5FE79DE}"/>
    <cellStyle name="Normal 9 5 8" xfId="4220" xr:uid="{DA5943A0-B87C-4659-B0C2-34A1BB7EB64C}"/>
    <cellStyle name="Normal 9 5 8 2" xfId="4221" xr:uid="{DE218474-0830-4502-AEBB-4E033785F05F}"/>
    <cellStyle name="Normal 9 5 8 2 2" xfId="5163" xr:uid="{DD69731D-1D4E-4B94-801C-BECAE11D3D0F}"/>
    <cellStyle name="Normal 9 5 8 3" xfId="4222" xr:uid="{6E078EC1-2530-454E-A9FE-6CB404766E96}"/>
    <cellStyle name="Normal 9 5 8 3 2" xfId="5164" xr:uid="{4AA31ADF-4EDD-483B-9E64-2D958AD79870}"/>
    <cellStyle name="Normal 9 5 8 4" xfId="4223" xr:uid="{2A285590-CE9C-45C6-B5EC-2827EEE15C09}"/>
    <cellStyle name="Normal 9 5 8 4 2" xfId="5165" xr:uid="{399144FE-F000-46FA-BD46-D679553AF298}"/>
    <cellStyle name="Normal 9 5 8 5" xfId="5162" xr:uid="{8347BB94-E501-4B86-A299-C5CD0C637B59}"/>
    <cellStyle name="Normal 9 5 9" xfId="4224" xr:uid="{47A6B084-7FE6-464F-B2B6-C60A2A1EEB26}"/>
    <cellStyle name="Normal 9 5 9 2" xfId="5166" xr:uid="{770AB4DF-48B8-460E-8959-E6D25FB3DC31}"/>
    <cellStyle name="Normal 9 6" xfId="181" xr:uid="{D03FBE26-4FF6-47F8-9C0A-3742CBC8C982}"/>
    <cellStyle name="Normal 9 6 10" xfId="5167" xr:uid="{649E5CDD-F44C-47E7-8723-C7294DF9EC26}"/>
    <cellStyle name="Normal 9 6 2" xfId="182" xr:uid="{813EB9B2-CADA-46D6-ADDA-9E16A74EC371}"/>
    <cellStyle name="Normal 9 6 2 2" xfId="423" xr:uid="{5DACACC9-9398-4A19-95AE-C5D3EBC0F5F4}"/>
    <cellStyle name="Normal 9 6 2 2 2" xfId="886" xr:uid="{6951E250-B0D5-479A-A2E0-E50B872EB3A2}"/>
    <cellStyle name="Normal 9 6 2 2 2 2" xfId="2471" xr:uid="{EEED6878-6159-406A-811D-5D05E6F597BB}"/>
    <cellStyle name="Normal 9 6 2 2 2 2 2" xfId="5171" xr:uid="{43E334BE-2312-4FF7-83B4-BECB0FA3163F}"/>
    <cellStyle name="Normal 9 6 2 2 2 3" xfId="4225" xr:uid="{7AD2EDB9-73CE-4E56-9C7B-93DCD2F3467A}"/>
    <cellStyle name="Normal 9 6 2 2 2 3 2" xfId="5172" xr:uid="{45E01AFA-C411-4F59-829A-2141B878BD41}"/>
    <cellStyle name="Normal 9 6 2 2 2 4" xfId="4226" xr:uid="{3A9FBFB6-A69F-4864-BD25-F1230EF2D380}"/>
    <cellStyle name="Normal 9 6 2 2 2 4 2" xfId="5173" xr:uid="{13E4A9D7-74D8-4463-B183-B70AC1D0EB29}"/>
    <cellStyle name="Normal 9 6 2 2 2 5" xfId="5170" xr:uid="{B4D87CB0-B149-40FF-893B-9ABDA7025981}"/>
    <cellStyle name="Normal 9 6 2 2 3" xfId="2472" xr:uid="{29C8F965-B875-4F7D-A5D9-306B1F9ECA3E}"/>
    <cellStyle name="Normal 9 6 2 2 3 2" xfId="4227" xr:uid="{EEB340BB-757B-49A8-9C57-1DFFA61A5A58}"/>
    <cellStyle name="Normal 9 6 2 2 3 2 2" xfId="5175" xr:uid="{BF000A5B-8F2E-4F57-82BB-660F1B9B5FBE}"/>
    <cellStyle name="Normal 9 6 2 2 3 3" xfId="4228" xr:uid="{0C65B902-8936-4C27-A045-FF57E9DF5F77}"/>
    <cellStyle name="Normal 9 6 2 2 3 3 2" xfId="5176" xr:uid="{96058DF9-2695-4FF5-A965-1F50B6F450DC}"/>
    <cellStyle name="Normal 9 6 2 2 3 4" xfId="4229" xr:uid="{E5A30665-C59D-46BA-B918-16AECC2F7613}"/>
    <cellStyle name="Normal 9 6 2 2 3 4 2" xfId="5177" xr:uid="{FC33B09C-2E99-4251-846D-05621FC1727F}"/>
    <cellStyle name="Normal 9 6 2 2 3 5" xfId="5174" xr:uid="{E2934320-AF50-4E16-8B5A-800D88C924B4}"/>
    <cellStyle name="Normal 9 6 2 2 4" xfId="4230" xr:uid="{7401DC43-BAA0-4696-B84B-0B7152B51FF9}"/>
    <cellStyle name="Normal 9 6 2 2 4 2" xfId="5178" xr:uid="{A4645AAD-3050-4708-B97E-0F5227EE58BA}"/>
    <cellStyle name="Normal 9 6 2 2 5" xfId="4231" xr:uid="{7B323047-03EF-4466-86BB-5A530A62C19C}"/>
    <cellStyle name="Normal 9 6 2 2 5 2" xfId="5179" xr:uid="{2A13A005-B231-4B41-B389-7F739DA4D63A}"/>
    <cellStyle name="Normal 9 6 2 2 6" xfId="4232" xr:uid="{AA2C6A84-3DDD-4FA7-B7E3-F7FB015241D4}"/>
    <cellStyle name="Normal 9 6 2 2 6 2" xfId="5180" xr:uid="{8333206B-F2AB-4BC0-A882-4142F6589A77}"/>
    <cellStyle name="Normal 9 6 2 2 7" xfId="5169" xr:uid="{AA58FCEA-9289-4ACF-B75E-8B15EB3C8711}"/>
    <cellStyle name="Normal 9 6 2 3" xfId="887" xr:uid="{DB3232FF-0D00-47DE-8B91-04238158A8A0}"/>
    <cellStyle name="Normal 9 6 2 3 2" xfId="2473" xr:uid="{470905D1-51FA-434B-B8F7-6C1A52F009A2}"/>
    <cellStyle name="Normal 9 6 2 3 2 2" xfId="4233" xr:uid="{685E7837-456C-45E8-AAFD-0F8B493ED0BD}"/>
    <cellStyle name="Normal 9 6 2 3 2 2 2" xfId="5183" xr:uid="{3EF08AAB-4587-4EB6-8A37-64E497894EAF}"/>
    <cellStyle name="Normal 9 6 2 3 2 3" xfId="4234" xr:uid="{E1D8E6EB-D7C7-486A-BA1A-778CDFBD6F63}"/>
    <cellStyle name="Normal 9 6 2 3 2 3 2" xfId="5184" xr:uid="{D634DA5E-EC2F-4E36-9213-E7988EFD0FAC}"/>
    <cellStyle name="Normal 9 6 2 3 2 4" xfId="4235" xr:uid="{D1F4F853-8670-4794-BB13-41E98180F234}"/>
    <cellStyle name="Normal 9 6 2 3 2 4 2" xfId="5185" xr:uid="{CB491CA6-4C3E-428B-991F-21CE77DCFF24}"/>
    <cellStyle name="Normal 9 6 2 3 2 5" xfId="5182" xr:uid="{B33A30A7-ED2B-4F4A-94A7-0D3C13F77430}"/>
    <cellStyle name="Normal 9 6 2 3 3" xfId="4236" xr:uid="{9629C7F9-A583-4188-AF5A-D8019E637A02}"/>
    <cellStyle name="Normal 9 6 2 3 3 2" xfId="5186" xr:uid="{F6D22ACF-4BC6-4EA1-90FD-2242F2D91047}"/>
    <cellStyle name="Normal 9 6 2 3 4" xfId="4237" xr:uid="{7BCC99DE-10DB-4A6A-B51A-A9F7145E7D53}"/>
    <cellStyle name="Normal 9 6 2 3 4 2" xfId="5187" xr:uid="{F444897F-F8EB-4120-95A9-84F922F2CBB1}"/>
    <cellStyle name="Normal 9 6 2 3 5" xfId="4238" xr:uid="{D1B79D7D-E438-41B1-B962-63F9CA1EEA7A}"/>
    <cellStyle name="Normal 9 6 2 3 5 2" xfId="5188" xr:uid="{88BE8A1A-80B5-43FD-820F-F5656549FB72}"/>
    <cellStyle name="Normal 9 6 2 3 6" xfId="5181" xr:uid="{4107592D-B289-40D7-979B-DA36F65D8C15}"/>
    <cellStyle name="Normal 9 6 2 4" xfId="2474" xr:uid="{86EBA0DC-004B-489F-8D7F-C533598E242D}"/>
    <cellStyle name="Normal 9 6 2 4 2" xfId="4239" xr:uid="{76AE5572-C340-4BA7-929A-F532851A5068}"/>
    <cellStyle name="Normal 9 6 2 4 2 2" xfId="5190" xr:uid="{FACBDB19-3E17-4D2C-9B63-A43214F38BEB}"/>
    <cellStyle name="Normal 9 6 2 4 3" xfId="4240" xr:uid="{2B6742AB-6EEA-4A81-9B9A-C92D57280845}"/>
    <cellStyle name="Normal 9 6 2 4 3 2" xfId="5191" xr:uid="{294E6828-2DDB-44DD-A0C1-1BC1DCE02D1C}"/>
    <cellStyle name="Normal 9 6 2 4 4" xfId="4241" xr:uid="{43B45DFE-64F0-4AA5-9E2C-80EBEB0BF86A}"/>
    <cellStyle name="Normal 9 6 2 4 4 2" xfId="5192" xr:uid="{53E9F243-3187-4391-B8CF-3CCB7C334C0D}"/>
    <cellStyle name="Normal 9 6 2 4 5" xfId="5189" xr:uid="{41D1B7BE-CD6F-4980-9782-9D3D1153453A}"/>
    <cellStyle name="Normal 9 6 2 5" xfId="4242" xr:uid="{FD98BB50-EC61-4C82-A455-89289774D48A}"/>
    <cellStyle name="Normal 9 6 2 5 2" xfId="4243" xr:uid="{AB057536-B0BB-489E-8C74-7AA635569A27}"/>
    <cellStyle name="Normal 9 6 2 5 2 2" xfId="5194" xr:uid="{7C8A4B7F-394A-450D-9203-794DE1223277}"/>
    <cellStyle name="Normal 9 6 2 5 3" xfId="4244" xr:uid="{ACE8B506-452B-4F2C-9971-B5A1862ABB04}"/>
    <cellStyle name="Normal 9 6 2 5 3 2" xfId="5195" xr:uid="{75B55B1C-6AA9-465A-8004-E3EA7F7AD4DA}"/>
    <cellStyle name="Normal 9 6 2 5 4" xfId="4245" xr:uid="{EF001C6B-5B9C-4D26-A4E5-0271DD8102D1}"/>
    <cellStyle name="Normal 9 6 2 5 4 2" xfId="5196" xr:uid="{7EB25143-72B4-4AE4-8E04-8CBED14879B1}"/>
    <cellStyle name="Normal 9 6 2 5 5" xfId="5193" xr:uid="{39C13C4F-F7F0-45FC-981B-D94FC8F279F3}"/>
    <cellStyle name="Normal 9 6 2 6" xfId="4246" xr:uid="{4F546697-3B1A-4864-B1D7-5094706DEB1F}"/>
    <cellStyle name="Normal 9 6 2 6 2" xfId="5197" xr:uid="{4B3A5AE6-6813-429F-B9C9-9BD8401B8EC1}"/>
    <cellStyle name="Normal 9 6 2 7" xfId="4247" xr:uid="{467694EE-5A9D-4E5A-AD11-DB957B72C392}"/>
    <cellStyle name="Normal 9 6 2 7 2" xfId="5198" xr:uid="{6FBD79D3-B401-47DA-8636-3C62E30837A4}"/>
    <cellStyle name="Normal 9 6 2 8" xfId="4248" xr:uid="{5ADFB0DE-1149-4016-B78C-E9B8049CA050}"/>
    <cellStyle name="Normal 9 6 2 8 2" xfId="5199" xr:uid="{2714EE42-6E6A-477C-B118-3B1CAAE0055F}"/>
    <cellStyle name="Normal 9 6 2 9" xfId="5168" xr:uid="{3797E0E1-075B-4667-A0FC-8CBD7BC8E4B2}"/>
    <cellStyle name="Normal 9 6 3" xfId="424" xr:uid="{27CAFF62-D63D-4123-9FB3-0D155A9B9C2C}"/>
    <cellStyle name="Normal 9 6 3 2" xfId="888" xr:uid="{1BB08724-21AA-4C10-9A20-22541A9AB638}"/>
    <cellStyle name="Normal 9 6 3 2 2" xfId="889" xr:uid="{B0CD06ED-3D0F-4FE5-A8BF-762BB1F4505F}"/>
    <cellStyle name="Normal 9 6 3 2 2 2" xfId="5202" xr:uid="{4C31D704-E466-4C26-AE83-669AFB5609C7}"/>
    <cellStyle name="Normal 9 6 3 2 3" xfId="4249" xr:uid="{2187A8A2-9D51-40EE-A1A2-A6D3F480DBAB}"/>
    <cellStyle name="Normal 9 6 3 2 3 2" xfId="5203" xr:uid="{6B3763C3-00BC-4188-92DB-95F82E67D627}"/>
    <cellStyle name="Normal 9 6 3 2 4" xfId="4250" xr:uid="{73EB4A0B-85A0-4007-A54F-FBD43AE04FB5}"/>
    <cellStyle name="Normal 9 6 3 2 4 2" xfId="5204" xr:uid="{7EB4E084-C4A9-45A3-B383-701B64C0BF6D}"/>
    <cellStyle name="Normal 9 6 3 2 5" xfId="5201" xr:uid="{BEBAEC47-2327-4945-8110-E6435895A7D3}"/>
    <cellStyle name="Normal 9 6 3 3" xfId="890" xr:uid="{916D7572-6BD8-4164-98F3-D3B2C7B8720D}"/>
    <cellStyle name="Normal 9 6 3 3 2" xfId="4251" xr:uid="{E9EDAB31-00E9-4C25-AB74-1FBE72C19E1F}"/>
    <cellStyle name="Normal 9 6 3 3 2 2" xfId="5206" xr:uid="{1BFD618A-1DE0-49F9-9E64-68BAF5154980}"/>
    <cellStyle name="Normal 9 6 3 3 3" xfId="4252" xr:uid="{87D1E92B-DD28-4C3D-9383-C0E2B62F075C}"/>
    <cellStyle name="Normal 9 6 3 3 3 2" xfId="5207" xr:uid="{19ABC816-4E74-4FCA-A790-12F443908893}"/>
    <cellStyle name="Normal 9 6 3 3 4" xfId="4253" xr:uid="{BD28230B-D362-4D57-AA8B-E60FFCE5D9A7}"/>
    <cellStyle name="Normal 9 6 3 3 4 2" xfId="5208" xr:uid="{BE4BB915-F97F-4FFE-BD30-03D2630A8249}"/>
    <cellStyle name="Normal 9 6 3 3 5" xfId="5205" xr:uid="{4927540C-20A1-4E11-BA9A-D52461E18859}"/>
    <cellStyle name="Normal 9 6 3 4" xfId="4254" xr:uid="{162695A7-0A26-448C-A012-792D67D87108}"/>
    <cellStyle name="Normal 9 6 3 4 2" xfId="5209" xr:uid="{A8E820A7-57D9-49AF-A6A0-A1A8E7E20A90}"/>
    <cellStyle name="Normal 9 6 3 5" xfId="4255" xr:uid="{8235E060-3328-48FF-8452-FFB1AB80BCB6}"/>
    <cellStyle name="Normal 9 6 3 5 2" xfId="5210" xr:uid="{D44CC9F7-9E3E-44B3-8E30-544720041FAF}"/>
    <cellStyle name="Normal 9 6 3 6" xfId="4256" xr:uid="{AA1D74E8-9059-45F6-B1A6-4DA17C1ADF4D}"/>
    <cellStyle name="Normal 9 6 3 6 2" xfId="5211" xr:uid="{0DEDAA65-DDEB-4316-B997-DB15C59248EE}"/>
    <cellStyle name="Normal 9 6 3 7" xfId="5200" xr:uid="{9531CB5C-D9C7-4DF1-ADF8-5F549AC9FC42}"/>
    <cellStyle name="Normal 9 6 4" xfId="425" xr:uid="{08440925-3CB8-4AB9-AE3F-54F5B61A7A50}"/>
    <cellStyle name="Normal 9 6 4 2" xfId="891" xr:uid="{FE11A45C-D941-4BD1-A845-1877DE762EED}"/>
    <cellStyle name="Normal 9 6 4 2 2" xfId="4257" xr:uid="{E4A4F533-1FF5-47F9-8E41-62540F8CA2B4}"/>
    <cellStyle name="Normal 9 6 4 2 2 2" xfId="5214" xr:uid="{E60C0A77-B84A-4074-BE8E-10E731857596}"/>
    <cellStyle name="Normal 9 6 4 2 3" xfId="4258" xr:uid="{9515D195-0724-41F8-85DB-365D18495D3B}"/>
    <cellStyle name="Normal 9 6 4 2 3 2" xfId="5215" xr:uid="{06909910-FD45-4EB4-8C1B-0CE2B70DD55B}"/>
    <cellStyle name="Normal 9 6 4 2 4" xfId="4259" xr:uid="{F1611492-658E-4D81-A03A-2C183CA32D80}"/>
    <cellStyle name="Normal 9 6 4 2 4 2" xfId="5216" xr:uid="{FBD866CE-D441-4206-AC91-65295D1EE284}"/>
    <cellStyle name="Normal 9 6 4 2 5" xfId="5213" xr:uid="{6DDECA60-974E-44A7-A0F7-B267490F031B}"/>
    <cellStyle name="Normal 9 6 4 3" xfId="4260" xr:uid="{4A1E3591-84EC-4247-BF52-490F63A44405}"/>
    <cellStyle name="Normal 9 6 4 3 2" xfId="5217" xr:uid="{EC6966D0-5963-45CD-BE2F-13672D5B50D3}"/>
    <cellStyle name="Normal 9 6 4 4" xfId="4261" xr:uid="{1240EBD8-BE94-45F3-96B0-F189BDE316BE}"/>
    <cellStyle name="Normal 9 6 4 4 2" xfId="5218" xr:uid="{9186EFFB-CFF6-40F9-88F0-9B1463A9F680}"/>
    <cellStyle name="Normal 9 6 4 5" xfId="4262" xr:uid="{496AC942-F8AE-4E88-8E9C-4474637DE967}"/>
    <cellStyle name="Normal 9 6 4 5 2" xfId="5219" xr:uid="{6F5DC400-6605-4A38-9D2B-E791014AAD6B}"/>
    <cellStyle name="Normal 9 6 4 6" xfId="5212" xr:uid="{2DE92B80-DC02-408B-9854-845C8C5A7CE2}"/>
    <cellStyle name="Normal 9 6 5" xfId="892" xr:uid="{59F07D6B-2DF1-44F4-8A38-A44EA7BF30D5}"/>
    <cellStyle name="Normal 9 6 5 2" xfId="4263" xr:uid="{0185975E-3869-48FC-9676-0F4427AC8022}"/>
    <cellStyle name="Normal 9 6 5 2 2" xfId="5221" xr:uid="{7159A656-3ED2-43E2-94F1-DFE42589B2E7}"/>
    <cellStyle name="Normal 9 6 5 3" xfId="4264" xr:uid="{8A6707DB-7140-4B82-A4B4-ABB11C107596}"/>
    <cellStyle name="Normal 9 6 5 3 2" xfId="5222" xr:uid="{16D32D0E-DE9A-4F5B-AF05-088157D55DF5}"/>
    <cellStyle name="Normal 9 6 5 4" xfId="4265" xr:uid="{A234C3CF-4CFF-4303-B343-28C17B885220}"/>
    <cellStyle name="Normal 9 6 5 4 2" xfId="5223" xr:uid="{1024B9FF-35D5-469A-B230-92670D1FECB3}"/>
    <cellStyle name="Normal 9 6 5 5" xfId="5220" xr:uid="{1FDA5F82-77FD-4AD3-80AB-53D6629427E5}"/>
    <cellStyle name="Normal 9 6 6" xfId="4266" xr:uid="{843142DE-3397-4B17-A2AE-700DB71D495D}"/>
    <cellStyle name="Normal 9 6 6 2" xfId="4267" xr:uid="{DDDBEDD3-0312-41F1-842E-D7F8E76F39DE}"/>
    <cellStyle name="Normal 9 6 6 2 2" xfId="5225" xr:uid="{A91D11D4-535D-4A52-8616-6AB36CDF2B7B}"/>
    <cellStyle name="Normal 9 6 6 3" xfId="4268" xr:uid="{E32C0DC4-C208-4B24-992D-F2E35C40A30E}"/>
    <cellStyle name="Normal 9 6 6 3 2" xfId="5226" xr:uid="{5721EE4F-2D60-4547-BF40-A3F48197B939}"/>
    <cellStyle name="Normal 9 6 6 4" xfId="4269" xr:uid="{F9D508EB-8A28-4DA7-89B4-63373CA77C9D}"/>
    <cellStyle name="Normal 9 6 6 4 2" xfId="5227" xr:uid="{984FB032-71F8-4B17-9D42-7441D925D05E}"/>
    <cellStyle name="Normal 9 6 6 5" xfId="5224" xr:uid="{C96F731E-1382-4F54-8549-0782284A6632}"/>
    <cellStyle name="Normal 9 6 7" xfId="4270" xr:uid="{A05B003F-A23D-468C-8CA2-1486767C0072}"/>
    <cellStyle name="Normal 9 6 7 2" xfId="5228" xr:uid="{250B1321-6F41-4C2D-AD40-042B4E7BC9D7}"/>
    <cellStyle name="Normal 9 6 8" xfId="4271" xr:uid="{D81CE43C-720C-4378-A07A-C84BD5F72F3E}"/>
    <cellStyle name="Normal 9 6 8 2" xfId="5229" xr:uid="{71984E2E-94B8-4BEC-8CE9-1213644EE260}"/>
    <cellStyle name="Normal 9 6 9" xfId="4272" xr:uid="{8C085C2C-D6B6-4A94-BA5D-AF17B1DDCD48}"/>
    <cellStyle name="Normal 9 6 9 2" xfId="5230" xr:uid="{0AFA9C0D-DD32-4DEC-8F7D-F33A955B61E5}"/>
    <cellStyle name="Normal 9 7" xfId="183" xr:uid="{04C92009-E323-4D05-8F03-EA1908496D2B}"/>
    <cellStyle name="Normal 9 7 2" xfId="426" xr:uid="{189454ED-B3A1-41C7-9663-DDF042C955A2}"/>
    <cellStyle name="Normal 9 7 2 2" xfId="893" xr:uid="{B76D350F-A5D8-4FF5-9E96-6D46AE9E598F}"/>
    <cellStyle name="Normal 9 7 2 2 2" xfId="2475" xr:uid="{3727FC29-B4BC-496A-AB29-D824633C3771}"/>
    <cellStyle name="Normal 9 7 2 2 2 2" xfId="2476" xr:uid="{2F4B13DA-D198-418C-A93E-098650EFA151}"/>
    <cellStyle name="Normal 9 7 2 2 2 2 2" xfId="5235" xr:uid="{22262CD4-46E5-4C33-975D-98F8C77047A6}"/>
    <cellStyle name="Normal 9 7 2 2 2 3" xfId="5234" xr:uid="{1392F87F-B4AF-4A20-A11D-D34694AE6C6F}"/>
    <cellStyle name="Normal 9 7 2 2 3" xfId="2477" xr:uid="{BE2D399F-E370-4106-8004-A400985C293D}"/>
    <cellStyle name="Normal 9 7 2 2 3 2" xfId="5236" xr:uid="{D47D7432-3DA8-4AE2-BD59-E4DF33888F97}"/>
    <cellStyle name="Normal 9 7 2 2 4" xfId="4273" xr:uid="{4BB6A154-9914-4E71-8BD1-F8B2F6F85D29}"/>
    <cellStyle name="Normal 9 7 2 2 4 2" xfId="5237" xr:uid="{9F4B2F3D-3AA9-4C71-9023-17FECB25AF35}"/>
    <cellStyle name="Normal 9 7 2 2 5" xfId="5233" xr:uid="{02869F2C-C88A-4468-A1AE-230049E021E8}"/>
    <cellStyle name="Normal 9 7 2 3" xfId="2478" xr:uid="{7E0729A9-029E-43F8-A2EF-2002115D6842}"/>
    <cellStyle name="Normal 9 7 2 3 2" xfId="2479" xr:uid="{A8995A30-E2E2-4B8C-9A10-C46EB6C5D029}"/>
    <cellStyle name="Normal 9 7 2 3 2 2" xfId="5239" xr:uid="{70840D77-773B-4270-9FCB-FBC0B328ADF5}"/>
    <cellStyle name="Normal 9 7 2 3 3" xfId="4274" xr:uid="{CB6C9E59-3B63-40CB-8A68-9DC62653079E}"/>
    <cellStyle name="Normal 9 7 2 3 3 2" xfId="5240" xr:uid="{B0FA6857-677F-4B61-AA4A-7AAB109564BE}"/>
    <cellStyle name="Normal 9 7 2 3 4" xfId="4275" xr:uid="{46A150A3-41C3-4284-B45B-13C4B3E3849D}"/>
    <cellStyle name="Normal 9 7 2 3 4 2" xfId="5241" xr:uid="{51E0CD4B-29CF-40F4-82D7-1C11BDF559C5}"/>
    <cellStyle name="Normal 9 7 2 3 5" xfId="5238" xr:uid="{F6021156-5DB8-4E24-8E47-E3653DE559F3}"/>
    <cellStyle name="Normal 9 7 2 4" xfId="2480" xr:uid="{17C3D297-96AA-44CD-B912-8DB7D82C71CE}"/>
    <cellStyle name="Normal 9 7 2 4 2" xfId="5242" xr:uid="{E7A889CE-F089-4F01-88A8-EC103B8DEED2}"/>
    <cellStyle name="Normal 9 7 2 5" xfId="4276" xr:uid="{9E40B385-3107-4A8B-9248-B6C2F64F8445}"/>
    <cellStyle name="Normal 9 7 2 5 2" xfId="5243" xr:uid="{8EC6B957-BDE9-4784-9EC2-820FBBD76E29}"/>
    <cellStyle name="Normal 9 7 2 6" xfId="4277" xr:uid="{DE80DC55-1F13-4A55-BBF7-7FF36E76BAE9}"/>
    <cellStyle name="Normal 9 7 2 6 2" xfId="5244" xr:uid="{EB0E533B-2882-434E-A688-5CBF21CA5A39}"/>
    <cellStyle name="Normal 9 7 2 7" xfId="5232" xr:uid="{916AE686-4603-4E70-8E49-EA11F4E68194}"/>
    <cellStyle name="Normal 9 7 3" xfId="894" xr:uid="{3E1450D5-8FD8-4F8C-90A5-F130CEF3014C}"/>
    <cellStyle name="Normal 9 7 3 2" xfId="2481" xr:uid="{00FAC39C-A006-4CD2-B85A-F918C6FDD2EE}"/>
    <cellStyle name="Normal 9 7 3 2 2" xfId="2482" xr:uid="{F1A9B2E4-9AA2-483B-9A50-1FAB428925A9}"/>
    <cellStyle name="Normal 9 7 3 2 2 2" xfId="5247" xr:uid="{A7561DC5-E26E-43E1-9EFF-EFF3AC5A1365}"/>
    <cellStyle name="Normal 9 7 3 2 3" xfId="4278" xr:uid="{77791CBE-102C-4367-9E6C-C576BB33E5D4}"/>
    <cellStyle name="Normal 9 7 3 2 3 2" xfId="5248" xr:uid="{0F42F87B-076F-4E6D-9999-EB864779B617}"/>
    <cellStyle name="Normal 9 7 3 2 4" xfId="4279" xr:uid="{D6684244-6A2D-4C8D-8BBA-28817794C0B4}"/>
    <cellStyle name="Normal 9 7 3 2 4 2" xfId="5249" xr:uid="{F2629AFE-9BE6-47C9-AB76-B66220D6959B}"/>
    <cellStyle name="Normal 9 7 3 2 5" xfId="5246" xr:uid="{4F12641B-6FC9-4F5A-B146-2F664779114D}"/>
    <cellStyle name="Normal 9 7 3 3" xfId="2483" xr:uid="{3F00E567-833E-45B7-9676-0841DFFCD9BF}"/>
    <cellStyle name="Normal 9 7 3 3 2" xfId="5250" xr:uid="{3A741DFE-E0AA-48D6-878C-ACEA8FA9F55A}"/>
    <cellStyle name="Normal 9 7 3 4" xfId="4280" xr:uid="{BF820A49-CD9F-4266-8785-58F87034B7F1}"/>
    <cellStyle name="Normal 9 7 3 4 2" xfId="5251" xr:uid="{DA0553EA-A4AC-4319-A4C4-632509301579}"/>
    <cellStyle name="Normal 9 7 3 5" xfId="4281" xr:uid="{24E64F49-0003-44F9-98A6-0826F958B219}"/>
    <cellStyle name="Normal 9 7 3 5 2" xfId="5252" xr:uid="{B5C25985-0516-4371-BBD9-ACBE19889081}"/>
    <cellStyle name="Normal 9 7 3 6" xfId="5245" xr:uid="{4AA1E013-B264-4104-9813-23641E7B5608}"/>
    <cellStyle name="Normal 9 7 4" xfId="2484" xr:uid="{31EE089D-5D6A-471E-A37C-4A85953808DA}"/>
    <cellStyle name="Normal 9 7 4 2" xfId="2485" xr:uid="{9C213DE3-45E3-4133-8C83-3CAE2A218BD1}"/>
    <cellStyle name="Normal 9 7 4 2 2" xfId="5254" xr:uid="{355E93A4-8976-4B66-8309-99B176AD2106}"/>
    <cellStyle name="Normal 9 7 4 3" xfId="4282" xr:uid="{F60D1DA0-69DE-4B4B-ADCA-7C731817BE83}"/>
    <cellStyle name="Normal 9 7 4 3 2" xfId="5255" xr:uid="{6B120794-F2A5-46A8-83E1-4B33F19C32DC}"/>
    <cellStyle name="Normal 9 7 4 4" xfId="4283" xr:uid="{2901ACCA-021B-4026-8A00-A5D196D1B773}"/>
    <cellStyle name="Normal 9 7 4 4 2" xfId="5256" xr:uid="{7B2DF108-9149-485A-B0EF-376B15A9E380}"/>
    <cellStyle name="Normal 9 7 4 5" xfId="5253" xr:uid="{EE1FD2B4-84DE-46C5-837A-33253D8BA755}"/>
    <cellStyle name="Normal 9 7 5" xfId="2486" xr:uid="{2899D9F0-1E91-4E2B-A903-AB1AAA8F044D}"/>
    <cellStyle name="Normal 9 7 5 2" xfId="4284" xr:uid="{5F43946E-2B7E-44E6-9C89-B43D04D4986A}"/>
    <cellStyle name="Normal 9 7 5 2 2" xfId="5258" xr:uid="{4E29DDBA-C6F8-4686-B817-32CD2C0F83D9}"/>
    <cellStyle name="Normal 9 7 5 3" xfId="4285" xr:uid="{74EB9E83-60ED-450E-AAE1-A0BEE9CD48EE}"/>
    <cellStyle name="Normal 9 7 5 3 2" xfId="5259" xr:uid="{6394A436-136E-4688-94BD-89229C521566}"/>
    <cellStyle name="Normal 9 7 5 4" xfId="4286" xr:uid="{6BFFD335-566F-41CD-9685-D5A0200A9D23}"/>
    <cellStyle name="Normal 9 7 5 4 2" xfId="5260" xr:uid="{79095916-A36D-48B5-A5EE-465ECC5996C2}"/>
    <cellStyle name="Normal 9 7 5 5" xfId="5257" xr:uid="{9AF13961-1B13-4C46-9B99-D3A8F6B14B85}"/>
    <cellStyle name="Normal 9 7 6" xfId="4287" xr:uid="{A6021AE8-3223-4227-93B2-021303BC571D}"/>
    <cellStyle name="Normal 9 7 6 2" xfId="5261" xr:uid="{8A7296F4-A24C-45D2-806D-E3609E3C9FAF}"/>
    <cellStyle name="Normal 9 7 7" xfId="4288" xr:uid="{760F6321-8212-4A47-9BE6-EDC985FFD148}"/>
    <cellStyle name="Normal 9 7 7 2" xfId="5262" xr:uid="{6C641916-66CE-40D2-A045-BA9B77920255}"/>
    <cellStyle name="Normal 9 7 8" xfId="4289" xr:uid="{B05FB49C-BB43-4A32-9EBF-5FFB8EEEBF53}"/>
    <cellStyle name="Normal 9 7 8 2" xfId="5263" xr:uid="{0BFD8205-B431-463B-8533-F4DD7212A245}"/>
    <cellStyle name="Normal 9 7 9" xfId="5231" xr:uid="{63A3B908-ED50-4332-8865-0158500E3D21}"/>
    <cellStyle name="Normal 9 8" xfId="427" xr:uid="{8656C7E0-FD10-4E0A-A7C7-F99AB7AB5388}"/>
    <cellStyle name="Normal 9 8 2" xfId="895" xr:uid="{64A1AAAB-FE1E-4298-8A35-B432F2AC9015}"/>
    <cellStyle name="Normal 9 8 2 2" xfId="896" xr:uid="{4D94595F-5846-4802-BE7A-1A2D320F2142}"/>
    <cellStyle name="Normal 9 8 2 2 2" xfId="2487" xr:uid="{526F4CEB-0806-4305-A2C8-C33A113B5F13}"/>
    <cellStyle name="Normal 9 8 2 2 2 2" xfId="5267" xr:uid="{8D269BF5-9B37-45C6-9A13-97F49C0945D5}"/>
    <cellStyle name="Normal 9 8 2 2 3" xfId="4290" xr:uid="{4B786A13-B19B-4BB7-8E64-61CF02891502}"/>
    <cellStyle name="Normal 9 8 2 2 3 2" xfId="5268" xr:uid="{29B512C3-96F6-4161-9CE3-901B398A16F9}"/>
    <cellStyle name="Normal 9 8 2 2 4" xfId="4291" xr:uid="{F54E14D7-159D-4F43-B10B-25A338563A2E}"/>
    <cellStyle name="Normal 9 8 2 2 4 2" xfId="5269" xr:uid="{B6314E92-EFEA-45DE-8EC0-11868E1515DC}"/>
    <cellStyle name="Normal 9 8 2 2 5" xfId="5266" xr:uid="{BA770C98-E949-4E90-B1E6-DE38CE428B86}"/>
    <cellStyle name="Normal 9 8 2 3" xfId="2488" xr:uid="{99BDFEFB-02DF-4EF1-AD26-97E6B0FF5CDF}"/>
    <cellStyle name="Normal 9 8 2 3 2" xfId="5270" xr:uid="{72BE4966-CCD7-43AD-9A5B-7F200C59F27C}"/>
    <cellStyle name="Normal 9 8 2 4" xfId="4292" xr:uid="{6DD353CA-9BA4-425B-AEA3-066B824B76A6}"/>
    <cellStyle name="Normal 9 8 2 4 2" xfId="5271" xr:uid="{602C42DE-2945-4076-8155-42DAB9833D1B}"/>
    <cellStyle name="Normal 9 8 2 5" xfId="4293" xr:uid="{A3BCAFBE-BF7A-4BA6-AE6A-9A8E5F731178}"/>
    <cellStyle name="Normal 9 8 2 5 2" xfId="5272" xr:uid="{7FA92150-E7A6-4849-82D9-C840FE5F35BD}"/>
    <cellStyle name="Normal 9 8 2 6" xfId="5265" xr:uid="{DEF62091-4C4C-4741-B366-044CDFB2326B}"/>
    <cellStyle name="Normal 9 8 3" xfId="897" xr:uid="{CCC47F28-D934-4009-AB2C-6DE2B5D7FA11}"/>
    <cellStyle name="Normal 9 8 3 2" xfId="2489" xr:uid="{004669C2-296A-43BB-A4D5-5BA5096488BC}"/>
    <cellStyle name="Normal 9 8 3 2 2" xfId="5274" xr:uid="{4FA67F07-0C17-40F2-BDA2-37EF46273652}"/>
    <cellStyle name="Normal 9 8 3 3" xfId="4294" xr:uid="{0E0D9141-8812-4846-B089-833E111989F4}"/>
    <cellStyle name="Normal 9 8 3 3 2" xfId="5275" xr:uid="{F96090A1-E86D-42DA-A60A-36A570CB607A}"/>
    <cellStyle name="Normal 9 8 3 4" xfId="4295" xr:uid="{5C774207-8457-41E8-838F-4EBFEFF4F05F}"/>
    <cellStyle name="Normal 9 8 3 4 2" xfId="5276" xr:uid="{FB8FDD78-6379-4BAA-8460-53E58EBDEE1F}"/>
    <cellStyle name="Normal 9 8 3 5" xfId="5273" xr:uid="{C019EEA5-A285-4846-AB53-4E68BC349579}"/>
    <cellStyle name="Normal 9 8 4" xfId="2490" xr:uid="{E83B29B0-39EA-4C4E-8C1D-82046EAC8872}"/>
    <cellStyle name="Normal 9 8 4 2" xfId="4296" xr:uid="{B30178A0-308E-4B54-ADA9-83BAA7DDD980}"/>
    <cellStyle name="Normal 9 8 4 2 2" xfId="5278" xr:uid="{B3D675D0-D30D-4494-AF41-6AFFBC9DC371}"/>
    <cellStyle name="Normal 9 8 4 3" xfId="4297" xr:uid="{40FAEE6F-F00C-4A4A-8C6E-C7337D81293F}"/>
    <cellStyle name="Normal 9 8 4 3 2" xfId="5279" xr:uid="{AD34B6E0-6A96-4657-BCA3-A50F4DC34C6A}"/>
    <cellStyle name="Normal 9 8 4 4" xfId="4298" xr:uid="{E523AF2B-7196-4307-9D43-EA2E3E2BF024}"/>
    <cellStyle name="Normal 9 8 4 4 2" xfId="5280" xr:uid="{4337611E-1FCA-4741-A8B3-FBDCE3D6DA55}"/>
    <cellStyle name="Normal 9 8 4 5" xfId="5277" xr:uid="{9896DD4B-8739-4D5C-8189-1F1FFF3ADDDC}"/>
    <cellStyle name="Normal 9 8 5" xfId="4299" xr:uid="{1A0F2D3A-730D-4E88-9CD7-71D4088F794E}"/>
    <cellStyle name="Normal 9 8 5 2" xfId="5281" xr:uid="{10632422-DDA7-4DFB-8A0D-DE2DDCEBD6B4}"/>
    <cellStyle name="Normal 9 8 6" xfId="4300" xr:uid="{9C4BCE0C-00FF-4C2D-9A34-E7C9B4482351}"/>
    <cellStyle name="Normal 9 8 6 2" xfId="5282" xr:uid="{F5C5C0CB-C7C0-4A71-918D-C1C73615D774}"/>
    <cellStyle name="Normal 9 8 7" xfId="4301" xr:uid="{C6986249-DC97-4022-80AA-F404D4092830}"/>
    <cellStyle name="Normal 9 8 7 2" xfId="5283" xr:uid="{DB0D3544-95DF-429F-8CE6-1C40BF3BD611}"/>
    <cellStyle name="Normal 9 8 8" xfId="5264" xr:uid="{C8F7CDCF-241F-4025-B150-58D2B9E2A89E}"/>
    <cellStyle name="Normal 9 9" xfId="428" xr:uid="{963AA8B1-FE85-4ECC-806C-25E5FBE79932}"/>
    <cellStyle name="Normal 9 9 2" xfId="898" xr:uid="{33F04A29-D191-4CAD-9B84-41C8BF066DD7}"/>
    <cellStyle name="Normal 9 9 2 2" xfId="2491" xr:uid="{C008AC9B-08C0-493C-93D1-CF40559DE964}"/>
    <cellStyle name="Normal 9 9 2 2 2" xfId="5286" xr:uid="{E7B35764-52CB-4B9E-8BFE-8095F8E10E0A}"/>
    <cellStyle name="Normal 9 9 2 3" xfId="4302" xr:uid="{A336D684-82C0-45E8-9053-EEF214FD6765}"/>
    <cellStyle name="Normal 9 9 2 3 2" xfId="5287" xr:uid="{E47820EC-AFC1-4378-8061-031ECA725F61}"/>
    <cellStyle name="Normal 9 9 2 4" xfId="4303" xr:uid="{1B53C38D-4EDE-427F-AB7B-1B152F99F91A}"/>
    <cellStyle name="Normal 9 9 2 4 2" xfId="5288" xr:uid="{A91F445C-85E7-4482-9611-5692B0B9876E}"/>
    <cellStyle name="Normal 9 9 2 5" xfId="5285" xr:uid="{1A3FA9BC-27C2-4FBA-87DF-EBE59487AC97}"/>
    <cellStyle name="Normal 9 9 3" xfId="2492" xr:uid="{62C238B7-E33B-4A49-80DD-FF3E828FA8D4}"/>
    <cellStyle name="Normal 9 9 3 2" xfId="4304" xr:uid="{B2808A2F-7A89-4C7A-A713-BC0E73ECDA6A}"/>
    <cellStyle name="Normal 9 9 3 2 2" xfId="5290" xr:uid="{A04D10AE-5AA2-4D7D-8BBD-98B563988D91}"/>
    <cellStyle name="Normal 9 9 3 3" xfId="4305" xr:uid="{36B9F823-E554-49E7-9E3D-105E0E15C8B7}"/>
    <cellStyle name="Normal 9 9 3 3 2" xfId="5291" xr:uid="{76F702DA-E31A-411C-A96C-A9AD6278D559}"/>
    <cellStyle name="Normal 9 9 3 4" xfId="4306" xr:uid="{35D8CC63-8D4B-4292-984D-2E3AAC2F2B94}"/>
    <cellStyle name="Normal 9 9 3 4 2" xfId="5292" xr:uid="{1B2E5F29-11BA-4D25-B264-CC056453EEA1}"/>
    <cellStyle name="Normal 9 9 3 5" xfId="5289" xr:uid="{ABA71E18-3E1A-4538-AF4A-5C0FBB884B19}"/>
    <cellStyle name="Normal 9 9 4" xfId="4307" xr:uid="{FD469146-7F73-4701-9C8D-B96D265DDA5A}"/>
    <cellStyle name="Normal 9 9 4 2" xfId="5293" xr:uid="{939DD16F-05D5-4646-89A3-5EA3E9F93E27}"/>
    <cellStyle name="Normal 9 9 5" xfId="4308" xr:uid="{E401DCEC-8F41-4CB2-A720-9C98EC2D77EB}"/>
    <cellStyle name="Normal 9 9 5 2" xfId="5294" xr:uid="{80B0FE8E-53A6-49EC-AE3D-8EB9C77B989F}"/>
    <cellStyle name="Normal 9 9 6" xfId="4309" xr:uid="{C2CDCA8C-4E65-4D6E-B034-C2A37E176F19}"/>
    <cellStyle name="Normal 9 9 6 2" xfId="5295" xr:uid="{9C65A0D3-C9A0-46E6-9E0C-E5AA61C57303}"/>
    <cellStyle name="Normal 9 9 7" xfId="5284" xr:uid="{DA9C78FF-F348-439C-9666-35C3E5E02F6C}"/>
    <cellStyle name="Percent 2" xfId="70" xr:uid="{D5FE4D35-72F3-4FB4-8C14-5033A358263E}"/>
    <cellStyle name="Percent 2 2" xfId="5296" xr:uid="{65A0B360-B740-4A94-8902-9D8B922216B4}"/>
    <cellStyle name="Гиперссылка 2" xfId="4" xr:uid="{49BAA0F8-B3D3-41B5-87DD-435502328B29}"/>
    <cellStyle name="Гиперссылка 2 2" xfId="5297" xr:uid="{E201C255-EBEA-4C9A-BCF2-FDE088B44B4C}"/>
    <cellStyle name="Обычный 2" xfId="1" xr:uid="{A3CD5D5E-4502-4158-8112-08CDD679ACF5}"/>
    <cellStyle name="Обычный 2 2" xfId="5" xr:uid="{D19F253E-EE9B-4476-9D91-2EE3A6D7A3DC}"/>
    <cellStyle name="Обычный 2 2 2" xfId="5299" xr:uid="{280B1C95-1D72-4CAD-ADDF-AD452BE22B29}"/>
    <cellStyle name="Обычный 2 3" xfId="5298" xr:uid="{34BEEE62-18E1-4DF4-9673-B1F77FA8118C}"/>
    <cellStyle name="常规_Sheet1_1" xfId="4411" xr:uid="{81C73BB2-EFBB-49B5-AE55-3CC50ABE2894}"/>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6"/>
  <sheetViews>
    <sheetView tabSelected="1" zoomScale="90" zoomScaleNormal="90" workbookViewId="0">
      <selection activeCell="H6" sqref="H5:H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760</v>
      </c>
      <c r="C10" s="120"/>
      <c r="D10" s="120"/>
      <c r="E10" s="120"/>
      <c r="F10" s="115"/>
      <c r="G10" s="116"/>
      <c r="H10" s="116" t="s">
        <v>760</v>
      </c>
      <c r="I10" s="120"/>
      <c r="J10" s="141">
        <v>53293</v>
      </c>
      <c r="K10" s="115"/>
    </row>
    <row r="11" spans="1:11">
      <c r="A11" s="114"/>
      <c r="B11" s="114" t="s">
        <v>768</v>
      </c>
      <c r="C11" s="120"/>
      <c r="D11" s="120"/>
      <c r="E11" s="120"/>
      <c r="F11" s="115"/>
      <c r="G11" s="116"/>
      <c r="H11" s="116" t="s">
        <v>768</v>
      </c>
      <c r="I11" s="120"/>
      <c r="J11" s="142"/>
      <c r="K11" s="115"/>
    </row>
    <row r="12" spans="1:11">
      <c r="A12" s="114"/>
      <c r="B12" s="114" t="s">
        <v>761</v>
      </c>
      <c r="C12" s="120"/>
      <c r="D12" s="120"/>
      <c r="E12" s="120"/>
      <c r="F12" s="115"/>
      <c r="G12" s="116"/>
      <c r="H12" s="116" t="s">
        <v>761</v>
      </c>
      <c r="I12" s="120"/>
      <c r="J12" s="120"/>
      <c r="K12" s="115"/>
    </row>
    <row r="13" spans="1:11">
      <c r="A13" s="114"/>
      <c r="B13" s="114" t="s">
        <v>762</v>
      </c>
      <c r="C13" s="120"/>
      <c r="D13" s="120"/>
      <c r="E13" s="120"/>
      <c r="F13" s="115"/>
      <c r="G13" s="116"/>
      <c r="H13" s="116" t="s">
        <v>762</v>
      </c>
      <c r="I13" s="120"/>
      <c r="J13" s="99" t="s">
        <v>11</v>
      </c>
      <c r="K13" s="115"/>
    </row>
    <row r="14" spans="1:11" ht="15" customHeight="1">
      <c r="A14" s="114"/>
      <c r="B14" s="114" t="s">
        <v>152</v>
      </c>
      <c r="C14" s="120"/>
      <c r="D14" s="120"/>
      <c r="E14" s="120"/>
      <c r="F14" s="115"/>
      <c r="G14" s="116"/>
      <c r="H14" s="116" t="s">
        <v>152</v>
      </c>
      <c r="I14" s="120"/>
      <c r="J14" s="143">
        <v>45341</v>
      </c>
      <c r="K14" s="115"/>
    </row>
    <row r="15" spans="1:11" ht="15" customHeight="1">
      <c r="A15" s="114"/>
      <c r="B15" s="6" t="s">
        <v>6</v>
      </c>
      <c r="C15" s="7"/>
      <c r="D15" s="7"/>
      <c r="E15" s="7"/>
      <c r="F15" s="8"/>
      <c r="G15" s="116"/>
      <c r="H15" s="9" t="s">
        <v>6</v>
      </c>
      <c r="I15" s="120"/>
      <c r="J15" s="144"/>
      <c r="K15" s="115"/>
    </row>
    <row r="16" spans="1:11" ht="15" customHeight="1">
      <c r="A16" s="114"/>
      <c r="B16" s="120"/>
      <c r="C16" s="120"/>
      <c r="D16" s="120"/>
      <c r="E16" s="120"/>
      <c r="F16" s="120"/>
      <c r="G16" s="120"/>
      <c r="H16" s="120"/>
      <c r="I16" s="123" t="s">
        <v>142</v>
      </c>
      <c r="J16" s="129">
        <v>41745</v>
      </c>
      <c r="K16" s="115"/>
    </row>
    <row r="17" spans="1:11">
      <c r="A17" s="114"/>
      <c r="B17" s="120" t="s">
        <v>714</v>
      </c>
      <c r="C17" s="120"/>
      <c r="D17" s="120"/>
      <c r="E17" s="120"/>
      <c r="F17" s="120"/>
      <c r="G17" s="120"/>
      <c r="H17" s="120"/>
      <c r="I17" s="123" t="s">
        <v>143</v>
      </c>
      <c r="J17" s="129" t="s">
        <v>759</v>
      </c>
      <c r="K17" s="115"/>
    </row>
    <row r="18" spans="1:11" ht="18">
      <c r="A18" s="114"/>
      <c r="B18" s="120" t="s">
        <v>715</v>
      </c>
      <c r="C18" s="120"/>
      <c r="D18" s="120"/>
      <c r="E18" s="120"/>
      <c r="F18" s="120"/>
      <c r="G18" s="120"/>
      <c r="H18" s="120"/>
      <c r="I18" s="122" t="s">
        <v>258</v>
      </c>
      <c r="J18" s="104" t="s">
        <v>276</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45" t="s">
        <v>201</v>
      </c>
      <c r="G20" s="146"/>
      <c r="H20" s="100" t="s">
        <v>169</v>
      </c>
      <c r="I20" s="100" t="s">
        <v>202</v>
      </c>
      <c r="J20" s="100" t="s">
        <v>21</v>
      </c>
      <c r="K20" s="115"/>
    </row>
    <row r="21" spans="1:11">
      <c r="A21" s="114"/>
      <c r="B21" s="105"/>
      <c r="C21" s="105"/>
      <c r="D21" s="106"/>
      <c r="E21" s="106"/>
      <c r="F21" s="147"/>
      <c r="G21" s="148"/>
      <c r="H21" s="105" t="s">
        <v>141</v>
      </c>
      <c r="I21" s="105"/>
      <c r="J21" s="105"/>
      <c r="K21" s="115"/>
    </row>
    <row r="22" spans="1:11" ht="30" customHeight="1">
      <c r="A22" s="114"/>
      <c r="B22" s="107">
        <v>18</v>
      </c>
      <c r="C22" s="10" t="s">
        <v>716</v>
      </c>
      <c r="D22" s="118" t="s">
        <v>716</v>
      </c>
      <c r="E22" s="118" t="s">
        <v>107</v>
      </c>
      <c r="F22" s="139"/>
      <c r="G22" s="140"/>
      <c r="H22" s="11" t="s">
        <v>717</v>
      </c>
      <c r="I22" s="14">
        <v>12.15</v>
      </c>
      <c r="J22" s="109">
        <f t="shared" ref="J22:J54" si="0">I22*B22</f>
        <v>218.70000000000002</v>
      </c>
      <c r="K22" s="115"/>
    </row>
    <row r="23" spans="1:11" ht="30" customHeight="1">
      <c r="A23" s="114"/>
      <c r="B23" s="107">
        <v>6</v>
      </c>
      <c r="C23" s="10" t="s">
        <v>716</v>
      </c>
      <c r="D23" s="118" t="s">
        <v>716</v>
      </c>
      <c r="E23" s="118" t="s">
        <v>210</v>
      </c>
      <c r="F23" s="139"/>
      <c r="G23" s="140"/>
      <c r="H23" s="11" t="s">
        <v>717</v>
      </c>
      <c r="I23" s="14">
        <v>12.15</v>
      </c>
      <c r="J23" s="109">
        <f t="shared" si="0"/>
        <v>72.900000000000006</v>
      </c>
      <c r="K23" s="115"/>
    </row>
    <row r="24" spans="1:11" ht="30" customHeight="1">
      <c r="A24" s="114"/>
      <c r="B24" s="107">
        <v>7</v>
      </c>
      <c r="C24" s="10" t="s">
        <v>716</v>
      </c>
      <c r="D24" s="118" t="s">
        <v>716</v>
      </c>
      <c r="E24" s="118" t="s">
        <v>265</v>
      </c>
      <c r="F24" s="139"/>
      <c r="G24" s="140"/>
      <c r="H24" s="11" t="s">
        <v>717</v>
      </c>
      <c r="I24" s="14">
        <v>12.15</v>
      </c>
      <c r="J24" s="109">
        <f t="shared" si="0"/>
        <v>85.05</v>
      </c>
      <c r="K24" s="115"/>
    </row>
    <row r="25" spans="1:11" ht="30" customHeight="1">
      <c r="A25" s="114"/>
      <c r="B25" s="107">
        <v>7</v>
      </c>
      <c r="C25" s="10" t="s">
        <v>716</v>
      </c>
      <c r="D25" s="118" t="s">
        <v>716</v>
      </c>
      <c r="E25" s="118" t="s">
        <v>267</v>
      </c>
      <c r="F25" s="139"/>
      <c r="G25" s="140"/>
      <c r="H25" s="11" t="s">
        <v>717</v>
      </c>
      <c r="I25" s="14">
        <v>12.15</v>
      </c>
      <c r="J25" s="109">
        <f t="shared" si="0"/>
        <v>85.05</v>
      </c>
      <c r="K25" s="115"/>
    </row>
    <row r="26" spans="1:11" ht="30" customHeight="1">
      <c r="A26" s="114"/>
      <c r="B26" s="107">
        <v>12</v>
      </c>
      <c r="C26" s="10" t="s">
        <v>718</v>
      </c>
      <c r="D26" s="118" t="s">
        <v>718</v>
      </c>
      <c r="E26" s="118" t="s">
        <v>23</v>
      </c>
      <c r="F26" s="139"/>
      <c r="G26" s="140"/>
      <c r="H26" s="11" t="s">
        <v>719</v>
      </c>
      <c r="I26" s="14">
        <v>5.72</v>
      </c>
      <c r="J26" s="109">
        <f t="shared" si="0"/>
        <v>68.64</v>
      </c>
      <c r="K26" s="115"/>
    </row>
    <row r="27" spans="1:11" ht="30" customHeight="1">
      <c r="A27" s="114"/>
      <c r="B27" s="107">
        <v>8</v>
      </c>
      <c r="C27" s="10" t="s">
        <v>720</v>
      </c>
      <c r="D27" s="118" t="s">
        <v>720</v>
      </c>
      <c r="E27" s="118" t="s">
        <v>721</v>
      </c>
      <c r="F27" s="139" t="s">
        <v>23</v>
      </c>
      <c r="G27" s="140"/>
      <c r="H27" s="11" t="s">
        <v>722</v>
      </c>
      <c r="I27" s="14">
        <v>6.79</v>
      </c>
      <c r="J27" s="109">
        <f t="shared" si="0"/>
        <v>54.32</v>
      </c>
      <c r="K27" s="115"/>
    </row>
    <row r="28" spans="1:11" ht="30" customHeight="1">
      <c r="A28" s="114"/>
      <c r="B28" s="107">
        <v>8</v>
      </c>
      <c r="C28" s="10" t="s">
        <v>720</v>
      </c>
      <c r="D28" s="118" t="s">
        <v>720</v>
      </c>
      <c r="E28" s="118" t="s">
        <v>721</v>
      </c>
      <c r="F28" s="139" t="s">
        <v>25</v>
      </c>
      <c r="G28" s="140"/>
      <c r="H28" s="11" t="s">
        <v>722</v>
      </c>
      <c r="I28" s="14">
        <v>6.79</v>
      </c>
      <c r="J28" s="109">
        <f t="shared" si="0"/>
        <v>54.32</v>
      </c>
      <c r="K28" s="115"/>
    </row>
    <row r="29" spans="1:11" ht="30" customHeight="1">
      <c r="A29" s="114"/>
      <c r="B29" s="107">
        <v>10</v>
      </c>
      <c r="C29" s="10" t="s">
        <v>662</v>
      </c>
      <c r="D29" s="118" t="s">
        <v>662</v>
      </c>
      <c r="E29" s="118" t="s">
        <v>23</v>
      </c>
      <c r="F29" s="139" t="s">
        <v>107</v>
      </c>
      <c r="G29" s="140"/>
      <c r="H29" s="11" t="s">
        <v>723</v>
      </c>
      <c r="I29" s="14">
        <v>30.74</v>
      </c>
      <c r="J29" s="109">
        <f t="shared" si="0"/>
        <v>307.39999999999998</v>
      </c>
      <c r="K29" s="115"/>
    </row>
    <row r="30" spans="1:11" ht="30" customHeight="1">
      <c r="A30" s="114"/>
      <c r="B30" s="107">
        <v>2</v>
      </c>
      <c r="C30" s="10" t="s">
        <v>662</v>
      </c>
      <c r="D30" s="118" t="s">
        <v>662</v>
      </c>
      <c r="E30" s="118" t="s">
        <v>23</v>
      </c>
      <c r="F30" s="139" t="s">
        <v>213</v>
      </c>
      <c r="G30" s="140"/>
      <c r="H30" s="11" t="s">
        <v>723</v>
      </c>
      <c r="I30" s="14">
        <v>30.74</v>
      </c>
      <c r="J30" s="109">
        <f t="shared" si="0"/>
        <v>61.48</v>
      </c>
      <c r="K30" s="115"/>
    </row>
    <row r="31" spans="1:11" ht="30" customHeight="1">
      <c r="A31" s="114"/>
      <c r="B31" s="107">
        <v>2</v>
      </c>
      <c r="C31" s="10" t="s">
        <v>662</v>
      </c>
      <c r="D31" s="118" t="s">
        <v>662</v>
      </c>
      <c r="E31" s="118" t="s">
        <v>23</v>
      </c>
      <c r="F31" s="139" t="s">
        <v>263</v>
      </c>
      <c r="G31" s="140"/>
      <c r="H31" s="11" t="s">
        <v>723</v>
      </c>
      <c r="I31" s="14">
        <v>30.74</v>
      </c>
      <c r="J31" s="109">
        <f t="shared" si="0"/>
        <v>61.48</v>
      </c>
      <c r="K31" s="115"/>
    </row>
    <row r="32" spans="1:11" ht="30" customHeight="1">
      <c r="A32" s="114"/>
      <c r="B32" s="107">
        <v>8</v>
      </c>
      <c r="C32" s="10" t="s">
        <v>662</v>
      </c>
      <c r="D32" s="118" t="s">
        <v>662</v>
      </c>
      <c r="E32" s="118" t="s">
        <v>23</v>
      </c>
      <c r="F32" s="139" t="s">
        <v>267</v>
      </c>
      <c r="G32" s="140"/>
      <c r="H32" s="11" t="s">
        <v>723</v>
      </c>
      <c r="I32" s="14">
        <v>30.74</v>
      </c>
      <c r="J32" s="109">
        <f t="shared" si="0"/>
        <v>245.92</v>
      </c>
      <c r="K32" s="115"/>
    </row>
    <row r="33" spans="1:11" ht="30" customHeight="1">
      <c r="A33" s="114"/>
      <c r="B33" s="107">
        <v>4</v>
      </c>
      <c r="C33" s="10" t="s">
        <v>724</v>
      </c>
      <c r="D33" s="118" t="s">
        <v>724</v>
      </c>
      <c r="E33" s="118" t="s">
        <v>90</v>
      </c>
      <c r="F33" s="139"/>
      <c r="G33" s="140"/>
      <c r="H33" s="11" t="s">
        <v>725</v>
      </c>
      <c r="I33" s="14">
        <v>5</v>
      </c>
      <c r="J33" s="109">
        <f t="shared" si="0"/>
        <v>20</v>
      </c>
      <c r="K33" s="115"/>
    </row>
    <row r="34" spans="1:11" ht="30" customHeight="1">
      <c r="A34" s="114"/>
      <c r="B34" s="107">
        <v>2</v>
      </c>
      <c r="C34" s="10" t="s">
        <v>726</v>
      </c>
      <c r="D34" s="118" t="s">
        <v>726</v>
      </c>
      <c r="E34" s="118" t="s">
        <v>27</v>
      </c>
      <c r="F34" s="139" t="s">
        <v>107</v>
      </c>
      <c r="G34" s="140"/>
      <c r="H34" s="11" t="s">
        <v>727</v>
      </c>
      <c r="I34" s="14">
        <v>28.6</v>
      </c>
      <c r="J34" s="109">
        <f t="shared" si="0"/>
        <v>57.2</v>
      </c>
      <c r="K34" s="115"/>
    </row>
    <row r="35" spans="1:11" ht="24">
      <c r="A35" s="114"/>
      <c r="B35" s="107">
        <v>2</v>
      </c>
      <c r="C35" s="10" t="s">
        <v>726</v>
      </c>
      <c r="D35" s="118" t="s">
        <v>726</v>
      </c>
      <c r="E35" s="118" t="s">
        <v>27</v>
      </c>
      <c r="F35" s="139" t="s">
        <v>212</v>
      </c>
      <c r="G35" s="140"/>
      <c r="H35" s="11" t="s">
        <v>727</v>
      </c>
      <c r="I35" s="14">
        <v>28.6</v>
      </c>
      <c r="J35" s="109">
        <f t="shared" si="0"/>
        <v>57.2</v>
      </c>
      <c r="K35" s="115"/>
    </row>
    <row r="36" spans="1:11" ht="24">
      <c r="A36" s="114"/>
      <c r="B36" s="107">
        <v>2</v>
      </c>
      <c r="C36" s="10" t="s">
        <v>726</v>
      </c>
      <c r="D36" s="118" t="s">
        <v>726</v>
      </c>
      <c r="E36" s="118" t="s">
        <v>27</v>
      </c>
      <c r="F36" s="139" t="s">
        <v>310</v>
      </c>
      <c r="G36" s="140"/>
      <c r="H36" s="11" t="s">
        <v>727</v>
      </c>
      <c r="I36" s="14">
        <v>28.6</v>
      </c>
      <c r="J36" s="109">
        <f t="shared" si="0"/>
        <v>57.2</v>
      </c>
      <c r="K36" s="115"/>
    </row>
    <row r="37" spans="1:11" ht="24">
      <c r="A37" s="114"/>
      <c r="B37" s="107">
        <v>2</v>
      </c>
      <c r="C37" s="10" t="s">
        <v>726</v>
      </c>
      <c r="D37" s="118" t="s">
        <v>726</v>
      </c>
      <c r="E37" s="118" t="s">
        <v>27</v>
      </c>
      <c r="F37" s="139" t="s">
        <v>269</v>
      </c>
      <c r="G37" s="140"/>
      <c r="H37" s="11" t="s">
        <v>727</v>
      </c>
      <c r="I37" s="14">
        <v>28.6</v>
      </c>
      <c r="J37" s="109">
        <f t="shared" si="0"/>
        <v>57.2</v>
      </c>
      <c r="K37" s="115"/>
    </row>
    <row r="38" spans="1:11">
      <c r="A38" s="114"/>
      <c r="B38" s="107">
        <v>2</v>
      </c>
      <c r="C38" s="10" t="s">
        <v>728</v>
      </c>
      <c r="D38" s="118" t="s">
        <v>728</v>
      </c>
      <c r="E38" s="118" t="s">
        <v>28</v>
      </c>
      <c r="F38" s="139"/>
      <c r="G38" s="140"/>
      <c r="H38" s="11" t="s">
        <v>729</v>
      </c>
      <c r="I38" s="14">
        <v>5.72</v>
      </c>
      <c r="J38" s="109">
        <f t="shared" si="0"/>
        <v>11.44</v>
      </c>
      <c r="K38" s="115"/>
    </row>
    <row r="39" spans="1:11">
      <c r="A39" s="114"/>
      <c r="B39" s="107">
        <v>20</v>
      </c>
      <c r="C39" s="10" t="s">
        <v>730</v>
      </c>
      <c r="D39" s="118" t="s">
        <v>730</v>
      </c>
      <c r="E39" s="118" t="s">
        <v>26</v>
      </c>
      <c r="F39" s="139" t="s">
        <v>110</v>
      </c>
      <c r="G39" s="140"/>
      <c r="H39" s="11" t="s">
        <v>731</v>
      </c>
      <c r="I39" s="14">
        <v>5</v>
      </c>
      <c r="J39" s="109">
        <f t="shared" si="0"/>
        <v>100</v>
      </c>
      <c r="K39" s="115"/>
    </row>
    <row r="40" spans="1:11" ht="24">
      <c r="A40" s="114"/>
      <c r="B40" s="107">
        <v>7</v>
      </c>
      <c r="C40" s="10" t="s">
        <v>732</v>
      </c>
      <c r="D40" s="118" t="s">
        <v>732</v>
      </c>
      <c r="E40" s="118"/>
      <c r="F40" s="139"/>
      <c r="G40" s="140"/>
      <c r="H40" s="11" t="s">
        <v>733</v>
      </c>
      <c r="I40" s="14">
        <v>5</v>
      </c>
      <c r="J40" s="109">
        <f t="shared" si="0"/>
        <v>35</v>
      </c>
      <c r="K40" s="115"/>
    </row>
    <row r="41" spans="1:11">
      <c r="A41" s="114"/>
      <c r="B41" s="107">
        <v>6</v>
      </c>
      <c r="C41" s="10" t="s">
        <v>734</v>
      </c>
      <c r="D41" s="118" t="s">
        <v>755</v>
      </c>
      <c r="E41" s="118" t="s">
        <v>735</v>
      </c>
      <c r="F41" s="139" t="s">
        <v>583</v>
      </c>
      <c r="G41" s="140"/>
      <c r="H41" s="11" t="s">
        <v>736</v>
      </c>
      <c r="I41" s="14">
        <v>35.39</v>
      </c>
      <c r="J41" s="109">
        <f t="shared" si="0"/>
        <v>212.34</v>
      </c>
      <c r="K41" s="115"/>
    </row>
    <row r="42" spans="1:11">
      <c r="A42" s="114"/>
      <c r="B42" s="107">
        <v>12</v>
      </c>
      <c r="C42" s="10" t="s">
        <v>737</v>
      </c>
      <c r="D42" s="118" t="s">
        <v>737</v>
      </c>
      <c r="E42" s="118" t="s">
        <v>25</v>
      </c>
      <c r="F42" s="139"/>
      <c r="G42" s="140"/>
      <c r="H42" s="11" t="s">
        <v>738</v>
      </c>
      <c r="I42" s="14">
        <v>35.39</v>
      </c>
      <c r="J42" s="109">
        <f t="shared" si="0"/>
        <v>424.68</v>
      </c>
      <c r="K42" s="115"/>
    </row>
    <row r="43" spans="1:11" ht="24">
      <c r="A43" s="114"/>
      <c r="B43" s="107">
        <v>3</v>
      </c>
      <c r="C43" s="10" t="s">
        <v>739</v>
      </c>
      <c r="D43" s="118" t="s">
        <v>739</v>
      </c>
      <c r="E43" s="118" t="s">
        <v>25</v>
      </c>
      <c r="F43" s="139" t="s">
        <v>273</v>
      </c>
      <c r="G43" s="140"/>
      <c r="H43" s="11" t="s">
        <v>740</v>
      </c>
      <c r="I43" s="14">
        <v>49.33</v>
      </c>
      <c r="J43" s="109">
        <f t="shared" si="0"/>
        <v>147.99</v>
      </c>
      <c r="K43" s="115"/>
    </row>
    <row r="44" spans="1:11" ht="29.25" customHeight="1">
      <c r="A44" s="114"/>
      <c r="B44" s="107">
        <v>7</v>
      </c>
      <c r="C44" s="10" t="s">
        <v>741</v>
      </c>
      <c r="D44" s="118" t="s">
        <v>741</v>
      </c>
      <c r="E44" s="118" t="s">
        <v>25</v>
      </c>
      <c r="F44" s="139" t="s">
        <v>273</v>
      </c>
      <c r="G44" s="140"/>
      <c r="H44" s="11" t="s">
        <v>742</v>
      </c>
      <c r="I44" s="14">
        <v>49.69</v>
      </c>
      <c r="J44" s="109">
        <f t="shared" si="0"/>
        <v>347.83</v>
      </c>
      <c r="K44" s="115"/>
    </row>
    <row r="45" spans="1:11" ht="29.25" customHeight="1">
      <c r="A45" s="114"/>
      <c r="B45" s="107">
        <v>4</v>
      </c>
      <c r="C45" s="10" t="s">
        <v>741</v>
      </c>
      <c r="D45" s="118" t="s">
        <v>741</v>
      </c>
      <c r="E45" s="118" t="s">
        <v>25</v>
      </c>
      <c r="F45" s="139" t="s">
        <v>673</v>
      </c>
      <c r="G45" s="140"/>
      <c r="H45" s="11" t="s">
        <v>742</v>
      </c>
      <c r="I45" s="14">
        <v>49.69</v>
      </c>
      <c r="J45" s="109">
        <f t="shared" si="0"/>
        <v>198.76</v>
      </c>
      <c r="K45" s="115"/>
    </row>
    <row r="46" spans="1:11" ht="29.25" customHeight="1">
      <c r="A46" s="114"/>
      <c r="B46" s="107">
        <v>6</v>
      </c>
      <c r="C46" s="10" t="s">
        <v>741</v>
      </c>
      <c r="D46" s="118" t="s">
        <v>741</v>
      </c>
      <c r="E46" s="118" t="s">
        <v>25</v>
      </c>
      <c r="F46" s="139" t="s">
        <v>484</v>
      </c>
      <c r="G46" s="140"/>
      <c r="H46" s="11" t="s">
        <v>742</v>
      </c>
      <c r="I46" s="14">
        <v>49.69</v>
      </c>
      <c r="J46" s="109">
        <f t="shared" si="0"/>
        <v>298.14</v>
      </c>
      <c r="K46" s="115"/>
    </row>
    <row r="47" spans="1:11" ht="29.25" customHeight="1">
      <c r="A47" s="114"/>
      <c r="B47" s="107">
        <v>2</v>
      </c>
      <c r="C47" s="10" t="s">
        <v>743</v>
      </c>
      <c r="D47" s="118" t="s">
        <v>743</v>
      </c>
      <c r="E47" s="118" t="s">
        <v>25</v>
      </c>
      <c r="F47" s="139" t="s">
        <v>484</v>
      </c>
      <c r="G47" s="140"/>
      <c r="H47" s="11" t="s">
        <v>744</v>
      </c>
      <c r="I47" s="14">
        <v>52.55</v>
      </c>
      <c r="J47" s="109">
        <f t="shared" si="0"/>
        <v>105.1</v>
      </c>
      <c r="K47" s="115"/>
    </row>
    <row r="48" spans="1:11" ht="29.25" customHeight="1">
      <c r="A48" s="114"/>
      <c r="B48" s="107">
        <v>4</v>
      </c>
      <c r="C48" s="10" t="s">
        <v>743</v>
      </c>
      <c r="D48" s="118" t="s">
        <v>743</v>
      </c>
      <c r="E48" s="118" t="s">
        <v>25</v>
      </c>
      <c r="F48" s="139" t="s">
        <v>745</v>
      </c>
      <c r="G48" s="140"/>
      <c r="H48" s="11" t="s">
        <v>744</v>
      </c>
      <c r="I48" s="14">
        <v>52.55</v>
      </c>
      <c r="J48" s="109">
        <f t="shared" si="0"/>
        <v>210.2</v>
      </c>
      <c r="K48" s="115"/>
    </row>
    <row r="49" spans="1:11" ht="29.25" customHeight="1">
      <c r="A49" s="114"/>
      <c r="B49" s="107">
        <v>2</v>
      </c>
      <c r="C49" s="10" t="s">
        <v>746</v>
      </c>
      <c r="D49" s="118" t="s">
        <v>746</v>
      </c>
      <c r="E49" s="118" t="s">
        <v>25</v>
      </c>
      <c r="F49" s="139" t="s">
        <v>484</v>
      </c>
      <c r="G49" s="140"/>
      <c r="H49" s="11" t="s">
        <v>747</v>
      </c>
      <c r="I49" s="14">
        <v>55.77</v>
      </c>
      <c r="J49" s="109">
        <f t="shared" si="0"/>
        <v>111.54</v>
      </c>
      <c r="K49" s="115"/>
    </row>
    <row r="50" spans="1:11" ht="29.25" customHeight="1">
      <c r="A50" s="114"/>
      <c r="B50" s="107">
        <v>4</v>
      </c>
      <c r="C50" s="10" t="s">
        <v>746</v>
      </c>
      <c r="D50" s="118" t="s">
        <v>746</v>
      </c>
      <c r="E50" s="118" t="s">
        <v>25</v>
      </c>
      <c r="F50" s="139" t="s">
        <v>745</v>
      </c>
      <c r="G50" s="140"/>
      <c r="H50" s="11" t="s">
        <v>747</v>
      </c>
      <c r="I50" s="14">
        <v>55.77</v>
      </c>
      <c r="J50" s="109">
        <f t="shared" si="0"/>
        <v>223.08</v>
      </c>
      <c r="K50" s="115"/>
    </row>
    <row r="51" spans="1:11" ht="29.25" customHeight="1">
      <c r="A51" s="114"/>
      <c r="B51" s="107">
        <v>12</v>
      </c>
      <c r="C51" s="10" t="s">
        <v>748</v>
      </c>
      <c r="D51" s="118" t="s">
        <v>748</v>
      </c>
      <c r="E51" s="118"/>
      <c r="F51" s="139"/>
      <c r="G51" s="140"/>
      <c r="H51" s="11" t="s">
        <v>749</v>
      </c>
      <c r="I51" s="14">
        <v>25.74</v>
      </c>
      <c r="J51" s="109">
        <f t="shared" si="0"/>
        <v>308.88</v>
      </c>
      <c r="K51" s="115"/>
    </row>
    <row r="52" spans="1:11" ht="24">
      <c r="A52" s="114"/>
      <c r="B52" s="107">
        <v>2</v>
      </c>
      <c r="C52" s="10" t="s">
        <v>750</v>
      </c>
      <c r="D52" s="118" t="s">
        <v>750</v>
      </c>
      <c r="E52" s="118" t="s">
        <v>25</v>
      </c>
      <c r="F52" s="139"/>
      <c r="G52" s="140"/>
      <c r="H52" s="11" t="s">
        <v>751</v>
      </c>
      <c r="I52" s="14">
        <v>210.92</v>
      </c>
      <c r="J52" s="109">
        <f t="shared" si="0"/>
        <v>421.84</v>
      </c>
      <c r="K52" s="115"/>
    </row>
    <row r="53" spans="1:11" ht="24">
      <c r="A53" s="114"/>
      <c r="B53" s="107">
        <v>2</v>
      </c>
      <c r="C53" s="10" t="s">
        <v>752</v>
      </c>
      <c r="D53" s="118" t="s">
        <v>752</v>
      </c>
      <c r="E53" s="118" t="s">
        <v>25</v>
      </c>
      <c r="F53" s="139" t="s">
        <v>273</v>
      </c>
      <c r="G53" s="140"/>
      <c r="H53" s="11" t="s">
        <v>753</v>
      </c>
      <c r="I53" s="14">
        <v>96.52</v>
      </c>
      <c r="J53" s="109">
        <f t="shared" si="0"/>
        <v>193.04</v>
      </c>
      <c r="K53" s="115"/>
    </row>
    <row r="54" spans="1:11" ht="24">
      <c r="A54" s="114"/>
      <c r="B54" s="108">
        <v>4</v>
      </c>
      <c r="C54" s="12" t="s">
        <v>754</v>
      </c>
      <c r="D54" s="119" t="s">
        <v>754</v>
      </c>
      <c r="E54" s="119" t="s">
        <v>25</v>
      </c>
      <c r="F54" s="149" t="s">
        <v>273</v>
      </c>
      <c r="G54" s="150"/>
      <c r="H54" s="13" t="s">
        <v>757</v>
      </c>
      <c r="I54" s="15">
        <v>123.33</v>
      </c>
      <c r="J54" s="110">
        <f t="shared" si="0"/>
        <v>493.32</v>
      </c>
      <c r="K54" s="115"/>
    </row>
    <row r="55" spans="1:11" ht="13.5" thickBot="1">
      <c r="A55" s="114"/>
      <c r="B55" s="126"/>
      <c r="C55" s="126"/>
      <c r="D55" s="126"/>
      <c r="E55" s="126"/>
      <c r="F55" s="126"/>
      <c r="G55" s="126"/>
      <c r="H55" s="126"/>
      <c r="I55" s="127" t="s">
        <v>255</v>
      </c>
      <c r="J55" s="128">
        <f>SUM(J22:J54)</f>
        <v>5407.24</v>
      </c>
      <c r="K55" s="115"/>
    </row>
    <row r="56" spans="1:11">
      <c r="A56" s="114"/>
      <c r="B56" s="126"/>
      <c r="C56" s="134" t="s">
        <v>763</v>
      </c>
      <c r="D56" s="136"/>
      <c r="E56" s="136"/>
      <c r="F56" s="131"/>
      <c r="G56" s="137"/>
      <c r="H56" s="126"/>
      <c r="I56" s="127" t="s">
        <v>765</v>
      </c>
      <c r="J56" s="128">
        <f>J55*-0.4</f>
        <v>-2162.8960000000002</v>
      </c>
      <c r="K56" s="115"/>
    </row>
    <row r="57" spans="1:11" ht="13.5" outlineLevel="1" thickBot="1">
      <c r="A57" s="114"/>
      <c r="B57" s="126"/>
      <c r="C57" s="138" t="s">
        <v>764</v>
      </c>
      <c r="D57" s="135">
        <v>44637</v>
      </c>
      <c r="E57" s="130">
        <f>J14+90</f>
        <v>45431</v>
      </c>
      <c r="F57" s="132"/>
      <c r="G57" s="133"/>
      <c r="H57" s="126"/>
      <c r="I57" s="127" t="s">
        <v>766</v>
      </c>
      <c r="J57" s="128">
        <v>0</v>
      </c>
      <c r="K57" s="115"/>
    </row>
    <row r="58" spans="1:11">
      <c r="A58" s="114"/>
      <c r="B58" s="126"/>
      <c r="C58" s="126"/>
      <c r="D58" s="126"/>
      <c r="E58" s="126"/>
      <c r="F58" s="126"/>
      <c r="G58" s="126"/>
      <c r="H58" s="126"/>
      <c r="I58" s="127" t="s">
        <v>257</v>
      </c>
      <c r="J58" s="128">
        <f>SUM(J55:J57)</f>
        <v>3244.3439999999996</v>
      </c>
      <c r="K58" s="115"/>
    </row>
    <row r="59" spans="1:11">
      <c r="A59" s="6"/>
      <c r="B59" s="7"/>
      <c r="C59" s="7"/>
      <c r="D59" s="7"/>
      <c r="E59" s="7"/>
      <c r="F59" s="7"/>
      <c r="G59" s="7"/>
      <c r="H59" s="7" t="s">
        <v>767</v>
      </c>
      <c r="I59" s="7"/>
      <c r="J59" s="7"/>
      <c r="K59" s="8"/>
    </row>
    <row r="61" spans="1:11">
      <c r="H61" s="1" t="s">
        <v>758</v>
      </c>
      <c r="I61" s="91">
        <f>'Tax Invoice'!E14</f>
        <v>1</v>
      </c>
    </row>
    <row r="62" spans="1:11">
      <c r="H62" s="1" t="s">
        <v>705</v>
      </c>
      <c r="I62" s="91">
        <v>36.51</v>
      </c>
    </row>
    <row r="63" spans="1:11">
      <c r="H63" s="1" t="s">
        <v>708</v>
      </c>
      <c r="I63" s="91">
        <f>I65/I62</f>
        <v>148.10298548342919</v>
      </c>
    </row>
    <row r="64" spans="1:11">
      <c r="H64" s="1" t="s">
        <v>709</v>
      </c>
      <c r="I64" s="91">
        <f>I66/I62</f>
        <v>88.861791290057511</v>
      </c>
    </row>
    <row r="65" spans="8:9">
      <c r="H65" s="1" t="s">
        <v>706</v>
      </c>
      <c r="I65" s="91">
        <f>J55*I61</f>
        <v>5407.24</v>
      </c>
    </row>
    <row r="66" spans="8:9">
      <c r="H66" s="1" t="s">
        <v>707</v>
      </c>
      <c r="I66" s="91">
        <f>J58*I61</f>
        <v>3244.3439999999996</v>
      </c>
    </row>
  </sheetData>
  <mergeCells count="37">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199</v>
      </c>
      <c r="O1" t="s">
        <v>144</v>
      </c>
      <c r="T1" t="s">
        <v>255</v>
      </c>
      <c r="U1">
        <v>5407.24</v>
      </c>
    </row>
    <row r="2" spans="1:21" ht="15.75">
      <c r="A2" s="114"/>
      <c r="B2" s="124" t="s">
        <v>134</v>
      </c>
      <c r="C2" s="120"/>
      <c r="D2" s="120"/>
      <c r="E2" s="120"/>
      <c r="F2" s="120"/>
      <c r="G2" s="120"/>
      <c r="H2" s="120"/>
      <c r="I2" s="125" t="s">
        <v>140</v>
      </c>
      <c r="J2" s="115"/>
      <c r="T2" t="s">
        <v>184</v>
      </c>
      <c r="U2">
        <v>714.98</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6122.2199999999993</v>
      </c>
    </row>
    <row r="5" spans="1:21">
      <c r="A5" s="114"/>
      <c r="B5" s="121" t="s">
        <v>137</v>
      </c>
      <c r="C5" s="120"/>
      <c r="D5" s="120"/>
      <c r="E5" s="120"/>
      <c r="F5" s="120"/>
      <c r="G5" s="120"/>
      <c r="H5" s="120"/>
      <c r="I5" s="120"/>
      <c r="J5" s="115"/>
      <c r="S5" t="s">
        <v>756</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710</v>
      </c>
      <c r="C10" s="120"/>
      <c r="D10" s="120"/>
      <c r="E10" s="115"/>
      <c r="F10" s="116"/>
      <c r="G10" s="116" t="s">
        <v>710</v>
      </c>
      <c r="H10" s="120"/>
      <c r="I10" s="141"/>
      <c r="J10" s="115"/>
    </row>
    <row r="11" spans="1:21">
      <c r="A11" s="114"/>
      <c r="B11" s="114" t="s">
        <v>711</v>
      </c>
      <c r="C11" s="120"/>
      <c r="D11" s="120"/>
      <c r="E11" s="115"/>
      <c r="F11" s="116"/>
      <c r="G11" s="116" t="s">
        <v>711</v>
      </c>
      <c r="H11" s="120"/>
      <c r="I11" s="142"/>
      <c r="J11" s="115"/>
    </row>
    <row r="12" spans="1:21">
      <c r="A12" s="114"/>
      <c r="B12" s="114" t="s">
        <v>712</v>
      </c>
      <c r="C12" s="120"/>
      <c r="D12" s="120"/>
      <c r="E12" s="115"/>
      <c r="F12" s="116"/>
      <c r="G12" s="116" t="s">
        <v>712</v>
      </c>
      <c r="H12" s="120"/>
      <c r="I12" s="120"/>
      <c r="J12" s="115"/>
    </row>
    <row r="13" spans="1:21">
      <c r="A13" s="114"/>
      <c r="B13" s="114" t="s">
        <v>713</v>
      </c>
      <c r="C13" s="120"/>
      <c r="D13" s="120"/>
      <c r="E13" s="115"/>
      <c r="F13" s="116"/>
      <c r="G13" s="116" t="s">
        <v>713</v>
      </c>
      <c r="H13" s="120"/>
      <c r="I13" s="99" t="s">
        <v>11</v>
      </c>
      <c r="J13" s="115"/>
    </row>
    <row r="14" spans="1:21">
      <c r="A14" s="114"/>
      <c r="B14" s="114" t="s">
        <v>152</v>
      </c>
      <c r="C14" s="120"/>
      <c r="D14" s="120"/>
      <c r="E14" s="115"/>
      <c r="F14" s="116"/>
      <c r="G14" s="116" t="s">
        <v>152</v>
      </c>
      <c r="H14" s="120"/>
      <c r="I14" s="143">
        <v>45340</v>
      </c>
      <c r="J14" s="115"/>
    </row>
    <row r="15" spans="1:21">
      <c r="A15" s="114"/>
      <c r="B15" s="6" t="s">
        <v>6</v>
      </c>
      <c r="C15" s="7"/>
      <c r="D15" s="7"/>
      <c r="E15" s="8"/>
      <c r="F15" s="116"/>
      <c r="G15" s="9" t="s">
        <v>6</v>
      </c>
      <c r="H15" s="120"/>
      <c r="I15" s="144"/>
      <c r="J15" s="115"/>
    </row>
    <row r="16" spans="1:21">
      <c r="A16" s="114"/>
      <c r="B16" s="120"/>
      <c r="C16" s="120"/>
      <c r="D16" s="120"/>
      <c r="E16" s="120"/>
      <c r="F16" s="120"/>
      <c r="G16" s="120"/>
      <c r="H16" s="123" t="s">
        <v>142</v>
      </c>
      <c r="I16" s="129">
        <v>41745</v>
      </c>
      <c r="J16" s="115"/>
    </row>
    <row r="17" spans="1:16">
      <c r="A17" s="114"/>
      <c r="B17" s="120" t="s">
        <v>714</v>
      </c>
      <c r="C17" s="120"/>
      <c r="D17" s="120"/>
      <c r="E17" s="120"/>
      <c r="F17" s="120"/>
      <c r="G17" s="120"/>
      <c r="H17" s="123" t="s">
        <v>143</v>
      </c>
      <c r="I17" s="129"/>
      <c r="J17" s="115"/>
    </row>
    <row r="18" spans="1:16" ht="18">
      <c r="A18" s="114"/>
      <c r="B18" s="120" t="s">
        <v>715</v>
      </c>
      <c r="C18" s="120"/>
      <c r="D18" s="120"/>
      <c r="E18" s="120"/>
      <c r="F18" s="120"/>
      <c r="G18" s="120"/>
      <c r="H18" s="122" t="s">
        <v>258</v>
      </c>
      <c r="I18" s="104" t="s">
        <v>276</v>
      </c>
      <c r="J18" s="115"/>
    </row>
    <row r="19" spans="1:16">
      <c r="A19" s="114"/>
      <c r="B19" s="120"/>
      <c r="C19" s="120"/>
      <c r="D19" s="120"/>
      <c r="E19" s="120"/>
      <c r="F19" s="120"/>
      <c r="G19" s="120"/>
      <c r="H19" s="120"/>
      <c r="I19" s="120"/>
      <c r="J19" s="115"/>
      <c r="P19">
        <v>45340</v>
      </c>
    </row>
    <row r="20" spans="1:16">
      <c r="A20" s="114"/>
      <c r="B20" s="100" t="s">
        <v>198</v>
      </c>
      <c r="C20" s="100" t="s">
        <v>199</v>
      </c>
      <c r="D20" s="117" t="s">
        <v>200</v>
      </c>
      <c r="E20" s="145" t="s">
        <v>201</v>
      </c>
      <c r="F20" s="146"/>
      <c r="G20" s="100" t="s">
        <v>169</v>
      </c>
      <c r="H20" s="100" t="s">
        <v>202</v>
      </c>
      <c r="I20" s="100" t="s">
        <v>21</v>
      </c>
      <c r="J20" s="115"/>
    </row>
    <row r="21" spans="1:16">
      <c r="A21" s="114"/>
      <c r="B21" s="105"/>
      <c r="C21" s="105"/>
      <c r="D21" s="106"/>
      <c r="E21" s="147"/>
      <c r="F21" s="148"/>
      <c r="G21" s="105" t="s">
        <v>141</v>
      </c>
      <c r="H21" s="105"/>
      <c r="I21" s="105"/>
      <c r="J21" s="115"/>
    </row>
    <row r="22" spans="1:16" ht="132">
      <c r="A22" s="114"/>
      <c r="B22" s="107">
        <v>18</v>
      </c>
      <c r="C22" s="10" t="s">
        <v>716</v>
      </c>
      <c r="D22" s="118" t="s">
        <v>107</v>
      </c>
      <c r="E22" s="139"/>
      <c r="F22" s="140"/>
      <c r="G22" s="11" t="s">
        <v>717</v>
      </c>
      <c r="H22" s="14">
        <v>12.15</v>
      </c>
      <c r="I22" s="109">
        <f t="shared" ref="I22:I54" si="0">H22*B22</f>
        <v>218.70000000000002</v>
      </c>
      <c r="J22" s="115"/>
    </row>
    <row r="23" spans="1:16" ht="132">
      <c r="A23" s="114"/>
      <c r="B23" s="107">
        <v>6</v>
      </c>
      <c r="C23" s="10" t="s">
        <v>716</v>
      </c>
      <c r="D23" s="118" t="s">
        <v>210</v>
      </c>
      <c r="E23" s="139"/>
      <c r="F23" s="140"/>
      <c r="G23" s="11" t="s">
        <v>717</v>
      </c>
      <c r="H23" s="14">
        <v>12.15</v>
      </c>
      <c r="I23" s="109">
        <f t="shared" si="0"/>
        <v>72.900000000000006</v>
      </c>
      <c r="J23" s="115"/>
    </row>
    <row r="24" spans="1:16" ht="132">
      <c r="A24" s="114"/>
      <c r="B24" s="107">
        <v>7</v>
      </c>
      <c r="C24" s="10" t="s">
        <v>716</v>
      </c>
      <c r="D24" s="118" t="s">
        <v>265</v>
      </c>
      <c r="E24" s="139"/>
      <c r="F24" s="140"/>
      <c r="G24" s="11" t="s">
        <v>717</v>
      </c>
      <c r="H24" s="14">
        <v>12.15</v>
      </c>
      <c r="I24" s="109">
        <f t="shared" si="0"/>
        <v>85.05</v>
      </c>
      <c r="J24" s="115"/>
    </row>
    <row r="25" spans="1:16" ht="132">
      <c r="A25" s="114"/>
      <c r="B25" s="107">
        <v>7</v>
      </c>
      <c r="C25" s="10" t="s">
        <v>716</v>
      </c>
      <c r="D25" s="118" t="s">
        <v>267</v>
      </c>
      <c r="E25" s="139"/>
      <c r="F25" s="140"/>
      <c r="G25" s="11" t="s">
        <v>717</v>
      </c>
      <c r="H25" s="14">
        <v>12.15</v>
      </c>
      <c r="I25" s="109">
        <f t="shared" si="0"/>
        <v>85.05</v>
      </c>
      <c r="J25" s="115"/>
    </row>
    <row r="26" spans="1:16" ht="108">
      <c r="A26" s="114"/>
      <c r="B26" s="107">
        <v>12</v>
      </c>
      <c r="C26" s="10" t="s">
        <v>718</v>
      </c>
      <c r="D26" s="118" t="s">
        <v>23</v>
      </c>
      <c r="E26" s="139"/>
      <c r="F26" s="140"/>
      <c r="G26" s="11" t="s">
        <v>719</v>
      </c>
      <c r="H26" s="14">
        <v>5.72</v>
      </c>
      <c r="I26" s="109">
        <f t="shared" si="0"/>
        <v>68.64</v>
      </c>
      <c r="J26" s="115"/>
    </row>
    <row r="27" spans="1:16" ht="132">
      <c r="A27" s="114"/>
      <c r="B27" s="107">
        <v>8</v>
      </c>
      <c r="C27" s="10" t="s">
        <v>720</v>
      </c>
      <c r="D27" s="118" t="s">
        <v>721</v>
      </c>
      <c r="E27" s="139" t="s">
        <v>23</v>
      </c>
      <c r="F27" s="140"/>
      <c r="G27" s="11" t="s">
        <v>722</v>
      </c>
      <c r="H27" s="14">
        <v>6.79</v>
      </c>
      <c r="I27" s="109">
        <f t="shared" si="0"/>
        <v>54.32</v>
      </c>
      <c r="J27" s="115"/>
    </row>
    <row r="28" spans="1:16" ht="132">
      <c r="A28" s="114"/>
      <c r="B28" s="107">
        <v>8</v>
      </c>
      <c r="C28" s="10" t="s">
        <v>720</v>
      </c>
      <c r="D28" s="118" t="s">
        <v>721</v>
      </c>
      <c r="E28" s="139" t="s">
        <v>25</v>
      </c>
      <c r="F28" s="140"/>
      <c r="G28" s="11" t="s">
        <v>722</v>
      </c>
      <c r="H28" s="14">
        <v>6.79</v>
      </c>
      <c r="I28" s="109">
        <f t="shared" si="0"/>
        <v>54.32</v>
      </c>
      <c r="J28" s="115"/>
    </row>
    <row r="29" spans="1:16" ht="180">
      <c r="A29" s="114"/>
      <c r="B29" s="107">
        <v>10</v>
      </c>
      <c r="C29" s="10" t="s">
        <v>662</v>
      </c>
      <c r="D29" s="118" t="s">
        <v>23</v>
      </c>
      <c r="E29" s="139" t="s">
        <v>107</v>
      </c>
      <c r="F29" s="140"/>
      <c r="G29" s="11" t="s">
        <v>723</v>
      </c>
      <c r="H29" s="14">
        <v>30.74</v>
      </c>
      <c r="I29" s="109">
        <f t="shared" si="0"/>
        <v>307.39999999999998</v>
      </c>
      <c r="J29" s="115"/>
    </row>
    <row r="30" spans="1:16" ht="180">
      <c r="A30" s="114"/>
      <c r="B30" s="107">
        <v>2</v>
      </c>
      <c r="C30" s="10" t="s">
        <v>662</v>
      </c>
      <c r="D30" s="118" t="s">
        <v>23</v>
      </c>
      <c r="E30" s="139" t="s">
        <v>213</v>
      </c>
      <c r="F30" s="140"/>
      <c r="G30" s="11" t="s">
        <v>723</v>
      </c>
      <c r="H30" s="14">
        <v>30.74</v>
      </c>
      <c r="I30" s="109">
        <f t="shared" si="0"/>
        <v>61.48</v>
      </c>
      <c r="J30" s="115"/>
    </row>
    <row r="31" spans="1:16" ht="180">
      <c r="A31" s="114"/>
      <c r="B31" s="107">
        <v>2</v>
      </c>
      <c r="C31" s="10" t="s">
        <v>662</v>
      </c>
      <c r="D31" s="118" t="s">
        <v>23</v>
      </c>
      <c r="E31" s="139" t="s">
        <v>263</v>
      </c>
      <c r="F31" s="140"/>
      <c r="G31" s="11" t="s">
        <v>723</v>
      </c>
      <c r="H31" s="14">
        <v>30.74</v>
      </c>
      <c r="I31" s="109">
        <f t="shared" si="0"/>
        <v>61.48</v>
      </c>
      <c r="J31" s="115"/>
    </row>
    <row r="32" spans="1:16" ht="180">
      <c r="A32" s="114"/>
      <c r="B32" s="107">
        <v>8</v>
      </c>
      <c r="C32" s="10" t="s">
        <v>662</v>
      </c>
      <c r="D32" s="118" t="s">
        <v>23</v>
      </c>
      <c r="E32" s="139" t="s">
        <v>267</v>
      </c>
      <c r="F32" s="140"/>
      <c r="G32" s="11" t="s">
        <v>723</v>
      </c>
      <c r="H32" s="14">
        <v>30.74</v>
      </c>
      <c r="I32" s="109">
        <f t="shared" si="0"/>
        <v>245.92</v>
      </c>
      <c r="J32" s="115"/>
    </row>
    <row r="33" spans="1:10" ht="96">
      <c r="A33" s="114"/>
      <c r="B33" s="107">
        <v>4</v>
      </c>
      <c r="C33" s="10" t="s">
        <v>724</v>
      </c>
      <c r="D33" s="118" t="s">
        <v>90</v>
      </c>
      <c r="E33" s="139"/>
      <c r="F33" s="140"/>
      <c r="G33" s="11" t="s">
        <v>725</v>
      </c>
      <c r="H33" s="14">
        <v>5</v>
      </c>
      <c r="I33" s="109">
        <f t="shared" si="0"/>
        <v>20</v>
      </c>
      <c r="J33" s="115"/>
    </row>
    <row r="34" spans="1:10" ht="132">
      <c r="A34" s="114"/>
      <c r="B34" s="107">
        <v>2</v>
      </c>
      <c r="C34" s="10" t="s">
        <v>726</v>
      </c>
      <c r="D34" s="118" t="s">
        <v>27</v>
      </c>
      <c r="E34" s="139" t="s">
        <v>107</v>
      </c>
      <c r="F34" s="140"/>
      <c r="G34" s="11" t="s">
        <v>727</v>
      </c>
      <c r="H34" s="14">
        <v>28.6</v>
      </c>
      <c r="I34" s="109">
        <f t="shared" si="0"/>
        <v>57.2</v>
      </c>
      <c r="J34" s="115"/>
    </row>
    <row r="35" spans="1:10" ht="132">
      <c r="A35" s="114"/>
      <c r="B35" s="107">
        <v>2</v>
      </c>
      <c r="C35" s="10" t="s">
        <v>726</v>
      </c>
      <c r="D35" s="118" t="s">
        <v>27</v>
      </c>
      <c r="E35" s="139" t="s">
        <v>212</v>
      </c>
      <c r="F35" s="140"/>
      <c r="G35" s="11" t="s">
        <v>727</v>
      </c>
      <c r="H35" s="14">
        <v>28.6</v>
      </c>
      <c r="I35" s="109">
        <f t="shared" si="0"/>
        <v>57.2</v>
      </c>
      <c r="J35" s="115"/>
    </row>
    <row r="36" spans="1:10" ht="132">
      <c r="A36" s="114"/>
      <c r="B36" s="107">
        <v>2</v>
      </c>
      <c r="C36" s="10" t="s">
        <v>726</v>
      </c>
      <c r="D36" s="118" t="s">
        <v>27</v>
      </c>
      <c r="E36" s="139" t="s">
        <v>310</v>
      </c>
      <c r="F36" s="140"/>
      <c r="G36" s="11" t="s">
        <v>727</v>
      </c>
      <c r="H36" s="14">
        <v>28.6</v>
      </c>
      <c r="I36" s="109">
        <f t="shared" si="0"/>
        <v>57.2</v>
      </c>
      <c r="J36" s="115"/>
    </row>
    <row r="37" spans="1:10" ht="132">
      <c r="A37" s="114"/>
      <c r="B37" s="107">
        <v>2</v>
      </c>
      <c r="C37" s="10" t="s">
        <v>726</v>
      </c>
      <c r="D37" s="118" t="s">
        <v>27</v>
      </c>
      <c r="E37" s="139" t="s">
        <v>269</v>
      </c>
      <c r="F37" s="140"/>
      <c r="G37" s="11" t="s">
        <v>727</v>
      </c>
      <c r="H37" s="14">
        <v>28.6</v>
      </c>
      <c r="I37" s="109">
        <f t="shared" si="0"/>
        <v>57.2</v>
      </c>
      <c r="J37" s="115"/>
    </row>
    <row r="38" spans="1:10" ht="84">
      <c r="A38" s="114"/>
      <c r="B38" s="107">
        <v>2</v>
      </c>
      <c r="C38" s="10" t="s">
        <v>728</v>
      </c>
      <c r="D38" s="118" t="s">
        <v>28</v>
      </c>
      <c r="E38" s="139"/>
      <c r="F38" s="140"/>
      <c r="G38" s="11" t="s">
        <v>729</v>
      </c>
      <c r="H38" s="14">
        <v>5.72</v>
      </c>
      <c r="I38" s="109">
        <f t="shared" si="0"/>
        <v>11.44</v>
      </c>
      <c r="J38" s="115"/>
    </row>
    <row r="39" spans="1:10" ht="84">
      <c r="A39" s="114"/>
      <c r="B39" s="107">
        <v>20</v>
      </c>
      <c r="C39" s="10" t="s">
        <v>730</v>
      </c>
      <c r="D39" s="118" t="s">
        <v>26</v>
      </c>
      <c r="E39" s="139" t="s">
        <v>110</v>
      </c>
      <c r="F39" s="140"/>
      <c r="G39" s="11" t="s">
        <v>731</v>
      </c>
      <c r="H39" s="14">
        <v>5</v>
      </c>
      <c r="I39" s="109">
        <f t="shared" si="0"/>
        <v>100</v>
      </c>
      <c r="J39" s="115"/>
    </row>
    <row r="40" spans="1:10" ht="132">
      <c r="A40" s="114"/>
      <c r="B40" s="107">
        <v>7</v>
      </c>
      <c r="C40" s="10" t="s">
        <v>732</v>
      </c>
      <c r="D40" s="118"/>
      <c r="E40" s="139"/>
      <c r="F40" s="140"/>
      <c r="G40" s="11" t="s">
        <v>733</v>
      </c>
      <c r="H40" s="14">
        <v>5</v>
      </c>
      <c r="I40" s="109">
        <f t="shared" si="0"/>
        <v>35</v>
      </c>
      <c r="J40" s="115"/>
    </row>
    <row r="41" spans="1:10" ht="60">
      <c r="A41" s="114"/>
      <c r="B41" s="107">
        <v>6</v>
      </c>
      <c r="C41" s="10" t="s">
        <v>734</v>
      </c>
      <c r="D41" s="118" t="s">
        <v>735</v>
      </c>
      <c r="E41" s="139" t="s">
        <v>583</v>
      </c>
      <c r="F41" s="140"/>
      <c r="G41" s="11" t="s">
        <v>736</v>
      </c>
      <c r="H41" s="14">
        <v>35.39</v>
      </c>
      <c r="I41" s="109">
        <f t="shared" si="0"/>
        <v>212.34</v>
      </c>
      <c r="J41" s="115"/>
    </row>
    <row r="42" spans="1:10" ht="84">
      <c r="A42" s="114"/>
      <c r="B42" s="107">
        <v>12</v>
      </c>
      <c r="C42" s="10" t="s">
        <v>737</v>
      </c>
      <c r="D42" s="118" t="s">
        <v>25</v>
      </c>
      <c r="E42" s="139"/>
      <c r="F42" s="140"/>
      <c r="G42" s="11" t="s">
        <v>738</v>
      </c>
      <c r="H42" s="14">
        <v>35.39</v>
      </c>
      <c r="I42" s="109">
        <f t="shared" si="0"/>
        <v>424.68</v>
      </c>
      <c r="J42" s="115"/>
    </row>
    <row r="43" spans="1:10" ht="120">
      <c r="A43" s="114"/>
      <c r="B43" s="107">
        <v>3</v>
      </c>
      <c r="C43" s="10" t="s">
        <v>739</v>
      </c>
      <c r="D43" s="118" t="s">
        <v>25</v>
      </c>
      <c r="E43" s="139" t="s">
        <v>273</v>
      </c>
      <c r="F43" s="140"/>
      <c r="G43" s="11" t="s">
        <v>740</v>
      </c>
      <c r="H43" s="14">
        <v>49.33</v>
      </c>
      <c r="I43" s="109">
        <f t="shared" si="0"/>
        <v>147.99</v>
      </c>
      <c r="J43" s="115"/>
    </row>
    <row r="44" spans="1:10" ht="120">
      <c r="A44" s="114"/>
      <c r="B44" s="107">
        <v>7</v>
      </c>
      <c r="C44" s="10" t="s">
        <v>741</v>
      </c>
      <c r="D44" s="118" t="s">
        <v>25</v>
      </c>
      <c r="E44" s="139" t="s">
        <v>273</v>
      </c>
      <c r="F44" s="140"/>
      <c r="G44" s="11" t="s">
        <v>742</v>
      </c>
      <c r="H44" s="14">
        <v>49.69</v>
      </c>
      <c r="I44" s="109">
        <f t="shared" si="0"/>
        <v>347.83</v>
      </c>
      <c r="J44" s="115"/>
    </row>
    <row r="45" spans="1:10" ht="120">
      <c r="A45" s="114"/>
      <c r="B45" s="107">
        <v>4</v>
      </c>
      <c r="C45" s="10" t="s">
        <v>741</v>
      </c>
      <c r="D45" s="118" t="s">
        <v>25</v>
      </c>
      <c r="E45" s="139" t="s">
        <v>673</v>
      </c>
      <c r="F45" s="140"/>
      <c r="G45" s="11" t="s">
        <v>742</v>
      </c>
      <c r="H45" s="14">
        <v>49.69</v>
      </c>
      <c r="I45" s="109">
        <f t="shared" si="0"/>
        <v>198.76</v>
      </c>
      <c r="J45" s="115"/>
    </row>
    <row r="46" spans="1:10" ht="120">
      <c r="A46" s="114"/>
      <c r="B46" s="107">
        <v>6</v>
      </c>
      <c r="C46" s="10" t="s">
        <v>741</v>
      </c>
      <c r="D46" s="118" t="s">
        <v>25</v>
      </c>
      <c r="E46" s="139" t="s">
        <v>484</v>
      </c>
      <c r="F46" s="140"/>
      <c r="G46" s="11" t="s">
        <v>742</v>
      </c>
      <c r="H46" s="14">
        <v>49.69</v>
      </c>
      <c r="I46" s="109">
        <f t="shared" si="0"/>
        <v>298.14</v>
      </c>
      <c r="J46" s="115"/>
    </row>
    <row r="47" spans="1:10" ht="120">
      <c r="A47" s="114"/>
      <c r="B47" s="107">
        <v>2</v>
      </c>
      <c r="C47" s="10" t="s">
        <v>743</v>
      </c>
      <c r="D47" s="118" t="s">
        <v>25</v>
      </c>
      <c r="E47" s="139" t="s">
        <v>484</v>
      </c>
      <c r="F47" s="140"/>
      <c r="G47" s="11" t="s">
        <v>744</v>
      </c>
      <c r="H47" s="14">
        <v>52.55</v>
      </c>
      <c r="I47" s="109">
        <f t="shared" si="0"/>
        <v>105.1</v>
      </c>
      <c r="J47" s="115"/>
    </row>
    <row r="48" spans="1:10" ht="120">
      <c r="A48" s="114"/>
      <c r="B48" s="107">
        <v>4</v>
      </c>
      <c r="C48" s="10" t="s">
        <v>743</v>
      </c>
      <c r="D48" s="118" t="s">
        <v>25</v>
      </c>
      <c r="E48" s="139" t="s">
        <v>745</v>
      </c>
      <c r="F48" s="140"/>
      <c r="G48" s="11" t="s">
        <v>744</v>
      </c>
      <c r="H48" s="14">
        <v>52.55</v>
      </c>
      <c r="I48" s="109">
        <f t="shared" si="0"/>
        <v>210.2</v>
      </c>
      <c r="J48" s="115"/>
    </row>
    <row r="49" spans="1:10" ht="120">
      <c r="A49" s="114"/>
      <c r="B49" s="107">
        <v>2</v>
      </c>
      <c r="C49" s="10" t="s">
        <v>746</v>
      </c>
      <c r="D49" s="118" t="s">
        <v>25</v>
      </c>
      <c r="E49" s="139" t="s">
        <v>484</v>
      </c>
      <c r="F49" s="140"/>
      <c r="G49" s="11" t="s">
        <v>747</v>
      </c>
      <c r="H49" s="14">
        <v>55.77</v>
      </c>
      <c r="I49" s="109">
        <f t="shared" si="0"/>
        <v>111.54</v>
      </c>
      <c r="J49" s="115"/>
    </row>
    <row r="50" spans="1:10" ht="120">
      <c r="A50" s="114"/>
      <c r="B50" s="107">
        <v>4</v>
      </c>
      <c r="C50" s="10" t="s">
        <v>746</v>
      </c>
      <c r="D50" s="118" t="s">
        <v>25</v>
      </c>
      <c r="E50" s="139" t="s">
        <v>745</v>
      </c>
      <c r="F50" s="140"/>
      <c r="G50" s="11" t="s">
        <v>747</v>
      </c>
      <c r="H50" s="14">
        <v>55.77</v>
      </c>
      <c r="I50" s="109">
        <f t="shared" si="0"/>
        <v>223.08</v>
      </c>
      <c r="J50" s="115"/>
    </row>
    <row r="51" spans="1:10" ht="120">
      <c r="A51" s="114"/>
      <c r="B51" s="107">
        <v>12</v>
      </c>
      <c r="C51" s="10" t="s">
        <v>748</v>
      </c>
      <c r="D51" s="118"/>
      <c r="E51" s="139"/>
      <c r="F51" s="140"/>
      <c r="G51" s="11" t="s">
        <v>749</v>
      </c>
      <c r="H51" s="14">
        <v>25.74</v>
      </c>
      <c r="I51" s="109">
        <f t="shared" si="0"/>
        <v>308.88</v>
      </c>
      <c r="J51" s="115"/>
    </row>
    <row r="52" spans="1:10" ht="96">
      <c r="A52" s="114"/>
      <c r="B52" s="107">
        <v>2</v>
      </c>
      <c r="C52" s="10" t="s">
        <v>750</v>
      </c>
      <c r="D52" s="118" t="s">
        <v>25</v>
      </c>
      <c r="E52" s="139"/>
      <c r="F52" s="140"/>
      <c r="G52" s="11" t="s">
        <v>751</v>
      </c>
      <c r="H52" s="14">
        <v>210.92</v>
      </c>
      <c r="I52" s="109">
        <f t="shared" si="0"/>
        <v>421.84</v>
      </c>
      <c r="J52" s="115"/>
    </row>
    <row r="53" spans="1:10" ht="132">
      <c r="A53" s="114"/>
      <c r="B53" s="107">
        <v>2</v>
      </c>
      <c r="C53" s="10" t="s">
        <v>752</v>
      </c>
      <c r="D53" s="118" t="s">
        <v>25</v>
      </c>
      <c r="E53" s="139" t="s">
        <v>273</v>
      </c>
      <c r="F53" s="140"/>
      <c r="G53" s="11" t="s">
        <v>753</v>
      </c>
      <c r="H53" s="14">
        <v>96.52</v>
      </c>
      <c r="I53" s="109">
        <f t="shared" si="0"/>
        <v>193.04</v>
      </c>
      <c r="J53" s="115"/>
    </row>
    <row r="54" spans="1:10" ht="180">
      <c r="A54" s="114"/>
      <c r="B54" s="108">
        <v>4</v>
      </c>
      <c r="C54" s="12" t="s">
        <v>754</v>
      </c>
      <c r="D54" s="119" t="s">
        <v>25</v>
      </c>
      <c r="E54" s="149" t="s">
        <v>273</v>
      </c>
      <c r="F54" s="150"/>
      <c r="G54" s="13" t="s">
        <v>757</v>
      </c>
      <c r="H54" s="15">
        <v>123.33</v>
      </c>
      <c r="I54" s="110">
        <f t="shared" si="0"/>
        <v>493.32</v>
      </c>
      <c r="J54" s="115"/>
    </row>
  </sheetData>
  <mergeCells count="37">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6"/>
  <sheetViews>
    <sheetView zoomScale="90" zoomScaleNormal="90" workbookViewId="0">
      <selection activeCell="D22" sqref="D22:D5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5407.24</v>
      </c>
      <c r="O2" t="s">
        <v>182</v>
      </c>
    </row>
    <row r="3" spans="1:15" ht="12.75" customHeight="1">
      <c r="A3" s="114"/>
      <c r="B3" s="121" t="s">
        <v>135</v>
      </c>
      <c r="C3" s="120"/>
      <c r="D3" s="120"/>
      <c r="E3" s="120"/>
      <c r="F3" s="120"/>
      <c r="G3" s="120"/>
      <c r="H3" s="120"/>
      <c r="I3" s="120"/>
      <c r="J3" s="120"/>
      <c r="K3" s="120"/>
      <c r="L3" s="115"/>
      <c r="N3">
        <v>5407.24</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710</v>
      </c>
      <c r="C10" s="120"/>
      <c r="D10" s="120"/>
      <c r="E10" s="120"/>
      <c r="F10" s="115"/>
      <c r="G10" s="116"/>
      <c r="H10" s="116" t="s">
        <v>710</v>
      </c>
      <c r="I10" s="120"/>
      <c r="J10" s="120"/>
      <c r="K10" s="141">
        <f>IF(Invoice!J10&lt;&gt;"",Invoice!J10,"")</f>
        <v>53293</v>
      </c>
      <c r="L10" s="115"/>
    </row>
    <row r="11" spans="1:15" ht="12.75" customHeight="1">
      <c r="A11" s="114"/>
      <c r="B11" s="114" t="s">
        <v>711</v>
      </c>
      <c r="C11" s="120"/>
      <c r="D11" s="120"/>
      <c r="E11" s="120"/>
      <c r="F11" s="115"/>
      <c r="G11" s="116"/>
      <c r="H11" s="116" t="s">
        <v>711</v>
      </c>
      <c r="I11" s="120"/>
      <c r="J11" s="120"/>
      <c r="K11" s="142"/>
      <c r="L11" s="115"/>
    </row>
    <row r="12" spans="1:15" ht="12.75" customHeight="1">
      <c r="A12" s="114"/>
      <c r="B12" s="114" t="s">
        <v>712</v>
      </c>
      <c r="C12" s="120"/>
      <c r="D12" s="120"/>
      <c r="E12" s="120"/>
      <c r="F12" s="115"/>
      <c r="G12" s="116"/>
      <c r="H12" s="116" t="s">
        <v>712</v>
      </c>
      <c r="I12" s="120"/>
      <c r="J12" s="120"/>
      <c r="K12" s="120"/>
      <c r="L12" s="115"/>
    </row>
    <row r="13" spans="1:15" ht="12.75" customHeight="1">
      <c r="A13" s="114"/>
      <c r="B13" s="114" t="s">
        <v>713</v>
      </c>
      <c r="C13" s="120"/>
      <c r="D13" s="120"/>
      <c r="E13" s="120"/>
      <c r="F13" s="115"/>
      <c r="G13" s="116"/>
      <c r="H13" s="116" t="s">
        <v>713</v>
      </c>
      <c r="I13" s="120"/>
      <c r="J13" s="120"/>
      <c r="K13" s="99" t="s">
        <v>11</v>
      </c>
      <c r="L13" s="115"/>
    </row>
    <row r="14" spans="1:15" ht="15" customHeight="1">
      <c r="A14" s="114"/>
      <c r="B14" s="114" t="s">
        <v>152</v>
      </c>
      <c r="C14" s="120"/>
      <c r="D14" s="120"/>
      <c r="E14" s="120"/>
      <c r="F14" s="115"/>
      <c r="G14" s="116"/>
      <c r="H14" s="116" t="s">
        <v>152</v>
      </c>
      <c r="I14" s="120"/>
      <c r="J14" s="120"/>
      <c r="K14" s="143">
        <f>Invoice!J14</f>
        <v>45341</v>
      </c>
      <c r="L14" s="115"/>
    </row>
    <row r="15" spans="1:15" ht="15" customHeight="1">
      <c r="A15" s="114"/>
      <c r="B15" s="6" t="s">
        <v>6</v>
      </c>
      <c r="C15" s="7"/>
      <c r="D15" s="7"/>
      <c r="E15" s="7"/>
      <c r="F15" s="8"/>
      <c r="G15" s="116"/>
      <c r="H15" s="9" t="s">
        <v>6</v>
      </c>
      <c r="I15" s="120"/>
      <c r="J15" s="120"/>
      <c r="K15" s="144"/>
      <c r="L15" s="115"/>
    </row>
    <row r="16" spans="1:15" ht="15" customHeight="1">
      <c r="A16" s="114"/>
      <c r="B16" s="120"/>
      <c r="C16" s="120"/>
      <c r="D16" s="120"/>
      <c r="E16" s="120"/>
      <c r="F16" s="120"/>
      <c r="G16" s="120"/>
      <c r="H16" s="120"/>
      <c r="I16" s="123" t="s">
        <v>142</v>
      </c>
      <c r="J16" s="123" t="s">
        <v>142</v>
      </c>
      <c r="K16" s="129">
        <v>41745</v>
      </c>
      <c r="L16" s="115"/>
    </row>
    <row r="17" spans="1:12" ht="12.75" customHeight="1">
      <c r="A17" s="114"/>
      <c r="B17" s="120" t="s">
        <v>714</v>
      </c>
      <c r="C17" s="120"/>
      <c r="D17" s="120"/>
      <c r="E17" s="120"/>
      <c r="F17" s="120"/>
      <c r="G17" s="120"/>
      <c r="H17" s="120"/>
      <c r="I17" s="123" t="s">
        <v>143</v>
      </c>
      <c r="J17" s="123" t="s">
        <v>143</v>
      </c>
      <c r="K17" s="129" t="str">
        <f>IF(Invoice!J17&lt;&gt;"",Invoice!J17,"")</f>
        <v>Sunny</v>
      </c>
      <c r="L17" s="115"/>
    </row>
    <row r="18" spans="1:12" ht="18" customHeight="1">
      <c r="A18" s="114"/>
      <c r="B18" s="120" t="s">
        <v>715</v>
      </c>
      <c r="C18" s="120"/>
      <c r="D18" s="120"/>
      <c r="E18" s="120"/>
      <c r="F18" s="120"/>
      <c r="G18" s="120"/>
      <c r="H18" s="120"/>
      <c r="I18" s="122" t="s">
        <v>258</v>
      </c>
      <c r="J18" s="122" t="s">
        <v>258</v>
      </c>
      <c r="K18" s="104" t="s">
        <v>276</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45" t="s">
        <v>201</v>
      </c>
      <c r="G20" s="146"/>
      <c r="H20" s="100" t="s">
        <v>169</v>
      </c>
      <c r="I20" s="100" t="s">
        <v>202</v>
      </c>
      <c r="J20" s="100" t="s">
        <v>202</v>
      </c>
      <c r="K20" s="100" t="s">
        <v>21</v>
      </c>
      <c r="L20" s="115"/>
    </row>
    <row r="21" spans="1:12" ht="12.75" customHeight="1">
      <c r="A21" s="114"/>
      <c r="B21" s="105"/>
      <c r="C21" s="105"/>
      <c r="D21" s="105"/>
      <c r="E21" s="106"/>
      <c r="F21" s="147"/>
      <c r="G21" s="148"/>
      <c r="H21" s="105" t="s">
        <v>141</v>
      </c>
      <c r="I21" s="105"/>
      <c r="J21" s="105"/>
      <c r="K21" s="105"/>
      <c r="L21" s="115"/>
    </row>
    <row r="22" spans="1:12" ht="24" customHeight="1">
      <c r="A22" s="114"/>
      <c r="B22" s="107">
        <f>'Tax Invoice'!D18</f>
        <v>18</v>
      </c>
      <c r="C22" s="10" t="s">
        <v>716</v>
      </c>
      <c r="D22" s="10" t="s">
        <v>716</v>
      </c>
      <c r="E22" s="118" t="s">
        <v>107</v>
      </c>
      <c r="F22" s="139"/>
      <c r="G22" s="140"/>
      <c r="H22" s="11" t="s">
        <v>717</v>
      </c>
      <c r="I22" s="14">
        <f t="shared" ref="I22:I54" si="0">ROUNDUP(J22*$N$1,2)</f>
        <v>12.15</v>
      </c>
      <c r="J22" s="14">
        <v>12.15</v>
      </c>
      <c r="K22" s="109">
        <f t="shared" ref="K22:K54" si="1">I22*B22</f>
        <v>218.70000000000002</v>
      </c>
      <c r="L22" s="115"/>
    </row>
    <row r="23" spans="1:12" ht="24" customHeight="1">
      <c r="A23" s="114"/>
      <c r="B23" s="107">
        <f>'Tax Invoice'!D19</f>
        <v>6</v>
      </c>
      <c r="C23" s="10" t="s">
        <v>716</v>
      </c>
      <c r="D23" s="10" t="s">
        <v>716</v>
      </c>
      <c r="E23" s="118" t="s">
        <v>210</v>
      </c>
      <c r="F23" s="139"/>
      <c r="G23" s="140"/>
      <c r="H23" s="11" t="s">
        <v>717</v>
      </c>
      <c r="I23" s="14">
        <f t="shared" si="0"/>
        <v>12.15</v>
      </c>
      <c r="J23" s="14">
        <v>12.15</v>
      </c>
      <c r="K23" s="109">
        <f t="shared" si="1"/>
        <v>72.900000000000006</v>
      </c>
      <c r="L23" s="115"/>
    </row>
    <row r="24" spans="1:12" ht="24" customHeight="1">
      <c r="A24" s="114"/>
      <c r="B24" s="107">
        <f>'Tax Invoice'!D20</f>
        <v>7</v>
      </c>
      <c r="C24" s="10" t="s">
        <v>716</v>
      </c>
      <c r="D24" s="10" t="s">
        <v>716</v>
      </c>
      <c r="E24" s="118" t="s">
        <v>265</v>
      </c>
      <c r="F24" s="139"/>
      <c r="G24" s="140"/>
      <c r="H24" s="11" t="s">
        <v>717</v>
      </c>
      <c r="I24" s="14">
        <f t="shared" si="0"/>
        <v>12.15</v>
      </c>
      <c r="J24" s="14">
        <v>12.15</v>
      </c>
      <c r="K24" s="109">
        <f t="shared" si="1"/>
        <v>85.05</v>
      </c>
      <c r="L24" s="115"/>
    </row>
    <row r="25" spans="1:12" ht="24" customHeight="1">
      <c r="A25" s="114"/>
      <c r="B25" s="107">
        <f>'Tax Invoice'!D21</f>
        <v>7</v>
      </c>
      <c r="C25" s="10" t="s">
        <v>716</v>
      </c>
      <c r="D25" s="10" t="s">
        <v>716</v>
      </c>
      <c r="E25" s="118" t="s">
        <v>267</v>
      </c>
      <c r="F25" s="139"/>
      <c r="G25" s="140"/>
      <c r="H25" s="11" t="s">
        <v>717</v>
      </c>
      <c r="I25" s="14">
        <f t="shared" si="0"/>
        <v>12.15</v>
      </c>
      <c r="J25" s="14">
        <v>12.15</v>
      </c>
      <c r="K25" s="109">
        <f t="shared" si="1"/>
        <v>85.05</v>
      </c>
      <c r="L25" s="115"/>
    </row>
    <row r="26" spans="1:12" ht="12.75" customHeight="1">
      <c r="A26" s="114"/>
      <c r="B26" s="107">
        <f>'Tax Invoice'!D22</f>
        <v>12</v>
      </c>
      <c r="C26" s="10" t="s">
        <v>718</v>
      </c>
      <c r="D26" s="10" t="s">
        <v>718</v>
      </c>
      <c r="E26" s="118" t="s">
        <v>23</v>
      </c>
      <c r="F26" s="139"/>
      <c r="G26" s="140"/>
      <c r="H26" s="11" t="s">
        <v>719</v>
      </c>
      <c r="I26" s="14">
        <f t="shared" si="0"/>
        <v>5.72</v>
      </c>
      <c r="J26" s="14">
        <v>5.72</v>
      </c>
      <c r="K26" s="109">
        <f t="shared" si="1"/>
        <v>68.64</v>
      </c>
      <c r="L26" s="115"/>
    </row>
    <row r="27" spans="1:12" ht="24" customHeight="1">
      <c r="A27" s="114"/>
      <c r="B27" s="107">
        <f>'Tax Invoice'!D23</f>
        <v>8</v>
      </c>
      <c r="C27" s="10" t="s">
        <v>720</v>
      </c>
      <c r="D27" s="10" t="s">
        <v>720</v>
      </c>
      <c r="E27" s="118" t="s">
        <v>721</v>
      </c>
      <c r="F27" s="139" t="s">
        <v>23</v>
      </c>
      <c r="G27" s="140"/>
      <c r="H27" s="11" t="s">
        <v>722</v>
      </c>
      <c r="I27" s="14">
        <f t="shared" si="0"/>
        <v>6.79</v>
      </c>
      <c r="J27" s="14">
        <v>6.79</v>
      </c>
      <c r="K27" s="109">
        <f t="shared" si="1"/>
        <v>54.32</v>
      </c>
      <c r="L27" s="115"/>
    </row>
    <row r="28" spans="1:12" ht="24" customHeight="1">
      <c r="A28" s="114"/>
      <c r="B28" s="107">
        <f>'Tax Invoice'!D24</f>
        <v>8</v>
      </c>
      <c r="C28" s="10" t="s">
        <v>720</v>
      </c>
      <c r="D28" s="10" t="s">
        <v>720</v>
      </c>
      <c r="E28" s="118" t="s">
        <v>721</v>
      </c>
      <c r="F28" s="139" t="s">
        <v>25</v>
      </c>
      <c r="G28" s="140"/>
      <c r="H28" s="11" t="s">
        <v>722</v>
      </c>
      <c r="I28" s="14">
        <f t="shared" si="0"/>
        <v>6.79</v>
      </c>
      <c r="J28" s="14">
        <v>6.79</v>
      </c>
      <c r="K28" s="109">
        <f t="shared" si="1"/>
        <v>54.32</v>
      </c>
      <c r="L28" s="115"/>
    </row>
    <row r="29" spans="1:12" ht="24" customHeight="1">
      <c r="A29" s="114"/>
      <c r="B29" s="107">
        <f>'Tax Invoice'!D25</f>
        <v>10</v>
      </c>
      <c r="C29" s="10" t="s">
        <v>662</v>
      </c>
      <c r="D29" s="10" t="s">
        <v>662</v>
      </c>
      <c r="E29" s="118" t="s">
        <v>23</v>
      </c>
      <c r="F29" s="139" t="s">
        <v>107</v>
      </c>
      <c r="G29" s="140"/>
      <c r="H29" s="11" t="s">
        <v>723</v>
      </c>
      <c r="I29" s="14">
        <f t="shared" si="0"/>
        <v>30.74</v>
      </c>
      <c r="J29" s="14">
        <v>30.74</v>
      </c>
      <c r="K29" s="109">
        <f t="shared" si="1"/>
        <v>307.39999999999998</v>
      </c>
      <c r="L29" s="115"/>
    </row>
    <row r="30" spans="1:12" ht="24" customHeight="1">
      <c r="A30" s="114"/>
      <c r="B30" s="107">
        <f>'Tax Invoice'!D26</f>
        <v>2</v>
      </c>
      <c r="C30" s="10" t="s">
        <v>662</v>
      </c>
      <c r="D30" s="10" t="s">
        <v>662</v>
      </c>
      <c r="E30" s="118" t="s">
        <v>23</v>
      </c>
      <c r="F30" s="139" t="s">
        <v>213</v>
      </c>
      <c r="G30" s="140"/>
      <c r="H30" s="11" t="s">
        <v>723</v>
      </c>
      <c r="I30" s="14">
        <f t="shared" si="0"/>
        <v>30.74</v>
      </c>
      <c r="J30" s="14">
        <v>30.74</v>
      </c>
      <c r="K30" s="109">
        <f t="shared" si="1"/>
        <v>61.48</v>
      </c>
      <c r="L30" s="115"/>
    </row>
    <row r="31" spans="1:12" ht="24" customHeight="1">
      <c r="A31" s="114"/>
      <c r="B31" s="107">
        <f>'Tax Invoice'!D27</f>
        <v>2</v>
      </c>
      <c r="C31" s="10" t="s">
        <v>662</v>
      </c>
      <c r="D31" s="10" t="s">
        <v>662</v>
      </c>
      <c r="E31" s="118" t="s">
        <v>23</v>
      </c>
      <c r="F31" s="139" t="s">
        <v>263</v>
      </c>
      <c r="G31" s="140"/>
      <c r="H31" s="11" t="s">
        <v>723</v>
      </c>
      <c r="I31" s="14">
        <f t="shared" si="0"/>
        <v>30.74</v>
      </c>
      <c r="J31" s="14">
        <v>30.74</v>
      </c>
      <c r="K31" s="109">
        <f t="shared" si="1"/>
        <v>61.48</v>
      </c>
      <c r="L31" s="115"/>
    </row>
    <row r="32" spans="1:12" ht="24" customHeight="1">
      <c r="A32" s="114"/>
      <c r="B32" s="107">
        <f>'Tax Invoice'!D28</f>
        <v>8</v>
      </c>
      <c r="C32" s="10" t="s">
        <v>662</v>
      </c>
      <c r="D32" s="10" t="s">
        <v>662</v>
      </c>
      <c r="E32" s="118" t="s">
        <v>23</v>
      </c>
      <c r="F32" s="139" t="s">
        <v>267</v>
      </c>
      <c r="G32" s="140"/>
      <c r="H32" s="11" t="s">
        <v>723</v>
      </c>
      <c r="I32" s="14">
        <f t="shared" si="0"/>
        <v>30.74</v>
      </c>
      <c r="J32" s="14">
        <v>30.74</v>
      </c>
      <c r="K32" s="109">
        <f t="shared" si="1"/>
        <v>245.92</v>
      </c>
      <c r="L32" s="115"/>
    </row>
    <row r="33" spans="1:12" ht="12.75" customHeight="1">
      <c r="A33" s="114"/>
      <c r="B33" s="107">
        <f>'Tax Invoice'!D29</f>
        <v>4</v>
      </c>
      <c r="C33" s="10" t="s">
        <v>724</v>
      </c>
      <c r="D33" s="10" t="s">
        <v>724</v>
      </c>
      <c r="E33" s="118" t="s">
        <v>90</v>
      </c>
      <c r="F33" s="139"/>
      <c r="G33" s="140"/>
      <c r="H33" s="11" t="s">
        <v>725</v>
      </c>
      <c r="I33" s="14">
        <f t="shared" si="0"/>
        <v>5</v>
      </c>
      <c r="J33" s="14">
        <v>5</v>
      </c>
      <c r="K33" s="109">
        <f t="shared" si="1"/>
        <v>20</v>
      </c>
      <c r="L33" s="115"/>
    </row>
    <row r="34" spans="1:12" ht="24" customHeight="1">
      <c r="A34" s="114"/>
      <c r="B34" s="107">
        <f>'Tax Invoice'!D30</f>
        <v>2</v>
      </c>
      <c r="C34" s="10" t="s">
        <v>726</v>
      </c>
      <c r="D34" s="10" t="s">
        <v>726</v>
      </c>
      <c r="E34" s="118" t="s">
        <v>27</v>
      </c>
      <c r="F34" s="139" t="s">
        <v>107</v>
      </c>
      <c r="G34" s="140"/>
      <c r="H34" s="11" t="s">
        <v>727</v>
      </c>
      <c r="I34" s="14">
        <f t="shared" si="0"/>
        <v>28.6</v>
      </c>
      <c r="J34" s="14">
        <v>28.6</v>
      </c>
      <c r="K34" s="109">
        <f t="shared" si="1"/>
        <v>57.2</v>
      </c>
      <c r="L34" s="115"/>
    </row>
    <row r="35" spans="1:12" ht="24" customHeight="1">
      <c r="A35" s="114"/>
      <c r="B35" s="107">
        <f>'Tax Invoice'!D31</f>
        <v>2</v>
      </c>
      <c r="C35" s="10" t="s">
        <v>726</v>
      </c>
      <c r="D35" s="10" t="s">
        <v>726</v>
      </c>
      <c r="E35" s="118" t="s">
        <v>27</v>
      </c>
      <c r="F35" s="139" t="s">
        <v>212</v>
      </c>
      <c r="G35" s="140"/>
      <c r="H35" s="11" t="s">
        <v>727</v>
      </c>
      <c r="I35" s="14">
        <f t="shared" si="0"/>
        <v>28.6</v>
      </c>
      <c r="J35" s="14">
        <v>28.6</v>
      </c>
      <c r="K35" s="109">
        <f t="shared" si="1"/>
        <v>57.2</v>
      </c>
      <c r="L35" s="115"/>
    </row>
    <row r="36" spans="1:12" ht="24" customHeight="1">
      <c r="A36" s="114"/>
      <c r="B36" s="107">
        <f>'Tax Invoice'!D32</f>
        <v>2</v>
      </c>
      <c r="C36" s="10" t="s">
        <v>726</v>
      </c>
      <c r="D36" s="10" t="s">
        <v>726</v>
      </c>
      <c r="E36" s="118" t="s">
        <v>27</v>
      </c>
      <c r="F36" s="139" t="s">
        <v>310</v>
      </c>
      <c r="G36" s="140"/>
      <c r="H36" s="11" t="s">
        <v>727</v>
      </c>
      <c r="I36" s="14">
        <f t="shared" si="0"/>
        <v>28.6</v>
      </c>
      <c r="J36" s="14">
        <v>28.6</v>
      </c>
      <c r="K36" s="109">
        <f t="shared" si="1"/>
        <v>57.2</v>
      </c>
      <c r="L36" s="115"/>
    </row>
    <row r="37" spans="1:12" ht="24" customHeight="1">
      <c r="A37" s="114"/>
      <c r="B37" s="107">
        <f>'Tax Invoice'!D33</f>
        <v>2</v>
      </c>
      <c r="C37" s="10" t="s">
        <v>726</v>
      </c>
      <c r="D37" s="10" t="s">
        <v>726</v>
      </c>
      <c r="E37" s="118" t="s">
        <v>27</v>
      </c>
      <c r="F37" s="139" t="s">
        <v>269</v>
      </c>
      <c r="G37" s="140"/>
      <c r="H37" s="11" t="s">
        <v>727</v>
      </c>
      <c r="I37" s="14">
        <f t="shared" si="0"/>
        <v>28.6</v>
      </c>
      <c r="J37" s="14">
        <v>28.6</v>
      </c>
      <c r="K37" s="109">
        <f t="shared" si="1"/>
        <v>57.2</v>
      </c>
      <c r="L37" s="115"/>
    </row>
    <row r="38" spans="1:12" ht="12.75" customHeight="1">
      <c r="A38" s="114"/>
      <c r="B38" s="107">
        <f>'Tax Invoice'!D34</f>
        <v>2</v>
      </c>
      <c r="C38" s="10" t="s">
        <v>728</v>
      </c>
      <c r="D38" s="10" t="s">
        <v>728</v>
      </c>
      <c r="E38" s="118" t="s">
        <v>28</v>
      </c>
      <c r="F38" s="139"/>
      <c r="G38" s="140"/>
      <c r="H38" s="11" t="s">
        <v>729</v>
      </c>
      <c r="I38" s="14">
        <f t="shared" si="0"/>
        <v>5.72</v>
      </c>
      <c r="J38" s="14">
        <v>5.72</v>
      </c>
      <c r="K38" s="109">
        <f t="shared" si="1"/>
        <v>11.44</v>
      </c>
      <c r="L38" s="115"/>
    </row>
    <row r="39" spans="1:12" ht="12.75" customHeight="1">
      <c r="A39" s="114"/>
      <c r="B39" s="107">
        <f>'Tax Invoice'!D35</f>
        <v>20</v>
      </c>
      <c r="C39" s="10" t="s">
        <v>730</v>
      </c>
      <c r="D39" s="10" t="s">
        <v>730</v>
      </c>
      <c r="E39" s="118" t="s">
        <v>26</v>
      </c>
      <c r="F39" s="139" t="s">
        <v>110</v>
      </c>
      <c r="G39" s="140"/>
      <c r="H39" s="11" t="s">
        <v>731</v>
      </c>
      <c r="I39" s="14">
        <f t="shared" si="0"/>
        <v>5</v>
      </c>
      <c r="J39" s="14">
        <v>5</v>
      </c>
      <c r="K39" s="109">
        <f t="shared" si="1"/>
        <v>100</v>
      </c>
      <c r="L39" s="115"/>
    </row>
    <row r="40" spans="1:12" ht="24" customHeight="1">
      <c r="A40" s="114"/>
      <c r="B40" s="107">
        <f>'Tax Invoice'!D36</f>
        <v>7</v>
      </c>
      <c r="C40" s="10" t="s">
        <v>732</v>
      </c>
      <c r="D40" s="10" t="s">
        <v>732</v>
      </c>
      <c r="E40" s="118"/>
      <c r="F40" s="139"/>
      <c r="G40" s="140"/>
      <c r="H40" s="11" t="s">
        <v>733</v>
      </c>
      <c r="I40" s="14">
        <f t="shared" si="0"/>
        <v>5</v>
      </c>
      <c r="J40" s="14">
        <v>5</v>
      </c>
      <c r="K40" s="109">
        <f t="shared" si="1"/>
        <v>35</v>
      </c>
      <c r="L40" s="115"/>
    </row>
    <row r="41" spans="1:12" ht="12.75" customHeight="1">
      <c r="A41" s="114"/>
      <c r="B41" s="107">
        <f>'Tax Invoice'!D37</f>
        <v>6</v>
      </c>
      <c r="C41" s="10" t="s">
        <v>734</v>
      </c>
      <c r="D41" s="10" t="s">
        <v>755</v>
      </c>
      <c r="E41" s="118" t="s">
        <v>735</v>
      </c>
      <c r="F41" s="139" t="s">
        <v>583</v>
      </c>
      <c r="G41" s="140"/>
      <c r="H41" s="11" t="s">
        <v>736</v>
      </c>
      <c r="I41" s="14">
        <f t="shared" si="0"/>
        <v>35.39</v>
      </c>
      <c r="J41" s="14">
        <v>35.39</v>
      </c>
      <c r="K41" s="109">
        <f t="shared" si="1"/>
        <v>212.34</v>
      </c>
      <c r="L41" s="115"/>
    </row>
    <row r="42" spans="1:12" ht="12.75" customHeight="1">
      <c r="A42" s="114"/>
      <c r="B42" s="107">
        <f>'Tax Invoice'!D38</f>
        <v>12</v>
      </c>
      <c r="C42" s="10" t="s">
        <v>737</v>
      </c>
      <c r="D42" s="10" t="s">
        <v>737</v>
      </c>
      <c r="E42" s="118" t="s">
        <v>25</v>
      </c>
      <c r="F42" s="139"/>
      <c r="G42" s="140"/>
      <c r="H42" s="11" t="s">
        <v>738</v>
      </c>
      <c r="I42" s="14">
        <f t="shared" si="0"/>
        <v>35.39</v>
      </c>
      <c r="J42" s="14">
        <v>35.39</v>
      </c>
      <c r="K42" s="109">
        <f t="shared" si="1"/>
        <v>424.68</v>
      </c>
      <c r="L42" s="115"/>
    </row>
    <row r="43" spans="1:12" ht="24" customHeight="1">
      <c r="A43" s="114"/>
      <c r="B43" s="107">
        <f>'Tax Invoice'!D39</f>
        <v>3</v>
      </c>
      <c r="C43" s="10" t="s">
        <v>739</v>
      </c>
      <c r="D43" s="10" t="s">
        <v>739</v>
      </c>
      <c r="E43" s="118" t="s">
        <v>25</v>
      </c>
      <c r="F43" s="139" t="s">
        <v>273</v>
      </c>
      <c r="G43" s="140"/>
      <c r="H43" s="11" t="s">
        <v>740</v>
      </c>
      <c r="I43" s="14">
        <f t="shared" si="0"/>
        <v>49.33</v>
      </c>
      <c r="J43" s="14">
        <v>49.33</v>
      </c>
      <c r="K43" s="109">
        <f t="shared" si="1"/>
        <v>147.99</v>
      </c>
      <c r="L43" s="115"/>
    </row>
    <row r="44" spans="1:12" ht="24" customHeight="1">
      <c r="A44" s="114"/>
      <c r="B44" s="107">
        <f>'Tax Invoice'!D40</f>
        <v>7</v>
      </c>
      <c r="C44" s="10" t="s">
        <v>741</v>
      </c>
      <c r="D44" s="10" t="s">
        <v>741</v>
      </c>
      <c r="E44" s="118" t="s">
        <v>25</v>
      </c>
      <c r="F44" s="139" t="s">
        <v>273</v>
      </c>
      <c r="G44" s="140"/>
      <c r="H44" s="11" t="s">
        <v>742</v>
      </c>
      <c r="I44" s="14">
        <f t="shared" si="0"/>
        <v>49.69</v>
      </c>
      <c r="J44" s="14">
        <v>49.69</v>
      </c>
      <c r="K44" s="109">
        <f t="shared" si="1"/>
        <v>347.83</v>
      </c>
      <c r="L44" s="115"/>
    </row>
    <row r="45" spans="1:12" ht="24" customHeight="1">
      <c r="A45" s="114"/>
      <c r="B45" s="107">
        <f>'Tax Invoice'!D41</f>
        <v>4</v>
      </c>
      <c r="C45" s="10" t="s">
        <v>741</v>
      </c>
      <c r="D45" s="10" t="s">
        <v>741</v>
      </c>
      <c r="E45" s="118" t="s">
        <v>25</v>
      </c>
      <c r="F45" s="139" t="s">
        <v>673</v>
      </c>
      <c r="G45" s="140"/>
      <c r="H45" s="11" t="s">
        <v>742</v>
      </c>
      <c r="I45" s="14">
        <f t="shared" si="0"/>
        <v>49.69</v>
      </c>
      <c r="J45" s="14">
        <v>49.69</v>
      </c>
      <c r="K45" s="109">
        <f t="shared" si="1"/>
        <v>198.76</v>
      </c>
      <c r="L45" s="115"/>
    </row>
    <row r="46" spans="1:12" ht="24" customHeight="1">
      <c r="A46" s="114"/>
      <c r="B46" s="107">
        <f>'Tax Invoice'!D42</f>
        <v>6</v>
      </c>
      <c r="C46" s="10" t="s">
        <v>741</v>
      </c>
      <c r="D46" s="10" t="s">
        <v>741</v>
      </c>
      <c r="E46" s="118" t="s">
        <v>25</v>
      </c>
      <c r="F46" s="139" t="s">
        <v>484</v>
      </c>
      <c r="G46" s="140"/>
      <c r="H46" s="11" t="s">
        <v>742</v>
      </c>
      <c r="I46" s="14">
        <f t="shared" si="0"/>
        <v>49.69</v>
      </c>
      <c r="J46" s="14">
        <v>49.69</v>
      </c>
      <c r="K46" s="109">
        <f t="shared" si="1"/>
        <v>298.14</v>
      </c>
      <c r="L46" s="115"/>
    </row>
    <row r="47" spans="1:12" ht="24" customHeight="1">
      <c r="A47" s="114"/>
      <c r="B47" s="107">
        <f>'Tax Invoice'!D43</f>
        <v>2</v>
      </c>
      <c r="C47" s="10" t="s">
        <v>743</v>
      </c>
      <c r="D47" s="10" t="s">
        <v>743</v>
      </c>
      <c r="E47" s="118" t="s">
        <v>25</v>
      </c>
      <c r="F47" s="139" t="s">
        <v>484</v>
      </c>
      <c r="G47" s="140"/>
      <c r="H47" s="11" t="s">
        <v>744</v>
      </c>
      <c r="I47" s="14">
        <f t="shared" si="0"/>
        <v>52.55</v>
      </c>
      <c r="J47" s="14">
        <v>52.55</v>
      </c>
      <c r="K47" s="109">
        <f t="shared" si="1"/>
        <v>105.1</v>
      </c>
      <c r="L47" s="115"/>
    </row>
    <row r="48" spans="1:12" ht="24" customHeight="1">
      <c r="A48" s="114"/>
      <c r="B48" s="107">
        <f>'Tax Invoice'!D44</f>
        <v>4</v>
      </c>
      <c r="C48" s="10" t="s">
        <v>743</v>
      </c>
      <c r="D48" s="10" t="s">
        <v>743</v>
      </c>
      <c r="E48" s="118" t="s">
        <v>25</v>
      </c>
      <c r="F48" s="139" t="s">
        <v>745</v>
      </c>
      <c r="G48" s="140"/>
      <c r="H48" s="11" t="s">
        <v>744</v>
      </c>
      <c r="I48" s="14">
        <f t="shared" si="0"/>
        <v>52.55</v>
      </c>
      <c r="J48" s="14">
        <v>52.55</v>
      </c>
      <c r="K48" s="109">
        <f t="shared" si="1"/>
        <v>210.2</v>
      </c>
      <c r="L48" s="115"/>
    </row>
    <row r="49" spans="1:12" ht="24" customHeight="1">
      <c r="A49" s="114"/>
      <c r="B49" s="107">
        <f>'Tax Invoice'!D45</f>
        <v>2</v>
      </c>
      <c r="C49" s="10" t="s">
        <v>746</v>
      </c>
      <c r="D49" s="10" t="s">
        <v>746</v>
      </c>
      <c r="E49" s="118" t="s">
        <v>25</v>
      </c>
      <c r="F49" s="139" t="s">
        <v>484</v>
      </c>
      <c r="G49" s="140"/>
      <c r="H49" s="11" t="s">
        <v>747</v>
      </c>
      <c r="I49" s="14">
        <f t="shared" si="0"/>
        <v>55.77</v>
      </c>
      <c r="J49" s="14">
        <v>55.77</v>
      </c>
      <c r="K49" s="109">
        <f t="shared" si="1"/>
        <v>111.54</v>
      </c>
      <c r="L49" s="115"/>
    </row>
    <row r="50" spans="1:12" ht="24" customHeight="1">
      <c r="A50" s="114"/>
      <c r="B50" s="107">
        <f>'Tax Invoice'!D46</f>
        <v>4</v>
      </c>
      <c r="C50" s="10" t="s">
        <v>746</v>
      </c>
      <c r="D50" s="10" t="s">
        <v>746</v>
      </c>
      <c r="E50" s="118" t="s">
        <v>25</v>
      </c>
      <c r="F50" s="139" t="s">
        <v>745</v>
      </c>
      <c r="G50" s="140"/>
      <c r="H50" s="11" t="s">
        <v>747</v>
      </c>
      <c r="I50" s="14">
        <f t="shared" si="0"/>
        <v>55.77</v>
      </c>
      <c r="J50" s="14">
        <v>55.77</v>
      </c>
      <c r="K50" s="109">
        <f t="shared" si="1"/>
        <v>223.08</v>
      </c>
      <c r="L50" s="115"/>
    </row>
    <row r="51" spans="1:12" ht="24" customHeight="1">
      <c r="A51" s="114"/>
      <c r="B51" s="107">
        <f>'Tax Invoice'!D47</f>
        <v>12</v>
      </c>
      <c r="C51" s="10" t="s">
        <v>748</v>
      </c>
      <c r="D51" s="10" t="s">
        <v>748</v>
      </c>
      <c r="E51" s="118"/>
      <c r="F51" s="139"/>
      <c r="G51" s="140"/>
      <c r="H51" s="11" t="s">
        <v>749</v>
      </c>
      <c r="I51" s="14">
        <f t="shared" si="0"/>
        <v>25.74</v>
      </c>
      <c r="J51" s="14">
        <v>25.74</v>
      </c>
      <c r="K51" s="109">
        <f t="shared" si="1"/>
        <v>308.88</v>
      </c>
      <c r="L51" s="115"/>
    </row>
    <row r="52" spans="1:12" ht="24" customHeight="1">
      <c r="A52" s="114"/>
      <c r="B52" s="107">
        <f>'Tax Invoice'!D48</f>
        <v>2</v>
      </c>
      <c r="C52" s="10" t="s">
        <v>750</v>
      </c>
      <c r="D52" s="10" t="s">
        <v>750</v>
      </c>
      <c r="E52" s="118" t="s">
        <v>25</v>
      </c>
      <c r="F52" s="139"/>
      <c r="G52" s="140"/>
      <c r="H52" s="11" t="s">
        <v>751</v>
      </c>
      <c r="I52" s="14">
        <f t="shared" si="0"/>
        <v>210.92</v>
      </c>
      <c r="J52" s="14">
        <v>210.92</v>
      </c>
      <c r="K52" s="109">
        <f t="shared" si="1"/>
        <v>421.84</v>
      </c>
      <c r="L52" s="115"/>
    </row>
    <row r="53" spans="1:12" ht="24" customHeight="1">
      <c r="A53" s="114"/>
      <c r="B53" s="107">
        <f>'Tax Invoice'!D49</f>
        <v>2</v>
      </c>
      <c r="C53" s="10" t="s">
        <v>752</v>
      </c>
      <c r="D53" s="10" t="s">
        <v>752</v>
      </c>
      <c r="E53" s="118" t="s">
        <v>25</v>
      </c>
      <c r="F53" s="139" t="s">
        <v>273</v>
      </c>
      <c r="G53" s="140"/>
      <c r="H53" s="11" t="s">
        <v>753</v>
      </c>
      <c r="I53" s="14">
        <f t="shared" si="0"/>
        <v>96.52</v>
      </c>
      <c r="J53" s="14">
        <v>96.52</v>
      </c>
      <c r="K53" s="109">
        <f t="shared" si="1"/>
        <v>193.04</v>
      </c>
      <c r="L53" s="115"/>
    </row>
    <row r="54" spans="1:12" ht="24" customHeight="1">
      <c r="A54" s="114"/>
      <c r="B54" s="108">
        <f>'Tax Invoice'!D50</f>
        <v>4</v>
      </c>
      <c r="C54" s="12" t="s">
        <v>754</v>
      </c>
      <c r="D54" s="12" t="s">
        <v>754</v>
      </c>
      <c r="E54" s="119" t="s">
        <v>25</v>
      </c>
      <c r="F54" s="149" t="s">
        <v>273</v>
      </c>
      <c r="G54" s="150"/>
      <c r="H54" s="13" t="s">
        <v>757</v>
      </c>
      <c r="I54" s="15">
        <f t="shared" si="0"/>
        <v>123.33</v>
      </c>
      <c r="J54" s="15">
        <v>123.33</v>
      </c>
      <c r="K54" s="110">
        <f t="shared" si="1"/>
        <v>493.32</v>
      </c>
      <c r="L54" s="115"/>
    </row>
    <row r="55" spans="1:12" ht="12.75" customHeight="1">
      <c r="A55" s="114"/>
      <c r="B55" s="126">
        <f>SUM(B22:B54)</f>
        <v>199</v>
      </c>
      <c r="C55" s="126" t="s">
        <v>144</v>
      </c>
      <c r="D55" s="126"/>
      <c r="E55" s="126"/>
      <c r="F55" s="126"/>
      <c r="G55" s="126"/>
      <c r="H55" s="126"/>
      <c r="I55" s="127" t="s">
        <v>255</v>
      </c>
      <c r="J55" s="127" t="s">
        <v>255</v>
      </c>
      <c r="K55" s="128">
        <f>SUM(K22:K54)</f>
        <v>5407.24</v>
      </c>
      <c r="L55" s="115"/>
    </row>
    <row r="56" spans="1:12" ht="12.75" customHeight="1">
      <c r="A56" s="114"/>
      <c r="B56" s="126"/>
      <c r="C56" s="126"/>
      <c r="D56" s="126"/>
      <c r="E56" s="126"/>
      <c r="F56" s="126"/>
      <c r="G56" s="126"/>
      <c r="H56" s="126"/>
      <c r="I56" s="127" t="s">
        <v>184</v>
      </c>
      <c r="J56" s="127" t="s">
        <v>184</v>
      </c>
      <c r="K56" s="128">
        <f>Invoice!J56</f>
        <v>-2162.8960000000002</v>
      </c>
      <c r="L56" s="115"/>
    </row>
    <row r="57" spans="1:12" ht="12.75" customHeight="1" outlineLevel="1">
      <c r="A57" s="114"/>
      <c r="B57" s="126"/>
      <c r="C57" s="126"/>
      <c r="D57" s="126"/>
      <c r="E57" s="126"/>
      <c r="F57" s="126"/>
      <c r="G57" s="126"/>
      <c r="H57" s="126"/>
      <c r="I57" s="127" t="s">
        <v>185</v>
      </c>
      <c r="J57" s="127" t="s">
        <v>185</v>
      </c>
      <c r="K57" s="128">
        <f>Invoice!J57</f>
        <v>0</v>
      </c>
      <c r="L57" s="115"/>
    </row>
    <row r="58" spans="1:12" ht="12.75" customHeight="1">
      <c r="A58" s="114"/>
      <c r="B58" s="126"/>
      <c r="C58" s="126"/>
      <c r="D58" s="126"/>
      <c r="E58" s="126"/>
      <c r="F58" s="126"/>
      <c r="G58" s="126"/>
      <c r="H58" s="126"/>
      <c r="I58" s="127" t="s">
        <v>257</v>
      </c>
      <c r="J58" s="127" t="s">
        <v>257</v>
      </c>
      <c r="K58" s="128">
        <f>SUM(K55:K57)</f>
        <v>3244.3439999999996</v>
      </c>
      <c r="L58" s="115"/>
    </row>
    <row r="59" spans="1:12" ht="12.75" customHeight="1">
      <c r="A59" s="6"/>
      <c r="B59" s="7"/>
      <c r="C59" s="7"/>
      <c r="D59" s="7"/>
      <c r="E59" s="7"/>
      <c r="F59" s="7"/>
      <c r="G59" s="7"/>
      <c r="H59" s="7" t="s">
        <v>756</v>
      </c>
      <c r="I59" s="7"/>
      <c r="J59" s="7"/>
      <c r="K59" s="7"/>
      <c r="L59" s="8"/>
    </row>
    <row r="60" spans="1:12" ht="12.75" customHeight="1"/>
    <row r="61" spans="1:12" ht="12.75" customHeight="1"/>
    <row r="62" spans="1:12" ht="12.75" customHeight="1"/>
    <row r="63" spans="1:12" ht="12.75" customHeight="1"/>
    <row r="64" spans="1:12" ht="12.75" customHeight="1"/>
    <row r="65" ht="12.75" customHeight="1"/>
    <row r="66" ht="12.75" customHeight="1"/>
  </sheetData>
  <mergeCells count="37">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5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5407.24</v>
      </c>
      <c r="O2" s="21" t="s">
        <v>259</v>
      </c>
    </row>
    <row r="3" spans="1:15" s="21" customFormat="1" ht="15" customHeight="1" thickBot="1">
      <c r="A3" s="22" t="s">
        <v>151</v>
      </c>
      <c r="G3" s="28">
        <f>Invoice!J14</f>
        <v>45341</v>
      </c>
      <c r="H3" s="29"/>
      <c r="N3" s="21">
        <v>5407.24</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THB</v>
      </c>
    </row>
    <row r="10" spans="1:15" s="21" customFormat="1" ht="13.5" thickBot="1">
      <c r="A10" s="36" t="str">
        <f>'Copy paste to Here'!G10</f>
        <v>JS Sourcings2</v>
      </c>
      <c r="B10" s="37"/>
      <c r="C10" s="37"/>
      <c r="D10" s="37"/>
      <c r="F10" s="38" t="str">
        <f>'Copy paste to Here'!B10</f>
        <v>JS Sourcings2</v>
      </c>
      <c r="G10" s="39"/>
      <c r="H10" s="40"/>
      <c r="K10" s="95" t="s">
        <v>276</v>
      </c>
      <c r="L10" s="35" t="s">
        <v>276</v>
      </c>
      <c r="M10" s="21">
        <v>1</v>
      </c>
    </row>
    <row r="11" spans="1:15" s="21" customFormat="1" ht="15.75" thickBot="1">
      <c r="A11" s="41" t="str">
        <f>'Copy paste to Here'!G11</f>
        <v>Sam2 Kong2</v>
      </c>
      <c r="B11" s="42"/>
      <c r="C11" s="42"/>
      <c r="D11" s="42"/>
      <c r="F11" s="43" t="str">
        <f>'Copy paste to Here'!B11</f>
        <v>Sam2 Kong2</v>
      </c>
      <c r="G11" s="44"/>
      <c r="H11" s="45"/>
      <c r="K11" s="93" t="s">
        <v>158</v>
      </c>
      <c r="L11" s="46" t="s">
        <v>159</v>
      </c>
      <c r="M11" s="21">
        <f>VLOOKUP(G3,[1]Sheet1!$A$9:$I$7290,2,FALSE)</f>
        <v>35.78</v>
      </c>
    </row>
    <row r="12" spans="1:15" s="21" customFormat="1" ht="15.75" thickBot="1">
      <c r="A12" s="41" t="str">
        <f>'Copy paste to Here'!G12</f>
        <v>30/F Room 30-01 / S-01 152 Chartered Square Building</v>
      </c>
      <c r="B12" s="42"/>
      <c r="C12" s="42"/>
      <c r="D12" s="42"/>
      <c r="E12" s="89"/>
      <c r="F12" s="43" t="str">
        <f>'Copy paste to Here'!B12</f>
        <v>30/F Room 30-01 / S-01 152 Chartered Square Building</v>
      </c>
      <c r="G12" s="44"/>
      <c r="H12" s="45"/>
      <c r="K12" s="93" t="s">
        <v>160</v>
      </c>
      <c r="L12" s="46" t="s">
        <v>133</v>
      </c>
      <c r="M12" s="21">
        <f>VLOOKUP(G3,[1]Sheet1!$A$9:$I$7290,3,FALSE)</f>
        <v>38.39</v>
      </c>
    </row>
    <row r="13" spans="1:15" s="21" customFormat="1" ht="15.75" thickBot="1">
      <c r="A13" s="41" t="str">
        <f>'Copy paste to Here'!G13</f>
        <v>10500 Bang Rak</v>
      </c>
      <c r="B13" s="42"/>
      <c r="C13" s="42"/>
      <c r="D13" s="42"/>
      <c r="E13" s="111" t="s">
        <v>276</v>
      </c>
      <c r="F13" s="43" t="str">
        <f>'Copy paste to Here'!B13</f>
        <v>10500 Bang Rak</v>
      </c>
      <c r="G13" s="44"/>
      <c r="H13" s="45"/>
      <c r="K13" s="93" t="s">
        <v>161</v>
      </c>
      <c r="L13" s="46" t="s">
        <v>162</v>
      </c>
      <c r="M13" s="113">
        <f>VLOOKUP(G3,[1]Sheet1!$A$9:$I$7290,4,FALSE)</f>
        <v>44.93</v>
      </c>
    </row>
    <row r="14" spans="1:15" s="21" customFormat="1" ht="15.75" thickBot="1">
      <c r="A14" s="41" t="str">
        <f>'Copy paste to Here'!G14</f>
        <v>Thailand</v>
      </c>
      <c r="B14" s="42"/>
      <c r="C14" s="42"/>
      <c r="D14" s="42"/>
      <c r="E14" s="111">
        <f>VLOOKUP(J9,$L$10:$M$17,2,FALSE)</f>
        <v>1</v>
      </c>
      <c r="F14" s="43" t="str">
        <f>'Copy paste to Here'!B14</f>
        <v>Thailand</v>
      </c>
      <c r="G14" s="44"/>
      <c r="H14" s="45"/>
      <c r="K14" s="93" t="s">
        <v>163</v>
      </c>
      <c r="L14" s="46" t="s">
        <v>164</v>
      </c>
      <c r="M14" s="21">
        <f>VLOOKUP(G3,[1]Sheet1!$A$9:$I$7290,5,FALSE)</f>
        <v>23.05</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26.37</v>
      </c>
    </row>
    <row r="16" spans="1:15" s="21" customFormat="1" ht="13.7" customHeight="1" thickBot="1">
      <c r="A16" s="52"/>
      <c r="K16" s="94" t="s">
        <v>167</v>
      </c>
      <c r="L16" s="51" t="s">
        <v>168</v>
      </c>
      <c r="M16" s="21">
        <f>VLOOKUP(G3,[1]Sheet1!$A$9:$I$7290,7,FALSE)</f>
        <v>21.7</v>
      </c>
    </row>
    <row r="17" spans="1:13" s="21" customFormat="1" ht="13.5" thickBot="1">
      <c r="A17" s="53" t="s">
        <v>169</v>
      </c>
      <c r="B17" s="54" t="s">
        <v>170</v>
      </c>
      <c r="C17" s="54" t="s">
        <v>284</v>
      </c>
      <c r="D17" s="55" t="s">
        <v>198</v>
      </c>
      <c r="E17" s="55" t="s">
        <v>261</v>
      </c>
      <c r="F17" s="55" t="str">
        <f>CONCATENATE("Amount ",,J9)</f>
        <v>Amount THB</v>
      </c>
      <c r="G17" s="54" t="s">
        <v>171</v>
      </c>
      <c r="H17" s="54" t="s">
        <v>172</v>
      </c>
      <c r="J17" s="21" t="s">
        <v>173</v>
      </c>
      <c r="K17" s="21" t="s">
        <v>174</v>
      </c>
      <c r="L17" s="21" t="s">
        <v>174</v>
      </c>
      <c r="M17" s="21">
        <v>2.5</v>
      </c>
    </row>
    <row r="18" spans="1:13" s="62" customFormat="1" ht="25.5">
      <c r="A18" s="56" t="str">
        <f>IF((LEN('Copy paste to Here'!G22))&gt;5,((CONCATENATE('Copy paste to Here'!G22," &amp; ",'Copy paste to Here'!D22,"  &amp;  ",'Copy paste to Here'!E22))),"Empty Cell")</f>
        <v xml:space="preserve">Bio - Flex nose stud, 20g (0.8mm) with a 2.5mm round top with bezel set SwarovskiⓇ crystal &amp; Crystal Color: Clear  &amp;  </v>
      </c>
      <c r="B18" s="57" t="str">
        <f>'Copy paste to Here'!C22</f>
        <v>ANSBC25</v>
      </c>
      <c r="C18" s="57" t="s">
        <v>716</v>
      </c>
      <c r="D18" s="58">
        <f>Invoice!B22</f>
        <v>18</v>
      </c>
      <c r="E18" s="59">
        <f>'Shipping Invoice'!J22*$N$1</f>
        <v>12.15</v>
      </c>
      <c r="F18" s="59">
        <f>D18*E18</f>
        <v>218.70000000000002</v>
      </c>
      <c r="G18" s="60">
        <f>E18*$E$14</f>
        <v>12.15</v>
      </c>
      <c r="H18" s="61">
        <f>D18*G18</f>
        <v>218.70000000000002</v>
      </c>
    </row>
    <row r="19" spans="1:13" s="62" customFormat="1" ht="25.5">
      <c r="A19" s="112" t="str">
        <f>IF((LEN('Copy paste to Here'!G23))&gt;5,((CONCATENATE('Copy paste to Here'!G23," &amp; ",'Copy paste to Here'!D23,"  &amp;  ",'Copy paste to Here'!E23))),"Empty Cell")</f>
        <v xml:space="preserve">Bio - Flex nose stud, 20g (0.8mm) with a 2.5mm round top with bezel set SwarovskiⓇ crystal &amp; Crystal Color: AB  &amp;  </v>
      </c>
      <c r="B19" s="57" t="str">
        <f>'Copy paste to Here'!C23</f>
        <v>ANSBC25</v>
      </c>
      <c r="C19" s="57" t="s">
        <v>716</v>
      </c>
      <c r="D19" s="58">
        <f>Invoice!B23</f>
        <v>6</v>
      </c>
      <c r="E19" s="59">
        <f>'Shipping Invoice'!J23*$N$1</f>
        <v>12.15</v>
      </c>
      <c r="F19" s="59">
        <f t="shared" ref="F19:F82" si="0">D19*E19</f>
        <v>72.900000000000006</v>
      </c>
      <c r="G19" s="60">
        <f t="shared" ref="G19:G82" si="1">E19*$E$14</f>
        <v>12.15</v>
      </c>
      <c r="H19" s="63">
        <f t="shared" ref="H19:H82" si="2">D19*G19</f>
        <v>72.900000000000006</v>
      </c>
    </row>
    <row r="20" spans="1:13" s="62" customFormat="1" ht="25.5">
      <c r="A20" s="56" t="str">
        <f>IF((LEN('Copy paste to Here'!G24))&gt;5,((CONCATENATE('Copy paste to Here'!G24," &amp; ",'Copy paste to Here'!D24,"  &amp;  ",'Copy paste to Here'!E24))),"Empty Cell")</f>
        <v xml:space="preserve">Bio - Flex nose stud, 20g (0.8mm) with a 2.5mm round top with bezel set SwarovskiⓇ crystal &amp; Crystal Color: Blue Zircon  &amp;  </v>
      </c>
      <c r="B20" s="57" t="str">
        <f>'Copy paste to Here'!C24</f>
        <v>ANSBC25</v>
      </c>
      <c r="C20" s="57" t="s">
        <v>716</v>
      </c>
      <c r="D20" s="58">
        <f>Invoice!B24</f>
        <v>7</v>
      </c>
      <c r="E20" s="59">
        <f>'Shipping Invoice'!J24*$N$1</f>
        <v>12.15</v>
      </c>
      <c r="F20" s="59">
        <f t="shared" si="0"/>
        <v>85.05</v>
      </c>
      <c r="G20" s="60">
        <f t="shared" si="1"/>
        <v>12.15</v>
      </c>
      <c r="H20" s="63">
        <f t="shared" si="2"/>
        <v>85.05</v>
      </c>
    </row>
    <row r="21" spans="1:13" s="62" customFormat="1" ht="25.5">
      <c r="A21" s="56" t="str">
        <f>IF((LEN('Copy paste to Here'!G25))&gt;5,((CONCATENATE('Copy paste to Here'!G25," &amp; ",'Copy paste to Here'!D25,"  &amp;  ",'Copy paste to Here'!E25))),"Empty Cell")</f>
        <v xml:space="preserve">Bio - Flex nose stud, 20g (0.8mm) with a 2.5mm round top with bezel set SwarovskiⓇ crystal &amp; Crystal Color: Amethyst  &amp;  </v>
      </c>
      <c r="B21" s="57" t="str">
        <f>'Copy paste to Here'!C25</f>
        <v>ANSBC25</v>
      </c>
      <c r="C21" s="57" t="s">
        <v>716</v>
      </c>
      <c r="D21" s="58">
        <f>Invoice!B25</f>
        <v>7</v>
      </c>
      <c r="E21" s="59">
        <f>'Shipping Invoice'!J25*$N$1</f>
        <v>12.15</v>
      </c>
      <c r="F21" s="59">
        <f t="shared" si="0"/>
        <v>85.05</v>
      </c>
      <c r="G21" s="60">
        <f t="shared" si="1"/>
        <v>12.15</v>
      </c>
      <c r="H21" s="63">
        <f t="shared" si="2"/>
        <v>85.05</v>
      </c>
    </row>
    <row r="22" spans="1:13" s="62" customFormat="1" ht="24">
      <c r="A22" s="56" t="str">
        <f>IF((LEN('Copy paste to Here'!G26))&gt;5,((CONCATENATE('Copy paste to Here'!G26," &amp; ",'Copy paste to Here'!D26,"  &amp;  ",'Copy paste to Here'!E26))),"Empty Cell")</f>
        <v xml:space="preserve">316L steel eyebrow barbell, 16g (1.2mm) with two 3mm cones &amp; Length: 6mm  &amp;  </v>
      </c>
      <c r="B22" s="57" t="str">
        <f>'Copy paste to Here'!C26</f>
        <v>BBECN</v>
      </c>
      <c r="C22" s="57" t="s">
        <v>718</v>
      </c>
      <c r="D22" s="58">
        <f>Invoice!B26</f>
        <v>12</v>
      </c>
      <c r="E22" s="59">
        <f>'Shipping Invoice'!J26*$N$1</f>
        <v>5.72</v>
      </c>
      <c r="F22" s="59">
        <f t="shared" si="0"/>
        <v>68.64</v>
      </c>
      <c r="G22" s="60">
        <f t="shared" si="1"/>
        <v>5.72</v>
      </c>
      <c r="H22" s="63">
        <f t="shared" si="2"/>
        <v>68.64</v>
      </c>
    </row>
    <row r="23" spans="1:13" s="62" customFormat="1" ht="24">
      <c r="A23" s="56" t="str">
        <f>IF((LEN('Copy paste to Here'!G27))&gt;5,((CONCATENATE('Copy paste to Here'!G27," &amp; ",'Copy paste to Here'!D27,"  &amp;  ",'Copy paste to Here'!E27))),"Empty Cell")</f>
        <v>PVD plated 316L steel eyebrow banana, 18g (1mm) with two 3mm balls &amp; Color: High Polish  &amp;  Length: 6mm</v>
      </c>
      <c r="B23" s="57" t="str">
        <f>'Copy paste to Here'!C27</f>
        <v>BN18B3</v>
      </c>
      <c r="C23" s="57" t="s">
        <v>720</v>
      </c>
      <c r="D23" s="58">
        <f>Invoice!B27</f>
        <v>8</v>
      </c>
      <c r="E23" s="59">
        <f>'Shipping Invoice'!J27*$N$1</f>
        <v>6.79</v>
      </c>
      <c r="F23" s="59">
        <f t="shared" si="0"/>
        <v>54.32</v>
      </c>
      <c r="G23" s="60">
        <f t="shared" si="1"/>
        <v>6.79</v>
      </c>
      <c r="H23" s="63">
        <f t="shared" si="2"/>
        <v>54.32</v>
      </c>
    </row>
    <row r="24" spans="1:13" s="62" customFormat="1" ht="24">
      <c r="A24" s="56" t="str">
        <f>IF((LEN('Copy paste to Here'!G28))&gt;5,((CONCATENATE('Copy paste to Here'!G28," &amp; ",'Copy paste to Here'!D28,"  &amp;  ",'Copy paste to Here'!E28))),"Empty Cell")</f>
        <v>PVD plated 316L steel eyebrow banana, 18g (1mm) with two 3mm balls &amp; Color: High Polish  &amp;  Length: 8mm</v>
      </c>
      <c r="B24" s="57" t="str">
        <f>'Copy paste to Here'!C28</f>
        <v>BN18B3</v>
      </c>
      <c r="C24" s="57" t="s">
        <v>720</v>
      </c>
      <c r="D24" s="58">
        <f>Invoice!B28</f>
        <v>8</v>
      </c>
      <c r="E24" s="59">
        <f>'Shipping Invoice'!J28*$N$1</f>
        <v>6.79</v>
      </c>
      <c r="F24" s="59">
        <f t="shared" si="0"/>
        <v>54.32</v>
      </c>
      <c r="G24" s="60">
        <f t="shared" si="1"/>
        <v>6.79</v>
      </c>
      <c r="H24" s="63">
        <f t="shared" si="2"/>
        <v>54.32</v>
      </c>
    </row>
    <row r="25" spans="1:13" s="62" customFormat="1" ht="36">
      <c r="A25" s="56" t="str">
        <f>IF((LEN('Copy paste to Here'!G29))&gt;5,((CONCATENATE('Copy paste to Here'!G29," &amp; ",'Copy paste to Here'!D29,"  &amp;  ",'Copy paste to Here'!E29))),"Empty Cell")</f>
        <v>316L steel belly banana, 14g (1.6m) with a 8mm and a 5mm bezel set jewel ball using original Czech Preciosa crystals. &amp; Length: 6mm  &amp;  Crystal Color: Clear</v>
      </c>
      <c r="B25" s="57" t="str">
        <f>'Copy paste to Here'!C29</f>
        <v>BN2CG</v>
      </c>
      <c r="C25" s="57" t="s">
        <v>662</v>
      </c>
      <c r="D25" s="58">
        <f>Invoice!B29</f>
        <v>10</v>
      </c>
      <c r="E25" s="59">
        <f>'Shipping Invoice'!J29*$N$1</f>
        <v>30.74</v>
      </c>
      <c r="F25" s="59">
        <f t="shared" si="0"/>
        <v>307.39999999999998</v>
      </c>
      <c r="G25" s="60">
        <f t="shared" si="1"/>
        <v>30.74</v>
      </c>
      <c r="H25" s="63">
        <f t="shared" si="2"/>
        <v>307.39999999999998</v>
      </c>
    </row>
    <row r="26" spans="1:13" s="62" customFormat="1" ht="36">
      <c r="A26" s="56" t="str">
        <f>IF((LEN('Copy paste to Here'!G30))&gt;5,((CONCATENATE('Copy paste to Here'!G30," &amp; ",'Copy paste to Here'!D30,"  &amp;  ",'Copy paste to Here'!E30))),"Empty Cell")</f>
        <v>316L steel belly banana, 14g (1.6m) with a 8mm and a 5mm bezel set jewel ball using original Czech Preciosa crystals. &amp; Length: 6mm  &amp;  Crystal Color: Light Sapphire</v>
      </c>
      <c r="B26" s="57" t="str">
        <f>'Copy paste to Here'!C30</f>
        <v>BN2CG</v>
      </c>
      <c r="C26" s="57" t="s">
        <v>662</v>
      </c>
      <c r="D26" s="58">
        <f>Invoice!B30</f>
        <v>2</v>
      </c>
      <c r="E26" s="59">
        <f>'Shipping Invoice'!J30*$N$1</f>
        <v>30.74</v>
      </c>
      <c r="F26" s="59">
        <f t="shared" si="0"/>
        <v>61.48</v>
      </c>
      <c r="G26" s="60">
        <f t="shared" si="1"/>
        <v>30.74</v>
      </c>
      <c r="H26" s="63">
        <f t="shared" si="2"/>
        <v>61.48</v>
      </c>
    </row>
    <row r="27" spans="1:13" s="62" customFormat="1" ht="36">
      <c r="A27" s="56" t="str">
        <f>IF((LEN('Copy paste to Here'!G31))&gt;5,((CONCATENATE('Copy paste to Here'!G31," &amp; ",'Copy paste to Here'!D31,"  &amp;  ",'Copy paste to Here'!E31))),"Empty Cell")</f>
        <v>316L steel belly banana, 14g (1.6m) with a 8mm and a 5mm bezel set jewel ball using original Czech Preciosa crystals. &amp; Length: 6mm  &amp;  Crystal Color: Sapphire</v>
      </c>
      <c r="B27" s="57" t="str">
        <f>'Copy paste to Here'!C31</f>
        <v>BN2CG</v>
      </c>
      <c r="C27" s="57" t="s">
        <v>662</v>
      </c>
      <c r="D27" s="58">
        <f>Invoice!B31</f>
        <v>2</v>
      </c>
      <c r="E27" s="59">
        <f>'Shipping Invoice'!J31*$N$1</f>
        <v>30.74</v>
      </c>
      <c r="F27" s="59">
        <f t="shared" si="0"/>
        <v>61.48</v>
      </c>
      <c r="G27" s="60">
        <f t="shared" si="1"/>
        <v>30.74</v>
      </c>
      <c r="H27" s="63">
        <f t="shared" si="2"/>
        <v>61.48</v>
      </c>
    </row>
    <row r="28" spans="1:13" s="62" customFormat="1" ht="36">
      <c r="A28" s="56" t="str">
        <f>IF((LEN('Copy paste to Here'!G32))&gt;5,((CONCATENATE('Copy paste to Here'!G32," &amp; ",'Copy paste to Here'!D32,"  &amp;  ",'Copy paste to Here'!E32))),"Empty Cell")</f>
        <v>316L steel belly banana, 14g (1.6m) with a 8mm and a 5mm bezel set jewel ball using original Czech Preciosa crystals. &amp; Length: 6mm  &amp;  Crystal Color: Amethyst</v>
      </c>
      <c r="B28" s="57" t="str">
        <f>'Copy paste to Here'!C32</f>
        <v>BN2CG</v>
      </c>
      <c r="C28" s="57" t="s">
        <v>662</v>
      </c>
      <c r="D28" s="58">
        <f>Invoice!B32</f>
        <v>8</v>
      </c>
      <c r="E28" s="59">
        <f>'Shipping Invoice'!J32*$N$1</f>
        <v>30.74</v>
      </c>
      <c r="F28" s="59">
        <f t="shared" si="0"/>
        <v>245.92</v>
      </c>
      <c r="G28" s="60">
        <f t="shared" si="1"/>
        <v>30.74</v>
      </c>
      <c r="H28" s="63">
        <f t="shared" si="2"/>
        <v>245.92</v>
      </c>
    </row>
    <row r="29" spans="1:13" s="62" customFormat="1" ht="24">
      <c r="A29" s="56" t="str">
        <f>IF((LEN('Copy paste to Here'!G33))&gt;5,((CONCATENATE('Copy paste to Here'!G33," &amp; ",'Copy paste to Here'!D33,"  &amp;  ",'Copy paste to Here'!E33))),"Empty Cell")</f>
        <v xml:space="preserve">Surgical steel banana, 14g (1.6mm) with two 4mm cone &amp; Length: 11mm  &amp;  </v>
      </c>
      <c r="B29" s="57" t="str">
        <f>'Copy paste to Here'!C33</f>
        <v>BNCN4</v>
      </c>
      <c r="C29" s="57" t="s">
        <v>724</v>
      </c>
      <c r="D29" s="58">
        <f>Invoice!B33</f>
        <v>4</v>
      </c>
      <c r="E29" s="59">
        <f>'Shipping Invoice'!J33*$N$1</f>
        <v>5</v>
      </c>
      <c r="F29" s="59">
        <f t="shared" si="0"/>
        <v>20</v>
      </c>
      <c r="G29" s="60">
        <f t="shared" si="1"/>
        <v>5</v>
      </c>
      <c r="H29" s="63">
        <f t="shared" si="2"/>
        <v>20</v>
      </c>
    </row>
    <row r="30" spans="1:13" s="62" customFormat="1" ht="25.5">
      <c r="A30" s="56" t="str">
        <f>IF((LEN('Copy paste to Here'!G34))&gt;5,((CONCATENATE('Copy paste to Here'!G34," &amp; ",'Copy paste to Here'!D34,"  &amp;  ",'Copy paste to Here'!E34))),"Empty Cell")</f>
        <v>Surgical steel eyebrow banana, 16g (1.2mm) with two 3mm bezel set half jewel balls &amp; Length: 12mm  &amp;  Crystal Color: Clear</v>
      </c>
      <c r="B30" s="57" t="str">
        <f>'Copy paste to Here'!C34</f>
        <v>BNEHJB3</v>
      </c>
      <c r="C30" s="57" t="s">
        <v>726</v>
      </c>
      <c r="D30" s="58">
        <f>Invoice!B34</f>
        <v>2</v>
      </c>
      <c r="E30" s="59">
        <f>'Shipping Invoice'!J34*$N$1</f>
        <v>28.6</v>
      </c>
      <c r="F30" s="59">
        <f t="shared" si="0"/>
        <v>57.2</v>
      </c>
      <c r="G30" s="60">
        <f t="shared" si="1"/>
        <v>28.6</v>
      </c>
      <c r="H30" s="63">
        <f t="shared" si="2"/>
        <v>57.2</v>
      </c>
    </row>
    <row r="31" spans="1:13" s="62" customFormat="1" ht="25.5">
      <c r="A31" s="56" t="str">
        <f>IF((LEN('Copy paste to Here'!G35))&gt;5,((CONCATENATE('Copy paste to Here'!G35," &amp; ",'Copy paste to Here'!D35,"  &amp;  ",'Copy paste to Here'!E35))),"Empty Cell")</f>
        <v>Surgical steel eyebrow banana, 16g (1.2mm) with two 3mm bezel set half jewel balls &amp; Length: 12mm  &amp;  Crystal Color: Rose</v>
      </c>
      <c r="B31" s="57" t="str">
        <f>'Copy paste to Here'!C35</f>
        <v>BNEHJB3</v>
      </c>
      <c r="C31" s="57" t="s">
        <v>726</v>
      </c>
      <c r="D31" s="58">
        <f>Invoice!B35</f>
        <v>2</v>
      </c>
      <c r="E31" s="59">
        <f>'Shipping Invoice'!J35*$N$1</f>
        <v>28.6</v>
      </c>
      <c r="F31" s="59">
        <f t="shared" si="0"/>
        <v>57.2</v>
      </c>
      <c r="G31" s="60">
        <f t="shared" si="1"/>
        <v>28.6</v>
      </c>
      <c r="H31" s="63">
        <f t="shared" si="2"/>
        <v>57.2</v>
      </c>
    </row>
    <row r="32" spans="1:13" s="62" customFormat="1" ht="25.5">
      <c r="A32" s="56" t="str">
        <f>IF((LEN('Copy paste to Here'!G36))&gt;5,((CONCATENATE('Copy paste to Here'!G36," &amp; ",'Copy paste to Here'!D36,"  &amp;  ",'Copy paste to Here'!E36))),"Empty Cell")</f>
        <v>Surgical steel eyebrow banana, 16g (1.2mm) with two 3mm bezel set half jewel balls &amp; Length: 12mm  &amp;  Crystal Color: Fuchsia</v>
      </c>
      <c r="B32" s="57" t="str">
        <f>'Copy paste to Here'!C36</f>
        <v>BNEHJB3</v>
      </c>
      <c r="C32" s="57" t="s">
        <v>726</v>
      </c>
      <c r="D32" s="58">
        <f>Invoice!B36</f>
        <v>2</v>
      </c>
      <c r="E32" s="59">
        <f>'Shipping Invoice'!J36*$N$1</f>
        <v>28.6</v>
      </c>
      <c r="F32" s="59">
        <f t="shared" si="0"/>
        <v>57.2</v>
      </c>
      <c r="G32" s="60">
        <f t="shared" si="1"/>
        <v>28.6</v>
      </c>
      <c r="H32" s="63">
        <f t="shared" si="2"/>
        <v>57.2</v>
      </c>
    </row>
    <row r="33" spans="1:8" s="62" customFormat="1" ht="25.5">
      <c r="A33" s="56" t="str">
        <f>IF((LEN('Copy paste to Here'!G37))&gt;5,((CONCATENATE('Copy paste to Here'!G37," &amp; ",'Copy paste to Here'!D37,"  &amp;  ",'Copy paste to Here'!E37))),"Empty Cell")</f>
        <v>Surgical steel eyebrow banana, 16g (1.2mm) with two 3mm bezel set half jewel balls &amp; Length: 12mm  &amp;  Crystal Color: Light Siam</v>
      </c>
      <c r="B33" s="57" t="str">
        <f>'Copy paste to Here'!C37</f>
        <v>BNEHJB3</v>
      </c>
      <c r="C33" s="57" t="s">
        <v>726</v>
      </c>
      <c r="D33" s="58">
        <f>Invoice!B37</f>
        <v>2</v>
      </c>
      <c r="E33" s="59">
        <f>'Shipping Invoice'!J37*$N$1</f>
        <v>28.6</v>
      </c>
      <c r="F33" s="59">
        <f t="shared" si="0"/>
        <v>57.2</v>
      </c>
      <c r="G33" s="60">
        <f t="shared" si="1"/>
        <v>28.6</v>
      </c>
      <c r="H33" s="63">
        <f t="shared" si="2"/>
        <v>57.2</v>
      </c>
    </row>
    <row r="34" spans="1:8" s="62" customFormat="1" ht="24">
      <c r="A34" s="56" t="str">
        <f>IF((LEN('Copy paste to Here'!G38))&gt;5,((CONCATENATE('Copy paste to Here'!G38," &amp; ",'Copy paste to Here'!D38,"  &amp;  ",'Copy paste to Here'!E38))),"Empty Cell")</f>
        <v xml:space="preserve">Surgical steel labret, 14g (1.6mm) with a 4mm ball &amp; Length: 14mm  &amp;  </v>
      </c>
      <c r="B34" s="57" t="str">
        <f>'Copy paste to Here'!C38</f>
        <v>LBB4</v>
      </c>
      <c r="C34" s="57" t="s">
        <v>728</v>
      </c>
      <c r="D34" s="58">
        <f>Invoice!B38</f>
        <v>2</v>
      </c>
      <c r="E34" s="59">
        <f>'Shipping Invoice'!J38*$N$1</f>
        <v>5.72</v>
      </c>
      <c r="F34" s="59">
        <f t="shared" si="0"/>
        <v>11.44</v>
      </c>
      <c r="G34" s="60">
        <f t="shared" si="1"/>
        <v>5.72</v>
      </c>
      <c r="H34" s="63">
        <f t="shared" si="2"/>
        <v>11.44</v>
      </c>
    </row>
    <row r="35" spans="1:8" s="62" customFormat="1" ht="24">
      <c r="A35" s="56" t="str">
        <f>IF((LEN('Copy paste to Here'!G39))&gt;5,((CONCATENATE('Copy paste to Here'!G39," &amp; ",'Copy paste to Here'!D39,"  &amp;  ",'Copy paste to Here'!E39))),"Empty Cell")</f>
        <v>16g Flexible acrylic labret retainer with push in disc &amp; Length: 10mm  &amp;  Color: Clear</v>
      </c>
      <c r="B35" s="57" t="str">
        <f>'Copy paste to Here'!C39</f>
        <v>LBRT16</v>
      </c>
      <c r="C35" s="57" t="s">
        <v>730</v>
      </c>
      <c r="D35" s="58">
        <f>Invoice!B39</f>
        <v>20</v>
      </c>
      <c r="E35" s="59">
        <f>'Shipping Invoice'!J39*$N$1</f>
        <v>5</v>
      </c>
      <c r="F35" s="59">
        <f t="shared" si="0"/>
        <v>100</v>
      </c>
      <c r="G35" s="60">
        <f t="shared" si="1"/>
        <v>5</v>
      </c>
      <c r="H35" s="63">
        <f t="shared" si="2"/>
        <v>100</v>
      </c>
    </row>
    <row r="36" spans="1:8" s="62" customFormat="1" ht="24">
      <c r="A36" s="56" t="str">
        <f>IF((LEN('Copy paste to Here'!G40))&gt;5,((CONCATENATE('Copy paste to Here'!G40," &amp; ",'Copy paste to Here'!D40,"  &amp;  ",'Copy paste to Here'!E40))),"Empty Cell")</f>
        <v xml:space="preserve">Clear acrylic flexible nose stud retainer, 20g (0.8mm) with 2mm flat disk shaped top &amp;   &amp;  </v>
      </c>
      <c r="B36" s="57" t="str">
        <f>'Copy paste to Here'!C40</f>
        <v>NSRTD</v>
      </c>
      <c r="C36" s="57" t="s">
        <v>732</v>
      </c>
      <c r="D36" s="58">
        <f>Invoice!B40</f>
        <v>7</v>
      </c>
      <c r="E36" s="59">
        <f>'Shipping Invoice'!J40*$N$1</f>
        <v>5</v>
      </c>
      <c r="F36" s="59">
        <f t="shared" si="0"/>
        <v>35</v>
      </c>
      <c r="G36" s="60">
        <f t="shared" si="1"/>
        <v>5</v>
      </c>
      <c r="H36" s="63">
        <f t="shared" si="2"/>
        <v>35</v>
      </c>
    </row>
    <row r="37" spans="1:8" s="62" customFormat="1" ht="25.5">
      <c r="A37" s="56" t="str">
        <f>IF((LEN('Copy paste to Here'!G41))&gt;5,((CONCATENATE('Copy paste to Here'!G41," &amp; ",'Copy paste to Here'!D41,"  &amp;  ",'Copy paste to Here'!E41))),"Empty Cell")</f>
        <v>Acrylic taper with double rubber O-rings &amp; Gauge: 16mm  &amp;  Color: White</v>
      </c>
      <c r="B37" s="57" t="str">
        <f>'Copy paste to Here'!C41</f>
        <v>TPUVK</v>
      </c>
      <c r="C37" s="57" t="s">
        <v>755</v>
      </c>
      <c r="D37" s="58">
        <f>Invoice!B41</f>
        <v>6</v>
      </c>
      <c r="E37" s="59">
        <f>'Shipping Invoice'!J41*$N$1</f>
        <v>35.39</v>
      </c>
      <c r="F37" s="59">
        <f t="shared" si="0"/>
        <v>212.34</v>
      </c>
      <c r="G37" s="60">
        <f t="shared" si="1"/>
        <v>35.39</v>
      </c>
      <c r="H37" s="63">
        <f t="shared" si="2"/>
        <v>212.34</v>
      </c>
    </row>
    <row r="38" spans="1:8" s="62" customFormat="1" ht="24">
      <c r="A38" s="56" t="str">
        <f>IF((LEN('Copy paste to Here'!G42))&gt;5,((CONCATENATE('Copy paste to Here'!G42," &amp; ",'Copy paste to Here'!D42,"  &amp;  ",'Copy paste to Here'!E42))),"Empty Cell")</f>
        <v xml:space="preserve">Titanium G23 labret, 16g (1.2mm) with a 3mm ball &amp; Length: 8mm  &amp;  </v>
      </c>
      <c r="B38" s="57" t="str">
        <f>'Copy paste to Here'!C42</f>
        <v>ULBB3</v>
      </c>
      <c r="C38" s="57" t="s">
        <v>737</v>
      </c>
      <c r="D38" s="58">
        <f>Invoice!B42</f>
        <v>12</v>
      </c>
      <c r="E38" s="59">
        <f>'Shipping Invoice'!J42*$N$1</f>
        <v>35.39</v>
      </c>
      <c r="F38" s="59">
        <f t="shared" si="0"/>
        <v>424.68</v>
      </c>
      <c r="G38" s="60">
        <f t="shared" si="1"/>
        <v>35.39</v>
      </c>
      <c r="H38" s="63">
        <f t="shared" si="2"/>
        <v>424.68</v>
      </c>
    </row>
    <row r="39" spans="1:8" s="62" customFormat="1" ht="24">
      <c r="A39" s="56" t="str">
        <f>IF((LEN('Copy paste to Here'!G43))&gt;5,((CONCATENATE('Copy paste to Here'!G43," &amp; ",'Copy paste to Here'!D43,"  &amp;  ",'Copy paste to Here'!E43))),"Empty Cell")</f>
        <v>Anodized titanium G23 eyebrow banana, 16g (1.2mm) with two 3mm balls &amp; Length: 8mm  &amp;  Color: Black</v>
      </c>
      <c r="B39" s="57" t="str">
        <f>'Copy paste to Here'!C43</f>
        <v>UTBNEB</v>
      </c>
      <c r="C39" s="57" t="s">
        <v>739</v>
      </c>
      <c r="D39" s="58">
        <f>Invoice!B43</f>
        <v>3</v>
      </c>
      <c r="E39" s="59">
        <f>'Shipping Invoice'!J43*$N$1</f>
        <v>49.33</v>
      </c>
      <c r="F39" s="59">
        <f t="shared" si="0"/>
        <v>147.99</v>
      </c>
      <c r="G39" s="60">
        <f t="shared" si="1"/>
        <v>49.33</v>
      </c>
      <c r="H39" s="63">
        <f t="shared" si="2"/>
        <v>147.99</v>
      </c>
    </row>
    <row r="40" spans="1:8" s="62" customFormat="1" ht="25.5">
      <c r="A40" s="56" t="str">
        <f>IF((LEN('Copy paste to Here'!G44))&gt;5,((CONCATENATE('Copy paste to Here'!G44," &amp; ",'Copy paste to Here'!D44,"  &amp;  ",'Copy paste to Here'!E44))),"Empty Cell")</f>
        <v>Anodized titanium G23 eyebrow banana, 16g (1.2mm) with two 3mm cones &amp; Length: 8mm  &amp;  Color: Black</v>
      </c>
      <c r="B40" s="57" t="str">
        <f>'Copy paste to Here'!C44</f>
        <v>UTBNECN</v>
      </c>
      <c r="C40" s="57" t="s">
        <v>741</v>
      </c>
      <c r="D40" s="58">
        <f>Invoice!B44</f>
        <v>7</v>
      </c>
      <c r="E40" s="59">
        <f>'Shipping Invoice'!J44*$N$1</f>
        <v>49.69</v>
      </c>
      <c r="F40" s="59">
        <f t="shared" si="0"/>
        <v>347.83</v>
      </c>
      <c r="G40" s="60">
        <f t="shared" si="1"/>
        <v>49.69</v>
      </c>
      <c r="H40" s="63">
        <f t="shared" si="2"/>
        <v>347.83</v>
      </c>
    </row>
    <row r="41" spans="1:8" s="62" customFormat="1" ht="25.5">
      <c r="A41" s="56" t="str">
        <f>IF((LEN('Copy paste to Here'!G45))&gt;5,((CONCATENATE('Copy paste to Here'!G45," &amp; ",'Copy paste to Here'!D45,"  &amp;  ",'Copy paste to Here'!E45))),"Empty Cell")</f>
        <v>Anodized titanium G23 eyebrow banana, 16g (1.2mm) with two 3mm cones &amp; Length: 8mm  &amp;  Color: Blue</v>
      </c>
      <c r="B41" s="57" t="str">
        <f>'Copy paste to Here'!C45</f>
        <v>UTBNECN</v>
      </c>
      <c r="C41" s="57" t="s">
        <v>741</v>
      </c>
      <c r="D41" s="58">
        <f>Invoice!B45</f>
        <v>4</v>
      </c>
      <c r="E41" s="59">
        <f>'Shipping Invoice'!J45*$N$1</f>
        <v>49.69</v>
      </c>
      <c r="F41" s="59">
        <f t="shared" si="0"/>
        <v>198.76</v>
      </c>
      <c r="G41" s="60">
        <f t="shared" si="1"/>
        <v>49.69</v>
      </c>
      <c r="H41" s="63">
        <f t="shared" si="2"/>
        <v>198.76</v>
      </c>
    </row>
    <row r="42" spans="1:8" s="62" customFormat="1" ht="25.5">
      <c r="A42" s="56" t="str">
        <f>IF((LEN('Copy paste to Here'!G46))&gt;5,((CONCATENATE('Copy paste to Here'!G46," &amp; ",'Copy paste to Here'!D46,"  &amp;  ",'Copy paste to Here'!E46))),"Empty Cell")</f>
        <v>Anodized titanium G23 eyebrow banana, 16g (1.2mm) with two 3mm cones &amp; Length: 8mm  &amp;  Color: Light blue</v>
      </c>
      <c r="B42" s="57" t="str">
        <f>'Copy paste to Here'!C46</f>
        <v>UTBNECN</v>
      </c>
      <c r="C42" s="57" t="s">
        <v>741</v>
      </c>
      <c r="D42" s="58">
        <f>Invoice!B46</f>
        <v>6</v>
      </c>
      <c r="E42" s="59">
        <f>'Shipping Invoice'!J46*$N$1</f>
        <v>49.69</v>
      </c>
      <c r="F42" s="59">
        <f t="shared" si="0"/>
        <v>298.14</v>
      </c>
      <c r="G42" s="60">
        <f t="shared" si="1"/>
        <v>49.69</v>
      </c>
      <c r="H42" s="63">
        <f t="shared" si="2"/>
        <v>298.14</v>
      </c>
    </row>
    <row r="43" spans="1:8" s="62" customFormat="1" ht="24">
      <c r="A43" s="56" t="str">
        <f>IF((LEN('Copy paste to Here'!G47))&gt;5,((CONCATENATE('Copy paste to Here'!G47," &amp; ",'Copy paste to Here'!D47,"  &amp;  ",'Copy paste to Here'!E47))),"Empty Cell")</f>
        <v>Anodized titanium G23 circular eyebrow barbell, 16g (1.2mm) with 3mm balls &amp; Length: 8mm  &amp;  Color: Light blue</v>
      </c>
      <c r="B43" s="57" t="str">
        <f>'Copy paste to Here'!C47</f>
        <v>UTCBEB</v>
      </c>
      <c r="C43" s="57" t="s">
        <v>743</v>
      </c>
      <c r="D43" s="58">
        <f>Invoice!B47</f>
        <v>2</v>
      </c>
      <c r="E43" s="59">
        <f>'Shipping Invoice'!J47*$N$1</f>
        <v>52.55</v>
      </c>
      <c r="F43" s="59">
        <f t="shared" si="0"/>
        <v>105.1</v>
      </c>
      <c r="G43" s="60">
        <f t="shared" si="1"/>
        <v>52.55</v>
      </c>
      <c r="H43" s="63">
        <f t="shared" si="2"/>
        <v>105.1</v>
      </c>
    </row>
    <row r="44" spans="1:8" s="62" customFormat="1" ht="24">
      <c r="A44" s="56" t="str">
        <f>IF((LEN('Copy paste to Here'!G48))&gt;5,((CONCATENATE('Copy paste to Here'!G48," &amp; ",'Copy paste to Here'!D48,"  &amp;  ",'Copy paste to Here'!E48))),"Empty Cell")</f>
        <v>Anodized titanium G23 circular eyebrow barbell, 16g (1.2mm) with 3mm balls &amp; Length: 8mm  &amp;  Color: Green</v>
      </c>
      <c r="B44" s="57" t="str">
        <f>'Copy paste to Here'!C48</f>
        <v>UTCBEB</v>
      </c>
      <c r="C44" s="57" t="s">
        <v>743</v>
      </c>
      <c r="D44" s="58">
        <f>Invoice!B48</f>
        <v>4</v>
      </c>
      <c r="E44" s="59">
        <f>'Shipping Invoice'!J48*$N$1</f>
        <v>52.55</v>
      </c>
      <c r="F44" s="59">
        <f t="shared" si="0"/>
        <v>210.2</v>
      </c>
      <c r="G44" s="60">
        <f t="shared" si="1"/>
        <v>52.55</v>
      </c>
      <c r="H44" s="63">
        <f t="shared" si="2"/>
        <v>210.2</v>
      </c>
    </row>
    <row r="45" spans="1:8" s="62" customFormat="1" ht="25.5">
      <c r="A45" s="56" t="str">
        <f>IF((LEN('Copy paste to Here'!G49))&gt;5,((CONCATENATE('Copy paste to Here'!G49," &amp; ",'Copy paste to Here'!D49,"  &amp;  ",'Copy paste to Here'!E49))),"Empty Cell")</f>
        <v>Anodized titanium G23 circular eyebrow barbell, 16g (1.2mm) with 3mm cones &amp; Length: 8mm  &amp;  Color: Light blue</v>
      </c>
      <c r="B45" s="57" t="str">
        <f>'Copy paste to Here'!C49</f>
        <v>UTCBECN</v>
      </c>
      <c r="C45" s="57" t="s">
        <v>746</v>
      </c>
      <c r="D45" s="58">
        <f>Invoice!B49</f>
        <v>2</v>
      </c>
      <c r="E45" s="59">
        <f>'Shipping Invoice'!J49*$N$1</f>
        <v>55.77</v>
      </c>
      <c r="F45" s="59">
        <f t="shared" si="0"/>
        <v>111.54</v>
      </c>
      <c r="G45" s="60">
        <f t="shared" si="1"/>
        <v>55.77</v>
      </c>
      <c r="H45" s="63">
        <f t="shared" si="2"/>
        <v>111.54</v>
      </c>
    </row>
    <row r="46" spans="1:8" s="62" customFormat="1" ht="25.5">
      <c r="A46" s="56" t="str">
        <f>IF((LEN('Copy paste to Here'!G50))&gt;5,((CONCATENATE('Copy paste to Here'!G50," &amp; ",'Copy paste to Here'!D50,"  &amp;  ",'Copy paste to Here'!E50))),"Empty Cell")</f>
        <v>Anodized titanium G23 circular eyebrow barbell, 16g (1.2mm) with 3mm cones &amp; Length: 8mm  &amp;  Color: Green</v>
      </c>
      <c r="B46" s="57" t="str">
        <f>'Copy paste to Here'!C50</f>
        <v>UTCBECN</v>
      </c>
      <c r="C46" s="57" t="s">
        <v>746</v>
      </c>
      <c r="D46" s="58">
        <f>Invoice!B50</f>
        <v>4</v>
      </c>
      <c r="E46" s="59">
        <f>'Shipping Invoice'!J50*$N$1</f>
        <v>55.77</v>
      </c>
      <c r="F46" s="59">
        <f t="shared" si="0"/>
        <v>223.08</v>
      </c>
      <c r="G46" s="60">
        <f t="shared" si="1"/>
        <v>55.77</v>
      </c>
      <c r="H46" s="63">
        <f t="shared" si="2"/>
        <v>223.08</v>
      </c>
    </row>
    <row r="47" spans="1:8" s="62" customFormat="1" ht="24">
      <c r="A47" s="56" t="str">
        <f>IF((LEN('Copy paste to Here'!G51))&gt;5,((CONCATENATE('Copy paste to Here'!G51," &amp; ",'Copy paste to Here'!D51,"  &amp;  ",'Copy paste to Here'!E51))),"Empty Cell")</f>
        <v xml:space="preserve">Pack of 10 pcs. of 4mm high polished surgical steel balls with 1.2mm threading (16g) &amp;   &amp;  </v>
      </c>
      <c r="B47" s="57" t="str">
        <f>'Copy paste to Here'!C51</f>
        <v>XBAL4S</v>
      </c>
      <c r="C47" s="57" t="s">
        <v>748</v>
      </c>
      <c r="D47" s="58">
        <f>Invoice!B51</f>
        <v>12</v>
      </c>
      <c r="E47" s="59">
        <f>'Shipping Invoice'!J51*$N$1</f>
        <v>25.74</v>
      </c>
      <c r="F47" s="59">
        <f t="shared" si="0"/>
        <v>308.88</v>
      </c>
      <c r="G47" s="60">
        <f t="shared" si="1"/>
        <v>25.74</v>
      </c>
      <c r="H47" s="63">
        <f t="shared" si="2"/>
        <v>308.88</v>
      </c>
    </row>
    <row r="48" spans="1:8" s="62" customFormat="1" ht="25.5">
      <c r="A48" s="56" t="str">
        <f>IF((LEN('Copy paste to Here'!G52))&gt;5,((CONCATENATE('Copy paste to Here'!G52," &amp; ",'Copy paste to Here'!D52,"  &amp;  ",'Copy paste to Here'!E52))),"Empty Cell")</f>
        <v xml:space="preserve">Pack of 10 pcs. of high polished titanium G23 spiral bars, 16g (1.2mm) &amp; Length: 8mm  &amp;  </v>
      </c>
      <c r="B48" s="57" t="str">
        <f>'Copy paste to Here'!C52</f>
        <v>XUSP16G</v>
      </c>
      <c r="C48" s="57" t="s">
        <v>750</v>
      </c>
      <c r="D48" s="58">
        <f>Invoice!B52</f>
        <v>2</v>
      </c>
      <c r="E48" s="59">
        <f>'Shipping Invoice'!J52*$N$1</f>
        <v>210.92</v>
      </c>
      <c r="F48" s="59">
        <f t="shared" si="0"/>
        <v>421.84</v>
      </c>
      <c r="G48" s="60">
        <f t="shared" si="1"/>
        <v>210.92</v>
      </c>
      <c r="H48" s="63">
        <f t="shared" si="2"/>
        <v>421.84</v>
      </c>
    </row>
    <row r="49" spans="1:8" s="62" customFormat="1" ht="24">
      <c r="A49" s="56" t="str">
        <f>IF((LEN('Copy paste to Here'!G53))&gt;5,((CONCATENATE('Copy paste to Here'!G53," &amp; ",'Copy paste to Here'!D53,"  &amp;  ",'Copy paste to Here'!E53))),"Empty Cell")</f>
        <v>Set of 5 pcs. of anodized titanium G23eyebrow banana post with 16g threading (1.2mm) &amp; Length: 8mm  &amp;  Color: Black</v>
      </c>
      <c r="B49" s="57" t="str">
        <f>'Copy paste to Here'!C53</f>
        <v>XUTBN16</v>
      </c>
      <c r="C49" s="57" t="s">
        <v>752</v>
      </c>
      <c r="D49" s="58">
        <f>Invoice!B53</f>
        <v>2</v>
      </c>
      <c r="E49" s="59">
        <f>'Shipping Invoice'!J53*$N$1</f>
        <v>96.52</v>
      </c>
      <c r="F49" s="59">
        <f t="shared" si="0"/>
        <v>193.04</v>
      </c>
      <c r="G49" s="60">
        <f t="shared" si="1"/>
        <v>96.52</v>
      </c>
      <c r="H49" s="63">
        <f t="shared" si="2"/>
        <v>193.04</v>
      </c>
    </row>
    <row r="50" spans="1:8" s="62" customFormat="1" ht="36">
      <c r="A50" s="56" t="str">
        <f>IF((LEN('Copy paste to Here'!G54))&gt;5,((CONCATENATE('Copy paste to Here'!G54," &amp; ",'Copy paste to Here'!D54,"  &amp;  ",'Copy paste to Here'!E54))),"Empty Cell")</f>
        <v>Set of 5 pcs. of anodized titanium G23 circular barbell post with 16g threading (1.2mm) - length 1/4'' to 3/8'' (6mm to 10mm) &amp; Length: 8mm  &amp;  Color: Black</v>
      </c>
      <c r="B50" s="57" t="str">
        <f>'Copy paste to Here'!C54</f>
        <v>XUTCB16</v>
      </c>
      <c r="C50" s="57" t="s">
        <v>754</v>
      </c>
      <c r="D50" s="58">
        <f>Invoice!B54</f>
        <v>4</v>
      </c>
      <c r="E50" s="59">
        <f>'Shipping Invoice'!J54*$N$1</f>
        <v>123.33</v>
      </c>
      <c r="F50" s="59">
        <f t="shared" si="0"/>
        <v>493.32</v>
      </c>
      <c r="G50" s="60">
        <f t="shared" si="1"/>
        <v>123.33</v>
      </c>
      <c r="H50" s="63">
        <f t="shared" si="2"/>
        <v>493.32</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5407.24</v>
      </c>
      <c r="G1000" s="60"/>
      <c r="H1000" s="61">
        <f t="shared" ref="H1000:H1007" si="49">F1000*$E$14</f>
        <v>5407.24</v>
      </c>
    </row>
    <row r="1001" spans="1:8" s="62" customFormat="1">
      <c r="A1001" s="56" t="str">
        <f>'[2]Copy paste to Here'!T2</f>
        <v>SHIPPING HANDLING</v>
      </c>
      <c r="B1001" s="75"/>
      <c r="C1001" s="75"/>
      <c r="D1001" s="76"/>
      <c r="E1001" s="67"/>
      <c r="F1001" s="59">
        <f>Invoice!J56</f>
        <v>-2162.8960000000002</v>
      </c>
      <c r="G1001" s="60"/>
      <c r="H1001" s="61">
        <f t="shared" si="49"/>
        <v>-2162.8960000000002</v>
      </c>
    </row>
    <row r="1002" spans="1:8" s="62" customFormat="1" outlineLevel="1">
      <c r="A1002" s="56" t="str">
        <f>'[2]Copy paste to Here'!T3</f>
        <v>DISCOUNT</v>
      </c>
      <c r="B1002" s="75"/>
      <c r="C1002" s="75"/>
      <c r="D1002" s="76"/>
      <c r="E1002" s="67"/>
      <c r="F1002" s="59">
        <f>Invoice!J57</f>
        <v>0</v>
      </c>
      <c r="G1002" s="60"/>
      <c r="H1002" s="61">
        <f t="shared" si="49"/>
        <v>0</v>
      </c>
    </row>
    <row r="1003" spans="1:8" s="62" customFormat="1">
      <c r="A1003" s="56" t="str">
        <f>'[2]Copy paste to Here'!T4</f>
        <v>Total:</v>
      </c>
      <c r="B1003" s="75"/>
      <c r="C1003" s="75"/>
      <c r="D1003" s="76"/>
      <c r="E1003" s="67"/>
      <c r="F1003" s="59">
        <f>SUM(F1000:F1002)</f>
        <v>3244.3439999999996</v>
      </c>
      <c r="G1003" s="60"/>
      <c r="H1003" s="61">
        <f t="shared" si="49"/>
        <v>3244.3439999999996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5407.24</v>
      </c>
    </row>
    <row r="1010" spans="1:8" s="21" customFormat="1">
      <c r="A1010" s="22"/>
      <c r="E1010" s="21" t="s">
        <v>177</v>
      </c>
      <c r="H1010" s="84">
        <f>(SUMIF($A$1000:$A$1008,"Total:",$H$1000:$H$1008))</f>
        <v>3244.3439999999996</v>
      </c>
    </row>
    <row r="1011" spans="1:8" s="21" customFormat="1">
      <c r="E1011" s="21" t="s">
        <v>178</v>
      </c>
      <c r="H1011" s="85">
        <f>H1013-H1012</f>
        <v>3032.09</v>
      </c>
    </row>
    <row r="1012" spans="1:8" s="21" customFormat="1">
      <c r="E1012" s="21" t="s">
        <v>179</v>
      </c>
      <c r="H1012" s="85">
        <f>ROUND((H1013*7)/107,2)</f>
        <v>212.25</v>
      </c>
    </row>
    <row r="1013" spans="1:8" s="21" customFormat="1">
      <c r="E1013" s="22" t="s">
        <v>180</v>
      </c>
      <c r="H1013" s="86">
        <f>ROUND((SUMIF($A$1000:$A$1008,"Total:",$H$1000:$H$1008)),2)</f>
        <v>3244.34</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3"/>
  <sheetViews>
    <sheetView workbookViewId="0">
      <selection activeCell="A5" sqref="A5"/>
    </sheetView>
  </sheetViews>
  <sheetFormatPr defaultRowHeight="15"/>
  <sheetData>
    <row r="1" spans="1:1">
      <c r="A1" s="2" t="s">
        <v>716</v>
      </c>
    </row>
    <row r="2" spans="1:1">
      <c r="A2" s="2" t="s">
        <v>716</v>
      </c>
    </row>
    <row r="3" spans="1:1">
      <c r="A3" s="2" t="s">
        <v>716</v>
      </c>
    </row>
    <row r="4" spans="1:1">
      <c r="A4" s="2" t="s">
        <v>716</v>
      </c>
    </row>
    <row r="5" spans="1:1">
      <c r="A5" s="2" t="s">
        <v>718</v>
      </c>
    </row>
    <row r="6" spans="1:1">
      <c r="A6" s="2" t="s">
        <v>720</v>
      </c>
    </row>
    <row r="7" spans="1:1">
      <c r="A7" s="2" t="s">
        <v>720</v>
      </c>
    </row>
    <row r="8" spans="1:1">
      <c r="A8" s="2" t="s">
        <v>662</v>
      </c>
    </row>
    <row r="9" spans="1:1">
      <c r="A9" s="2" t="s">
        <v>662</v>
      </c>
    </row>
    <row r="10" spans="1:1">
      <c r="A10" s="2" t="s">
        <v>662</v>
      </c>
    </row>
    <row r="11" spans="1:1">
      <c r="A11" s="2" t="s">
        <v>662</v>
      </c>
    </row>
    <row r="12" spans="1:1">
      <c r="A12" s="2" t="s">
        <v>724</v>
      </c>
    </row>
    <row r="13" spans="1:1">
      <c r="A13" s="2" t="s">
        <v>726</v>
      </c>
    </row>
    <row r="14" spans="1:1">
      <c r="A14" s="2" t="s">
        <v>726</v>
      </c>
    </row>
    <row r="15" spans="1:1">
      <c r="A15" s="2" t="s">
        <v>726</v>
      </c>
    </row>
    <row r="16" spans="1:1">
      <c r="A16" s="2" t="s">
        <v>726</v>
      </c>
    </row>
    <row r="17" spans="1:1">
      <c r="A17" s="2" t="s">
        <v>728</v>
      </c>
    </row>
    <row r="18" spans="1:1">
      <c r="A18" s="2" t="s">
        <v>730</v>
      </c>
    </row>
    <row r="19" spans="1:1">
      <c r="A19" s="2" t="s">
        <v>732</v>
      </c>
    </row>
    <row r="20" spans="1:1">
      <c r="A20" s="2" t="s">
        <v>755</v>
      </c>
    </row>
    <row r="21" spans="1:1">
      <c r="A21" s="2" t="s">
        <v>737</v>
      </c>
    </row>
    <row r="22" spans="1:1">
      <c r="A22" s="2" t="s">
        <v>739</v>
      </c>
    </row>
    <row r="23" spans="1:1">
      <c r="A23" s="2" t="s">
        <v>741</v>
      </c>
    </row>
    <row r="24" spans="1:1">
      <c r="A24" s="2" t="s">
        <v>741</v>
      </c>
    </row>
    <row r="25" spans="1:1">
      <c r="A25" s="2" t="s">
        <v>741</v>
      </c>
    </row>
    <row r="26" spans="1:1">
      <c r="A26" s="2" t="s">
        <v>743</v>
      </c>
    </row>
    <row r="27" spans="1:1">
      <c r="A27" s="2" t="s">
        <v>743</v>
      </c>
    </row>
    <row r="28" spans="1:1">
      <c r="A28" s="2" t="s">
        <v>746</v>
      </c>
    </row>
    <row r="29" spans="1:1">
      <c r="A29" s="2" t="s">
        <v>746</v>
      </c>
    </row>
    <row r="30" spans="1:1">
      <c r="A30" s="2" t="s">
        <v>748</v>
      </c>
    </row>
    <row r="31" spans="1:1">
      <c r="A31" s="2" t="s">
        <v>750</v>
      </c>
    </row>
    <row r="32" spans="1:1">
      <c r="A32" s="2" t="s">
        <v>752</v>
      </c>
    </row>
    <row r="33" spans="1:1">
      <c r="A33" s="2" t="s">
        <v>754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2024-05-29T08:19:47Z</cp:lastPrinted>
  <dcterms:created xsi:type="dcterms:W3CDTF">2009-06-02T18:56:54Z</dcterms:created>
  <dcterms:modified xsi:type="dcterms:W3CDTF">2024-05-29T08:19:49Z</dcterms:modified>
</cp:coreProperties>
</file>