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5D10043-255F-4AC5-BEA3-BE11F445D27B}" xr6:coauthVersionLast="47" xr6:coauthVersionMax="47" xr10:uidLastSave="{00000000-0000-0000-0000-000000000000}"/>
  <bookViews>
    <workbookView xWindow="-12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Invoice!$A$1:$K$122</definedName>
    <definedName name="_xlnm.Print_Area" localSheetId="3">'Shipping Invoice'!$A$1:$L$115</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2" i="2" l="1"/>
  <c r="F1001" i="6" s="1"/>
  <c r="E113" i="2"/>
  <c r="K113" i="7"/>
  <c r="K112" i="7"/>
  <c r="K14" i="7"/>
  <c r="K17" i="7"/>
  <c r="K10" i="7"/>
  <c r="B110" i="7"/>
  <c r="I108" i="7"/>
  <c r="I107" i="7"/>
  <c r="B106" i="7"/>
  <c r="I105" i="7"/>
  <c r="I104" i="7"/>
  <c r="I101" i="7"/>
  <c r="I100" i="7"/>
  <c r="B90" i="7"/>
  <c r="I89" i="7"/>
  <c r="I86" i="7"/>
  <c r="B85" i="7"/>
  <c r="B78" i="7"/>
  <c r="I76" i="7"/>
  <c r="I73" i="7"/>
  <c r="I72" i="7"/>
  <c r="I68" i="7"/>
  <c r="B67" i="7"/>
  <c r="B62" i="7"/>
  <c r="I62" i="7"/>
  <c r="I60" i="7"/>
  <c r="I59" i="7"/>
  <c r="I58" i="7"/>
  <c r="I54" i="7"/>
  <c r="I47" i="7"/>
  <c r="I46" i="7"/>
  <c r="I43" i="7"/>
  <c r="I42" i="7"/>
  <c r="I38" i="7"/>
  <c r="B35" i="7"/>
  <c r="B32" i="7"/>
  <c r="I32" i="7"/>
  <c r="I30" i="7"/>
  <c r="I29" i="7"/>
  <c r="I28" i="7"/>
  <c r="B24" i="7"/>
  <c r="N1" i="7"/>
  <c r="I99" i="7" s="1"/>
  <c r="N1" i="6"/>
  <c r="E97" i="6" s="1"/>
  <c r="F1002" i="6"/>
  <c r="D106" i="6"/>
  <c r="D105" i="6"/>
  <c r="B109" i="7" s="1"/>
  <c r="D104" i="6"/>
  <c r="B108" i="7" s="1"/>
  <c r="D103" i="6"/>
  <c r="B107" i="7" s="1"/>
  <c r="D102" i="6"/>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D85" i="6"/>
  <c r="B89" i="7" s="1"/>
  <c r="D84" i="6"/>
  <c r="B88" i="7" s="1"/>
  <c r="D83" i="6"/>
  <c r="B87" i="7" s="1"/>
  <c r="D82" i="6"/>
  <c r="B86" i="7" s="1"/>
  <c r="D81" i="6"/>
  <c r="D80" i="6"/>
  <c r="B84" i="7" s="1"/>
  <c r="D79" i="6"/>
  <c r="B83" i="7" s="1"/>
  <c r="D78" i="6"/>
  <c r="B82" i="7" s="1"/>
  <c r="D77" i="6"/>
  <c r="B81" i="7" s="1"/>
  <c r="D76" i="6"/>
  <c r="B80" i="7" s="1"/>
  <c r="D75" i="6"/>
  <c r="B79" i="7" s="1"/>
  <c r="D74" i="6"/>
  <c r="D73" i="6"/>
  <c r="B77" i="7" s="1"/>
  <c r="D72" i="6"/>
  <c r="B76" i="7" s="1"/>
  <c r="D71" i="6"/>
  <c r="B75" i="7" s="1"/>
  <c r="D70" i="6"/>
  <c r="B74" i="7" s="1"/>
  <c r="D69" i="6"/>
  <c r="B73" i="7" s="1"/>
  <c r="D68" i="6"/>
  <c r="B72" i="7" s="1"/>
  <c r="D67" i="6"/>
  <c r="B71" i="7" s="1"/>
  <c r="D66" i="6"/>
  <c r="B70" i="7" s="1"/>
  <c r="D65" i="6"/>
  <c r="B69" i="7" s="1"/>
  <c r="D64" i="6"/>
  <c r="B68" i="7" s="1"/>
  <c r="D63" i="6"/>
  <c r="D62" i="6"/>
  <c r="B66" i="7" s="1"/>
  <c r="D61" i="6"/>
  <c r="B65" i="7" s="1"/>
  <c r="D60" i="6"/>
  <c r="B64" i="7" s="1"/>
  <c r="D59" i="6"/>
  <c r="B63" i="7" s="1"/>
  <c r="D58" i="6"/>
  <c r="D57" i="6"/>
  <c r="B61" i="7" s="1"/>
  <c r="D56" i="6"/>
  <c r="B60" i="7" s="1"/>
  <c r="K60" i="7" s="1"/>
  <c r="D55" i="6"/>
  <c r="B59" i="7" s="1"/>
  <c r="K59" i="7" s="1"/>
  <c r="D54" i="6"/>
  <c r="B58" i="7" s="1"/>
  <c r="K58" i="7" s="1"/>
  <c r="D53" i="6"/>
  <c r="B57" i="7" s="1"/>
  <c r="D52" i="6"/>
  <c r="B56" i="7" s="1"/>
  <c r="D51" i="6"/>
  <c r="B55" i="7" s="1"/>
  <c r="D50" i="6"/>
  <c r="B54" i="7" s="1"/>
  <c r="K54" i="7" s="1"/>
  <c r="D49" i="6"/>
  <c r="B53" i="7" s="1"/>
  <c r="D48" i="6"/>
  <c r="B52" i="7" s="1"/>
  <c r="D47" i="6"/>
  <c r="B51" i="7" s="1"/>
  <c r="D46" i="6"/>
  <c r="B50" i="7" s="1"/>
  <c r="D45" i="6"/>
  <c r="B49" i="7" s="1"/>
  <c r="D44" i="6"/>
  <c r="B48" i="7" s="1"/>
  <c r="D43" i="6"/>
  <c r="B47" i="7" s="1"/>
  <c r="K47" i="7" s="1"/>
  <c r="D42" i="6"/>
  <c r="B46" i="7" s="1"/>
  <c r="K46" i="7" s="1"/>
  <c r="D41" i="6"/>
  <c r="B45" i="7" s="1"/>
  <c r="D40" i="6"/>
  <c r="B44" i="7" s="1"/>
  <c r="D39" i="6"/>
  <c r="B43" i="7" s="1"/>
  <c r="K43" i="7" s="1"/>
  <c r="D38" i="6"/>
  <c r="B42" i="7" s="1"/>
  <c r="K42" i="7" s="1"/>
  <c r="D37" i="6"/>
  <c r="B41" i="7" s="1"/>
  <c r="D36" i="6"/>
  <c r="B40" i="7" s="1"/>
  <c r="D35" i="6"/>
  <c r="B39" i="7" s="1"/>
  <c r="D34" i="6"/>
  <c r="B38" i="7" s="1"/>
  <c r="K38" i="7" s="1"/>
  <c r="D33" i="6"/>
  <c r="B37" i="7" s="1"/>
  <c r="D32" i="6"/>
  <c r="B36" i="7" s="1"/>
  <c r="D31" i="6"/>
  <c r="D30" i="6"/>
  <c r="B34" i="7" s="1"/>
  <c r="D29" i="6"/>
  <c r="B33" i="7" s="1"/>
  <c r="D28" i="6"/>
  <c r="D27" i="6"/>
  <c r="B31" i="7" s="1"/>
  <c r="D26" i="6"/>
  <c r="B30" i="7" s="1"/>
  <c r="K30" i="7" s="1"/>
  <c r="D25" i="6"/>
  <c r="B29" i="7" s="1"/>
  <c r="D24" i="6"/>
  <c r="B28" i="7" s="1"/>
  <c r="D23" i="6"/>
  <c r="B27" i="7" s="1"/>
  <c r="D22" i="6"/>
  <c r="B26" i="7" s="1"/>
  <c r="D21" i="6"/>
  <c r="B25" i="7" s="1"/>
  <c r="D20" i="6"/>
  <c r="D19" i="6"/>
  <c r="B23" i="7" s="1"/>
  <c r="D18" i="6"/>
  <c r="B22" i="7" s="1"/>
  <c r="G3" i="6"/>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11" i="2" s="1"/>
  <c r="A1007" i="6"/>
  <c r="A1006" i="6"/>
  <c r="A1005" i="6"/>
  <c r="F1004" i="6"/>
  <c r="A1004" i="6"/>
  <c r="A1003" i="6"/>
  <c r="A1002" i="6"/>
  <c r="A1001" i="6"/>
  <c r="K107" i="7" l="1"/>
  <c r="K76" i="7"/>
  <c r="K91" i="7"/>
  <c r="K28" i="7"/>
  <c r="K108" i="7"/>
  <c r="I44" i="7"/>
  <c r="K44" i="7" s="1"/>
  <c r="I74" i="7"/>
  <c r="K74" i="7" s="1"/>
  <c r="I87" i="7"/>
  <c r="I102" i="7"/>
  <c r="K102" i="7" s="1"/>
  <c r="K29" i="7"/>
  <c r="K45" i="7"/>
  <c r="K61" i="7"/>
  <c r="I31" i="7"/>
  <c r="I45" i="7"/>
  <c r="I61" i="7"/>
  <c r="I75" i="7"/>
  <c r="K75" i="7" s="1"/>
  <c r="I88" i="7"/>
  <c r="I103" i="7"/>
  <c r="K94" i="7"/>
  <c r="K32" i="7"/>
  <c r="K62" i="7"/>
  <c r="I77" i="7"/>
  <c r="K77" i="7" s="1"/>
  <c r="I90" i="7"/>
  <c r="K90" i="7" s="1"/>
  <c r="K48" i="7"/>
  <c r="I33" i="7"/>
  <c r="I48" i="7"/>
  <c r="I63" i="7"/>
  <c r="K63" i="7" s="1"/>
  <c r="I78" i="7"/>
  <c r="K78" i="7" s="1"/>
  <c r="I106" i="7"/>
  <c r="K106" i="7" s="1"/>
  <c r="K79" i="7"/>
  <c r="K65" i="7"/>
  <c r="I34" i="7"/>
  <c r="K34" i="7" s="1"/>
  <c r="I49" i="7"/>
  <c r="K49" i="7" s="1"/>
  <c r="I64" i="7"/>
  <c r="K64" i="7" s="1"/>
  <c r="I91" i="7"/>
  <c r="K82" i="7"/>
  <c r="I50" i="7"/>
  <c r="K50" i="7" s="1"/>
  <c r="I65" i="7"/>
  <c r="I92" i="7"/>
  <c r="K92" i="7" s="1"/>
  <c r="I22" i="7"/>
  <c r="K22" i="7" s="1"/>
  <c r="I51" i="7"/>
  <c r="K51" i="7" s="1"/>
  <c r="I93" i="7"/>
  <c r="K93" i="7" s="1"/>
  <c r="K36" i="7"/>
  <c r="K52" i="7"/>
  <c r="K68" i="7"/>
  <c r="K100" i="7"/>
  <c r="I23" i="7"/>
  <c r="I36" i="7"/>
  <c r="I52" i="7"/>
  <c r="I67" i="7"/>
  <c r="K67" i="7" s="1"/>
  <c r="I80" i="7"/>
  <c r="K80" i="7" s="1"/>
  <c r="I94" i="7"/>
  <c r="I109" i="7"/>
  <c r="K109" i="7" s="1"/>
  <c r="K31" i="7"/>
  <c r="K33" i="7"/>
  <c r="K66" i="7"/>
  <c r="K98" i="7"/>
  <c r="I35" i="7"/>
  <c r="K35" i="7" s="1"/>
  <c r="K99" i="7"/>
  <c r="I66" i="7"/>
  <c r="I79" i="7"/>
  <c r="K37" i="7"/>
  <c r="K101" i="7"/>
  <c r="I24" i="7"/>
  <c r="I37" i="7"/>
  <c r="I53" i="7"/>
  <c r="K53" i="7" s="1"/>
  <c r="I81" i="7"/>
  <c r="K81" i="7" s="1"/>
  <c r="I95" i="7"/>
  <c r="K95" i="7" s="1"/>
  <c r="I110" i="7"/>
  <c r="K110" i="7" s="1"/>
  <c r="K103" i="7"/>
  <c r="I39" i="7"/>
  <c r="K39" i="7" s="1"/>
  <c r="I69" i="7"/>
  <c r="K69" i="7" s="1"/>
  <c r="I97" i="7"/>
  <c r="K97" i="7" s="1"/>
  <c r="K56" i="7"/>
  <c r="K72" i="7"/>
  <c r="K88" i="7"/>
  <c r="K104" i="7"/>
  <c r="I26" i="7"/>
  <c r="K26" i="7" s="1"/>
  <c r="I40" i="7"/>
  <c r="K40" i="7" s="1"/>
  <c r="I56" i="7"/>
  <c r="I70" i="7"/>
  <c r="I84" i="7"/>
  <c r="K84" i="7" s="1"/>
  <c r="I98" i="7"/>
  <c r="K70" i="7"/>
  <c r="K86" i="7"/>
  <c r="K24" i="7"/>
  <c r="I82" i="7"/>
  <c r="I96" i="7"/>
  <c r="K96" i="7" s="1"/>
  <c r="K23" i="7"/>
  <c r="K87" i="7"/>
  <c r="I25" i="7"/>
  <c r="I55" i="7"/>
  <c r="K55" i="7" s="1"/>
  <c r="I83" i="7"/>
  <c r="K83" i="7" s="1"/>
  <c r="K25" i="7"/>
  <c r="K73" i="7"/>
  <c r="K89" i="7"/>
  <c r="K105" i="7"/>
  <c r="I27" i="7"/>
  <c r="K27" i="7" s="1"/>
  <c r="I41" i="7"/>
  <c r="K41" i="7" s="1"/>
  <c r="I57" i="7"/>
  <c r="K57" i="7" s="1"/>
  <c r="I71" i="7"/>
  <c r="K71" i="7" s="1"/>
  <c r="I85" i="7"/>
  <c r="K85" i="7" s="1"/>
  <c r="E34" i="6"/>
  <c r="E66" i="6"/>
  <c r="E19" i="6"/>
  <c r="E35" i="6"/>
  <c r="E51" i="6"/>
  <c r="E67" i="6"/>
  <c r="E83" i="6"/>
  <c r="E99" i="6"/>
  <c r="E18" i="6"/>
  <c r="E50" i="6"/>
  <c r="E82" i="6"/>
  <c r="E98" i="6"/>
  <c r="E20" i="6"/>
  <c r="E36" i="6"/>
  <c r="E52" i="6"/>
  <c r="E68" i="6"/>
  <c r="E84" i="6"/>
  <c r="E100" i="6"/>
  <c r="E21" i="6"/>
  <c r="E37" i="6"/>
  <c r="E53" i="6"/>
  <c r="E69" i="6"/>
  <c r="E85" i="6"/>
  <c r="E101" i="6"/>
  <c r="E38" i="6"/>
  <c r="E54" i="6"/>
  <c r="E70" i="6"/>
  <c r="E86" i="6"/>
  <c r="E22" i="6"/>
  <c r="E102" i="6"/>
  <c r="E23" i="6"/>
  <c r="E39" i="6"/>
  <c r="E55" i="6"/>
  <c r="E71" i="6"/>
  <c r="E87" i="6"/>
  <c r="E103" i="6"/>
  <c r="E24" i="6"/>
  <c r="E40" i="6"/>
  <c r="E56" i="6"/>
  <c r="E72" i="6"/>
  <c r="E88" i="6"/>
  <c r="E104" i="6"/>
  <c r="E25" i="6"/>
  <c r="E41" i="6"/>
  <c r="E57" i="6"/>
  <c r="E73" i="6"/>
  <c r="E89" i="6"/>
  <c r="E105" i="6"/>
  <c r="E26" i="6"/>
  <c r="E42" i="6"/>
  <c r="E58" i="6"/>
  <c r="E90" i="6"/>
  <c r="E106" i="6"/>
  <c r="E27" i="6"/>
  <c r="E43" i="6"/>
  <c r="E59" i="6"/>
  <c r="E75" i="6"/>
  <c r="E91" i="6"/>
  <c r="E74" i="6"/>
  <c r="E28" i="6"/>
  <c r="E44" i="6"/>
  <c r="E60" i="6"/>
  <c r="E76" i="6"/>
  <c r="E92" i="6"/>
  <c r="E29" i="6"/>
  <c r="E45" i="6"/>
  <c r="E61" i="6"/>
  <c r="E77" i="6"/>
  <c r="E93" i="6"/>
  <c r="E46" i="6"/>
  <c r="E78" i="6"/>
  <c r="E31" i="6"/>
  <c r="E47" i="6"/>
  <c r="E63" i="6"/>
  <c r="E79" i="6"/>
  <c r="E95" i="6"/>
  <c r="E32" i="6"/>
  <c r="E48" i="6"/>
  <c r="E64" i="6"/>
  <c r="E80" i="6"/>
  <c r="E96" i="6"/>
  <c r="E30" i="6"/>
  <c r="E62" i="6"/>
  <c r="E94" i="6"/>
  <c r="E33" i="6"/>
  <c r="E49" i="6"/>
  <c r="E65" i="6"/>
  <c r="E81" i="6"/>
  <c r="J114" i="2"/>
  <c r="B111" i="7"/>
  <c r="M11" i="6"/>
  <c r="K111" i="7" l="1"/>
  <c r="K114"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17" i="2" s="1"/>
  <c r="I121" i="2" l="1"/>
  <c r="I119" i="2" s="1"/>
  <c r="I122" i="2"/>
  <c r="I120"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<sst xmlns="http://schemas.openxmlformats.org/spreadsheetml/2006/main" count="3139" uniqueCount="878">
  <si>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</si>
  <si>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</si>
  <si>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</si>
  <si>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</si>
  <si>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</si>
  <si>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</si>
  <si>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</si>
  <si>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</si>
  <si>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</si>
  <si>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</si>
  <si>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</si>
  <si>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</si>
  <si>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</si>
  <si>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</si>
  <si>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</si>
  <si>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</si>
  <si>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</si>
  <si>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</si>
  <si>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</si>
  <si>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</si>
  <si>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</si>
  <si>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</si>
  <si>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</si>
  <si>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</si>
  <si>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</si>
  <si>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</si>
  <si>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</si>
  <si>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</si>
  <si>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</si>
  <si>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</si>
  <si>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</si>
  <si>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</si>
  <si>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</si>
  <si>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</si>
  <si>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</si>
  <si>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</si>
  <si>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</si>
  <si>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</si>
  <si>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</si>
  <si>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</si>
  <si>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</si>
  <si>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</si>
  <si>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</si>
  <si>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</si>
  <si>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</si>
  <si>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</si>
  <si>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</si>
  <si>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</si>
  <si>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</si>
  <si>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</si>
  <si>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</si>
  <si>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</si>
  <si>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</si>
  <si>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</si>
  <si>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</si>
  <si>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</si>
  <si>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</si>
  <si>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</si>
  <si>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</si>
  <si>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</si>
  <si>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</si>
  <si>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</si>
  <si>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</si>
  <si>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</si>
  <si>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</si>
  <si>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</si>
  <si>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</si>
  <si>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</si>
  <si>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</si>
  <si>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</si>
  <si>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</si>
  <si>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</si>
  <si>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</si>
  <si>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</si>
  <si>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</si>
  <si>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</si>
  <si>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</si>
  <si>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</si>
  <si>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</si>
  <si>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</si>
  <si>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</si>
  <si>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</si>
  <si>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</si>
  <si>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</si>
  <si>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</si>
  <si>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</si>
  <si>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</si>
  <si>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</si>
  <si>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</si>
  <si>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</si>
  <si>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</si>
  <si>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</si>
  <si>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</si>
  <si>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</si>
  <si>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</si>
  <si>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</si>
  <si>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</si>
  <si>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</si>
  <si>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</si>
  <si>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</si>
  <si>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</si>
  <si>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</si>
  <si>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</si>
  <si>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</si>
  <si>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</si>
  <si>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</si>
  <si>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</si>
  <si>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</si>
  <si>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</si>
  <si>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</si>
  <si>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</si>
  <si>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</si>
  <si>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</si>
  <si>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</si>
  <si>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</si>
  <si>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</si>
  <si>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</si>
  <si>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</si>
  <si>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</si>
  <si>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</si>
  <si>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</si>
  <si>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</si>
  <si>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</si>
  <si>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</si>
  <si>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</si>
  <si>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</si>
  <si>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</si>
  <si>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</si>
  <si>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</si>
  <si>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</si>
  <si>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</si>
  <si>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</si>
  <si>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</si>
  <si>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</si>
  <si>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</si>
  <si>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</si>
  <si>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</si>
  <si>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</si>
  <si>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</si>
  <si>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</si>
  <si>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</si>
  <si>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</si>
  <si>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</si>
  <si>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</si>
  <si>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</si>
  <si>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</si>
  <si>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</si>
  <si>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</si>
  <si>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</si>
  <si>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</si>
  <si>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</si>
  <si>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</si>
  <si>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</si>
  <si>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</si>
  <si>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</si>
  <si>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</si>
  <si>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</si>
  <si>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</si>
  <si>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</si>
  <si>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</si>
  <si>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</si>
  <si>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</si>
  <si>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</si>
  <si>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</si>
  <si>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</si>
  <si>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</si>
  <si>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</si>
  <si>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</si>
  <si>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</si>
  <si>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</si>
  <si>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</si>
  <si>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</si>
  <si>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</si>
  <si>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</si>
  <si>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</si>
  <si>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</si>
  <si>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</si>
  <si>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</si>
  <si>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</si>
  <si>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</si>
  <si>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</si>
  <si>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</si>
  <si>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</si>
  <si>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</si>
  <si>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</si>
  <si>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</si>
  <si>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</si>
  <si>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</si>
  <si>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</si>
  <si>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</si>
  <si>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</si>
  <si>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</si>
  <si>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</si>
  <si>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</si>
  <si>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</si>
  <si>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</si>
  <si>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</si>
  <si>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</si>
  <si>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</si>
  <si>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</si>
  <si>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</si>
  <si>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</si>
  <si>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</si>
  <si>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</si>
  <si>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</si>
  <si>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</si>
  <si>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</si>
  <si>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</si>
  <si>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</si>
  <si>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</si>
  <si>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</si>
  <si>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</si>
  <si>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</si>
  <si>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</si>
  <si>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</si>
  <si>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</si>
  <si>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</si>
  <si>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</si>
  <si>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</si>
  <si>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</si>
  <si>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</si>
  <si>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</si>
  <si>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</si>
  <si>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</si>
  <si>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</si>
  <si>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</si>
  <si>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</si>
  <si>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</si>
  <si>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</si>
  <si>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</si>
  <si>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</si>
  <si>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</si>
  <si>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</si>
  <si>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</si>
  <si>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</si>
  <si>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</si>
  <si>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</si>
  <si>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</si>
  <si>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</si>
  <si>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</si>
  <si>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</si>
  <si>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</si>
  <si>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</si>
  <si>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</si>
  <si>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</si>
  <si>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</si>
  <si>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</si>
  <si>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</si>
  <si>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</si>
  <si>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</si>
  <si>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</si>
  <si>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</si>
  <si>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</si>
  <si>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</si>
  <si>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</si>
  <si>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</si>
  <si>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</si>
  <si>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</si>
  <si>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</si>
  <si>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</si>
  <si>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</si>
  <si>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</si>
  <si>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</si>
  <si>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</si>
  <si>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</si>
  <si>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</si>
  <si>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</si>
  <si>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</si>
  <si>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</si>
  <si>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</si>
  <si>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</si>
  <si>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</si>
  <si>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</si>
  <si>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</si>
  <si>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</si>
  <si>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</si>
  <si>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</si>
  <si>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</si>
  <si>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</si>
  <si>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</si>
  <si>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</si>
  <si>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</si>
  <si>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</si>
  <si>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</si>
  <si>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</si>
  <si>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</si>
  <si>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</si>
  <si>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</si>
  <si>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</si>
  <si>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</si>
  <si>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</si>
  <si>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</si>
  <si>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</si>
  <si>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</si>
  <si>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</si>
  <si>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</si>
  <si>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</si>
  <si>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</si>
  <si>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</si>
  <si>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</si>
  <si>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</si>
  <si>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</si>
  <si>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</si>
  <si>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</si>
  <si>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</si>
  <si>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</si>
  <si>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</si>
  <si>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</si>
  <si>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</si>
  <si>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</si>
  <si>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</si>
  <si>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</si>
  <si>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</si>
  <si>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</si>
  <si>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</si>
  <si>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</si>
  <si>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</si>
  <si>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</si>
  <si>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</si>
  <si>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</si>
  <si>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</si>
  <si>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</si>
  <si>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</si>
  <si>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</si>
  <si>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</si>
  <si>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</si>
  <si>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</si>
  <si>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</si>
  <si>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</si>
  <si>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</si>
  <si>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</si>
  <si>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</si>
  <si>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</si>
  <si>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</si>
  <si>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</si>
  <si>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</si>
  <si>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</si>
  <si>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</si>
  <si>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</si>
  <si>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</si>
  <si>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</si>
  <si>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</si>
  <si>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</si>
  <si>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</si>
  <si>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</si>
  <si>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</si>
  <si>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</si>
  <si>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</si>
  <si>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</si>
  <si>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</si>
  <si>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</si>
  <si>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</si>
  <si>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</si>
  <si>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</si>
  <si>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</si>
  <si>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</si>
  <si>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</si>
  <si>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</si>
  <si>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</si>
  <si>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</si>
  <si>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</si>
  <si>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</si>
  <si>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</si>
  <si>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</si>
  <si>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</si>
  <si>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</si>
  <si>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</si>
  <si>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</si>
  <si>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</si>
  <si>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</si>
  <si>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</si>
  <si>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</si>
  <si>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</si>
  <si>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</si>
  <si>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</si>
  <si>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</si>
  <si>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</si>
  <si>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</si>
  <si>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</si>
  <si>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</si>
  <si>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</si>
  <si>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</si>
  <si>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</si>
  <si>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</si>
  <si>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</si>
  <si>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</si>
  <si>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</si>
  <si>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</si>
  <si>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</si>
  <si>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</si>
  <si>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</si>
  <si>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</si>
  <si>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</si>
  <si>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</si>
  <si>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</si>
  <si>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</si>
  <si>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</si>
  <si>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</si>
  <si>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</si>
  <si>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</si>
  <si>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</si>
  <si>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</si>
  <si>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</si>
  <si>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</si>
  <si>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</si>
  <si>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</si>
  <si>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</si>
  <si>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</si>
  <si>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</si>
  <si>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</si>
  <si>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</si>
  <si>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</si>
  <si>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</si>
  <si>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</si>
  <si>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</si>
  <si>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</si>
  <si>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</si>
  <si>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</si>
  <si>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</si>
  <si>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</si>
  <si>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</si>
  <si>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</si>
  <si>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</si>
  <si>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</si>
  <si>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</si>
  <si>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</si>
  <si>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</si>
  <si>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</si>
  <si>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</si>
  <si>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</si>
  <si>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</si>
  <si>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</si>
  <si>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</si>
  <si>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</si>
  <si>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</si>
  <si>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</si>
  <si>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</si>
  <si>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</si>
  <si>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</si>
  <si>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</si>
  <si>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</si>
  <si>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</si>
  <si>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</si>
  <si>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</si>
  <si>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</si>
  <si>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</si>
  <si>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</si>
  <si>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</si>
  <si>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</si>
  <si>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</si>
  <si>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</si>
  <si>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</si>
  <si>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</si>
  <si>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</si>
  <si>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</si>
  <si>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</si>
  <si>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</si>
  <si>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</si>
  <si>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</si>
  <si>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</si>
  <si>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</si>
  <si>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</si>
  <si>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</si>
  <si>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</si>
  <si>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</si>
  <si>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</si>
  <si>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</si>
  <si>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</si>
  <si>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</si>
  <si>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</si>
  <si>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</si>
  <si>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</si>
  <si>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</si>
  <si>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</si>
  <si>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</si>
  <si>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</si>
  <si>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</si>
  <si>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</si>
  <si>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</si>
  <si>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</si>
  <si>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</si>
  <si>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</si>
  <si>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</si>
  <si>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</si>
  <si>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</si>
  <si>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</si>
  <si>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</si>
  <si>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</si>
  <si>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</si>
  <si>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</si>
  <si>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</si>
  <si>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</si>
  <si>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</si>
  <si>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</si>
  <si>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</si>
  <si>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</si>
  <si>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</si>
  <si>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</si>
  <si>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</si>
  <si>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</si>
  <si>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</si>
  <si>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</si>
  <si>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</si>
  <si>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</si>
  <si>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</si>
  <si>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</si>
  <si>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</si>
  <si>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</si>
  <si>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</si>
  <si>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</si>
  <si>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</si>
  <si>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</si>
  <si>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</si>
  <si>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</si>
  <si>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</si>
  <si>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</si>
  <si>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</si>
  <si>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</si>
  <si>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</si>
  <si>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</si>
  <si>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</si>
  <si>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</si>
  <si>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</si>
  <si>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</si>
  <si>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</si>
  <si>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</si>
  <si>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</si>
  <si>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</si>
  <si>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</si>
  <si>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</si>
  <si>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</si>
  <si>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</si>
  <si>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</si>
  <si>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</si>
  <si>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</si>
  <si>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</si>
  <si>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</si>
  <si>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</si>
  <si>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</si>
  <si>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</si>
  <si>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</si>
  <si>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</si>
  <si>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</si>
  <si>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</si>
  <si>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</si>
  <si>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</si>
  <si>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</si>
  <si>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</si>
  <si>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</si>
  <si>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</si>
  <si>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</si>
  <si>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</si>
  <si>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</si>
  <si>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</si>
  <si>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</si>
  <si>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</si>
  <si>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</si>
  <si>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</si>
  <si>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</si>
  <si>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</si>
  <si>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</si>
  <si>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</si>
  <si>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</si>
  <si>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</si>
  <si>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</si>
  <si>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</si>
  <si>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</si>
  <si>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</si>
  <si>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</si>
  <si>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</si>
  <si>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</si>
  <si>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</si>
  <si>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</si>
  <si>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</si>
  <si>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</si>
  <si>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</si>
  <si>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</si>
  <si>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</si>
  <si>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</si>
  <si>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</si>
  <si>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</si>
  <si>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</si>
  <si>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</si>
  <si>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</si>
  <si>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</si>
  <si>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</si>
  <si>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</si>
  <si>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</si>
  <si>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</si>
  <si>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</si>
  <si>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</si>
  <si>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</si>
  <si>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</si>
  <si>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</si>
  <si>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</si>
  <si>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</si>
  <si>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</si>
  <si>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</si>
  <si>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</si>
  <si>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</si>
  <si>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</si>
  <si>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</si>
  <si>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</si>
  <si>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</si>
  <si>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</si>
  <si>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</si>
  <si>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</si>
  <si>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</si>
  <si>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</si>
  <si>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</si>
  <si>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</si>
  <si>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</si>
  <si>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</si>
  <si>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</si>
  <si>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</si>
  <si>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</si>
  <si>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</si>
  <si>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</si>
  <si>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</si>
  <si>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</si>
  <si>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</si>
  <si>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</si>
  <si>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</si>
  <si>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</si>
  <si>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</si>
  <si>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</si>
  <si>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</si>
  <si>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</si>
  <si>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</si>
  <si>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</si>
  <si>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</si>
  <si>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</si>
  <si>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</si>
  <si>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</si>
  <si>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</si>
  <si>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</si>
  <si>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</si>
  <si>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</si>
  <si>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</si>
  <si>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</si>
  <si>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</si>
  <si>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</si>
  <si>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</si>
  <si>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</si>
  <si>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</si>
  <si>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</si>
  <si>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</si>
  <si>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</si>
  <si>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</si>
  <si>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</si>
  <si>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</si>
  <si>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</si>
  <si>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</si>
  <si>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</si>
  <si>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</si>
  <si>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</si>
  <si>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</si>
  <si>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</si>
  <si>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</si>
  <si>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</si>
  <si>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</si>
  <si>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</si>
  <si>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</si>
  <si>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</si>
  <si>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</si>
  <si>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</si>
  <si>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</si>
  <si>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</si>
  <si>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</si>
  <si>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</si>
  <si>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</si>
  <si>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</si>
  <si>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</si>
  <si>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</si>
  <si>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</si>
  <si>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</si>
  <si>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</si>
  <si>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</si>
  <si>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</si>
  <si>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</si>
  <si>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</si>
  <si>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</si>
  <si>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</si>
  <si>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</si>
  <si>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</si>
  <si>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</si>
  <si>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</si>
  <si>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</si>
  <si>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</si>
  <si>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</si>
  <si>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</si>
  <si>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</si>
  <si>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</si>
  <si>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</si>
  <si>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</si>
  <si>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</si>
  <si>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</si>
  <si>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</si>
  <si>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</si>
  <si>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</si>
  <si>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</si>
  <si>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</si>
  <si>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</si>
  <si>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</si>
  <si>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</si>
  <si>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</si>
  <si>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</si>
  <si>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</si>
  <si>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</si>
  <si>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</si>
  <si>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</si>
  <si>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</si>
  <si>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</si>
  <si>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</si>
  <si>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</si>
  <si>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</si>
  <si>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BCR16</t>
  </si>
  <si>
    <t>316L Surgical steel ball closure ring, 16g (1.2mm) with a 3mm ball</t>
  </si>
  <si>
    <t>jssourcings</t>
  </si>
  <si>
    <t>Sam4 Kong4</t>
  </si>
  <si>
    <t>Bang Rak 152 Chartered Square Building</t>
  </si>
  <si>
    <t>10500 Bangkok</t>
  </si>
  <si>
    <t>Tel: +66 0967325866</t>
  </si>
  <si>
    <t>Email: jssourcings4@gmail.com</t>
  </si>
  <si>
    <t>ACBEVB</t>
  </si>
  <si>
    <t>Flexible acrylic circular barbell, 16g (1.2mm) with two 3mm UV balls</t>
  </si>
  <si>
    <t>ALBEVB</t>
  </si>
  <si>
    <t>Flexible acrylic labret, 16g (1.2mm) with 3mm UV ball</t>
  </si>
  <si>
    <t>ANBBC25</t>
  </si>
  <si>
    <t>Bio - Flex nose bone, 20g (0.8mm) with a 2.5mm round top with bezel set SwarovskiⓇ crystal</t>
  </si>
  <si>
    <t>ANSBC25</t>
  </si>
  <si>
    <t>Bio - Flex nose stud, 20g (0.8mm) with a 2.5mm round top with bezel set SwarovskiⓇ crystal</t>
  </si>
  <si>
    <t>BB18B3</t>
  </si>
  <si>
    <t>Color: High Polish</t>
  </si>
  <si>
    <t>PVD plated 316L steel eyebrow barbell, 18g (1mm) with two 3mm balls</t>
  </si>
  <si>
    <t>BBETB</t>
  </si>
  <si>
    <t>Anodized surgical steel eyebrow or helix barbell, 16g (1.2mm) with two 3mm balls</t>
  </si>
  <si>
    <t>BBETCN</t>
  </si>
  <si>
    <t>Anodized surgical steel eyebrow or helix barbell, 16g (1.2mm) with two 3mm cones</t>
  </si>
  <si>
    <t>BBFCS2</t>
  </si>
  <si>
    <t>BBFR6</t>
  </si>
  <si>
    <t>Surgical steel tongue barbell, 14g (1.6mm) with 6mm ferido glued multi crystal ball with resin cover and a 6mm plain steel ball</t>
  </si>
  <si>
    <t>BBINDCN</t>
  </si>
  <si>
    <t>316L steel Industrial barbell, 14g (1.6mm) with two 5mm cones</t>
  </si>
  <si>
    <t>BBTC</t>
  </si>
  <si>
    <t>Color: Black Anodized w/ Clear crystal</t>
  </si>
  <si>
    <t>Anodized surgical steel tongue barbell, 14g (1.6mm) with top 6mm jewel ball and lower 6mm steel ball</t>
  </si>
  <si>
    <t>Color: Black Anodized w/ Rose crystal</t>
  </si>
  <si>
    <t>BBUVDI</t>
  </si>
  <si>
    <t>Color: Pink</t>
  </si>
  <si>
    <t>BCRTG</t>
  </si>
  <si>
    <t>Anodized ball closure ring, 14g (1.6mm) with a 6mm ball</t>
  </si>
  <si>
    <t>BCRTTE</t>
  </si>
  <si>
    <t>Rose gold PVD plated surgical steel ball closure ring, 16g (1.2mm) with 3mm ball</t>
  </si>
  <si>
    <t>BN18B3</t>
  </si>
  <si>
    <t>PVD plated 316L steel eyebrow banana, 18g (1mm) with two 3mm balls</t>
  </si>
  <si>
    <t>316L steel belly banana, 14g (1.6m) with a 8mm and a 5mm bezel set jewel ball using original Czech Preciosa crystals.</t>
  </si>
  <si>
    <t>BNEB4</t>
  </si>
  <si>
    <t>Surgical steel banana, 16g (1.2mm) with two 4mm balls</t>
  </si>
  <si>
    <t>BNET20B</t>
  </si>
  <si>
    <t>Anodized surgical steel eyebrow banana, 20g (0.8mm) with two 3mm balls</t>
  </si>
  <si>
    <t>BNETTB</t>
  </si>
  <si>
    <t>Rose gold PVD plated surgical steel eyebrow banana, 16g (1.2mm) with two 3mm balls</t>
  </si>
  <si>
    <t>BNOCC</t>
  </si>
  <si>
    <t>Gauge: 1.6mm</t>
  </si>
  <si>
    <t>BNT2DI</t>
  </si>
  <si>
    <t>Anodized 316L steel eyebrow banana, 16g (1.2mm) with two 3mm dice</t>
  </si>
  <si>
    <t>CB18CN3</t>
  </si>
  <si>
    <t>Surgical steel circular barbell, 18g (1mm) with two 3mm cones</t>
  </si>
  <si>
    <t>CB20B</t>
  </si>
  <si>
    <t>Surgical steel circular barbell, 20g (0.8mm) with two 3mm balls</t>
  </si>
  <si>
    <t>CBETCN18</t>
  </si>
  <si>
    <t>PVD plated surgical steel circular barbell, 18g (1mm) with two 3mm cones</t>
  </si>
  <si>
    <t>CBETTB</t>
  </si>
  <si>
    <t>Rose gold PVD plated surgical steel circular barbell, 16g (1.2mm) with two 3mm balls</t>
  </si>
  <si>
    <t>CBT18B3</t>
  </si>
  <si>
    <t>PVD plated surgical steel circular barbell 18g (1mm) with two 3mm balls</t>
  </si>
  <si>
    <t>CBT20B</t>
  </si>
  <si>
    <t>PVD plated surgical steel circular barbell 20g (0.8mm) with two 3mm balls</t>
  </si>
  <si>
    <t>CBTCNM</t>
  </si>
  <si>
    <t>Anodized surgical steel circular barbell, 14g (1.6mm) with two 4mm cones</t>
  </si>
  <si>
    <t>DPG</t>
  </si>
  <si>
    <t>Gauge: 6mm</t>
  </si>
  <si>
    <t>EBRT</t>
  </si>
  <si>
    <t>FBBUV5</t>
  </si>
  <si>
    <t>Bioflex tongue barbell, 14g (1.6mm) with two 5mm balls</t>
  </si>
  <si>
    <t>FTSI</t>
  </si>
  <si>
    <t>Gauge: 18mm</t>
  </si>
  <si>
    <t>Silicone double flared flesh tunnel</t>
  </si>
  <si>
    <t>IPTR</t>
  </si>
  <si>
    <t>Anodized surgical steel fake plug with rubber O-Rings</t>
  </si>
  <si>
    <t>IPVRD</t>
  </si>
  <si>
    <t>Acrylic fake plug without rubber O-rings</t>
  </si>
  <si>
    <t>LB18CN3</t>
  </si>
  <si>
    <t>Surgical steel labret, 18g (1mm) with 3mm cone</t>
  </si>
  <si>
    <t>LBCZIN</t>
  </si>
  <si>
    <t>Internally threaded 316L steel labret, 16g (1.2mm) with a upper 2 -5mm prong set round CZ stone (attachments are made from surgical steel)</t>
  </si>
  <si>
    <t>LBIRC</t>
  </si>
  <si>
    <t>Surgical steel internally threaded labret, 16g (1.2mm) with bezel set jewel flat head sized 1.5mm to 4mm for triple tragus piercings</t>
  </si>
  <si>
    <t>LBTB3</t>
  </si>
  <si>
    <t>Premium PVD plated surgical steel labret, 16g (1.2mm) with a 3mm ball</t>
  </si>
  <si>
    <t>NBRTD</t>
  </si>
  <si>
    <t>Gauge: 0.8mm</t>
  </si>
  <si>
    <t>Clear acrylic flexible nose bone retainer, 22g (0.6mm) and 20g (0.8mm) with 2mm flat disk shaped top</t>
  </si>
  <si>
    <t>NLCB18</t>
  </si>
  <si>
    <t>316L steel nose stud, 1mm (18g) with a 2mm round crystal in flat head bezel set</t>
  </si>
  <si>
    <t>NSCRT20</t>
  </si>
  <si>
    <t>Clear Bio-flexible nose screw retainer, 20g (0.8mm) with 2mm ball shaped top</t>
  </si>
  <si>
    <t>NSRTD</t>
  </si>
  <si>
    <t>Clear acrylic flexible nose stud retainer, 20g (0.8mm) with 2mm flat disk shaped top</t>
  </si>
  <si>
    <t>PGSEE</t>
  </si>
  <si>
    <t>Gauge: 8mm</t>
  </si>
  <si>
    <t>Hematite double flared stone plug</t>
  </si>
  <si>
    <t>PGSQ</t>
  </si>
  <si>
    <t>Gauge: 5mm</t>
  </si>
  <si>
    <t>Turquoise stone double flared plug</t>
  </si>
  <si>
    <t>RCCRT3</t>
  </si>
  <si>
    <t>PVD plated 316L steel ball closure ring, 16g (1.2mm) with a 3mm rounded disk with a bezel set flat crystal</t>
  </si>
  <si>
    <t>SEGHT14</t>
  </si>
  <si>
    <t>PVD plated surgical steel hinged segment ring, 14g (1.6mm)</t>
  </si>
  <si>
    <t>SP18CN3</t>
  </si>
  <si>
    <t>Surgical steel spiral, 18g (1mm) with two 3mm cones</t>
  </si>
  <si>
    <t>SPETTB</t>
  </si>
  <si>
    <t>Rose gold PVD plated surgical steel eyebrow spiral, 16g (1.2mm) with two 3mm balls</t>
  </si>
  <si>
    <t>TLBCN4S</t>
  </si>
  <si>
    <t xml:space="preserve">316L steel Tragus Labret, 16g (1.2mm) with a tiny 2.5mm round base plate suitable for tragus piercings and a 4mm cone </t>
  </si>
  <si>
    <t>UBBEBIN</t>
  </si>
  <si>
    <t>Titanium G23 eyebrow barbell, 1.2mm (16g) with two internally threaded 3mm balls</t>
  </si>
  <si>
    <t>UBNEB</t>
  </si>
  <si>
    <t>Titanium G23 eyebrow banana, 16g (1.2mm) with two 3mm balls</t>
  </si>
  <si>
    <t>UCBEBIN</t>
  </si>
  <si>
    <t>Titanium G23 circular barbell, 1.2mm (16g) with two internally threaded 3mm balls</t>
  </si>
  <si>
    <t>ULBB3IN</t>
  </si>
  <si>
    <t>Titanium G23 internally threaded labret, 1.2mm (16g) with a 3mm ball</t>
  </si>
  <si>
    <t>XALB16G</t>
  </si>
  <si>
    <t>Pack of 10 pcs. of Flexible acrylic labret with external threading, 16g (1.2mm)</t>
  </si>
  <si>
    <t>XBAL3</t>
  </si>
  <si>
    <t>Pack of 10 pcs. of 3mm high polished surgical steel balls with 1.2mm threading (16g)</t>
  </si>
  <si>
    <t>XBT4G</t>
  </si>
  <si>
    <t>Pack of 10 pcs. of 4mm anodized surgical steel balls with threading 1.6mm (14g)</t>
  </si>
  <si>
    <t>XHJB3</t>
  </si>
  <si>
    <t>Pack of 10 pcs. of 3mm surgical steel half jewel balls with bezel set crystal with 1.2mm threading (16g)</t>
  </si>
  <si>
    <t>XJB3</t>
  </si>
  <si>
    <t>Pack of 10 pcs. of 3mm high polished surgical steel balls with bezel set crystal and with 1.2mm (16g) threading</t>
  </si>
  <si>
    <t>XJB4</t>
  </si>
  <si>
    <t>Pack of 10 pcs. of 4mm high polished surgical steel balls with bezel set crystal and with 1.6mm (14g) threading</t>
  </si>
  <si>
    <t>XJBTT4G</t>
  </si>
  <si>
    <t>Pack of 10 pcs. of 4mm Rose gold PVD plated 316L steel balls with bezel set crystal and with 1.6mm threading (14g)</t>
  </si>
  <si>
    <t>XSAB4</t>
  </si>
  <si>
    <t>Set of 10 pcs. of 4mm acrylic ball in solid colors with 14g (1.6mm) threading</t>
  </si>
  <si>
    <t>XSACN4</t>
  </si>
  <si>
    <t>Color: Green</t>
  </si>
  <si>
    <t>Set of 10 pcs. of 4mm solid color acrylic cones with 14g (1.6mm) threading</t>
  </si>
  <si>
    <t>XTCB16G</t>
  </si>
  <si>
    <t>Pack of 10 pcs. of anodized 316L steel circular barbell posts - threading 1.2mm (16g)</t>
  </si>
  <si>
    <t>XUVCN4</t>
  </si>
  <si>
    <t>Set of 10 pcs. of 4mm acrylic UV cones with 14g (1.6mm) threading</t>
  </si>
  <si>
    <t>BBINDCNX14A</t>
  </si>
  <si>
    <t>DPG2</t>
  </si>
  <si>
    <t>FTSI11/16</t>
  </si>
  <si>
    <t>IPTR6</t>
  </si>
  <si>
    <t>LBCZIN3</t>
  </si>
  <si>
    <t>LBIRC3</t>
  </si>
  <si>
    <t>PGSEE0</t>
  </si>
  <si>
    <t>PGSQ4</t>
  </si>
  <si>
    <t>Eleven Thousand Nine Hundred Seventy Five and 10 cents THB</t>
  </si>
  <si>
    <t>Surgical steel tongue barbell, 14g (1.6mm) with a lower 5mm steel ball and with 6.2mm flat top with ferido glued crystal without resin cover - length 5/8'' (16mm)</t>
  </si>
  <si>
    <t>Surgical steel tongue barbell, 14g (1.6mm) with 5mm acrylic UV dice - length 5/8'' (16mm)</t>
  </si>
  <si>
    <t>Clear bio flexible belly banana, 14g (1.6mm) with a 5mm and a 10mm jewel ball - length 5/8'' (16mm) ''cut to fit to your size''</t>
  </si>
  <si>
    <t>High polished surgical steel double flared flesh tunnel - size 12g to 2'' (2mm - 52mm)</t>
  </si>
  <si>
    <t>Bio flexible eyebrow retainer, 16g (1.2mm) - length 1/4'' to 1/2'' (6mm to 12mm)</t>
  </si>
  <si>
    <t>Exchange Rate THB-THB</t>
  </si>
  <si>
    <t>Sunny</t>
  </si>
  <si>
    <t xml:space="preserve">Credit 90 Days from the day order is picked up. </t>
  </si>
  <si>
    <r>
      <t xml:space="preserve">40% Discount as per </t>
    </r>
    <r>
      <rPr>
        <b/>
        <sz val="10"/>
        <color indexed="8"/>
        <rFont val="Arial"/>
        <family val="2"/>
      </rPr>
      <t>Platinum Membership</t>
    </r>
    <r>
      <rPr>
        <sz val="10"/>
        <color indexed="8"/>
        <rFont val="Arial"/>
        <family val="2"/>
      </rPr>
      <t>:</t>
    </r>
  </si>
  <si>
    <t>Due Date</t>
  </si>
  <si>
    <t>Pick up at the Shop:</t>
  </si>
  <si>
    <t>Six Thousand Seven Hundred Fifthy Three and 89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</si>
</sst>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409]dd\-mmm\-yy;@"/>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8" fillId="0" borderId="0"/>
    <xf numFmtId="0" fontId="5" fillId="0" borderId="0"/>
  </cellStyleXfs>
  <cellXfs count="16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69" fontId="40" fillId="2" borderId="7" xfId="95" applyNumberFormat="1" applyFont="1" applyFill="1" applyBorder="1" applyAlignment="1">
      <alignment horizontal="center" vertical="center"/>
    </xf>
    <xf numFmtId="1" fontId="4" fillId="2" borderId="2" xfId="0" applyNumberFormat="1" applyFont="1" applyFill="1" applyBorder="1"/>
    <xf numFmtId="1" fontId="4" fillId="2" borderId="7" xfId="0" applyNumberFormat="1" applyFont="1" applyFill="1" applyBorder="1"/>
    <xf numFmtId="1" fontId="4" fillId="2" borderId="8" xfId="0" applyNumberFormat="1" applyFont="1" applyFill="1" applyBorder="1"/>
    <xf numFmtId="1" fontId="21" fillId="2" borderId="1" xfId="95" applyNumberFormat="1" applyFont="1" applyFill="1" applyBorder="1"/>
    <xf numFmtId="165" fontId="40" fillId="2" borderId="7" xfId="95" applyNumberFormat="1" applyFont="1" applyFill="1" applyBorder="1" applyAlignment="1">
      <alignment horizontal="center"/>
    </xf>
    <xf numFmtId="1" fontId="21" fillId="2" borderId="2" xfId="95" applyNumberFormat="1" applyFont="1" applyFill="1" applyBorder="1"/>
    <xf numFmtId="1" fontId="4" fillId="2" borderId="3" xfId="0" applyNumberFormat="1" applyFont="1" applyFill="1" applyBorder="1"/>
    <xf numFmtId="1" fontId="21" fillId="2" borderId="6" xfId="95" applyNumberFormat="1"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2" fontId="4" fillId="2" borderId="0" xfId="2" applyNumberFormat="1" applyFont="1" applyFill="1" applyAlignment="1">
      <alignment horizontal="right"/>
    </xf>
  </cellXfs>
  <cellStyles count="5367">
    <cellStyle name="Comma 2" xfId="7" xr:uid="{2678D6D2-D323-4DB7-99FD-C0B0DC4031A5}"/>
    <cellStyle name="Comma 2 2" xfId="4430" xr:uid="{3F2ABDB3-D364-4C28-8AB8-A256A8B304AD}"/>
    <cellStyle name="Comma 2 2 2" xfId="4755" xr:uid="{E65BAAD7-2EC9-428A-91C3-9C4AFFC7A410}"/>
    <cellStyle name="Comma 2 2 2 2" xfId="5326" xr:uid="{24B15B62-56FF-4ED2-A4E3-78C0C9F74602}"/>
    <cellStyle name="Comma 2 2 3" xfId="4591" xr:uid="{051ED853-E6E0-4BB5-B69D-E2F95E3B4AF6}"/>
    <cellStyle name="Comma 2 2 4" xfId="5352" xr:uid="{88773F5E-7CEF-4B50-BB6F-8CC631B01F02}"/>
    <cellStyle name="Comma 3" xfId="4318" xr:uid="{485A7D40-F76D-4658-9C1C-63C9AAA16588}"/>
    <cellStyle name="Comma 3 2" xfId="4432" xr:uid="{F0438561-CF87-49D8-8353-780DFBE3E907}"/>
    <cellStyle name="Comma 3 2 2" xfId="4756" xr:uid="{A4A0D1C9-4342-46D5-8D95-39989A7A7367}"/>
    <cellStyle name="Comma 3 2 2 2" xfId="5327" xr:uid="{DFABAAC7-683D-45A3-8060-D4581A778E71}"/>
    <cellStyle name="Comma 3 2 3" xfId="5325" xr:uid="{B001779A-2A23-48E7-B63C-B438A969F995}"/>
    <cellStyle name="Comma 3 2 4" xfId="5353" xr:uid="{903F12BD-1D46-4DA2-8BEF-1DAC024F73B6}"/>
    <cellStyle name="Currency 10" xfId="8" xr:uid="{ABC3E6D6-0AB3-4D50-BC90-3F912A982DA4}"/>
    <cellStyle name="Currency 10 2" xfId="9" xr:uid="{C253B4D5-C84C-4F17-AF4F-7734A0B4C81D}"/>
    <cellStyle name="Currency 10 2 2" xfId="203" xr:uid="{73B6ABD2-823B-4E3D-AC05-2D1A01D8122A}"/>
    <cellStyle name="Currency 10 2 2 2" xfId="4616" xr:uid="{7DEFE7B5-5F77-4F44-904F-85C693969B13}"/>
    <cellStyle name="Currency 10 2 3" xfId="4511" xr:uid="{2DD4FF0F-51B7-42F5-9DD6-3072A9AC99BE}"/>
    <cellStyle name="Currency 10 3" xfId="10" xr:uid="{4D686788-59B0-4DEB-9624-744047F6ADE6}"/>
    <cellStyle name="Currency 10 3 2" xfId="204" xr:uid="{562B73D0-9795-4703-8011-DC497E122ACB}"/>
    <cellStyle name="Currency 10 3 2 2" xfId="4617" xr:uid="{012768CE-EDE1-4FDE-9C21-BF73A733791E}"/>
    <cellStyle name="Currency 10 3 3" xfId="4512" xr:uid="{61239972-1AD1-49AF-8C21-6FBAFBE930C0}"/>
    <cellStyle name="Currency 10 4" xfId="205" xr:uid="{9E5A3E55-5489-4B41-ACFA-F9D70A4B430C}"/>
    <cellStyle name="Currency 10 4 2" xfId="4618" xr:uid="{0D51F280-129D-471E-B2A5-B625D0DFF292}"/>
    <cellStyle name="Currency 10 5" xfId="4437" xr:uid="{08CBDA90-0ACC-4247-9E4B-7404E5D7BD28}"/>
    <cellStyle name="Currency 10 6" xfId="4510" xr:uid="{F731A181-C807-43EA-BE23-BEE7312B1E49}"/>
    <cellStyle name="Currency 11" xfId="11" xr:uid="{CEC40F3C-1172-4D1C-BEE8-E7FCB373FAD9}"/>
    <cellStyle name="Currency 11 2" xfId="12" xr:uid="{BB3BE2E9-C052-472A-A5FF-68E71D32B63F}"/>
    <cellStyle name="Currency 11 2 2" xfId="206" xr:uid="{3514E3BE-5DF1-410D-B913-584B1B2AA300}"/>
    <cellStyle name="Currency 11 2 2 2" xfId="4619" xr:uid="{F4DD4E58-AE10-4B0C-B7CB-40EA2C6026E0}"/>
    <cellStyle name="Currency 11 2 3" xfId="4514" xr:uid="{D97917E4-C3A9-4328-9330-558DCF3E4900}"/>
    <cellStyle name="Currency 11 3" xfId="13" xr:uid="{C2542932-369B-49A1-AE02-9FBE092FAFF4}"/>
    <cellStyle name="Currency 11 3 2" xfId="207" xr:uid="{32F9332F-31C8-45C5-8FB7-7C4634AFEDC0}"/>
    <cellStyle name="Currency 11 3 2 2" xfId="4620" xr:uid="{9B0A6F3B-EB36-4186-8035-7C11368F8365}"/>
    <cellStyle name="Currency 11 3 3" xfId="4515" xr:uid="{D02B3F77-5E9B-4E45-93E1-0BB9AAE23C0D}"/>
    <cellStyle name="Currency 11 4" xfId="208" xr:uid="{671F6F89-ADAC-4EB8-9B1F-4C884DB7CFCC}"/>
    <cellStyle name="Currency 11 4 2" xfId="4621" xr:uid="{7E79EF3C-B9F2-41E2-B340-580D31EBF946}"/>
    <cellStyle name="Currency 11 5" xfId="4319" xr:uid="{DBFB6D2C-3AB1-4FBD-ACD1-5D56CE0791C6}"/>
    <cellStyle name="Currency 11 5 2" xfId="4438" xr:uid="{49BAAD80-017D-49BB-984C-B8FE270A4890}"/>
    <cellStyle name="Currency 11 5 3" xfId="4720" xr:uid="{5E2A14BB-A2DA-434B-974C-56E74662F525}"/>
    <cellStyle name="Currency 11 5 3 2" xfId="5315" xr:uid="{DBAB1A0D-EB09-4D01-8FDA-D391C857568F}"/>
    <cellStyle name="Currency 11 5 3 3" xfId="4757" xr:uid="{0E6553E2-8578-4F05-ABD9-AC7A7D6A4C1D}"/>
    <cellStyle name="Currency 11 5 4" xfId="4697" xr:uid="{B718DF32-86D3-4D0F-8740-057D2F86D46B}"/>
    <cellStyle name="Currency 11 6" xfId="4513" xr:uid="{00D0E8F7-4EEE-458B-8637-0DEC8B317FBB}"/>
    <cellStyle name="Currency 12" xfId="14" xr:uid="{67E4A0D9-D074-4FB7-AC85-4417876A521A}"/>
    <cellStyle name="Currency 12 2" xfId="15" xr:uid="{7F717F71-976F-4EE9-9435-53BC3367F09D}"/>
    <cellStyle name="Currency 12 2 2" xfId="209" xr:uid="{777C3112-44FE-4FDC-8A07-4CCAB97558A5}"/>
    <cellStyle name="Currency 12 2 2 2" xfId="4622" xr:uid="{F3D227CA-EAF8-41FF-BB2A-FD09ACEE3D7A}"/>
    <cellStyle name="Currency 12 2 3" xfId="4517" xr:uid="{237DB2FF-BEE9-4ABC-97FC-F2ED2BC5EBC7}"/>
    <cellStyle name="Currency 12 3" xfId="210" xr:uid="{4073167B-E46A-49C4-A301-39D334F2BFD3}"/>
    <cellStyle name="Currency 12 3 2" xfId="4623" xr:uid="{A95CD937-0840-49CE-A01F-3E93E90FC84F}"/>
    <cellStyle name="Currency 12 4" xfId="4516" xr:uid="{DE869B1D-A7BD-4C48-A69F-BE475F2B7AEB}"/>
    <cellStyle name="Currency 13" xfId="16" xr:uid="{DE40A4D8-0E34-4C1B-A124-A3F06F294022}"/>
    <cellStyle name="Currency 13 2" xfId="4321" xr:uid="{98CBBE71-48D6-4F38-BD25-2D00969485C5}"/>
    <cellStyle name="Currency 13 3" xfId="4322" xr:uid="{82303939-5E98-4FB1-A4CF-4679C9EBF7B2}"/>
    <cellStyle name="Currency 13 3 2" xfId="4759" xr:uid="{2A41F48A-FAD3-4447-B85A-EC005E9584A7}"/>
    <cellStyle name="Currency 13 4" xfId="4320" xr:uid="{2FB942CE-37AF-4175-9E11-4B14AB5C5AFD}"/>
    <cellStyle name="Currency 13 5" xfId="4758" xr:uid="{62123DE2-7282-4F08-8D04-7AACA3BFBD05}"/>
    <cellStyle name="Currency 14" xfId="17" xr:uid="{34E00D90-3867-4EF1-B661-AF166EA15431}"/>
    <cellStyle name="Currency 14 2" xfId="211" xr:uid="{9568BE62-C3C2-4E58-8C74-F85224A1F868}"/>
    <cellStyle name="Currency 14 2 2" xfId="4624" xr:uid="{CCEFB6D9-2524-4993-BCF0-FC25DCAEAB83}"/>
    <cellStyle name="Currency 14 3" xfId="4518" xr:uid="{EF22FBBC-3F10-4113-878F-BA3A0BEECC9C}"/>
    <cellStyle name="Currency 15" xfId="4414" xr:uid="{B2EFCDB7-7F76-4511-B7E7-21F2B260002F}"/>
    <cellStyle name="Currency 15 2" xfId="5358" xr:uid="{72012B85-BA7A-4FDC-B239-215635B3411A}"/>
    <cellStyle name="Currency 17" xfId="4323" xr:uid="{4E103EAD-3624-44A5-BFBF-D574332DE10C}"/>
    <cellStyle name="Currency 2" xfId="18" xr:uid="{C38D2EB1-2277-4A63-82AB-AE5E270F738F}"/>
    <cellStyle name="Currency 2 2" xfId="19" xr:uid="{47047BD7-E7DC-4900-9BD4-E47F06224352}"/>
    <cellStyle name="Currency 2 2 2" xfId="20" xr:uid="{8BCA41F3-0AFD-40DD-983D-02818174D67F}"/>
    <cellStyle name="Currency 2 2 2 2" xfId="21" xr:uid="{91104C52-A1A7-400D-BD23-FC446572D26B}"/>
    <cellStyle name="Currency 2 2 2 2 2" xfId="4760" xr:uid="{BA04EE6B-4455-4523-AF21-A8A5DFD58F58}"/>
    <cellStyle name="Currency 2 2 2 3" xfId="22" xr:uid="{A00E67D4-8BE5-4D7B-893E-ABC3C3F0B83D}"/>
    <cellStyle name="Currency 2 2 2 3 2" xfId="212" xr:uid="{3FD7C982-83F8-4C86-BEEE-E23AA8FB8DBE}"/>
    <cellStyle name="Currency 2 2 2 3 2 2" xfId="4625" xr:uid="{2637CC76-2A56-4214-BD90-A81FD4617441}"/>
    <cellStyle name="Currency 2 2 2 3 3" xfId="4521" xr:uid="{47B64952-DB60-4774-9F7B-CD40E59AE0D8}"/>
    <cellStyle name="Currency 2 2 2 4" xfId="213" xr:uid="{F8258E7E-571C-44C6-A840-70DA52892832}"/>
    <cellStyle name="Currency 2 2 2 4 2" xfId="4626" xr:uid="{3A2A6695-B665-4A55-85C0-035E05702BB0}"/>
    <cellStyle name="Currency 2 2 2 5" xfId="4520" xr:uid="{3AB3EF94-F834-463D-A24F-5F68DD424A9C}"/>
    <cellStyle name="Currency 2 2 3" xfId="214" xr:uid="{434B99F4-B5BA-40DF-A1A2-2B9D4A4DC265}"/>
    <cellStyle name="Currency 2 2 3 2" xfId="4627" xr:uid="{BDD25390-4E13-4042-AD71-2E0649A25872}"/>
    <cellStyle name="Currency 2 2 4" xfId="4519" xr:uid="{BE8D5CEC-1B57-41FE-AF02-4B86E874052D}"/>
    <cellStyle name="Currency 2 3" xfId="23" xr:uid="{B17C17E3-282E-4024-9813-E26153AF2162}"/>
    <cellStyle name="Currency 2 3 2" xfId="215" xr:uid="{BF26E786-C801-41EC-8BF5-896A73F1D76B}"/>
    <cellStyle name="Currency 2 3 2 2" xfId="4628" xr:uid="{A2407E27-484E-440E-8050-B493068B1FE5}"/>
    <cellStyle name="Currency 2 3 3" xfId="4522" xr:uid="{6DDEEBFE-EAC3-4622-AED6-3A21BD0936AF}"/>
    <cellStyle name="Currency 2 4" xfId="216" xr:uid="{F5E97BF4-3484-435A-B1E3-8540D968B006}"/>
    <cellStyle name="Currency 2 4 2" xfId="217" xr:uid="{29D0D04C-DAEB-47E7-92FC-C505339E3E4A}"/>
    <cellStyle name="Currency 2 5" xfId="218" xr:uid="{DFEE4162-C20C-429C-AD0D-445ABC90D0DC}"/>
    <cellStyle name="Currency 2 5 2" xfId="219" xr:uid="{66E56CDB-F14B-4EE6-8F57-73F17F9423D7}"/>
    <cellStyle name="Currency 2 6" xfId="220" xr:uid="{A8A31243-3E21-4412-9F17-B68EDF43DEE9}"/>
    <cellStyle name="Currency 3" xfId="24" xr:uid="{B9B05D23-C8F3-4F64-BD97-F57176D6A508}"/>
    <cellStyle name="Currency 3 2" xfId="25" xr:uid="{FB0F21B3-C553-4848-B691-212A0EB51343}"/>
    <cellStyle name="Currency 3 2 2" xfId="221" xr:uid="{5E6AE9A3-5A13-4265-ADA6-541900BF8C19}"/>
    <cellStyle name="Currency 3 2 2 2" xfId="4629" xr:uid="{B33C4F50-6C58-4CDB-90AB-B6D7E31E6108}"/>
    <cellStyle name="Currency 3 2 3" xfId="4524" xr:uid="{1022636F-DF6E-4A3B-8211-4ED5C867AEC9}"/>
    <cellStyle name="Currency 3 3" xfId="26" xr:uid="{0C1CEE98-631F-4B69-886A-7C1FA4B227D7}"/>
    <cellStyle name="Currency 3 3 2" xfId="222" xr:uid="{14A8D934-1418-4291-BB30-087A5D593CBF}"/>
    <cellStyle name="Currency 3 3 2 2" xfId="4630" xr:uid="{C2A1894B-0ECD-45DD-BAD5-75D84168D799}"/>
    <cellStyle name="Currency 3 3 3" xfId="4525" xr:uid="{6C7EF780-100E-4B0C-AFF2-21A24675B2FE}"/>
    <cellStyle name="Currency 3 4" xfId="27" xr:uid="{4A121F13-54C5-4375-84F8-16C54B9C2DA1}"/>
    <cellStyle name="Currency 3 4 2" xfId="223" xr:uid="{7A435962-A881-408E-97F9-0D03ACF95293}"/>
    <cellStyle name="Currency 3 4 2 2" xfId="4631" xr:uid="{31124343-CEDF-4C02-9048-76AD80D56038}"/>
    <cellStyle name="Currency 3 4 3" xfId="4526" xr:uid="{7B4E0325-2160-4738-AAAF-361F1E8BAFA6}"/>
    <cellStyle name="Currency 3 5" xfId="224" xr:uid="{03548626-2C14-45B6-ABD6-E3BF7BD57921}"/>
    <cellStyle name="Currency 3 5 2" xfId="4632" xr:uid="{207DC7D2-796D-4B51-A79D-331BBA1E2C54}"/>
    <cellStyle name="Currency 3 6" xfId="4523" xr:uid="{26530972-DC93-43A1-A62F-F2ECD151CE1A}"/>
    <cellStyle name="Currency 4" xfId="28" xr:uid="{29587FBC-CFAE-4FF7-B140-C7D5922E9373}"/>
    <cellStyle name="Currency 4 2" xfId="29" xr:uid="{60D2D275-01EA-421E-ADCC-643AD85A1700}"/>
    <cellStyle name="Currency 4 2 2" xfId="225" xr:uid="{9CF1910C-BC84-4CDF-A629-F30D86B439D9}"/>
    <cellStyle name="Currency 4 2 2 2" xfId="4633" xr:uid="{8DB5F28F-3469-4107-B63B-0B4BA5071975}"/>
    <cellStyle name="Currency 4 2 3" xfId="4528" xr:uid="{DBBDE071-ABD4-4B9A-8ABA-0C86DD55A92A}"/>
    <cellStyle name="Currency 4 3" xfId="30" xr:uid="{D955C235-7D32-44B4-9CB9-95D1D95B3474}"/>
    <cellStyle name="Currency 4 3 2" xfId="226" xr:uid="{3A696205-1CAF-4A82-8705-A421A4C55345}"/>
    <cellStyle name="Currency 4 3 2 2" xfId="4634" xr:uid="{34BACA92-5AE8-4205-9AFB-6A609F2E0C23}"/>
    <cellStyle name="Currency 4 3 3" xfId="4529" xr:uid="{F26FC13F-39D8-4C2A-95A6-A0FDC4C36022}"/>
    <cellStyle name="Currency 4 4" xfId="227" xr:uid="{3DA27345-3B1C-4B36-9FFD-D39592E7E3D9}"/>
    <cellStyle name="Currency 4 4 2" xfId="4635" xr:uid="{91FCE2D8-E13E-4C29-B4BF-F05DD4FDA6B2}"/>
    <cellStyle name="Currency 4 5" xfId="4324" xr:uid="{91D9D321-1DE1-4F9F-9575-6765665CDCB7}"/>
    <cellStyle name="Currency 4 5 2" xfId="4439" xr:uid="{FB630E40-369E-48BA-9439-B888505F8DDD}"/>
    <cellStyle name="Currency 4 5 3" xfId="4721" xr:uid="{5AA9439D-FFC3-4953-894B-902BE88C808B}"/>
    <cellStyle name="Currency 4 5 3 2" xfId="5316" xr:uid="{D9BFD609-AE39-4A9D-9867-EBCCE88383A2}"/>
    <cellStyle name="Currency 4 5 3 3" xfId="4761" xr:uid="{3875E084-3940-4221-991C-AF0F713D2ABB}"/>
    <cellStyle name="Currency 4 5 4" xfId="4698" xr:uid="{EAAF3B75-4B51-44CC-BFDF-7A8C354270DE}"/>
    <cellStyle name="Currency 4 6" xfId="4527" xr:uid="{123CC3A6-85C4-4C11-81DB-AEA5CFB77EBF}"/>
    <cellStyle name="Currency 5" xfId="31" xr:uid="{FB23F1A0-77C8-4AB7-9EEB-6A7ECA738183}"/>
    <cellStyle name="Currency 5 2" xfId="32" xr:uid="{93B0B6D5-6DC0-4DAA-A1F2-CD077BA401FE}"/>
    <cellStyle name="Currency 5 2 2" xfId="228" xr:uid="{321468C1-9D96-45EF-BB4C-6C406BD52B51}"/>
    <cellStyle name="Currency 5 2 2 2" xfId="4636" xr:uid="{AEF44927-705F-446D-B89E-B4E7A02430CA}"/>
    <cellStyle name="Currency 5 2 3" xfId="4530" xr:uid="{6ED9C6FE-F1B6-4320-ABDD-506CFEC00849}"/>
    <cellStyle name="Currency 5 3" xfId="4325" xr:uid="{5602DE00-471A-42D0-B4A2-49DBB7B40929}"/>
    <cellStyle name="Currency 5 3 2" xfId="4440" xr:uid="{5E72F29E-A52E-423B-8654-AE713F3C7678}"/>
    <cellStyle name="Currency 5 3 2 2" xfId="5306" xr:uid="{834E9A76-A64A-4CDC-BE03-BE8DFF938B0A}"/>
    <cellStyle name="Currency 5 3 2 3" xfId="4763" xr:uid="{77B76794-11E3-473D-AEBC-612A51424531}"/>
    <cellStyle name="Currency 5 4" xfId="4762" xr:uid="{1035A867-DB27-4CEF-9977-8F34A883D835}"/>
    <cellStyle name="Currency 6" xfId="33" xr:uid="{469B8373-5B2F-43F9-9F3A-787E311457FE}"/>
    <cellStyle name="Currency 6 2" xfId="229" xr:uid="{2A6C4D2C-6144-4807-9337-DF127F87865D}"/>
    <cellStyle name="Currency 6 2 2" xfId="4637" xr:uid="{B7D62D8C-A711-4B49-A7FD-F6C7D3B2A97D}"/>
    <cellStyle name="Currency 6 3" xfId="4326" xr:uid="{3A32F2F8-517B-4766-B5EC-4C998EFA9A09}"/>
    <cellStyle name="Currency 6 3 2" xfId="4441" xr:uid="{38F9DCE8-A023-4F73-A808-B834453FA753}"/>
    <cellStyle name="Currency 6 3 3" xfId="4722" xr:uid="{EB5A681F-616D-4551-AC16-A25A1CEBDB2F}"/>
    <cellStyle name="Currency 6 3 3 2" xfId="5317" xr:uid="{9B804A90-18BF-498C-828B-59EA8C7B2F47}"/>
    <cellStyle name="Currency 6 3 3 3" xfId="4764" xr:uid="{3CD18B65-1E38-4ED8-9224-11C4AF72088A}"/>
    <cellStyle name="Currency 6 3 4" xfId="4699" xr:uid="{09787985-844E-4FC1-B484-275C793B2FDD}"/>
    <cellStyle name="Currency 6 4" xfId="4531" xr:uid="{B42857AF-7747-43DF-9C96-0E5ECC06B4BF}"/>
    <cellStyle name="Currency 7" xfId="34" xr:uid="{0DBEBF75-ED8E-4373-AF39-3CEF1E16463A}"/>
    <cellStyle name="Currency 7 2" xfId="35" xr:uid="{DC680AE8-EE1E-4120-ACE3-7BD260C4D014}"/>
    <cellStyle name="Currency 7 2 2" xfId="250" xr:uid="{A40821F4-856F-4AAE-9C07-9864D544F37D}"/>
    <cellStyle name="Currency 7 2 2 2" xfId="4638" xr:uid="{5B44EA28-43ED-4D65-A18B-951B596C7FE6}"/>
    <cellStyle name="Currency 7 2 3" xfId="4533" xr:uid="{041EF488-9F7B-4C72-8C71-791DC2FC502E}"/>
    <cellStyle name="Currency 7 3" xfId="230" xr:uid="{04D066A2-155E-4692-A1B8-3A2A0FAA9584}"/>
    <cellStyle name="Currency 7 3 2" xfId="4639" xr:uid="{2BD7F6F4-BBCE-4528-9413-3A0286BC9A95}"/>
    <cellStyle name="Currency 7 4" xfId="4442" xr:uid="{56555492-9487-4244-9DAA-7B0993CD7B9A}"/>
    <cellStyle name="Currency 7 5" xfId="4532" xr:uid="{20BAFB40-1F69-454C-A27E-BBE1B7FDA28B}"/>
    <cellStyle name="Currency 8" xfId="36" xr:uid="{25F61735-C592-428E-A529-A52F2E5C266B}"/>
    <cellStyle name="Currency 8 2" xfId="37" xr:uid="{CBE1FD4F-AD6D-4F75-80F2-CF975BA7978D}"/>
    <cellStyle name="Currency 8 2 2" xfId="231" xr:uid="{54CB2434-CEDE-486D-A0A7-26964AB393D6}"/>
    <cellStyle name="Currency 8 2 2 2" xfId="4640" xr:uid="{CB2F4944-1071-41F4-B684-A674B7438F01}"/>
    <cellStyle name="Currency 8 2 3" xfId="4535" xr:uid="{0EA75AF3-2D30-441D-B661-C45674B7CA93}"/>
    <cellStyle name="Currency 8 3" xfId="38" xr:uid="{13DDB4F3-F674-429D-98E2-61746535A3D2}"/>
    <cellStyle name="Currency 8 3 2" xfId="232" xr:uid="{ADED94DD-03A5-4AC8-95E9-8355EB7DE018}"/>
    <cellStyle name="Currency 8 3 2 2" xfId="4641" xr:uid="{27A850D0-8B7F-4A25-9042-F6D92DC577FD}"/>
    <cellStyle name="Currency 8 3 3" xfId="4536" xr:uid="{EBEE4EBB-9587-42A3-9E8A-071126CC346D}"/>
    <cellStyle name="Currency 8 4" xfId="39" xr:uid="{E70A8F56-D235-45D0-8EA3-AD31C050DF74}"/>
    <cellStyle name="Currency 8 4 2" xfId="233" xr:uid="{94FF3F29-687B-4ACF-A300-E955EBC04B51}"/>
    <cellStyle name="Currency 8 4 2 2" xfId="4642" xr:uid="{6A34DF90-65AF-4CB3-89CB-47BD31B1C0A1}"/>
    <cellStyle name="Currency 8 4 3" xfId="4537" xr:uid="{644FD7A3-A5E8-4EF2-BFD2-92AD36B393D4}"/>
    <cellStyle name="Currency 8 5" xfId="234" xr:uid="{32D03104-0F9F-420C-84D3-D6C48030D202}"/>
    <cellStyle name="Currency 8 5 2" xfId="4643" xr:uid="{7ACEA3AD-B580-4B11-B98C-DB5C3BB93865}"/>
    <cellStyle name="Currency 8 6" xfId="4443" xr:uid="{BE662584-42F3-4559-86E3-D90E014CD05A}"/>
    <cellStyle name="Currency 8 7" xfId="4534" xr:uid="{9FB75F2D-ACC7-429A-B760-7B7C89D9FA58}"/>
    <cellStyle name="Currency 9" xfId="40" xr:uid="{95287D5E-A784-4770-BB30-86F9A8EF67C1}"/>
    <cellStyle name="Currency 9 2" xfId="41" xr:uid="{E4D1C53C-512F-414E-86BF-FB2F8C9F8E4C}"/>
    <cellStyle name="Currency 9 2 2" xfId="235" xr:uid="{557967E3-98A2-4AD2-A080-1B60C8844DF1}"/>
    <cellStyle name="Currency 9 2 2 2" xfId="4644" xr:uid="{E8C08EF9-3CA0-4F4C-B3A9-36C7CF6E44C4}"/>
    <cellStyle name="Currency 9 2 3" xfId="4539" xr:uid="{631B2052-ADE4-44DC-8741-6D01F9A70585}"/>
    <cellStyle name="Currency 9 3" xfId="42" xr:uid="{43CB1942-5DCC-482C-BAF9-C35F8D149449}"/>
    <cellStyle name="Currency 9 3 2" xfId="236" xr:uid="{8785B084-A970-4ED1-AF62-02299E40F997}"/>
    <cellStyle name="Currency 9 3 2 2" xfId="4645" xr:uid="{BF2806A6-0796-4437-A38F-55538E6F5B5E}"/>
    <cellStyle name="Currency 9 3 3" xfId="4540" xr:uid="{8101CFEF-BAA1-4781-AA85-C384CC188DEB}"/>
    <cellStyle name="Currency 9 4" xfId="237" xr:uid="{483CD339-BA6A-4541-9E1A-C042B85DF530}"/>
    <cellStyle name="Currency 9 4 2" xfId="4646" xr:uid="{767CA3EF-901A-4C7A-BD8F-970F2D77D029}"/>
    <cellStyle name="Currency 9 5" xfId="4327" xr:uid="{E4E98CA4-1EB5-410D-BE78-ED4841FEC803}"/>
    <cellStyle name="Currency 9 5 2" xfId="4444" xr:uid="{ABBC0F57-7AD7-4532-920A-C994E0184A02}"/>
    <cellStyle name="Currency 9 5 3" xfId="4723" xr:uid="{72B6F089-B693-4192-A5AB-2A2FB0B1BFA6}"/>
    <cellStyle name="Currency 9 5 4" xfId="4700" xr:uid="{ED2A68B6-225F-48D1-8412-3048108361C2}"/>
    <cellStyle name="Currency 9 6" xfId="4538" xr:uid="{C1EAE366-2B31-4149-86D6-A3FD1591A76C}"/>
    <cellStyle name="Hyperlink 2" xfId="6" xr:uid="{6CFFD761-E1C4-4FFC-9C82-FDD569F38491}"/>
    <cellStyle name="Hyperlink 2 2" xfId="5362" xr:uid="{DE0F018B-4B8A-4575-AB27-07DE75CA1D4C}"/>
    <cellStyle name="Hyperlink 3" xfId="202" xr:uid="{EFD0C583-D54B-4D5C-A3CB-B945F7F8ACDA}"/>
    <cellStyle name="Hyperlink 3 2" xfId="4415" xr:uid="{F50DB14B-5871-40CE-8151-E4B28D323FF7}"/>
    <cellStyle name="Hyperlink 3 3" xfId="4328" xr:uid="{E6D0F89E-9C26-4FB8-AF03-DF0BDAFAAE19}"/>
    <cellStyle name="Hyperlink 4" xfId="4329" xr:uid="{732B167F-28B2-4A16-962B-C825824797BB}"/>
    <cellStyle name="Hyperlink 4 2" xfId="5356" xr:uid="{A359140C-B046-4B4D-BEF2-862564417989}"/>
    <cellStyle name="Normal" xfId="0" builtinId="0"/>
    <cellStyle name="Normal 10" xfId="43" xr:uid="{A52CE110-2E78-4968-AFDB-4B1A2EA76581}"/>
    <cellStyle name="Normal 10 10" xfId="903" xr:uid="{F5D07638-0E01-44A0-9871-6A5ED89EDAC4}"/>
    <cellStyle name="Normal 10 10 2" xfId="2508" xr:uid="{98DEC25A-C934-4AB5-905B-3A52376A01C7}"/>
    <cellStyle name="Normal 10 10 2 2" xfId="4331" xr:uid="{9523A60B-172C-49FE-91E3-456A30A77C92}"/>
    <cellStyle name="Normal 10 10 2 3" xfId="4675" xr:uid="{6380AF33-FF1B-46DD-8C83-172CE45B995D}"/>
    <cellStyle name="Normal 10 10 3" xfId="2509" xr:uid="{DDA200A2-1A56-44B5-A0D4-596C2D15EEDD}"/>
    <cellStyle name="Normal 10 10 4" xfId="2510" xr:uid="{2C22418A-922D-42EB-8155-042F5BB64A8F}"/>
    <cellStyle name="Normal 10 11" xfId="2511" xr:uid="{4DE00E85-65E7-403D-813B-4A380E35A69E}"/>
    <cellStyle name="Normal 10 11 2" xfId="2512" xr:uid="{AE4F8AC0-E005-4917-8FD8-FF8A662526AF}"/>
    <cellStyle name="Normal 10 11 3" xfId="2513" xr:uid="{EE9A2CC7-5483-4C6F-BAB4-81840BB4B7B3}"/>
    <cellStyle name="Normal 10 11 4" xfId="2514" xr:uid="{50EFFE10-6453-405F-9A6F-E91AB82C733C}"/>
    <cellStyle name="Normal 10 12" xfId="2515" xr:uid="{1F11F9F1-0FEA-4AE2-8611-1173D741082E}"/>
    <cellStyle name="Normal 10 12 2" xfId="2516" xr:uid="{C1781C3C-B199-41E1-B9F5-67E324339298}"/>
    <cellStyle name="Normal 10 13" xfId="2517" xr:uid="{6429AF6F-DAB9-481C-9886-37609ABD1F74}"/>
    <cellStyle name="Normal 10 14" xfId="2518" xr:uid="{AA09BBBC-646F-499F-844B-CE2903B1A1E4}"/>
    <cellStyle name="Normal 10 15" xfId="2519" xr:uid="{0FE58B8B-8E09-46ED-AB2F-C0205C8CB7C8}"/>
    <cellStyle name="Normal 10 2" xfId="71" xr:uid="{3DF0B528-6F36-4F80-A4F0-DD47EB9031EE}"/>
    <cellStyle name="Normal 10 2 10" xfId="2520" xr:uid="{942B6BAD-0D61-4B60-8D9B-D17CE55D608C}"/>
    <cellStyle name="Normal 10 2 11" xfId="2521" xr:uid="{194D8FA9-EEA0-422C-A893-E6605E0E0763}"/>
    <cellStyle name="Normal 10 2 2" xfId="72" xr:uid="{0B42CF37-334A-4522-B514-34F86F7BAA34}"/>
    <cellStyle name="Normal 10 2 2 2" xfId="73" xr:uid="{DADEE96D-D336-4B95-BA2B-6247B476BE8C}"/>
    <cellStyle name="Normal 10 2 2 2 2" xfId="238" xr:uid="{C42EA12A-238C-48F7-8F6F-B129E90611AD}"/>
    <cellStyle name="Normal 10 2 2 2 2 2" xfId="454" xr:uid="{21FB9741-7F6D-4AA5-9202-843A63EE2D84}"/>
    <cellStyle name="Normal 10 2 2 2 2 2 2" xfId="455" xr:uid="{F86473E6-B497-4B30-95EA-CAFFCE19C4BA}"/>
    <cellStyle name="Normal 10 2 2 2 2 2 2 2" xfId="904" xr:uid="{744EE7E8-A832-49B3-BE3F-111736A4C5F7}"/>
    <cellStyle name="Normal 10 2 2 2 2 2 2 2 2" xfId="905" xr:uid="{D5E774D0-0C9A-4DE2-8B47-57ACA4BFD778}"/>
    <cellStyle name="Normal 10 2 2 2 2 2 2 3" xfId="906" xr:uid="{BDC5B871-30B5-496D-AEF8-7DE0B82EA2C4}"/>
    <cellStyle name="Normal 10 2 2 2 2 2 3" xfId="907" xr:uid="{BCDB0AC7-F602-41D9-9093-DA7B9BC7C08A}"/>
    <cellStyle name="Normal 10 2 2 2 2 2 3 2" xfId="908" xr:uid="{A4B8B068-4334-4A90-A802-50AC95ED7CCF}"/>
    <cellStyle name="Normal 10 2 2 2 2 2 4" xfId="909" xr:uid="{5A50A294-2738-4532-AE3C-CAD6607E000A}"/>
    <cellStyle name="Normal 10 2 2 2 2 3" xfId="456" xr:uid="{3441676F-116C-4372-9656-CFA480D2721C}"/>
    <cellStyle name="Normal 10 2 2 2 2 3 2" xfId="910" xr:uid="{6F70C0D1-6091-4F12-BE00-339AC4DCBA34}"/>
    <cellStyle name="Normal 10 2 2 2 2 3 2 2" xfId="911" xr:uid="{0EEF7687-3306-4A53-BAE1-C46E48B26447}"/>
    <cellStyle name="Normal 10 2 2 2 2 3 3" xfId="912" xr:uid="{4E28D5A0-4037-42B5-ADD9-FDA7C8E34CA6}"/>
    <cellStyle name="Normal 10 2 2 2 2 3 4" xfId="2522" xr:uid="{1938E54E-84F0-4199-9342-F9696DD43E16}"/>
    <cellStyle name="Normal 10 2 2 2 2 4" xfId="913" xr:uid="{73FBF42C-F7B0-4206-894A-9377D7F57A69}"/>
    <cellStyle name="Normal 10 2 2 2 2 4 2" xfId="914" xr:uid="{043CA29C-D434-44E4-9DFC-8645DE51C96F}"/>
    <cellStyle name="Normal 10 2 2 2 2 5" xfId="915" xr:uid="{9657C055-5D1B-44C8-99EA-F316B18AF6FD}"/>
    <cellStyle name="Normal 10 2 2 2 2 6" xfId="2523" xr:uid="{99BB0FFE-78FB-4C80-B627-0A8541CFC960}"/>
    <cellStyle name="Normal 10 2 2 2 3" xfId="239" xr:uid="{35A0CE1A-8037-42E2-851A-ECCD564E0455}"/>
    <cellStyle name="Normal 10 2 2 2 3 2" xfId="457" xr:uid="{A2A5440A-719D-441F-B219-5C492927B30D}"/>
    <cellStyle name="Normal 10 2 2 2 3 2 2" xfId="458" xr:uid="{3E899E77-F827-4B59-B814-944FC20F1AEF}"/>
    <cellStyle name="Normal 10 2 2 2 3 2 2 2" xfId="916" xr:uid="{5B885D83-1FAE-4621-9D88-20F5F9D02C6B}"/>
    <cellStyle name="Normal 10 2 2 2 3 2 2 2 2" xfId="917" xr:uid="{26CE2D7A-99CF-4F28-830B-E3D19BEE5F57}"/>
    <cellStyle name="Normal 10 2 2 2 3 2 2 3" xfId="918" xr:uid="{BEA181D9-7B19-41C3-9319-46D5497BFAF0}"/>
    <cellStyle name="Normal 10 2 2 2 3 2 3" xfId="919" xr:uid="{FDBD0615-B8B7-4E23-B36F-4CB0C02B308A}"/>
    <cellStyle name="Normal 10 2 2 2 3 2 3 2" xfId="920" xr:uid="{D5563135-041E-4AB8-9850-D2AC6B5EB8A7}"/>
    <cellStyle name="Normal 10 2 2 2 3 2 4" xfId="921" xr:uid="{BAB00303-E4A2-446D-A671-FC19CAF7D3CA}"/>
    <cellStyle name="Normal 10 2 2 2 3 3" xfId="459" xr:uid="{1ED27BF2-B31D-4237-A117-134F4F4BF12C}"/>
    <cellStyle name="Normal 10 2 2 2 3 3 2" xfId="922" xr:uid="{C11A4FC3-A681-47BF-BE7A-155AB2904345}"/>
    <cellStyle name="Normal 10 2 2 2 3 3 2 2" xfId="923" xr:uid="{E048B3FD-6E0E-4D48-B04E-2D4D8B1200CE}"/>
    <cellStyle name="Normal 10 2 2 2 3 3 3" xfId="924" xr:uid="{10E7961A-75BE-4288-9C6E-95C7AA290D60}"/>
    <cellStyle name="Normal 10 2 2 2 3 4" xfId="925" xr:uid="{1F83E0F5-396F-4B3B-96EE-56A6C5C57A9F}"/>
    <cellStyle name="Normal 10 2 2 2 3 4 2" xfId="926" xr:uid="{1B1BF662-8E1B-486B-9A39-25DD14487165}"/>
    <cellStyle name="Normal 10 2 2 2 3 5" xfId="927" xr:uid="{D3EF5D6A-D157-4BBE-9E3E-56B3EB917F9B}"/>
    <cellStyle name="Normal 10 2 2 2 4" xfId="460" xr:uid="{F79D4FF8-E67F-447E-ACE4-68207F36F592}"/>
    <cellStyle name="Normal 10 2 2 2 4 2" xfId="461" xr:uid="{B56C7720-90AB-43C3-8719-7556A7530800}"/>
    <cellStyle name="Normal 10 2 2 2 4 2 2" xfId="928" xr:uid="{999E4343-C664-4724-B0D3-EEF9AD8BDCEB}"/>
    <cellStyle name="Normal 10 2 2 2 4 2 2 2" xfId="929" xr:uid="{7C7BE279-D0A9-46B3-ACA1-C21BD28BE4E2}"/>
    <cellStyle name="Normal 10 2 2 2 4 2 3" xfId="930" xr:uid="{7BD4AB96-8774-40DC-A4C3-1F1B04F8552B}"/>
    <cellStyle name="Normal 10 2 2 2 4 3" xfId="931" xr:uid="{25AB14BE-E888-4E18-8246-3459349F22D5}"/>
    <cellStyle name="Normal 10 2 2 2 4 3 2" xfId="932" xr:uid="{3E3F9034-BDE0-4F2C-A81E-EA8ABD6D4FFE}"/>
    <cellStyle name="Normal 10 2 2 2 4 4" xfId="933" xr:uid="{241D513B-8506-4EC5-81EA-9A99FB5C8B52}"/>
    <cellStyle name="Normal 10 2 2 2 5" xfId="462" xr:uid="{A982B88C-58E2-421B-AB32-ED481099592D}"/>
    <cellStyle name="Normal 10 2 2 2 5 2" xfId="934" xr:uid="{E8D96140-4D0C-4416-B38E-C0CEDD358B5C}"/>
    <cellStyle name="Normal 10 2 2 2 5 2 2" xfId="935" xr:uid="{C2C15E04-A486-4A16-A2F1-1F3EDEBB02D0}"/>
    <cellStyle name="Normal 10 2 2 2 5 3" xfId="936" xr:uid="{9E7FCAA5-EF3B-43D2-903A-A1CD1E510FF3}"/>
    <cellStyle name="Normal 10 2 2 2 5 4" xfId="2524" xr:uid="{EC57E86E-5BB5-4B7C-8910-4545C464EB30}"/>
    <cellStyle name="Normal 10 2 2 2 6" xfId="937" xr:uid="{98F8C923-733E-48BD-BA76-73C961E99194}"/>
    <cellStyle name="Normal 10 2 2 2 6 2" xfId="938" xr:uid="{4A677854-A3F9-47D6-A3C4-BDCFB3D4FF4D}"/>
    <cellStyle name="Normal 10 2 2 2 7" xfId="939" xr:uid="{AFEFCCEA-08B0-4D0C-9BA5-11F74F9FCB20}"/>
    <cellStyle name="Normal 10 2 2 2 8" xfId="2525" xr:uid="{C3CD3727-E5B0-4E69-8988-22B1D11EBD88}"/>
    <cellStyle name="Normal 10 2 2 3" xfId="240" xr:uid="{DBBF6E46-0147-4BCE-A51D-0301C0A1F513}"/>
    <cellStyle name="Normal 10 2 2 3 2" xfId="463" xr:uid="{CB345D3E-0C7B-4224-B314-21C8A862CB4B}"/>
    <cellStyle name="Normal 10 2 2 3 2 2" xfId="464" xr:uid="{768BE647-CBEF-44E4-8418-1326321F2F77}"/>
    <cellStyle name="Normal 10 2 2 3 2 2 2" xfId="940" xr:uid="{8617C519-1E34-4BF1-8035-E280DDE5916B}"/>
    <cellStyle name="Normal 10 2 2 3 2 2 2 2" xfId="941" xr:uid="{4BA98CE2-8C52-497C-BA87-E185460F7EF8}"/>
    <cellStyle name="Normal 10 2 2 3 2 2 3" xfId="942" xr:uid="{E1BD348E-83F8-4625-A495-C7E7DEA2B2F8}"/>
    <cellStyle name="Normal 10 2 2 3 2 3" xfId="943" xr:uid="{5E1AB5A7-F99D-42E9-8ABF-994091D98FB1}"/>
    <cellStyle name="Normal 10 2 2 3 2 3 2" xfId="944" xr:uid="{992EF6E1-FDD2-4EE8-BA74-81DD5A325A48}"/>
    <cellStyle name="Normal 10 2 2 3 2 4" xfId="945" xr:uid="{80CEEA39-F6F8-418E-A57D-8C41470B85D4}"/>
    <cellStyle name="Normal 10 2 2 3 3" xfId="465" xr:uid="{E10CA701-D863-4FEC-AC78-81E5B52DC565}"/>
    <cellStyle name="Normal 10 2 2 3 3 2" xfId="946" xr:uid="{91176104-09A5-4665-BD4C-C08E57C5B09E}"/>
    <cellStyle name="Normal 10 2 2 3 3 2 2" xfId="947" xr:uid="{10E16591-E981-4C66-B569-85DC72BABCB0}"/>
    <cellStyle name="Normal 10 2 2 3 3 3" xfId="948" xr:uid="{A4DE8E10-5211-44B1-AD72-21A393E360EC}"/>
    <cellStyle name="Normal 10 2 2 3 3 4" xfId="2526" xr:uid="{399AB864-BB0B-4986-9210-E92D44BB6CE1}"/>
    <cellStyle name="Normal 10 2 2 3 4" xfId="949" xr:uid="{CD5315AE-ABB9-48C0-91CE-2F8A0664896A}"/>
    <cellStyle name="Normal 10 2 2 3 4 2" xfId="950" xr:uid="{79AFAB90-5884-4A02-AAA7-39605B538282}"/>
    <cellStyle name="Normal 10 2 2 3 5" xfId="951" xr:uid="{D044E569-6172-44C7-8D25-3D7BD0E9F53F}"/>
    <cellStyle name="Normal 10 2 2 3 6" xfId="2527" xr:uid="{64489153-F912-4E0E-81B9-2A88EC522689}"/>
    <cellStyle name="Normal 10 2 2 4" xfId="241" xr:uid="{288FC186-076F-4F54-836D-66DCDC9B29A8}"/>
    <cellStyle name="Normal 10 2 2 4 2" xfId="466" xr:uid="{A937A806-D73A-4D96-A2A5-FB745B78643D}"/>
    <cellStyle name="Normal 10 2 2 4 2 2" xfId="467" xr:uid="{F8D98371-4D89-427D-85FF-2D7807EB120B}"/>
    <cellStyle name="Normal 10 2 2 4 2 2 2" xfId="952" xr:uid="{D6ED9FDA-54D1-47F2-90DB-494520152641}"/>
    <cellStyle name="Normal 10 2 2 4 2 2 2 2" xfId="953" xr:uid="{1F0706C4-A317-48F7-8115-D190F1F6ECE8}"/>
    <cellStyle name="Normal 10 2 2 4 2 2 3" xfId="954" xr:uid="{3B8E99FC-030D-4DB4-800D-4B7C8DF0838D}"/>
    <cellStyle name="Normal 10 2 2 4 2 3" xfId="955" xr:uid="{1D5D9D80-4918-486B-8177-2B59A89BB9E0}"/>
    <cellStyle name="Normal 10 2 2 4 2 3 2" xfId="956" xr:uid="{D665D266-B039-4671-896B-7B748B6E691D}"/>
    <cellStyle name="Normal 10 2 2 4 2 4" xfId="957" xr:uid="{3BC78F82-B71A-498A-B8B8-72CF5C7FD3CD}"/>
    <cellStyle name="Normal 10 2 2 4 3" xfId="468" xr:uid="{441223A8-DF96-4778-AF03-80321581E0A5}"/>
    <cellStyle name="Normal 10 2 2 4 3 2" xfId="958" xr:uid="{A621F593-F008-4ABF-81A8-CD7D1688A9AA}"/>
    <cellStyle name="Normal 10 2 2 4 3 2 2" xfId="959" xr:uid="{218FA7F2-2C44-4676-A650-2F7BFC5E963D}"/>
    <cellStyle name="Normal 10 2 2 4 3 3" xfId="960" xr:uid="{634A5F80-2766-4D5D-8011-10459D628662}"/>
    <cellStyle name="Normal 10 2 2 4 4" xfId="961" xr:uid="{B8DEA713-3E5B-434D-A324-502B9485E38A}"/>
    <cellStyle name="Normal 10 2 2 4 4 2" xfId="962" xr:uid="{139DC044-DCA9-4F57-A9DB-6B370A83EE15}"/>
    <cellStyle name="Normal 10 2 2 4 5" xfId="963" xr:uid="{C7620032-3D89-4CCA-990E-016981C06C2C}"/>
    <cellStyle name="Normal 10 2 2 5" xfId="242" xr:uid="{37F03ABD-66DA-4F6A-A8BA-B28989C5431E}"/>
    <cellStyle name="Normal 10 2 2 5 2" xfId="469" xr:uid="{32C802A7-5110-4046-9BE8-C5F82F438AFE}"/>
    <cellStyle name="Normal 10 2 2 5 2 2" xfId="964" xr:uid="{F4DE7C48-92BF-4007-8B18-AE85D6D0E7EF}"/>
    <cellStyle name="Normal 10 2 2 5 2 2 2" xfId="965" xr:uid="{5EB9C88F-526A-46F8-903A-0CFC2B39ECB9}"/>
    <cellStyle name="Normal 10 2 2 5 2 3" xfId="966" xr:uid="{8EF21145-A3B8-4BBB-872E-581D321F35F0}"/>
    <cellStyle name="Normal 10 2 2 5 3" xfId="967" xr:uid="{414A3625-7123-4ACF-B34A-1B21DDD2BD3B}"/>
    <cellStyle name="Normal 10 2 2 5 3 2" xfId="968" xr:uid="{A029F1D9-49CA-4E43-B2E5-C08C26D4E624}"/>
    <cellStyle name="Normal 10 2 2 5 4" xfId="969" xr:uid="{BCD56016-2E9B-4F9D-878A-EA3858FCA367}"/>
    <cellStyle name="Normal 10 2 2 6" xfId="470" xr:uid="{ACDF34F9-A901-46DB-A420-89CE45169B9A}"/>
    <cellStyle name="Normal 10 2 2 6 2" xfId="970" xr:uid="{B661BF45-D8F6-494C-AB13-2228F3B5C3C7}"/>
    <cellStyle name="Normal 10 2 2 6 2 2" xfId="971" xr:uid="{A99CE301-9529-4003-8FCF-86E847DFCF7A}"/>
    <cellStyle name="Normal 10 2 2 6 2 3" xfId="4333" xr:uid="{59C2A6CB-12D2-4AA6-84C9-D9C9E32C115F}"/>
    <cellStyle name="Normal 10 2 2 6 3" xfId="972" xr:uid="{C4CAA61C-6AE6-4D6B-9F9E-093DB55FCF55}"/>
    <cellStyle name="Normal 10 2 2 6 4" xfId="2528" xr:uid="{178352B5-6912-4BD1-BC7D-FA9329E5205C}"/>
    <cellStyle name="Normal 10 2 2 6 4 2" xfId="4564" xr:uid="{D54D0ED7-0A9C-4AD1-8B99-0F12AE62D6A1}"/>
    <cellStyle name="Normal 10 2 2 6 4 3" xfId="4676" xr:uid="{BE1A2012-833E-4793-B284-0282123F078E}"/>
    <cellStyle name="Normal 10 2 2 6 4 4" xfId="4602" xr:uid="{F85B0373-E504-475B-A8D1-9F5C6419A357}"/>
    <cellStyle name="Normal 10 2 2 7" xfId="973" xr:uid="{8CCC833C-A277-4CA9-B3DA-C473ED8C09F7}"/>
    <cellStyle name="Normal 10 2 2 7 2" xfId="974" xr:uid="{114568A0-005F-43CA-98AA-6F2144CC6E0C}"/>
    <cellStyle name="Normal 10 2 2 8" xfId="975" xr:uid="{153D58C2-C59A-4931-BB15-522BB78695E8}"/>
    <cellStyle name="Normal 10 2 2 9" xfId="2529" xr:uid="{35ED3BDC-F822-4168-8752-3E20D0CFCFB6}"/>
    <cellStyle name="Normal 10 2 3" xfId="74" xr:uid="{D8469D4A-19E8-4739-B5F7-A84CE1BD66DB}"/>
    <cellStyle name="Normal 10 2 3 2" xfId="75" xr:uid="{322BDCA2-C77A-4F0B-9568-AFF17EEEFED3}"/>
    <cellStyle name="Normal 10 2 3 2 2" xfId="471" xr:uid="{EC16C2A1-3778-476E-9D81-54BABE0727C8}"/>
    <cellStyle name="Normal 10 2 3 2 2 2" xfId="472" xr:uid="{CCA77226-08AF-4FB3-96FA-4AE5ABA15DF5}"/>
    <cellStyle name="Normal 10 2 3 2 2 2 2" xfId="976" xr:uid="{5E34724D-CD24-46FE-848D-930FC6A80414}"/>
    <cellStyle name="Normal 10 2 3 2 2 2 2 2" xfId="977" xr:uid="{DCBEB26A-2E4F-4CEC-9EE7-235A4EC42A81}"/>
    <cellStyle name="Normal 10 2 3 2 2 2 3" xfId="978" xr:uid="{C170D6E3-7097-4D75-B5E8-E45721765072}"/>
    <cellStyle name="Normal 10 2 3 2 2 3" xfId="979" xr:uid="{BDB0C828-9FC0-440D-A999-A2B10E134589}"/>
    <cellStyle name="Normal 10 2 3 2 2 3 2" xfId="980" xr:uid="{F04F4317-92C4-4968-AB09-7F98300B402F}"/>
    <cellStyle name="Normal 10 2 3 2 2 4" xfId="981" xr:uid="{E41F3F3F-CF3B-4D71-86AF-6C9295937F7A}"/>
    <cellStyle name="Normal 10 2 3 2 3" xfId="473" xr:uid="{0386E4B2-B81D-4DA1-A0E0-061421D2F95A}"/>
    <cellStyle name="Normal 10 2 3 2 3 2" xfId="982" xr:uid="{C58E581F-7026-48B1-8244-4FB560EF9CEE}"/>
    <cellStyle name="Normal 10 2 3 2 3 2 2" xfId="983" xr:uid="{AEC294BD-6241-48EA-B767-80946767A96C}"/>
    <cellStyle name="Normal 10 2 3 2 3 3" xfId="984" xr:uid="{694155F2-C060-4D47-A4C1-E5A4100B2672}"/>
    <cellStyle name="Normal 10 2 3 2 3 4" xfId="2530" xr:uid="{33A8CC7F-901A-4916-B6F4-7C65D0A3BB9B}"/>
    <cellStyle name="Normal 10 2 3 2 4" xfId="985" xr:uid="{F1AC293A-5002-43D2-9C72-BC61D4D1477F}"/>
    <cellStyle name="Normal 10 2 3 2 4 2" xfId="986" xr:uid="{6A391D6E-83D3-483B-85AE-910395A87AD5}"/>
    <cellStyle name="Normal 10 2 3 2 5" xfId="987" xr:uid="{50294B40-6411-4AAA-83C7-988C937C7266}"/>
    <cellStyle name="Normal 10 2 3 2 6" xfId="2531" xr:uid="{ADCE52B5-01EB-46EA-9F09-173026D47BCE}"/>
    <cellStyle name="Normal 10 2 3 3" xfId="243" xr:uid="{347EBB43-C3EA-4B18-8BF7-6C47DE3239AF}"/>
    <cellStyle name="Normal 10 2 3 3 2" xfId="474" xr:uid="{9748C0C1-B141-4B0C-B46E-39C25689557D}"/>
    <cellStyle name="Normal 10 2 3 3 2 2" xfId="475" xr:uid="{65216498-F38A-42E6-BCF0-49119A634659}"/>
    <cellStyle name="Normal 10 2 3 3 2 2 2" xfId="988" xr:uid="{E46835EE-A73E-44B7-B3C2-64D9E937C301}"/>
    <cellStyle name="Normal 10 2 3 3 2 2 2 2" xfId="989" xr:uid="{C26FB5D3-E75D-443B-8587-4833286DEA49}"/>
    <cellStyle name="Normal 10 2 3 3 2 2 3" xfId="990" xr:uid="{E631B68A-36A3-4624-801C-8996C94F34B8}"/>
    <cellStyle name="Normal 10 2 3 3 2 3" xfId="991" xr:uid="{0C63F3D2-D370-4AC3-9366-1670C53FA165}"/>
    <cellStyle name="Normal 10 2 3 3 2 3 2" xfId="992" xr:uid="{30851A3B-2F33-47AC-8D0B-A339E306BB08}"/>
    <cellStyle name="Normal 10 2 3 3 2 4" xfId="993" xr:uid="{8BFB5EAE-AC21-4F1B-86F1-032E8CB359C6}"/>
    <cellStyle name="Normal 10 2 3 3 3" xfId="476" xr:uid="{DF648407-5D88-4E08-9698-BF43E5490727}"/>
    <cellStyle name="Normal 10 2 3 3 3 2" xfId="994" xr:uid="{A21C01AA-60B8-4C0D-9D32-C2AD31BD503F}"/>
    <cellStyle name="Normal 10 2 3 3 3 2 2" xfId="995" xr:uid="{450EB45C-3B58-4C42-8635-2EDC21CD6141}"/>
    <cellStyle name="Normal 10 2 3 3 3 3" xfId="996" xr:uid="{6782FB51-FBDB-469A-A644-1914095419CB}"/>
    <cellStyle name="Normal 10 2 3 3 4" xfId="997" xr:uid="{083732B8-EEA6-41A7-BD36-8E26B15448C8}"/>
    <cellStyle name="Normal 10 2 3 3 4 2" xfId="998" xr:uid="{F4848171-B53A-452C-A657-92563A0D3593}"/>
    <cellStyle name="Normal 10 2 3 3 5" xfId="999" xr:uid="{A33B6523-AAFC-4CEE-841B-6F84B0EE1BA6}"/>
    <cellStyle name="Normal 10 2 3 4" xfId="244" xr:uid="{233164D7-B057-4A48-84D8-412ED9A33F93}"/>
    <cellStyle name="Normal 10 2 3 4 2" xfId="477" xr:uid="{39019F8B-2476-4E26-8F9C-2564393CE686}"/>
    <cellStyle name="Normal 10 2 3 4 2 2" xfId="1000" xr:uid="{B77B566C-5DB8-48A1-A82D-CDB99654595B}"/>
    <cellStyle name="Normal 10 2 3 4 2 2 2" xfId="1001" xr:uid="{BE47F132-EA01-4561-A11F-CB2F3CE9AB0B}"/>
    <cellStyle name="Normal 10 2 3 4 2 3" xfId="1002" xr:uid="{3A7BB1E5-105D-4E41-89E3-981BDF379B5C}"/>
    <cellStyle name="Normal 10 2 3 4 3" xfId="1003" xr:uid="{5F8E1D4A-8E81-464F-9BD3-74F632F68BAC}"/>
    <cellStyle name="Normal 10 2 3 4 3 2" xfId="1004" xr:uid="{A8A6D667-4D42-4AA4-91F3-D0773C661C20}"/>
    <cellStyle name="Normal 10 2 3 4 4" xfId="1005" xr:uid="{A8F507F7-78BC-4915-B789-BBFC9C0FEF15}"/>
    <cellStyle name="Normal 10 2 3 5" xfId="478" xr:uid="{A69FE4BE-B730-4E35-8AD1-DC594B9D2A04}"/>
    <cellStyle name="Normal 10 2 3 5 2" xfId="1006" xr:uid="{73245084-25F2-43E7-AC8F-8E65B0317261}"/>
    <cellStyle name="Normal 10 2 3 5 2 2" xfId="1007" xr:uid="{D20DB800-C3C8-48A4-95B1-1E649EC3DA95}"/>
    <cellStyle name="Normal 10 2 3 5 2 3" xfId="4334" xr:uid="{72371333-D2C6-436F-BAEA-70346E586D0B}"/>
    <cellStyle name="Normal 10 2 3 5 3" xfId="1008" xr:uid="{70270E06-9048-4DAD-9463-CE7D1EFDA34A}"/>
    <cellStyle name="Normal 10 2 3 5 4" xfId="2532" xr:uid="{3CF9BBA3-3361-4AE9-A55F-926192FC3916}"/>
    <cellStyle name="Normal 10 2 3 5 4 2" xfId="4565" xr:uid="{D7F0D1B0-DF1D-42A2-A60B-52CB5869F84D}"/>
    <cellStyle name="Normal 10 2 3 5 4 3" xfId="4677" xr:uid="{32132CE0-F15E-4B75-A466-946621EB8CBD}"/>
    <cellStyle name="Normal 10 2 3 5 4 4" xfId="4603" xr:uid="{A58270DB-16B7-4AA3-8DE1-AB65895B927B}"/>
    <cellStyle name="Normal 10 2 3 6" xfId="1009" xr:uid="{4E26674C-ED69-4A6B-B1D0-91EC5FE3454A}"/>
    <cellStyle name="Normal 10 2 3 6 2" xfId="1010" xr:uid="{256DD0A8-ADDF-4CF2-BDEB-372E730C8245}"/>
    <cellStyle name="Normal 10 2 3 7" xfId="1011" xr:uid="{BC485FF7-730D-4899-BC2F-52C741376F34}"/>
    <cellStyle name="Normal 10 2 3 8" xfId="2533" xr:uid="{6BF3B8EA-B171-4AFB-9531-6445904B7C89}"/>
    <cellStyle name="Normal 10 2 4" xfId="76" xr:uid="{BE7492E7-CE1A-4035-BEBA-BF392190B916}"/>
    <cellStyle name="Normal 10 2 4 2" xfId="429" xr:uid="{494B103C-5C8A-41F1-A9E3-98E8071EB5E2}"/>
    <cellStyle name="Normal 10 2 4 2 2" xfId="479" xr:uid="{2410886A-56DB-4E5E-A9EC-2839FA7FA591}"/>
    <cellStyle name="Normal 10 2 4 2 2 2" xfId="1012" xr:uid="{85F3851E-1534-42FD-9264-A5C8D4741A51}"/>
    <cellStyle name="Normal 10 2 4 2 2 2 2" xfId="1013" xr:uid="{1A6C14B0-F719-47F1-A7B9-8222AB3FB675}"/>
    <cellStyle name="Normal 10 2 4 2 2 3" xfId="1014" xr:uid="{CF4EB278-3C71-47A9-9329-1C4C81A64CF8}"/>
    <cellStyle name="Normal 10 2 4 2 2 4" xfId="2534" xr:uid="{4079E500-3D6B-4DA2-A3C7-1E5A851CB1E5}"/>
    <cellStyle name="Normal 10 2 4 2 3" xfId="1015" xr:uid="{8EFDDAD5-3BDC-46D3-842F-1B3076A89710}"/>
    <cellStyle name="Normal 10 2 4 2 3 2" xfId="1016" xr:uid="{8E36076E-F31A-4437-AB2C-EB9AC33AE126}"/>
    <cellStyle name="Normal 10 2 4 2 4" xfId="1017" xr:uid="{4F2B327C-274E-4B65-902E-964F4244CC60}"/>
    <cellStyle name="Normal 10 2 4 2 5" xfId="2535" xr:uid="{C29EFB7A-396B-4031-827F-40B1D03D6EFB}"/>
    <cellStyle name="Normal 10 2 4 3" xfId="480" xr:uid="{D294A3BD-127C-47C9-B2A4-1155275EF088}"/>
    <cellStyle name="Normal 10 2 4 3 2" xfId="1018" xr:uid="{E65FFA43-1C52-43FF-B80A-4C38478D95DF}"/>
    <cellStyle name="Normal 10 2 4 3 2 2" xfId="1019" xr:uid="{97644986-7130-4C87-B4D7-EEC99D54E748}"/>
    <cellStyle name="Normal 10 2 4 3 3" xfId="1020" xr:uid="{0E1D60AE-6EAF-4566-9891-0A997B35D0D0}"/>
    <cellStyle name="Normal 10 2 4 3 4" xfId="2536" xr:uid="{F2F5E395-A0EF-47B1-8CD9-6FA70F72443D}"/>
    <cellStyle name="Normal 10 2 4 4" xfId="1021" xr:uid="{7AC54903-F289-4851-837D-58C04709CD90}"/>
    <cellStyle name="Normal 10 2 4 4 2" xfId="1022" xr:uid="{BAF1D7C2-F847-4C91-BC22-87638F2F46CA}"/>
    <cellStyle name="Normal 10 2 4 4 3" xfId="2537" xr:uid="{5D706F18-2DF9-45AC-A777-9DCACA20F658}"/>
    <cellStyle name="Normal 10 2 4 4 4" xfId="2538" xr:uid="{FF430A32-AF48-47BF-97DD-BDDF6BC0EC4E}"/>
    <cellStyle name="Normal 10 2 4 5" xfId="1023" xr:uid="{94E21175-6BF6-471B-BFCC-7E39CF489C68}"/>
    <cellStyle name="Normal 10 2 4 6" xfId="2539" xr:uid="{EA1E28EF-16AC-4D61-9B5F-9DD7EEFA7031}"/>
    <cellStyle name="Normal 10 2 4 7" xfId="2540" xr:uid="{59F7A0BD-02E1-445C-AE99-E93ADCA22541}"/>
    <cellStyle name="Normal 10 2 5" xfId="245" xr:uid="{F63FD017-E1A0-43C9-AFEF-D98A3F93F57F}"/>
    <cellStyle name="Normal 10 2 5 2" xfId="481" xr:uid="{F9E00B75-312A-46C0-8442-C8507EB73D79}"/>
    <cellStyle name="Normal 10 2 5 2 2" xfId="482" xr:uid="{FBD8F0D4-2D5B-4102-8542-104C2C0AED67}"/>
    <cellStyle name="Normal 10 2 5 2 2 2" xfId="1024" xr:uid="{8BFE4671-BDBA-4C89-9D45-8CF072D13EF2}"/>
    <cellStyle name="Normal 10 2 5 2 2 2 2" xfId="1025" xr:uid="{7DFE2583-BFC8-48F5-9263-1E7C2122B291}"/>
    <cellStyle name="Normal 10 2 5 2 2 3" xfId="1026" xr:uid="{64254994-45F9-4DA7-9F3C-2334E1CB60EE}"/>
    <cellStyle name="Normal 10 2 5 2 3" xfId="1027" xr:uid="{2C666EB1-C2B1-4E1A-9B68-EDFFE0AE5B55}"/>
    <cellStyle name="Normal 10 2 5 2 3 2" xfId="1028" xr:uid="{32426411-F540-4C9E-A7E3-37E91BF82BAE}"/>
    <cellStyle name="Normal 10 2 5 2 4" xfId="1029" xr:uid="{12F0EDF1-CA45-45D5-A0FB-39F9612228C3}"/>
    <cellStyle name="Normal 10 2 5 3" xfId="483" xr:uid="{4BD901E4-A506-49DA-8ADD-4C408EB113D3}"/>
    <cellStyle name="Normal 10 2 5 3 2" xfId="1030" xr:uid="{5042715F-6D81-43DA-ADFC-7AC8E05D8EAB}"/>
    <cellStyle name="Normal 10 2 5 3 2 2" xfId="1031" xr:uid="{0B334E10-138E-4628-A8F6-6E0802C5C95D}"/>
    <cellStyle name="Normal 10 2 5 3 3" xfId="1032" xr:uid="{2674E8E9-AD08-4005-827E-EC8BF9395C14}"/>
    <cellStyle name="Normal 10 2 5 3 4" xfId="2541" xr:uid="{457FD0DC-3FF2-4C6D-AD72-6729D1930B48}"/>
    <cellStyle name="Normal 10 2 5 4" xfId="1033" xr:uid="{F6C5EDD1-0972-4E2B-A005-7172B18ED13B}"/>
    <cellStyle name="Normal 10 2 5 4 2" xfId="1034" xr:uid="{3E338F00-9ED9-4709-8BAC-7883289407EB}"/>
    <cellStyle name="Normal 10 2 5 5" xfId="1035" xr:uid="{FB0C9AC8-8D39-4476-87D3-18A8D9B8825B}"/>
    <cellStyle name="Normal 10 2 5 6" xfId="2542" xr:uid="{E9EC464F-2D3E-469A-8ED3-264BA57EBA96}"/>
    <cellStyle name="Normal 10 2 6" xfId="246" xr:uid="{832C9FD9-2176-4F81-84A6-3725E1821DDE}"/>
    <cellStyle name="Normal 10 2 6 2" xfId="484" xr:uid="{385384B6-42CC-4BD5-BCA5-669A1DE0B9A2}"/>
    <cellStyle name="Normal 10 2 6 2 2" xfId="1036" xr:uid="{C0348992-614A-47BA-8718-7886C3D06AE7}"/>
    <cellStyle name="Normal 10 2 6 2 2 2" xfId="1037" xr:uid="{C8031ED9-3223-445E-BE73-951F5A023A77}"/>
    <cellStyle name="Normal 10 2 6 2 3" xfId="1038" xr:uid="{9B453152-43B1-4D01-A781-9AA04D67CDD2}"/>
    <cellStyle name="Normal 10 2 6 2 4" xfId="2543" xr:uid="{12E1C79B-303D-4720-B953-90CEA42906CA}"/>
    <cellStyle name="Normal 10 2 6 3" xfId="1039" xr:uid="{20EAC9B5-09C6-4DFA-9167-EDA12C12C029}"/>
    <cellStyle name="Normal 10 2 6 3 2" xfId="1040" xr:uid="{18E398C0-7D38-4B0A-AF59-2709F6810781}"/>
    <cellStyle name="Normal 10 2 6 4" xfId="1041" xr:uid="{0B86CF44-5F69-4788-964B-4660F870AA0C}"/>
    <cellStyle name="Normal 10 2 6 5" xfId="2544" xr:uid="{27DDE547-D798-4406-A672-8045E04487EB}"/>
    <cellStyle name="Normal 10 2 7" xfId="485" xr:uid="{EE204D41-3152-413E-AD74-68A9CFAF84F5}"/>
    <cellStyle name="Normal 10 2 7 2" xfId="1042" xr:uid="{C439DB1D-773C-4923-9287-4FB8BF3D699F}"/>
    <cellStyle name="Normal 10 2 7 2 2" xfId="1043" xr:uid="{7C173286-51C0-4D56-AF2D-CFC1085B010E}"/>
    <cellStyle name="Normal 10 2 7 2 3" xfId="4332" xr:uid="{2D8388E8-E9DD-4D56-9BEA-AC3FC21FE1B4}"/>
    <cellStyle name="Normal 10 2 7 3" xfId="1044" xr:uid="{A5AE2A3E-48B5-48D5-9B60-D41B81A8D4E4}"/>
    <cellStyle name="Normal 10 2 7 4" xfId="2545" xr:uid="{1B61EFD1-ECFA-47FE-9FF4-703AC9EFED02}"/>
    <cellStyle name="Normal 10 2 7 4 2" xfId="4563" xr:uid="{7219D1C0-1F74-4CC8-9024-E83AC3410A82}"/>
    <cellStyle name="Normal 10 2 7 4 3" xfId="4678" xr:uid="{116729E5-F6D9-43B0-914B-B7336393BC43}"/>
    <cellStyle name="Normal 10 2 7 4 4" xfId="4601" xr:uid="{9969BF28-A3F8-4779-8725-0F7C4BCAF0A3}"/>
    <cellStyle name="Normal 10 2 8" xfId="1045" xr:uid="{4D80AD94-17D6-418E-8F1E-B0DB8AB5373E}"/>
    <cellStyle name="Normal 10 2 8 2" xfId="1046" xr:uid="{8CA790F1-86D1-462D-B109-E5B3AACDBD6A}"/>
    <cellStyle name="Normal 10 2 8 3" xfId="2546" xr:uid="{B9DF985A-A115-4C4F-B7EA-5805DB36A1D0}"/>
    <cellStyle name="Normal 10 2 8 4" xfId="2547" xr:uid="{B242CB9F-B04C-486F-B5DC-076D61591F9A}"/>
    <cellStyle name="Normal 10 2 9" xfId="1047" xr:uid="{1782E7AA-2827-4DE7-8E21-B521F8D337DB}"/>
    <cellStyle name="Normal 10 3" xfId="77" xr:uid="{6FC6BB11-9860-4F5C-BFEB-7DAAB3AB05AE}"/>
    <cellStyle name="Normal 10 3 10" xfId="2548" xr:uid="{20CA36C6-4F6E-4A9B-8965-D337C1E51284}"/>
    <cellStyle name="Normal 10 3 11" xfId="2549" xr:uid="{288609F9-352A-43C7-B1CB-BA07F5192F31}"/>
    <cellStyle name="Normal 10 3 2" xfId="78" xr:uid="{3698F489-A4F0-40CB-A89C-78544B0C7A3D}"/>
    <cellStyle name="Normal 10 3 2 2" xfId="79" xr:uid="{7B37BA55-0F2E-48FB-8FE9-283BB493EDEA}"/>
    <cellStyle name="Normal 10 3 2 2 2" xfId="247" xr:uid="{AFAC6D1C-141E-45DA-9EE4-9F6117FEC183}"/>
    <cellStyle name="Normal 10 3 2 2 2 2" xfId="486" xr:uid="{340AB44D-712C-429D-972E-8389E2946738}"/>
    <cellStyle name="Normal 10 3 2 2 2 2 2" xfId="1048" xr:uid="{755BF8B5-ABA2-4007-A3F0-0B6558528CFC}"/>
    <cellStyle name="Normal 10 3 2 2 2 2 2 2" xfId="1049" xr:uid="{384A46A0-974A-4BC8-BE27-7330E4DDF6D9}"/>
    <cellStyle name="Normal 10 3 2 2 2 2 3" xfId="1050" xr:uid="{31021A08-860D-4DF6-967A-97CBB95739CD}"/>
    <cellStyle name="Normal 10 3 2 2 2 2 4" xfId="2550" xr:uid="{E9BD61B9-4444-4C6C-8A20-37F045D3C786}"/>
    <cellStyle name="Normal 10 3 2 2 2 3" xfId="1051" xr:uid="{905D25D4-9AB1-4056-AB01-62D1D18E3A6B}"/>
    <cellStyle name="Normal 10 3 2 2 2 3 2" xfId="1052" xr:uid="{A14DEC15-F555-4176-BFD0-B0280F5A7A3D}"/>
    <cellStyle name="Normal 10 3 2 2 2 3 3" xfId="2551" xr:uid="{E1885C1E-EDE6-4DAF-960C-43DA5CC3E3C6}"/>
    <cellStyle name="Normal 10 3 2 2 2 3 4" xfId="2552" xr:uid="{782ECA40-9ADF-41BD-91E2-BAA76CCFF737}"/>
    <cellStyle name="Normal 10 3 2 2 2 4" xfId="1053" xr:uid="{7F19F1D3-3A2A-43DA-82F4-21F240EA7C73}"/>
    <cellStyle name="Normal 10 3 2 2 2 5" xfId="2553" xr:uid="{22481C4B-EFBF-406A-80E9-0D367A7F20BE}"/>
    <cellStyle name="Normal 10 3 2 2 2 6" xfId="2554" xr:uid="{821CC658-4075-43BE-BCF6-7D6E0B94EF21}"/>
    <cellStyle name="Normal 10 3 2 2 3" xfId="487" xr:uid="{40981361-03DA-4A9D-9128-64DC4BFBD3C0}"/>
    <cellStyle name="Normal 10 3 2 2 3 2" xfId="1054" xr:uid="{DB68786C-495E-43A4-8F87-89F502B041F2}"/>
    <cellStyle name="Normal 10 3 2 2 3 2 2" xfId="1055" xr:uid="{F2A064E1-19FE-4D03-B895-95A7AF3154E2}"/>
    <cellStyle name="Normal 10 3 2 2 3 2 3" xfId="2555" xr:uid="{7278E528-AC70-42A7-A5B5-617B47D09685}"/>
    <cellStyle name="Normal 10 3 2 2 3 2 4" xfId="2556" xr:uid="{64C5A80D-6BA3-457E-A003-3599AFCC937E}"/>
    <cellStyle name="Normal 10 3 2 2 3 3" xfId="1056" xr:uid="{32F370A7-2956-4BC1-9E45-9119F01F92BE}"/>
    <cellStyle name="Normal 10 3 2 2 3 4" xfId="2557" xr:uid="{C65769B7-1C87-469F-B864-C2CF6FE700B3}"/>
    <cellStyle name="Normal 10 3 2 2 3 5" xfId="2558" xr:uid="{47FA44A4-92B2-4176-A913-E1795928B7A8}"/>
    <cellStyle name="Normal 10 3 2 2 4" xfId="1057" xr:uid="{223E6506-99E2-4ACD-9946-0DBC9FAE1C8E}"/>
    <cellStyle name="Normal 10 3 2 2 4 2" xfId="1058" xr:uid="{FBF856A0-B2D1-485C-A3A8-8FE374D33C0D}"/>
    <cellStyle name="Normal 10 3 2 2 4 3" xfId="2559" xr:uid="{4930EEE1-78D8-415C-B916-8C6AB1F8C5F7}"/>
    <cellStyle name="Normal 10 3 2 2 4 4" xfId="2560" xr:uid="{2EE1ED01-D7E6-4ADA-AB1A-62BB9EA317EA}"/>
    <cellStyle name="Normal 10 3 2 2 5" xfId="1059" xr:uid="{9D55FCAB-3827-427B-925A-876C9BC2A4E6}"/>
    <cellStyle name="Normal 10 3 2 2 5 2" xfId="2561" xr:uid="{54A9C9D4-2F80-4413-86A1-F3C6D0B535C8}"/>
    <cellStyle name="Normal 10 3 2 2 5 3" xfId="2562" xr:uid="{C75940C4-D2CA-44AF-B66A-7B5D7B9D256E}"/>
    <cellStyle name="Normal 10 3 2 2 5 4" xfId="2563" xr:uid="{AF9EA2D0-26B0-4678-AA20-E0EB66902E22}"/>
    <cellStyle name="Normal 10 3 2 2 6" xfId="2564" xr:uid="{116EF213-598A-4312-89AE-270DA6D3C3E3}"/>
    <cellStyle name="Normal 10 3 2 2 7" xfId="2565" xr:uid="{FBF822C1-295E-4904-BF2D-006FA4059D6D}"/>
    <cellStyle name="Normal 10 3 2 2 8" xfId="2566" xr:uid="{773951E9-F664-4290-8695-54E30E92BA6C}"/>
    <cellStyle name="Normal 10 3 2 3" xfId="248" xr:uid="{FED8D3A2-37B0-450B-AB54-5F92B724C83E}"/>
    <cellStyle name="Normal 10 3 2 3 2" xfId="488" xr:uid="{8DE6BDAF-4FA1-479B-897C-11B879327A5F}"/>
    <cellStyle name="Normal 10 3 2 3 2 2" xfId="489" xr:uid="{CF2CBA41-9E6B-4E66-952E-C464E2217EF1}"/>
    <cellStyle name="Normal 10 3 2 3 2 2 2" xfId="1060" xr:uid="{80706494-FBAA-477A-BF8A-2A82186993A0}"/>
    <cellStyle name="Normal 10 3 2 3 2 2 2 2" xfId="1061" xr:uid="{A8C4BC75-C011-4BE8-9FA6-D4FE868B5810}"/>
    <cellStyle name="Normal 10 3 2 3 2 2 3" xfId="1062" xr:uid="{68C151CB-2B40-4CB2-87E7-78C56B8B3FCE}"/>
    <cellStyle name="Normal 10 3 2 3 2 3" xfId="1063" xr:uid="{0ECC03B1-053D-41F7-8B7D-E8110FE64305}"/>
    <cellStyle name="Normal 10 3 2 3 2 3 2" xfId="1064" xr:uid="{1BB041E7-9134-4938-A457-7E77D06D63BA}"/>
    <cellStyle name="Normal 10 3 2 3 2 4" xfId="1065" xr:uid="{5E24D7A8-DC80-432D-9629-39A64D251112}"/>
    <cellStyle name="Normal 10 3 2 3 3" xfId="490" xr:uid="{346673AD-C755-4D30-9718-4EB594639943}"/>
    <cellStyle name="Normal 10 3 2 3 3 2" xfId="1066" xr:uid="{7F94B937-998D-45DD-921F-9A77CCFA0406}"/>
    <cellStyle name="Normal 10 3 2 3 3 2 2" xfId="1067" xr:uid="{5FF79997-1CEA-447D-A597-AECA49CD6CC7}"/>
    <cellStyle name="Normal 10 3 2 3 3 3" xfId="1068" xr:uid="{A9C2AEA6-BB3C-4E20-93A5-8A4BC3F1B22E}"/>
    <cellStyle name="Normal 10 3 2 3 3 4" xfId="2567" xr:uid="{F773D32A-8957-4733-A128-AC6A27381B1E}"/>
    <cellStyle name="Normal 10 3 2 3 4" xfId="1069" xr:uid="{A2DD766B-FD0A-47A4-B142-5184187CCEEE}"/>
    <cellStyle name="Normal 10 3 2 3 4 2" xfId="1070" xr:uid="{F571A0EC-F2B1-4FB4-A65E-E81B41780FCC}"/>
    <cellStyle name="Normal 10 3 2 3 5" xfId="1071" xr:uid="{56334B13-6A9A-40AC-835A-145D11DB1301}"/>
    <cellStyle name="Normal 10 3 2 3 6" xfId="2568" xr:uid="{62C55A9A-D511-46BD-844D-D7C345DF1B50}"/>
    <cellStyle name="Normal 10 3 2 4" xfId="249" xr:uid="{A41DD951-4339-4FB9-9EE2-C14030F400E1}"/>
    <cellStyle name="Normal 10 3 2 4 2" xfId="491" xr:uid="{EC881A9A-1C5D-4ED9-BAD6-D4ABA7FBFE8F}"/>
    <cellStyle name="Normal 10 3 2 4 2 2" xfId="1072" xr:uid="{4732CE37-61CA-4859-A4AE-F7B289FCD374}"/>
    <cellStyle name="Normal 10 3 2 4 2 2 2" xfId="1073" xr:uid="{0CD5E376-F153-4396-9B28-898DBB9622D6}"/>
    <cellStyle name="Normal 10 3 2 4 2 3" xfId="1074" xr:uid="{9EACBEAF-B53B-46E1-A084-C3408D5E7502}"/>
    <cellStyle name="Normal 10 3 2 4 2 4" xfId="2569" xr:uid="{11189D3D-5A4F-4279-A833-C42B3C20A896}"/>
    <cellStyle name="Normal 10 3 2 4 3" xfId="1075" xr:uid="{8921F347-F77A-4463-A1C3-74E914DB644A}"/>
    <cellStyle name="Normal 10 3 2 4 3 2" xfId="1076" xr:uid="{5ACE648B-08B2-4603-9E12-50CC2AEB3867}"/>
    <cellStyle name="Normal 10 3 2 4 4" xfId="1077" xr:uid="{FDF0037A-28B2-42AF-8905-25643377DC7E}"/>
    <cellStyle name="Normal 10 3 2 4 5" xfId="2570" xr:uid="{E6E18706-7953-43B7-9F30-8AA645E3A9D9}"/>
    <cellStyle name="Normal 10 3 2 5" xfId="251" xr:uid="{514D6D01-5898-4F0A-9B56-83941CADDCD6}"/>
    <cellStyle name="Normal 10 3 2 5 2" xfId="1078" xr:uid="{444B5626-3C69-4AB5-950D-59CF6A05533B}"/>
    <cellStyle name="Normal 10 3 2 5 2 2" xfId="1079" xr:uid="{6BB92901-88FB-4C09-9178-0C23511B5B35}"/>
    <cellStyle name="Normal 10 3 2 5 3" xfId="1080" xr:uid="{0A01A375-309B-47C3-B734-EB9A88B72C9A}"/>
    <cellStyle name="Normal 10 3 2 5 4" xfId="2571" xr:uid="{171B3215-3660-46B0-9C56-F244BE1F7751}"/>
    <cellStyle name="Normal 10 3 2 6" xfId="1081" xr:uid="{F2043D15-AEC4-4414-A0A3-CBEBE2E6FE92}"/>
    <cellStyle name="Normal 10 3 2 6 2" xfId="1082" xr:uid="{C9449A13-E000-49D3-94B2-912B0A5BA531}"/>
    <cellStyle name="Normal 10 3 2 6 3" xfId="2572" xr:uid="{290344DD-19E2-4219-BEFE-858BAD432149}"/>
    <cellStyle name="Normal 10 3 2 6 4" xfId="2573" xr:uid="{66E0D9BB-72AB-4CAC-B04F-6D42EBC2E769}"/>
    <cellStyle name="Normal 10 3 2 7" xfId="1083" xr:uid="{152B6A25-7ECE-4FBC-8222-7E7C723294DC}"/>
    <cellStyle name="Normal 10 3 2 8" xfId="2574" xr:uid="{EC3FE912-97F8-4CFA-AE29-E03C8117FFBF}"/>
    <cellStyle name="Normal 10 3 2 9" xfId="2575" xr:uid="{D38C2DB0-63EF-437A-BE8A-8B8443BAFFC0}"/>
    <cellStyle name="Normal 10 3 3" xfId="80" xr:uid="{A57CB9E6-6F15-4738-B7D1-E00BC716BA3A}"/>
    <cellStyle name="Normal 10 3 3 2" xfId="81" xr:uid="{E8A697F2-551B-498B-B983-0238942B63E3}"/>
    <cellStyle name="Normal 10 3 3 2 2" xfId="492" xr:uid="{5E4CEF69-60BB-45A5-BF5D-BB1EE2823AF8}"/>
    <cellStyle name="Normal 10 3 3 2 2 2" xfId="1084" xr:uid="{1D3FECF8-7689-43DC-9141-6BBE49AFCEF2}"/>
    <cellStyle name="Normal 10 3 3 2 2 2 2" xfId="1085" xr:uid="{66FDD5FB-D423-4F13-818F-75102724F9B0}"/>
    <cellStyle name="Normal 10 3 3 2 2 2 2 2" xfId="4445" xr:uid="{4DFB81F9-5C00-4261-9CA1-BD56D3F03DC9}"/>
    <cellStyle name="Normal 10 3 3 2 2 2 3" xfId="4446" xr:uid="{DC639FBC-CF06-418E-9154-C2B243D7AF43}"/>
    <cellStyle name="Normal 10 3 3 2 2 3" xfId="1086" xr:uid="{4F774718-4577-469C-B9CC-813ECCC55131}"/>
    <cellStyle name="Normal 10 3 3 2 2 3 2" xfId="4447" xr:uid="{2ADC2706-84C5-4C08-B339-5C8BF748FF0B}"/>
    <cellStyle name="Normal 10 3 3 2 2 4" xfId="2576" xr:uid="{6A80CE72-72F9-4959-9527-8D53559E0A4A}"/>
    <cellStyle name="Normal 10 3 3 2 3" xfId="1087" xr:uid="{8FF5595C-D222-4635-B982-9A8160F9DE2D}"/>
    <cellStyle name="Normal 10 3 3 2 3 2" xfId="1088" xr:uid="{F1CB1740-5929-4727-8057-03162118DC8B}"/>
    <cellStyle name="Normal 10 3 3 2 3 2 2" xfId="4448" xr:uid="{342D9E76-4296-4D20-AB41-CFF8EB927D16}"/>
    <cellStyle name="Normal 10 3 3 2 3 3" xfId="2577" xr:uid="{E65A7664-CD5A-4664-8F02-D5464024C500}"/>
    <cellStyle name="Normal 10 3 3 2 3 4" xfId="2578" xr:uid="{973112EB-B66E-4DED-85FF-432C8AFDC1F0}"/>
    <cellStyle name="Normal 10 3 3 2 4" xfId="1089" xr:uid="{C3BDDC4E-28EB-4093-A012-DCA335B19BAB}"/>
    <cellStyle name="Normal 10 3 3 2 4 2" xfId="4449" xr:uid="{128D85AE-E240-4734-BFE0-44650B6DF05A}"/>
    <cellStyle name="Normal 10 3 3 2 5" xfId="2579" xr:uid="{2245FD71-85E4-4129-BF60-454F79472930}"/>
    <cellStyle name="Normal 10 3 3 2 6" xfId="2580" xr:uid="{9CD6D864-0B8A-4876-9DE4-BEF98CED1BA1}"/>
    <cellStyle name="Normal 10 3 3 3" xfId="252" xr:uid="{5720C556-F8D2-4293-8C56-1102AF9E4E17}"/>
    <cellStyle name="Normal 10 3 3 3 2" xfId="1090" xr:uid="{918928CD-4E5E-4723-895A-AB7E0D77DD7E}"/>
    <cellStyle name="Normal 10 3 3 3 2 2" xfId="1091" xr:uid="{9E33F794-81D1-4543-920C-71BC888A5FF0}"/>
    <cellStyle name="Normal 10 3 3 3 2 2 2" xfId="4450" xr:uid="{EB00C1E0-0C0F-495D-9D03-B3D976324356}"/>
    <cellStyle name="Normal 10 3 3 3 2 3" xfId="2581" xr:uid="{F49A2EE0-C698-4505-AA66-E3A1129FE765}"/>
    <cellStyle name="Normal 10 3 3 3 2 4" xfId="2582" xr:uid="{9C39A5CE-7E2B-4BE0-95DC-7CC2AFFA20F9}"/>
    <cellStyle name="Normal 10 3 3 3 3" xfId="1092" xr:uid="{7DB1D210-8A64-4B1A-98F1-FADB41C8503B}"/>
    <cellStyle name="Normal 10 3 3 3 3 2" xfId="4451" xr:uid="{D5652474-3A05-4D0E-AF02-57E094597CDA}"/>
    <cellStyle name="Normal 10 3 3 3 4" xfId="2583" xr:uid="{E6C3A7FC-371E-44C8-9EED-BBD50935F876}"/>
    <cellStyle name="Normal 10 3 3 3 5" xfId="2584" xr:uid="{42AEF56E-1188-4024-850E-1E867FB5AA4C}"/>
    <cellStyle name="Normal 10 3 3 4" xfId="1093" xr:uid="{27A93A54-7091-43DB-B36D-C0BEE7F843DB}"/>
    <cellStyle name="Normal 10 3 3 4 2" xfId="1094" xr:uid="{512BA28C-7A3C-4F2E-85EB-43A430C95B1F}"/>
    <cellStyle name="Normal 10 3 3 4 2 2" xfId="4452" xr:uid="{0E8A3486-5977-4C07-9B20-020514C57358}"/>
    <cellStyle name="Normal 10 3 3 4 3" xfId="2585" xr:uid="{0F374D9E-C88A-4B06-82F7-6254F7DB6614}"/>
    <cellStyle name="Normal 10 3 3 4 4" xfId="2586" xr:uid="{FB94C6B6-0607-4E5C-8C70-7534AF22C420}"/>
    <cellStyle name="Normal 10 3 3 5" xfId="1095" xr:uid="{1B6805A6-804C-4C8A-8A77-F16B072FDC12}"/>
    <cellStyle name="Normal 10 3 3 5 2" xfId="2587" xr:uid="{2191D603-91ED-4078-9A8F-572AD534D700}"/>
    <cellStyle name="Normal 10 3 3 5 3" xfId="2588" xr:uid="{D970B314-8844-4C12-A316-40D8D2F8E818}"/>
    <cellStyle name="Normal 10 3 3 5 4" xfId="2589" xr:uid="{4EEBC594-ADEC-4B95-A310-99A08B839609}"/>
    <cellStyle name="Normal 10 3 3 6" xfId="2590" xr:uid="{BFC51CB6-7DA6-4BB5-A5FF-570C2612B6A0}"/>
    <cellStyle name="Normal 10 3 3 7" xfId="2591" xr:uid="{6F821A80-53A6-4DAD-86A7-3A780061EF1D}"/>
    <cellStyle name="Normal 10 3 3 8" xfId="2592" xr:uid="{C56AE605-7A60-4301-9280-B35630856B25}"/>
    <cellStyle name="Normal 10 3 4" xfId="82" xr:uid="{0B664256-4F0D-4D79-9073-04BC06991A3E}"/>
    <cellStyle name="Normal 10 3 4 2" xfId="493" xr:uid="{C7667337-CA63-4836-9952-42B3CDE07DCF}"/>
    <cellStyle name="Normal 10 3 4 2 2" xfId="494" xr:uid="{54B5FDB5-65CA-4F13-9BBA-3F8DF8E0EB64}"/>
    <cellStyle name="Normal 10 3 4 2 2 2" xfId="1096" xr:uid="{B18E252E-8CA7-4E3A-B0B1-5BE2B2D1B074}"/>
    <cellStyle name="Normal 10 3 4 2 2 2 2" xfId="1097" xr:uid="{C5BF2A8B-FD86-4EA4-99A2-A7068E47A37E}"/>
    <cellStyle name="Normal 10 3 4 2 2 3" xfId="1098" xr:uid="{B5997A7F-A908-4D38-8A76-9BDEC956DD03}"/>
    <cellStyle name="Normal 10 3 4 2 2 4" xfId="2593" xr:uid="{D40F4AC7-58D5-4106-A62F-76A2C1057A58}"/>
    <cellStyle name="Normal 10 3 4 2 3" xfId="1099" xr:uid="{19CF59A0-4C04-4C3F-AE19-A03208592438}"/>
    <cellStyle name="Normal 10 3 4 2 3 2" xfId="1100" xr:uid="{67509011-4B5C-4D90-9946-44240456FEE1}"/>
    <cellStyle name="Normal 10 3 4 2 4" xfId="1101" xr:uid="{8A186A6E-F522-4A55-8038-D55BBB43F740}"/>
    <cellStyle name="Normal 10 3 4 2 5" xfId="2594" xr:uid="{7F9D30F5-9A41-4F84-833D-8A631671BB59}"/>
    <cellStyle name="Normal 10 3 4 3" xfId="495" xr:uid="{5837D045-921E-4423-AF2A-B92656791F07}"/>
    <cellStyle name="Normal 10 3 4 3 2" xfId="1102" xr:uid="{A9534F3A-E5D8-4391-9306-B8D457B6F7E8}"/>
    <cellStyle name="Normal 10 3 4 3 2 2" xfId="1103" xr:uid="{9F6FDD86-8089-4A05-B835-DA12A0B9F500}"/>
    <cellStyle name="Normal 10 3 4 3 3" xfId="1104" xr:uid="{31851555-6505-4A7D-9BB3-79360523A662}"/>
    <cellStyle name="Normal 10 3 4 3 4" xfId="2595" xr:uid="{5F9B4C9E-63C5-47D2-8D98-5D4CC551AC4D}"/>
    <cellStyle name="Normal 10 3 4 4" xfId="1105" xr:uid="{7D75EC1D-9534-495D-B2BF-E9FB50F92E90}"/>
    <cellStyle name="Normal 10 3 4 4 2" xfId="1106" xr:uid="{BB8C7232-3B3B-4C74-B920-A2C71BB59144}"/>
    <cellStyle name="Normal 10 3 4 4 3" xfId="2596" xr:uid="{F49660F1-CBCA-42CF-B60D-4B19C22492FB}"/>
    <cellStyle name="Normal 10 3 4 4 4" xfId="2597" xr:uid="{5C862959-5789-4C46-9322-E340F1F1F4D1}"/>
    <cellStyle name="Normal 10 3 4 5" xfId="1107" xr:uid="{EB1ACDBD-0577-424C-A644-F05EA5881463}"/>
    <cellStyle name="Normal 10 3 4 6" xfId="2598" xr:uid="{34B3103A-D641-4DD2-9CCC-5A38EFC348B7}"/>
    <cellStyle name="Normal 10 3 4 7" xfId="2599" xr:uid="{1C3C325D-E383-43B9-9BFE-AE37F5C03CC4}"/>
    <cellStyle name="Normal 10 3 5" xfId="253" xr:uid="{706450F5-B7EE-4510-9E9E-FD2D2A0065E4}"/>
    <cellStyle name="Normal 10 3 5 2" xfId="496" xr:uid="{B2A053FF-7B77-4CE0-A736-8BAA25D749B9}"/>
    <cellStyle name="Normal 10 3 5 2 2" xfId="1108" xr:uid="{095728EE-DFFC-4405-AA4F-B5291547FD0D}"/>
    <cellStyle name="Normal 10 3 5 2 2 2" xfId="1109" xr:uid="{4C1828C1-F120-4349-8349-C2B48356DDD2}"/>
    <cellStyle name="Normal 10 3 5 2 3" xfId="1110" xr:uid="{D441E53E-1939-49B8-AC74-4CBA3239FF21}"/>
    <cellStyle name="Normal 10 3 5 2 4" xfId="2600" xr:uid="{A66FD7E4-C9AB-4D4A-965D-9DC3AB54933C}"/>
    <cellStyle name="Normal 10 3 5 3" xfId="1111" xr:uid="{1B5EF79C-7B48-4118-B783-422C6184153B}"/>
    <cellStyle name="Normal 10 3 5 3 2" xfId="1112" xr:uid="{7ED5FBDB-4EC3-4F61-A371-2887EB9657A2}"/>
    <cellStyle name="Normal 10 3 5 3 3" xfId="2601" xr:uid="{39CB2D94-3C43-4DC0-A4C5-7D2E87533F60}"/>
    <cellStyle name="Normal 10 3 5 3 4" xfId="2602" xr:uid="{1804FB4F-AC68-47F1-B505-82C6A17B4CA9}"/>
    <cellStyle name="Normal 10 3 5 4" xfId="1113" xr:uid="{AE86141C-137E-49D5-B9CD-F29F491E8B66}"/>
    <cellStyle name="Normal 10 3 5 5" xfId="2603" xr:uid="{78ECE178-74AD-49C8-85C1-03469D5CA18D}"/>
    <cellStyle name="Normal 10 3 5 6" xfId="2604" xr:uid="{C4608A3F-898F-49AC-9A49-3B8E80A3699C}"/>
    <cellStyle name="Normal 10 3 6" xfId="254" xr:uid="{14F66196-7B38-4540-B578-7604D13AD17E}"/>
    <cellStyle name="Normal 10 3 6 2" xfId="1114" xr:uid="{DCBAB968-09AA-41EE-BABB-4CC51EC9D4ED}"/>
    <cellStyle name="Normal 10 3 6 2 2" xfId="1115" xr:uid="{5E5DE644-6A1D-4709-B48D-01A8945A2D23}"/>
    <cellStyle name="Normal 10 3 6 2 3" xfId="2605" xr:uid="{E83D1F4F-C369-4DE7-9DE3-0A551E0C6750}"/>
    <cellStyle name="Normal 10 3 6 2 4" xfId="2606" xr:uid="{E5D9F122-D711-4F00-86B1-9DD60F13AC40}"/>
    <cellStyle name="Normal 10 3 6 3" xfId="1116" xr:uid="{4FFF2B18-1178-42D0-BC8A-44D2F5ECD380}"/>
    <cellStyle name="Normal 10 3 6 4" xfId="2607" xr:uid="{E4FA185F-8AEB-4099-A90D-20132FA962B9}"/>
    <cellStyle name="Normal 10 3 6 5" xfId="2608" xr:uid="{4210FC8A-AFB8-4F79-9869-275F5D896D04}"/>
    <cellStyle name="Normal 10 3 7" xfId="1117" xr:uid="{B1E3C203-889B-4D49-9698-011D758AEE6B}"/>
    <cellStyle name="Normal 10 3 7 2" xfId="1118" xr:uid="{40899A5F-0997-4D9D-BC30-51D20059423D}"/>
    <cellStyle name="Normal 10 3 7 3" xfId="2609" xr:uid="{F8C4D13B-2F8C-4DE7-AB74-C09A996892EA}"/>
    <cellStyle name="Normal 10 3 7 4" xfId="2610" xr:uid="{008DD45B-670B-4F5C-91C1-0BF697BD09DF}"/>
    <cellStyle name="Normal 10 3 8" xfId="1119" xr:uid="{70D6B878-C2D8-4E00-B300-7D8AA6AEAEB5}"/>
    <cellStyle name="Normal 10 3 8 2" xfId="2611" xr:uid="{C6894E42-C6F1-4ABB-B1AB-6A05D9126F90}"/>
    <cellStyle name="Normal 10 3 8 3" xfId="2612" xr:uid="{8AFAA835-B4FE-4BD6-8D94-106AF3666689}"/>
    <cellStyle name="Normal 10 3 8 4" xfId="2613" xr:uid="{75BCD5E3-9857-4004-BCA0-AA60FDC64324}"/>
    <cellStyle name="Normal 10 3 9" xfId="2614" xr:uid="{12309EE6-AC72-454A-A5AC-421BD31AC948}"/>
    <cellStyle name="Normal 10 4" xfId="83" xr:uid="{9CC083BF-43A3-4DAF-9FE6-8E8DE8E94D99}"/>
    <cellStyle name="Normal 10 4 10" xfId="2615" xr:uid="{DBB33E82-B027-4F01-ABA7-C6B6AFE6090A}"/>
    <cellStyle name="Normal 10 4 11" xfId="2616" xr:uid="{7B770DA2-483D-4BEF-BCA6-18F824B7E0BC}"/>
    <cellStyle name="Normal 10 4 2" xfId="84" xr:uid="{1588EE78-F16C-4FF7-BE0B-163123661661}"/>
    <cellStyle name="Normal 10 4 2 2" xfId="255" xr:uid="{EEFF6656-6015-4E65-88D7-6EB27A1B8BA8}"/>
    <cellStyle name="Normal 10 4 2 2 2" xfId="497" xr:uid="{E9A8BC80-9820-4F82-B473-D031AB6946C9}"/>
    <cellStyle name="Normal 10 4 2 2 2 2" xfId="498" xr:uid="{118EA3E4-1C93-427C-B57A-39F37DA7CFFB}"/>
    <cellStyle name="Normal 10 4 2 2 2 2 2" xfId="1120" xr:uid="{4D3F348B-7972-42B7-8B0B-B7352460EA1B}"/>
    <cellStyle name="Normal 10 4 2 2 2 2 3" xfId="2617" xr:uid="{C36A2E69-5088-4C2D-9743-C1A87C671639}"/>
    <cellStyle name="Normal 10 4 2 2 2 2 4" xfId="2618" xr:uid="{4352F103-71B9-4530-BF58-902440C11BFE}"/>
    <cellStyle name="Normal 10 4 2 2 2 3" xfId="1121" xr:uid="{823BCFFB-5FCF-49F0-8539-BA166D902B66}"/>
    <cellStyle name="Normal 10 4 2 2 2 3 2" xfId="2619" xr:uid="{AE7D3DA9-B7F4-4F6D-9B72-9B14E6490F41}"/>
    <cellStyle name="Normal 10 4 2 2 2 3 3" xfId="2620" xr:uid="{34CA949A-587D-4853-91A7-0B61BD7419E6}"/>
    <cellStyle name="Normal 10 4 2 2 2 3 4" xfId="2621" xr:uid="{C02DA68A-9D9D-479C-82ED-1A52177FC8BC}"/>
    <cellStyle name="Normal 10 4 2 2 2 4" xfId="2622" xr:uid="{E07B8A66-D09C-42C2-A11A-6553307476CD}"/>
    <cellStyle name="Normal 10 4 2 2 2 5" xfId="2623" xr:uid="{BFB2FC59-64EC-4509-B8D5-391F543E4ABF}"/>
    <cellStyle name="Normal 10 4 2 2 2 6" xfId="2624" xr:uid="{ADB79C3F-7F83-49B2-B857-0E26FE72AFA7}"/>
    <cellStyle name="Normal 10 4 2 2 3" xfId="499" xr:uid="{DE057B96-4354-4DB3-8C3B-D1C4FDB01645}"/>
    <cellStyle name="Normal 10 4 2 2 3 2" xfId="1122" xr:uid="{80B145DB-7518-46F3-B39F-8F82925AAAD6}"/>
    <cellStyle name="Normal 10 4 2 2 3 2 2" xfId="2625" xr:uid="{4330D69D-EFC4-4917-8269-389D1E64B433}"/>
    <cellStyle name="Normal 10 4 2 2 3 2 3" xfId="2626" xr:uid="{5A36AD2D-FF9F-4479-8EAB-B1581E271626}"/>
    <cellStyle name="Normal 10 4 2 2 3 2 4" xfId="2627" xr:uid="{E973B911-10B9-45B3-8822-8B416F2FAC25}"/>
    <cellStyle name="Normal 10 4 2 2 3 3" xfId="2628" xr:uid="{FFDD74D3-34D9-45D9-A0E8-329E3276A456}"/>
    <cellStyle name="Normal 10 4 2 2 3 4" xfId="2629" xr:uid="{8A2A30B5-73F8-4C23-A241-68AB6078B77E}"/>
    <cellStyle name="Normal 10 4 2 2 3 5" xfId="2630" xr:uid="{8AEC29EC-5720-4461-B0DC-43882FCA5F49}"/>
    <cellStyle name="Normal 10 4 2 2 4" xfId="1123" xr:uid="{75CB625D-77D5-4814-AABC-8BC65C3DB916}"/>
    <cellStyle name="Normal 10 4 2 2 4 2" xfId="2631" xr:uid="{782BEBD2-EDBC-4C13-A127-C76DA37C51AD}"/>
    <cellStyle name="Normal 10 4 2 2 4 3" xfId="2632" xr:uid="{CE20A88C-5FD6-4615-9027-42C488FFBFFD}"/>
    <cellStyle name="Normal 10 4 2 2 4 4" xfId="2633" xr:uid="{1DEFB24A-75BC-4A02-B69F-ED835362BC53}"/>
    <cellStyle name="Normal 10 4 2 2 5" xfId="2634" xr:uid="{7D03F587-BB1C-4AAA-B50E-D45284787378}"/>
    <cellStyle name="Normal 10 4 2 2 5 2" xfId="2635" xr:uid="{883A6AC3-4A76-44B0-9046-2B6B4FFF650D}"/>
    <cellStyle name="Normal 10 4 2 2 5 3" xfId="2636" xr:uid="{16067C1C-A63A-43C8-9092-0D355EE24DA3}"/>
    <cellStyle name="Normal 10 4 2 2 5 4" xfId="2637" xr:uid="{654C7CC7-4409-411E-A6CF-6D9344D2169D}"/>
    <cellStyle name="Normal 10 4 2 2 6" xfId="2638" xr:uid="{24614163-99D3-45D4-8DFE-0A05E2F5311D}"/>
    <cellStyle name="Normal 10 4 2 2 7" xfId="2639" xr:uid="{BCE1E2A9-FD18-409D-9DEB-C9F0EA29EB0F}"/>
    <cellStyle name="Normal 10 4 2 2 8" xfId="2640" xr:uid="{FC063D79-7C5D-481D-99F6-D825701B6B69}"/>
    <cellStyle name="Normal 10 4 2 3" xfId="500" xr:uid="{EFFD8147-330F-4393-A23C-5372375D0F3D}"/>
    <cellStyle name="Normal 10 4 2 3 2" xfId="501" xr:uid="{8C079586-4383-42D0-B699-D693470DC535}"/>
    <cellStyle name="Normal 10 4 2 3 2 2" xfId="502" xr:uid="{37996062-B79B-4BA1-BE87-9F6FEA6231DF}"/>
    <cellStyle name="Normal 10 4 2 3 2 3" xfId="2641" xr:uid="{30890825-A767-405D-B4BD-0D949ACC7DB4}"/>
    <cellStyle name="Normal 10 4 2 3 2 4" xfId="2642" xr:uid="{9FE045BF-1ADD-401E-918B-78A39F767AA1}"/>
    <cellStyle name="Normal 10 4 2 3 3" xfId="503" xr:uid="{43D67C25-E744-4C41-8F38-A732D373990E}"/>
    <cellStyle name="Normal 10 4 2 3 3 2" xfId="2643" xr:uid="{DB36BE23-A7C8-48E2-8C20-A5E91E24C388}"/>
    <cellStyle name="Normal 10 4 2 3 3 3" xfId="2644" xr:uid="{70C23872-E491-45A3-B59A-C83E59B7D4BD}"/>
    <cellStyle name="Normal 10 4 2 3 3 4" xfId="2645" xr:uid="{5DC2AA02-CD54-47CA-8E51-2521AEDCDE21}"/>
    <cellStyle name="Normal 10 4 2 3 4" xfId="2646" xr:uid="{1BB3BF4F-9D98-4F5F-BF4E-A1332B5A38E7}"/>
    <cellStyle name="Normal 10 4 2 3 5" xfId="2647" xr:uid="{9E408320-B17D-441A-B7E0-F4B5D8B104EA}"/>
    <cellStyle name="Normal 10 4 2 3 6" xfId="2648" xr:uid="{9D64121E-9A53-4CC6-95EB-75317A456F3F}"/>
    <cellStyle name="Normal 10 4 2 4" xfId="504" xr:uid="{377DA2A3-FF10-4EAA-9A1F-47D348773D1C}"/>
    <cellStyle name="Normal 10 4 2 4 2" xfId="505" xr:uid="{B77FDF56-37A6-4431-85A7-1C9377DD93AA}"/>
    <cellStyle name="Normal 10 4 2 4 2 2" xfId="2649" xr:uid="{7FB8BF86-A2A7-43CA-90BF-EB49755DCCAF}"/>
    <cellStyle name="Normal 10 4 2 4 2 3" xfId="2650" xr:uid="{B97D2EB9-5088-48C7-873B-EC9A31D157EB}"/>
    <cellStyle name="Normal 10 4 2 4 2 4" xfId="2651" xr:uid="{CD0E3640-FD60-4696-8575-494397A22F96}"/>
    <cellStyle name="Normal 10 4 2 4 3" xfId="2652" xr:uid="{B61D27FB-4D48-4F26-8170-EA07EBB07EB0}"/>
    <cellStyle name="Normal 10 4 2 4 4" xfId="2653" xr:uid="{0138D0F7-13D1-4EC0-85DA-0D2F2DDE50D1}"/>
    <cellStyle name="Normal 10 4 2 4 5" xfId="2654" xr:uid="{76604932-9DBB-428E-B023-8F5429B2C011}"/>
    <cellStyle name="Normal 10 4 2 5" xfId="506" xr:uid="{B45C5C58-8B94-4E4E-BB2E-AF53ED756480}"/>
    <cellStyle name="Normal 10 4 2 5 2" xfId="2655" xr:uid="{ACC9847B-36E1-4007-9B37-D4F52CC34ED7}"/>
    <cellStyle name="Normal 10 4 2 5 3" xfId="2656" xr:uid="{78E680FB-03F7-445E-875E-83143A7B870A}"/>
    <cellStyle name="Normal 10 4 2 5 4" xfId="2657" xr:uid="{5D35EF48-64A9-4FDB-BC62-4D78B65BED22}"/>
    <cellStyle name="Normal 10 4 2 6" xfId="2658" xr:uid="{9ACB221C-4E71-47D4-AE61-9DAE4ADBC65E}"/>
    <cellStyle name="Normal 10 4 2 6 2" xfId="2659" xr:uid="{78EA831D-40D9-497F-8A5B-CC2963C9A595}"/>
    <cellStyle name="Normal 10 4 2 6 3" xfId="2660" xr:uid="{C7D35C8E-94ED-4D50-BA6C-E97EC4B83FF0}"/>
    <cellStyle name="Normal 10 4 2 6 4" xfId="2661" xr:uid="{906A6E22-0DFD-40C8-AF4B-0A3914251433}"/>
    <cellStyle name="Normal 10 4 2 7" xfId="2662" xr:uid="{75EBD2BA-B071-44E2-AA96-52A4EB41BAA1}"/>
    <cellStyle name="Normal 10 4 2 8" xfId="2663" xr:uid="{C09F4CE9-DB08-4BB4-91C5-17CD848C0A52}"/>
    <cellStyle name="Normal 10 4 2 9" xfId="2664" xr:uid="{3EC9BC1D-4F6E-4C81-A0FF-DA9CAE0595C4}"/>
    <cellStyle name="Normal 10 4 3" xfId="256" xr:uid="{F945B77D-E822-47B5-816F-1C3A49DD968A}"/>
    <cellStyle name="Normal 10 4 3 2" xfId="507" xr:uid="{08DC3C83-1B8D-488C-BB27-7BC0F1EB485E}"/>
    <cellStyle name="Normal 10 4 3 2 2" xfId="508" xr:uid="{0F4B69A6-8E5E-42D3-BC8B-4BD062F676A6}"/>
    <cellStyle name="Normal 10 4 3 2 2 2" xfId="1124" xr:uid="{ADAD7472-6758-45FD-8324-1A205589EA70}"/>
    <cellStyle name="Normal 10 4 3 2 2 2 2" xfId="1125" xr:uid="{4C713742-90E6-401E-A146-BBF355E3B62B}"/>
    <cellStyle name="Normal 10 4 3 2 2 3" xfId="1126" xr:uid="{1C5A1B0A-FE56-48A9-806B-68A842603AC2}"/>
    <cellStyle name="Normal 10 4 3 2 2 4" xfId="2665" xr:uid="{E727C5DC-B3A8-4087-89A9-8DE5B348C720}"/>
    <cellStyle name="Normal 10 4 3 2 3" xfId="1127" xr:uid="{1B6ACDDB-A837-4188-B688-CB8A4E6BCE94}"/>
    <cellStyle name="Normal 10 4 3 2 3 2" xfId="1128" xr:uid="{E4C7D2E1-125C-4338-9217-52F4E68AC3BE}"/>
    <cellStyle name="Normal 10 4 3 2 3 3" xfId="2666" xr:uid="{0C57C1F8-B2D2-4FF1-BD52-1F3AAA9DE61A}"/>
    <cellStyle name="Normal 10 4 3 2 3 4" xfId="2667" xr:uid="{0092EB39-02FB-47B0-B840-12F17ECBD6EB}"/>
    <cellStyle name="Normal 10 4 3 2 4" xfId="1129" xr:uid="{3597F2DB-B857-4C2E-8D47-3E60DF60AC4A}"/>
    <cellStyle name="Normal 10 4 3 2 5" xfId="2668" xr:uid="{59948CE7-2085-4A91-9D73-1D226150F4C4}"/>
    <cellStyle name="Normal 10 4 3 2 6" xfId="2669" xr:uid="{9D8E8BE5-3AEC-4F2A-AA15-05DDF80A675D}"/>
    <cellStyle name="Normal 10 4 3 3" xfId="509" xr:uid="{9514EA4C-38C8-4371-A022-365437EA3052}"/>
    <cellStyle name="Normal 10 4 3 3 2" xfId="1130" xr:uid="{A9C192D5-294C-462A-B0C8-29D2F6E17DB6}"/>
    <cellStyle name="Normal 10 4 3 3 2 2" xfId="1131" xr:uid="{D4190836-E47A-47EA-A869-22D9C90B49FD}"/>
    <cellStyle name="Normal 10 4 3 3 2 3" xfId="2670" xr:uid="{8E10FDAD-E3D2-478F-A297-39613E372B2E}"/>
    <cellStyle name="Normal 10 4 3 3 2 4" xfId="2671" xr:uid="{520A976E-7B1B-47D3-B3F3-CCD36043CB65}"/>
    <cellStyle name="Normal 10 4 3 3 3" xfId="1132" xr:uid="{4229D5A1-12C8-499A-B2E0-B1EB899D4AEE}"/>
    <cellStyle name="Normal 10 4 3 3 4" xfId="2672" xr:uid="{86F12B21-FC9C-4EA0-9C29-EF6FA33CAD36}"/>
    <cellStyle name="Normal 10 4 3 3 5" xfId="2673" xr:uid="{751DF8D7-49E6-429A-BA63-8084D576C7A4}"/>
    <cellStyle name="Normal 10 4 3 4" xfId="1133" xr:uid="{6BC66AC6-053B-4287-8777-3C7B25C23A4C}"/>
    <cellStyle name="Normal 10 4 3 4 2" xfId="1134" xr:uid="{D1972241-4157-4540-815A-A5D79904AAC2}"/>
    <cellStyle name="Normal 10 4 3 4 3" xfId="2674" xr:uid="{04CD43DB-EF59-4AEC-8762-B0C972C9DEFC}"/>
    <cellStyle name="Normal 10 4 3 4 4" xfId="2675" xr:uid="{B6EAB6B5-6565-4FF2-A707-17606AF0D24F}"/>
    <cellStyle name="Normal 10 4 3 5" xfId="1135" xr:uid="{B476ECCB-C2CB-4607-AF87-E09146F839ED}"/>
    <cellStyle name="Normal 10 4 3 5 2" xfId="2676" xr:uid="{9F280B45-FB25-4BB0-963F-7776F2DF2B1C}"/>
    <cellStyle name="Normal 10 4 3 5 3" xfId="2677" xr:uid="{4FBB0E30-8B3E-48E3-8DD6-4644FD46FDEF}"/>
    <cellStyle name="Normal 10 4 3 5 4" xfId="2678" xr:uid="{33A2CDC6-8AA7-45E7-8032-1561D6BDDC22}"/>
    <cellStyle name="Normal 10 4 3 6" xfId="2679" xr:uid="{B8C6A674-A61F-413C-8C8E-A60B8752FF15}"/>
    <cellStyle name="Normal 10 4 3 7" xfId="2680" xr:uid="{0BE5C995-9257-4B38-B33E-92593B08674C}"/>
    <cellStyle name="Normal 10 4 3 8" xfId="2681" xr:uid="{AF8B7065-E71C-4F40-ADBF-A3CDC8B4E403}"/>
    <cellStyle name="Normal 10 4 4" xfId="257" xr:uid="{25BB6BAC-3976-424B-8DC4-1BCB487A3EED}"/>
    <cellStyle name="Normal 10 4 4 2" xfId="510" xr:uid="{5F86A4FA-26EE-42CC-8DFA-D27F46BCF5A3}"/>
    <cellStyle name="Normal 10 4 4 2 2" xfId="511" xr:uid="{B037140E-8960-4F5C-B491-80289068BDF0}"/>
    <cellStyle name="Normal 10 4 4 2 2 2" xfId="1136" xr:uid="{3AFAEFD2-2C98-419C-AFFF-6AEFECFF984A}"/>
    <cellStyle name="Normal 10 4 4 2 2 3" xfId="2682" xr:uid="{2964E57C-1EDC-4412-8F50-CC0BC71EF122}"/>
    <cellStyle name="Normal 10 4 4 2 2 4" xfId="2683" xr:uid="{3F198AC9-E33D-417C-9B41-0E02BB184F92}"/>
    <cellStyle name="Normal 10 4 4 2 3" xfId="1137" xr:uid="{82FC5A7E-A5A9-4386-A92E-C5C60CE692CC}"/>
    <cellStyle name="Normal 10 4 4 2 4" xfId="2684" xr:uid="{9C49EEA6-C447-4E21-8E58-CC58D6726DD9}"/>
    <cellStyle name="Normal 10 4 4 2 5" xfId="2685" xr:uid="{3BDEC69E-3C8E-4D38-80B6-130BD19A1682}"/>
    <cellStyle name="Normal 10 4 4 3" xfId="512" xr:uid="{171FC487-2754-4CC3-96AC-6F3553EC6DC0}"/>
    <cellStyle name="Normal 10 4 4 3 2" xfId="1138" xr:uid="{95E55BD8-E004-4DD2-9065-F42431C29D51}"/>
    <cellStyle name="Normal 10 4 4 3 3" xfId="2686" xr:uid="{74A67227-BEAD-42AE-8B54-350152AC78B2}"/>
    <cellStyle name="Normal 10 4 4 3 4" xfId="2687" xr:uid="{61519CC1-6720-4A23-88FF-61584F7D28D9}"/>
    <cellStyle name="Normal 10 4 4 4" xfId="1139" xr:uid="{84C1688B-803A-4E4C-9676-CF3B4A3C5E2F}"/>
    <cellStyle name="Normal 10 4 4 4 2" xfId="2688" xr:uid="{D94F255C-EA3E-4610-B07C-FEAF050F055B}"/>
    <cellStyle name="Normal 10 4 4 4 3" xfId="2689" xr:uid="{79C51B39-F8C1-451A-B9C0-A16E1642974B}"/>
    <cellStyle name="Normal 10 4 4 4 4" xfId="2690" xr:uid="{A1875FCC-E4D6-4187-B6A2-3EDF531F1083}"/>
    <cellStyle name="Normal 10 4 4 5" xfId="2691" xr:uid="{0D681367-A3ED-42B6-B008-0E5B673966CB}"/>
    <cellStyle name="Normal 10 4 4 6" xfId="2692" xr:uid="{F39073EB-C228-449B-AE2C-708C0D914FE6}"/>
    <cellStyle name="Normal 10 4 4 7" xfId="2693" xr:uid="{A450A600-B08B-4E50-BC8A-7024A94BC58E}"/>
    <cellStyle name="Normal 10 4 5" xfId="258" xr:uid="{C70E318F-9449-4415-90E0-10B5A7FF5E3B}"/>
    <cellStyle name="Normal 10 4 5 2" xfId="513" xr:uid="{C3C0A82A-5CA3-4AFE-B524-DE50C745FF3F}"/>
    <cellStyle name="Normal 10 4 5 2 2" xfId="1140" xr:uid="{33E0EE5E-F4F9-4009-8B02-C7B02A1BF06D}"/>
    <cellStyle name="Normal 10 4 5 2 3" xfId="2694" xr:uid="{1AC1B38D-037B-4383-A5BF-FAC52C5F1A41}"/>
    <cellStyle name="Normal 10 4 5 2 4" xfId="2695" xr:uid="{BF671353-8791-497E-AF73-5AA5192415F9}"/>
    <cellStyle name="Normal 10 4 5 3" xfId="1141" xr:uid="{29CECCCB-914D-4FBA-B05E-64FDF7EFAB55}"/>
    <cellStyle name="Normal 10 4 5 3 2" xfId="2696" xr:uid="{BAB1FEB7-B4C2-46BE-BC12-972D90AED104}"/>
    <cellStyle name="Normal 10 4 5 3 3" xfId="2697" xr:uid="{4A4D13A4-EC72-4CE5-9739-3986343D20B1}"/>
    <cellStyle name="Normal 10 4 5 3 4" xfId="2698" xr:uid="{036DBAFF-2770-46F2-8B42-925A0B52EF7C}"/>
    <cellStyle name="Normal 10 4 5 4" xfId="2699" xr:uid="{E405C132-31A0-4C81-BD00-4171820D43D1}"/>
    <cellStyle name="Normal 10 4 5 5" xfId="2700" xr:uid="{4869DC1B-BAF1-4A10-9780-7EBA7E18E1D1}"/>
    <cellStyle name="Normal 10 4 5 6" xfId="2701" xr:uid="{D60DD077-27DF-44EE-B6E1-D3F23C97DC97}"/>
    <cellStyle name="Normal 10 4 6" xfId="514" xr:uid="{58CA50F4-DE33-4DF2-B386-E22C5AF06284}"/>
    <cellStyle name="Normal 10 4 6 2" xfId="1142" xr:uid="{AA582ABE-CBA4-4A47-B2FC-B17E5FA47F22}"/>
    <cellStyle name="Normal 10 4 6 2 2" xfId="2702" xr:uid="{594DCB1F-5FCF-49AD-971C-9B56F7C5F85A}"/>
    <cellStyle name="Normal 10 4 6 2 3" xfId="2703" xr:uid="{706975E1-7FAD-4DA1-B8F3-F7985EB954AC}"/>
    <cellStyle name="Normal 10 4 6 2 4" xfId="2704" xr:uid="{BD48E53F-745A-4E01-8169-8D04933A4DF8}"/>
    <cellStyle name="Normal 10 4 6 3" xfId="2705" xr:uid="{B66DE4B2-87CA-4C3F-87DF-C99FE27F9E92}"/>
    <cellStyle name="Normal 10 4 6 4" xfId="2706" xr:uid="{0BC942FB-7BC6-44A6-9EB1-F32D8921A42F}"/>
    <cellStyle name="Normal 10 4 6 5" xfId="2707" xr:uid="{E5E805A2-E370-48EE-B660-0CB3049A7BE7}"/>
    <cellStyle name="Normal 10 4 7" xfId="1143" xr:uid="{19738BDD-E082-4035-9138-0C83042A205D}"/>
    <cellStyle name="Normal 10 4 7 2" xfId="2708" xr:uid="{BB1F7B2D-8E2B-47C5-AB2C-AE7CBBA9B22A}"/>
    <cellStyle name="Normal 10 4 7 3" xfId="2709" xr:uid="{9C09BE24-53D5-4A19-A5D9-9B1B60B2ABE1}"/>
    <cellStyle name="Normal 10 4 7 4" xfId="2710" xr:uid="{4D250EC3-8D6A-4462-9D18-846B7891BBDB}"/>
    <cellStyle name="Normal 10 4 8" xfId="2711" xr:uid="{6AA25AAD-D834-426E-B7AA-DD356BC7675E}"/>
    <cellStyle name="Normal 10 4 8 2" xfId="2712" xr:uid="{8E4CDF6B-A4E2-48C6-9F43-DCB327D3D4CC}"/>
    <cellStyle name="Normal 10 4 8 3" xfId="2713" xr:uid="{3C116B0A-F8E2-4886-B949-5A54BDFB3BFD}"/>
    <cellStyle name="Normal 10 4 8 4" xfId="2714" xr:uid="{86A71312-2578-418A-B605-2BCD04E6D1A7}"/>
    <cellStyle name="Normal 10 4 9" xfId="2715" xr:uid="{CC848AD3-B8B0-4F70-89D1-5734639028D4}"/>
    <cellStyle name="Normal 10 5" xfId="85" xr:uid="{A1EBB1B2-5D0C-447E-BC8B-A3E7E299DE2C}"/>
    <cellStyle name="Normal 10 5 2" xfId="86" xr:uid="{D26AE35B-8265-4643-8037-68F0F3F82C65}"/>
    <cellStyle name="Normal 10 5 2 2" xfId="259" xr:uid="{26AA4330-4BE3-44FA-B49E-CB9C2BEF5F6C}"/>
    <cellStyle name="Normal 10 5 2 2 2" xfId="515" xr:uid="{63743495-D8F5-425D-A7EF-44F3DA1E297B}"/>
    <cellStyle name="Normal 10 5 2 2 2 2" xfId="1144" xr:uid="{18CB5AE0-F8B1-4910-A358-84A4A093F583}"/>
    <cellStyle name="Normal 10 5 2 2 2 3" xfId="2716" xr:uid="{06FA6D18-C94D-4EA9-965A-B300C83A89DD}"/>
    <cellStyle name="Normal 10 5 2 2 2 4" xfId="2717" xr:uid="{80B54BD2-222E-4D9A-99BA-33079D6E526D}"/>
    <cellStyle name="Normal 10 5 2 2 3" xfId="1145" xr:uid="{B9D54580-EEEE-4AA1-8702-7B3077DFC882}"/>
    <cellStyle name="Normal 10 5 2 2 3 2" xfId="2718" xr:uid="{A1CEF14D-96B2-4A1C-A691-1E09D1C7AAE1}"/>
    <cellStyle name="Normal 10 5 2 2 3 3" xfId="2719" xr:uid="{3D6298A3-02B8-4819-808B-33A883092FD0}"/>
    <cellStyle name="Normal 10 5 2 2 3 4" xfId="2720" xr:uid="{4F533012-E987-4F28-8E5F-7B5B5CD8752D}"/>
    <cellStyle name="Normal 10 5 2 2 4" xfId="2721" xr:uid="{E71D2663-2D44-4568-858C-BEAB2FC50EDE}"/>
    <cellStyle name="Normal 10 5 2 2 5" xfId="2722" xr:uid="{75322085-3E3F-42D3-ADE6-AE3685C8C4E8}"/>
    <cellStyle name="Normal 10 5 2 2 6" xfId="2723" xr:uid="{7EDA29FB-EA99-40B7-85E6-3D3BF4840B44}"/>
    <cellStyle name="Normal 10 5 2 3" xfId="516" xr:uid="{A2A45397-5F61-4F1A-8BE0-6F012923DCCC}"/>
    <cellStyle name="Normal 10 5 2 3 2" xfId="1146" xr:uid="{8DCC602F-2DCE-4CFF-827A-5B87842D17DB}"/>
    <cellStyle name="Normal 10 5 2 3 2 2" xfId="2724" xr:uid="{9DA0FAFB-7EC6-4806-99A8-FE3DF53C7088}"/>
    <cellStyle name="Normal 10 5 2 3 2 3" xfId="2725" xr:uid="{49417C5D-32FB-4B92-A2E0-6603065941C0}"/>
    <cellStyle name="Normal 10 5 2 3 2 4" xfId="2726" xr:uid="{AC8C086D-4200-4B13-808B-2BFEC4D1BB5A}"/>
    <cellStyle name="Normal 10 5 2 3 3" xfId="2727" xr:uid="{B4418C29-AB3A-43C7-BF66-AE1659454E4F}"/>
    <cellStyle name="Normal 10 5 2 3 4" xfId="2728" xr:uid="{E8510D71-B1F9-4527-B992-F570F8DD93BB}"/>
    <cellStyle name="Normal 10 5 2 3 5" xfId="2729" xr:uid="{249D265F-2BE9-4FDD-B249-269E7A404E60}"/>
    <cellStyle name="Normal 10 5 2 4" xfId="1147" xr:uid="{09442923-732E-43CC-9C30-EF6BBA8260F2}"/>
    <cellStyle name="Normal 10 5 2 4 2" xfId="2730" xr:uid="{294A5C39-1B51-4F95-B5DB-2E1C7BF661BD}"/>
    <cellStyle name="Normal 10 5 2 4 3" xfId="2731" xr:uid="{253DB00D-A805-4C0C-90CC-58611BD28907}"/>
    <cellStyle name="Normal 10 5 2 4 4" xfId="2732" xr:uid="{9BB0513D-2608-42FE-BC65-6F22B74A3B44}"/>
    <cellStyle name="Normal 10 5 2 5" xfId="2733" xr:uid="{962FBA88-C719-45E2-AF41-3BBD1AE5D3D6}"/>
    <cellStyle name="Normal 10 5 2 5 2" xfId="2734" xr:uid="{DBFEDBBA-F3C7-42C3-9D3E-385FBC204A5D}"/>
    <cellStyle name="Normal 10 5 2 5 3" xfId="2735" xr:uid="{A0D64793-797D-42B4-8833-2890CECC3E47}"/>
    <cellStyle name="Normal 10 5 2 5 4" xfId="2736" xr:uid="{192484A7-450C-4F2A-AB5D-69F3DCACA634}"/>
    <cellStyle name="Normal 10 5 2 6" xfId="2737" xr:uid="{DC401B61-37C7-45B4-8132-3C2564C8AD50}"/>
    <cellStyle name="Normal 10 5 2 7" xfId="2738" xr:uid="{3FF44C21-90DF-4741-B5D7-70FA6FCB3149}"/>
    <cellStyle name="Normal 10 5 2 8" xfId="2739" xr:uid="{AD537ABB-80B7-4C1B-834E-DF75C3FA1E6A}"/>
    <cellStyle name="Normal 10 5 3" xfId="260" xr:uid="{A7C72F3F-3CBC-432A-A2A4-5C11B7FB6F5C}"/>
    <cellStyle name="Normal 10 5 3 2" xfId="517" xr:uid="{162C3A50-B827-4ECD-8679-B9F352721CBE}"/>
    <cellStyle name="Normal 10 5 3 2 2" xfId="518" xr:uid="{67B9985B-27AC-459F-AFA2-9C054D9854CD}"/>
    <cellStyle name="Normal 10 5 3 2 3" xfId="2740" xr:uid="{85421C30-2497-4298-AF77-AC75CBDCB657}"/>
    <cellStyle name="Normal 10 5 3 2 4" xfId="2741" xr:uid="{ADF7E673-56AF-4058-A664-3C26395FFA8B}"/>
    <cellStyle name="Normal 10 5 3 3" xfId="519" xr:uid="{F168D99B-1C06-4B97-8BB1-C15CA624EFE2}"/>
    <cellStyle name="Normal 10 5 3 3 2" xfId="2742" xr:uid="{15F098DC-0006-4567-BBFC-90B29995A6D9}"/>
    <cellStyle name="Normal 10 5 3 3 3" xfId="2743" xr:uid="{BDEDC1D0-0622-434F-BD86-BCC7DBF64806}"/>
    <cellStyle name="Normal 10 5 3 3 4" xfId="2744" xr:uid="{018ACB70-575C-43A9-9088-88D4A6DE9696}"/>
    <cellStyle name="Normal 10 5 3 4" xfId="2745" xr:uid="{A9EBCCAC-522B-4DDE-8A70-BE4E4B4CA8CE}"/>
    <cellStyle name="Normal 10 5 3 5" xfId="2746" xr:uid="{5A982927-070E-47D8-9E08-65F5C3BC6C3C}"/>
    <cellStyle name="Normal 10 5 3 6" xfId="2747" xr:uid="{A37DD2AA-9BD6-43F7-8E07-F3E6A0D11DF7}"/>
    <cellStyle name="Normal 10 5 4" xfId="261" xr:uid="{251EF9E4-7C45-425F-A95F-94FF2344AFB5}"/>
    <cellStyle name="Normal 10 5 4 2" xfId="520" xr:uid="{36BE80B8-6E7A-466E-BCC1-134A9CB9852A}"/>
    <cellStyle name="Normal 10 5 4 2 2" xfId="2748" xr:uid="{60B3D62D-B431-45C2-9B90-42B108FAE9A1}"/>
    <cellStyle name="Normal 10 5 4 2 3" xfId="2749" xr:uid="{09446969-0C53-4EB3-BB1D-2D143BF50063}"/>
    <cellStyle name="Normal 10 5 4 2 4" xfId="2750" xr:uid="{B7A414E8-0BB6-435C-95C5-725A2A74D1DB}"/>
    <cellStyle name="Normal 10 5 4 3" xfId="2751" xr:uid="{D452F8E7-0D5F-4E0E-B032-A7D2C1457193}"/>
    <cellStyle name="Normal 10 5 4 4" xfId="2752" xr:uid="{8FE89A02-281F-40DA-B352-BFBF54BA63FB}"/>
    <cellStyle name="Normal 10 5 4 5" xfId="2753" xr:uid="{20DCC45E-8415-467A-A1B8-310A49E8ADE5}"/>
    <cellStyle name="Normal 10 5 5" xfId="521" xr:uid="{19A5196A-3589-4173-83CB-D674C8DB089B}"/>
    <cellStyle name="Normal 10 5 5 2" xfId="2754" xr:uid="{BA1AAF04-A75B-43BC-9DB4-B7F0BBAC3250}"/>
    <cellStyle name="Normal 10 5 5 3" xfId="2755" xr:uid="{0D5DFA3F-A123-4BC3-B471-36F56999E9D1}"/>
    <cellStyle name="Normal 10 5 5 4" xfId="2756" xr:uid="{67747FC2-08E2-493A-8B40-2AC5CDBB62DA}"/>
    <cellStyle name="Normal 10 5 6" xfId="2757" xr:uid="{94AF749A-C16C-4046-8553-4D291090DE86}"/>
    <cellStyle name="Normal 10 5 6 2" xfId="2758" xr:uid="{DCB72D5B-C1C6-48B3-BF17-A04957436605}"/>
    <cellStyle name="Normal 10 5 6 3" xfId="2759" xr:uid="{4B78F7F9-CE4F-4DDE-B50D-4BBECF650DF8}"/>
    <cellStyle name="Normal 10 5 6 4" xfId="2760" xr:uid="{E4159CC7-9A5D-41FD-91E7-4191910EBFE2}"/>
    <cellStyle name="Normal 10 5 7" xfId="2761" xr:uid="{E0C1EB4F-7707-4515-8BF3-75A2DEDE7959}"/>
    <cellStyle name="Normal 10 5 8" xfId="2762" xr:uid="{11A64DA6-2FC2-48B7-B2F3-D41D9995FF00}"/>
    <cellStyle name="Normal 10 5 9" xfId="2763" xr:uid="{ADF18026-BB35-4687-AAD6-4C2064D7FBED}"/>
    <cellStyle name="Normal 10 6" xfId="87" xr:uid="{26AD3E67-9729-4169-ADCA-555B9A438FB3}"/>
    <cellStyle name="Normal 10 6 2" xfId="262" xr:uid="{A97E5A52-73E7-4034-8B2B-E7D077176A56}"/>
    <cellStyle name="Normal 10 6 2 2" xfId="522" xr:uid="{34F3093C-A675-4D51-85C4-C3B883EA0A44}"/>
    <cellStyle name="Normal 10 6 2 2 2" xfId="1148" xr:uid="{708B0259-F4B1-42D5-BEEC-115AA6D88EB3}"/>
    <cellStyle name="Normal 10 6 2 2 2 2" xfId="1149" xr:uid="{F8B41EF6-8B16-44EC-90EB-6290F83A973F}"/>
    <cellStyle name="Normal 10 6 2 2 3" xfId="1150" xr:uid="{8560B9B4-9179-4C8A-8CB3-A9441C8078FE}"/>
    <cellStyle name="Normal 10 6 2 2 4" xfId="2764" xr:uid="{F4C60D03-6E91-4722-9915-76E9810D046C}"/>
    <cellStyle name="Normal 10 6 2 3" xfId="1151" xr:uid="{087FBE5A-2777-4760-BB74-75DF9D01046F}"/>
    <cellStyle name="Normal 10 6 2 3 2" xfId="1152" xr:uid="{98EF66DB-2B28-43C0-B72E-B962A365660D}"/>
    <cellStyle name="Normal 10 6 2 3 3" xfId="2765" xr:uid="{B7C5E1BC-A3B7-487F-9404-3F3B36782579}"/>
    <cellStyle name="Normal 10 6 2 3 4" xfId="2766" xr:uid="{786759EB-BC0D-41E7-AEED-8E22BAD140CD}"/>
    <cellStyle name="Normal 10 6 2 4" xfId="1153" xr:uid="{BB1FC6B8-3984-4F1A-8E74-30F1AFC98129}"/>
    <cellStyle name="Normal 10 6 2 5" xfId="2767" xr:uid="{60542C9C-3AA6-4C15-8F1E-9A6E98B1EA5D}"/>
    <cellStyle name="Normal 10 6 2 6" xfId="2768" xr:uid="{38690D19-6496-439C-A7FB-B291C8FD070D}"/>
    <cellStyle name="Normal 10 6 3" xfId="523" xr:uid="{9589C35C-6FA0-4BB8-A937-BC5DAE5B25AD}"/>
    <cellStyle name="Normal 10 6 3 2" xfId="1154" xr:uid="{472B6509-D47D-4513-B896-F2464250CB17}"/>
    <cellStyle name="Normal 10 6 3 2 2" xfId="1155" xr:uid="{4D5BA615-CE71-4E0A-B30D-CAF560789337}"/>
    <cellStyle name="Normal 10 6 3 2 3" xfId="2769" xr:uid="{6B5E1EDD-2FE4-4032-96AA-D434725BF41F}"/>
    <cellStyle name="Normal 10 6 3 2 4" xfId="2770" xr:uid="{50FBB7C2-7A06-401D-B43C-EB18E98CFB62}"/>
    <cellStyle name="Normal 10 6 3 3" xfId="1156" xr:uid="{B43EB0CA-1EC7-41AB-B223-093C51E0A645}"/>
    <cellStyle name="Normal 10 6 3 4" xfId="2771" xr:uid="{260F52D3-13C0-4B8E-9846-4B8FC6D38B9B}"/>
    <cellStyle name="Normal 10 6 3 5" xfId="2772" xr:uid="{EFBA1B9D-7D72-42BD-87B2-214DC683257B}"/>
    <cellStyle name="Normal 10 6 4" xfId="1157" xr:uid="{97F73E6F-0A99-4646-8EB4-D3704208F961}"/>
    <cellStyle name="Normal 10 6 4 2" xfId="1158" xr:uid="{EC7A110D-4CDE-4215-A788-296E4D9A49A4}"/>
    <cellStyle name="Normal 10 6 4 3" xfId="2773" xr:uid="{4F19F667-62D7-441E-92D4-EF4472489F60}"/>
    <cellStyle name="Normal 10 6 4 4" xfId="2774" xr:uid="{040C56F9-ADC7-49B8-8242-F63298BC79E4}"/>
    <cellStyle name="Normal 10 6 5" xfId="1159" xr:uid="{B6CFC9CF-96B2-4836-98AA-8F9631CDE06B}"/>
    <cellStyle name="Normal 10 6 5 2" xfId="2775" xr:uid="{A87FB476-EB39-472A-ACEF-70DD64032357}"/>
    <cellStyle name="Normal 10 6 5 3" xfId="2776" xr:uid="{AAFFEEA1-BB58-4AF6-9918-FEC214B2A076}"/>
    <cellStyle name="Normal 10 6 5 4" xfId="2777" xr:uid="{8EAB40D4-1512-4577-9666-3AE79817D36B}"/>
    <cellStyle name="Normal 10 6 6" xfId="2778" xr:uid="{1A50A376-DE18-47E7-B276-DD276EC3A2BB}"/>
    <cellStyle name="Normal 10 6 7" xfId="2779" xr:uid="{40DF9051-A47F-409A-BD0F-3704F9C240E7}"/>
    <cellStyle name="Normal 10 6 8" xfId="2780" xr:uid="{697A4685-1A56-4CD0-BEBE-86242AFB84E7}"/>
    <cellStyle name="Normal 10 7" xfId="263" xr:uid="{F8927E24-FF58-47F4-8C67-B68DD1291CDA}"/>
    <cellStyle name="Normal 10 7 2" xfId="524" xr:uid="{07A229C8-5965-4868-9A5B-5E310DE88A2F}"/>
    <cellStyle name="Normal 10 7 2 2" xfId="525" xr:uid="{590D5782-0915-4F3C-BB05-4AD6587EF34C}"/>
    <cellStyle name="Normal 10 7 2 2 2" xfId="1160" xr:uid="{99BF755C-8373-49E8-8625-FB2906E80E4B}"/>
    <cellStyle name="Normal 10 7 2 2 3" xfId="2781" xr:uid="{E37C28EB-B995-4754-A14B-E673989C9CAA}"/>
    <cellStyle name="Normal 10 7 2 2 4" xfId="2782" xr:uid="{165D3451-2996-42C2-914A-9B21C192891C}"/>
    <cellStyle name="Normal 10 7 2 3" xfId="1161" xr:uid="{9DD21087-08F3-417A-98CD-FC2F8E68628A}"/>
    <cellStyle name="Normal 10 7 2 4" xfId="2783" xr:uid="{73252554-F200-4D8F-97C6-24118B095E6F}"/>
    <cellStyle name="Normal 10 7 2 5" xfId="2784" xr:uid="{343F6D09-AC18-45D6-A2D2-3B4EC94B10F4}"/>
    <cellStyle name="Normal 10 7 3" xfId="526" xr:uid="{00D720E3-DD3F-49F7-B0AF-0380A244D7AA}"/>
    <cellStyle name="Normal 10 7 3 2" xfId="1162" xr:uid="{7EA7B5E7-DAD8-4082-B198-08E750176616}"/>
    <cellStyle name="Normal 10 7 3 3" xfId="2785" xr:uid="{0E69E11C-0AD2-41EB-BD29-50435D3701A8}"/>
    <cellStyle name="Normal 10 7 3 4" xfId="2786" xr:uid="{08836513-4E5C-4D7B-94F4-035D570CEFF7}"/>
    <cellStyle name="Normal 10 7 4" xfId="1163" xr:uid="{DEEEE94D-F62C-4A05-826F-88A47F1C35E0}"/>
    <cellStyle name="Normal 10 7 4 2" xfId="2787" xr:uid="{8D18C1B9-1629-4FDF-BF3F-4098BDE0DB57}"/>
    <cellStyle name="Normal 10 7 4 3" xfId="2788" xr:uid="{59E305FA-80A0-4216-91D7-F64C98A25F94}"/>
    <cellStyle name="Normal 10 7 4 4" xfId="2789" xr:uid="{5A52F7AF-F17C-4002-A443-A693DEC02BDE}"/>
    <cellStyle name="Normal 10 7 5" xfId="2790" xr:uid="{A34945A3-877B-498C-B1D1-7F82A959AA94}"/>
    <cellStyle name="Normal 10 7 6" xfId="2791" xr:uid="{722598B4-F959-43CD-BC54-9F62ADEF5281}"/>
    <cellStyle name="Normal 10 7 7" xfId="2792" xr:uid="{307A44D0-F1D6-447F-AC90-CB4FF9E73D10}"/>
    <cellStyle name="Normal 10 8" xfId="264" xr:uid="{C27FA233-AC09-4270-9480-F464B31A9FAC}"/>
    <cellStyle name="Normal 10 8 2" xfId="527" xr:uid="{3FAE3E2E-E9CB-48FD-BFC2-80FAC924C879}"/>
    <cellStyle name="Normal 10 8 2 2" xfId="1164" xr:uid="{B4193E68-8DFC-4009-9026-79B11BC703C7}"/>
    <cellStyle name="Normal 10 8 2 3" xfId="2793" xr:uid="{954EB515-F7F5-4713-8247-718BCCACE229}"/>
    <cellStyle name="Normal 10 8 2 4" xfId="2794" xr:uid="{1ACD2AEE-0909-4857-B25E-8D3A45924CD1}"/>
    <cellStyle name="Normal 10 8 3" xfId="1165" xr:uid="{010E330D-5F95-4836-B3ED-411B5F6D98E5}"/>
    <cellStyle name="Normal 10 8 3 2" xfId="2795" xr:uid="{DE0782EE-D511-4E06-8D61-739608B81E06}"/>
    <cellStyle name="Normal 10 8 3 3" xfId="2796" xr:uid="{7D843E00-41D6-4DE6-AF8C-B2D805297A25}"/>
    <cellStyle name="Normal 10 8 3 4" xfId="2797" xr:uid="{7FB56499-3672-4A7A-B884-9B44D3A4FE82}"/>
    <cellStyle name="Normal 10 8 4" xfId="2798" xr:uid="{520FD742-EF45-4BBB-BDD1-F38C66D3429A}"/>
    <cellStyle name="Normal 10 8 5" xfId="2799" xr:uid="{2EFC184D-4564-44F0-B9E8-D005F98EC07A}"/>
    <cellStyle name="Normal 10 8 6" xfId="2800" xr:uid="{38D7CB1E-A95F-4E53-91AC-4F0D9F078E71}"/>
    <cellStyle name="Normal 10 9" xfId="265" xr:uid="{4C8FF5CA-C234-4297-A8A1-AE3ABBF3E4C1}"/>
    <cellStyle name="Normal 10 9 2" xfId="1166" xr:uid="{C0BD0F66-EE37-408C-BD95-E053F6765124}"/>
    <cellStyle name="Normal 10 9 2 2" xfId="2801" xr:uid="{C4647C0F-B8C9-4256-8A7F-36952A4DEE9E}"/>
    <cellStyle name="Normal 10 9 2 2 2" xfId="4330" xr:uid="{89F30D4F-D59A-4078-9F2C-6ECBFCAA85BA}"/>
    <cellStyle name="Normal 10 9 2 2 3" xfId="4679" xr:uid="{440D51BE-575F-4EEC-BB46-0BD71899C751}"/>
    <cellStyle name="Normal 10 9 2 3" xfId="2802" xr:uid="{55EC37B8-D9B3-44B6-8934-DA8E10797BB6}"/>
    <cellStyle name="Normal 10 9 2 4" xfId="2803" xr:uid="{7D48A67F-13EF-40D2-A68E-3836EA6E92ED}"/>
    <cellStyle name="Normal 10 9 3" xfId="2804" xr:uid="{66347493-4E52-4911-B939-1407F3669D6A}"/>
    <cellStyle name="Normal 10 9 3 2" xfId="5339" xr:uid="{C2173D45-0324-4F4D-B335-488E296888F9}"/>
    <cellStyle name="Normal 10 9 4" xfId="2805" xr:uid="{C1CCD53B-3C3F-4140-BFDC-8E1F6E09503B}"/>
    <cellStyle name="Normal 10 9 4 2" xfId="4562" xr:uid="{326CAC03-FAA9-48EE-9911-1AD1ACC50063}"/>
    <cellStyle name="Normal 10 9 4 3" xfId="4680" xr:uid="{1AF65E57-0C6F-4A39-B866-B3B5208B31E8}"/>
    <cellStyle name="Normal 10 9 4 4" xfId="4600" xr:uid="{902B0C55-FF77-4E97-B49C-1269E5A08DE6}"/>
    <cellStyle name="Normal 10 9 5" xfId="2806" xr:uid="{9B40D5CA-8B84-4679-BA61-A233C22DF364}"/>
    <cellStyle name="Normal 11" xfId="44" xr:uid="{1EE37D85-5E5E-4385-B8E7-E1D0358A1276}"/>
    <cellStyle name="Normal 11 2" xfId="266" xr:uid="{BB109139-525A-4C16-8E74-2A91C1618514}"/>
    <cellStyle name="Normal 11 2 2" xfId="4647" xr:uid="{3A2FE495-2D8E-47AB-A252-DF193806E1D8}"/>
    <cellStyle name="Normal 11 3" xfId="4335" xr:uid="{E37BBDE3-B767-4009-8931-5B07DA8DA052}"/>
    <cellStyle name="Normal 11 3 2" xfId="4541" xr:uid="{F8916B1F-DBDE-4F72-BF31-AE3A1FA0125B}"/>
    <cellStyle name="Normal 11 3 3" xfId="4724" xr:uid="{CA416141-1D69-47CD-9F1C-7B0017ED4E52}"/>
    <cellStyle name="Normal 11 3 4" xfId="4701" xr:uid="{ACA6F9AF-CC2F-4627-A9CD-409BA0BD523A}"/>
    <cellStyle name="Normal 12" xfId="45" xr:uid="{FB2ED274-5935-416A-8E19-32CF9D6CBE31}"/>
    <cellStyle name="Normal 12 2" xfId="267" xr:uid="{BB74CF8A-FD73-4967-921C-C64C8B4E5310}"/>
    <cellStyle name="Normal 12 2 2" xfId="4648" xr:uid="{3039F5BF-9440-4076-AF51-5BF1828379DD}"/>
    <cellStyle name="Normal 12 3" xfId="4542" xr:uid="{BFFF462E-ACD1-4068-BBF5-037B7484053D}"/>
    <cellStyle name="Normal 13" xfId="46" xr:uid="{D40875E3-0FA3-4F18-8A01-71EC340E9207}"/>
    <cellStyle name="Normal 13 2" xfId="47" xr:uid="{0E0BDD4B-2AC3-4606-A67A-317D3F145046}"/>
    <cellStyle name="Normal 13 2 2" xfId="268" xr:uid="{6F7AD973-2871-4B09-889E-11A0A994A954}"/>
    <cellStyle name="Normal 13 2 2 2" xfId="4649" xr:uid="{6C36AC22-F81C-4FE5-9E22-32B0A8E84103}"/>
    <cellStyle name="Normal 13 2 3" xfId="4337" xr:uid="{4FAF3E7E-180B-491E-901A-8D418EC81640}"/>
    <cellStyle name="Normal 13 2 3 2" xfId="4543" xr:uid="{35C4F9FF-B702-43FA-926A-D0F6229EE297}"/>
    <cellStyle name="Normal 13 2 3 3" xfId="4725" xr:uid="{4E84E888-C4A0-46E7-AB01-6C94F3A4A9DF}"/>
    <cellStyle name="Normal 13 2 3 4" xfId="4702" xr:uid="{90E989A4-9108-4054-A4B4-BB6DF07AF6A1}"/>
    <cellStyle name="Normal 13 3" xfId="269" xr:uid="{41FB4BE0-3EAF-4742-BD3B-B58195704DFC}"/>
    <cellStyle name="Normal 13 3 2" xfId="4421" xr:uid="{DE615CFB-CFB2-403E-B0D5-71F29A792462}"/>
    <cellStyle name="Normal 13 3 3" xfId="4338" xr:uid="{294ED9D2-CAEF-441D-AA7F-B00F6E37A6DD}"/>
    <cellStyle name="Normal 13 3 4" xfId="4566" xr:uid="{A5535540-E71C-4684-B495-CD7B66008F35}"/>
    <cellStyle name="Normal 13 3 5" xfId="4726" xr:uid="{92B800AB-EB6D-4ACE-B32F-229A8434F2AE}"/>
    <cellStyle name="Normal 13 4" xfId="4339" xr:uid="{9A2F4C8A-006F-497B-A09D-20C6407D5E3F}"/>
    <cellStyle name="Normal 13 5" xfId="4336" xr:uid="{C3314611-19F4-4C63-8920-2E8E816EE4C9}"/>
    <cellStyle name="Normal 14" xfId="48" xr:uid="{99AC02D2-8AD3-4426-91BD-53B72CE2C166}"/>
    <cellStyle name="Normal 14 18" xfId="4341" xr:uid="{3419CF80-A2EA-4CFA-81CA-0154E6380458}"/>
    <cellStyle name="Normal 14 2" xfId="270" xr:uid="{79B649B4-99E1-4045-9603-591B699A0F45}"/>
    <cellStyle name="Normal 14 2 2" xfId="430" xr:uid="{E16B1EFD-72C3-4D00-BBAF-0CF91D8D70C0}"/>
    <cellStyle name="Normal 14 2 2 2" xfId="431" xr:uid="{0C43E0B7-0D60-4A8E-B3C4-623AE9B6D84F}"/>
    <cellStyle name="Normal 14 2 3" xfId="432" xr:uid="{0287E2FD-60AB-468C-9483-E4D839B80146}"/>
    <cellStyle name="Normal 14 3" xfId="433" xr:uid="{7583D4C0-CD4C-45F2-8EA1-06D3200C5399}"/>
    <cellStyle name="Normal 14 3 2" xfId="4650" xr:uid="{5F483BDD-4DA1-4DE6-8C13-A31C740557F4}"/>
    <cellStyle name="Normal 14 4" xfId="4340" xr:uid="{61D67386-C32E-4B14-8388-2B79D7DC3C75}"/>
    <cellStyle name="Normal 14 4 2" xfId="4544" xr:uid="{FC7F9D54-DFD8-40B7-9284-CEC5405834DC}"/>
    <cellStyle name="Normal 14 4 3" xfId="4727" xr:uid="{80538450-8FF1-4FE0-A86D-33C3A50029C3}"/>
    <cellStyle name="Normal 14 4 4" xfId="4703" xr:uid="{6341C9B2-CFD0-432B-90A6-EDD41CB8F942}"/>
    <cellStyle name="Normal 15" xfId="88" xr:uid="{2CADC7A4-BB7F-4B1E-BC8A-1988479A8D66}"/>
    <cellStyle name="Normal 15 2" xfId="89" xr:uid="{6ED0B198-2A1F-4FD5-99B9-1EDAABFD58B8}"/>
    <cellStyle name="Normal 15 2 2" xfId="271" xr:uid="{7D72A885-7C76-44D2-80D9-8511CE5BA671}"/>
    <cellStyle name="Normal 15 2 2 2" xfId="4453" xr:uid="{0AD7E783-7A91-4FF0-98DB-EFC0A677335F}"/>
    <cellStyle name="Normal 15 2 3" xfId="4546" xr:uid="{6A3C2514-6A70-4ABC-8345-6D1A8D44B3D5}"/>
    <cellStyle name="Normal 15 3" xfId="272" xr:uid="{5CA157AC-D5E5-4E09-B779-563479926D27}"/>
    <cellStyle name="Normal 15 3 2" xfId="4422" xr:uid="{D20E7ADE-47CB-405F-8ED0-FF04AF153FFE}"/>
    <cellStyle name="Normal 15 3 3" xfId="4343" xr:uid="{528A2AFD-EF82-4B2C-87EB-704694A7132A}"/>
    <cellStyle name="Normal 15 3 4" xfId="4567" xr:uid="{F6B418D0-1999-4CC3-BEAA-A7248E4EB864}"/>
    <cellStyle name="Normal 15 3 5" xfId="4729" xr:uid="{77D5805F-3F12-454D-A994-165404B1ED8A}"/>
    <cellStyle name="Normal 15 4" xfId="4342" xr:uid="{E4382154-4926-4059-B33E-8B24CA2D1F25}"/>
    <cellStyle name="Normal 15 4 2" xfId="4545" xr:uid="{9C197D7E-2297-4AC3-9DB6-EF167462D9CD}"/>
    <cellStyle name="Normal 15 4 3" xfId="4728" xr:uid="{DDF8E66A-FA5A-4848-AD4F-DC028843234C}"/>
    <cellStyle name="Normal 15 4 4" xfId="4704" xr:uid="{A83791D4-737E-4E01-81EE-D612D6934568}"/>
    <cellStyle name="Normal 16" xfId="90" xr:uid="{DDF7A93A-5D28-494E-A179-A15C3BBDD770}"/>
    <cellStyle name="Normal 16 2" xfId="273" xr:uid="{B1783C5D-161C-4C9C-8891-B2712CF3E8DD}"/>
    <cellStyle name="Normal 16 2 2" xfId="4423" xr:uid="{F9D5A001-AFC2-45EF-AF4A-52F507C84E80}"/>
    <cellStyle name="Normal 16 2 3" xfId="4344" xr:uid="{CB1CCEEF-52CF-46E0-A449-D873782B31D3}"/>
    <cellStyle name="Normal 16 2 4" xfId="4568" xr:uid="{569B2F2A-A9E0-4E53-AE0E-BA0B4272D9C4}"/>
    <cellStyle name="Normal 16 2 5" xfId="4730" xr:uid="{DE91AB09-CF7F-441C-8851-F2D9CCBA3EAD}"/>
    <cellStyle name="Normal 16 3" xfId="274" xr:uid="{AE8010CD-8B6B-4878-B81F-0167FA2CEB55}"/>
    <cellStyle name="Normal 17" xfId="91" xr:uid="{C14A2360-28F7-4E66-9F9C-D156B91779B5}"/>
    <cellStyle name="Normal 17 2" xfId="275" xr:uid="{1A336133-68B6-4125-97DF-DF8A9E6B303A}"/>
    <cellStyle name="Normal 17 2 2" xfId="4424" xr:uid="{CA2760F2-6148-4768-A036-0D44A96F214A}"/>
    <cellStyle name="Normal 17 2 3" xfId="4346" xr:uid="{2D6BD6CE-F8EF-4699-B2E1-C4028E9CCFEF}"/>
    <cellStyle name="Normal 17 2 4" xfId="4569" xr:uid="{6A96A2AA-C75C-411B-A627-97A2ED49BDEB}"/>
    <cellStyle name="Normal 17 2 5" xfId="4731" xr:uid="{7A55FB38-1827-471E-A051-3FF144D3C5EE}"/>
    <cellStyle name="Normal 17 3" xfId="4347" xr:uid="{797419D5-2BCC-4E43-A790-AB2A91F59B9E}"/>
    <cellStyle name="Normal 17 4" xfId="4345" xr:uid="{A9A77FD6-4B27-4889-AC7D-5B8881072DD5}"/>
    <cellStyle name="Normal 18" xfId="92" xr:uid="{18AD9B7C-187E-46C6-BD7D-26A9BCFD377B}"/>
    <cellStyle name="Normal 18 2" xfId="276" xr:uid="{30BDE529-4231-4DFC-8D2A-6AB14F685752}"/>
    <cellStyle name="Normal 18 2 2" xfId="4454" xr:uid="{0EB6E8A1-6FE8-4666-8E9B-3C28874B0DAF}"/>
    <cellStyle name="Normal 18 3" xfId="4348" xr:uid="{FC464E82-BCD0-4996-AB03-0A45799996B8}"/>
    <cellStyle name="Normal 18 3 2" xfId="4547" xr:uid="{05BBC441-574D-4133-9106-67A9244F6BCC}"/>
    <cellStyle name="Normal 18 3 3" xfId="4732" xr:uid="{1842546D-D297-4CEE-B7EC-15021C02BF1D}"/>
    <cellStyle name="Normal 18 3 4" xfId="4705" xr:uid="{A53B2769-6DFB-46F2-92C1-5532AC2BBFC2}"/>
    <cellStyle name="Normal 19" xfId="93" xr:uid="{92CB3788-63FF-4D87-B5A9-B0E652BB79F8}"/>
    <cellStyle name="Normal 19 2" xfId="94" xr:uid="{64C3F934-DEB0-47BD-B469-B19AB482D34C}"/>
    <cellStyle name="Normal 19 2 2" xfId="277" xr:uid="{A4DAB1B5-9F4C-4F4D-A2EB-20C2D7FCD872}"/>
    <cellStyle name="Normal 19 2 2 2" xfId="4651" xr:uid="{A10AFBCE-1153-40C4-AC27-64657EAB0907}"/>
    <cellStyle name="Normal 19 2 3" xfId="4549" xr:uid="{95B91ECB-64A4-4E02-8D36-3095751997A7}"/>
    <cellStyle name="Normal 19 3" xfId="278" xr:uid="{65B8BD9C-D35A-4721-86F1-EEE4DCD1E679}"/>
    <cellStyle name="Normal 19 3 2" xfId="4652" xr:uid="{D0C54FD4-8BBF-4C3D-971F-73CA3561D075}"/>
    <cellStyle name="Normal 19 4" xfId="4548" xr:uid="{D6B4C03F-C636-4F9D-BC41-18928A1AD85E}"/>
    <cellStyle name="Normal 2" xfId="3" xr:uid="{0035700C-F3A5-4A6F-B63A-5CE25669DEE2}"/>
    <cellStyle name="Normal 2 2" xfId="49" xr:uid="{E3CBD5ED-0E30-4408-BBCF-2F13DF19480C}"/>
    <cellStyle name="Normal 2 2 2" xfId="50" xr:uid="{BC430952-0020-4261-A7B8-E38E25AC5660}"/>
    <cellStyle name="Normal 2 2 2 2" xfId="279" xr:uid="{E06B6DD1-3010-4D92-9DE9-06EC2CBBF870}"/>
    <cellStyle name="Normal 2 2 2 2 2" xfId="4655" xr:uid="{CDE6C8BD-AB93-4F82-8D84-75DDCEA65B0B}"/>
    <cellStyle name="Normal 2 2 2 3" xfId="4551" xr:uid="{2D64577D-CB2E-4C2B-856A-4A57B10F2F8C}"/>
    <cellStyle name="Normal 2 2 3" xfId="280" xr:uid="{3DD5587A-C147-47D5-A766-E2B4E4EA77E6}"/>
    <cellStyle name="Normal 2 2 3 2" xfId="4455" xr:uid="{0B1AB071-E20A-4AE0-BEFF-DE97262D2E7C}"/>
    <cellStyle name="Normal 2 2 3 2 2" xfId="4585" xr:uid="{F540FE43-BA39-4FB4-80E5-D521A47980F0}"/>
    <cellStyle name="Normal 2 2 3 2 2 2" xfId="4656" xr:uid="{54E89B14-D4D9-4E96-8841-7296D6603424}"/>
    <cellStyle name="Normal 2 2 3 2 2 3" xfId="5354" xr:uid="{C38A3043-4D17-469D-853C-383365BFF2C2}"/>
    <cellStyle name="Normal 2 2 3 2 3" xfId="4750" xr:uid="{D0921FAF-9760-4311-8BE1-25436F7054F1}"/>
    <cellStyle name="Normal 2 2 3 2 4" xfId="5305" xr:uid="{B27F9EA0-980D-4997-86C5-6C90BD7DC195}"/>
    <cellStyle name="Normal 2 2 3 3" xfId="4435" xr:uid="{069F79D8-66A4-4C87-B717-5B480AB67540}"/>
    <cellStyle name="Normal 2 2 3 4" xfId="4706" xr:uid="{2CFF8D82-2C14-4DF8-96D6-316EE67FF2C9}"/>
    <cellStyle name="Normal 2 2 3 5" xfId="4695" xr:uid="{3665E30A-8669-41AB-83D9-1D28902A1BC6}"/>
    <cellStyle name="Normal 2 2 4" xfId="4349" xr:uid="{8A113D77-E696-4EB8-A527-D4B5A9DF41DA}"/>
    <cellStyle name="Normal 2 2 4 2" xfId="4550" xr:uid="{EDBC1142-A0D3-41A3-8DE5-10345144418A}"/>
    <cellStyle name="Normal 2 2 4 3" xfId="4733" xr:uid="{4F665021-8A97-45F8-9402-13F639643B6C}"/>
    <cellStyle name="Normal 2 2 4 4" xfId="4707" xr:uid="{3EB0FB48-C4B8-494E-B905-2009A875EC0E}"/>
    <cellStyle name="Normal 2 2 5" xfId="4654" xr:uid="{FF78647D-AC0D-4AEC-AB38-A7ADA964ACA0}"/>
    <cellStyle name="Normal 2 2 6" xfId="4753" xr:uid="{BF59EA56-3556-48DA-8B8B-6F9E5091F65D}"/>
    <cellStyle name="Normal 2 3" xfId="51" xr:uid="{6C13C6F8-0FCE-426B-816F-489D4B5DA8A1}"/>
    <cellStyle name="Normal 2 3 2" xfId="52" xr:uid="{2DD0D96F-3A49-4BA9-8728-FC73F537D7DD}"/>
    <cellStyle name="Normal 2 3 2 2" xfId="281" xr:uid="{6D38D09E-E754-467E-84D8-0375CB1FDE64}"/>
    <cellStyle name="Normal 2 3 2 2 2" xfId="4657" xr:uid="{78252255-F85B-4E76-8746-1C238842D9D9}"/>
    <cellStyle name="Normal 2 3 2 3" xfId="4351" xr:uid="{90B72CCC-A323-4B3E-A4D6-B43060C48AE1}"/>
    <cellStyle name="Normal 2 3 2 3 2" xfId="4553" xr:uid="{C400ACFA-3C4F-45DC-8B3E-233DFEB7FFD7}"/>
    <cellStyle name="Normal 2 3 2 3 3" xfId="4735" xr:uid="{2B4EC46D-D869-4B62-9B30-C4F769726C6E}"/>
    <cellStyle name="Normal 2 3 2 3 4" xfId="4708" xr:uid="{A5CCE282-6198-4FEC-BF6C-191DB45C9E33}"/>
    <cellStyle name="Normal 2 3 3" xfId="53" xr:uid="{A603F391-67C1-40CF-8AF1-FEB55D22B367}"/>
    <cellStyle name="Normal 2 3 4" xfId="95" xr:uid="{931BDF10-9745-4174-8BFF-C12DF101C43F}"/>
    <cellStyle name="Normal 2 3 5" xfId="185" xr:uid="{4AD02F17-9AD4-4C37-BE57-CE7FE0174472}"/>
    <cellStyle name="Normal 2 3 5 2" xfId="4658" xr:uid="{B3E60A42-F3BD-4D4A-97FA-C7633FBAFEE1}"/>
    <cellStyle name="Normal 2 3 6" xfId="4350" xr:uid="{16F4FA59-310C-4324-8E11-DC3600D43158}"/>
    <cellStyle name="Normal 2 3 6 2" xfId="4552" xr:uid="{9A82828E-7083-4CC2-80FE-ECEE01E5C9C7}"/>
    <cellStyle name="Normal 2 3 6 3" xfId="4734" xr:uid="{CAB55526-08D7-4B5D-8E48-323EB1505817}"/>
    <cellStyle name="Normal 2 3 6 4" xfId="4709" xr:uid="{302F8788-8F8C-4DCA-87B6-6933ED00B8A9}"/>
    <cellStyle name="Normal 2 3 7" xfId="5318" xr:uid="{A9E116CD-D0C8-42BA-A23D-695F445B4C7A}"/>
    <cellStyle name="Normal 2 4" xfId="54" xr:uid="{5D903CD8-CDB6-4EE6-B753-48E2DA69AC7A}"/>
    <cellStyle name="Normal 2 4 2" xfId="55" xr:uid="{6AF7272D-A626-494F-B33D-DEF09D60D5EE}"/>
    <cellStyle name="Normal 2 4 3" xfId="282" xr:uid="{C78125A5-49E3-4973-8117-68AF6E31C498}"/>
    <cellStyle name="Normal 2 4 3 2" xfId="4659" xr:uid="{F4296295-2F17-4D70-819B-C6D9333A4659}"/>
    <cellStyle name="Normal 2 4 3 3" xfId="4673" xr:uid="{176FABCA-B9E3-40DF-A0D2-20CFE365E07D}"/>
    <cellStyle name="Normal 2 4 4" xfId="4554" xr:uid="{D79F9A99-B2EF-475F-9BDD-46ECBFBDB533}"/>
    <cellStyle name="Normal 2 4 5" xfId="4754" xr:uid="{2E392395-C490-4D5A-8822-82557F050112}"/>
    <cellStyle name="Normal 2 4 6" xfId="4752" xr:uid="{50CB131C-5CC2-40D9-A1B8-D86E1115AFA9}"/>
    <cellStyle name="Normal 2 5" xfId="184" xr:uid="{3ED37CAD-FB4F-45E3-BE1F-FD87E33BFC67}"/>
    <cellStyle name="Normal 2 5 2" xfId="284" xr:uid="{606940E3-DD25-4115-82A3-E0906454CC0A}"/>
    <cellStyle name="Normal 2 5 2 2" xfId="2505" xr:uid="{A083E62F-4F78-41DA-922A-B6314F514657}"/>
    <cellStyle name="Normal 2 5 3" xfId="283" xr:uid="{134BD224-3D5B-4C7E-AC63-99A3B5F09B59}"/>
    <cellStyle name="Normal 2 5 3 2" xfId="4586" xr:uid="{C5131105-4033-4C49-8312-2A7A287C6BF2}"/>
    <cellStyle name="Normal 2 5 3 3" xfId="4746" xr:uid="{F72E55A7-B816-4BC2-8EF1-C6727806F61E}"/>
    <cellStyle name="Normal 2 5 3 4" xfId="5302" xr:uid="{78064564-22FA-455D-8149-BE45C37DB3BE}"/>
    <cellStyle name="Normal 2 5 3 4 2" xfId="5348" xr:uid="{7BFABA66-3BA3-47CA-B8B1-455F924B17EE}"/>
    <cellStyle name="Normal 2 5 4" xfId="4660" xr:uid="{39DA17EC-7481-4769-A980-20279B0B37B6}"/>
    <cellStyle name="Normal 2 5 5" xfId="4615" xr:uid="{A37EF328-22C7-42C6-9C5A-FCD3A3CC3777}"/>
    <cellStyle name="Normal 2 5 6" xfId="4614" xr:uid="{7AD6E912-B785-4991-9AB2-84767A2D673E}"/>
    <cellStyle name="Normal 2 5 7" xfId="4749" xr:uid="{9216F505-22E1-4AD2-A352-BB282C3E0D22}"/>
    <cellStyle name="Normal 2 5 8" xfId="4719" xr:uid="{491444E5-E89F-4AFE-8104-E2FCA9EE2355}"/>
    <cellStyle name="Normal 2 6" xfId="285" xr:uid="{A9C578A6-1CD5-41C8-BFF3-C9290FF19A30}"/>
    <cellStyle name="Normal 2 6 2" xfId="286" xr:uid="{5C4A7F96-E1D1-4EE3-93A8-8E68A8481DB5}"/>
    <cellStyle name="Normal 2 6 3" xfId="452" xr:uid="{96DF0BD5-A599-4963-A8AE-F1C367C148EB}"/>
    <cellStyle name="Normal 2 6 3 2" xfId="5335" xr:uid="{F1DB2670-8C70-4616-8756-E39AA3D8FE32}"/>
    <cellStyle name="Normal 2 6 4" xfId="4661" xr:uid="{404B714F-F921-4781-BEF8-556E4BEB17B1}"/>
    <cellStyle name="Normal 2 6 5" xfId="4612" xr:uid="{97F6AC34-4FA4-4D36-BCF3-6C1511A201B3}"/>
    <cellStyle name="Normal 2 6 5 2" xfId="4710" xr:uid="{678F0216-4FF8-44E1-8CBB-5D2D17B0BF37}"/>
    <cellStyle name="Normal 2 6 6" xfId="4598" xr:uid="{A4794920-480D-415C-A697-121CCC607849}"/>
    <cellStyle name="Normal 2 6 7" xfId="5322" xr:uid="{856F0CAC-2631-4508-BE51-ED3A1D3E631F}"/>
    <cellStyle name="Normal 2 6 8" xfId="5331" xr:uid="{7542E0F7-D31E-43E0-A83E-337A8FF309D9}"/>
    <cellStyle name="Normal 2 7" xfId="287" xr:uid="{504FAA33-3CCA-4BD4-BC38-00FF9BC0057A}"/>
    <cellStyle name="Normal 2 7 2" xfId="4456" xr:uid="{0FA1B82E-4E68-4F97-881A-DF6637B11920}"/>
    <cellStyle name="Normal 2 7 3" xfId="4662" xr:uid="{65A4087E-CCAB-422A-9729-12F8D3A3288C}"/>
    <cellStyle name="Normal 2 7 4" xfId="5303" xr:uid="{6B3286F3-77BE-4100-BE19-42C14F960AA3}"/>
    <cellStyle name="Normal 2 8" xfId="4508" xr:uid="{AF2DFC66-DD13-4982-9FD5-587BEA14D391}"/>
    <cellStyle name="Normal 2 9" xfId="4653" xr:uid="{59EAA375-6FCD-40C2-84B3-9B8378349CA2}"/>
    <cellStyle name="Normal 20" xfId="434" xr:uid="{41395309-809A-4AC1-8325-DCC30E98D2EA}"/>
    <cellStyle name="Normal 20 2" xfId="435" xr:uid="{49316AEB-CB85-4DE8-A246-67EB238EE37E}"/>
    <cellStyle name="Normal 20 2 2" xfId="436" xr:uid="{6E60AAEB-BBC9-42CC-B8AF-6DF1695C8A72}"/>
    <cellStyle name="Normal 20 2 2 2" xfId="4425" xr:uid="{75DED879-FDD4-42D9-BF4F-F5D11548230D}"/>
    <cellStyle name="Normal 20 2 2 3" xfId="4417" xr:uid="{964ABD16-4775-44FC-98D5-8E65B02F853E}"/>
    <cellStyle name="Normal 20 2 2 4" xfId="4582" xr:uid="{B63E52D6-87E6-4047-820C-3CA60C73490F}"/>
    <cellStyle name="Normal 20 2 2 5" xfId="4744" xr:uid="{E2B8B299-9F39-48A1-B73E-6B079C5906EC}"/>
    <cellStyle name="Normal 20 2 3" xfId="4420" xr:uid="{317D5E3F-C6AF-49A0-AD5A-27797AC316CA}"/>
    <cellStyle name="Normal 20 2 4" xfId="4416" xr:uid="{3474BE89-F6F8-4F06-85B2-DB4923DB7134}"/>
    <cellStyle name="Normal 20 2 5" xfId="4581" xr:uid="{59365ED6-5674-469B-B280-D15A59D3AACD}"/>
    <cellStyle name="Normal 20 2 6" xfId="4743" xr:uid="{28DBD34B-B06C-4E87-B276-4732CB35F285}"/>
    <cellStyle name="Normal 20 3" xfId="1167" xr:uid="{7D4E520D-A85E-4FA9-87D2-313EC6C3DC0F}"/>
    <cellStyle name="Normal 20 3 2" xfId="4457" xr:uid="{905E149B-5957-48D3-95C2-3AC7346D81B6}"/>
    <cellStyle name="Normal 20 4" xfId="4352" xr:uid="{0AD3A752-6BC9-4780-A882-B2533F94FA4E}"/>
    <cellStyle name="Normal 20 4 2" xfId="4555" xr:uid="{FCF6043A-633C-4BD4-BBDD-60092011B6E4}"/>
    <cellStyle name="Normal 20 4 3" xfId="4736" xr:uid="{ACA9345D-F6C9-47D8-9E58-3D280FB829E2}"/>
    <cellStyle name="Normal 20 4 4" xfId="4711" xr:uid="{4EF38CB0-73DB-4B8C-AB08-C5CF565EB3DD}"/>
    <cellStyle name="Normal 20 5" xfId="4433" xr:uid="{8C9856A1-4F71-45F5-9F95-C8B9941C1038}"/>
    <cellStyle name="Normal 20 5 2" xfId="5328" xr:uid="{F356A920-1C7E-41A0-8744-ED31DEACEB7B}"/>
    <cellStyle name="Normal 20 6" xfId="4587" xr:uid="{76DB5628-5124-442E-920F-B85FDC87C98F}"/>
    <cellStyle name="Normal 20 7" xfId="4696" xr:uid="{B3627F91-34FF-4048-B1A9-D7D9B96155FC}"/>
    <cellStyle name="Normal 20 8" xfId="4717" xr:uid="{678250B4-B5C0-4D1F-9B55-59CF36905601}"/>
    <cellStyle name="Normal 20 9" xfId="4716" xr:uid="{20DF4C6D-EF0C-4563-8887-6DCD7B8A277C}"/>
    <cellStyle name="Normal 21" xfId="437" xr:uid="{526A893B-45DC-4011-B804-15D461572A39}"/>
    <cellStyle name="Normal 21 2" xfId="438" xr:uid="{6D4235BE-4C6B-4583-A86A-1071155474CF}"/>
    <cellStyle name="Normal 21 2 2" xfId="439" xr:uid="{B9F741FB-71A0-426F-9881-E2657C4C498B}"/>
    <cellStyle name="Normal 21 3" xfId="4353" xr:uid="{69850347-2F75-4A21-8BB7-157D3D56F989}"/>
    <cellStyle name="Normal 21 3 2" xfId="4459" xr:uid="{E432035A-FDAE-423C-9AF2-1E59CC935051}"/>
    <cellStyle name="Normal 21 3 2 2" xfId="5359" xr:uid="{382C18E6-91DA-4240-B37A-3D4B423952D3}"/>
    <cellStyle name="Normal 21 3 3" xfId="4458" xr:uid="{2D254974-ECB7-4712-B98D-8D4E012B3959}"/>
    <cellStyle name="Normal 21 4" xfId="4570" xr:uid="{BA7B3C75-C81A-4267-9A6A-0DCBE133F948}"/>
    <cellStyle name="Normal 21 4 2" xfId="5360" xr:uid="{4D7C45FD-D5FC-4ACA-9C88-ECE650B4F3A5}"/>
    <cellStyle name="Normal 21 5" xfId="4737" xr:uid="{C819D9FC-3289-465C-9451-380D350DCD8F}"/>
    <cellStyle name="Normal 22" xfId="440" xr:uid="{AE3EE8BD-B74E-4F96-8052-558F69293161}"/>
    <cellStyle name="Normal 22 2" xfId="441" xr:uid="{DCE6BCF5-EDC3-41C4-A154-8A53B4D057EB}"/>
    <cellStyle name="Normal 22 3" xfId="4310" xr:uid="{0BD1FAD5-5F16-4F2B-B4F3-9B0B36DDC037}"/>
    <cellStyle name="Normal 22 3 2" xfId="4354" xr:uid="{098999CC-B43F-4197-8DFA-17D4216165FA}"/>
    <cellStyle name="Normal 22 3 2 2" xfId="4461" xr:uid="{4BCB64A8-5980-4029-9127-2867BAA94BC4}"/>
    <cellStyle name="Normal 22 3 3" xfId="4460" xr:uid="{F1209A6F-D9CB-425C-B0CB-85F12B908195}"/>
    <cellStyle name="Normal 22 3 4" xfId="4691" xr:uid="{029893F4-F560-4078-8B22-0AA22A435C38}"/>
    <cellStyle name="Normal 22 4" xfId="4313" xr:uid="{C7F58B67-9B2C-47B6-993F-99101CF74EE8}"/>
    <cellStyle name="Normal 22 4 10" xfId="5357" xr:uid="{8E1176BE-EA7F-4CE9-BF67-853195EC47A1}"/>
    <cellStyle name="Normal 22 4 2" xfId="4431" xr:uid="{6BF2CE5C-8A98-4794-B780-DB0D0D1A5CA2}"/>
    <cellStyle name="Normal 22 4 3" xfId="4571" xr:uid="{DF563CF5-9DBF-459F-9606-BE582568BF68}"/>
    <cellStyle name="Normal 22 4 3 2" xfId="4590" xr:uid="{C79D9E1F-0E54-4754-A27F-059DF0781E24}"/>
    <cellStyle name="Normal 22 4 3 3" xfId="4748" xr:uid="{9C31C1CE-306C-4F10-885C-BA6135CB26A0}"/>
    <cellStyle name="Normal 22 4 3 4" xfId="5338" xr:uid="{721B35A6-CFD1-4374-9E91-99CED41A7078}"/>
    <cellStyle name="Normal 22 4 3 5" xfId="5334" xr:uid="{10A834FF-8A63-4762-84F5-A5BFC29D1576}"/>
    <cellStyle name="Normal 22 4 4" xfId="4692" xr:uid="{2AE176E6-202D-4481-BB64-A558FADC66E8}"/>
    <cellStyle name="Normal 22 4 5" xfId="4604" xr:uid="{36DABD0E-AF5A-45AC-8913-708E84EE26BF}"/>
    <cellStyle name="Normal 22 4 6" xfId="4595" xr:uid="{CCB657F6-C5C2-487B-8308-AFFBD4BE0747}"/>
    <cellStyle name="Normal 22 4 7" xfId="4594" xr:uid="{EB4B5A0A-8431-4378-ACBB-6B84235B542C}"/>
    <cellStyle name="Normal 22 4 8" xfId="4593" xr:uid="{1A7C341A-748F-4571-A700-F05538BC0A68}"/>
    <cellStyle name="Normal 22 4 9" xfId="4592" xr:uid="{E20D4650-CEDA-44E4-9A4A-367822344522}"/>
    <cellStyle name="Normal 22 5" xfId="4738" xr:uid="{10171F91-DCAC-4BC7-BD34-25127973B4B3}"/>
    <cellStyle name="Normal 23" xfId="442" xr:uid="{15F06D6B-4904-431C-B71A-C40FA3FE0C4F}"/>
    <cellStyle name="Normal 23 2" xfId="2500" xr:uid="{8384A29F-9BE8-4531-B186-89204A7CA56A}"/>
    <cellStyle name="Normal 23 2 2" xfId="4356" xr:uid="{17948D67-0887-47CD-BA35-A5796559A621}"/>
    <cellStyle name="Normal 23 2 2 2" xfId="4751" xr:uid="{03D2C1BA-8B4C-4098-934B-D375E09D4D2B}"/>
    <cellStyle name="Normal 23 2 2 3" xfId="4693" xr:uid="{95A6669C-E767-4B10-8DC8-3DF47E6171FA}"/>
    <cellStyle name="Normal 23 2 2 4" xfId="4663" xr:uid="{E032DD40-6D54-4125-8F91-38A315F0728C}"/>
    <cellStyle name="Normal 23 2 3" xfId="4605" xr:uid="{B20101A8-247E-4BB3-A102-015FBE3A5D27}"/>
    <cellStyle name="Normal 23 2 4" xfId="4712" xr:uid="{CE1992BB-6DF5-479C-80A0-080F14DBD850}"/>
    <cellStyle name="Normal 23 3" xfId="4426" xr:uid="{FA2C21FD-A168-435B-9E89-D5A88D764E8E}"/>
    <cellStyle name="Normal 23 4" xfId="4355" xr:uid="{1975D153-E1D7-4B72-8C15-3FC99C733742}"/>
    <cellStyle name="Normal 23 5" xfId="4572" xr:uid="{77DB6915-04AD-458F-B035-08AECB346C27}"/>
    <cellStyle name="Normal 23 6" xfId="4739" xr:uid="{D6A08224-8A7C-4BAD-B6B7-AC5EA214C8DB}"/>
    <cellStyle name="Normal 24" xfId="443" xr:uid="{597003FA-788F-41A6-9109-61CF3FC9ED19}"/>
    <cellStyle name="Normal 24 2" xfId="444" xr:uid="{F046A039-7850-4BE2-8D59-2143FD5A2FEC}"/>
    <cellStyle name="Normal 24 2 2" xfId="4428" xr:uid="{C7FB5B41-0FA2-4D4F-AA8B-ECF43686349F}"/>
    <cellStyle name="Normal 24 2 3" xfId="4358" xr:uid="{D3A7B2E3-EA8F-40CF-B1AD-AD35602CC9E7}"/>
    <cellStyle name="Normal 24 2 4" xfId="4574" xr:uid="{1CC1D03C-3A41-4C3A-A65A-808017295F7D}"/>
    <cellStyle name="Normal 24 2 5" xfId="4741" xr:uid="{AC24CFE2-9590-4421-9573-51EDC8D0817C}"/>
    <cellStyle name="Normal 24 3" xfId="4427" xr:uid="{92C9FBB7-E9BB-4229-8824-E0135F4EC070}"/>
    <cellStyle name="Normal 24 4" xfId="4357" xr:uid="{09E858C6-7F08-42E7-BAA7-195626AA6539}"/>
    <cellStyle name="Normal 24 5" xfId="4573" xr:uid="{3A5EE237-8267-477D-AFC4-60FC35D8D250}"/>
    <cellStyle name="Normal 24 6" xfId="4740" xr:uid="{3C6789A0-0625-41E6-A7D7-0740801D3220}"/>
    <cellStyle name="Normal 25" xfId="451" xr:uid="{586C0388-8ED1-4997-B168-F17A64074C4D}"/>
    <cellStyle name="Normal 25 2" xfId="4360" xr:uid="{98E07ED6-5820-4CAC-98D2-C3F2BDB2170E}"/>
    <cellStyle name="Normal 25 2 2" xfId="5337" xr:uid="{0E92AEFA-E345-4FEC-BBCF-911B18A090FC}"/>
    <cellStyle name="Normal 25 3" xfId="4429" xr:uid="{5617E3FB-DEFD-4C99-9A72-214C5D5F87A1}"/>
    <cellStyle name="Normal 25 4" xfId="4359" xr:uid="{9C6E44C5-9159-47E1-9EAB-02BA5A45A1E9}"/>
    <cellStyle name="Normal 25 5" xfId="4575" xr:uid="{982ED529-2300-4EEC-9CEC-2854381ED2D9}"/>
    <cellStyle name="Normal 25 5 2" xfId="5365" xr:uid="{5833AC57-0C4E-4837-B1FE-497AF2A4A013}"/>
    <cellStyle name="Normal 26" xfId="2498" xr:uid="{8C3ADCE2-D482-456B-BBF5-307893BD4161}"/>
    <cellStyle name="Normal 26 2" xfId="2499" xr:uid="{B9BE7985-BDE7-4E36-A8BA-83355F89CF46}"/>
    <cellStyle name="Normal 26 2 2" xfId="4362" xr:uid="{3B5239F7-C0AE-4A18-A299-5AD83EAA6C1E}"/>
    <cellStyle name="Normal 26 3" xfId="4361" xr:uid="{E38B5623-FDB1-46C1-8CB2-B4E879174EE9}"/>
    <cellStyle name="Normal 26 3 2" xfId="4436" xr:uid="{5C8AFA79-4F4D-4BC2-A574-143A39FC3D81}"/>
    <cellStyle name="Normal 27" xfId="2507" xr:uid="{BEA68473-FC2D-450E-B76C-F64AC5DFE8E5}"/>
    <cellStyle name="Normal 27 2" xfId="4364" xr:uid="{E8FBDDC8-B808-4AEF-85C6-64ABC5465079}"/>
    <cellStyle name="Normal 27 3" xfId="4363" xr:uid="{16CF3D9F-E4D6-4753-9524-1AAA40188159}"/>
    <cellStyle name="Normal 27 4" xfId="4599" xr:uid="{1E985316-AC0D-402D-A84D-6C58DE8E7A02}"/>
    <cellStyle name="Normal 27 5" xfId="5320" xr:uid="{1167B0D9-C38F-4C08-8D03-F81733150748}"/>
    <cellStyle name="Normal 27 6" xfId="4589" xr:uid="{34D99689-2292-4452-9323-FF1125914EBE}"/>
    <cellStyle name="Normal 27 7" xfId="5332" xr:uid="{6CF2DB0E-9004-449B-AB96-9168A3F8DE9C}"/>
    <cellStyle name="Normal 28" xfId="4365" xr:uid="{E116049F-A5DB-425F-A59C-BAE8964CEAB5}"/>
    <cellStyle name="Normal 28 2" xfId="4366" xr:uid="{8BD5D5A8-C4A6-4A71-8D8D-E465E7E0B6A1}"/>
    <cellStyle name="Normal 28 3" xfId="4367" xr:uid="{1553CAFF-7648-49F9-9BE3-D2561482E8F5}"/>
    <cellStyle name="Normal 29" xfId="4368" xr:uid="{B50D116A-9EDE-4CFE-9AEB-9A155F9D27C3}"/>
    <cellStyle name="Normal 29 2" xfId="4369" xr:uid="{DE7E2DE4-69BF-4C8F-BB47-DEA3A9ABF790}"/>
    <cellStyle name="Normal 3" xfId="2" xr:uid="{665067A7-73F8-4B7E-BFD2-7BB3B9468366}"/>
    <cellStyle name="Normal 3 2" xfId="56" xr:uid="{B6E7A015-BAFA-4BEC-9C89-8CE97F79DE64}"/>
    <cellStyle name="Normal 3 2 2" xfId="57" xr:uid="{5EB91D6A-603D-4EF1-BC92-3C9BA67CD523}"/>
    <cellStyle name="Normal 3 2 2 2" xfId="288" xr:uid="{4D7533A8-2A66-40E1-82F6-0E5E93600CC5}"/>
    <cellStyle name="Normal 3 2 2 2 2" xfId="4665" xr:uid="{A3385E9B-08F1-4233-8E9E-9986D9F6DA17}"/>
    <cellStyle name="Normal 3 2 2 3" xfId="4556" xr:uid="{E3B796B4-3FA6-4B86-AE39-BAC2488DF93C}"/>
    <cellStyle name="Normal 3 2 3" xfId="58" xr:uid="{CBD4DC91-DE59-4D0C-847D-5CBE29B3105D}"/>
    <cellStyle name="Normal 3 2 4" xfId="289" xr:uid="{CE9BB30C-2FCC-4078-A6F5-F6A6397FB58D}"/>
    <cellStyle name="Normal 3 2 4 2" xfId="4666" xr:uid="{34617959-C69F-498E-9CEA-BDF2B7081B1C}"/>
    <cellStyle name="Normal 3 2 5" xfId="2506" xr:uid="{F375EA37-4AF7-4564-A24C-A468F0AAA81C}"/>
    <cellStyle name="Normal 3 2 5 2" xfId="4509" xr:uid="{0309A99D-522A-48D4-955F-DF65FCB713F5}"/>
    <cellStyle name="Normal 3 2 5 3" xfId="5304" xr:uid="{6D32F1F3-5DCE-484B-BCE2-E9042844A5E0}"/>
    <cellStyle name="Normal 3 3" xfId="59" xr:uid="{104C762F-D878-4BF8-8369-97B7D279C1CB}"/>
    <cellStyle name="Normal 3 3 2" xfId="290" xr:uid="{EE6770A2-B398-46CD-B364-6EE9EC31820C}"/>
    <cellStyle name="Normal 3 3 2 2" xfId="4667" xr:uid="{101F9B0D-E86F-4FE4-9A82-777D68ABF9B4}"/>
    <cellStyle name="Normal 3 3 3" xfId="4557" xr:uid="{683376D4-4CAC-4BB1-89DE-7FF37DC8B7E7}"/>
    <cellStyle name="Normal 3 4" xfId="96" xr:uid="{603D9D47-B597-4C9B-898B-DA9BA7E70764}"/>
    <cellStyle name="Normal 3 4 2" xfId="2502" xr:uid="{E436B58A-4E15-4E30-8836-CFED2E34AEBD}"/>
    <cellStyle name="Normal 3 4 2 2" xfId="4668" xr:uid="{88A081D0-072A-4345-A353-D58B91C78E34}"/>
    <cellStyle name="Normal 3 4 2 3" xfId="5366" xr:uid="{D04C53FC-F8FC-4586-B13A-BF44AB50B241}"/>
    <cellStyle name="Normal 3 4 3" xfId="5341" xr:uid="{D752C966-E2EF-4EFC-A058-F3A121E851C8}"/>
    <cellStyle name="Normal 3 5" xfId="2501" xr:uid="{84F9F9BB-C083-4A5C-B815-1DD8DAFBCA65}"/>
    <cellStyle name="Normal 3 5 2" xfId="4669" xr:uid="{16AA0B39-29EB-4EB9-894B-3FDD61287F91}"/>
    <cellStyle name="Normal 3 5 3" xfId="4745" xr:uid="{F37C59CF-1D7D-4999-98DE-12F0BE6DEEB7}"/>
    <cellStyle name="Normal 3 5 4" xfId="4713" xr:uid="{67D7194F-8FC0-4399-AB4D-B34B7119C176}"/>
    <cellStyle name="Normal 3 6" xfId="4664" xr:uid="{65112DF2-F53E-41C9-8383-4F06874E7654}"/>
    <cellStyle name="Normal 3 6 2" xfId="5336" xr:uid="{82152408-F8E3-4AA1-A612-5936309158E3}"/>
    <cellStyle name="Normal 3 6 2 2" xfId="5333" xr:uid="{33E72897-0688-4512-B2E5-4A1BCE291742}"/>
    <cellStyle name="Normal 3 6 3" xfId="5344" xr:uid="{F6C26FDF-E2F2-40B5-83E0-25F2424F9E61}"/>
    <cellStyle name="Normal 30" xfId="4370" xr:uid="{0F86F0B4-9D2C-4A4F-9226-2B46CFFA7FF3}"/>
    <cellStyle name="Normal 30 2" xfId="4371" xr:uid="{2889C2A8-6420-4EEA-8384-9BB4D349FDEC}"/>
    <cellStyle name="Normal 31" xfId="4372" xr:uid="{8CF73F08-9C88-4F39-ABC4-23C4A1EE75C3}"/>
    <cellStyle name="Normal 31 2" xfId="4373" xr:uid="{999B6E56-1D4D-45F9-BF17-9F0BD28BCFF5}"/>
    <cellStyle name="Normal 32" xfId="4374" xr:uid="{F3E2D4B6-ADE7-4A2D-A6F8-FE0706C2A5B1}"/>
    <cellStyle name="Normal 33" xfId="4375" xr:uid="{EE2248C0-93E0-46C0-9932-6DC1EF94AC8D}"/>
    <cellStyle name="Normal 33 2" xfId="4376" xr:uid="{4E741516-EB89-4EF8-BA43-49B875293AED}"/>
    <cellStyle name="Normal 34" xfId="4377" xr:uid="{1A284D5E-810D-4E81-B0B4-CCF77347CA56}"/>
    <cellStyle name="Normal 34 2" xfId="4378" xr:uid="{2CDFE77D-D7ED-4A8C-AADC-4F87BFABF843}"/>
    <cellStyle name="Normal 35" xfId="4379" xr:uid="{8F329DBA-2820-4B07-9133-86B5B2215F69}"/>
    <cellStyle name="Normal 35 2" xfId="4380" xr:uid="{245CD95C-06A6-4E75-8CC3-F70AB8F10FA8}"/>
    <cellStyle name="Normal 36" xfId="4381" xr:uid="{48FD9D02-EADD-410B-8B12-890386500F67}"/>
    <cellStyle name="Normal 36 2" xfId="4382" xr:uid="{0129EAC0-7324-48A6-8D56-97698A76C431}"/>
    <cellStyle name="Normal 37" xfId="4383" xr:uid="{3CD0C5D3-D344-4D8F-B01A-75695B9987D8}"/>
    <cellStyle name="Normal 37 2" xfId="4384" xr:uid="{20935147-8A95-4140-AA89-525D5611BBBF}"/>
    <cellStyle name="Normal 38" xfId="4385" xr:uid="{FB6AFAFA-FDBE-4CB4-A090-756F50D8648C}"/>
    <cellStyle name="Normal 38 2" xfId="4386" xr:uid="{EAE80F89-D7F0-4ACF-A6CA-F2170D64CDE2}"/>
    <cellStyle name="Normal 39" xfId="4387" xr:uid="{8E8B00D2-120F-4E89-8877-BB56C8E26EE9}"/>
    <cellStyle name="Normal 39 2" xfId="4388" xr:uid="{6901D1C8-E888-46D7-AD16-91505E38C29D}"/>
    <cellStyle name="Normal 39 2 2" xfId="4389" xr:uid="{3AE390D2-FF5E-4753-806C-1D0988367C9D}"/>
    <cellStyle name="Normal 39 3" xfId="4390" xr:uid="{C8AA8911-0705-4465-B7CA-F7B50433037C}"/>
    <cellStyle name="Normal 4" xfId="60" xr:uid="{4F6ECA07-DAF1-4CE6-AB51-1A3A96ADE005}"/>
    <cellStyle name="Normal 4 2" xfId="97" xr:uid="{56CA0346-50C5-4515-BF6D-743028DAB859}"/>
    <cellStyle name="Normal 4 2 2" xfId="98" xr:uid="{DF58D907-6BF0-46C7-9AFB-836CEBD8C2FE}"/>
    <cellStyle name="Normal 4 2 2 2" xfId="445" xr:uid="{96962CC1-7F89-478E-A32D-C07D5F88ECE8}"/>
    <cellStyle name="Normal 4 2 2 3" xfId="2807" xr:uid="{A545FE9D-F867-4422-8C96-2D8E11688A80}"/>
    <cellStyle name="Normal 4 2 2 4" xfId="2808" xr:uid="{E24B1D95-86B4-4479-82FC-3418E839C74D}"/>
    <cellStyle name="Normal 4 2 2 4 2" xfId="2809" xr:uid="{94D8ACB2-B61B-43A3-89E4-BEC065AAD878}"/>
    <cellStyle name="Normal 4 2 2 4 3" xfId="2810" xr:uid="{E0C0F033-377E-4F83-98E2-31E05B12F613}"/>
    <cellStyle name="Normal 4 2 2 4 3 2" xfId="2811" xr:uid="{C43A5378-9DA1-4729-83FB-314F9D1E99C7}"/>
    <cellStyle name="Normal 4 2 2 4 3 3" xfId="4312" xr:uid="{D872192E-933E-42BC-9E63-4BC86C88E2EB}"/>
    <cellStyle name="Normal 4 2 3" xfId="2493" xr:uid="{9A2B3A78-3218-49BC-8638-01428A0DCEE3}"/>
    <cellStyle name="Normal 4 2 3 2" xfId="2504" xr:uid="{093B2584-B4A3-4DDC-9B96-92E5CE0723A9}"/>
    <cellStyle name="Normal 4 2 3 2 2" xfId="4462" xr:uid="{7643D8E2-692E-402B-93B4-2D8E7AE6042C}"/>
    <cellStyle name="Normal 4 2 3 2 3" xfId="5347" xr:uid="{239018BF-8AF4-4001-B24D-B89050575240}"/>
    <cellStyle name="Normal 4 2 3 3" xfId="4463" xr:uid="{76F0A4E6-D924-4BD9-B376-53A220F0FACF}"/>
    <cellStyle name="Normal 4 2 3 3 2" xfId="4464" xr:uid="{29212242-9A5A-4078-8DB1-40D6A20ED3D1}"/>
    <cellStyle name="Normal 4 2 3 4" xfId="4465" xr:uid="{054269B5-6B1D-4139-811A-6CC46BB850AA}"/>
    <cellStyle name="Normal 4 2 3 5" xfId="4466" xr:uid="{22ACDCF5-C185-4E0B-9ACE-6D3AD8413FF4}"/>
    <cellStyle name="Normal 4 2 4" xfId="2494" xr:uid="{D5E22F0A-B9E9-48D5-8268-3FF33AAA9998}"/>
    <cellStyle name="Normal 4 2 4 2" xfId="4392" xr:uid="{4F8BBE39-A3F8-410D-907B-557939AD8DA8}"/>
    <cellStyle name="Normal 4 2 4 2 2" xfId="4467" xr:uid="{2A326670-6CCA-4A94-AF91-67967DDA595B}"/>
    <cellStyle name="Normal 4 2 4 2 3" xfId="4694" xr:uid="{279F3E6E-0852-4217-9AC6-C656896F3CFA}"/>
    <cellStyle name="Normal 4 2 4 2 4" xfId="4613" xr:uid="{06BC910A-6F66-4AE1-8026-5D6DBB8F1D38}"/>
    <cellStyle name="Normal 4 2 4 3" xfId="4576" xr:uid="{AF2D2B6A-1D9B-493D-B927-6318DFF3F842}"/>
    <cellStyle name="Normal 4 2 4 4" xfId="4714" xr:uid="{73526F47-1C2D-4795-90ED-E6ABCC85B52F}"/>
    <cellStyle name="Normal 4 2 5" xfId="1168" xr:uid="{66A5E0FC-9296-4B03-9C4C-557EC14F01F5}"/>
    <cellStyle name="Normal 4 2 6" xfId="4558" xr:uid="{6933B1E6-93AF-4DA7-9793-CCF6E8F399E6}"/>
    <cellStyle name="Normal 4 2 7" xfId="5351" xr:uid="{49241A00-FCF0-4B96-A410-72C3D2E5DECA}"/>
    <cellStyle name="Normal 4 3" xfId="528" xr:uid="{22F806AB-0211-4B4A-A18B-2306EDA511D8}"/>
    <cellStyle name="Normal 4 3 2" xfId="1170" xr:uid="{856B6A7A-4DFD-4A3F-B23A-508391812DCD}"/>
    <cellStyle name="Normal 4 3 2 2" xfId="1171" xr:uid="{EA66BAC5-0593-413F-B124-17768CD6770F}"/>
    <cellStyle name="Normal 4 3 2 3" xfId="1172" xr:uid="{6E031990-403D-48AE-98AE-E8FFEA2D8006}"/>
    <cellStyle name="Normal 4 3 3" xfId="1169" xr:uid="{388625AD-107F-4F8F-AD1F-E06EF770F567}"/>
    <cellStyle name="Normal 4 3 3 2" xfId="4434" xr:uid="{CFBB9AE0-4D01-435F-9BA0-058C01CADE0F}"/>
    <cellStyle name="Normal 4 3 4" xfId="2812" xr:uid="{7E4E12D4-9324-47AD-B8BF-F82F67CA3302}"/>
    <cellStyle name="Normal 4 3 4 2" xfId="5363" xr:uid="{33DFA3B1-109E-4521-B3B0-D63173457083}"/>
    <cellStyle name="Normal 4 3 5" xfId="2813" xr:uid="{67F72533-41F7-4C37-84F3-AF13BA31E257}"/>
    <cellStyle name="Normal 4 3 5 2" xfId="2814" xr:uid="{40081608-1F54-4B76-93D7-E0D4214EF7CD}"/>
    <cellStyle name="Normal 4 3 5 3" xfId="2815" xr:uid="{972B287C-3D5F-406B-AD5B-E4F33AB7C443}"/>
    <cellStyle name="Normal 4 3 5 3 2" xfId="2816" xr:uid="{E3F6CABD-972A-447E-9F8F-762D1E3BAA05}"/>
    <cellStyle name="Normal 4 3 5 3 3" xfId="4311" xr:uid="{10F6306B-C9CF-4007-9DE8-9B907F6B8AC7}"/>
    <cellStyle name="Normal 4 3 6" xfId="4314" xr:uid="{911684CD-CC18-47B1-A952-AF9298E0734B}"/>
    <cellStyle name="Normal 4 3 7" xfId="5346" xr:uid="{E77AE3E9-87A5-469C-AE9D-0F373B6AC2CB}"/>
    <cellStyle name="Normal 4 4" xfId="453" xr:uid="{EDDF014C-7F9D-4AEC-822A-33F491166E0C}"/>
    <cellStyle name="Normal 4 4 2" xfId="2495" xr:uid="{B659E773-464F-4983-960E-67D1608FCA75}"/>
    <cellStyle name="Normal 4 4 2 2" xfId="5355" xr:uid="{DACEDD18-CC28-476B-8454-84000F586758}"/>
    <cellStyle name="Normal 4 4 3" xfId="2503" xr:uid="{2DE7D180-FCE7-47E9-B257-6BF34FAF5516}"/>
    <cellStyle name="Normal 4 4 3 2" xfId="4317" xr:uid="{37EC64F9-4122-494A-9ED1-7B05E2F142EC}"/>
    <cellStyle name="Normal 4 4 3 3" xfId="4316" xr:uid="{ED8F57D0-58CD-436B-85C1-81A7C850EEAC}"/>
    <cellStyle name="Normal 4 4 4" xfId="4747" xr:uid="{A7253413-2CC4-4216-BCE3-175F4F711ED2}"/>
    <cellStyle name="Normal 4 4 4 2" xfId="5364" xr:uid="{107D0A7A-1785-40DB-8D4B-197ABEDF643C}"/>
    <cellStyle name="Normal 4 4 5" xfId="5345" xr:uid="{1E1E6A53-BD90-4095-A41E-AC682483AF81}"/>
    <cellStyle name="Normal 4 5" xfId="2496" xr:uid="{3C6E10D5-468D-44D1-BD70-ECD477F470DE}"/>
    <cellStyle name="Normal 4 5 2" xfId="4391" xr:uid="{516EFE13-5D48-47BE-84A2-71DD5B72B58E}"/>
    <cellStyle name="Normal 4 6" xfId="2497" xr:uid="{8ECCB9C0-038A-4652-B7AB-A1B0F5B95A9A}"/>
    <cellStyle name="Normal 4 7" xfId="900" xr:uid="{578D5B82-E257-4428-A1B9-74CB8781AB76}"/>
    <cellStyle name="Normal 4 8" xfId="5350" xr:uid="{1FF41A11-94EB-40C8-A071-B2A1E57494D7}"/>
    <cellStyle name="Normal 40" xfId="4393" xr:uid="{8B24A6FC-4230-4D59-A575-948EFFC33183}"/>
    <cellStyle name="Normal 40 2" xfId="4394" xr:uid="{0A717200-DFAF-485A-B76E-BE15D0D95908}"/>
    <cellStyle name="Normal 40 2 2" xfId="4395" xr:uid="{5E9367D6-AF8E-428E-A464-CF261A28EC81}"/>
    <cellStyle name="Normal 40 3" xfId="4396" xr:uid="{B78ED0E0-E208-431F-BBD7-5D98D14E43E5}"/>
    <cellStyle name="Normal 41" xfId="4397" xr:uid="{6FDA9C67-0F6A-457B-A141-B27D7B2F025A}"/>
    <cellStyle name="Normal 41 2" xfId="4398" xr:uid="{673FD71A-E143-4CF7-A430-8878286C7FE0}"/>
    <cellStyle name="Normal 42" xfId="4399" xr:uid="{3AE227D7-C170-4479-B318-D925949DD59A}"/>
    <cellStyle name="Normal 42 2" xfId="4400" xr:uid="{6448BE1D-1197-4F3C-9F02-9BF74081775B}"/>
    <cellStyle name="Normal 43" xfId="4401" xr:uid="{A5B61D90-AD6F-4766-AECE-F7CC36B576FF}"/>
    <cellStyle name="Normal 43 2" xfId="4402" xr:uid="{6B75B8AD-D2C1-4441-83B6-B1610E805045}"/>
    <cellStyle name="Normal 44" xfId="4412" xr:uid="{A9DDE8DC-97C3-401C-B707-0AEB1DD72E08}"/>
    <cellStyle name="Normal 44 2" xfId="4413" xr:uid="{C12FE892-A85E-4B1D-98CE-3131B2FDFFEB}"/>
    <cellStyle name="Normal 45" xfId="4674" xr:uid="{647FADC8-9202-45A3-AD4E-8EBAE96D4980}"/>
    <cellStyle name="Normal 45 2" xfId="5324" xr:uid="{A32F764C-2B02-417F-89CF-290258E3E391}"/>
    <cellStyle name="Normal 45 3" xfId="5323" xr:uid="{2BA0428E-3058-479E-BA05-7741B66C689C}"/>
    <cellStyle name="Normal 5" xfId="61" xr:uid="{D1EF5E21-4340-43C5-B996-227B91EEAD5C}"/>
    <cellStyle name="Normal 5 10" xfId="291" xr:uid="{CAFC3C69-3EFD-4FD4-9A0E-28CF039EA925}"/>
    <cellStyle name="Normal 5 10 2" xfId="529" xr:uid="{9BE63F5D-8213-41D5-A406-DCB33E3A103B}"/>
    <cellStyle name="Normal 5 10 2 2" xfId="1173" xr:uid="{9F8629C2-6F5C-4B33-B4FC-63C86AEA717E}"/>
    <cellStyle name="Normal 5 10 2 3" xfId="2817" xr:uid="{E88BB8C0-3F41-4197-A923-A7FF3DD37FED}"/>
    <cellStyle name="Normal 5 10 2 4" xfId="2818" xr:uid="{46CE53BB-C9F1-4594-9215-6C52831BFEB4}"/>
    <cellStyle name="Normal 5 10 3" xfId="1174" xr:uid="{4C3ABCD6-A5E2-49B0-B459-222908328B94}"/>
    <cellStyle name="Normal 5 10 3 2" xfId="2819" xr:uid="{D667C16A-C0A0-41A8-85D3-C2308E9D311E}"/>
    <cellStyle name="Normal 5 10 3 3" xfId="2820" xr:uid="{1EAA536F-C101-4391-8EB5-C528BBEDC37A}"/>
    <cellStyle name="Normal 5 10 3 4" xfId="2821" xr:uid="{9E43F124-1F2C-421D-860A-8680F4D997B1}"/>
    <cellStyle name="Normal 5 10 4" xfId="2822" xr:uid="{B481844B-E8D2-4169-B271-F0BB67F36730}"/>
    <cellStyle name="Normal 5 10 5" xfId="2823" xr:uid="{201E50F4-55D1-403E-9F03-2C5904D38764}"/>
    <cellStyle name="Normal 5 10 6" xfId="2824" xr:uid="{630EE648-388A-4184-ACC5-61DB1193E708}"/>
    <cellStyle name="Normal 5 11" xfId="292" xr:uid="{778D9BED-D428-4F82-9B06-00A17C4A416E}"/>
    <cellStyle name="Normal 5 11 2" xfId="1175" xr:uid="{B3ED83CE-E7CB-4729-BCA0-BA8E9E8A390E}"/>
    <cellStyle name="Normal 5 11 2 2" xfId="2825" xr:uid="{AF2D4B43-F8A2-43E4-9AE5-92015858214D}"/>
    <cellStyle name="Normal 5 11 2 2 2" xfId="4403" xr:uid="{08406A29-3978-46E9-AD77-C86567CF7B2E}"/>
    <cellStyle name="Normal 5 11 2 2 3" xfId="4681" xr:uid="{6FC273CF-10BF-45CF-BE2D-26860D796969}"/>
    <cellStyle name="Normal 5 11 2 3" xfId="2826" xr:uid="{498E3CB6-3269-4522-8AC4-8B2DA28FB699}"/>
    <cellStyle name="Normal 5 11 2 4" xfId="2827" xr:uid="{486A812E-E8A7-4091-962B-F480590D4F12}"/>
    <cellStyle name="Normal 5 11 3" xfId="2828" xr:uid="{171D21DE-9D24-4D63-9C93-8F25DB58B118}"/>
    <cellStyle name="Normal 5 11 3 2" xfId="5340" xr:uid="{A3F14EE6-D5B2-450E-BDC6-FCF98B3491F1}"/>
    <cellStyle name="Normal 5 11 4" xfId="2829" xr:uid="{41A9DA5D-C116-4F51-B3E2-F34F1AAB96F5}"/>
    <cellStyle name="Normal 5 11 4 2" xfId="4577" xr:uid="{DC1B66B4-6E7A-4286-AEA2-63D3E3AFA45E}"/>
    <cellStyle name="Normal 5 11 4 3" xfId="4682" xr:uid="{3D2D5CDB-C835-4E23-A1A2-93704136DFA2}"/>
    <cellStyle name="Normal 5 11 4 4" xfId="4606" xr:uid="{2019E0BE-4F7F-4DA5-A5E9-3C2446A9A5B4}"/>
    <cellStyle name="Normal 5 11 5" xfId="2830" xr:uid="{F77E741F-0872-4081-A409-739EB119E0E6}"/>
    <cellStyle name="Normal 5 12" xfId="1176" xr:uid="{78FF8DC8-CC29-451E-AF5A-BF9EE7EEDD63}"/>
    <cellStyle name="Normal 5 12 2" xfId="2831" xr:uid="{57DAF951-BEB4-4090-A9F4-209D72E509E6}"/>
    <cellStyle name="Normal 5 12 3" xfId="2832" xr:uid="{1C40FD66-5ABB-493C-B927-8744309BDBD6}"/>
    <cellStyle name="Normal 5 12 4" xfId="2833" xr:uid="{D5695289-A37F-42F6-9A90-37C52F701C57}"/>
    <cellStyle name="Normal 5 13" xfId="901" xr:uid="{E180DA73-434C-45B5-B243-5D58D3ECA526}"/>
    <cellStyle name="Normal 5 13 2" xfId="2834" xr:uid="{C0EB362F-36FD-4349-902E-20B9BB1C9A14}"/>
    <cellStyle name="Normal 5 13 3" xfId="2835" xr:uid="{92D64E8D-D4AE-4D36-A11C-869740D2F0E3}"/>
    <cellStyle name="Normal 5 13 4" xfId="2836" xr:uid="{86485F23-9353-4014-BC55-C061569A1D3D}"/>
    <cellStyle name="Normal 5 14" xfId="2837" xr:uid="{BD5FBB59-6FF3-470B-AAFA-45FDE5D13364}"/>
    <cellStyle name="Normal 5 14 2" xfId="2838" xr:uid="{DA48CDA3-D197-4D40-943C-2FB19D7F0908}"/>
    <cellStyle name="Normal 5 15" xfId="2839" xr:uid="{B8570355-B87E-4D4E-9FAB-BA7FE2EC6B30}"/>
    <cellStyle name="Normal 5 16" xfId="2840" xr:uid="{B4621261-1E5C-4D2B-BCE7-EE1BB13AD61D}"/>
    <cellStyle name="Normal 5 17" xfId="2841" xr:uid="{E79AA6E8-8E3C-4A06-AED9-FE1B4F29E9C7}"/>
    <cellStyle name="Normal 5 18" xfId="5361" xr:uid="{E7D41195-1069-4802-AF93-411C574EDC26}"/>
    <cellStyle name="Normal 5 2" xfId="62" xr:uid="{C8D3A467-1AF0-4280-9AFB-131C02571C39}"/>
    <cellStyle name="Normal 5 2 2" xfId="187" xr:uid="{427FCF49-E609-443E-BE2E-4A906217EDBD}"/>
    <cellStyle name="Normal 5 2 2 2" xfId="188" xr:uid="{5F6D79FF-72F7-4E54-B0D3-7F6F7412B811}"/>
    <cellStyle name="Normal 5 2 2 2 2" xfId="189" xr:uid="{EEA930CB-BB3C-458A-8584-F355699E990A}"/>
    <cellStyle name="Normal 5 2 2 2 2 2" xfId="190" xr:uid="{BC4EA21F-4816-4558-AA99-9A7A46503311}"/>
    <cellStyle name="Normal 5 2 2 2 3" xfId="191" xr:uid="{9F51C82A-43C7-4CEC-9A34-108FF19D071F}"/>
    <cellStyle name="Normal 5 2 2 2 4" xfId="4670" xr:uid="{8BFFD95D-D7F5-4A05-9D9E-5FFBD72E606D}"/>
    <cellStyle name="Normal 5 2 2 2 5" xfId="5300" xr:uid="{D10E905A-2C78-43A9-AF45-A3BE36A70534}"/>
    <cellStyle name="Normal 5 2 2 3" xfId="192" xr:uid="{3991FDC8-4D0A-426F-9F3D-0EEE08F78260}"/>
    <cellStyle name="Normal 5 2 2 3 2" xfId="193" xr:uid="{0B42999C-69C4-460A-9519-BF68CEC814CE}"/>
    <cellStyle name="Normal 5 2 2 4" xfId="194" xr:uid="{99BB972E-03A5-4753-8017-70237B9CF8FE}"/>
    <cellStyle name="Normal 5 2 2 5" xfId="293" xr:uid="{0B0CC61E-5663-4FB3-83A7-72DE43B9B3C2}"/>
    <cellStyle name="Normal 5 2 2 6" xfId="4596" xr:uid="{9A219E4E-25C0-4BFF-AD6F-A0619C708CBC}"/>
    <cellStyle name="Normal 5 2 2 7" xfId="5329" xr:uid="{C0B5EB34-829E-48C4-8C64-37176F2B001B}"/>
    <cellStyle name="Normal 5 2 3" xfId="195" xr:uid="{9A13607C-FED3-48D4-A2B3-F669F66CA75D}"/>
    <cellStyle name="Normal 5 2 3 2" xfId="196" xr:uid="{C3F16788-7328-4E34-8A1A-8096B50EB7C4}"/>
    <cellStyle name="Normal 5 2 3 2 2" xfId="197" xr:uid="{3B2F45FD-C98B-45A4-B3B5-3E8533B981AE}"/>
    <cellStyle name="Normal 5 2 3 2 3" xfId="4559" xr:uid="{BEBF3069-D257-460F-A793-AAE6CEEE0A80}"/>
    <cellStyle name="Normal 5 2 3 2 4" xfId="5301" xr:uid="{81BB9482-EB7D-461F-A8E2-ACCDB1FF5082}"/>
    <cellStyle name="Normal 5 2 3 3" xfId="198" xr:uid="{E009F4F6-068D-43AC-8916-2A9A2AFB1C87}"/>
    <cellStyle name="Normal 5 2 3 3 2" xfId="4742" xr:uid="{8AA33DBB-646F-4963-B5BB-5FF96F557B8C}"/>
    <cellStyle name="Normal 5 2 3 4" xfId="4404" xr:uid="{F8A910E1-8E2D-41A5-8C81-615C59CC8A31}"/>
    <cellStyle name="Normal 5 2 3 4 2" xfId="4715" xr:uid="{9FF2EB47-2898-421B-B4F8-F37CC70A1E2D}"/>
    <cellStyle name="Normal 5 2 3 5" xfId="4597" xr:uid="{A97496B4-CE40-4089-BE6B-6142DD9345B0}"/>
    <cellStyle name="Normal 5 2 3 6" xfId="5321" xr:uid="{BB9B82B0-DDEF-48EC-8003-2D01326D4C92}"/>
    <cellStyle name="Normal 5 2 3 7" xfId="5330" xr:uid="{B0EEF2B3-DAD1-41AF-AA82-21072BCBC004}"/>
    <cellStyle name="Normal 5 2 4" xfId="199" xr:uid="{48C44521-8F91-4994-9772-F136BB7FFC65}"/>
    <cellStyle name="Normal 5 2 4 2" xfId="200" xr:uid="{34F10F82-7E3D-455C-A3BE-073FF7B83A1B}"/>
    <cellStyle name="Normal 5 2 5" xfId="201" xr:uid="{2674E7CE-7C19-4F01-8E90-8397F2BB87B5}"/>
    <cellStyle name="Normal 5 2 6" xfId="186" xr:uid="{7E67F522-5680-46F1-AD7C-DB8A05D4652E}"/>
    <cellStyle name="Normal 5 3" xfId="63" xr:uid="{DC7334FC-8BF8-4B0B-8716-87DAFE775A8E}"/>
    <cellStyle name="Normal 5 3 2" xfId="4406" xr:uid="{34E9E282-2F34-4E71-A3A5-2BDE877708DB}"/>
    <cellStyle name="Normal 5 3 3" xfId="4405" xr:uid="{C7D710F7-35D0-4D23-904C-B21A9D9CDB8B}"/>
    <cellStyle name="Normal 5 4" xfId="99" xr:uid="{2071C78A-BFC3-4329-91DF-4BF777B8C08B}"/>
    <cellStyle name="Normal 5 4 10" xfId="2842" xr:uid="{024464A4-92E1-4B81-A0EC-C54CC10E720C}"/>
    <cellStyle name="Normal 5 4 11" xfId="2843" xr:uid="{1F60128B-63D7-4D81-A837-980A0BD0CDD4}"/>
    <cellStyle name="Normal 5 4 2" xfId="100" xr:uid="{85F508F5-0E74-40C9-8691-4EBDEECD3775}"/>
    <cellStyle name="Normal 5 4 2 2" xfId="101" xr:uid="{3AD5C487-2402-47F8-B1AF-C2B47C41D452}"/>
    <cellStyle name="Normal 5 4 2 2 2" xfId="294" xr:uid="{C8FCB825-57DC-4538-A2C7-7E8A90C018ED}"/>
    <cellStyle name="Normal 5 4 2 2 2 2" xfId="530" xr:uid="{B0FDDDA5-3972-4BCA-9050-AFE1DE9D8373}"/>
    <cellStyle name="Normal 5 4 2 2 2 2 2" xfId="531" xr:uid="{9BB2B567-1882-420A-907D-4D342371EC96}"/>
    <cellStyle name="Normal 5 4 2 2 2 2 2 2" xfId="1177" xr:uid="{8329EB03-299B-4DF3-A282-7C8B81FA3B45}"/>
    <cellStyle name="Normal 5 4 2 2 2 2 2 2 2" xfId="1178" xr:uid="{B55194E2-1AFA-4A3D-AEBF-44AD0CA9AD44}"/>
    <cellStyle name="Normal 5 4 2 2 2 2 2 3" xfId="1179" xr:uid="{44D034AD-0FBE-4CDA-89E4-C9A40326B54F}"/>
    <cellStyle name="Normal 5 4 2 2 2 2 3" xfId="1180" xr:uid="{AF558D9E-3D89-4BF5-A054-0D2975EB167F}"/>
    <cellStyle name="Normal 5 4 2 2 2 2 3 2" xfId="1181" xr:uid="{F0B16559-7994-4F76-A430-BB2ACED072A1}"/>
    <cellStyle name="Normal 5 4 2 2 2 2 4" xfId="1182" xr:uid="{0D3769A6-4759-4E84-8678-C795F8679E8A}"/>
    <cellStyle name="Normal 5 4 2 2 2 3" xfId="532" xr:uid="{55537256-D5AC-48E7-961E-CAF1DC7184F0}"/>
    <cellStyle name="Normal 5 4 2 2 2 3 2" xfId="1183" xr:uid="{4B45E86A-4AA7-45EA-81AF-B607CB2A05C0}"/>
    <cellStyle name="Normal 5 4 2 2 2 3 2 2" xfId="1184" xr:uid="{AAF34EC6-BCB9-4AA4-ABBF-CB64338ED8B3}"/>
    <cellStyle name="Normal 5 4 2 2 2 3 3" xfId="1185" xr:uid="{8D328D26-6C22-4AA1-A2BF-DAC9E2A2A1CA}"/>
    <cellStyle name="Normal 5 4 2 2 2 3 4" xfId="2844" xr:uid="{5588F80A-CC5A-4896-81B8-C0BEE280BC95}"/>
    <cellStyle name="Normal 5 4 2 2 2 4" xfId="1186" xr:uid="{EED6B34C-A1FF-4EF9-AFC4-3776F5A7CA41}"/>
    <cellStyle name="Normal 5 4 2 2 2 4 2" xfId="1187" xr:uid="{AB526A82-A5CB-4356-BB78-14A3BE7891B7}"/>
    <cellStyle name="Normal 5 4 2 2 2 5" xfId="1188" xr:uid="{809375CF-A972-4601-80E6-B293A528DBEF}"/>
    <cellStyle name="Normal 5 4 2 2 2 6" xfId="2845" xr:uid="{EE7D7198-145C-440E-9870-3ECE6BDF18E7}"/>
    <cellStyle name="Normal 5 4 2 2 3" xfId="295" xr:uid="{CCB10A3D-DBE3-40E6-BF4C-E038A3EA703C}"/>
    <cellStyle name="Normal 5 4 2 2 3 2" xfId="533" xr:uid="{E4E8F7A9-BF6E-4BFB-A551-116E9D9E4E91}"/>
    <cellStyle name="Normal 5 4 2 2 3 2 2" xfId="534" xr:uid="{929E0000-2E28-4542-916E-57E827AC4A38}"/>
    <cellStyle name="Normal 5 4 2 2 3 2 2 2" xfId="1189" xr:uid="{D219524C-2DB0-4E58-83D4-DB2B6C9EE55C}"/>
    <cellStyle name="Normal 5 4 2 2 3 2 2 2 2" xfId="1190" xr:uid="{081C3D43-5AA9-4B96-B968-B8239DEFE9D1}"/>
    <cellStyle name="Normal 5 4 2 2 3 2 2 3" xfId="1191" xr:uid="{DCFBDEA0-6CD6-4F45-B859-13D2282D2540}"/>
    <cellStyle name="Normal 5 4 2 2 3 2 3" xfId="1192" xr:uid="{E96B7BE3-251C-4109-9D08-69267A66E60B}"/>
    <cellStyle name="Normal 5 4 2 2 3 2 3 2" xfId="1193" xr:uid="{81817863-F4A9-4DFB-AF02-EEB92A594391}"/>
    <cellStyle name="Normal 5 4 2 2 3 2 4" xfId="1194" xr:uid="{D94E5D0F-C843-49C9-A0E6-7CB1D2EF4618}"/>
    <cellStyle name="Normal 5 4 2 2 3 3" xfId="535" xr:uid="{8F4110CC-8579-4EBF-B8EE-BA8420AB2156}"/>
    <cellStyle name="Normal 5 4 2 2 3 3 2" xfId="1195" xr:uid="{0EE1E9E9-D15A-48F9-BA2A-99A81C1F5709}"/>
    <cellStyle name="Normal 5 4 2 2 3 3 2 2" xfId="1196" xr:uid="{B199BA17-0746-4CC1-B046-7CB1C97459CE}"/>
    <cellStyle name="Normal 5 4 2 2 3 3 3" xfId="1197" xr:uid="{7F1734E6-55F9-45CE-9CE0-E3212870DA03}"/>
    <cellStyle name="Normal 5 4 2 2 3 4" xfId="1198" xr:uid="{76B93EA6-30E6-4401-8D58-2761544FDB4D}"/>
    <cellStyle name="Normal 5 4 2 2 3 4 2" xfId="1199" xr:uid="{7BEF0A37-22F7-461B-A587-9B35B74CFE78}"/>
    <cellStyle name="Normal 5 4 2 2 3 5" xfId="1200" xr:uid="{D3067A51-843D-4067-AF84-A33E4BAE0457}"/>
    <cellStyle name="Normal 5 4 2 2 4" xfId="536" xr:uid="{0373B609-493E-4D01-9CF5-35A06F65FF1E}"/>
    <cellStyle name="Normal 5 4 2 2 4 2" xfId="537" xr:uid="{EB4A95D5-97E5-430A-84E6-BB3A730DB609}"/>
    <cellStyle name="Normal 5 4 2 2 4 2 2" xfId="1201" xr:uid="{374E47BC-8F22-44DE-9417-CD26D1FC8DCA}"/>
    <cellStyle name="Normal 5 4 2 2 4 2 2 2" xfId="1202" xr:uid="{2B255D6E-C8CB-49A0-89FE-70F800B425CE}"/>
    <cellStyle name="Normal 5 4 2 2 4 2 3" xfId="1203" xr:uid="{0E29112C-4A11-4D80-82FE-9FF71FBC480F}"/>
    <cellStyle name="Normal 5 4 2 2 4 3" xfId="1204" xr:uid="{58A07385-0C91-4DB8-AE50-71254C80094F}"/>
    <cellStyle name="Normal 5 4 2 2 4 3 2" xfId="1205" xr:uid="{001E29A8-17D7-42F8-8516-EA41AAF2BD8F}"/>
    <cellStyle name="Normal 5 4 2 2 4 4" xfId="1206" xr:uid="{41AD90D5-C54C-45BA-B01C-8564F2754D2A}"/>
    <cellStyle name="Normal 5 4 2 2 5" xfId="538" xr:uid="{8BE1B93A-C8CF-4757-915D-F38C71706E3C}"/>
    <cellStyle name="Normal 5 4 2 2 5 2" xfId="1207" xr:uid="{4B30BDD4-3605-4390-A6C7-18EB95EC6D00}"/>
    <cellStyle name="Normal 5 4 2 2 5 2 2" xfId="1208" xr:uid="{70E0F232-6E42-4037-B237-1ED8B5E94DE8}"/>
    <cellStyle name="Normal 5 4 2 2 5 3" xfId="1209" xr:uid="{16AB533F-963D-4A35-86BA-6C5911448D50}"/>
    <cellStyle name="Normal 5 4 2 2 5 4" xfId="2846" xr:uid="{7C9BDB6C-9678-4136-88E2-3F065B29AD20}"/>
    <cellStyle name="Normal 5 4 2 2 6" xfId="1210" xr:uid="{476B039D-E0CA-4008-ACC3-431225142F6D}"/>
    <cellStyle name="Normal 5 4 2 2 6 2" xfId="1211" xr:uid="{72CB7B1F-DF20-434B-B18C-806F28E74A29}"/>
    <cellStyle name="Normal 5 4 2 2 7" xfId="1212" xr:uid="{D18FC447-7B31-4234-A26E-72EF6B03822E}"/>
    <cellStyle name="Normal 5 4 2 2 8" xfId="2847" xr:uid="{BA6D191E-BCF3-4386-8154-B2F957774F5C}"/>
    <cellStyle name="Normal 5 4 2 3" xfId="296" xr:uid="{C2E8663B-C860-4EEC-A42B-CD28F753F1C7}"/>
    <cellStyle name="Normal 5 4 2 3 2" xfId="539" xr:uid="{6198D4DF-67FC-4E2D-A09A-1FA600F5A835}"/>
    <cellStyle name="Normal 5 4 2 3 2 2" xfId="540" xr:uid="{0B3399A8-C451-481D-B2E7-8D0AB6B95324}"/>
    <cellStyle name="Normal 5 4 2 3 2 2 2" xfId="1213" xr:uid="{98B03013-7248-4CD1-99BC-C72A6B767435}"/>
    <cellStyle name="Normal 5 4 2 3 2 2 2 2" xfId="1214" xr:uid="{4B177DFA-7B21-402C-9B0D-1635A26C47F5}"/>
    <cellStyle name="Normal 5 4 2 3 2 2 3" xfId="1215" xr:uid="{B080047C-EA50-4CA0-A5C6-FD123510C667}"/>
    <cellStyle name="Normal 5 4 2 3 2 3" xfId="1216" xr:uid="{94266A12-B2FB-43AC-BFD7-6358BD1528CD}"/>
    <cellStyle name="Normal 5 4 2 3 2 3 2" xfId="1217" xr:uid="{CEADC1CC-A1E8-4AF0-B1CF-74C3C61C2A6C}"/>
    <cellStyle name="Normal 5 4 2 3 2 4" xfId="1218" xr:uid="{EC6C360F-2C5B-4F83-809F-CAFDA30DAE4F}"/>
    <cellStyle name="Normal 5 4 2 3 3" xfId="541" xr:uid="{ED64B5AB-9B9D-482E-AB2E-FAC96FBC360B}"/>
    <cellStyle name="Normal 5 4 2 3 3 2" xfId="1219" xr:uid="{45886D80-60DB-4C1A-BA11-1178A1DB9E94}"/>
    <cellStyle name="Normal 5 4 2 3 3 2 2" xfId="1220" xr:uid="{42E658F7-E040-4887-A83F-73B9698ADD96}"/>
    <cellStyle name="Normal 5 4 2 3 3 3" xfId="1221" xr:uid="{B7FBC56E-2B8E-4C62-A38C-91853E38A76A}"/>
    <cellStyle name="Normal 5 4 2 3 3 4" xfId="2848" xr:uid="{125BE5A8-0F15-41EE-BE99-162DAC7E941D}"/>
    <cellStyle name="Normal 5 4 2 3 4" xfId="1222" xr:uid="{C9672437-7C29-4BDB-9553-067FBF393149}"/>
    <cellStyle name="Normal 5 4 2 3 4 2" xfId="1223" xr:uid="{376BB0F4-7DC6-4FC9-BD74-7661C0382E25}"/>
    <cellStyle name="Normal 5 4 2 3 5" xfId="1224" xr:uid="{4EACCD52-3E50-4F47-B6AE-DF8207EE240B}"/>
    <cellStyle name="Normal 5 4 2 3 6" xfId="2849" xr:uid="{BDEA4697-0888-4C98-98DD-547F6890026C}"/>
    <cellStyle name="Normal 5 4 2 4" xfId="297" xr:uid="{B4EBB32C-EC44-4BB9-8A6A-BCA0F4438D99}"/>
    <cellStyle name="Normal 5 4 2 4 2" xfId="542" xr:uid="{B38C4FCB-D8AC-4E00-9B5B-E9644022999C}"/>
    <cellStyle name="Normal 5 4 2 4 2 2" xfId="543" xr:uid="{27BD5B60-6689-4EE4-AC77-D619AFE5D940}"/>
    <cellStyle name="Normal 5 4 2 4 2 2 2" xfId="1225" xr:uid="{25C64781-03E3-4EBA-8EDA-50E9DFD9D39E}"/>
    <cellStyle name="Normal 5 4 2 4 2 2 2 2" xfId="1226" xr:uid="{0A7DF365-F1E8-4580-A547-7CC2F1BA738D}"/>
    <cellStyle name="Normal 5 4 2 4 2 2 3" xfId="1227" xr:uid="{6CFF177D-0D37-4BDD-B4A3-D9A72E3400DA}"/>
    <cellStyle name="Normal 5 4 2 4 2 3" xfId="1228" xr:uid="{FA9354D1-4FF8-48D4-8963-30E246EE6768}"/>
    <cellStyle name="Normal 5 4 2 4 2 3 2" xfId="1229" xr:uid="{DA89815A-74B1-487E-A7B1-82D2B6713AB4}"/>
    <cellStyle name="Normal 5 4 2 4 2 4" xfId="1230" xr:uid="{37A43952-AF94-48ED-8DF0-4FE3557A14C3}"/>
    <cellStyle name="Normal 5 4 2 4 3" xfId="544" xr:uid="{6672AB55-D323-4F34-A46B-87EC21092D3A}"/>
    <cellStyle name="Normal 5 4 2 4 3 2" xfId="1231" xr:uid="{092EFFDF-7FDB-4210-908B-63A0708ABCAA}"/>
    <cellStyle name="Normal 5 4 2 4 3 2 2" xfId="1232" xr:uid="{D1C5161E-A8A8-4952-99B8-0B0ED060DF96}"/>
    <cellStyle name="Normal 5 4 2 4 3 3" xfId="1233" xr:uid="{4F652F52-804E-4C1C-909B-77536F9467D9}"/>
    <cellStyle name="Normal 5 4 2 4 4" xfId="1234" xr:uid="{17D6A984-B023-4423-BE08-FED2281E8D81}"/>
    <cellStyle name="Normal 5 4 2 4 4 2" xfId="1235" xr:uid="{E54F41DC-180A-436D-8EBC-E1DD4FF152CC}"/>
    <cellStyle name="Normal 5 4 2 4 5" xfId="1236" xr:uid="{414E1B5D-E132-45D4-8E65-DA1B58BFDC3F}"/>
    <cellStyle name="Normal 5 4 2 5" xfId="298" xr:uid="{2DEC74A6-8627-44A9-AA6E-8CD16D029351}"/>
    <cellStyle name="Normal 5 4 2 5 2" xfId="545" xr:uid="{1CABFE2B-7FDF-48CF-AA5E-33210CC48329}"/>
    <cellStyle name="Normal 5 4 2 5 2 2" xfId="1237" xr:uid="{076E8799-1CA9-45E1-B174-C3FF7596C24C}"/>
    <cellStyle name="Normal 5 4 2 5 2 2 2" xfId="1238" xr:uid="{A9B01528-EAB8-434F-B80E-AF5AF1F4AF9B}"/>
    <cellStyle name="Normal 5 4 2 5 2 3" xfId="1239" xr:uid="{32EF7625-8232-409A-84D8-9E6C248CF7AA}"/>
    <cellStyle name="Normal 5 4 2 5 3" xfId="1240" xr:uid="{F1DF443C-8073-45E8-B2DE-1DA44B8FFE8A}"/>
    <cellStyle name="Normal 5 4 2 5 3 2" xfId="1241" xr:uid="{E73FF5B0-601A-4944-8FC6-9F3ED9D4416A}"/>
    <cellStyle name="Normal 5 4 2 5 4" xfId="1242" xr:uid="{9248AEFB-C2F8-4DE2-89B2-44584E7E96FF}"/>
    <cellStyle name="Normal 5 4 2 6" xfId="546" xr:uid="{C9AF0521-C71E-4FF3-AFF7-CDC98FE0DAC4}"/>
    <cellStyle name="Normal 5 4 2 6 2" xfId="1243" xr:uid="{54197C99-DA3F-4BA2-B26F-A2F334460164}"/>
    <cellStyle name="Normal 5 4 2 6 2 2" xfId="1244" xr:uid="{2A277658-0A50-4531-A3FA-5A93310F2FC5}"/>
    <cellStyle name="Normal 5 4 2 6 2 3" xfId="4419" xr:uid="{2A7012C7-11AD-42F3-A8D1-542508A718B3}"/>
    <cellStyle name="Normal 5 4 2 6 3" xfId="1245" xr:uid="{558E023F-B3B8-438D-85D9-97D10B1C491D}"/>
    <cellStyle name="Normal 5 4 2 6 4" xfId="2850" xr:uid="{67666050-ABD6-4849-8461-CC2040EA8858}"/>
    <cellStyle name="Normal 5 4 2 6 4 2" xfId="4584" xr:uid="{47B2414E-576B-4B02-B3FF-1A90114DE0A1}"/>
    <cellStyle name="Normal 5 4 2 6 4 3" xfId="4683" xr:uid="{68FB418B-6F03-47EC-8D01-12F18B9FCC80}"/>
    <cellStyle name="Normal 5 4 2 6 4 4" xfId="4611" xr:uid="{85A570EE-24D2-4E04-A4E8-F1859B274ABE}"/>
    <cellStyle name="Normal 5 4 2 7" xfId="1246" xr:uid="{3EB02E99-3E07-47F6-A804-DA16ADB25492}"/>
    <cellStyle name="Normal 5 4 2 7 2" xfId="1247" xr:uid="{8C8CF7E3-0D4C-4CD5-8EFD-125A41D9EB66}"/>
    <cellStyle name="Normal 5 4 2 8" xfId="1248" xr:uid="{92ECA245-95AC-4CA8-9699-732C3AD7B4D7}"/>
    <cellStyle name="Normal 5 4 2 9" xfId="2851" xr:uid="{F7C038C6-EDDA-4E62-9BF4-40CA8378F8F6}"/>
    <cellStyle name="Normal 5 4 3" xfId="102" xr:uid="{1610543E-0684-4BB6-87A5-EB138C4FC041}"/>
    <cellStyle name="Normal 5 4 3 2" xfId="103" xr:uid="{1409A6F8-CEA4-4213-8B9F-4C2DBDDEE2BD}"/>
    <cellStyle name="Normal 5 4 3 2 2" xfId="547" xr:uid="{F6773251-664B-4045-BD15-59822092935D}"/>
    <cellStyle name="Normal 5 4 3 2 2 2" xfId="548" xr:uid="{DF5D28F2-7089-4A41-A3C1-A62E45FB671E}"/>
    <cellStyle name="Normal 5 4 3 2 2 2 2" xfId="1249" xr:uid="{92D24356-3DE5-4776-AB66-FDD83DA74435}"/>
    <cellStyle name="Normal 5 4 3 2 2 2 2 2" xfId="1250" xr:uid="{A915DBCA-7AD7-4E7A-874F-CD978D4FE940}"/>
    <cellStyle name="Normal 5 4 3 2 2 2 3" xfId="1251" xr:uid="{C320B9B3-08BC-4688-BE3B-FF1E40B4DA6E}"/>
    <cellStyle name="Normal 5 4 3 2 2 3" xfId="1252" xr:uid="{4CF0CB00-F2E9-4982-A910-A3CEA7AC549C}"/>
    <cellStyle name="Normal 5 4 3 2 2 3 2" xfId="1253" xr:uid="{83881B75-4BEF-40CB-9228-845937C0E431}"/>
    <cellStyle name="Normal 5 4 3 2 2 4" xfId="1254" xr:uid="{2F3D7DE3-9D31-4C21-9915-AA2FF46BB005}"/>
    <cellStyle name="Normal 5 4 3 2 3" xfId="549" xr:uid="{40D0533F-BFD1-459D-BD5F-224405893679}"/>
    <cellStyle name="Normal 5 4 3 2 3 2" xfId="1255" xr:uid="{0E0DA6E4-1782-4630-8005-FC5A99A76EFE}"/>
    <cellStyle name="Normal 5 4 3 2 3 2 2" xfId="1256" xr:uid="{EF4F6860-20B6-4EA2-BB1F-02F6098E40D3}"/>
    <cellStyle name="Normal 5 4 3 2 3 3" xfId="1257" xr:uid="{AEC78A0B-D397-40DE-A2DD-0C8CB5B2F363}"/>
    <cellStyle name="Normal 5 4 3 2 3 4" xfId="2852" xr:uid="{705F2C90-237C-4095-91F1-F829D710B80C}"/>
    <cellStyle name="Normal 5 4 3 2 4" xfId="1258" xr:uid="{CEC796FB-04CE-4710-827D-5B5C08E39BAF}"/>
    <cellStyle name="Normal 5 4 3 2 4 2" xfId="1259" xr:uid="{8DBE7C93-98FC-403F-9410-8B88A37E8BC5}"/>
    <cellStyle name="Normal 5 4 3 2 5" xfId="1260" xr:uid="{9FEFC427-1404-4F52-9F3B-2C65754742C0}"/>
    <cellStyle name="Normal 5 4 3 2 6" xfId="2853" xr:uid="{265020D3-12DA-4C8C-A966-FED32ECFDE36}"/>
    <cellStyle name="Normal 5 4 3 3" xfId="299" xr:uid="{A783FF1C-7E6A-48FD-B30D-03989DD72001}"/>
    <cellStyle name="Normal 5 4 3 3 2" xfId="550" xr:uid="{C089DE7A-7E04-492A-BAD3-F99B1381D1F9}"/>
    <cellStyle name="Normal 5 4 3 3 2 2" xfId="551" xr:uid="{1552695C-FFEE-42A2-A1F6-7D00033F5908}"/>
    <cellStyle name="Normal 5 4 3 3 2 2 2" xfId="1261" xr:uid="{F3201532-3F08-4D29-A808-D466101EE28B}"/>
    <cellStyle name="Normal 5 4 3 3 2 2 2 2" xfId="1262" xr:uid="{7C0A3CEB-1BAC-4C3D-9B14-1F1132F17DFC}"/>
    <cellStyle name="Normal 5 4 3 3 2 2 3" xfId="1263" xr:uid="{56D35701-BDFA-48DD-B495-E75153D9E9A6}"/>
    <cellStyle name="Normal 5 4 3 3 2 3" xfId="1264" xr:uid="{4CFB4577-00A4-4D73-826D-208947C72748}"/>
    <cellStyle name="Normal 5 4 3 3 2 3 2" xfId="1265" xr:uid="{D947C1EC-26A3-4F30-A491-62FCF6155F59}"/>
    <cellStyle name="Normal 5 4 3 3 2 4" xfId="1266" xr:uid="{3E8A758E-F6EA-46A0-B701-8051FBD06A39}"/>
    <cellStyle name="Normal 5 4 3 3 3" xfId="552" xr:uid="{95445CCB-F488-4E2E-B915-B3FB389E1721}"/>
    <cellStyle name="Normal 5 4 3 3 3 2" xfId="1267" xr:uid="{88474576-9572-4891-AB41-96B98E67A188}"/>
    <cellStyle name="Normal 5 4 3 3 3 2 2" xfId="1268" xr:uid="{FD8E206E-F4BA-4CB6-A195-28F252B5244E}"/>
    <cellStyle name="Normal 5 4 3 3 3 3" xfId="1269" xr:uid="{5F51DB26-00E6-438F-BE53-6110FBC355FE}"/>
    <cellStyle name="Normal 5 4 3 3 4" xfId="1270" xr:uid="{D976A286-0AAF-41B8-B4A7-3B96B5E96D98}"/>
    <cellStyle name="Normal 5 4 3 3 4 2" xfId="1271" xr:uid="{9087C80D-89B0-4404-9007-3ABDA6660486}"/>
    <cellStyle name="Normal 5 4 3 3 5" xfId="1272" xr:uid="{8FDF4902-9D84-4519-AF4B-47B3ED804AC7}"/>
    <cellStyle name="Normal 5 4 3 4" xfId="300" xr:uid="{FF590688-D62B-4579-A4A2-E9F1CCBB628C}"/>
    <cellStyle name="Normal 5 4 3 4 2" xfId="553" xr:uid="{3ED052BC-73D0-46CF-880B-F1C441077384}"/>
    <cellStyle name="Normal 5 4 3 4 2 2" xfId="1273" xr:uid="{22DF7954-52A5-4237-980C-FD711027210D}"/>
    <cellStyle name="Normal 5 4 3 4 2 2 2" xfId="1274" xr:uid="{FF05991E-E29E-46E3-9B6F-899B9C8075DB}"/>
    <cellStyle name="Normal 5 4 3 4 2 3" xfId="1275" xr:uid="{0C94A5EF-AB81-4713-8CF5-206A0267FCA4}"/>
    <cellStyle name="Normal 5 4 3 4 3" xfId="1276" xr:uid="{21FB0876-4DBB-4D40-A8A7-422FE41E7048}"/>
    <cellStyle name="Normal 5 4 3 4 3 2" xfId="1277" xr:uid="{6CE5220D-E8AA-4F86-9976-F543E3AE5D32}"/>
    <cellStyle name="Normal 5 4 3 4 4" xfId="1278" xr:uid="{C3449930-C351-44CC-96F8-6EE1E0D4138E}"/>
    <cellStyle name="Normal 5 4 3 5" xfId="554" xr:uid="{1D5EB8AD-D397-407D-BA1F-592B6AB88730}"/>
    <cellStyle name="Normal 5 4 3 5 2" xfId="1279" xr:uid="{AA34CC02-A883-4046-BEC1-CB5D7C58FD5A}"/>
    <cellStyle name="Normal 5 4 3 5 2 2" xfId="1280" xr:uid="{DC4708EB-2DFC-4CB8-8D27-F8BB2A36377B}"/>
    <cellStyle name="Normal 5 4 3 5 3" xfId="1281" xr:uid="{FA308FF2-419C-4946-B8F7-9FD127A241C5}"/>
    <cellStyle name="Normal 5 4 3 5 4" xfId="2854" xr:uid="{FAF556EA-5377-42D4-BAA4-1B55095DB2B8}"/>
    <cellStyle name="Normal 5 4 3 6" xfId="1282" xr:uid="{FEA67552-F40B-440A-B948-7DA32C7FC3ED}"/>
    <cellStyle name="Normal 5 4 3 6 2" xfId="1283" xr:uid="{CBB8E109-E379-459E-9045-0AC364BE141B}"/>
    <cellStyle name="Normal 5 4 3 7" xfId="1284" xr:uid="{F4EFB63D-B15A-4F58-962A-9715F849AAE2}"/>
    <cellStyle name="Normal 5 4 3 8" xfId="2855" xr:uid="{160D294C-00BE-4981-AA88-C346B767F077}"/>
    <cellStyle name="Normal 5 4 4" xfId="104" xr:uid="{E7EE0291-0675-49DD-8907-42207B855EEF}"/>
    <cellStyle name="Normal 5 4 4 2" xfId="446" xr:uid="{0AEFDC02-5B13-4B53-97E5-11471D058057}"/>
    <cellStyle name="Normal 5 4 4 2 2" xfId="555" xr:uid="{A13C2B14-4136-452F-B804-48783B6F3200}"/>
    <cellStyle name="Normal 5 4 4 2 2 2" xfId="1285" xr:uid="{69AF8156-357E-44CA-98DB-F5A4B9B11DE3}"/>
    <cellStyle name="Normal 5 4 4 2 2 2 2" xfId="1286" xr:uid="{0B1941D4-6DAC-4FAC-A215-AA307782B0CF}"/>
    <cellStyle name="Normal 5 4 4 2 2 3" xfId="1287" xr:uid="{B9C0BBC6-8DEB-4384-9542-2A78329B4F91}"/>
    <cellStyle name="Normal 5 4 4 2 2 4" xfId="2856" xr:uid="{74B86BEC-94F9-4F07-9651-7F3B328C6740}"/>
    <cellStyle name="Normal 5 4 4 2 3" xfId="1288" xr:uid="{2F4C67FA-C382-4288-9B3F-B7B18E61E879}"/>
    <cellStyle name="Normal 5 4 4 2 3 2" xfId="1289" xr:uid="{95AF5E2F-40E2-4618-86C2-0A6219C32719}"/>
    <cellStyle name="Normal 5 4 4 2 4" xfId="1290" xr:uid="{CB8D2549-9763-4325-A446-819AC399BA3E}"/>
    <cellStyle name="Normal 5 4 4 2 5" xfId="2857" xr:uid="{82644E11-D9F1-45AA-BE36-F08A2C41F9B6}"/>
    <cellStyle name="Normal 5 4 4 3" xfId="556" xr:uid="{A78D5729-D049-4A8E-A226-0981DED5EF0E}"/>
    <cellStyle name="Normal 5 4 4 3 2" xfId="1291" xr:uid="{D77FE4A8-E654-4FA6-BA4E-47CA778CCE6B}"/>
    <cellStyle name="Normal 5 4 4 3 2 2" xfId="1292" xr:uid="{369B33ED-CF63-4AFF-8D49-B986C33EBCF5}"/>
    <cellStyle name="Normal 5 4 4 3 3" xfId="1293" xr:uid="{B5682E2C-C7C2-4555-ADE9-7C5C5A8E51AD}"/>
    <cellStyle name="Normal 5 4 4 3 4" xfId="2858" xr:uid="{F30FAC30-B59C-4F05-9441-C831FEFB9B45}"/>
    <cellStyle name="Normal 5 4 4 4" xfId="1294" xr:uid="{01F3E7C6-F098-4E0F-8623-6916DE5434A6}"/>
    <cellStyle name="Normal 5 4 4 4 2" xfId="1295" xr:uid="{A7934C21-786C-4D85-B2DF-02DAC8EDFA9F}"/>
    <cellStyle name="Normal 5 4 4 4 3" xfId="2859" xr:uid="{9CFC0EB2-06B9-4F57-B835-B01D5A41B2B2}"/>
    <cellStyle name="Normal 5 4 4 4 4" xfId="2860" xr:uid="{F36CD4E9-F01D-4A90-ABDF-7E3D1089AF7A}"/>
    <cellStyle name="Normal 5 4 4 5" xfId="1296" xr:uid="{06FE624B-2245-40CA-96F6-AD61BE668DDB}"/>
    <cellStyle name="Normal 5 4 4 6" xfId="2861" xr:uid="{8951A04C-51AA-4962-81D1-12D57B3B2106}"/>
    <cellStyle name="Normal 5 4 4 7" xfId="2862" xr:uid="{FCCDC899-0C59-4AA8-802B-C3B370D72FC1}"/>
    <cellStyle name="Normal 5 4 5" xfId="301" xr:uid="{06185051-BE02-4665-AC4D-6E5C44B82D83}"/>
    <cellStyle name="Normal 5 4 5 2" xfId="557" xr:uid="{3BF84415-15D5-4B72-B804-A2DB04B9EC7D}"/>
    <cellStyle name="Normal 5 4 5 2 2" xfId="558" xr:uid="{2917097E-2F90-4653-8563-6F7DE3CD32D9}"/>
    <cellStyle name="Normal 5 4 5 2 2 2" xfId="1297" xr:uid="{C79AC681-6596-4013-BC65-05FCBE94F882}"/>
    <cellStyle name="Normal 5 4 5 2 2 2 2" xfId="1298" xr:uid="{9512D796-204A-47B6-B3BC-A980E9CC253E}"/>
    <cellStyle name="Normal 5 4 5 2 2 3" xfId="1299" xr:uid="{9047F71C-2BC3-46EA-965D-41FB78AD8CD8}"/>
    <cellStyle name="Normal 5 4 5 2 3" xfId="1300" xr:uid="{598FA6CD-DC05-4AAB-AFB8-5EAF61878E4C}"/>
    <cellStyle name="Normal 5 4 5 2 3 2" xfId="1301" xr:uid="{0F35D43A-9787-4428-88BB-19955E00F928}"/>
    <cellStyle name="Normal 5 4 5 2 4" xfId="1302" xr:uid="{3AA8D861-7F74-4EB1-A0DD-393749B76257}"/>
    <cellStyle name="Normal 5 4 5 3" xfId="559" xr:uid="{7F8931CF-391E-4441-A198-09E6944188B8}"/>
    <cellStyle name="Normal 5 4 5 3 2" xfId="1303" xr:uid="{F3250ECD-B14E-436A-A462-3AE36A6803DA}"/>
    <cellStyle name="Normal 5 4 5 3 2 2" xfId="1304" xr:uid="{3B31BB96-FD42-4981-9F02-2BD7749E48D1}"/>
    <cellStyle name="Normal 5 4 5 3 3" xfId="1305" xr:uid="{573E3BDF-995B-4648-BAAB-E3F65524E54D}"/>
    <cellStyle name="Normal 5 4 5 3 4" xfId="2863" xr:uid="{335E4948-2F94-49C3-A6DA-D889248C0CC4}"/>
    <cellStyle name="Normal 5 4 5 4" xfId="1306" xr:uid="{935233F5-52DC-44D4-91DA-DFF9A7779225}"/>
    <cellStyle name="Normal 5 4 5 4 2" xfId="1307" xr:uid="{179EABEC-BE07-4EDB-BB7F-2B0E0B242344}"/>
    <cellStyle name="Normal 5 4 5 5" xfId="1308" xr:uid="{6A92A934-D7A6-46DD-A6C5-619616A6C7E4}"/>
    <cellStyle name="Normal 5 4 5 6" xfId="2864" xr:uid="{7E50FACC-F4A1-496E-BDF0-CD8B4BB6CA86}"/>
    <cellStyle name="Normal 5 4 6" xfId="302" xr:uid="{9FC5B2F0-569B-4B0B-AF0C-E97584C1CCAE}"/>
    <cellStyle name="Normal 5 4 6 2" xfId="560" xr:uid="{914E9066-4FB0-4C0A-BF08-DB4A572D08DC}"/>
    <cellStyle name="Normal 5 4 6 2 2" xfId="1309" xr:uid="{EFA27975-33EC-4931-AADB-2A616973C199}"/>
    <cellStyle name="Normal 5 4 6 2 2 2" xfId="1310" xr:uid="{FD673D13-5C1F-472C-9192-BC1DB627DD83}"/>
    <cellStyle name="Normal 5 4 6 2 3" xfId="1311" xr:uid="{2720843A-A181-432D-B480-B2B826549D4B}"/>
    <cellStyle name="Normal 5 4 6 2 4" xfId="2865" xr:uid="{6B4DDE47-6925-4E05-9FFF-41443CC2A0C1}"/>
    <cellStyle name="Normal 5 4 6 3" xfId="1312" xr:uid="{CFA0EDAC-7D10-4D44-A402-FCCE9912191A}"/>
    <cellStyle name="Normal 5 4 6 3 2" xfId="1313" xr:uid="{5A6E1026-9368-4F4E-8410-C8EA4262C303}"/>
    <cellStyle name="Normal 5 4 6 4" xfId="1314" xr:uid="{AA9D2A82-2B76-4227-8D91-A7F8131571CF}"/>
    <cellStyle name="Normal 5 4 6 5" xfId="2866" xr:uid="{DD1809C1-D49B-4649-A6AB-FA507973E840}"/>
    <cellStyle name="Normal 5 4 7" xfId="561" xr:uid="{1CD09CE0-AFB1-49E0-A06C-B96107097483}"/>
    <cellStyle name="Normal 5 4 7 2" xfId="1315" xr:uid="{2729488D-90FF-42D2-AEFF-B8327D513762}"/>
    <cellStyle name="Normal 5 4 7 2 2" xfId="1316" xr:uid="{C5963071-F628-42B5-AE42-2C038516FF86}"/>
    <cellStyle name="Normal 5 4 7 2 3" xfId="4418" xr:uid="{17E347D5-63E6-4A8F-9AD6-0C896D6A4275}"/>
    <cellStyle name="Normal 5 4 7 3" xfId="1317" xr:uid="{59246FC0-6D6D-47C3-8669-F4A20D2FF3D1}"/>
    <cellStyle name="Normal 5 4 7 4" xfId="2867" xr:uid="{DE68CB69-6A2B-4407-9C0B-C444D19D2CB5}"/>
    <cellStyle name="Normal 5 4 7 4 2" xfId="4583" xr:uid="{9F882908-2C50-4AA4-86A0-684F9DEDD762}"/>
    <cellStyle name="Normal 5 4 7 4 3" xfId="4684" xr:uid="{41D3DE02-13A2-434E-9EA5-0786AA578001}"/>
    <cellStyle name="Normal 5 4 7 4 4" xfId="4610" xr:uid="{11B3D85A-A42A-4B2F-A216-0C00F9320B65}"/>
    <cellStyle name="Normal 5 4 8" xfId="1318" xr:uid="{B0441D78-9D2F-42F6-A35D-2BDC252FE068}"/>
    <cellStyle name="Normal 5 4 8 2" xfId="1319" xr:uid="{56AD6B0C-F7E3-49C9-959E-775645D753D7}"/>
    <cellStyle name="Normal 5 4 8 3" xfId="2868" xr:uid="{FB19A2DC-07B4-474B-A004-72C9EF2FB1FA}"/>
    <cellStyle name="Normal 5 4 8 4" xfId="2869" xr:uid="{510D6D3C-F82B-4E8D-9448-B358A1997D48}"/>
    <cellStyle name="Normal 5 4 9" xfId="1320" xr:uid="{8719898F-A776-4799-93FE-4C447DB76605}"/>
    <cellStyle name="Normal 5 5" xfId="105" xr:uid="{AD58440F-B6B4-4C49-A404-C288A6B5BFF6}"/>
    <cellStyle name="Normal 5 5 10" xfId="2870" xr:uid="{39ABA178-29C7-4177-86E2-BA638C80BADD}"/>
    <cellStyle name="Normal 5 5 11" xfId="2871" xr:uid="{EF463115-43E2-4BAF-93C0-9C10E13DF1B4}"/>
    <cellStyle name="Normal 5 5 2" xfId="106" xr:uid="{E38CD550-0476-4D28-9A2B-D10E23DCC649}"/>
    <cellStyle name="Normal 5 5 2 2" xfId="107" xr:uid="{F99CAF58-3DA8-4AD4-8A72-5E1FD26E4E25}"/>
    <cellStyle name="Normal 5 5 2 2 2" xfId="303" xr:uid="{5AB77D1B-9450-4E6E-8943-B0A7A03A8190}"/>
    <cellStyle name="Normal 5 5 2 2 2 2" xfId="562" xr:uid="{35675485-2509-4BFF-8634-5E50EAEA4925}"/>
    <cellStyle name="Normal 5 5 2 2 2 2 2" xfId="1321" xr:uid="{A0F4C81F-D529-454D-9416-4824BC533D4A}"/>
    <cellStyle name="Normal 5 5 2 2 2 2 2 2" xfId="1322" xr:uid="{2599BBD8-C036-40AE-B0DA-650F8EF645A7}"/>
    <cellStyle name="Normal 5 5 2 2 2 2 3" xfId="1323" xr:uid="{4B483037-2E7C-4593-ADD6-988C1EDE5415}"/>
    <cellStyle name="Normal 5 5 2 2 2 2 4" xfId="2872" xr:uid="{0CF67AFF-0782-4072-A060-4B664FDBF324}"/>
    <cellStyle name="Normal 5 5 2 2 2 3" xfId="1324" xr:uid="{1CAAEA94-12E8-4F43-B8A0-834FCA92AC0C}"/>
    <cellStyle name="Normal 5 5 2 2 2 3 2" xfId="1325" xr:uid="{129BD42D-B4B0-42EC-9DAF-67F521F30547}"/>
    <cellStyle name="Normal 5 5 2 2 2 3 3" xfId="2873" xr:uid="{9A791242-BF28-49FB-905C-BE5BE9A5A074}"/>
    <cellStyle name="Normal 5 5 2 2 2 3 4" xfId="2874" xr:uid="{92836E3D-D2E2-4D28-AF6A-FEFFB337BAAD}"/>
    <cellStyle name="Normal 5 5 2 2 2 4" xfId="1326" xr:uid="{BB257A5D-6D29-4579-9583-80AF8E4E2E92}"/>
    <cellStyle name="Normal 5 5 2 2 2 5" xfId="2875" xr:uid="{00E184B5-109F-45BA-AD47-18C3FF7F0F31}"/>
    <cellStyle name="Normal 5 5 2 2 2 6" xfId="2876" xr:uid="{FAFA9710-4120-4076-88BA-B4E3E04DBC3C}"/>
    <cellStyle name="Normal 5 5 2 2 3" xfId="563" xr:uid="{D0ACA69F-5FC5-4A35-8472-2FD3E6B23C4D}"/>
    <cellStyle name="Normal 5 5 2 2 3 2" xfId="1327" xr:uid="{42D358E7-C160-445A-BAFC-69B794788913}"/>
    <cellStyle name="Normal 5 5 2 2 3 2 2" xfId="1328" xr:uid="{B00BAC57-828C-434B-AA81-E15C9B8FFBFE}"/>
    <cellStyle name="Normal 5 5 2 2 3 2 3" xfId="2877" xr:uid="{9074AB01-4D7D-49ED-9B5B-21AC09D860E0}"/>
    <cellStyle name="Normal 5 5 2 2 3 2 4" xfId="2878" xr:uid="{295379F8-31B3-4DB4-9CE3-15A71C2C9EDA}"/>
    <cellStyle name="Normal 5 5 2 2 3 3" xfId="1329" xr:uid="{B1CB5956-F9FC-469F-9798-FD4A8BEBCFD8}"/>
    <cellStyle name="Normal 5 5 2 2 3 4" xfId="2879" xr:uid="{E2C1C4A3-9835-436D-BA69-1AD8631373D8}"/>
    <cellStyle name="Normal 5 5 2 2 3 5" xfId="2880" xr:uid="{AB7A6974-4B54-4E07-A655-9602702E9D25}"/>
    <cellStyle name="Normal 5 5 2 2 4" xfId="1330" xr:uid="{2DA119A0-2B80-4AF9-AB19-D8C38FAC82F6}"/>
    <cellStyle name="Normal 5 5 2 2 4 2" xfId="1331" xr:uid="{A64BB85B-7645-4502-86C4-EB035E5B0D7B}"/>
    <cellStyle name="Normal 5 5 2 2 4 3" xfId="2881" xr:uid="{886C828E-9519-4865-91BB-19743E9A13A0}"/>
    <cellStyle name="Normal 5 5 2 2 4 4" xfId="2882" xr:uid="{C2CD00D6-BB91-4411-89C3-F952A8DC0826}"/>
    <cellStyle name="Normal 5 5 2 2 5" xfId="1332" xr:uid="{692B1362-1CE7-4E81-B6C4-3ED2FD020A51}"/>
    <cellStyle name="Normal 5 5 2 2 5 2" xfId="2883" xr:uid="{C222D880-8848-4F28-8E3F-55E22B910CF7}"/>
    <cellStyle name="Normal 5 5 2 2 5 3" xfId="2884" xr:uid="{2E2D0545-C23F-4D4C-AA62-30AF9D1464BE}"/>
    <cellStyle name="Normal 5 5 2 2 5 4" xfId="2885" xr:uid="{ABE8A946-70E0-4D01-A61C-7D8D52A4E18A}"/>
    <cellStyle name="Normal 5 5 2 2 6" xfId="2886" xr:uid="{0E3F1B82-497C-4328-B523-C510345007B7}"/>
    <cellStyle name="Normal 5 5 2 2 7" xfId="2887" xr:uid="{B32F973D-0DDC-446B-ACCA-397B0326A499}"/>
    <cellStyle name="Normal 5 5 2 2 8" xfId="2888" xr:uid="{0D4F244D-7E23-4BF9-B6C6-41519E358060}"/>
    <cellStyle name="Normal 5 5 2 3" xfId="304" xr:uid="{B55BEA02-BE35-4D71-9F3B-BDF36F9E4DD2}"/>
    <cellStyle name="Normal 5 5 2 3 2" xfId="564" xr:uid="{1B098686-D179-4E2F-8ED4-CC56AB59823C}"/>
    <cellStyle name="Normal 5 5 2 3 2 2" xfId="565" xr:uid="{126DBFBE-5A9A-4BB9-9ACC-1DC477E58826}"/>
    <cellStyle name="Normal 5 5 2 3 2 2 2" xfId="1333" xr:uid="{A1D3E6C3-9A2D-44AF-8F04-A8EB66DFC137}"/>
    <cellStyle name="Normal 5 5 2 3 2 2 2 2" xfId="1334" xr:uid="{216F277A-F1E5-4524-9B24-B7C624EAC658}"/>
    <cellStyle name="Normal 5 5 2 3 2 2 3" xfId="1335" xr:uid="{E2451B8A-D2F7-4C01-804D-56B9D3C51A11}"/>
    <cellStyle name="Normal 5 5 2 3 2 3" xfId="1336" xr:uid="{D71E713F-257E-4C6A-9D56-243102F92FE1}"/>
    <cellStyle name="Normal 5 5 2 3 2 3 2" xfId="1337" xr:uid="{D75155FC-689C-4594-BC9F-44BD9CB00435}"/>
    <cellStyle name="Normal 5 5 2 3 2 4" xfId="1338" xr:uid="{33A61278-9F8A-4C40-85C6-3BBD194B7521}"/>
    <cellStyle name="Normal 5 5 2 3 3" xfId="566" xr:uid="{5B3109A8-1C4D-46C3-AABA-8EF9E454EE65}"/>
    <cellStyle name="Normal 5 5 2 3 3 2" xfId="1339" xr:uid="{D8FC90D2-F00F-40A0-A2D2-F26C6D6641CC}"/>
    <cellStyle name="Normal 5 5 2 3 3 2 2" xfId="1340" xr:uid="{94CC5876-372F-40D8-92B6-0604281CF877}"/>
    <cellStyle name="Normal 5 5 2 3 3 3" xfId="1341" xr:uid="{207B5B67-E59D-4885-8A54-6C92971228BC}"/>
    <cellStyle name="Normal 5 5 2 3 3 4" xfId="2889" xr:uid="{A4212E0A-00E2-4998-8298-0AC5AA8F0C7B}"/>
    <cellStyle name="Normal 5 5 2 3 4" xfId="1342" xr:uid="{AF6DC9C3-C804-496B-B565-DBAA96F727DB}"/>
    <cellStyle name="Normal 5 5 2 3 4 2" xfId="1343" xr:uid="{A8BC7EF4-8276-47F1-BFAE-E5A5B339C34B}"/>
    <cellStyle name="Normal 5 5 2 3 5" xfId="1344" xr:uid="{7C23573C-C1D1-4BD5-AC6E-F7C25CDC163E}"/>
    <cellStyle name="Normal 5 5 2 3 6" xfId="2890" xr:uid="{51317BA0-DC46-4DCB-94B3-53F9674907E6}"/>
    <cellStyle name="Normal 5 5 2 4" xfId="305" xr:uid="{0825255C-D233-47E2-BA18-4565901D791D}"/>
    <cellStyle name="Normal 5 5 2 4 2" xfId="567" xr:uid="{93C60FFD-C557-4BB6-8689-832F4FE6FDFC}"/>
    <cellStyle name="Normal 5 5 2 4 2 2" xfId="1345" xr:uid="{314047FF-428F-49EC-A87F-3A0A17F72271}"/>
    <cellStyle name="Normal 5 5 2 4 2 2 2" xfId="1346" xr:uid="{460DA7F5-E11F-4ABB-A453-7C68E23C7484}"/>
    <cellStyle name="Normal 5 5 2 4 2 3" xfId="1347" xr:uid="{1F906BD4-36D8-403C-AF89-C99791703F4C}"/>
    <cellStyle name="Normal 5 5 2 4 2 4" xfId="2891" xr:uid="{0B1620BD-D207-475D-93FA-43855C6083AE}"/>
    <cellStyle name="Normal 5 5 2 4 3" xfId="1348" xr:uid="{F0909640-441F-4CBD-8F83-06972C433F99}"/>
    <cellStyle name="Normal 5 5 2 4 3 2" xfId="1349" xr:uid="{ECE99C68-2DA9-4707-B208-E3D8E70974D4}"/>
    <cellStyle name="Normal 5 5 2 4 4" xfId="1350" xr:uid="{E4F4D2F9-CF3B-4666-AEC6-75CF51A67606}"/>
    <cellStyle name="Normal 5 5 2 4 5" xfId="2892" xr:uid="{27D4693A-2D24-46CB-B0EC-07BAB7162BCF}"/>
    <cellStyle name="Normal 5 5 2 5" xfId="306" xr:uid="{456FF53E-2253-4927-B33B-4161969F97B3}"/>
    <cellStyle name="Normal 5 5 2 5 2" xfId="1351" xr:uid="{B6DA474E-5518-4766-A6DE-53D878FC3C06}"/>
    <cellStyle name="Normal 5 5 2 5 2 2" xfId="1352" xr:uid="{006C49C5-0FCB-47C8-8645-A7A92D00439B}"/>
    <cellStyle name="Normal 5 5 2 5 3" xfId="1353" xr:uid="{01D7A971-5D4A-411F-B69D-79B5F7AF62C6}"/>
    <cellStyle name="Normal 5 5 2 5 4" xfId="2893" xr:uid="{0B4AF8F2-17E7-4D98-941A-BCF39B8B3E5A}"/>
    <cellStyle name="Normal 5 5 2 6" xfId="1354" xr:uid="{2636AA7F-A1DA-4B55-8360-08894F7C69C2}"/>
    <cellStyle name="Normal 5 5 2 6 2" xfId="1355" xr:uid="{C8B7EEB1-8E7A-40E5-800D-48C4CA14A213}"/>
    <cellStyle name="Normal 5 5 2 6 3" xfId="2894" xr:uid="{14F8EAF7-9BD9-4CD3-A7C4-F3D95A6A28B8}"/>
    <cellStyle name="Normal 5 5 2 6 4" xfId="2895" xr:uid="{9A5A1CE0-C8C1-4C86-A826-22F5DB1CBD55}"/>
    <cellStyle name="Normal 5 5 2 7" xfId="1356" xr:uid="{338F5D9C-DCBE-4275-8313-13CAF11601D5}"/>
    <cellStyle name="Normal 5 5 2 8" xfId="2896" xr:uid="{F3B0F495-D3C7-4984-8234-5F906B326B3A}"/>
    <cellStyle name="Normal 5 5 2 9" xfId="2897" xr:uid="{27C2B1BF-E146-4A60-808B-710181FF9CE7}"/>
    <cellStyle name="Normal 5 5 3" xfId="108" xr:uid="{729EE906-8A5A-43CD-9D38-A0C614A2063B}"/>
    <cellStyle name="Normal 5 5 3 2" xfId="109" xr:uid="{AEBD9D0B-811A-4BA1-B648-5CB3B4EB2DF5}"/>
    <cellStyle name="Normal 5 5 3 2 2" xfId="568" xr:uid="{9E20D419-EE4D-46B0-B5F5-FD7A67F85A5C}"/>
    <cellStyle name="Normal 5 5 3 2 2 2" xfId="1357" xr:uid="{A7B8D1F0-4D57-4E9B-9051-D285BD9D67D7}"/>
    <cellStyle name="Normal 5 5 3 2 2 2 2" xfId="1358" xr:uid="{09C0A26D-627F-48C6-A4F9-168D3D3948FF}"/>
    <cellStyle name="Normal 5 5 3 2 2 2 2 2" xfId="4468" xr:uid="{C35CFDBB-E08C-497D-BF1B-97F7D853163F}"/>
    <cellStyle name="Normal 5 5 3 2 2 2 3" xfId="4469" xr:uid="{BE65B600-6A9F-4E4A-B24E-35DA11D1CA05}"/>
    <cellStyle name="Normal 5 5 3 2 2 3" xfId="1359" xr:uid="{C48DC71D-087C-4C02-BBB8-FF3AB8F83A3E}"/>
    <cellStyle name="Normal 5 5 3 2 2 3 2" xfId="4470" xr:uid="{0E383CAA-B730-4B8E-9821-74C5B617D18F}"/>
    <cellStyle name="Normal 5 5 3 2 2 4" xfId="2898" xr:uid="{3928E247-9B99-47FC-9C0F-E0FABB367A11}"/>
    <cellStyle name="Normal 5 5 3 2 3" xfId="1360" xr:uid="{71C413C2-6595-42B2-B70E-86197482FB0A}"/>
    <cellStyle name="Normal 5 5 3 2 3 2" xfId="1361" xr:uid="{D39E97A0-860C-482C-8F26-6907FBF9FBB9}"/>
    <cellStyle name="Normal 5 5 3 2 3 2 2" xfId="4471" xr:uid="{5BECDDB9-D581-49A5-B174-62B44CEEF721}"/>
    <cellStyle name="Normal 5 5 3 2 3 3" xfId="2899" xr:uid="{B09D2650-170E-491A-B11A-D31F14919222}"/>
    <cellStyle name="Normal 5 5 3 2 3 4" xfId="2900" xr:uid="{13BF2DE1-0472-4706-9658-E01FBE7FCA1D}"/>
    <cellStyle name="Normal 5 5 3 2 4" xfId="1362" xr:uid="{A845AD22-2909-4FFB-8ECA-423088E78031}"/>
    <cellStyle name="Normal 5 5 3 2 4 2" xfId="4472" xr:uid="{E790CD88-504A-4E23-B2CF-7B1320D3B738}"/>
    <cellStyle name="Normal 5 5 3 2 5" xfId="2901" xr:uid="{0248A19D-F002-4DFB-9A2D-992D596C6CCC}"/>
    <cellStyle name="Normal 5 5 3 2 6" xfId="2902" xr:uid="{CA36CF2C-FE2A-41C1-9344-5DD63EC4BB33}"/>
    <cellStyle name="Normal 5 5 3 3" xfId="307" xr:uid="{558F9659-1083-4A95-AC14-E6E746684D63}"/>
    <cellStyle name="Normal 5 5 3 3 2" xfId="1363" xr:uid="{3D88E541-E88D-4853-8770-F5112DD1F79C}"/>
    <cellStyle name="Normal 5 5 3 3 2 2" xfId="1364" xr:uid="{3139B03A-E928-444D-B0FB-C6E0CBBEB519}"/>
    <cellStyle name="Normal 5 5 3 3 2 2 2" xfId="4473" xr:uid="{E590915A-A4C3-4DA9-9417-9C6693BDDE26}"/>
    <cellStyle name="Normal 5 5 3 3 2 3" xfId="2903" xr:uid="{6A4FA985-95BE-41DF-BB38-46E835F90C42}"/>
    <cellStyle name="Normal 5 5 3 3 2 4" xfId="2904" xr:uid="{8866DFB7-ECFD-4337-8D00-8198268ED4E3}"/>
    <cellStyle name="Normal 5 5 3 3 3" xfId="1365" xr:uid="{CA75EA97-A020-40A1-B75B-9821B8214DB9}"/>
    <cellStyle name="Normal 5 5 3 3 3 2" xfId="4474" xr:uid="{D53A3065-A57A-4BD4-A97C-63D8648CD995}"/>
    <cellStyle name="Normal 5 5 3 3 4" xfId="2905" xr:uid="{3D7DB8D6-2399-4EE8-AEBD-1B79D26B4078}"/>
    <cellStyle name="Normal 5 5 3 3 5" xfId="2906" xr:uid="{D0EAD542-7237-4098-BD3B-ADAED614DA58}"/>
    <cellStyle name="Normal 5 5 3 4" xfId="1366" xr:uid="{C8457804-5CA4-4FA4-85F7-CC17E927BB6E}"/>
    <cellStyle name="Normal 5 5 3 4 2" xfId="1367" xr:uid="{3F3D437E-ADAA-4421-B47F-501D2CB35430}"/>
    <cellStyle name="Normal 5 5 3 4 2 2" xfId="4475" xr:uid="{95E138EF-8069-40E0-AB2E-114B5ADE81F6}"/>
    <cellStyle name="Normal 5 5 3 4 3" xfId="2907" xr:uid="{25C54903-F6E9-416F-8CAA-D150F7E5F6F9}"/>
    <cellStyle name="Normal 5 5 3 4 4" xfId="2908" xr:uid="{0D69B7CB-E960-45F5-8299-34C46FDFE255}"/>
    <cellStyle name="Normal 5 5 3 5" xfId="1368" xr:uid="{14222DCD-250E-4FF8-A739-D99AF8A87A36}"/>
    <cellStyle name="Normal 5 5 3 5 2" xfId="2909" xr:uid="{1F69C233-834A-4511-9D57-A60F57E3A1EC}"/>
    <cellStyle name="Normal 5 5 3 5 3" xfId="2910" xr:uid="{977C686C-CE4A-40CC-8CE2-F48984FF2F64}"/>
    <cellStyle name="Normal 5 5 3 5 4" xfId="2911" xr:uid="{10262697-D020-4213-A1F9-3E5517C79D5D}"/>
    <cellStyle name="Normal 5 5 3 6" xfId="2912" xr:uid="{8EA5B9DC-7F10-4369-AA8C-8E63A77EBBCA}"/>
    <cellStyle name="Normal 5 5 3 7" xfId="2913" xr:uid="{FC03DC30-E7B7-4D3D-B5C1-618289035553}"/>
    <cellStyle name="Normal 5 5 3 8" xfId="2914" xr:uid="{53941B7A-D0E4-48E6-88C7-C0E086367348}"/>
    <cellStyle name="Normal 5 5 4" xfId="110" xr:uid="{45F75D86-741F-4999-97AE-9552911DF126}"/>
    <cellStyle name="Normal 5 5 4 2" xfId="569" xr:uid="{BA5B416A-F7E3-49A6-962C-0DE24F6493E9}"/>
    <cellStyle name="Normal 5 5 4 2 2" xfId="570" xr:uid="{0F786B29-730D-4873-AAC3-7E96EFA60D65}"/>
    <cellStyle name="Normal 5 5 4 2 2 2" xfId="1369" xr:uid="{92216AFD-E763-4502-805F-5F7B8BD21CDB}"/>
    <cellStyle name="Normal 5 5 4 2 2 2 2" xfId="1370" xr:uid="{F5CD1A0C-2335-40E4-856D-489BE7FBE8BB}"/>
    <cellStyle name="Normal 5 5 4 2 2 3" xfId="1371" xr:uid="{8C6EA9F6-64EF-4EE4-BF65-B6716B62BF28}"/>
    <cellStyle name="Normal 5 5 4 2 2 4" xfId="2915" xr:uid="{644DAAF1-CC06-4D89-A135-B0CC911DF0CA}"/>
    <cellStyle name="Normal 5 5 4 2 3" xfId="1372" xr:uid="{C670C234-C0B0-49AF-8A0F-7FF2C9AF5436}"/>
    <cellStyle name="Normal 5 5 4 2 3 2" xfId="1373" xr:uid="{8E128C23-4C22-4F79-9E67-AD8AD458F1AE}"/>
    <cellStyle name="Normal 5 5 4 2 4" xfId="1374" xr:uid="{F0FA6552-2B26-470E-A117-24D312140FF2}"/>
    <cellStyle name="Normal 5 5 4 2 5" xfId="2916" xr:uid="{2EC055C9-CD28-4936-8AEB-D54FBD7B2931}"/>
    <cellStyle name="Normal 5 5 4 3" xfId="571" xr:uid="{3A953A70-E0E5-4451-830E-1A0A6E284258}"/>
    <cellStyle name="Normal 5 5 4 3 2" xfId="1375" xr:uid="{3CA9F5A0-1F7F-4FF8-AFF7-4E442FB6A889}"/>
    <cellStyle name="Normal 5 5 4 3 2 2" xfId="1376" xr:uid="{BC9FD584-A0C9-4E5B-A3AA-B0812920D704}"/>
    <cellStyle name="Normal 5 5 4 3 3" xfId="1377" xr:uid="{0827691C-04F5-4BA7-A344-D5E8AB7983E9}"/>
    <cellStyle name="Normal 5 5 4 3 4" xfId="2917" xr:uid="{7A7191C0-FB01-4E17-806B-D83E0A58AE27}"/>
    <cellStyle name="Normal 5 5 4 4" xfId="1378" xr:uid="{5EEBA760-AFEC-49B6-8095-6EABE0DBC2CA}"/>
    <cellStyle name="Normal 5 5 4 4 2" xfId="1379" xr:uid="{2BC2AE5A-D4DF-45B4-A254-43F5D2820A80}"/>
    <cellStyle name="Normal 5 5 4 4 3" xfId="2918" xr:uid="{EDA815F8-A15A-47BF-A9D9-AEE875F3E9E1}"/>
    <cellStyle name="Normal 5 5 4 4 4" xfId="2919" xr:uid="{599FAC05-A132-44C8-8DE5-2579B2499C8A}"/>
    <cellStyle name="Normal 5 5 4 5" xfId="1380" xr:uid="{A44E5522-7D6B-4C97-B407-DD2BD2B612C3}"/>
    <cellStyle name="Normal 5 5 4 6" xfId="2920" xr:uid="{48E85AA5-98C9-4CC4-8414-35C9228CE4BE}"/>
    <cellStyle name="Normal 5 5 4 7" xfId="2921" xr:uid="{068D06D0-4A05-447F-82F4-570B8A847C05}"/>
    <cellStyle name="Normal 5 5 5" xfId="308" xr:uid="{6E10A5EC-AFF1-488B-B0A2-E123F04FBE77}"/>
    <cellStyle name="Normal 5 5 5 2" xfId="572" xr:uid="{D3E8420F-43E5-4B9C-A3FA-0A39CD027054}"/>
    <cellStyle name="Normal 5 5 5 2 2" xfId="1381" xr:uid="{1435A354-8C02-4523-8818-77C283A8A17B}"/>
    <cellStyle name="Normal 5 5 5 2 2 2" xfId="1382" xr:uid="{75444723-447A-475B-B7E6-EEF3BF73F141}"/>
    <cellStyle name="Normal 5 5 5 2 3" xfId="1383" xr:uid="{9DC3E7DC-2553-4015-B201-A4DE2CD0B196}"/>
    <cellStyle name="Normal 5 5 5 2 4" xfId="2922" xr:uid="{7067144A-BBE0-4BF3-B5A9-94EF174942EA}"/>
    <cellStyle name="Normal 5 5 5 3" xfId="1384" xr:uid="{2F5E061F-6925-4760-95FB-8BD4FBC233B8}"/>
    <cellStyle name="Normal 5 5 5 3 2" xfId="1385" xr:uid="{4D8A8E66-52AB-4305-971D-37D82D60A092}"/>
    <cellStyle name="Normal 5 5 5 3 3" xfId="2923" xr:uid="{F8B9BFBF-AB45-43CE-95B4-DF637DF905CC}"/>
    <cellStyle name="Normal 5 5 5 3 4" xfId="2924" xr:uid="{1F296009-56E4-4E39-9110-79B2CF508A71}"/>
    <cellStyle name="Normal 5 5 5 4" xfId="1386" xr:uid="{66FCE3B2-751D-4E5F-8ABC-6E72709C8A0F}"/>
    <cellStyle name="Normal 5 5 5 5" xfId="2925" xr:uid="{687D5537-DA99-466B-A564-11C4B4AB5B7D}"/>
    <cellStyle name="Normal 5 5 5 6" xfId="2926" xr:uid="{A47609D1-41EA-497A-A41F-CF21E2E3E98E}"/>
    <cellStyle name="Normal 5 5 6" xfId="309" xr:uid="{C8F93A89-DAFD-43E6-9CE3-91F28C57347D}"/>
    <cellStyle name="Normal 5 5 6 2" xfId="1387" xr:uid="{EE45D801-3B86-436D-B709-4BFDA2DE1651}"/>
    <cellStyle name="Normal 5 5 6 2 2" xfId="1388" xr:uid="{A43FB565-BCF1-43EC-98D6-A0D4832FD4CF}"/>
    <cellStyle name="Normal 5 5 6 2 3" xfId="2927" xr:uid="{8A50A200-EC55-43AF-AECE-FBAA5BEDFD47}"/>
    <cellStyle name="Normal 5 5 6 2 4" xfId="2928" xr:uid="{4281693F-ABC4-49BF-ACF4-81E5DE357598}"/>
    <cellStyle name="Normal 5 5 6 3" xfId="1389" xr:uid="{0D9B7E7B-6071-4C3B-A89B-5D7F9C380B96}"/>
    <cellStyle name="Normal 5 5 6 4" xfId="2929" xr:uid="{A889B73A-934F-4075-9817-6279CBD2BC5F}"/>
    <cellStyle name="Normal 5 5 6 5" xfId="2930" xr:uid="{21A26660-DCE1-4A66-9291-C02029CCD8A3}"/>
    <cellStyle name="Normal 5 5 7" xfId="1390" xr:uid="{BBCC2465-A86A-4FCC-A668-8CB033F4B61E}"/>
    <cellStyle name="Normal 5 5 7 2" xfId="1391" xr:uid="{82CF7C35-94A7-404A-AF2F-6D791CD92AE3}"/>
    <cellStyle name="Normal 5 5 7 3" xfId="2931" xr:uid="{59233A80-92DF-4636-8459-122B7C5A3051}"/>
    <cellStyle name="Normal 5 5 7 4" xfId="2932" xr:uid="{6009A0D0-AC10-47A2-9BB5-6A4D054D5AA4}"/>
    <cellStyle name="Normal 5 5 8" xfId="1392" xr:uid="{D13CE5D6-26B8-423E-B071-3072B0FE2A1F}"/>
    <cellStyle name="Normal 5 5 8 2" xfId="2933" xr:uid="{22D201D9-DFA7-4A81-9C4C-60126B12D5C9}"/>
    <cellStyle name="Normal 5 5 8 3" xfId="2934" xr:uid="{C99F0B8B-8AFE-4A60-8283-64DCDE3309DA}"/>
    <cellStyle name="Normal 5 5 8 4" xfId="2935" xr:uid="{DA60CEAC-C29F-458E-BEF1-60A2DFACB14B}"/>
    <cellStyle name="Normal 5 5 9" xfId="2936" xr:uid="{81FDA1EC-DE26-42FB-9F29-B8C25E4997BD}"/>
    <cellStyle name="Normal 5 6" xfId="111" xr:uid="{5B29253E-E09E-4120-BD9D-3708F4772D36}"/>
    <cellStyle name="Normal 5 6 10" xfId="2937" xr:uid="{44216EC5-03E2-46D0-854C-904469CE848D}"/>
    <cellStyle name="Normal 5 6 11" xfId="2938" xr:uid="{098167FD-28E7-4DBA-A9BF-50F376498913}"/>
    <cellStyle name="Normal 5 6 2" xfId="112" xr:uid="{03A022CF-AFFA-48DB-85D8-BAB180B74EAA}"/>
    <cellStyle name="Normal 5 6 2 2" xfId="310" xr:uid="{3940153A-91A2-421C-B735-52DBC9450A4D}"/>
    <cellStyle name="Normal 5 6 2 2 2" xfId="573" xr:uid="{771B310F-A860-4092-A505-8257AFA7823B}"/>
    <cellStyle name="Normal 5 6 2 2 2 2" xfId="574" xr:uid="{76C07B1F-D737-4D1A-8202-EA64E1FC83DD}"/>
    <cellStyle name="Normal 5 6 2 2 2 2 2" xfId="1393" xr:uid="{B9CC7D1F-2DAC-4DC9-9D0F-671E87B63960}"/>
    <cellStyle name="Normal 5 6 2 2 2 2 3" xfId="2939" xr:uid="{E9E76BFB-49A3-480B-8567-F894ABC87F2D}"/>
    <cellStyle name="Normal 5 6 2 2 2 2 4" xfId="2940" xr:uid="{06577C45-41E6-4899-9826-BCF23B23B189}"/>
    <cellStyle name="Normal 5 6 2 2 2 3" xfId="1394" xr:uid="{850FCA37-4418-4300-AFC7-43BA283BED06}"/>
    <cellStyle name="Normal 5 6 2 2 2 3 2" xfId="2941" xr:uid="{F9AAE729-D36C-4193-AA67-6DC3137FD721}"/>
    <cellStyle name="Normal 5 6 2 2 2 3 3" xfId="2942" xr:uid="{699EA0B0-F04A-430A-B707-5AFA99214CCE}"/>
    <cellStyle name="Normal 5 6 2 2 2 3 4" xfId="2943" xr:uid="{DECE6F3B-A44D-4895-9A94-25561059B4ED}"/>
    <cellStyle name="Normal 5 6 2 2 2 4" xfId="2944" xr:uid="{ACE55B01-05EF-4F34-8729-26FDBFBAD487}"/>
    <cellStyle name="Normal 5 6 2 2 2 5" xfId="2945" xr:uid="{766C3284-183C-4486-8F15-065BC3E8D82C}"/>
    <cellStyle name="Normal 5 6 2 2 2 6" xfId="2946" xr:uid="{8FECAC37-B332-40BD-B9A1-91757D044A30}"/>
    <cellStyle name="Normal 5 6 2 2 3" xfId="575" xr:uid="{D9667A43-9691-47DF-8B47-C4DAEB83E22A}"/>
    <cellStyle name="Normal 5 6 2 2 3 2" xfId="1395" xr:uid="{F0F99BD1-60BB-4322-A472-2D6FAA98A16C}"/>
    <cellStyle name="Normal 5 6 2 2 3 2 2" xfId="2947" xr:uid="{B18362B8-842C-42C2-8D53-9C85B2962838}"/>
    <cellStyle name="Normal 5 6 2 2 3 2 3" xfId="2948" xr:uid="{FC52B770-E75B-424B-8132-192A7731967A}"/>
    <cellStyle name="Normal 5 6 2 2 3 2 4" xfId="2949" xr:uid="{4D13EE5E-D1CC-42E9-B80D-4D736B52B484}"/>
    <cellStyle name="Normal 5 6 2 2 3 3" xfId="2950" xr:uid="{362A41BA-938D-454D-AA69-8AA1064F0C5D}"/>
    <cellStyle name="Normal 5 6 2 2 3 4" xfId="2951" xr:uid="{0958401B-DD05-420D-BDF2-FF7445365B2E}"/>
    <cellStyle name="Normal 5 6 2 2 3 5" xfId="2952" xr:uid="{246A0408-4D42-4931-BD64-F32E4034BFD3}"/>
    <cellStyle name="Normal 5 6 2 2 4" xfId="1396" xr:uid="{5120588A-E1A6-497E-8115-E607BD8C37D7}"/>
    <cellStyle name="Normal 5 6 2 2 4 2" xfId="2953" xr:uid="{963BEE64-819D-4EC4-A744-ACF058101C0A}"/>
    <cellStyle name="Normal 5 6 2 2 4 3" xfId="2954" xr:uid="{7F5102D6-F004-41FE-BAE6-F96FA96ED617}"/>
    <cellStyle name="Normal 5 6 2 2 4 4" xfId="2955" xr:uid="{A15B6EF7-0CFA-40CE-9256-B19876ACF53E}"/>
    <cellStyle name="Normal 5 6 2 2 5" xfId="2956" xr:uid="{3D3E21A6-3E9A-4396-A3E7-7AD190C10620}"/>
    <cellStyle name="Normal 5 6 2 2 5 2" xfId="2957" xr:uid="{5204CAE6-0AB6-445F-A203-96A2E03F5F68}"/>
    <cellStyle name="Normal 5 6 2 2 5 3" xfId="2958" xr:uid="{8CAD7BAB-B9E3-4747-925F-FB2128A7B607}"/>
    <cellStyle name="Normal 5 6 2 2 5 4" xfId="2959" xr:uid="{3B87E602-5864-454A-8A6C-AC0678AABB33}"/>
    <cellStyle name="Normal 5 6 2 2 6" xfId="2960" xr:uid="{87B93EA1-2028-4FD8-88B0-49D1A026C917}"/>
    <cellStyle name="Normal 5 6 2 2 7" xfId="2961" xr:uid="{3D0029EB-5615-462D-82DC-9593D8380857}"/>
    <cellStyle name="Normal 5 6 2 2 8" xfId="2962" xr:uid="{646C594A-2015-447C-A836-9DE17F4F9ABB}"/>
    <cellStyle name="Normal 5 6 2 3" xfId="576" xr:uid="{D5593744-4626-4560-B8BE-69E10128E3D8}"/>
    <cellStyle name="Normal 5 6 2 3 2" xfId="577" xr:uid="{3B213A9A-0A53-4F52-AA91-3F331BD88EF5}"/>
    <cellStyle name="Normal 5 6 2 3 2 2" xfId="578" xr:uid="{9BD09B49-676D-4F55-AD9A-590F84F3A156}"/>
    <cellStyle name="Normal 5 6 2 3 2 3" xfId="2963" xr:uid="{0841556A-0B00-4E7E-A306-EFA6F11CBB92}"/>
    <cellStyle name="Normal 5 6 2 3 2 4" xfId="2964" xr:uid="{9F9F6F5D-265A-4DF3-BCC9-3E44F9C71B81}"/>
    <cellStyle name="Normal 5 6 2 3 3" xfId="579" xr:uid="{9FF80B31-BB6A-45DE-8910-F1ED9B08F8ED}"/>
    <cellStyle name="Normal 5 6 2 3 3 2" xfId="2965" xr:uid="{2A51C4CC-1DEA-475C-82E0-683F9A59C8FD}"/>
    <cellStyle name="Normal 5 6 2 3 3 3" xfId="2966" xr:uid="{34F9642C-FDAA-439B-B253-572D05169D1A}"/>
    <cellStyle name="Normal 5 6 2 3 3 4" xfId="2967" xr:uid="{BA5E61B9-B773-467A-8A08-B9C37B127627}"/>
    <cellStyle name="Normal 5 6 2 3 4" xfId="2968" xr:uid="{FD18DF2C-9C6F-4B09-A5FF-7428EE8AC417}"/>
    <cellStyle name="Normal 5 6 2 3 5" xfId="2969" xr:uid="{A0E2B95F-E15D-4065-A300-13EA1E22926B}"/>
    <cellStyle name="Normal 5 6 2 3 6" xfId="2970" xr:uid="{B7875143-FF7F-46D6-86C4-C4D2C38F300F}"/>
    <cellStyle name="Normal 5 6 2 4" xfId="580" xr:uid="{C5A5A94A-CDEE-4B9A-94F1-682198D62C3F}"/>
    <cellStyle name="Normal 5 6 2 4 2" xfId="581" xr:uid="{E56954A1-59FC-414D-8329-A4AEF2820BFC}"/>
    <cellStyle name="Normal 5 6 2 4 2 2" xfId="2971" xr:uid="{F7ECABDD-4A9A-4395-B0B3-38189A5ACBD3}"/>
    <cellStyle name="Normal 5 6 2 4 2 3" xfId="2972" xr:uid="{2B300654-CD7B-461E-B8CD-FD5C01CBAC95}"/>
    <cellStyle name="Normal 5 6 2 4 2 4" xfId="2973" xr:uid="{CC3B9C2B-E7F7-4C9E-92C7-977EC5F81EBE}"/>
    <cellStyle name="Normal 5 6 2 4 3" xfId="2974" xr:uid="{AD0A2C10-6919-414F-9B52-D889D16ED4D8}"/>
    <cellStyle name="Normal 5 6 2 4 4" xfId="2975" xr:uid="{70B6E6F4-B10B-4E7B-92AD-CCED1B58B71A}"/>
    <cellStyle name="Normal 5 6 2 4 5" xfId="2976" xr:uid="{EBED03F9-D76D-44CC-A732-0ACC12711D62}"/>
    <cellStyle name="Normal 5 6 2 5" xfId="582" xr:uid="{1741DD67-AA43-4503-9A56-C0C2048AFF25}"/>
    <cellStyle name="Normal 5 6 2 5 2" xfId="2977" xr:uid="{BAB079BF-E6D5-4379-AF29-C01614DCE3AE}"/>
    <cellStyle name="Normal 5 6 2 5 3" xfId="2978" xr:uid="{47FE1057-A369-4149-B16D-36C718719DFE}"/>
    <cellStyle name="Normal 5 6 2 5 4" xfId="2979" xr:uid="{48566C75-B355-49A3-B566-79BC6A119E47}"/>
    <cellStyle name="Normal 5 6 2 6" xfId="2980" xr:uid="{642475B7-4581-4C9D-9A3A-1A2A9C03F70B}"/>
    <cellStyle name="Normal 5 6 2 6 2" xfId="2981" xr:uid="{25904E0F-D24D-4B4B-A7BA-E596F682B464}"/>
    <cellStyle name="Normal 5 6 2 6 3" xfId="2982" xr:uid="{0AACB90E-05FA-4443-B023-949EA1A19228}"/>
    <cellStyle name="Normal 5 6 2 6 4" xfId="2983" xr:uid="{20E88341-48E4-4C24-AE34-6AA8ADED69F1}"/>
    <cellStyle name="Normal 5 6 2 7" xfId="2984" xr:uid="{1FD6A345-93C4-40D8-9A0D-24F5641B9860}"/>
    <cellStyle name="Normal 5 6 2 8" xfId="2985" xr:uid="{A32081C6-4FC3-4EFF-9165-8A78C702AF9C}"/>
    <cellStyle name="Normal 5 6 2 9" xfId="2986" xr:uid="{98368552-16CD-4350-9B31-6D28FE303C66}"/>
    <cellStyle name="Normal 5 6 3" xfId="311" xr:uid="{ACF5FAE2-AA53-43ED-923E-CA10399D8208}"/>
    <cellStyle name="Normal 5 6 3 2" xfId="583" xr:uid="{FC913FB4-B548-4253-8CCA-95D2CF3A794E}"/>
    <cellStyle name="Normal 5 6 3 2 2" xfId="584" xr:uid="{9D42D14E-F001-46C8-8923-FAF5F9CDFFE4}"/>
    <cellStyle name="Normal 5 6 3 2 2 2" xfId="1397" xr:uid="{A6E58195-D64C-4618-9049-98503DFB6BF9}"/>
    <cellStyle name="Normal 5 6 3 2 2 2 2" xfId="1398" xr:uid="{E7443B41-355E-4BC9-9AE3-7982D4F33F00}"/>
    <cellStyle name="Normal 5 6 3 2 2 3" xfId="1399" xr:uid="{D7F3ECD4-75C0-4566-9D60-37AF21F0B9E0}"/>
    <cellStyle name="Normal 5 6 3 2 2 4" xfId="2987" xr:uid="{E665E46B-9FA2-4FD7-B0AB-064059099640}"/>
    <cellStyle name="Normal 5 6 3 2 3" xfId="1400" xr:uid="{B94D1419-EC34-4195-933D-9B67F357E18D}"/>
    <cellStyle name="Normal 5 6 3 2 3 2" xfId="1401" xr:uid="{62077E74-7108-4622-98B9-562937FA11FA}"/>
    <cellStyle name="Normal 5 6 3 2 3 3" xfId="2988" xr:uid="{8B3FED3D-B049-4741-802F-EA34BA3D3CDE}"/>
    <cellStyle name="Normal 5 6 3 2 3 4" xfId="2989" xr:uid="{506F75AE-2CF6-4447-8011-4064F9B28C9B}"/>
    <cellStyle name="Normal 5 6 3 2 4" xfId="1402" xr:uid="{A6D978B4-34EA-4267-9B55-C8D45EC4E7BE}"/>
    <cellStyle name="Normal 5 6 3 2 5" xfId="2990" xr:uid="{DD514CE8-7D96-445E-A6FC-26E4C21C6742}"/>
    <cellStyle name="Normal 5 6 3 2 6" xfId="2991" xr:uid="{E721E656-0195-4262-B01F-1EE611487E2B}"/>
    <cellStyle name="Normal 5 6 3 3" xfId="585" xr:uid="{965709A1-3955-4EE8-B5DB-91FD599BDEF3}"/>
    <cellStyle name="Normal 5 6 3 3 2" xfId="1403" xr:uid="{F19DB43F-9682-4A26-BE34-0635CE21F877}"/>
    <cellStyle name="Normal 5 6 3 3 2 2" xfId="1404" xr:uid="{881E7B3A-5B95-406F-BAF7-0E4E75AEFF4E}"/>
    <cellStyle name="Normal 5 6 3 3 2 3" xfId="2992" xr:uid="{7B9E5090-4546-4852-9E08-50A22634A85C}"/>
    <cellStyle name="Normal 5 6 3 3 2 4" xfId="2993" xr:uid="{FAE01941-77FB-41E4-B5E4-3C051CE4C466}"/>
    <cellStyle name="Normal 5 6 3 3 3" xfId="1405" xr:uid="{0D0466D6-CC48-4313-95D1-961CD55D6DF7}"/>
    <cellStyle name="Normal 5 6 3 3 4" xfId="2994" xr:uid="{D1ED2F2E-49DC-42F5-9461-85DA0F759FA2}"/>
    <cellStyle name="Normal 5 6 3 3 5" xfId="2995" xr:uid="{664007EE-D88A-48CC-B7D5-4DF8479FFDE9}"/>
    <cellStyle name="Normal 5 6 3 4" xfId="1406" xr:uid="{0A091923-7BC1-40DF-B4D9-C33857E7E35C}"/>
    <cellStyle name="Normal 5 6 3 4 2" xfId="1407" xr:uid="{79C24E2A-8B4F-432A-A946-8F4B19987BC2}"/>
    <cellStyle name="Normal 5 6 3 4 3" xfId="2996" xr:uid="{943B5C3A-976C-466E-A731-D44F50B81C03}"/>
    <cellStyle name="Normal 5 6 3 4 4" xfId="2997" xr:uid="{674D8E50-73A2-4684-B2E5-3BFFCA04F835}"/>
    <cellStyle name="Normal 5 6 3 5" xfId="1408" xr:uid="{55490DCB-C3B4-4F83-861A-5E9B3997095A}"/>
    <cellStyle name="Normal 5 6 3 5 2" xfId="2998" xr:uid="{13026E89-2072-4288-8B90-94E14A984DE6}"/>
    <cellStyle name="Normal 5 6 3 5 3" xfId="2999" xr:uid="{0CDBC1FF-FCF9-47ED-B4B1-E6CC664DC27C}"/>
    <cellStyle name="Normal 5 6 3 5 4" xfId="3000" xr:uid="{46F132DB-3AE1-4DAC-BB81-2681D438D6CA}"/>
    <cellStyle name="Normal 5 6 3 6" xfId="3001" xr:uid="{74CD5F55-D949-42C6-8118-716D636E0270}"/>
    <cellStyle name="Normal 5 6 3 7" xfId="3002" xr:uid="{245101D9-6DCF-43A2-8F63-3C0FA78B737C}"/>
    <cellStyle name="Normal 5 6 3 8" xfId="3003" xr:uid="{689964E1-1EE0-4A38-A985-3AF76B237778}"/>
    <cellStyle name="Normal 5 6 4" xfId="312" xr:uid="{09F19FCD-AD24-4FC4-A441-7D82C3D30F3F}"/>
    <cellStyle name="Normal 5 6 4 2" xfId="586" xr:uid="{DDE0E738-D803-44ED-BF14-2828A2C77B0E}"/>
    <cellStyle name="Normal 5 6 4 2 2" xfId="587" xr:uid="{E04DF5F0-BD17-4465-810C-FCAC1623995F}"/>
    <cellStyle name="Normal 5 6 4 2 2 2" xfId="1409" xr:uid="{ECF23299-620B-4867-A28A-CD408D2BFDFE}"/>
    <cellStyle name="Normal 5 6 4 2 2 3" xfId="3004" xr:uid="{D2325EDB-828B-4A46-BDA3-EFB0AA04F554}"/>
    <cellStyle name="Normal 5 6 4 2 2 4" xfId="3005" xr:uid="{B2C762CD-989E-4126-A00F-2AE93B3E1C3F}"/>
    <cellStyle name="Normal 5 6 4 2 3" xfId="1410" xr:uid="{6664DEC5-3B9B-4472-B20B-1881EFFFEB86}"/>
    <cellStyle name="Normal 5 6 4 2 4" xfId="3006" xr:uid="{3DC29531-5C57-465A-8B8F-FFBC03DE3E7C}"/>
    <cellStyle name="Normal 5 6 4 2 5" xfId="3007" xr:uid="{036626FF-79D9-4DA6-B5D8-4E94F170D4EC}"/>
    <cellStyle name="Normal 5 6 4 3" xfId="588" xr:uid="{DC644493-644D-4248-BBDE-23DAEBB2EFDD}"/>
    <cellStyle name="Normal 5 6 4 3 2" xfId="1411" xr:uid="{979D51DB-D729-48DE-9F35-2C6A76E815A0}"/>
    <cellStyle name="Normal 5 6 4 3 3" xfId="3008" xr:uid="{6100055F-70C6-44B4-94B1-D6D4F07DF5E1}"/>
    <cellStyle name="Normal 5 6 4 3 4" xfId="3009" xr:uid="{60C65B95-B3D9-46AF-8A9F-75D4D0CF2EF4}"/>
    <cellStyle name="Normal 5 6 4 4" xfId="1412" xr:uid="{1C3EBECA-9718-4204-B8FD-23D5DB248C3C}"/>
    <cellStyle name="Normal 5 6 4 4 2" xfId="3010" xr:uid="{0B54DB0B-B019-4D8F-8513-06EA6231288D}"/>
    <cellStyle name="Normal 5 6 4 4 3" xfId="3011" xr:uid="{7346DF62-A4DC-4C39-B7A3-60006D48738E}"/>
    <cellStyle name="Normal 5 6 4 4 4" xfId="3012" xr:uid="{406091C3-9031-49FD-A3A5-823D4B01BDF5}"/>
    <cellStyle name="Normal 5 6 4 5" xfId="3013" xr:uid="{74FEDD5B-0A47-4D55-BFFD-55092A5AD7A0}"/>
    <cellStyle name="Normal 5 6 4 6" xfId="3014" xr:uid="{045693A6-84C2-455F-8296-BDF852A793F6}"/>
    <cellStyle name="Normal 5 6 4 7" xfId="3015" xr:uid="{62F161B1-1E93-420F-8F67-799B93DC7388}"/>
    <cellStyle name="Normal 5 6 5" xfId="313" xr:uid="{8B3F5649-41DC-4B13-BEF4-95BA7BBC07D6}"/>
    <cellStyle name="Normal 5 6 5 2" xfId="589" xr:uid="{97727DFA-1F5F-4FE2-98D4-7BA342E25739}"/>
    <cellStyle name="Normal 5 6 5 2 2" xfId="1413" xr:uid="{17D5237A-C5F9-4CE3-9E78-116AAE54A50C}"/>
    <cellStyle name="Normal 5 6 5 2 3" xfId="3016" xr:uid="{9F2857FB-FCC6-4D36-9144-22C0A071734B}"/>
    <cellStyle name="Normal 5 6 5 2 4" xfId="3017" xr:uid="{16223EC8-6CD6-4D7E-BF6C-615CC7A5DFB9}"/>
    <cellStyle name="Normal 5 6 5 3" xfId="1414" xr:uid="{F99DBB37-38E1-4A8E-9AC7-FA939776CADA}"/>
    <cellStyle name="Normal 5 6 5 3 2" xfId="3018" xr:uid="{922430D1-5D8C-489F-AF64-4F50D95E04D1}"/>
    <cellStyle name="Normal 5 6 5 3 3" xfId="3019" xr:uid="{BBCA1621-5437-4760-86B1-7B26F82FC029}"/>
    <cellStyle name="Normal 5 6 5 3 4" xfId="3020" xr:uid="{21778DF9-C857-4BDA-AB85-FF0D35716CEB}"/>
    <cellStyle name="Normal 5 6 5 4" xfId="3021" xr:uid="{3967C900-95C0-46FB-8160-2743A8F007E5}"/>
    <cellStyle name="Normal 5 6 5 5" xfId="3022" xr:uid="{BD5672E9-E79A-4C7C-8847-FDF93397FCE3}"/>
    <cellStyle name="Normal 5 6 5 6" xfId="3023" xr:uid="{152CAEF4-5A17-49FD-BDF3-E00796AC5308}"/>
    <cellStyle name="Normal 5 6 6" xfId="590" xr:uid="{CC89DF2A-DD06-4A8B-BC9A-1C412E6F5E80}"/>
    <cellStyle name="Normal 5 6 6 2" xfId="1415" xr:uid="{95CBE44B-09F8-4F53-9A45-0849EE7A8603}"/>
    <cellStyle name="Normal 5 6 6 2 2" xfId="3024" xr:uid="{41BE370B-C8D7-431A-80E7-F5D53054775C}"/>
    <cellStyle name="Normal 5 6 6 2 3" xfId="3025" xr:uid="{AB9B0B4B-4A17-44B7-9CD8-E7775F82F4D7}"/>
    <cellStyle name="Normal 5 6 6 2 4" xfId="3026" xr:uid="{98F71105-4D32-43B4-83F6-C28DA400C534}"/>
    <cellStyle name="Normal 5 6 6 3" xfId="3027" xr:uid="{18504BFF-6284-4F1D-B957-6607122CC83F}"/>
    <cellStyle name="Normal 5 6 6 4" xfId="3028" xr:uid="{02163270-DAA0-4D8C-9F82-2D37DBDF2E5F}"/>
    <cellStyle name="Normal 5 6 6 5" xfId="3029" xr:uid="{34662D32-F938-4FA1-A81D-2F3EA563B3BB}"/>
    <cellStyle name="Normal 5 6 7" xfId="1416" xr:uid="{C56B4682-B95F-4A26-BD00-9C4C3F83DBA3}"/>
    <cellStyle name="Normal 5 6 7 2" xfId="3030" xr:uid="{085A0F7B-C9EA-4399-A814-C93975860B98}"/>
    <cellStyle name="Normal 5 6 7 3" xfId="3031" xr:uid="{C76F205E-2443-40C1-A1FC-B79F93DFCD67}"/>
    <cellStyle name="Normal 5 6 7 4" xfId="3032" xr:uid="{AEB88E0D-5737-4420-850D-A19BCEC323E7}"/>
    <cellStyle name="Normal 5 6 8" xfId="3033" xr:uid="{939EC5EB-612F-4216-83C6-219AD9724EC2}"/>
    <cellStyle name="Normal 5 6 8 2" xfId="3034" xr:uid="{7E998103-5B7B-4629-8CA9-060FDB7880A3}"/>
    <cellStyle name="Normal 5 6 8 3" xfId="3035" xr:uid="{506C57AE-B9D4-414E-9935-7EC54964493D}"/>
    <cellStyle name="Normal 5 6 8 4" xfId="3036" xr:uid="{41735AAD-84A1-4399-93C3-893AADFF23B0}"/>
    <cellStyle name="Normal 5 6 9" xfId="3037" xr:uid="{8A2B1A6D-8628-4006-AE9B-42A333ECD076}"/>
    <cellStyle name="Normal 5 7" xfId="113" xr:uid="{DA0310CF-9CB2-493E-B78F-911583DEB470}"/>
    <cellStyle name="Normal 5 7 2" xfId="114" xr:uid="{A7D6D6B2-E3BE-4D80-A2C9-268BA63FBCCE}"/>
    <cellStyle name="Normal 5 7 2 2" xfId="314" xr:uid="{66426523-91E1-44AA-8939-333E73B5A3A1}"/>
    <cellStyle name="Normal 5 7 2 2 2" xfId="591" xr:uid="{E972EC46-020A-45EF-96FF-503668E271E1}"/>
    <cellStyle name="Normal 5 7 2 2 2 2" xfId="1417" xr:uid="{C9FC5E72-C4EE-41F1-9F37-B072AAEEC909}"/>
    <cellStyle name="Normal 5 7 2 2 2 3" xfId="3038" xr:uid="{8B4E3088-525D-407F-9887-42401F5894CB}"/>
    <cellStyle name="Normal 5 7 2 2 2 4" xfId="3039" xr:uid="{F95C9E8C-563C-444B-AC30-C0FC325FE042}"/>
    <cellStyle name="Normal 5 7 2 2 3" xfId="1418" xr:uid="{468612EE-A5F6-4266-926C-70F0ACB6C0FA}"/>
    <cellStyle name="Normal 5 7 2 2 3 2" xfId="3040" xr:uid="{F8A69A27-0D33-4A0A-91D4-E2FA3F28697C}"/>
    <cellStyle name="Normal 5 7 2 2 3 3" xfId="3041" xr:uid="{760BD039-F06C-48B4-8379-243E4F19F4B9}"/>
    <cellStyle name="Normal 5 7 2 2 3 4" xfId="3042" xr:uid="{46B1BC73-1FC6-411D-8256-B8FF851E6D8C}"/>
    <cellStyle name="Normal 5 7 2 2 4" xfId="3043" xr:uid="{3BBF0E53-4A83-4292-BBB6-E32D66B644DD}"/>
    <cellStyle name="Normal 5 7 2 2 5" xfId="3044" xr:uid="{E2D79EA2-BCFB-4748-9C0B-F8C65BC8037C}"/>
    <cellStyle name="Normal 5 7 2 2 6" xfId="3045" xr:uid="{04AE9229-87A3-4B9F-B45A-035AF1868BBF}"/>
    <cellStyle name="Normal 5 7 2 3" xfId="592" xr:uid="{CAE83AE1-776D-4048-A28F-D4950379525B}"/>
    <cellStyle name="Normal 5 7 2 3 2" xfId="1419" xr:uid="{4A203DDA-399B-42EE-98E3-EC5D9440263D}"/>
    <cellStyle name="Normal 5 7 2 3 2 2" xfId="3046" xr:uid="{BDD61FF4-17F9-40DF-A517-D5D2AEA4C676}"/>
    <cellStyle name="Normal 5 7 2 3 2 3" xfId="3047" xr:uid="{6516BF90-A102-4390-84D2-38DE6793F670}"/>
    <cellStyle name="Normal 5 7 2 3 2 4" xfId="3048" xr:uid="{C206A221-C307-4A18-8E35-DA7C25AC6B22}"/>
    <cellStyle name="Normal 5 7 2 3 3" xfId="3049" xr:uid="{DEB0C6F6-76A1-4634-9FCD-BFE8EE2156BF}"/>
    <cellStyle name="Normal 5 7 2 3 4" xfId="3050" xr:uid="{90DE518D-F885-4081-856F-F92E51AC751E}"/>
    <cellStyle name="Normal 5 7 2 3 5" xfId="3051" xr:uid="{74DAC7F0-87FB-4A7A-A7EF-D68987152768}"/>
    <cellStyle name="Normal 5 7 2 4" xfId="1420" xr:uid="{56CED4CB-3BFC-4989-B028-1956EFC42BA4}"/>
    <cellStyle name="Normal 5 7 2 4 2" xfId="3052" xr:uid="{BB10023B-F186-4880-85E2-28C842038040}"/>
    <cellStyle name="Normal 5 7 2 4 3" xfId="3053" xr:uid="{964CDDAF-E95B-490B-97AE-42C161A83FC9}"/>
    <cellStyle name="Normal 5 7 2 4 4" xfId="3054" xr:uid="{1A94FEFF-DCD9-47A2-8E0D-3FF262667097}"/>
    <cellStyle name="Normal 5 7 2 5" xfId="3055" xr:uid="{CF98A91D-14A0-438B-969C-4CC09ADB8CF4}"/>
    <cellStyle name="Normal 5 7 2 5 2" xfId="3056" xr:uid="{A3EC23EF-51AB-4638-A3E7-EDF03D6E26DC}"/>
    <cellStyle name="Normal 5 7 2 5 3" xfId="3057" xr:uid="{6FED29CC-3B02-4045-B32C-11E459F848D6}"/>
    <cellStyle name="Normal 5 7 2 5 4" xfId="3058" xr:uid="{B8EB7A94-15E9-4F45-B2EF-54153A5BF2F3}"/>
    <cellStyle name="Normal 5 7 2 6" xfId="3059" xr:uid="{B9BCB287-220B-4E19-AEFA-36B6A31EFD7D}"/>
    <cellStyle name="Normal 5 7 2 7" xfId="3060" xr:uid="{74F5BF35-9ED9-4D98-94BC-E67BA61174E6}"/>
    <cellStyle name="Normal 5 7 2 8" xfId="3061" xr:uid="{7D10DDC7-EA12-4B25-B51A-BDF7D5D201D9}"/>
    <cellStyle name="Normal 5 7 3" xfId="315" xr:uid="{0943D846-36D2-4A92-A229-68FE9DF10D13}"/>
    <cellStyle name="Normal 5 7 3 2" xfId="593" xr:uid="{9D0BCC77-6D6D-44E2-B7B1-9A5C749BE7D4}"/>
    <cellStyle name="Normal 5 7 3 2 2" xfId="594" xr:uid="{6BB674FC-18F4-42EB-AB23-764D388CCE5E}"/>
    <cellStyle name="Normal 5 7 3 2 3" xfId="3062" xr:uid="{0AF4F6C3-0AD0-4463-B917-F232EBC324A1}"/>
    <cellStyle name="Normal 5 7 3 2 4" xfId="3063" xr:uid="{6E000B56-8F1B-434D-81F6-B6600E78609B}"/>
    <cellStyle name="Normal 5 7 3 3" xfId="595" xr:uid="{7BE7D6A6-70E4-4C52-B3BF-BB648F7E110D}"/>
    <cellStyle name="Normal 5 7 3 3 2" xfId="3064" xr:uid="{E0862867-CBDC-425F-A5CB-9D735267D67C}"/>
    <cellStyle name="Normal 5 7 3 3 3" xfId="3065" xr:uid="{AF23868B-0B91-4FAB-8336-1C1898FF24A8}"/>
    <cellStyle name="Normal 5 7 3 3 4" xfId="3066" xr:uid="{01142371-B7C5-4046-8843-55B58E372EC1}"/>
    <cellStyle name="Normal 5 7 3 4" xfId="3067" xr:uid="{0C61DD93-9F21-4254-9257-44CEB45A327D}"/>
    <cellStyle name="Normal 5 7 3 5" xfId="3068" xr:uid="{BE871DB5-EFFC-4F8B-9B01-1309DDD6CEF6}"/>
    <cellStyle name="Normal 5 7 3 6" xfId="3069" xr:uid="{D5A5539E-12C4-45EC-820F-A50E4CA61592}"/>
    <cellStyle name="Normal 5 7 4" xfId="316" xr:uid="{71F57F8B-4015-4DFD-9E4F-CA0C6B68B1DA}"/>
    <cellStyle name="Normal 5 7 4 2" xfId="596" xr:uid="{74B515EF-6776-4A71-87C9-48F8B6715C56}"/>
    <cellStyle name="Normal 5 7 4 2 2" xfId="3070" xr:uid="{D7018C95-7B69-4E31-8D51-8A5B32415A1A}"/>
    <cellStyle name="Normal 5 7 4 2 3" xfId="3071" xr:uid="{46B36051-9D86-4E08-B0FA-72AFBFCEFDB2}"/>
    <cellStyle name="Normal 5 7 4 2 4" xfId="3072" xr:uid="{6C91C15B-361E-4C84-8794-D411EAF8BB1E}"/>
    <cellStyle name="Normal 5 7 4 3" xfId="3073" xr:uid="{B8D82182-F6F6-4DDF-8AD7-9ABFC6A23BC3}"/>
    <cellStyle name="Normal 5 7 4 4" xfId="3074" xr:uid="{40178E82-431A-45F5-9EDA-7FE5A4E12D9C}"/>
    <cellStyle name="Normal 5 7 4 5" xfId="3075" xr:uid="{737EF4BE-8E3A-4FEB-A0C9-85BFE9701DB1}"/>
    <cellStyle name="Normal 5 7 5" xfId="597" xr:uid="{C6A932DC-C7A0-402D-9946-26D42730848A}"/>
    <cellStyle name="Normal 5 7 5 2" xfId="3076" xr:uid="{B4F1B23A-54FF-4D65-AF60-4C393B18853B}"/>
    <cellStyle name="Normal 5 7 5 3" xfId="3077" xr:uid="{468E048F-A5DB-4190-B71D-1EB9E8F76210}"/>
    <cellStyle name="Normal 5 7 5 4" xfId="3078" xr:uid="{1610435C-503D-4D3E-BE8D-709F82F821D0}"/>
    <cellStyle name="Normal 5 7 6" xfId="3079" xr:uid="{8F23A0AA-DEB6-4E85-8C72-F64FA95D2FF1}"/>
    <cellStyle name="Normal 5 7 6 2" xfId="3080" xr:uid="{F3B25071-5120-487A-AD1F-A94C2AB02EFC}"/>
    <cellStyle name="Normal 5 7 6 3" xfId="3081" xr:uid="{95944684-F3D3-4A68-A47E-C0AA84B44B10}"/>
    <cellStyle name="Normal 5 7 6 4" xfId="3082" xr:uid="{C0110CC8-A3D2-4D99-A9C8-AFBFCF96F858}"/>
    <cellStyle name="Normal 5 7 7" xfId="3083" xr:uid="{1F5BD70C-FD6C-420E-8EFF-F2B2E80100F3}"/>
    <cellStyle name="Normal 5 7 8" xfId="3084" xr:uid="{14116D86-5483-4C00-9D47-164BBB5D8D8E}"/>
    <cellStyle name="Normal 5 7 9" xfId="3085" xr:uid="{82D93E82-39AF-4B65-96E3-D6232AAF5A74}"/>
    <cellStyle name="Normal 5 8" xfId="115" xr:uid="{23FCC7F1-1454-4E7E-A35D-C51628B0C24C}"/>
    <cellStyle name="Normal 5 8 2" xfId="317" xr:uid="{E9A08163-9489-45D8-9DDA-CE74BA034EC8}"/>
    <cellStyle name="Normal 5 8 2 2" xfId="598" xr:uid="{AF525F98-81C0-4BA4-9D5B-8A1C1BC1BDC4}"/>
    <cellStyle name="Normal 5 8 2 2 2" xfId="1421" xr:uid="{B7A01805-F7B6-413A-AFEE-C85841051BB7}"/>
    <cellStyle name="Normal 5 8 2 2 2 2" xfId="1422" xr:uid="{20335DFE-8F51-4EC1-9417-174FA4C6B9D0}"/>
    <cellStyle name="Normal 5 8 2 2 3" xfId="1423" xr:uid="{5F3AB916-C2D0-4422-942F-4C4CC770E7E9}"/>
    <cellStyle name="Normal 5 8 2 2 4" xfId="3086" xr:uid="{5DD5533A-3F1B-47B4-8BF5-5358D8092E33}"/>
    <cellStyle name="Normal 5 8 2 3" xfId="1424" xr:uid="{A84D5FE8-AA04-4474-A613-1077367CEB69}"/>
    <cellStyle name="Normal 5 8 2 3 2" xfId="1425" xr:uid="{66D8F0A3-4F77-40EA-9D24-5FA99B08B6F2}"/>
    <cellStyle name="Normal 5 8 2 3 3" xfId="3087" xr:uid="{453DF556-CCC5-406D-B8D6-00EA5F077723}"/>
    <cellStyle name="Normal 5 8 2 3 4" xfId="3088" xr:uid="{F0EE9354-E408-4F94-801F-BD4CE8AC672F}"/>
    <cellStyle name="Normal 5 8 2 4" xfId="1426" xr:uid="{7FFB1A19-4FEE-4667-A00E-8287531C94C9}"/>
    <cellStyle name="Normal 5 8 2 5" xfId="3089" xr:uid="{42FB14C8-1EA9-4C83-8F60-67D8097CCF1B}"/>
    <cellStyle name="Normal 5 8 2 6" xfId="3090" xr:uid="{07E72C5F-0EC5-463F-8130-A108B9664CEB}"/>
    <cellStyle name="Normal 5 8 3" xfId="599" xr:uid="{B481BDAF-C9E4-41B4-9A50-D597520632BE}"/>
    <cellStyle name="Normal 5 8 3 2" xfId="1427" xr:uid="{93F26174-2141-40F7-8B28-74B58E75285D}"/>
    <cellStyle name="Normal 5 8 3 2 2" xfId="1428" xr:uid="{FA9729A1-DF38-4096-AE8B-1D814C72384E}"/>
    <cellStyle name="Normal 5 8 3 2 3" xfId="3091" xr:uid="{96D86625-C2B9-451D-BEA0-9D51E8A31486}"/>
    <cellStyle name="Normal 5 8 3 2 4" xfId="3092" xr:uid="{0C774412-D9AF-440E-9920-2A3D8216A589}"/>
    <cellStyle name="Normal 5 8 3 3" xfId="1429" xr:uid="{2029BA7A-6C6E-4035-9548-059D4B284FC8}"/>
    <cellStyle name="Normal 5 8 3 4" xfId="3093" xr:uid="{8C47363A-AEEA-4F3C-8F7E-9C1820DAEC2A}"/>
    <cellStyle name="Normal 5 8 3 5" xfId="3094" xr:uid="{1529CF3A-4D73-43FF-92BB-9E5BCF92C28C}"/>
    <cellStyle name="Normal 5 8 4" xfId="1430" xr:uid="{4ABED8C8-693B-453B-8DD3-0B8011E8DADD}"/>
    <cellStyle name="Normal 5 8 4 2" xfId="1431" xr:uid="{D42DD758-2AAF-436B-A747-58D776C838AF}"/>
    <cellStyle name="Normal 5 8 4 3" xfId="3095" xr:uid="{05ACFE4B-742E-413B-9BD6-693C67194307}"/>
    <cellStyle name="Normal 5 8 4 4" xfId="3096" xr:uid="{5D67DC93-AC99-4E0D-A0E9-7288E03E0A71}"/>
    <cellStyle name="Normal 5 8 5" xfId="1432" xr:uid="{C23636EA-EA36-4495-A6F4-368D11C7BB8C}"/>
    <cellStyle name="Normal 5 8 5 2" xfId="3097" xr:uid="{54307524-6305-42C8-B6B1-5C975F4E443B}"/>
    <cellStyle name="Normal 5 8 5 3" xfId="3098" xr:uid="{0B695609-A9CC-4848-9176-0A1ED4DA26BC}"/>
    <cellStyle name="Normal 5 8 5 4" xfId="3099" xr:uid="{E91396FC-C617-4064-8262-86CE75F86743}"/>
    <cellStyle name="Normal 5 8 6" xfId="3100" xr:uid="{E45162D3-9237-4980-88B8-DBC053F84994}"/>
    <cellStyle name="Normal 5 8 7" xfId="3101" xr:uid="{0BEA300F-CD9E-447C-9399-ACD0F1BD8993}"/>
    <cellStyle name="Normal 5 8 8" xfId="3102" xr:uid="{5A5FB322-D95E-416B-803E-7649E7916055}"/>
    <cellStyle name="Normal 5 9" xfId="318" xr:uid="{D0DDDE18-2007-498C-9438-BA63836BBB97}"/>
    <cellStyle name="Normal 5 9 2" xfId="600" xr:uid="{CFEC5317-EB50-4B10-9500-B5D15B783F4D}"/>
    <cellStyle name="Normal 5 9 2 2" xfId="601" xr:uid="{4B021A4A-0414-4717-8E98-AE3FA6D5B1F9}"/>
    <cellStyle name="Normal 5 9 2 2 2" xfId="1433" xr:uid="{D281F329-A3B5-4A2B-BE81-D52F4A35B89A}"/>
    <cellStyle name="Normal 5 9 2 2 3" xfId="3103" xr:uid="{28712C59-717D-4239-9951-18096C6D2E5D}"/>
    <cellStyle name="Normal 5 9 2 2 4" xfId="3104" xr:uid="{A2EB5F4C-7D55-4996-84AA-EA58ACB61570}"/>
    <cellStyle name="Normal 5 9 2 3" xfId="1434" xr:uid="{24FF32E6-0D50-4CC4-9A39-EEE1AD0B2FE7}"/>
    <cellStyle name="Normal 5 9 2 4" xfId="3105" xr:uid="{A266B6BF-2807-4AA0-8A16-8F15413D068A}"/>
    <cellStyle name="Normal 5 9 2 5" xfId="3106" xr:uid="{FB389209-48BB-43AC-9760-1190DC312036}"/>
    <cellStyle name="Normal 5 9 3" xfId="602" xr:uid="{7A5D8823-1DFC-42EE-9E16-AC69B6061F98}"/>
    <cellStyle name="Normal 5 9 3 2" xfId="1435" xr:uid="{2AD03C9A-7CBB-4CC4-8D14-E7B05D6DD6AB}"/>
    <cellStyle name="Normal 5 9 3 3" xfId="3107" xr:uid="{F05C40CF-746C-4FF3-9F42-CCBD13F521BE}"/>
    <cellStyle name="Normal 5 9 3 4" xfId="3108" xr:uid="{62286E0B-0361-43B2-8EB5-22A849DE6739}"/>
    <cellStyle name="Normal 5 9 4" xfId="1436" xr:uid="{C66A9697-FEF7-4EC1-B1FE-C77494B692EE}"/>
    <cellStyle name="Normal 5 9 4 2" xfId="3109" xr:uid="{36B29204-9B98-4C7A-901C-6B6592BE85C5}"/>
    <cellStyle name="Normal 5 9 4 3" xfId="3110" xr:uid="{7BB796E4-ABB0-4FDF-A37E-0C807689A9D5}"/>
    <cellStyle name="Normal 5 9 4 4" xfId="3111" xr:uid="{E39961C3-78E9-4AD2-B84D-D6E520C83E2C}"/>
    <cellStyle name="Normal 5 9 5" xfId="3112" xr:uid="{C6BB7D3F-531C-408B-88A7-C81A61BA4719}"/>
    <cellStyle name="Normal 5 9 6" xfId="3113" xr:uid="{9CE3CCF7-F08D-4986-A74E-41E13B35E889}"/>
    <cellStyle name="Normal 5 9 7" xfId="3114" xr:uid="{C15BD554-340C-414F-B2B9-DAE5111BC645}"/>
    <cellStyle name="Normal 6" xfId="64" xr:uid="{39F13186-31CD-458F-9BEB-A9A894076BDC}"/>
    <cellStyle name="Normal 6 10" xfId="319" xr:uid="{4930560E-4AAE-4462-A496-CE6A51322623}"/>
    <cellStyle name="Normal 6 10 2" xfId="1437" xr:uid="{FC83B97B-7061-41FE-8BB9-8387649F516F}"/>
    <cellStyle name="Normal 6 10 2 2" xfId="3115" xr:uid="{431D9CA2-F0CD-4E1C-9B47-99EA046FB56C}"/>
    <cellStyle name="Normal 6 10 2 2 2" xfId="4588" xr:uid="{8E83D7EB-29C8-4D1A-B9A1-D8F9E605B681}"/>
    <cellStyle name="Normal 6 10 2 3" xfId="3116" xr:uid="{553B0A39-7D69-4C4E-AFD6-32186D93B466}"/>
    <cellStyle name="Normal 6 10 2 4" xfId="3117" xr:uid="{EDA016D9-943C-4A2F-B4C1-DD546F13A562}"/>
    <cellStyle name="Normal 6 10 2 5" xfId="5349" xr:uid="{954C2FCF-95B7-493E-8D0B-65A51A000731}"/>
    <cellStyle name="Normal 6 10 3" xfId="3118" xr:uid="{41BF76B5-256A-4C82-A15F-5128DBADAC4C}"/>
    <cellStyle name="Normal 6 10 4" xfId="3119" xr:uid="{9F8EE6B2-AFEB-4706-9165-DD21585BEFC4}"/>
    <cellStyle name="Normal 6 10 5" xfId="3120" xr:uid="{A45743DF-2C09-4B49-A5E7-671E7B89E2B5}"/>
    <cellStyle name="Normal 6 11" xfId="1438" xr:uid="{7C025DAA-FB44-4D9F-9944-6ACF632BCAE5}"/>
    <cellStyle name="Normal 6 11 2" xfId="3121" xr:uid="{3DB3AF05-20EA-48CE-BB11-6E785741DE7C}"/>
    <cellStyle name="Normal 6 11 3" xfId="3122" xr:uid="{E8CB5C18-7F8B-4EF9-BCAD-DA0436624AC8}"/>
    <cellStyle name="Normal 6 11 4" xfId="3123" xr:uid="{B3C27AAA-DC0D-4D7B-88B2-E9616FF16DA9}"/>
    <cellStyle name="Normal 6 12" xfId="902" xr:uid="{343395BB-29C6-45B9-AA5B-DE89067DF20A}"/>
    <cellStyle name="Normal 6 12 2" xfId="3124" xr:uid="{91058ED6-5261-4037-8F35-36A9D3EBF082}"/>
    <cellStyle name="Normal 6 12 3" xfId="3125" xr:uid="{3EE92957-5FA1-45D9-AA70-C2A4F56B3D84}"/>
    <cellStyle name="Normal 6 12 4" xfId="3126" xr:uid="{F8AAAF9D-965F-4192-B949-B85FD2ED37F9}"/>
    <cellStyle name="Normal 6 13" xfId="899" xr:uid="{64B8B9A6-D7A0-446E-A660-6767766DAEA0}"/>
    <cellStyle name="Normal 6 13 2" xfId="3128" xr:uid="{8D9BAC01-DAE5-49EC-A098-BEF5F1623079}"/>
    <cellStyle name="Normal 6 13 3" xfId="4315" xr:uid="{CEAFE945-1551-47D5-9185-5B0658511396}"/>
    <cellStyle name="Normal 6 13 4" xfId="3127" xr:uid="{EEB47D1E-6481-4496-B8AF-A21F3E8B33D1}"/>
    <cellStyle name="Normal 6 13 5" xfId="5319" xr:uid="{7143CB81-6626-4272-B9FB-ABDA952735DA}"/>
    <cellStyle name="Normal 6 14" xfId="3129" xr:uid="{40E45A09-4BA9-4CEE-B95F-E43A03C2D9F6}"/>
    <cellStyle name="Normal 6 15" xfId="3130" xr:uid="{AD3296BD-1B6C-438C-A0B0-15E43F20B3D3}"/>
    <cellStyle name="Normal 6 16" xfId="3131" xr:uid="{E187C5E3-866E-4914-89D2-E5D7CEE2F3FB}"/>
    <cellStyle name="Normal 6 2" xfId="65" xr:uid="{235BB816-52AC-4F6F-A514-0D1E590E7CAB}"/>
    <cellStyle name="Normal 6 2 2" xfId="320" xr:uid="{32FBB750-E1A8-423A-B7B3-E682F5892AF0}"/>
    <cellStyle name="Normal 6 2 2 2" xfId="4671" xr:uid="{17A3D70E-3E3A-4C2E-81E7-234A9CC8F29E}"/>
    <cellStyle name="Normal 6 2 3" xfId="4560" xr:uid="{7B1CAA2B-CBCC-4CFF-9A6D-BECDB018EE2E}"/>
    <cellStyle name="Normal 6 3" xfId="116" xr:uid="{8131F094-2E2F-4F75-B159-474AAB0E9409}"/>
    <cellStyle name="Normal 6 3 10" xfId="3132" xr:uid="{5E8C1051-6A77-4407-92EA-7A609D814798}"/>
    <cellStyle name="Normal 6 3 11" xfId="3133" xr:uid="{D8C1E674-F838-4303-9B32-252805FF88C4}"/>
    <cellStyle name="Normal 6 3 2" xfId="117" xr:uid="{EFDCCCC1-4EF6-4410-871F-3D236D5FC9C9}"/>
    <cellStyle name="Normal 6 3 2 2" xfId="118" xr:uid="{66D92446-822D-4F82-AD74-DBD401AD4E3A}"/>
    <cellStyle name="Normal 6 3 2 2 2" xfId="321" xr:uid="{9D7BA335-1006-4693-8BF9-E94522FF50C6}"/>
    <cellStyle name="Normal 6 3 2 2 2 2" xfId="603" xr:uid="{B18E7947-E853-4E64-AE72-3EF1CB329CB6}"/>
    <cellStyle name="Normal 6 3 2 2 2 2 2" xfId="604" xr:uid="{81DBB2AE-3899-4E46-930C-2387CC380A83}"/>
    <cellStyle name="Normal 6 3 2 2 2 2 2 2" xfId="1439" xr:uid="{B3DF3D4D-A736-4C60-AF65-C7852376136D}"/>
    <cellStyle name="Normal 6 3 2 2 2 2 2 2 2" xfId="1440" xr:uid="{E0D4DC79-144E-4857-B375-92EA414AEF91}"/>
    <cellStyle name="Normal 6 3 2 2 2 2 2 3" xfId="1441" xr:uid="{79439871-4029-48A3-8052-F27D772674A2}"/>
    <cellStyle name="Normal 6 3 2 2 2 2 3" xfId="1442" xr:uid="{08680E92-34F8-4D2C-9CEF-2DDFCF5148EA}"/>
    <cellStyle name="Normal 6 3 2 2 2 2 3 2" xfId="1443" xr:uid="{DD6D4B6A-D167-4880-9064-B410C2D4C178}"/>
    <cellStyle name="Normal 6 3 2 2 2 2 4" xfId="1444" xr:uid="{384DABF5-83F5-4D56-A233-AD7A720AE47E}"/>
    <cellStyle name="Normal 6 3 2 2 2 3" xfId="605" xr:uid="{A33DD980-3DB4-4BF9-B0F1-D78971D4C64D}"/>
    <cellStyle name="Normal 6 3 2 2 2 3 2" xfId="1445" xr:uid="{2921CBEB-2037-4833-BBBD-DCF4F10F7EE7}"/>
    <cellStyle name="Normal 6 3 2 2 2 3 2 2" xfId="1446" xr:uid="{F999FF28-2989-4D3B-95D7-FB2D37750DA8}"/>
    <cellStyle name="Normal 6 3 2 2 2 3 3" xfId="1447" xr:uid="{04F07506-8852-4457-9D99-76EAB425A3F2}"/>
    <cellStyle name="Normal 6 3 2 2 2 3 4" xfId="3134" xr:uid="{92C59468-0AE3-43F0-99EC-C47EA030CE30}"/>
    <cellStyle name="Normal 6 3 2 2 2 4" xfId="1448" xr:uid="{898A506C-0082-4536-A357-C389A28DB430}"/>
    <cellStyle name="Normal 6 3 2 2 2 4 2" xfId="1449" xr:uid="{8D51D6F8-330B-4696-B50B-949DAC3E7EDF}"/>
    <cellStyle name="Normal 6 3 2 2 2 5" xfId="1450" xr:uid="{A72BE17A-3630-4B11-9268-48D9F0EF9C22}"/>
    <cellStyle name="Normal 6 3 2 2 2 6" xfId="3135" xr:uid="{F7026547-7296-4EF1-8220-29C595932CEE}"/>
    <cellStyle name="Normal 6 3 2 2 3" xfId="322" xr:uid="{A53FFA92-F23B-4F38-8E20-B85509486246}"/>
    <cellStyle name="Normal 6 3 2 2 3 2" xfId="606" xr:uid="{04D68B1B-84F8-48FD-90E5-704DEFB5793E}"/>
    <cellStyle name="Normal 6 3 2 2 3 2 2" xfId="607" xr:uid="{A3419337-BE5E-4918-A4C7-C866FC1B181E}"/>
    <cellStyle name="Normal 6 3 2 2 3 2 2 2" xfId="1451" xr:uid="{CA22CAD5-E4CC-4B4A-B7E7-EF5F218C98A7}"/>
    <cellStyle name="Normal 6 3 2 2 3 2 2 2 2" xfId="1452" xr:uid="{63D66E5F-6D39-4488-842E-2E4B34C9285A}"/>
    <cellStyle name="Normal 6 3 2 2 3 2 2 3" xfId="1453" xr:uid="{143C5DA7-7B8A-45AF-A2B4-FAF60E5676C7}"/>
    <cellStyle name="Normal 6 3 2 2 3 2 3" xfId="1454" xr:uid="{616AA8E0-B07E-449B-AE12-CFD4024BC916}"/>
    <cellStyle name="Normal 6 3 2 2 3 2 3 2" xfId="1455" xr:uid="{C833A8ED-E1FA-409D-B17B-B8FDCE01A7E8}"/>
    <cellStyle name="Normal 6 3 2 2 3 2 4" xfId="1456" xr:uid="{AF05F9D4-5419-422E-ADF1-D024C9BD583A}"/>
    <cellStyle name="Normal 6 3 2 2 3 3" xfId="608" xr:uid="{ADD0B5D9-2B0D-46AB-BD15-A22C98848792}"/>
    <cellStyle name="Normal 6 3 2 2 3 3 2" xfId="1457" xr:uid="{45825960-F10C-4B75-A4EA-7E39921BF23B}"/>
    <cellStyle name="Normal 6 3 2 2 3 3 2 2" xfId="1458" xr:uid="{D35EEA82-A48D-4086-92C2-EEBFDAE98D7C}"/>
    <cellStyle name="Normal 6 3 2 2 3 3 3" xfId="1459" xr:uid="{83923BFD-3C8E-450D-9568-56D448D6C279}"/>
    <cellStyle name="Normal 6 3 2 2 3 4" xfId="1460" xr:uid="{5E1519F8-490D-4FC3-9AC2-BDC62AF0C0F2}"/>
    <cellStyle name="Normal 6 3 2 2 3 4 2" xfId="1461" xr:uid="{CC5F66E0-D48C-4873-AC68-D91587D0661A}"/>
    <cellStyle name="Normal 6 3 2 2 3 5" xfId="1462" xr:uid="{0227649C-AE0E-41CA-AE97-AEE94CEE70B2}"/>
    <cellStyle name="Normal 6 3 2 2 4" xfId="609" xr:uid="{A4033664-0A5E-4B5B-8393-BE372CC30EF4}"/>
    <cellStyle name="Normal 6 3 2 2 4 2" xfId="610" xr:uid="{CF27E63E-4EC4-4939-9A69-68CE5A040658}"/>
    <cellStyle name="Normal 6 3 2 2 4 2 2" xfId="1463" xr:uid="{5A0E7191-B804-4860-A2A7-04F4DA048326}"/>
    <cellStyle name="Normal 6 3 2 2 4 2 2 2" xfId="1464" xr:uid="{B8A5B2B4-E0CC-492D-AE5D-DD99F2915C0F}"/>
    <cellStyle name="Normal 6 3 2 2 4 2 3" xfId="1465" xr:uid="{533C188E-2C36-41A0-9A46-DFE04C07AF14}"/>
    <cellStyle name="Normal 6 3 2 2 4 3" xfId="1466" xr:uid="{78DDF367-D7BA-4CD6-8A81-911DCE07C0E7}"/>
    <cellStyle name="Normal 6 3 2 2 4 3 2" xfId="1467" xr:uid="{CFE6A61D-0726-409C-8176-3D1BDACDDD88}"/>
    <cellStyle name="Normal 6 3 2 2 4 4" xfId="1468" xr:uid="{D5E3E197-F51F-4FAA-ABAC-C82E4B045AF0}"/>
    <cellStyle name="Normal 6 3 2 2 5" xfId="611" xr:uid="{F846DCA2-A39A-46E9-8215-A38491A86F2C}"/>
    <cellStyle name="Normal 6 3 2 2 5 2" xfId="1469" xr:uid="{F620CEA2-56D5-46ED-809F-E7178FC7593C}"/>
    <cellStyle name="Normal 6 3 2 2 5 2 2" xfId="1470" xr:uid="{41E12223-1762-424C-AD4E-13A3B23DE83D}"/>
    <cellStyle name="Normal 6 3 2 2 5 3" xfId="1471" xr:uid="{9E9B79C2-44F1-43D3-8AE1-A5E2F5D80F42}"/>
    <cellStyle name="Normal 6 3 2 2 5 4" xfId="3136" xr:uid="{B7F8F324-6CCF-424C-A8B1-7C59F8FF1C22}"/>
    <cellStyle name="Normal 6 3 2 2 6" xfId="1472" xr:uid="{AC65B3EF-BCE6-4826-9ADD-44D6BF19DB40}"/>
    <cellStyle name="Normal 6 3 2 2 6 2" xfId="1473" xr:uid="{709D56CA-DE32-4E00-848C-D914E9CBC916}"/>
    <cellStyle name="Normal 6 3 2 2 7" xfId="1474" xr:uid="{1885E250-3741-444B-93FD-F43249FBD492}"/>
    <cellStyle name="Normal 6 3 2 2 8" xfId="3137" xr:uid="{7935F040-BD53-4217-9130-4C49578621F7}"/>
    <cellStyle name="Normal 6 3 2 3" xfId="323" xr:uid="{C0A737F9-AF65-4A2E-9D3D-D31DFC49C00E}"/>
    <cellStyle name="Normal 6 3 2 3 2" xfId="612" xr:uid="{1E7F3758-0738-4A67-B1D6-F74AC9096365}"/>
    <cellStyle name="Normal 6 3 2 3 2 2" xfId="613" xr:uid="{00C80DC9-E6C5-447B-A9CD-7AD8CF3DD3DA}"/>
    <cellStyle name="Normal 6 3 2 3 2 2 2" xfId="1475" xr:uid="{9CB8404F-E3E4-4194-867A-0E708F20A1F0}"/>
    <cellStyle name="Normal 6 3 2 3 2 2 2 2" xfId="1476" xr:uid="{90682F16-3AA1-4592-8D14-6556F2BFBC72}"/>
    <cellStyle name="Normal 6 3 2 3 2 2 3" xfId="1477" xr:uid="{4A6F86BF-DB48-44F7-A6A7-94C6C9DD1BFB}"/>
    <cellStyle name="Normal 6 3 2 3 2 3" xfId="1478" xr:uid="{BB1712D6-31C5-43EC-B2AC-C826640D759A}"/>
    <cellStyle name="Normal 6 3 2 3 2 3 2" xfId="1479" xr:uid="{34F62670-2AD8-424C-B757-059F8A3AF77D}"/>
    <cellStyle name="Normal 6 3 2 3 2 4" xfId="1480" xr:uid="{BA58FF98-665A-42D3-A6B9-8BA36DE5D9E7}"/>
    <cellStyle name="Normal 6 3 2 3 3" xfId="614" xr:uid="{7770E7A6-2B2F-40E6-9504-1A363B1A91AC}"/>
    <cellStyle name="Normal 6 3 2 3 3 2" xfId="1481" xr:uid="{A84B22BE-74C0-4525-A3D0-DF64136B8913}"/>
    <cellStyle name="Normal 6 3 2 3 3 2 2" xfId="1482" xr:uid="{A03CF3E1-0CAF-4F70-87E4-A6A1E0099781}"/>
    <cellStyle name="Normal 6 3 2 3 3 3" xfId="1483" xr:uid="{147AC37A-9E0A-4A4A-A89A-5C943DF668B8}"/>
    <cellStyle name="Normal 6 3 2 3 3 4" xfId="3138" xr:uid="{862FBB5B-427E-4828-893A-30B0F717CB77}"/>
    <cellStyle name="Normal 6 3 2 3 4" xfId="1484" xr:uid="{BF77BD9C-2D57-45DA-B8B1-C3D9967A215F}"/>
    <cellStyle name="Normal 6 3 2 3 4 2" xfId="1485" xr:uid="{FDA9AC0D-42C4-44E1-B421-19D73C500FB7}"/>
    <cellStyle name="Normal 6 3 2 3 5" xfId="1486" xr:uid="{50AE32D4-D087-48D7-80BC-A78741332C10}"/>
    <cellStyle name="Normal 6 3 2 3 6" xfId="3139" xr:uid="{BA3AE392-5163-4EA6-820C-30D4F2074D27}"/>
    <cellStyle name="Normal 6 3 2 4" xfId="324" xr:uid="{38596AF5-2D2D-4976-9D6D-AD784716B256}"/>
    <cellStyle name="Normal 6 3 2 4 2" xfId="615" xr:uid="{F6DE1A1C-E97F-4805-A4FC-699FECCBCF25}"/>
    <cellStyle name="Normal 6 3 2 4 2 2" xfId="616" xr:uid="{9D1EDE5E-D47C-4EFC-AACE-ACE3B5DD434E}"/>
    <cellStyle name="Normal 6 3 2 4 2 2 2" xfId="1487" xr:uid="{F6D2BC1C-9D38-4EB3-8052-D6F0708237FD}"/>
    <cellStyle name="Normal 6 3 2 4 2 2 2 2" xfId="1488" xr:uid="{4C995592-6465-42B6-BC12-58A2411FE73F}"/>
    <cellStyle name="Normal 6 3 2 4 2 2 3" xfId="1489" xr:uid="{FEABE3CD-9A10-4060-B68E-FD35412495E1}"/>
    <cellStyle name="Normal 6 3 2 4 2 3" xfId="1490" xr:uid="{B34B6626-C898-4D5D-8B48-6CA3B84142B8}"/>
    <cellStyle name="Normal 6 3 2 4 2 3 2" xfId="1491" xr:uid="{5F93B087-07C2-484D-A77C-2C7A8E895DA3}"/>
    <cellStyle name="Normal 6 3 2 4 2 4" xfId="1492" xr:uid="{F5274B44-965B-46BF-B82C-5D63A6C2241A}"/>
    <cellStyle name="Normal 6 3 2 4 3" xfId="617" xr:uid="{DDE9EF04-451F-4183-8946-F5B3822E9DEE}"/>
    <cellStyle name="Normal 6 3 2 4 3 2" xfId="1493" xr:uid="{E54F4384-7D0C-4408-ADE6-E67D98282354}"/>
    <cellStyle name="Normal 6 3 2 4 3 2 2" xfId="1494" xr:uid="{269B0824-E901-4D18-969E-09FABB3CE689}"/>
    <cellStyle name="Normal 6 3 2 4 3 3" xfId="1495" xr:uid="{B535C1C4-5CAA-49A2-BD23-2263D323C2C6}"/>
    <cellStyle name="Normal 6 3 2 4 4" xfId="1496" xr:uid="{CF8781A2-11CE-4A42-A776-DE8EEA151837}"/>
    <cellStyle name="Normal 6 3 2 4 4 2" xfId="1497" xr:uid="{21FDDEA5-F0B3-4C4C-A43A-127D4127FBD0}"/>
    <cellStyle name="Normal 6 3 2 4 5" xfId="1498" xr:uid="{9503B49B-5F27-4CFD-BD17-C4042809070B}"/>
    <cellStyle name="Normal 6 3 2 5" xfId="325" xr:uid="{AE02B6CD-1496-41E7-8BF6-3013E5B631F0}"/>
    <cellStyle name="Normal 6 3 2 5 2" xfId="618" xr:uid="{770B8199-9C9F-4A7D-A715-D9C2F4E55510}"/>
    <cellStyle name="Normal 6 3 2 5 2 2" xfId="1499" xr:uid="{3EDED2A4-1EBB-4E02-8A7E-E6015736E6F8}"/>
    <cellStyle name="Normal 6 3 2 5 2 2 2" xfId="1500" xr:uid="{75A32B1C-B74E-4B16-ABBB-CB569EDDDBE7}"/>
    <cellStyle name="Normal 6 3 2 5 2 3" xfId="1501" xr:uid="{701F06DB-41CF-4100-879B-E51BE52565A5}"/>
    <cellStyle name="Normal 6 3 2 5 3" xfId="1502" xr:uid="{BA73EFD7-E7E6-4D19-90E4-A8235D1F8A04}"/>
    <cellStyle name="Normal 6 3 2 5 3 2" xfId="1503" xr:uid="{38779C24-DEC9-4930-AF09-F7912F5FF9BF}"/>
    <cellStyle name="Normal 6 3 2 5 4" xfId="1504" xr:uid="{98BF6AE5-E0AE-4DF7-8D7D-26A8BE002933}"/>
    <cellStyle name="Normal 6 3 2 6" xfId="619" xr:uid="{8F9E01AF-FEEB-48F1-B168-A0810BBDC363}"/>
    <cellStyle name="Normal 6 3 2 6 2" xfId="1505" xr:uid="{4F2552A6-D930-4BAC-B249-6C9AB77C487B}"/>
    <cellStyle name="Normal 6 3 2 6 2 2" xfId="1506" xr:uid="{24D27D96-52D6-4E56-8C59-45329A99F914}"/>
    <cellStyle name="Normal 6 3 2 6 3" xfId="1507" xr:uid="{168F205E-A63B-436A-BCEA-28426498F4EB}"/>
    <cellStyle name="Normal 6 3 2 6 4" xfId="3140" xr:uid="{35343921-0B4F-4452-AB45-124D48166E1D}"/>
    <cellStyle name="Normal 6 3 2 7" xfId="1508" xr:uid="{7B8D954F-0646-447E-B342-0D2DB7F1AB9B}"/>
    <cellStyle name="Normal 6 3 2 7 2" xfId="1509" xr:uid="{BD8C612D-6C24-472D-A2DB-AD4A6994900B}"/>
    <cellStyle name="Normal 6 3 2 8" xfId="1510" xr:uid="{5FD5DEBE-8F9F-424E-B9E7-D0C0AFAC3F3D}"/>
    <cellStyle name="Normal 6 3 2 9" xfId="3141" xr:uid="{E48A4A30-3DF8-4779-B7CF-F22D009C1ECD}"/>
    <cellStyle name="Normal 6 3 3" xfId="119" xr:uid="{4CAB2CEF-53EF-4ABE-9E62-B6553AC45058}"/>
    <cellStyle name="Normal 6 3 3 2" xfId="120" xr:uid="{A9369C06-276E-40F4-8FC1-F7B16F3E592E}"/>
    <cellStyle name="Normal 6 3 3 2 2" xfId="620" xr:uid="{CAAA940E-EF4C-4C09-A260-9A59FAB6912B}"/>
    <cellStyle name="Normal 6 3 3 2 2 2" xfId="621" xr:uid="{5855D26F-D0F6-4456-86C8-BEEA48DB9616}"/>
    <cellStyle name="Normal 6 3 3 2 2 2 2" xfId="1511" xr:uid="{6D8938C0-8998-4E9C-991A-008E37833B03}"/>
    <cellStyle name="Normal 6 3 3 2 2 2 2 2" xfId="1512" xr:uid="{C44B9140-72AF-467C-B962-6B4BDC25135F}"/>
    <cellStyle name="Normal 6 3 3 2 2 2 3" xfId="1513" xr:uid="{BC88E6D5-09A2-4ECD-9AAA-68789CED6DD4}"/>
    <cellStyle name="Normal 6 3 3 2 2 3" xfId="1514" xr:uid="{BC1A7698-B363-4632-882E-6C5E5F926B37}"/>
    <cellStyle name="Normal 6 3 3 2 2 3 2" xfId="1515" xr:uid="{F73ED2A4-322E-45EB-B954-F64E84CBC538}"/>
    <cellStyle name="Normal 6 3 3 2 2 4" xfId="1516" xr:uid="{99D42188-97C3-4B50-A956-992C9C84D2B3}"/>
    <cellStyle name="Normal 6 3 3 2 3" xfId="622" xr:uid="{3C8018F1-8059-498F-A26E-C8A810967E08}"/>
    <cellStyle name="Normal 6 3 3 2 3 2" xfId="1517" xr:uid="{BE7C4CAE-02A7-401A-9782-8824B62CEA2C}"/>
    <cellStyle name="Normal 6 3 3 2 3 2 2" xfId="1518" xr:uid="{63009F1D-2D03-4F62-A469-84DD24532E7E}"/>
    <cellStyle name="Normal 6 3 3 2 3 3" xfId="1519" xr:uid="{672E24B1-1746-4382-8B2A-EF9575B98A4E}"/>
    <cellStyle name="Normal 6 3 3 2 3 4" xfId="3142" xr:uid="{81F8AE09-F8E9-4CC9-929D-E4FF1C5E2AE5}"/>
    <cellStyle name="Normal 6 3 3 2 4" xfId="1520" xr:uid="{41651BD5-E23D-4567-9899-3333BF65D1DE}"/>
    <cellStyle name="Normal 6 3 3 2 4 2" xfId="1521" xr:uid="{F54039E6-FEE8-4ECE-A5E4-9D4B3F5B3861}"/>
    <cellStyle name="Normal 6 3 3 2 5" xfId="1522" xr:uid="{4D13E07D-6903-485A-AA3A-704072C9058D}"/>
    <cellStyle name="Normal 6 3 3 2 6" xfId="3143" xr:uid="{E4FFF8BE-3B02-4A13-9643-6D99295949AA}"/>
    <cellStyle name="Normal 6 3 3 3" xfId="326" xr:uid="{F807FB05-4C33-4840-846F-465EFBF3F669}"/>
    <cellStyle name="Normal 6 3 3 3 2" xfId="623" xr:uid="{BF5BE1DD-CDB1-415A-8993-14D005798681}"/>
    <cellStyle name="Normal 6 3 3 3 2 2" xfId="624" xr:uid="{E5EA7854-50A3-4B40-926D-705BC1BE3968}"/>
    <cellStyle name="Normal 6 3 3 3 2 2 2" xfId="1523" xr:uid="{3909E56C-2303-4684-ABD5-1D0DA6B87F3C}"/>
    <cellStyle name="Normal 6 3 3 3 2 2 2 2" xfId="1524" xr:uid="{CFA60646-E5E9-493E-8138-91FE0F240237}"/>
    <cellStyle name="Normal 6 3 3 3 2 2 3" xfId="1525" xr:uid="{97FB66D7-A861-4A6B-A718-5514EF919459}"/>
    <cellStyle name="Normal 6 3 3 3 2 3" xfId="1526" xr:uid="{CB4F9664-7565-4B6B-A72F-3DE4CD501DC8}"/>
    <cellStyle name="Normal 6 3 3 3 2 3 2" xfId="1527" xr:uid="{E5D3BB97-ED38-40D0-A047-DD1B07AB3944}"/>
    <cellStyle name="Normal 6 3 3 3 2 4" xfId="1528" xr:uid="{AB3FE567-B4B7-4833-800D-EC54E6280947}"/>
    <cellStyle name="Normal 6 3 3 3 3" xfId="625" xr:uid="{0880B95D-D19F-488A-B3F5-469C877109D8}"/>
    <cellStyle name="Normal 6 3 3 3 3 2" xfId="1529" xr:uid="{C314E47C-453C-47A3-9420-754937DFE922}"/>
    <cellStyle name="Normal 6 3 3 3 3 2 2" xfId="1530" xr:uid="{B879B0C5-1827-4852-9B68-88D9ACA41D83}"/>
    <cellStyle name="Normal 6 3 3 3 3 3" xfId="1531" xr:uid="{9F774B70-B402-40AF-A19D-F9A5F8B128D6}"/>
    <cellStyle name="Normal 6 3 3 3 4" xfId="1532" xr:uid="{A38DD961-F8B6-4114-887F-EAC0E3A9E0EA}"/>
    <cellStyle name="Normal 6 3 3 3 4 2" xfId="1533" xr:uid="{3D9D3A08-710E-4D62-8353-1DE1CFB492C6}"/>
    <cellStyle name="Normal 6 3 3 3 5" xfId="1534" xr:uid="{4576E2AE-56E8-4841-9E28-7349025AB43F}"/>
    <cellStyle name="Normal 6 3 3 4" xfId="327" xr:uid="{4BB0FA13-1AB1-4674-88C4-B56F1481E4AB}"/>
    <cellStyle name="Normal 6 3 3 4 2" xfId="626" xr:uid="{7701844B-D12A-4D3C-8ED2-A282C56709F9}"/>
    <cellStyle name="Normal 6 3 3 4 2 2" xfId="1535" xr:uid="{1D3BD0E8-30C5-40F2-AE2D-1B891970DC5C}"/>
    <cellStyle name="Normal 6 3 3 4 2 2 2" xfId="1536" xr:uid="{FB2938E3-F627-40C5-90B9-2C587A26473B}"/>
    <cellStyle name="Normal 6 3 3 4 2 3" xfId="1537" xr:uid="{A286B8E8-41B5-47C2-A090-1325F7923E97}"/>
    <cellStyle name="Normal 6 3 3 4 3" xfId="1538" xr:uid="{886B5C6C-076D-474D-BF2C-A019EEE3F977}"/>
    <cellStyle name="Normal 6 3 3 4 3 2" xfId="1539" xr:uid="{E5070501-806D-4150-9EBF-9EEBCBD4D80C}"/>
    <cellStyle name="Normal 6 3 3 4 4" xfId="1540" xr:uid="{75F07165-4659-40ED-A6DE-2097FF8A374B}"/>
    <cellStyle name="Normal 6 3 3 5" xfId="627" xr:uid="{F338F0E7-428A-4E8E-9440-B5D231BBD7CD}"/>
    <cellStyle name="Normal 6 3 3 5 2" xfId="1541" xr:uid="{B4ABEDB5-5399-49FB-8C26-8089D554E28D}"/>
    <cellStyle name="Normal 6 3 3 5 2 2" xfId="1542" xr:uid="{17B43131-1FD2-46BA-8299-481CE56A01D8}"/>
    <cellStyle name="Normal 6 3 3 5 3" xfId="1543" xr:uid="{C415A196-EE5B-4225-8223-B14D223EF9C5}"/>
    <cellStyle name="Normal 6 3 3 5 4" xfId="3144" xr:uid="{C40B2EAF-48BD-4C09-A019-4E4167575AFD}"/>
    <cellStyle name="Normal 6 3 3 6" xfId="1544" xr:uid="{9C0848D7-D5A7-47E4-9360-023BB1E17E74}"/>
    <cellStyle name="Normal 6 3 3 6 2" xfId="1545" xr:uid="{FC367D7D-86F1-457E-BBE8-F1350B1CA9A3}"/>
    <cellStyle name="Normal 6 3 3 7" xfId="1546" xr:uid="{F6AEB0E0-2BF9-4F91-8B7E-07571A6818F2}"/>
    <cellStyle name="Normal 6 3 3 8" xfId="3145" xr:uid="{BF08F307-82A7-4A91-967E-E4783914E563}"/>
    <cellStyle name="Normal 6 3 4" xfId="121" xr:uid="{6C827282-0920-4A79-853E-9DE8D14B86B3}"/>
    <cellStyle name="Normal 6 3 4 2" xfId="447" xr:uid="{A094AD93-C757-4188-944A-CE9F5589CFAB}"/>
    <cellStyle name="Normal 6 3 4 2 2" xfId="628" xr:uid="{06821637-4578-499F-8A20-D71BEF891594}"/>
    <cellStyle name="Normal 6 3 4 2 2 2" xfId="1547" xr:uid="{90DEB4C2-AC07-4182-90A9-587CDAC079F4}"/>
    <cellStyle name="Normal 6 3 4 2 2 2 2" xfId="1548" xr:uid="{2599DCD6-D305-4674-B40E-90C7CA3E3D23}"/>
    <cellStyle name="Normal 6 3 4 2 2 3" xfId="1549" xr:uid="{DBDBD84F-2423-42BA-B46C-40F05B49728B}"/>
    <cellStyle name="Normal 6 3 4 2 2 4" xfId="3146" xr:uid="{050B3FF9-F759-42D4-90BA-AA2F8CD6300F}"/>
    <cellStyle name="Normal 6 3 4 2 3" xfId="1550" xr:uid="{AAA5D97C-AE74-49C7-BFE6-A8C6F157D3E8}"/>
    <cellStyle name="Normal 6 3 4 2 3 2" xfId="1551" xr:uid="{E1B390CC-E2A6-419A-A044-8F42C2C5832C}"/>
    <cellStyle name="Normal 6 3 4 2 4" xfId="1552" xr:uid="{30558B42-3FCE-4EEE-9DE4-2EDDB8D08585}"/>
    <cellStyle name="Normal 6 3 4 2 5" xfId="3147" xr:uid="{BD5DF1E7-78CA-4367-A57D-BEBE0300EAD5}"/>
    <cellStyle name="Normal 6 3 4 3" xfId="629" xr:uid="{4150B289-3D01-440B-BDB9-9355CEDC19BF}"/>
    <cellStyle name="Normal 6 3 4 3 2" xfId="1553" xr:uid="{775683DB-2316-474A-9D8D-55665ECCAB8C}"/>
    <cellStyle name="Normal 6 3 4 3 2 2" xfId="1554" xr:uid="{96CA950C-DD06-472E-A869-BC9A5E222FFE}"/>
    <cellStyle name="Normal 6 3 4 3 3" xfId="1555" xr:uid="{360526E2-9122-4701-B95B-CF302882086D}"/>
    <cellStyle name="Normal 6 3 4 3 4" xfId="3148" xr:uid="{F4387F93-27F3-40AA-B106-507432968D5E}"/>
    <cellStyle name="Normal 6 3 4 4" xfId="1556" xr:uid="{F0CA5494-0AEE-4730-A88C-79D4EFC7DA36}"/>
    <cellStyle name="Normal 6 3 4 4 2" xfId="1557" xr:uid="{E50902BF-37AB-4FE1-86DA-7069A1B6CDDE}"/>
    <cellStyle name="Normal 6 3 4 4 3" xfId="3149" xr:uid="{F9BFF56E-65F2-4A85-94A2-165AFF330BFF}"/>
    <cellStyle name="Normal 6 3 4 4 4" xfId="3150" xr:uid="{527B2E4C-CDB4-4C9A-AEAF-DD4D574C0462}"/>
    <cellStyle name="Normal 6 3 4 5" xfId="1558" xr:uid="{5960E36D-5A54-4C2C-8A89-4DA81E25CA33}"/>
    <cellStyle name="Normal 6 3 4 6" xfId="3151" xr:uid="{8ADDE427-F376-4872-93CD-87B7E4EAD227}"/>
    <cellStyle name="Normal 6 3 4 7" xfId="3152" xr:uid="{B6772D0E-77CC-4482-8224-925913AB23BA}"/>
    <cellStyle name="Normal 6 3 5" xfId="328" xr:uid="{A64E7FE8-6163-49B7-B3DD-EC4936202A9B}"/>
    <cellStyle name="Normal 6 3 5 2" xfId="630" xr:uid="{EDB029BC-6F74-4341-BAFB-789770DDB0C6}"/>
    <cellStyle name="Normal 6 3 5 2 2" xfId="631" xr:uid="{FC52DF81-5F78-441E-90DD-C72583134419}"/>
    <cellStyle name="Normal 6 3 5 2 2 2" xfId="1559" xr:uid="{BB465374-B173-4C95-86B6-EAEAB16BF571}"/>
    <cellStyle name="Normal 6 3 5 2 2 2 2" xfId="1560" xr:uid="{5AE66BBE-E443-43CA-BBEB-11CA59D01394}"/>
    <cellStyle name="Normal 6 3 5 2 2 3" xfId="1561" xr:uid="{6B33F64E-E714-40A1-BE78-2E97E6750B8C}"/>
    <cellStyle name="Normal 6 3 5 2 3" xfId="1562" xr:uid="{C2EFBE5D-0800-490B-8178-58011D4E90E6}"/>
    <cellStyle name="Normal 6 3 5 2 3 2" xfId="1563" xr:uid="{A68EF135-C29C-4B4E-9CE4-6146812B617B}"/>
    <cellStyle name="Normal 6 3 5 2 4" xfId="1564" xr:uid="{962F04C5-6DE9-4C92-8C9E-FF57BA8CE74C}"/>
    <cellStyle name="Normal 6 3 5 3" xfId="632" xr:uid="{D4C5CABA-6D2B-4788-9406-F930111EB61C}"/>
    <cellStyle name="Normal 6 3 5 3 2" xfId="1565" xr:uid="{5AF3E59B-FFE8-472F-84B2-4960AD8C0758}"/>
    <cellStyle name="Normal 6 3 5 3 2 2" xfId="1566" xr:uid="{D2C91902-409A-4D58-9D95-AA88DF71584A}"/>
    <cellStyle name="Normal 6 3 5 3 3" xfId="1567" xr:uid="{391AFE8E-E5E4-422A-B8A5-CEE01803701B}"/>
    <cellStyle name="Normal 6 3 5 3 4" xfId="3153" xr:uid="{E90A504A-2072-486B-8B94-733D6EB97ADF}"/>
    <cellStyle name="Normal 6 3 5 4" xfId="1568" xr:uid="{94639DA8-3892-424D-8C05-04AE880BB8C5}"/>
    <cellStyle name="Normal 6 3 5 4 2" xfId="1569" xr:uid="{744C3480-9A46-46BA-ADFB-B826794277F5}"/>
    <cellStyle name="Normal 6 3 5 5" xfId="1570" xr:uid="{531110C1-2738-4AB9-BE79-D3DADB4728EB}"/>
    <cellStyle name="Normal 6 3 5 6" xfId="3154" xr:uid="{291604D6-4F27-4027-A1C7-374F5F96BCA0}"/>
    <cellStyle name="Normal 6 3 6" xfId="329" xr:uid="{A3DFDB9E-719B-4150-9CDA-B9DF5C70FF54}"/>
    <cellStyle name="Normal 6 3 6 2" xfId="633" xr:uid="{6091F1F8-F643-4E7B-9436-328EE32772B3}"/>
    <cellStyle name="Normal 6 3 6 2 2" xfId="1571" xr:uid="{426558D1-73DA-4CED-BF05-79A308458F70}"/>
    <cellStyle name="Normal 6 3 6 2 2 2" xfId="1572" xr:uid="{AC608480-63F3-4B12-99D3-95E397EFFBB2}"/>
    <cellStyle name="Normal 6 3 6 2 3" xfId="1573" xr:uid="{9193648E-3CAD-44BB-99B4-EFE727452C07}"/>
    <cellStyle name="Normal 6 3 6 2 4" xfId="3155" xr:uid="{E37AD21E-F711-4166-BD5F-C53FF5E63C61}"/>
    <cellStyle name="Normal 6 3 6 3" xfId="1574" xr:uid="{3F1CD663-C725-4E93-9932-A7EAD78F87E7}"/>
    <cellStyle name="Normal 6 3 6 3 2" xfId="1575" xr:uid="{2F958D47-587F-4311-9B37-625CC6E4A3CA}"/>
    <cellStyle name="Normal 6 3 6 4" xfId="1576" xr:uid="{BB71831B-2A94-49F8-9590-EB70E799EBA2}"/>
    <cellStyle name="Normal 6 3 6 5" xfId="3156" xr:uid="{4690E383-9D69-4BDA-8B54-C6DC59D8B996}"/>
    <cellStyle name="Normal 6 3 7" xfId="634" xr:uid="{09735368-6EA1-4AF0-A56B-6DDAEB9451AF}"/>
    <cellStyle name="Normal 6 3 7 2" xfId="1577" xr:uid="{9891417C-3CC6-4DCD-838B-4357AE3EBFD6}"/>
    <cellStyle name="Normal 6 3 7 2 2" xfId="1578" xr:uid="{AED99C4C-B2B9-46AB-A182-13D6AC9C2802}"/>
    <cellStyle name="Normal 6 3 7 3" xfId="1579" xr:uid="{06769A05-1ADD-4CEE-90B0-8BD06F979D7B}"/>
    <cellStyle name="Normal 6 3 7 4" xfId="3157" xr:uid="{8D04CE18-A0D9-4232-ACB6-596F2F230AB1}"/>
    <cellStyle name="Normal 6 3 8" xfId="1580" xr:uid="{747884B2-56D4-4D72-BA5F-43068D881018}"/>
    <cellStyle name="Normal 6 3 8 2" xfId="1581" xr:uid="{886F8BF4-880F-4018-BA86-119DB5A5614F}"/>
    <cellStyle name="Normal 6 3 8 3" xfId="3158" xr:uid="{FEB0131A-E565-4CDB-AA0B-4A50235034BA}"/>
    <cellStyle name="Normal 6 3 8 4" xfId="3159" xr:uid="{73EDD0A2-AECA-45EA-A0D9-13CFFEBF09F7}"/>
    <cellStyle name="Normal 6 3 9" xfId="1582" xr:uid="{F9FC604D-CF7F-4BF3-9830-8BE475FEE38E}"/>
    <cellStyle name="Normal 6 3 9 2" xfId="4718" xr:uid="{A9887975-A80C-4B67-ADB0-DE8E4879FE22}"/>
    <cellStyle name="Normal 6 4" xfId="122" xr:uid="{8876EC61-E363-4EC3-995A-F3A6C3F91EF3}"/>
    <cellStyle name="Normal 6 4 10" xfId="3160" xr:uid="{FABE5205-6282-4D7A-9915-044CC36759EE}"/>
    <cellStyle name="Normal 6 4 11" xfId="3161" xr:uid="{29D0E61D-00D0-4E2C-A4B5-80B23680CA11}"/>
    <cellStyle name="Normal 6 4 2" xfId="123" xr:uid="{0FF4C4A2-D6E3-433F-863F-D88F196616B1}"/>
    <cellStyle name="Normal 6 4 2 2" xfId="124" xr:uid="{5B2B2865-50F4-449C-9D0C-E392421B1951}"/>
    <cellStyle name="Normal 6 4 2 2 2" xfId="330" xr:uid="{E340526B-F896-467E-848A-FAC30FC43DE1}"/>
    <cellStyle name="Normal 6 4 2 2 2 2" xfId="635" xr:uid="{D9C36F69-283C-4659-A782-EE6854EA134D}"/>
    <cellStyle name="Normal 6 4 2 2 2 2 2" xfId="1583" xr:uid="{52010CC5-1BE1-43FE-B4B1-90382CC16564}"/>
    <cellStyle name="Normal 6 4 2 2 2 2 2 2" xfId="1584" xr:uid="{B66E3F57-E652-4804-89B5-9B137F3C6F91}"/>
    <cellStyle name="Normal 6 4 2 2 2 2 3" xfId="1585" xr:uid="{AD274DFB-435A-4F9C-B1EA-6FECE8FC6A2B}"/>
    <cellStyle name="Normal 6 4 2 2 2 2 4" xfId="3162" xr:uid="{14A8EBE1-BE55-4AA4-88D7-16FD7C8F5017}"/>
    <cellStyle name="Normal 6 4 2 2 2 3" xfId="1586" xr:uid="{2AF86A36-D30F-4F16-BCCD-A5ED1C2117BC}"/>
    <cellStyle name="Normal 6 4 2 2 2 3 2" xfId="1587" xr:uid="{A2C5BB36-1039-466A-A423-D0367EA4C53F}"/>
    <cellStyle name="Normal 6 4 2 2 2 3 3" xfId="3163" xr:uid="{27948C7E-1347-4F4F-9DC8-C30851D7FC28}"/>
    <cellStyle name="Normal 6 4 2 2 2 3 4" xfId="3164" xr:uid="{27A48C6B-1ED8-4E3A-8460-71711C32AFCC}"/>
    <cellStyle name="Normal 6 4 2 2 2 4" xfId="1588" xr:uid="{78018774-5C30-433E-988E-5E5FE6AAA3D3}"/>
    <cellStyle name="Normal 6 4 2 2 2 5" xfId="3165" xr:uid="{F7CADB7D-8441-47CA-88DD-D33D1259F0D0}"/>
    <cellStyle name="Normal 6 4 2 2 2 6" xfId="3166" xr:uid="{049C7BFF-89E4-4905-A904-C0530BB89076}"/>
    <cellStyle name="Normal 6 4 2 2 3" xfId="636" xr:uid="{CDF1BECB-681B-406C-9BF3-5980D3381869}"/>
    <cellStyle name="Normal 6 4 2 2 3 2" xfId="1589" xr:uid="{6C2A686B-4ED4-45A3-9B80-57D1B81EE2B5}"/>
    <cellStyle name="Normal 6 4 2 2 3 2 2" xfId="1590" xr:uid="{276BD284-5E85-4F01-AB6A-6E1897ED95B4}"/>
    <cellStyle name="Normal 6 4 2 2 3 2 3" xfId="3167" xr:uid="{84E545AE-F1D8-4AAB-8C84-1053A7793D86}"/>
    <cellStyle name="Normal 6 4 2 2 3 2 4" xfId="3168" xr:uid="{01336931-97C9-407F-BF54-14B0888D1F8B}"/>
    <cellStyle name="Normal 6 4 2 2 3 3" xfId="1591" xr:uid="{EF6441A7-3FEE-4698-B01A-6BA13D61ED2B}"/>
    <cellStyle name="Normal 6 4 2 2 3 4" xfId="3169" xr:uid="{532BF51C-77AA-4F75-9148-1AF59DAB9C6A}"/>
    <cellStyle name="Normal 6 4 2 2 3 5" xfId="3170" xr:uid="{80C37970-EDCC-499D-A33A-06784BD7D809}"/>
    <cellStyle name="Normal 6 4 2 2 4" xfId="1592" xr:uid="{A2AAF622-0E31-44AA-B7F5-DF9FFB17112D}"/>
    <cellStyle name="Normal 6 4 2 2 4 2" xfId="1593" xr:uid="{07692C78-F81A-45BB-8E9E-F1A42F69F512}"/>
    <cellStyle name="Normal 6 4 2 2 4 3" xfId="3171" xr:uid="{C0F24A8F-BDD5-4CF3-B555-821C9FA56172}"/>
    <cellStyle name="Normal 6 4 2 2 4 4" xfId="3172" xr:uid="{6E7224F4-434B-4004-BDD0-C82FC0F6AD0D}"/>
    <cellStyle name="Normal 6 4 2 2 5" xfId="1594" xr:uid="{BB407CB0-9058-4D13-9800-638FC364BD00}"/>
    <cellStyle name="Normal 6 4 2 2 5 2" xfId="3173" xr:uid="{8B4FD038-4AF5-4BE1-98A1-ABFE35D2CE30}"/>
    <cellStyle name="Normal 6 4 2 2 5 3" xfId="3174" xr:uid="{8BDCC032-0DA1-4064-B165-12FEE6E836A0}"/>
    <cellStyle name="Normal 6 4 2 2 5 4" xfId="3175" xr:uid="{711EE671-CB9F-42CE-B7CE-94DAA59C0722}"/>
    <cellStyle name="Normal 6 4 2 2 6" xfId="3176" xr:uid="{8BE6982B-7A42-43FB-B4D2-EA4580E43732}"/>
    <cellStyle name="Normal 6 4 2 2 7" xfId="3177" xr:uid="{0858C5FE-E9F3-454D-A1C2-2092E2B14E3E}"/>
    <cellStyle name="Normal 6 4 2 2 8" xfId="3178" xr:uid="{36AD00D3-D8BD-439F-BE94-C2188B2E9C37}"/>
    <cellStyle name="Normal 6 4 2 3" xfId="331" xr:uid="{7F313241-4797-49DA-8FE4-06EE9422F25C}"/>
    <cellStyle name="Normal 6 4 2 3 2" xfId="637" xr:uid="{14FAD82A-7929-4A17-AE22-ADBC098D637F}"/>
    <cellStyle name="Normal 6 4 2 3 2 2" xfId="638" xr:uid="{3755BE94-E262-4411-AF68-C5DC1997B8B5}"/>
    <cellStyle name="Normal 6 4 2 3 2 2 2" xfId="1595" xr:uid="{15E5C7FE-998A-423A-9BD0-D47412C4005C}"/>
    <cellStyle name="Normal 6 4 2 3 2 2 2 2" xfId="1596" xr:uid="{21130397-6576-43FA-A54E-B3649210B200}"/>
    <cellStyle name="Normal 6 4 2 3 2 2 3" xfId="1597" xr:uid="{D28CAEE1-C56E-4F2C-B54D-305D7B442411}"/>
    <cellStyle name="Normal 6 4 2 3 2 3" xfId="1598" xr:uid="{621B223A-5F13-4650-BC0A-9F818F214BF6}"/>
    <cellStyle name="Normal 6 4 2 3 2 3 2" xfId="1599" xr:uid="{D4ED46B8-08B8-4895-9166-16D4900D0D8B}"/>
    <cellStyle name="Normal 6 4 2 3 2 4" xfId="1600" xr:uid="{16BE0092-B5DC-4103-BB45-1834D4CB5C46}"/>
    <cellStyle name="Normal 6 4 2 3 3" xfId="639" xr:uid="{FF5BD5FE-12AA-4CD9-805E-3F0C5A376670}"/>
    <cellStyle name="Normal 6 4 2 3 3 2" xfId="1601" xr:uid="{7F42037D-C6C5-4A28-8F77-CFC495AB940C}"/>
    <cellStyle name="Normal 6 4 2 3 3 2 2" xfId="1602" xr:uid="{F7E773BC-05DC-418B-9F82-071975E975EA}"/>
    <cellStyle name="Normal 6 4 2 3 3 3" xfId="1603" xr:uid="{C3FA3A49-0368-4B99-93CA-2D2A52E8889A}"/>
    <cellStyle name="Normal 6 4 2 3 3 4" xfId="3179" xr:uid="{11EDDAB8-1135-4CDE-BDA2-D95429617D3A}"/>
    <cellStyle name="Normal 6 4 2 3 4" xfId="1604" xr:uid="{EF39678C-5B52-4180-91FC-D61FEA93FA00}"/>
    <cellStyle name="Normal 6 4 2 3 4 2" xfId="1605" xr:uid="{EBABAF15-AC19-45EF-B6DA-FB31EC38F761}"/>
    <cellStyle name="Normal 6 4 2 3 5" xfId="1606" xr:uid="{A58BA65F-D4EC-4F66-8C92-E0E5BDC226D5}"/>
    <cellStyle name="Normal 6 4 2 3 6" xfId="3180" xr:uid="{A19B747E-CD79-4C6D-A13F-0BFFE51125C1}"/>
    <cellStyle name="Normal 6 4 2 4" xfId="332" xr:uid="{7E564826-6FD0-4972-A100-FABECB8E18AF}"/>
    <cellStyle name="Normal 6 4 2 4 2" xfId="640" xr:uid="{7B3722F9-F134-4FF6-AD2A-8598C79273A0}"/>
    <cellStyle name="Normal 6 4 2 4 2 2" xfId="1607" xr:uid="{608BAD88-4EC7-4AA8-B29E-17F5CC877ED4}"/>
    <cellStyle name="Normal 6 4 2 4 2 2 2" xfId="1608" xr:uid="{62E9868D-5E85-4FD6-AE92-FBD689264137}"/>
    <cellStyle name="Normal 6 4 2 4 2 3" xfId="1609" xr:uid="{A2653DE3-7B6A-4939-9395-F294C5F32AA0}"/>
    <cellStyle name="Normal 6 4 2 4 2 4" xfId="3181" xr:uid="{0ECCB821-C698-490F-B96F-1C781D4B0B0D}"/>
    <cellStyle name="Normal 6 4 2 4 3" xfId="1610" xr:uid="{E5307418-DFC1-45D4-BF6E-95DF891DFBB4}"/>
    <cellStyle name="Normal 6 4 2 4 3 2" xfId="1611" xr:uid="{49840C37-E202-4AEC-BE8D-37B0D582EEDC}"/>
    <cellStyle name="Normal 6 4 2 4 4" xfId="1612" xr:uid="{14A605EA-14BD-42E1-8582-E47089FAF1FA}"/>
    <cellStyle name="Normal 6 4 2 4 5" xfId="3182" xr:uid="{170ACDD2-0CAD-4EB1-AC8B-847483625B37}"/>
    <cellStyle name="Normal 6 4 2 5" xfId="333" xr:uid="{A0394D61-BC7E-4BAD-B078-7023F1E483F7}"/>
    <cellStyle name="Normal 6 4 2 5 2" xfId="1613" xr:uid="{E8DD4EB2-4E55-4F20-8CF2-E25A36F8F9F5}"/>
    <cellStyle name="Normal 6 4 2 5 2 2" xfId="1614" xr:uid="{5DB80B76-337A-4C94-9DD6-F9F550A27E12}"/>
    <cellStyle name="Normal 6 4 2 5 3" xfId="1615" xr:uid="{DF8D7DDF-1E7C-4686-A0AD-D8E885CC26FC}"/>
    <cellStyle name="Normal 6 4 2 5 4" xfId="3183" xr:uid="{5F0E61C4-73F2-413A-96C1-ADA86DD2AC79}"/>
    <cellStyle name="Normal 6 4 2 6" xfId="1616" xr:uid="{F36E5FAB-6E04-461E-BD41-7146DC120E6A}"/>
    <cellStyle name="Normal 6 4 2 6 2" xfId="1617" xr:uid="{45D3B471-7079-4E1C-9333-6A11F1A02D35}"/>
    <cellStyle name="Normal 6 4 2 6 3" xfId="3184" xr:uid="{DAE3EFD8-3404-4B77-A082-B4831C58BF1A}"/>
    <cellStyle name="Normal 6 4 2 6 4" xfId="3185" xr:uid="{B65F2F09-EBFB-49A7-81D4-3C87F2EA2BBC}"/>
    <cellStyle name="Normal 6 4 2 7" xfId="1618" xr:uid="{946A45BA-D2BD-4145-B404-FFEC680734D1}"/>
    <cellStyle name="Normal 6 4 2 8" xfId="3186" xr:uid="{68B6EDB8-6ED2-476F-98EF-64E00DCCFC42}"/>
    <cellStyle name="Normal 6 4 2 9" xfId="3187" xr:uid="{89E7DC0E-5BA3-47FF-837F-5AE692D98C4F}"/>
    <cellStyle name="Normal 6 4 3" xfId="125" xr:uid="{AF2A9F15-C512-4E1A-9213-12062480C7A6}"/>
    <cellStyle name="Normal 6 4 3 2" xfId="126" xr:uid="{5DFF2789-E745-401A-B1A2-0C060608CC3D}"/>
    <cellStyle name="Normal 6 4 3 2 2" xfId="641" xr:uid="{88E5FDD7-2D59-4871-87F5-9DF3A3EA14B7}"/>
    <cellStyle name="Normal 6 4 3 2 2 2" xfId="1619" xr:uid="{09D76B2B-4034-4A9D-99DE-591CBC8BC80F}"/>
    <cellStyle name="Normal 6 4 3 2 2 2 2" xfId="1620" xr:uid="{0AD96078-42EA-4B7F-8903-CFB3C4371320}"/>
    <cellStyle name="Normal 6 4 3 2 2 2 2 2" xfId="4476" xr:uid="{25D14DAB-3EA5-4771-B780-86797ED17CB1}"/>
    <cellStyle name="Normal 6 4 3 2 2 2 3" xfId="4477" xr:uid="{BFE8D561-8435-41C6-947A-A0FDDB2E33E2}"/>
    <cellStyle name="Normal 6 4 3 2 2 3" xfId="1621" xr:uid="{ADFF575F-C162-492E-8030-DB27259C3D12}"/>
    <cellStyle name="Normal 6 4 3 2 2 3 2" xfId="4478" xr:uid="{C9B80AD2-8C6B-4661-BD6A-6320C2BDC8CF}"/>
    <cellStyle name="Normal 6 4 3 2 2 4" xfId="3188" xr:uid="{3756C2C9-0E9A-4BFF-9310-301703C295A4}"/>
    <cellStyle name="Normal 6 4 3 2 3" xfId="1622" xr:uid="{05C00DD8-39AF-4FFC-B2CD-0151A8BF678A}"/>
    <cellStyle name="Normal 6 4 3 2 3 2" xfId="1623" xr:uid="{670D9927-2220-4650-8C78-996803FC5746}"/>
    <cellStyle name="Normal 6 4 3 2 3 2 2" xfId="4479" xr:uid="{5DAD1030-A810-44E7-8C98-7A3FEFECF9C0}"/>
    <cellStyle name="Normal 6 4 3 2 3 3" xfId="3189" xr:uid="{767307DA-A1AA-4CE0-B967-0F7B34261769}"/>
    <cellStyle name="Normal 6 4 3 2 3 4" xfId="3190" xr:uid="{A26C7C0B-9DD8-4431-B463-D1E479E419ED}"/>
    <cellStyle name="Normal 6 4 3 2 4" xfId="1624" xr:uid="{F72E2E63-81D7-44FE-87E8-05023382D097}"/>
    <cellStyle name="Normal 6 4 3 2 4 2" xfId="4480" xr:uid="{06D62632-A6C2-4A40-8399-10D39649ED44}"/>
    <cellStyle name="Normal 6 4 3 2 5" xfId="3191" xr:uid="{4A40A3EE-6058-43CB-942C-AB59C72458AB}"/>
    <cellStyle name="Normal 6 4 3 2 6" xfId="3192" xr:uid="{4641F042-2D9B-4F58-ABF3-79F6AF44440D}"/>
    <cellStyle name="Normal 6 4 3 3" xfId="334" xr:uid="{313B630D-A86B-42F4-A7E0-60C7B726B67C}"/>
    <cellStyle name="Normal 6 4 3 3 2" xfId="1625" xr:uid="{93E1B97A-2EC3-44FE-ACD7-F34A5072CBC1}"/>
    <cellStyle name="Normal 6 4 3 3 2 2" xfId="1626" xr:uid="{CE8CD2A1-D9BB-4193-A7FA-583D6D98D196}"/>
    <cellStyle name="Normal 6 4 3 3 2 2 2" xfId="4481" xr:uid="{75F418AD-DFC9-45DE-B421-4A8C3CDBEF59}"/>
    <cellStyle name="Normal 6 4 3 3 2 3" xfId="3193" xr:uid="{4CB007A6-AB46-40EE-ACF8-348992AD8D82}"/>
    <cellStyle name="Normal 6 4 3 3 2 4" xfId="3194" xr:uid="{09CA87A7-7733-4FFA-BB61-200B9825A1A1}"/>
    <cellStyle name="Normal 6 4 3 3 3" xfId="1627" xr:uid="{F1C0BBAD-7E92-4DE2-AE8C-B787865D8E3A}"/>
    <cellStyle name="Normal 6 4 3 3 3 2" xfId="4482" xr:uid="{CF377213-86C8-4C12-BCFD-D8D6B861D05A}"/>
    <cellStyle name="Normal 6 4 3 3 4" xfId="3195" xr:uid="{B8FB850E-2856-4499-90E8-EFD09A1C4154}"/>
    <cellStyle name="Normal 6 4 3 3 5" xfId="3196" xr:uid="{CDFE0F0B-27C0-4E74-A02D-67A10ABDE54E}"/>
    <cellStyle name="Normal 6 4 3 4" xfId="1628" xr:uid="{08C313CC-0225-416D-B1C7-8F57D94B7C00}"/>
    <cellStyle name="Normal 6 4 3 4 2" xfId="1629" xr:uid="{EB1D6FEA-B880-4071-B554-221F2AF23C3A}"/>
    <cellStyle name="Normal 6 4 3 4 2 2" xfId="4483" xr:uid="{C9AA03E0-F5BF-4A3C-BCDC-1C38D68B36C9}"/>
    <cellStyle name="Normal 6 4 3 4 3" xfId="3197" xr:uid="{E7BD924A-6C41-4377-A85B-FBB58C5326AF}"/>
    <cellStyle name="Normal 6 4 3 4 4" xfId="3198" xr:uid="{22D33599-CB0D-41E1-800F-474031B11001}"/>
    <cellStyle name="Normal 6 4 3 5" xfId="1630" xr:uid="{FE276BD0-7436-49A4-BE86-1B9BAB65CF32}"/>
    <cellStyle name="Normal 6 4 3 5 2" xfId="3199" xr:uid="{627DC816-FBEE-4877-8190-4EB771B74011}"/>
    <cellStyle name="Normal 6 4 3 5 3" xfId="3200" xr:uid="{9B0C3D98-5AA9-4470-9B12-F6943460F8C2}"/>
    <cellStyle name="Normal 6 4 3 5 4" xfId="3201" xr:uid="{8C72A2CB-49E7-4C45-B9B6-C6C9230009FB}"/>
    <cellStyle name="Normal 6 4 3 6" xfId="3202" xr:uid="{A93D48FD-7F77-4E66-9246-0F8D4C765194}"/>
    <cellStyle name="Normal 6 4 3 7" xfId="3203" xr:uid="{ADD4A20F-88DF-47A1-A8EF-F1327BF89E94}"/>
    <cellStyle name="Normal 6 4 3 8" xfId="3204" xr:uid="{75721C12-FC41-406A-969A-BE19BACCD3D0}"/>
    <cellStyle name="Normal 6 4 4" xfId="127" xr:uid="{1477BF0E-6747-4CBB-BD35-327F1F4FD7F8}"/>
    <cellStyle name="Normal 6 4 4 2" xfId="642" xr:uid="{81FB9F48-B663-447B-A7B0-33F5E1D169A6}"/>
    <cellStyle name="Normal 6 4 4 2 2" xfId="643" xr:uid="{18347B00-1C58-4B4E-BD20-9E4EB2B6AE43}"/>
    <cellStyle name="Normal 6 4 4 2 2 2" xfId="1631" xr:uid="{68316956-4473-4A26-AE33-84D55FF6B694}"/>
    <cellStyle name="Normal 6 4 4 2 2 2 2" xfId="1632" xr:uid="{CBA257C9-6EBE-41BF-AB2F-4088BA0D25F4}"/>
    <cellStyle name="Normal 6 4 4 2 2 3" xfId="1633" xr:uid="{AF8D7D95-2919-44D6-8A3B-0C34C8E97C4B}"/>
    <cellStyle name="Normal 6 4 4 2 2 4" xfId="3205" xr:uid="{1D91C5B8-FCE5-4DC8-9944-71F6046F6EBA}"/>
    <cellStyle name="Normal 6 4 4 2 3" xfId="1634" xr:uid="{51C68C3C-BAE5-4824-8874-5D082B63E32B}"/>
    <cellStyle name="Normal 6 4 4 2 3 2" xfId="1635" xr:uid="{58542DBC-3045-410D-A304-6361DFC6FFCD}"/>
    <cellStyle name="Normal 6 4 4 2 4" xfId="1636" xr:uid="{A7748E90-6755-4185-801A-07825076E25F}"/>
    <cellStyle name="Normal 6 4 4 2 5" xfId="3206" xr:uid="{63CA106A-BB81-4AE3-94D0-751A489372B9}"/>
    <cellStyle name="Normal 6 4 4 3" xfId="644" xr:uid="{DCC9CE3C-45F7-4BED-B601-BD789A7BECFE}"/>
    <cellStyle name="Normal 6 4 4 3 2" xfId="1637" xr:uid="{03FA69A0-91C1-46E3-92B7-69F6F8C2A90A}"/>
    <cellStyle name="Normal 6 4 4 3 2 2" xfId="1638" xr:uid="{3F802CCD-1BBE-484B-B498-8AE35A091D3D}"/>
    <cellStyle name="Normal 6 4 4 3 3" xfId="1639" xr:uid="{673CDCFC-19AA-4380-B6F5-EAC77889D08D}"/>
    <cellStyle name="Normal 6 4 4 3 4" xfId="3207" xr:uid="{733757DF-68CB-4182-BB7D-F3978B7382E5}"/>
    <cellStyle name="Normal 6 4 4 4" xfId="1640" xr:uid="{2E5F155C-2C83-4A69-99D8-1BE5FB4CE09E}"/>
    <cellStyle name="Normal 6 4 4 4 2" xfId="1641" xr:uid="{EA22A542-7FBF-4201-BFE6-EA04DEA6D2AD}"/>
    <cellStyle name="Normal 6 4 4 4 3" xfId="3208" xr:uid="{BFCA82A3-47E3-460F-BF20-16E94FCB74D7}"/>
    <cellStyle name="Normal 6 4 4 4 4" xfId="3209" xr:uid="{2BD3CB78-92D4-4E77-B1B7-7CB239311A2D}"/>
    <cellStyle name="Normal 6 4 4 5" xfId="1642" xr:uid="{4EA10D8A-EA3C-4FFB-A42F-BD27E98AB7FC}"/>
    <cellStyle name="Normal 6 4 4 6" xfId="3210" xr:uid="{8E60F2BF-37BA-4298-80AC-F1EC88198835}"/>
    <cellStyle name="Normal 6 4 4 7" xfId="3211" xr:uid="{12EC7C1A-1537-48FD-B473-E22386088B9B}"/>
    <cellStyle name="Normal 6 4 5" xfId="335" xr:uid="{C68CA2D6-C304-4E6B-A6E8-F8F92D8EB21C}"/>
    <cellStyle name="Normal 6 4 5 2" xfId="645" xr:uid="{AED31C9C-7772-40CF-9A7C-B8A6B4431962}"/>
    <cellStyle name="Normal 6 4 5 2 2" xfId="1643" xr:uid="{B5912026-43EE-45E4-A366-C5F1AFDAD7F1}"/>
    <cellStyle name="Normal 6 4 5 2 2 2" xfId="1644" xr:uid="{B2F3C7CD-2DBE-46C5-8FD7-3A231946D75A}"/>
    <cellStyle name="Normal 6 4 5 2 3" xfId="1645" xr:uid="{AA95F82C-9545-4960-902A-3A0CDC7EE239}"/>
    <cellStyle name="Normal 6 4 5 2 4" xfId="3212" xr:uid="{61279FD6-EDF3-453E-9238-6DD461671957}"/>
    <cellStyle name="Normal 6 4 5 3" xfId="1646" xr:uid="{137F1A9F-ABC9-4A74-8F5F-0C6E8C2FA597}"/>
    <cellStyle name="Normal 6 4 5 3 2" xfId="1647" xr:uid="{3A85262D-1836-44DC-AC08-E10A45ACF260}"/>
    <cellStyle name="Normal 6 4 5 3 3" xfId="3213" xr:uid="{A63C9BE5-4FC8-4DF9-9C6D-6D485C5FD532}"/>
    <cellStyle name="Normal 6 4 5 3 4" xfId="3214" xr:uid="{D60419C6-F9B8-4BAA-9A1F-6A26FB704FCF}"/>
    <cellStyle name="Normal 6 4 5 4" xfId="1648" xr:uid="{022AA09F-B5C8-44D7-ADA9-8F2AAA54374D}"/>
    <cellStyle name="Normal 6 4 5 5" xfId="3215" xr:uid="{808BFD2B-BFE0-4259-A528-D73B5D2CFE56}"/>
    <cellStyle name="Normal 6 4 5 6" xfId="3216" xr:uid="{DA0D2BC4-9600-4C8D-8DB2-9DECE9C15A20}"/>
    <cellStyle name="Normal 6 4 6" xfId="336" xr:uid="{F9AEDABF-530E-4B9A-B47B-FDA265A3761A}"/>
    <cellStyle name="Normal 6 4 6 2" xfId="1649" xr:uid="{E6398D7C-7BF4-4043-BA62-0D0F22FB2506}"/>
    <cellStyle name="Normal 6 4 6 2 2" xfId="1650" xr:uid="{3D234C09-CAF0-4462-BCA6-6A62067D099E}"/>
    <cellStyle name="Normal 6 4 6 2 3" xfId="3217" xr:uid="{51ABD6E0-FA58-4F0F-955E-AF8C05BB059C}"/>
    <cellStyle name="Normal 6 4 6 2 4" xfId="3218" xr:uid="{9C8BB7AF-BE85-4C44-B20E-39F7812E3714}"/>
    <cellStyle name="Normal 6 4 6 3" xfId="1651" xr:uid="{4746B8AE-65CA-4939-B798-250B78EF1292}"/>
    <cellStyle name="Normal 6 4 6 4" xfId="3219" xr:uid="{EE111D04-A9E2-4479-B96B-A3ABC545449A}"/>
    <cellStyle name="Normal 6 4 6 5" xfId="3220" xr:uid="{80076ED7-4975-4CA9-A336-653C53523604}"/>
    <cellStyle name="Normal 6 4 7" xfId="1652" xr:uid="{EB6B9E4F-BA87-4671-A4EB-A06CBE53E49E}"/>
    <cellStyle name="Normal 6 4 7 2" xfId="1653" xr:uid="{D5E0A2DD-6886-490F-B090-73D17FEA5AFF}"/>
    <cellStyle name="Normal 6 4 7 3" xfId="3221" xr:uid="{E9462DC4-8CA2-45F2-B1BD-CF7C3F4D2DA4}"/>
    <cellStyle name="Normal 6 4 7 3 2" xfId="4407" xr:uid="{DCD1486A-AF3F-4268-B564-8FB3374A18CD}"/>
    <cellStyle name="Normal 6 4 7 3 3" xfId="4685" xr:uid="{32275CB5-ADB0-4208-8425-480C1124CD51}"/>
    <cellStyle name="Normal 6 4 7 4" xfId="3222" xr:uid="{347550E8-DE01-461D-8876-B6D38C8E39D9}"/>
    <cellStyle name="Normal 6 4 8" xfId="1654" xr:uid="{E7ED539A-6DF5-4755-BEAC-9A49B9F068D1}"/>
    <cellStyle name="Normal 6 4 8 2" xfId="3223" xr:uid="{9DB1072A-A5E4-4279-92D7-069CCE3A46C3}"/>
    <cellStyle name="Normal 6 4 8 3" xfId="3224" xr:uid="{4CD3590D-0AE7-4325-BCF0-6FB5D36942D6}"/>
    <cellStyle name="Normal 6 4 8 4" xfId="3225" xr:uid="{1A6AD96E-A1C4-47E0-997D-07F27A908C9F}"/>
    <cellStyle name="Normal 6 4 9" xfId="3226" xr:uid="{48C9B2F0-9A76-4802-A824-1E02F42EC624}"/>
    <cellStyle name="Normal 6 5" xfId="128" xr:uid="{048F00E9-34A7-4D54-8D56-45CB30E5FA81}"/>
    <cellStyle name="Normal 6 5 10" xfId="3227" xr:uid="{5F4524E5-D703-4B8F-B5EE-938416017CF2}"/>
    <cellStyle name="Normal 6 5 11" xfId="3228" xr:uid="{8885D6FA-4C6F-4E25-BF82-B16524D06078}"/>
    <cellStyle name="Normal 6 5 2" xfId="129" xr:uid="{9B7A0574-7963-44B9-9C92-536BE4324ABA}"/>
    <cellStyle name="Normal 6 5 2 2" xfId="337" xr:uid="{11C7F456-C6C1-4195-B535-330B358422E8}"/>
    <cellStyle name="Normal 6 5 2 2 2" xfId="646" xr:uid="{762B5118-56E7-4A05-B7E9-3F4775C9D5F2}"/>
    <cellStyle name="Normal 6 5 2 2 2 2" xfId="647" xr:uid="{8D0A92E6-B75C-44E4-AAB0-534B6A7002E4}"/>
    <cellStyle name="Normal 6 5 2 2 2 2 2" xfId="1655" xr:uid="{F9B175E7-2DA7-4C2C-878A-FC92575088D2}"/>
    <cellStyle name="Normal 6 5 2 2 2 2 3" xfId="3229" xr:uid="{20B37E4D-6D1F-4C34-BBB5-7E1B8FC8627D}"/>
    <cellStyle name="Normal 6 5 2 2 2 2 4" xfId="3230" xr:uid="{FD3E86F4-A87A-4A17-82C5-9D441FDFF44C}"/>
    <cellStyle name="Normal 6 5 2 2 2 3" xfId="1656" xr:uid="{96CDD66F-791A-48E2-923B-B5021A5F3CB6}"/>
    <cellStyle name="Normal 6 5 2 2 2 3 2" xfId="3231" xr:uid="{3DB0FBC1-9079-4889-A174-D0ADC23590B5}"/>
    <cellStyle name="Normal 6 5 2 2 2 3 3" xfId="3232" xr:uid="{24B0AB64-CAAF-431D-B99A-859B98B3A41E}"/>
    <cellStyle name="Normal 6 5 2 2 2 3 4" xfId="3233" xr:uid="{2B926384-0C02-4378-B9F0-C4171F64CECB}"/>
    <cellStyle name="Normal 6 5 2 2 2 4" xfId="3234" xr:uid="{40D9FB01-1823-44AC-BAB1-1A99D028232A}"/>
    <cellStyle name="Normal 6 5 2 2 2 5" xfId="3235" xr:uid="{9390C10F-3FE6-47ED-AEF4-2DFA23F489FC}"/>
    <cellStyle name="Normal 6 5 2 2 2 6" xfId="3236" xr:uid="{A5DC8486-AC9E-4637-8C4B-F96D61DE479E}"/>
    <cellStyle name="Normal 6 5 2 2 3" xfId="648" xr:uid="{6A19B09E-65B2-494F-AB8F-42AEE63C97DB}"/>
    <cellStyle name="Normal 6 5 2 2 3 2" xfId="1657" xr:uid="{71E30A26-5CC0-4DD0-8149-35793D07F3A0}"/>
    <cellStyle name="Normal 6 5 2 2 3 2 2" xfId="3237" xr:uid="{7FDA7483-0E19-44B0-8257-C87B71EEDC2D}"/>
    <cellStyle name="Normal 6 5 2 2 3 2 3" xfId="3238" xr:uid="{9C48348A-B9D7-47A1-BDE0-78D861CA2E6D}"/>
    <cellStyle name="Normal 6 5 2 2 3 2 4" xfId="3239" xr:uid="{FD32D748-D6CE-4D84-B52C-474EC86B9434}"/>
    <cellStyle name="Normal 6 5 2 2 3 3" xfId="3240" xr:uid="{02E68C6F-195A-4A9E-90E6-AB2642430755}"/>
    <cellStyle name="Normal 6 5 2 2 3 4" xfId="3241" xr:uid="{5FA72B76-A3F1-4AD0-AFB0-5A7A595623AE}"/>
    <cellStyle name="Normal 6 5 2 2 3 5" xfId="3242" xr:uid="{75115DEC-55A6-4AC2-A439-3DF7254479A9}"/>
    <cellStyle name="Normal 6 5 2 2 4" xfId="1658" xr:uid="{D39BA85C-404B-4E62-B414-ABD119FD56DD}"/>
    <cellStyle name="Normal 6 5 2 2 4 2" xfId="3243" xr:uid="{9F478DEC-021D-48E5-8845-22E00AC5DCDC}"/>
    <cellStyle name="Normal 6 5 2 2 4 3" xfId="3244" xr:uid="{944E1277-244C-4295-B51D-37BD8AB4599B}"/>
    <cellStyle name="Normal 6 5 2 2 4 4" xfId="3245" xr:uid="{C0BE7463-C4DD-4162-B575-58220C8F83EE}"/>
    <cellStyle name="Normal 6 5 2 2 5" xfId="3246" xr:uid="{158A5ACF-8501-492E-92A1-B2C0CC03B7CA}"/>
    <cellStyle name="Normal 6 5 2 2 5 2" xfId="3247" xr:uid="{2FE05ABF-CCCC-41A5-8D1B-5ADDCF6F9748}"/>
    <cellStyle name="Normal 6 5 2 2 5 3" xfId="3248" xr:uid="{50599F13-B8D4-4945-8C55-691DC7F60681}"/>
    <cellStyle name="Normal 6 5 2 2 5 4" xfId="3249" xr:uid="{DA14F28C-B493-4D6E-AB27-E4409DAC5986}"/>
    <cellStyle name="Normal 6 5 2 2 6" xfId="3250" xr:uid="{63CEBD19-6478-4843-9C5F-4DE90278EC9A}"/>
    <cellStyle name="Normal 6 5 2 2 7" xfId="3251" xr:uid="{DF277365-C79F-4261-B966-722502B1B883}"/>
    <cellStyle name="Normal 6 5 2 2 8" xfId="3252" xr:uid="{F1BA9B22-7437-40AB-9DAA-8B32F93C4B0A}"/>
    <cellStyle name="Normal 6 5 2 3" xfId="649" xr:uid="{30247807-9CF8-43AF-A759-F869E469620C}"/>
    <cellStyle name="Normal 6 5 2 3 2" xfId="650" xr:uid="{ACF83DE5-0CA8-4A35-AE69-EAE8E6AF69BE}"/>
    <cellStyle name="Normal 6 5 2 3 2 2" xfId="651" xr:uid="{645CF2F9-B522-4EDF-9319-A3EA44235997}"/>
    <cellStyle name="Normal 6 5 2 3 2 3" xfId="3253" xr:uid="{A3F8E0F0-1989-4DB6-B9DC-10DD91747CEF}"/>
    <cellStyle name="Normal 6 5 2 3 2 4" xfId="3254" xr:uid="{19AF46D3-FCC3-47CF-9387-DE486EDEA0F3}"/>
    <cellStyle name="Normal 6 5 2 3 3" xfId="652" xr:uid="{C80DCECA-F312-46BD-96B2-408375671256}"/>
    <cellStyle name="Normal 6 5 2 3 3 2" xfId="3255" xr:uid="{368F779A-DD9A-4AF6-8CF9-A2F891299374}"/>
    <cellStyle name="Normal 6 5 2 3 3 3" xfId="3256" xr:uid="{D3A4112F-0DAF-4372-80D2-DEC80733D337}"/>
    <cellStyle name="Normal 6 5 2 3 3 4" xfId="3257" xr:uid="{B9094F7E-70B2-4BA7-A211-8BFADB4466D9}"/>
    <cellStyle name="Normal 6 5 2 3 4" xfId="3258" xr:uid="{9583C8EB-0CC4-4515-9962-92F637F6ED99}"/>
    <cellStyle name="Normal 6 5 2 3 5" xfId="3259" xr:uid="{76B78F3D-F464-4FD1-8BD7-BC7118E24B3A}"/>
    <cellStyle name="Normal 6 5 2 3 6" xfId="3260" xr:uid="{A89DA74B-DEE6-4424-AE41-1DCE4CEB3C68}"/>
    <cellStyle name="Normal 6 5 2 4" xfId="653" xr:uid="{ABBE621F-AAFE-46A0-BC86-1EC22D212DF9}"/>
    <cellStyle name="Normal 6 5 2 4 2" xfId="654" xr:uid="{51FCF79F-730E-45DC-9BEA-444195051CAE}"/>
    <cellStyle name="Normal 6 5 2 4 2 2" xfId="3261" xr:uid="{C6F726A9-C09E-4446-B494-BDCD2C7E1315}"/>
    <cellStyle name="Normal 6 5 2 4 2 3" xfId="3262" xr:uid="{1D1D32ED-B77F-4ABC-9217-DA2803739B95}"/>
    <cellStyle name="Normal 6 5 2 4 2 4" xfId="3263" xr:uid="{8B017ED2-4672-4FF4-ADF4-93AFA8809276}"/>
    <cellStyle name="Normal 6 5 2 4 3" xfId="3264" xr:uid="{343F5F07-B0B5-4881-809E-3EFED429E718}"/>
    <cellStyle name="Normal 6 5 2 4 4" xfId="3265" xr:uid="{518D2005-00E4-43AC-9893-8C0403C8DF40}"/>
    <cellStyle name="Normal 6 5 2 4 5" xfId="3266" xr:uid="{B79AEE58-E86C-401F-9BB9-324678D53654}"/>
    <cellStyle name="Normal 6 5 2 5" xfId="655" xr:uid="{CBFF0C7E-2450-4352-8CFC-E190F8B2BEFF}"/>
    <cellStyle name="Normal 6 5 2 5 2" xfId="3267" xr:uid="{03017B1B-1BC0-423D-9A81-3A5F78FB8FBD}"/>
    <cellStyle name="Normal 6 5 2 5 3" xfId="3268" xr:uid="{D4EA82D4-D04C-4962-A104-89F191A0A9A7}"/>
    <cellStyle name="Normal 6 5 2 5 4" xfId="3269" xr:uid="{41AE3A7F-53FE-483C-8633-4CF62CFDC0B2}"/>
    <cellStyle name="Normal 6 5 2 6" xfId="3270" xr:uid="{AC62CEBA-1FB7-48CD-9438-A7A6FB541C08}"/>
    <cellStyle name="Normal 6 5 2 6 2" xfId="3271" xr:uid="{6247484E-69CA-411E-A9B0-50848B4F2D60}"/>
    <cellStyle name="Normal 6 5 2 6 3" xfId="3272" xr:uid="{598EFC88-7290-4956-B4DD-95F49B73D11D}"/>
    <cellStyle name="Normal 6 5 2 6 4" xfId="3273" xr:uid="{09B8EC63-BCD9-42B5-9E63-EDB18BE10C90}"/>
    <cellStyle name="Normal 6 5 2 7" xfId="3274" xr:uid="{EBD2A35C-1509-48BB-9B6B-E9EE85BB0E63}"/>
    <cellStyle name="Normal 6 5 2 8" xfId="3275" xr:uid="{E12D6D6A-20C9-4F74-90AA-91CEC37743AD}"/>
    <cellStyle name="Normal 6 5 2 9" xfId="3276" xr:uid="{37B281C1-201D-40BE-812D-F0AF570968CA}"/>
    <cellStyle name="Normal 6 5 3" xfId="338" xr:uid="{B6A1CD49-C1F8-4682-BCD7-9EAC2ECF7EDC}"/>
    <cellStyle name="Normal 6 5 3 2" xfId="656" xr:uid="{8614B715-B4AD-4197-BB4A-F8DF667C5654}"/>
    <cellStyle name="Normal 6 5 3 2 2" xfId="657" xr:uid="{EC6898D2-D2F7-4FBC-BCE4-12A5A0D053E4}"/>
    <cellStyle name="Normal 6 5 3 2 2 2" xfId="1659" xr:uid="{741F36DD-1B14-425A-B500-AF0825C76A01}"/>
    <cellStyle name="Normal 6 5 3 2 2 2 2" xfId="1660" xr:uid="{D25F9570-92B3-4D0B-9A3B-C912BA3D461F}"/>
    <cellStyle name="Normal 6 5 3 2 2 3" xfId="1661" xr:uid="{E3428FC0-B1D0-49BF-A26F-26D7A9FC8353}"/>
    <cellStyle name="Normal 6 5 3 2 2 4" xfId="3277" xr:uid="{425F40A1-3736-4F20-96DC-5A47A33D0412}"/>
    <cellStyle name="Normal 6 5 3 2 3" xfId="1662" xr:uid="{D7CEC7B9-F66C-494B-8DD3-149D66364D38}"/>
    <cellStyle name="Normal 6 5 3 2 3 2" xfId="1663" xr:uid="{516F07BC-EB03-4515-BC90-D4EE71D0E726}"/>
    <cellStyle name="Normal 6 5 3 2 3 3" xfId="3278" xr:uid="{5A54F6FE-14F1-4117-AE3F-4503E6E2ECF8}"/>
    <cellStyle name="Normal 6 5 3 2 3 4" xfId="3279" xr:uid="{8F1A4D33-19BA-4767-B4D2-5F48D325F3F0}"/>
    <cellStyle name="Normal 6 5 3 2 4" xfId="1664" xr:uid="{76DA5E75-B804-44CD-92AB-D4F5BCF9E236}"/>
    <cellStyle name="Normal 6 5 3 2 5" xfId="3280" xr:uid="{54F8DADF-3EFE-4E00-8B1E-1945B7E29247}"/>
    <cellStyle name="Normal 6 5 3 2 6" xfId="3281" xr:uid="{7AC8EBF0-CD29-463E-A0D7-11A581C748BC}"/>
    <cellStyle name="Normal 6 5 3 3" xfId="658" xr:uid="{F3C2D7B8-B849-4B04-8E41-DB5F6867A710}"/>
    <cellStyle name="Normal 6 5 3 3 2" xfId="1665" xr:uid="{21F92C04-FF63-4ED5-85EA-8432CF68DA20}"/>
    <cellStyle name="Normal 6 5 3 3 2 2" xfId="1666" xr:uid="{5CB8B73D-079D-4425-B65F-123DADC7AE95}"/>
    <cellStyle name="Normal 6 5 3 3 2 3" xfId="3282" xr:uid="{59F65973-C69E-4280-8264-5EEC8C8B1EBE}"/>
    <cellStyle name="Normal 6 5 3 3 2 4" xfId="3283" xr:uid="{134BE7D5-63A1-4589-B298-B95C8D163D5C}"/>
    <cellStyle name="Normal 6 5 3 3 3" xfId="1667" xr:uid="{FAEEE462-06F0-4784-AEC4-CB3A32C714AF}"/>
    <cellStyle name="Normal 6 5 3 3 4" xfId="3284" xr:uid="{51DA7E08-5C34-4469-A5E5-F47F88564FAB}"/>
    <cellStyle name="Normal 6 5 3 3 5" xfId="3285" xr:uid="{57A261EB-A21C-4565-81E4-B332C0C8754A}"/>
    <cellStyle name="Normal 6 5 3 4" xfId="1668" xr:uid="{2863EE38-A209-41A0-A59A-D4FF3E004617}"/>
    <cellStyle name="Normal 6 5 3 4 2" xfId="1669" xr:uid="{1271FFF5-E9CD-4631-B2CA-A27E2E4A87C2}"/>
    <cellStyle name="Normal 6 5 3 4 3" xfId="3286" xr:uid="{2F957AF7-5D41-4083-8DB1-98D90F30344D}"/>
    <cellStyle name="Normal 6 5 3 4 4" xfId="3287" xr:uid="{7CCACEA8-6148-4F9C-975A-21B26BFE81AE}"/>
    <cellStyle name="Normal 6 5 3 5" xfId="1670" xr:uid="{0CE53D1C-33E4-4610-9972-B33FC4C0588B}"/>
    <cellStyle name="Normal 6 5 3 5 2" xfId="3288" xr:uid="{D8E71715-6F9B-4CB5-B2B2-3F5324FDBC43}"/>
    <cellStyle name="Normal 6 5 3 5 3" xfId="3289" xr:uid="{51DE6018-6DD4-463A-8FEF-450BF51E03F1}"/>
    <cellStyle name="Normal 6 5 3 5 4" xfId="3290" xr:uid="{A7520929-FC78-43A8-9B64-125D76439BC8}"/>
    <cellStyle name="Normal 6 5 3 6" xfId="3291" xr:uid="{81D14765-8E7B-48F7-86F2-37C0EB920238}"/>
    <cellStyle name="Normal 6 5 3 7" xfId="3292" xr:uid="{4041E8A4-5BA1-47A2-A942-78D357C2E146}"/>
    <cellStyle name="Normal 6 5 3 8" xfId="3293" xr:uid="{022AD265-B45A-4235-BEC7-810A456B2FAA}"/>
    <cellStyle name="Normal 6 5 4" xfId="339" xr:uid="{E5F16C17-779B-4948-B0DD-394F6130BC94}"/>
    <cellStyle name="Normal 6 5 4 2" xfId="659" xr:uid="{5F8AB513-0C1A-48B5-8D30-248819316109}"/>
    <cellStyle name="Normal 6 5 4 2 2" xfId="660" xr:uid="{44C0F9D3-2605-4741-BEFF-FAA4C7B1BA55}"/>
    <cellStyle name="Normal 6 5 4 2 2 2" xfId="1671" xr:uid="{2FD99753-0EB8-4B86-B778-0EB23A0C117B}"/>
    <cellStyle name="Normal 6 5 4 2 2 3" xfId="3294" xr:uid="{546BE90A-C0AF-43AB-A87F-1F3D203AEF7F}"/>
    <cellStyle name="Normal 6 5 4 2 2 4" xfId="3295" xr:uid="{9A3B5AE4-DA7E-420F-91BC-42363CCBAB83}"/>
    <cellStyle name="Normal 6 5 4 2 3" xfId="1672" xr:uid="{FAB0A346-B59F-4E8C-ACAC-3CAC2987F2D6}"/>
    <cellStyle name="Normal 6 5 4 2 4" xfId="3296" xr:uid="{D3C501DE-95AE-47C5-8CDD-3CCD7A962E9B}"/>
    <cellStyle name="Normal 6 5 4 2 5" xfId="3297" xr:uid="{71F4A902-8F6F-471F-BF99-2B31A3360195}"/>
    <cellStyle name="Normal 6 5 4 3" xfId="661" xr:uid="{5711B013-EBDE-4F47-8465-E3F01D439F9D}"/>
    <cellStyle name="Normal 6 5 4 3 2" xfId="1673" xr:uid="{7AB28F9B-338A-4F93-9F82-6BAF614B90BF}"/>
    <cellStyle name="Normal 6 5 4 3 3" xfId="3298" xr:uid="{E3E291F8-382F-4E68-A9C8-68B99E6DB40F}"/>
    <cellStyle name="Normal 6 5 4 3 4" xfId="3299" xr:uid="{56EDF276-C939-47B9-A181-98FE6872B42C}"/>
    <cellStyle name="Normal 6 5 4 4" xfId="1674" xr:uid="{76ABFCA8-AB41-4B97-A160-08BB60AA5DD0}"/>
    <cellStyle name="Normal 6 5 4 4 2" xfId="3300" xr:uid="{682C08F4-531D-4216-BD3A-8DF80862692D}"/>
    <cellStyle name="Normal 6 5 4 4 3" xfId="3301" xr:uid="{A51E45DF-C07B-4409-9ECB-9E125C3787D8}"/>
    <cellStyle name="Normal 6 5 4 4 4" xfId="3302" xr:uid="{1BBD4F99-2E75-4FA4-AA67-650ABC8337E2}"/>
    <cellStyle name="Normal 6 5 4 5" xfId="3303" xr:uid="{80F68C1D-DD09-4593-B18C-FFC2EF9C2768}"/>
    <cellStyle name="Normal 6 5 4 6" xfId="3304" xr:uid="{4B5E6E3D-5A58-4D3D-A8D7-4A2A2FC8F85F}"/>
    <cellStyle name="Normal 6 5 4 7" xfId="3305" xr:uid="{FF1AB499-9DE4-4D31-B40E-97F7198340F3}"/>
    <cellStyle name="Normal 6 5 5" xfId="340" xr:uid="{565B4510-B7E0-4D05-AB27-444D26462B50}"/>
    <cellStyle name="Normal 6 5 5 2" xfId="662" xr:uid="{D50DB81A-B4D8-429E-9D79-833C88389B26}"/>
    <cellStyle name="Normal 6 5 5 2 2" xfId="1675" xr:uid="{B720A4E0-1654-45B9-87A4-95DFDBCFE7F0}"/>
    <cellStyle name="Normal 6 5 5 2 3" xfId="3306" xr:uid="{71A67DC2-C4D3-4736-B411-86D9879E4CB3}"/>
    <cellStyle name="Normal 6 5 5 2 4" xfId="3307" xr:uid="{622C2982-7B6F-4934-97DE-0C3F3C7F6201}"/>
    <cellStyle name="Normal 6 5 5 3" xfId="1676" xr:uid="{D1CB4C9A-C701-4CBA-8D0D-DE0196825B15}"/>
    <cellStyle name="Normal 6 5 5 3 2" xfId="3308" xr:uid="{6404E882-B885-4CCD-84FF-7023B1C0CE4C}"/>
    <cellStyle name="Normal 6 5 5 3 3" xfId="3309" xr:uid="{3529E366-7389-4F24-8870-0894C29C78E3}"/>
    <cellStyle name="Normal 6 5 5 3 4" xfId="3310" xr:uid="{1BEC40F2-4D2D-47FB-96DB-657A2CEB699F}"/>
    <cellStyle name="Normal 6 5 5 4" xfId="3311" xr:uid="{19CFCC42-6FB7-4BE7-943E-FE60F570E453}"/>
    <cellStyle name="Normal 6 5 5 5" xfId="3312" xr:uid="{9EE39072-D0DF-49CF-BD6D-5D48E7AD943E}"/>
    <cellStyle name="Normal 6 5 5 6" xfId="3313" xr:uid="{3BFE1249-6B2C-46EC-A95D-EC1C3A269B98}"/>
    <cellStyle name="Normal 6 5 6" xfId="663" xr:uid="{7CE1C8B9-8CFF-4AE4-888E-34244D288EDA}"/>
    <cellStyle name="Normal 6 5 6 2" xfId="1677" xr:uid="{957FF575-0A7E-4884-AC55-C937110918D4}"/>
    <cellStyle name="Normal 6 5 6 2 2" xfId="3314" xr:uid="{D30C4E7E-C727-4EB8-9E45-07ECE51B33C2}"/>
    <cellStyle name="Normal 6 5 6 2 3" xfId="3315" xr:uid="{5145E10E-530B-4C90-A8B7-A4F5BC280398}"/>
    <cellStyle name="Normal 6 5 6 2 4" xfId="3316" xr:uid="{B763BE63-2F23-4C64-AABA-F2CFBEC2BAA2}"/>
    <cellStyle name="Normal 6 5 6 3" xfId="3317" xr:uid="{AE95DC70-C38A-44F7-9317-0F8891CB46CF}"/>
    <cellStyle name="Normal 6 5 6 4" xfId="3318" xr:uid="{AC63D405-A076-4412-98ED-5366FB1B03FE}"/>
    <cellStyle name="Normal 6 5 6 5" xfId="3319" xr:uid="{001DF3D4-5273-404E-A6DA-F4FCAC90CADE}"/>
    <cellStyle name="Normal 6 5 7" xfId="1678" xr:uid="{2F1DE6C6-EC5E-43FC-845A-4432657D83CE}"/>
    <cellStyle name="Normal 6 5 7 2" xfId="3320" xr:uid="{C55431EB-0DC9-4631-B7AD-2FA9106FF7EA}"/>
    <cellStyle name="Normal 6 5 7 3" xfId="3321" xr:uid="{E06F8A98-1C0A-4F01-8D8B-306B235652AB}"/>
    <cellStyle name="Normal 6 5 7 4" xfId="3322" xr:uid="{6C0F9AD4-57EB-4C9D-B032-D8F12BDBC1D1}"/>
    <cellStyle name="Normal 6 5 8" xfId="3323" xr:uid="{8E4070B2-94FA-453A-93B8-ED4E623681AF}"/>
    <cellStyle name="Normal 6 5 8 2" xfId="3324" xr:uid="{E35AD057-8CD3-4536-8573-31281EA0E76B}"/>
    <cellStyle name="Normal 6 5 8 3" xfId="3325" xr:uid="{858D9CD3-EA52-4D84-AEA0-4E48E869378F}"/>
    <cellStyle name="Normal 6 5 8 4" xfId="3326" xr:uid="{24E65BB7-3250-4430-8D1A-9DDFB51F38E8}"/>
    <cellStyle name="Normal 6 5 9" xfId="3327" xr:uid="{46BEE183-8103-4EA6-9B0F-326782A387B7}"/>
    <cellStyle name="Normal 6 6" xfId="130" xr:uid="{1F6E0E62-C01F-4686-9C60-405C42199678}"/>
    <cellStyle name="Normal 6 6 2" xfId="131" xr:uid="{4613A364-E655-4D09-9097-CCE61E15752B}"/>
    <cellStyle name="Normal 6 6 2 2" xfId="341" xr:uid="{243F7264-0F54-4A66-A81C-E4F1E326B471}"/>
    <cellStyle name="Normal 6 6 2 2 2" xfId="664" xr:uid="{A39C4E38-D149-41A2-AA82-4B6B0A41E812}"/>
    <cellStyle name="Normal 6 6 2 2 2 2" xfId="1679" xr:uid="{19FC0E4C-EBF8-44F1-9057-5A0DB0114C60}"/>
    <cellStyle name="Normal 6 6 2 2 2 3" xfId="3328" xr:uid="{55A4CCBB-6C8A-4D3C-B438-28B078E93442}"/>
    <cellStyle name="Normal 6 6 2 2 2 4" xfId="3329" xr:uid="{E4D878A6-E150-4D23-97B4-0718933CE16C}"/>
    <cellStyle name="Normal 6 6 2 2 3" xfId="1680" xr:uid="{39DBB347-9D1E-4ED0-A2F7-B370774AB02E}"/>
    <cellStyle name="Normal 6 6 2 2 3 2" xfId="3330" xr:uid="{6010ED6A-3B5A-4CFB-B3AB-9787E801B82F}"/>
    <cellStyle name="Normal 6 6 2 2 3 3" xfId="3331" xr:uid="{AF5B4D95-5A81-40BF-BB2B-FD55FC89D43D}"/>
    <cellStyle name="Normal 6 6 2 2 3 4" xfId="3332" xr:uid="{430426ED-A524-4548-B68F-A83E503BEFFD}"/>
    <cellStyle name="Normal 6 6 2 2 4" xfId="3333" xr:uid="{E29BB90B-93A4-410E-B77E-0DB60181C8E7}"/>
    <cellStyle name="Normal 6 6 2 2 5" xfId="3334" xr:uid="{AAEE49A2-28B9-4A3E-8071-60BB492AD859}"/>
    <cellStyle name="Normal 6 6 2 2 6" xfId="3335" xr:uid="{C28B5F26-1F38-4792-A282-42EA5B26C25D}"/>
    <cellStyle name="Normal 6 6 2 3" xfId="665" xr:uid="{4CB53172-A78A-4CC8-975C-596E538D9280}"/>
    <cellStyle name="Normal 6 6 2 3 2" xfId="1681" xr:uid="{50064F8C-1F0D-4F5F-ACBF-771C1BFB1E36}"/>
    <cellStyle name="Normal 6 6 2 3 2 2" xfId="3336" xr:uid="{316E593A-00C2-437E-9FD4-A8655A05E66A}"/>
    <cellStyle name="Normal 6 6 2 3 2 3" xfId="3337" xr:uid="{FAB09DD3-6F67-4422-B8F5-AF636170371C}"/>
    <cellStyle name="Normal 6 6 2 3 2 4" xfId="3338" xr:uid="{CA312333-C445-4158-943A-5262F8C02838}"/>
    <cellStyle name="Normal 6 6 2 3 3" xfId="3339" xr:uid="{829650D6-7B5E-424E-A5C6-935DAB0B1686}"/>
    <cellStyle name="Normal 6 6 2 3 4" xfId="3340" xr:uid="{4310F383-F9BF-47BA-9B6C-65A5EF2E755C}"/>
    <cellStyle name="Normal 6 6 2 3 5" xfId="3341" xr:uid="{269210CE-5C07-4B5F-B063-3C58F662F480}"/>
    <cellStyle name="Normal 6 6 2 4" xfId="1682" xr:uid="{6DD98A3D-27E6-47F9-AD0E-E3BADB4BDA81}"/>
    <cellStyle name="Normal 6 6 2 4 2" xfId="3342" xr:uid="{6596DB3E-FBFA-420D-B39C-79309EAF740A}"/>
    <cellStyle name="Normal 6 6 2 4 3" xfId="3343" xr:uid="{33AC5F7C-B427-417B-AD33-2E08279D87DB}"/>
    <cellStyle name="Normal 6 6 2 4 4" xfId="3344" xr:uid="{4706F644-C8BD-42EB-83BE-8B4B2ADA3F72}"/>
    <cellStyle name="Normal 6 6 2 5" xfId="3345" xr:uid="{EEC9D3A3-A9AE-4692-9C47-65C9C3196C19}"/>
    <cellStyle name="Normal 6 6 2 5 2" xfId="3346" xr:uid="{3749CFAB-17ED-4AC9-B451-942129BEC6A4}"/>
    <cellStyle name="Normal 6 6 2 5 3" xfId="3347" xr:uid="{75E55715-03B5-4611-ADD2-B0C7FADD40B1}"/>
    <cellStyle name="Normal 6 6 2 5 4" xfId="3348" xr:uid="{F71EABAE-B474-45C8-893B-756476DA0575}"/>
    <cellStyle name="Normal 6 6 2 6" xfId="3349" xr:uid="{E7C3549F-439E-426E-9997-0741C7D29A1B}"/>
    <cellStyle name="Normal 6 6 2 7" xfId="3350" xr:uid="{C7FAEADB-7D1F-4DA3-8006-DD15D80F288F}"/>
    <cellStyle name="Normal 6 6 2 8" xfId="3351" xr:uid="{5C4B7C3C-5D40-40A2-A95A-C75622BC39BA}"/>
    <cellStyle name="Normal 6 6 3" xfId="342" xr:uid="{40554D76-A211-4D8B-B134-B96BB400D101}"/>
    <cellStyle name="Normal 6 6 3 2" xfId="666" xr:uid="{941883D6-E3DE-4529-8C41-5F49A6DD2056}"/>
    <cellStyle name="Normal 6 6 3 2 2" xfId="667" xr:uid="{8C144073-B17A-451D-8F69-F7710258CF08}"/>
    <cellStyle name="Normal 6 6 3 2 3" xfId="3352" xr:uid="{1B2F5448-C047-4009-8DBC-D58529CB7897}"/>
    <cellStyle name="Normal 6 6 3 2 4" xfId="3353" xr:uid="{C8FB8E77-604C-42C4-80FB-B7ACFBCC7FA3}"/>
    <cellStyle name="Normal 6 6 3 3" xfId="668" xr:uid="{50D59E74-5BC3-43A0-A349-59AB6C8A3F8C}"/>
    <cellStyle name="Normal 6 6 3 3 2" xfId="3354" xr:uid="{2D15AE6C-826F-40CD-96D5-C5A99BC98981}"/>
    <cellStyle name="Normal 6 6 3 3 3" xfId="3355" xr:uid="{6D452883-5792-4739-9978-E933F1E3C3C0}"/>
    <cellStyle name="Normal 6 6 3 3 4" xfId="3356" xr:uid="{0BBC1CF8-D97F-42B3-BABB-BF12E32A104A}"/>
    <cellStyle name="Normal 6 6 3 4" xfId="3357" xr:uid="{7CAA3BC1-5A3A-4A8A-BBE0-5923D8C94F0A}"/>
    <cellStyle name="Normal 6 6 3 5" xfId="3358" xr:uid="{021268E2-9864-4496-97FF-C55667C22DE6}"/>
    <cellStyle name="Normal 6 6 3 6" xfId="3359" xr:uid="{65DE1822-ED65-4881-BC8B-EABB6A6877F5}"/>
    <cellStyle name="Normal 6 6 4" xfId="343" xr:uid="{C36F7267-BB1E-49B9-B330-B61A9D7F024B}"/>
    <cellStyle name="Normal 6 6 4 2" xfId="669" xr:uid="{952B008F-0845-4FE3-AC45-69A7A4CE87FA}"/>
    <cellStyle name="Normal 6 6 4 2 2" xfId="3360" xr:uid="{239BC6AA-2F6F-4EA6-929D-D0708AB82983}"/>
    <cellStyle name="Normal 6 6 4 2 3" xfId="3361" xr:uid="{7AADB7E5-8EB5-4427-B853-1D8F5EFB0567}"/>
    <cellStyle name="Normal 6 6 4 2 4" xfId="3362" xr:uid="{7F18367A-5A4F-44A0-A159-2DCBD1AB70BC}"/>
    <cellStyle name="Normal 6 6 4 3" xfId="3363" xr:uid="{25C4886F-FE5E-48C8-B401-551BB43B7415}"/>
    <cellStyle name="Normal 6 6 4 4" xfId="3364" xr:uid="{EB4C30E6-3E6A-4119-A508-B8573434CF67}"/>
    <cellStyle name="Normal 6 6 4 5" xfId="3365" xr:uid="{B9D4B2DE-DBDF-4680-8FDC-D18123D1E104}"/>
    <cellStyle name="Normal 6 6 5" xfId="670" xr:uid="{12E470A0-DB29-4A28-B698-558BE49D664E}"/>
    <cellStyle name="Normal 6 6 5 2" xfId="3366" xr:uid="{D95D5197-DC03-4646-B84A-3CDABC5ED949}"/>
    <cellStyle name="Normal 6 6 5 3" xfId="3367" xr:uid="{B71BCE99-3583-4355-8FD4-464DB7F77E0A}"/>
    <cellStyle name="Normal 6 6 5 4" xfId="3368" xr:uid="{A50743C0-0B9A-4563-B8A6-3BA113E01C76}"/>
    <cellStyle name="Normal 6 6 6" xfId="3369" xr:uid="{A8B686C4-7ADA-4FF9-B83A-6941EF40CE8C}"/>
    <cellStyle name="Normal 6 6 6 2" xfId="3370" xr:uid="{ABEF0793-7717-4ABD-B16B-DDEE21E5684A}"/>
    <cellStyle name="Normal 6 6 6 3" xfId="3371" xr:uid="{982583D9-7A7F-40BB-B36A-DA6050A0DD3D}"/>
    <cellStyle name="Normal 6 6 6 4" xfId="3372" xr:uid="{E1A614E0-736D-47AE-B431-39CAC72889A7}"/>
    <cellStyle name="Normal 6 6 7" xfId="3373" xr:uid="{80200FC3-10E6-42FF-94BC-B69A9D31AC9D}"/>
    <cellStyle name="Normal 6 6 8" xfId="3374" xr:uid="{262908C4-B646-402D-A9C5-F839ED4E82E0}"/>
    <cellStyle name="Normal 6 6 9" xfId="3375" xr:uid="{D70C94D4-A05A-4542-8445-30D4079118FC}"/>
    <cellStyle name="Normal 6 7" xfId="132" xr:uid="{51A5FC1E-A7C2-421D-AD90-284A0D948B18}"/>
    <cellStyle name="Normal 6 7 2" xfId="344" xr:uid="{95867751-0FD8-47C4-8D2E-09CE41B30C6A}"/>
    <cellStyle name="Normal 6 7 2 2" xfId="671" xr:uid="{FF614C0A-C663-4CBB-B154-A29453BAEA39}"/>
    <cellStyle name="Normal 6 7 2 2 2" xfId="1683" xr:uid="{A2B71C87-020B-42E3-A89D-93FA16703103}"/>
    <cellStyle name="Normal 6 7 2 2 2 2" xfId="1684" xr:uid="{3A4CA76B-1234-467F-8EE0-68AD3F9A8306}"/>
    <cellStyle name="Normal 6 7 2 2 3" xfId="1685" xr:uid="{BC3612A2-F185-4AAA-9802-AEC9F39C6F7C}"/>
    <cellStyle name="Normal 6 7 2 2 4" xfId="3376" xr:uid="{F21C3330-87DA-4EB6-9185-4B1E6096661C}"/>
    <cellStyle name="Normal 6 7 2 3" xfId="1686" xr:uid="{69494C8F-E9E1-42E0-AE90-48CE6BDB3689}"/>
    <cellStyle name="Normal 6 7 2 3 2" xfId="1687" xr:uid="{B0755327-A971-4573-827C-7A4BDE8088A9}"/>
    <cellStyle name="Normal 6 7 2 3 3" xfId="3377" xr:uid="{581E11A3-8EF0-464D-8561-32FD3E016E71}"/>
    <cellStyle name="Normal 6 7 2 3 4" xfId="3378" xr:uid="{DBBBC5CC-7525-4EEF-AB3C-468889BD989B}"/>
    <cellStyle name="Normal 6 7 2 4" xfId="1688" xr:uid="{72B34863-99A6-45E7-8895-908AB38A512B}"/>
    <cellStyle name="Normal 6 7 2 5" xfId="3379" xr:uid="{AF57C7C8-5E54-405F-9E00-4D26E69A959C}"/>
    <cellStyle name="Normal 6 7 2 6" xfId="3380" xr:uid="{9AE19788-BD11-46DC-A669-7D5D756B6EC0}"/>
    <cellStyle name="Normal 6 7 3" xfId="672" xr:uid="{A074E9FC-01B3-4C7F-9B58-8366C17B2D85}"/>
    <cellStyle name="Normal 6 7 3 2" xfId="1689" xr:uid="{2A7680D2-133D-4DF6-9C58-DAA0BF5F72A7}"/>
    <cellStyle name="Normal 6 7 3 2 2" xfId="1690" xr:uid="{F87279CC-FA5F-4146-B7D8-DFBDD7DDAE2F}"/>
    <cellStyle name="Normal 6 7 3 2 3" xfId="3381" xr:uid="{83B9A192-2047-4609-831A-641DF59B7C75}"/>
    <cellStyle name="Normal 6 7 3 2 4" xfId="3382" xr:uid="{076FB8AB-C3D3-4980-839C-1658A5D2C5BF}"/>
    <cellStyle name="Normal 6 7 3 3" xfId="1691" xr:uid="{83AA973F-99CF-40B5-A147-843204733275}"/>
    <cellStyle name="Normal 6 7 3 4" xfId="3383" xr:uid="{5C940EF5-D6B3-4971-82D5-9414D3C03409}"/>
    <cellStyle name="Normal 6 7 3 5" xfId="3384" xr:uid="{87099AAF-8231-4CFC-A1D7-C8C7A8AC0F5D}"/>
    <cellStyle name="Normal 6 7 4" xfId="1692" xr:uid="{115E27EF-FA8D-472A-87AE-697E141881A5}"/>
    <cellStyle name="Normal 6 7 4 2" xfId="1693" xr:uid="{C1219C74-9189-463C-8F83-9B14AA8D2B72}"/>
    <cellStyle name="Normal 6 7 4 3" xfId="3385" xr:uid="{5E841294-4280-4E37-BEA3-5389BC89F8C4}"/>
    <cellStyle name="Normal 6 7 4 4" xfId="3386" xr:uid="{686C6E3F-2C45-4B9E-A55C-71E7611F0BC9}"/>
    <cellStyle name="Normal 6 7 5" xfId="1694" xr:uid="{745A189C-8E8F-472E-842D-F75868BF221F}"/>
    <cellStyle name="Normal 6 7 5 2" xfId="3387" xr:uid="{8DA75B01-35D9-4161-B9A9-6CBB4C1A4133}"/>
    <cellStyle name="Normal 6 7 5 3" xfId="3388" xr:uid="{EDB4A00C-2B53-425E-A1FD-5A93117AA009}"/>
    <cellStyle name="Normal 6 7 5 4" xfId="3389" xr:uid="{9A028A39-E98D-487D-8747-B5B1D4EA85F6}"/>
    <cellStyle name="Normal 6 7 6" xfId="3390" xr:uid="{5137F663-2F53-4011-A421-B7DE9A0CBAF7}"/>
    <cellStyle name="Normal 6 7 7" xfId="3391" xr:uid="{1BB642CF-5A46-4F20-BE7E-2BCA89BB2EE8}"/>
    <cellStyle name="Normal 6 7 8" xfId="3392" xr:uid="{3F60EDC0-BDC9-4CFD-BCF1-F647934C1771}"/>
    <cellStyle name="Normal 6 8" xfId="345" xr:uid="{793B5099-83EF-466F-B694-C714583790C5}"/>
    <cellStyle name="Normal 6 8 2" xfId="673" xr:uid="{00F080E2-49E2-4EF0-A099-B7999EB206CE}"/>
    <cellStyle name="Normal 6 8 2 2" xfId="674" xr:uid="{64F9B119-4239-4E55-9699-1496EB155A22}"/>
    <cellStyle name="Normal 6 8 2 2 2" xfId="1695" xr:uid="{FBFBD1B1-D2FC-49D0-880E-463A0F43FF60}"/>
    <cellStyle name="Normal 6 8 2 2 3" xfId="3393" xr:uid="{1458C312-18A7-4852-89BD-14FB317A4477}"/>
    <cellStyle name="Normal 6 8 2 2 4" xfId="3394" xr:uid="{B3DD9A2B-3C9C-447E-B2B4-FE95FD66E3DA}"/>
    <cellStyle name="Normal 6 8 2 3" xfId="1696" xr:uid="{5A532ADF-3853-4175-9E5E-BFA1557C54C3}"/>
    <cellStyle name="Normal 6 8 2 4" xfId="3395" xr:uid="{B1AFEC08-D3A6-4428-9A10-51AA3E59E2AF}"/>
    <cellStyle name="Normal 6 8 2 5" xfId="3396" xr:uid="{90944BF5-5FE6-439C-8599-3BF1EC8C36CD}"/>
    <cellStyle name="Normal 6 8 3" xfId="675" xr:uid="{D1302BD4-C7F5-4768-B4BA-FE79C3E3AB1D}"/>
    <cellStyle name="Normal 6 8 3 2" xfId="1697" xr:uid="{70656F7F-26E7-43FF-B817-856E7651B988}"/>
    <cellStyle name="Normal 6 8 3 3" xfId="3397" xr:uid="{7447051D-58E5-4B12-B85C-7DD67D33F883}"/>
    <cellStyle name="Normal 6 8 3 4" xfId="3398" xr:uid="{F5C2E4B8-A8DF-4214-A500-C37B5F8E7A37}"/>
    <cellStyle name="Normal 6 8 4" xfId="1698" xr:uid="{F4D7E96A-F601-4EDF-9C98-B9E0056BC3CE}"/>
    <cellStyle name="Normal 6 8 4 2" xfId="3399" xr:uid="{04A69E6E-F67A-4E1D-9E72-0D5AD29283E7}"/>
    <cellStyle name="Normal 6 8 4 3" xfId="3400" xr:uid="{A4539986-B4D9-4C17-B3DF-7BEE1B32AD29}"/>
    <cellStyle name="Normal 6 8 4 4" xfId="3401" xr:uid="{41CC735A-FF78-4DAD-92BE-778E3A314290}"/>
    <cellStyle name="Normal 6 8 5" xfId="3402" xr:uid="{3CAE46F1-260F-45D0-AF58-F0779C067EC6}"/>
    <cellStyle name="Normal 6 8 6" xfId="3403" xr:uid="{8F203E22-2808-48C1-AE4A-F9AD7E1461CD}"/>
    <cellStyle name="Normal 6 8 7" xfId="3404" xr:uid="{5528D164-7D1B-4FF0-A269-06CAE140CD4E}"/>
    <cellStyle name="Normal 6 9" xfId="346" xr:uid="{7C7E3CA2-50A0-4332-A3B1-62CD56871D83}"/>
    <cellStyle name="Normal 6 9 2" xfId="676" xr:uid="{4E21E54C-E927-4BB6-803F-3148F29E32A7}"/>
    <cellStyle name="Normal 6 9 2 2" xfId="1699" xr:uid="{7AA60406-4353-4DF7-BD35-EF9034667391}"/>
    <cellStyle name="Normal 6 9 2 3" xfId="3405" xr:uid="{C2BA7FBD-6E38-4B22-9838-DE60B6BD3E0F}"/>
    <cellStyle name="Normal 6 9 2 4" xfId="3406" xr:uid="{09BD64B3-3421-4F47-A432-E1EC5615E144}"/>
    <cellStyle name="Normal 6 9 3" xfId="1700" xr:uid="{4FFC7940-851D-4AC7-8322-E13A3E85C327}"/>
    <cellStyle name="Normal 6 9 3 2" xfId="3407" xr:uid="{B176ACD4-1DDB-4481-8CE9-481C7664E600}"/>
    <cellStyle name="Normal 6 9 3 3" xfId="3408" xr:uid="{2AB53EBD-0F45-4598-AD6C-D292ED3CE067}"/>
    <cellStyle name="Normal 6 9 3 4" xfId="3409" xr:uid="{F15A06B8-CAE9-42FA-A20C-2994A10E45B2}"/>
    <cellStyle name="Normal 6 9 4" xfId="3410" xr:uid="{B46284F4-0939-4B8B-86F9-7AC02B853FA4}"/>
    <cellStyle name="Normal 6 9 5" xfId="3411" xr:uid="{808E0065-87E4-43A3-857F-9772EBB8D952}"/>
    <cellStyle name="Normal 6 9 6" xfId="3412" xr:uid="{3685BE76-E99F-4225-83F5-C3E019E8D903}"/>
    <cellStyle name="Normal 7" xfId="66" xr:uid="{32EB5A4B-DF26-42CB-BEFD-637965DCDD6D}"/>
    <cellStyle name="Normal 7 10" xfId="1701" xr:uid="{3EB9CD50-5738-47FE-B020-ACDE3C5E5CDD}"/>
    <cellStyle name="Normal 7 10 2" xfId="3413" xr:uid="{CF7BBBF8-F6ED-4BD7-AC6F-D3A41E0A9392}"/>
    <cellStyle name="Normal 7 10 3" xfId="3414" xr:uid="{4B3DB97F-73F4-44ED-9CCD-F694764CEAA0}"/>
    <cellStyle name="Normal 7 10 4" xfId="3415" xr:uid="{4D1A36FE-15C9-421B-869F-8D95995B3B2B}"/>
    <cellStyle name="Normal 7 11" xfId="3416" xr:uid="{D810B22C-048F-4CFC-A5AF-D914CD4E8314}"/>
    <cellStyle name="Normal 7 11 2" xfId="3417" xr:uid="{705F29C3-CD88-4BE3-B776-D5A1D9FE5F3D}"/>
    <cellStyle name="Normal 7 11 3" xfId="3418" xr:uid="{4E76B16E-8F2A-4F16-9073-B85F48BB62E6}"/>
    <cellStyle name="Normal 7 11 4" xfId="3419" xr:uid="{D506727E-73A0-4FE2-BAD0-20D3400E6FA7}"/>
    <cellStyle name="Normal 7 12" xfId="3420" xr:uid="{587F6E43-60A0-4820-A466-928645546EE0}"/>
    <cellStyle name="Normal 7 12 2" xfId="3421" xr:uid="{51C3F6D9-45FF-40AA-9FDB-CC00BE422D9B}"/>
    <cellStyle name="Normal 7 13" xfId="3422" xr:uid="{8963195D-C116-4144-A4EC-E24807AA082B}"/>
    <cellStyle name="Normal 7 14" xfId="3423" xr:uid="{86071000-315F-4691-AF94-4F0DEF986AC3}"/>
    <cellStyle name="Normal 7 15" xfId="3424" xr:uid="{291A01E7-C689-46EC-BFA4-22C8D4B70CF1}"/>
    <cellStyle name="Normal 7 2" xfId="133" xr:uid="{E6D033C9-F206-4217-8548-4826FDE80A87}"/>
    <cellStyle name="Normal 7 2 10" xfId="3425" xr:uid="{64986B52-AC6B-40DA-8809-D734DD99B941}"/>
    <cellStyle name="Normal 7 2 11" xfId="3426" xr:uid="{7DC96AC4-AB3C-4922-BB27-F6ABE2889A1E}"/>
    <cellStyle name="Normal 7 2 2" xfId="134" xr:uid="{07C6D946-EFEB-4697-8D98-E91B2DD652A1}"/>
    <cellStyle name="Normal 7 2 2 2" xfId="135" xr:uid="{EA7FE34E-F314-4B37-9899-683E9C873C67}"/>
    <cellStyle name="Normal 7 2 2 2 2" xfId="347" xr:uid="{D28C4568-65EA-4B29-A75E-0E40AFCC17E3}"/>
    <cellStyle name="Normal 7 2 2 2 2 2" xfId="677" xr:uid="{41E78894-2662-4B46-9F55-83C870A45EC1}"/>
    <cellStyle name="Normal 7 2 2 2 2 2 2" xfId="678" xr:uid="{7B7707A1-47F3-4ECD-A8F4-49E3CC59BF2E}"/>
    <cellStyle name="Normal 7 2 2 2 2 2 2 2" xfId="1702" xr:uid="{2F4F9C10-203D-463A-8D7E-3B180B16E641}"/>
    <cellStyle name="Normal 7 2 2 2 2 2 2 2 2" xfId="1703" xr:uid="{505A3165-D174-4818-8EB1-C404F118AB04}"/>
    <cellStyle name="Normal 7 2 2 2 2 2 2 3" xfId="1704" xr:uid="{8448039D-8652-4011-B2A9-CBFBE3BD1CFC}"/>
    <cellStyle name="Normal 7 2 2 2 2 2 3" xfId="1705" xr:uid="{4270EFC1-29A8-4A38-A3C6-1F42F4C9386C}"/>
    <cellStyle name="Normal 7 2 2 2 2 2 3 2" xfId="1706" xr:uid="{EEB3E5B0-B847-4BE6-88CB-318CBCA8A9DC}"/>
    <cellStyle name="Normal 7 2 2 2 2 2 4" xfId="1707" xr:uid="{4AE32571-4358-4D80-A388-F6A9E5974D7E}"/>
    <cellStyle name="Normal 7 2 2 2 2 3" xfId="679" xr:uid="{9FA21556-2CA1-4FF9-B4E7-D024BA2E8ACE}"/>
    <cellStyle name="Normal 7 2 2 2 2 3 2" xfId="1708" xr:uid="{54C4A1B1-DCC7-434D-A8C8-D9C35B94FC43}"/>
    <cellStyle name="Normal 7 2 2 2 2 3 2 2" xfId="1709" xr:uid="{3A3908B5-FB78-4F42-A8C1-FA1F71FBE6D3}"/>
    <cellStyle name="Normal 7 2 2 2 2 3 3" xfId="1710" xr:uid="{5C4FFBF0-5AD3-4FE6-83F0-FA5A6F4DF634}"/>
    <cellStyle name="Normal 7 2 2 2 2 3 4" xfId="3427" xr:uid="{A4EF9929-BBE9-4E05-A9D6-F6B48DDB9F5F}"/>
    <cellStyle name="Normal 7 2 2 2 2 4" xfId="1711" xr:uid="{1A1CDF67-F90B-4B30-A93A-F5B85BDA7071}"/>
    <cellStyle name="Normal 7 2 2 2 2 4 2" xfId="1712" xr:uid="{1272397D-8025-4E4C-BCF8-FE59DF579DED}"/>
    <cellStyle name="Normal 7 2 2 2 2 5" xfId="1713" xr:uid="{A6B8293D-CFFB-4E1C-B181-85260BD29923}"/>
    <cellStyle name="Normal 7 2 2 2 2 6" xfId="3428" xr:uid="{0A5B5D82-723D-4D99-9D2D-FBFC0AE76174}"/>
    <cellStyle name="Normal 7 2 2 2 3" xfId="348" xr:uid="{A75BFC36-55B9-44FE-BD72-C9044B4BD0B9}"/>
    <cellStyle name="Normal 7 2 2 2 3 2" xfId="680" xr:uid="{5967192A-FDCB-481A-A66B-4136FD099EAF}"/>
    <cellStyle name="Normal 7 2 2 2 3 2 2" xfId="681" xr:uid="{9E69500D-B021-4A6B-B9B6-B79158D6BD53}"/>
    <cellStyle name="Normal 7 2 2 2 3 2 2 2" xfId="1714" xr:uid="{52B90B4D-F1D7-43A7-8B53-E3DAE907B05F}"/>
    <cellStyle name="Normal 7 2 2 2 3 2 2 2 2" xfId="1715" xr:uid="{98F5E556-CF92-4FFD-9F9F-0CE2B3754D8F}"/>
    <cellStyle name="Normal 7 2 2 2 3 2 2 3" xfId="1716" xr:uid="{692D0B0D-290B-46EB-B725-870B1DF6E75E}"/>
    <cellStyle name="Normal 7 2 2 2 3 2 3" xfId="1717" xr:uid="{F6B67ABF-2D03-4083-A78C-94AF0037C102}"/>
    <cellStyle name="Normal 7 2 2 2 3 2 3 2" xfId="1718" xr:uid="{C1B0064C-5257-40BA-AB4D-707C88AC7FF9}"/>
    <cellStyle name="Normal 7 2 2 2 3 2 4" xfId="1719" xr:uid="{3A155A02-E83F-4728-A290-036F7DCDEF43}"/>
    <cellStyle name="Normal 7 2 2 2 3 3" xfId="682" xr:uid="{ABDD9D2F-4421-4E29-8775-E6A9178E696A}"/>
    <cellStyle name="Normal 7 2 2 2 3 3 2" xfId="1720" xr:uid="{AE44E66E-A74A-4426-8432-59D49B1E6C4C}"/>
    <cellStyle name="Normal 7 2 2 2 3 3 2 2" xfId="1721" xr:uid="{70EDF1F3-3619-49CA-AB76-E5D143700BC3}"/>
    <cellStyle name="Normal 7 2 2 2 3 3 3" xfId="1722" xr:uid="{245AAC46-900C-43AE-BC74-F1C66ABABAAE}"/>
    <cellStyle name="Normal 7 2 2 2 3 4" xfId="1723" xr:uid="{EE6B0086-9C2B-4A16-8F4F-EEF83FE06CEB}"/>
    <cellStyle name="Normal 7 2 2 2 3 4 2" xfId="1724" xr:uid="{07BACCCC-E343-48E7-8181-187A3A69DEE6}"/>
    <cellStyle name="Normal 7 2 2 2 3 5" xfId="1725" xr:uid="{B95D657D-DEB1-43E7-A079-6CEF10FCA876}"/>
    <cellStyle name="Normal 7 2 2 2 4" xfId="683" xr:uid="{F818F3E5-E6D5-4629-B6E9-A97B5A4C9C30}"/>
    <cellStyle name="Normal 7 2 2 2 4 2" xfId="684" xr:uid="{3B8D5205-C71E-464D-A225-FA471B048C97}"/>
    <cellStyle name="Normal 7 2 2 2 4 2 2" xfId="1726" xr:uid="{D803C4D5-D10F-4B21-BE29-DCBDB556CACB}"/>
    <cellStyle name="Normal 7 2 2 2 4 2 2 2" xfId="1727" xr:uid="{5503ECFA-72E4-4698-86F2-7B31F85311AC}"/>
    <cellStyle name="Normal 7 2 2 2 4 2 3" xfId="1728" xr:uid="{8945349C-C7A8-4416-8A02-8C233C67B226}"/>
    <cellStyle name="Normal 7 2 2 2 4 3" xfId="1729" xr:uid="{31356509-BBCA-4381-BD45-C84290131B37}"/>
    <cellStyle name="Normal 7 2 2 2 4 3 2" xfId="1730" xr:uid="{869DCB09-1B3E-46DA-AFDB-E93AF98B1FED}"/>
    <cellStyle name="Normal 7 2 2 2 4 4" xfId="1731" xr:uid="{BC849201-795E-4218-A9DD-6B21E5DC816C}"/>
    <cellStyle name="Normal 7 2 2 2 5" xfId="685" xr:uid="{EC8D4844-81CF-4D51-85F5-8274AA051452}"/>
    <cellStyle name="Normal 7 2 2 2 5 2" xfId="1732" xr:uid="{2A722A0B-9F8F-41E7-A782-B5D005FC7584}"/>
    <cellStyle name="Normal 7 2 2 2 5 2 2" xfId="1733" xr:uid="{B6130567-81A4-4311-8F5C-C5463074624F}"/>
    <cellStyle name="Normal 7 2 2 2 5 3" xfId="1734" xr:uid="{6D1A1AE9-A377-478C-BA5F-2C163CE5EA42}"/>
    <cellStyle name="Normal 7 2 2 2 5 4" xfId="3429" xr:uid="{B7417333-B57C-4996-9122-7E3D378C4F92}"/>
    <cellStyle name="Normal 7 2 2 2 6" xfId="1735" xr:uid="{9BF718B4-DE33-4F28-8D65-9557052639DC}"/>
    <cellStyle name="Normal 7 2 2 2 6 2" xfId="1736" xr:uid="{B4B8362A-A48B-46E7-86A2-D5C9DAB00F0D}"/>
    <cellStyle name="Normal 7 2 2 2 7" xfId="1737" xr:uid="{F984AA07-5177-4A13-9401-AFDC46DC46AF}"/>
    <cellStyle name="Normal 7 2 2 2 8" xfId="3430" xr:uid="{43F87131-BF6E-4270-9B5E-99597B0AC85C}"/>
    <cellStyle name="Normal 7 2 2 3" xfId="349" xr:uid="{8F85788E-2EE2-4E40-81F2-6B6BEDAF7FAF}"/>
    <cellStyle name="Normal 7 2 2 3 2" xfId="686" xr:uid="{04E38159-14BF-447A-B0EA-7660BBC1E5D1}"/>
    <cellStyle name="Normal 7 2 2 3 2 2" xfId="687" xr:uid="{ADC9A75F-6C72-4D67-80C8-6345D4226529}"/>
    <cellStyle name="Normal 7 2 2 3 2 2 2" xfId="1738" xr:uid="{53509F2B-B691-4410-8437-EE85320F1572}"/>
    <cellStyle name="Normal 7 2 2 3 2 2 2 2" xfId="1739" xr:uid="{A697D75A-E650-4B6D-8A68-CF04082B08A5}"/>
    <cellStyle name="Normal 7 2 2 3 2 2 3" xfId="1740" xr:uid="{B264340E-906F-4864-8788-F890736A90D7}"/>
    <cellStyle name="Normal 7 2 2 3 2 3" xfId="1741" xr:uid="{360CE079-EFAE-473A-A8D9-5AB81A1DA1DD}"/>
    <cellStyle name="Normal 7 2 2 3 2 3 2" xfId="1742" xr:uid="{32E90D6D-F19E-4013-8A98-8C8FFC2EC0AC}"/>
    <cellStyle name="Normal 7 2 2 3 2 4" xfId="1743" xr:uid="{7C5E3669-18AE-46CF-AA0D-4D71D19D749D}"/>
    <cellStyle name="Normal 7 2 2 3 3" xfId="688" xr:uid="{7872B523-0D45-4A25-A856-2DB795CE658A}"/>
    <cellStyle name="Normal 7 2 2 3 3 2" xfId="1744" xr:uid="{14D6BCD8-7E7A-4DD9-A648-F1150812A5D4}"/>
    <cellStyle name="Normal 7 2 2 3 3 2 2" xfId="1745" xr:uid="{7B9497E0-3E9E-42BE-9160-170180A8512C}"/>
    <cellStyle name="Normal 7 2 2 3 3 3" xfId="1746" xr:uid="{A576C0CD-87EF-4C5B-8E3C-3EEE989EB0D6}"/>
    <cellStyle name="Normal 7 2 2 3 3 4" xfId="3431" xr:uid="{A74DB370-BF27-48A5-A3C0-8AC0F91F8C5D}"/>
    <cellStyle name="Normal 7 2 2 3 4" xfId="1747" xr:uid="{83C7522E-8DAB-4A91-90C6-5B2CA5ABDC66}"/>
    <cellStyle name="Normal 7 2 2 3 4 2" xfId="1748" xr:uid="{3B5D66B9-BAD3-46D9-AF6A-480A25AF3AC5}"/>
    <cellStyle name="Normal 7 2 2 3 5" xfId="1749" xr:uid="{A17F8AA3-A5C0-4784-A5D4-0C7FDEB7214C}"/>
    <cellStyle name="Normal 7 2 2 3 6" xfId="3432" xr:uid="{01708D79-6DCD-4CCB-B58F-5451AAB6586C}"/>
    <cellStyle name="Normal 7 2 2 4" xfId="350" xr:uid="{4564157C-1921-4F16-B56C-D13F8D5DE7A4}"/>
    <cellStyle name="Normal 7 2 2 4 2" xfId="689" xr:uid="{DF50BB22-B654-45BE-AB3E-3B9DF437CC20}"/>
    <cellStyle name="Normal 7 2 2 4 2 2" xfId="690" xr:uid="{A0B71B10-43A7-466C-A184-8A094F8C87DB}"/>
    <cellStyle name="Normal 7 2 2 4 2 2 2" xfId="1750" xr:uid="{13A0719E-9B76-4FB8-AE6A-EEE50E497B6B}"/>
    <cellStyle name="Normal 7 2 2 4 2 2 2 2" xfId="1751" xr:uid="{AB6072CC-CD64-4554-9DA0-FA7F4729B83F}"/>
    <cellStyle name="Normal 7 2 2 4 2 2 3" xfId="1752" xr:uid="{BE7E5052-88CB-4E01-BFCA-59D4E0AAE857}"/>
    <cellStyle name="Normal 7 2 2 4 2 3" xfId="1753" xr:uid="{3BE4A18C-C44D-4F35-B886-C4795E92BE09}"/>
    <cellStyle name="Normal 7 2 2 4 2 3 2" xfId="1754" xr:uid="{6EB6716F-E13B-4274-9DF8-5B471094AC82}"/>
    <cellStyle name="Normal 7 2 2 4 2 4" xfId="1755" xr:uid="{75B80D75-2784-4324-B78D-DDA15857A1E9}"/>
    <cellStyle name="Normal 7 2 2 4 3" xfId="691" xr:uid="{22103624-EF4B-44DA-A0D9-C84AFB3E4B3F}"/>
    <cellStyle name="Normal 7 2 2 4 3 2" xfId="1756" xr:uid="{8FFCF3BA-7050-4E3A-AFBA-09965D60E40A}"/>
    <cellStyle name="Normal 7 2 2 4 3 2 2" xfId="1757" xr:uid="{7F222BF0-AEA5-4887-A1BC-CBBDBC0FC56E}"/>
    <cellStyle name="Normal 7 2 2 4 3 3" xfId="1758" xr:uid="{E4AD4B7A-063A-4D88-A718-C77CA8BA2CC0}"/>
    <cellStyle name="Normal 7 2 2 4 4" xfId="1759" xr:uid="{156B88BD-E472-44F0-BB08-0A0A5101E609}"/>
    <cellStyle name="Normal 7 2 2 4 4 2" xfId="1760" xr:uid="{C97A5603-682E-427D-968E-EE886D2259AF}"/>
    <cellStyle name="Normal 7 2 2 4 5" xfId="1761" xr:uid="{E436DFAD-8FFC-48F1-90BF-EE46DABA28FF}"/>
    <cellStyle name="Normal 7 2 2 5" xfId="351" xr:uid="{99740C48-1670-4233-9DE4-6757920C6026}"/>
    <cellStyle name="Normal 7 2 2 5 2" xfId="692" xr:uid="{06ECB7C9-7AAD-4FCB-8685-E026D17BE530}"/>
    <cellStyle name="Normal 7 2 2 5 2 2" xfId="1762" xr:uid="{0A95A001-2593-4546-A267-84DA151CA735}"/>
    <cellStyle name="Normal 7 2 2 5 2 2 2" xfId="1763" xr:uid="{49CD0D0A-DEEF-4648-BCEC-EE8A63451A4D}"/>
    <cellStyle name="Normal 7 2 2 5 2 3" xfId="1764" xr:uid="{BEFCD85A-E229-4FC2-8251-1F892C9BF2C3}"/>
    <cellStyle name="Normal 7 2 2 5 3" xfId="1765" xr:uid="{61FE0391-DD84-498E-A8E8-5A08CDFC59C4}"/>
    <cellStyle name="Normal 7 2 2 5 3 2" xfId="1766" xr:uid="{8AF7709C-BEF1-41C4-B67F-87126F4017EC}"/>
    <cellStyle name="Normal 7 2 2 5 4" xfId="1767" xr:uid="{BB2234A5-28FF-409C-819A-D81EF8B617BC}"/>
    <cellStyle name="Normal 7 2 2 6" xfId="693" xr:uid="{909038C4-BC2B-4F4D-8221-9E40B4EF58B2}"/>
    <cellStyle name="Normal 7 2 2 6 2" xfId="1768" xr:uid="{8ADAE912-0CE1-45BF-97B3-0F5388A95F04}"/>
    <cellStyle name="Normal 7 2 2 6 2 2" xfId="1769" xr:uid="{588F2FCB-BB4E-41A8-B930-9601C83FAA1B}"/>
    <cellStyle name="Normal 7 2 2 6 3" xfId="1770" xr:uid="{4668FB08-F240-4D0E-86B8-8D264D2F2183}"/>
    <cellStyle name="Normal 7 2 2 6 4" xfId="3433" xr:uid="{AF229191-A93F-4335-B680-27DA51213C06}"/>
    <cellStyle name="Normal 7 2 2 7" xfId="1771" xr:uid="{F650F9A7-99F7-450C-9652-02DCCB01FD12}"/>
    <cellStyle name="Normal 7 2 2 7 2" xfId="1772" xr:uid="{033A8C7B-43FA-493F-83DD-7958E77E295E}"/>
    <cellStyle name="Normal 7 2 2 8" xfId="1773" xr:uid="{31018A1D-4429-485D-97FC-701E69ADF672}"/>
    <cellStyle name="Normal 7 2 2 9" xfId="3434" xr:uid="{F1BC85BC-E530-46E1-B740-AF95655499F9}"/>
    <cellStyle name="Normal 7 2 3" xfId="136" xr:uid="{C75830DD-39F9-40BC-B07D-7002F63893AB}"/>
    <cellStyle name="Normal 7 2 3 2" xfId="137" xr:uid="{B048C1AF-950D-4C01-81BC-37CBD642DB7F}"/>
    <cellStyle name="Normal 7 2 3 2 2" xfId="694" xr:uid="{AA4CA695-615B-4032-820E-E0347687ECD3}"/>
    <cellStyle name="Normal 7 2 3 2 2 2" xfId="695" xr:uid="{6B78092A-93F7-4A0C-B8AA-2D5E2F4BD93C}"/>
    <cellStyle name="Normal 7 2 3 2 2 2 2" xfId="1774" xr:uid="{8D4A3D2B-E099-4D9C-A815-BF8E8672DEEC}"/>
    <cellStyle name="Normal 7 2 3 2 2 2 2 2" xfId="1775" xr:uid="{00A1CD64-8665-49C7-800C-6563C6A404EE}"/>
    <cellStyle name="Normal 7 2 3 2 2 2 3" xfId="1776" xr:uid="{7D3786E2-0287-4CE8-A47B-656837711A22}"/>
    <cellStyle name="Normal 7 2 3 2 2 3" xfId="1777" xr:uid="{08D48293-083D-4842-9678-7D64F8F98D9A}"/>
    <cellStyle name="Normal 7 2 3 2 2 3 2" xfId="1778" xr:uid="{D1E8C46C-6ABB-44FB-B456-BA1686936C72}"/>
    <cellStyle name="Normal 7 2 3 2 2 4" xfId="1779" xr:uid="{F11583EF-95F4-4906-8522-42765F089743}"/>
    <cellStyle name="Normal 7 2 3 2 3" xfId="696" xr:uid="{3EF37436-F4D9-44C6-9AA2-1E94D624852F}"/>
    <cellStyle name="Normal 7 2 3 2 3 2" xfId="1780" xr:uid="{8EC775F4-08C4-449F-BF7D-85F8EC3FB47D}"/>
    <cellStyle name="Normal 7 2 3 2 3 2 2" xfId="1781" xr:uid="{53B1CFB0-EED5-4E6A-9C46-B90BDC7359BA}"/>
    <cellStyle name="Normal 7 2 3 2 3 3" xfId="1782" xr:uid="{67E39561-BD81-42A0-A176-9553833EE36F}"/>
    <cellStyle name="Normal 7 2 3 2 3 4" xfId="3435" xr:uid="{7B0D54BC-4EDD-421E-838C-B187E141F03C}"/>
    <cellStyle name="Normal 7 2 3 2 4" xfId="1783" xr:uid="{C3198038-69C4-4A24-81EA-4AE92368ED8F}"/>
    <cellStyle name="Normal 7 2 3 2 4 2" xfId="1784" xr:uid="{65579561-DA68-43F4-B4CE-E200444A91C6}"/>
    <cellStyle name="Normal 7 2 3 2 5" xfId="1785" xr:uid="{3E911872-C272-4B1A-86A3-B43BFACBC3BC}"/>
    <cellStyle name="Normal 7 2 3 2 6" xfId="3436" xr:uid="{4967DB29-0C26-41BE-B05D-B0AB27000A77}"/>
    <cellStyle name="Normal 7 2 3 3" xfId="352" xr:uid="{FD5F82F2-EDDF-4B46-9DB3-F1C2829A291C}"/>
    <cellStyle name="Normal 7 2 3 3 2" xfId="697" xr:uid="{07152E3A-3DAF-4EA7-BE18-18A61B1AB610}"/>
    <cellStyle name="Normal 7 2 3 3 2 2" xfId="698" xr:uid="{1EFAC1FE-A3B3-41B4-AB0F-CB421322C854}"/>
    <cellStyle name="Normal 7 2 3 3 2 2 2" xfId="1786" xr:uid="{EB9B8147-F8D5-4255-9DD7-3488E9E965B3}"/>
    <cellStyle name="Normal 7 2 3 3 2 2 2 2" xfId="1787" xr:uid="{7C3F198F-1A43-48D0-B27E-31C67EC94318}"/>
    <cellStyle name="Normal 7 2 3 3 2 2 3" xfId="1788" xr:uid="{7A1D7359-4DD4-41DF-9D7E-0BE34CC3AB33}"/>
    <cellStyle name="Normal 7 2 3 3 2 3" xfId="1789" xr:uid="{D8938E70-0DEF-46F7-A17B-861CC8E2C5B2}"/>
    <cellStyle name="Normal 7 2 3 3 2 3 2" xfId="1790" xr:uid="{64E7AE07-B4A8-4D96-B592-6B65CF250AFB}"/>
    <cellStyle name="Normal 7 2 3 3 2 4" xfId="1791" xr:uid="{65AF3078-2B5A-48F7-83E7-FA0130BB60EE}"/>
    <cellStyle name="Normal 7 2 3 3 3" xfId="699" xr:uid="{B97C5B6D-89BB-4FCF-B704-E3C21B44A1C5}"/>
    <cellStyle name="Normal 7 2 3 3 3 2" xfId="1792" xr:uid="{26FF04B5-D146-4486-A541-9DF50BF9C8F6}"/>
    <cellStyle name="Normal 7 2 3 3 3 2 2" xfId="1793" xr:uid="{74277A05-775A-4CF5-BF96-C2D72680F7E9}"/>
    <cellStyle name="Normal 7 2 3 3 3 3" xfId="1794" xr:uid="{C56443A7-2DD4-4F7B-8A65-052DBE0F340E}"/>
    <cellStyle name="Normal 7 2 3 3 4" xfId="1795" xr:uid="{7A46748D-0D4D-45F5-AD11-31BF6F069D05}"/>
    <cellStyle name="Normal 7 2 3 3 4 2" xfId="1796" xr:uid="{8BE93E18-AEC9-4F1D-B6DF-E4E81B337C0A}"/>
    <cellStyle name="Normal 7 2 3 3 5" xfId="1797" xr:uid="{B5D0B20E-FFD6-45DB-BF6D-431A52687F6F}"/>
    <cellStyle name="Normal 7 2 3 4" xfId="353" xr:uid="{4B7A79E1-DDED-4D13-B950-210562D2DEDF}"/>
    <cellStyle name="Normal 7 2 3 4 2" xfId="700" xr:uid="{2F254D00-FD20-41BA-9DD3-17D61F0CE64A}"/>
    <cellStyle name="Normal 7 2 3 4 2 2" xfId="1798" xr:uid="{4995EEBE-4DF6-4151-B2FF-137FE0C332A6}"/>
    <cellStyle name="Normal 7 2 3 4 2 2 2" xfId="1799" xr:uid="{228577DA-2F4D-4FC1-A85E-D1616555FAE1}"/>
    <cellStyle name="Normal 7 2 3 4 2 3" xfId="1800" xr:uid="{E5C8C0BE-14F2-414A-BE35-453BEDDFDCA6}"/>
    <cellStyle name="Normal 7 2 3 4 3" xfId="1801" xr:uid="{7380713D-8B87-49CF-9AFF-BAAD7E72AB30}"/>
    <cellStyle name="Normal 7 2 3 4 3 2" xfId="1802" xr:uid="{12A5AC92-9439-4FB7-BDC6-92AA1F36C45E}"/>
    <cellStyle name="Normal 7 2 3 4 4" xfId="1803" xr:uid="{746311D1-66C2-43AC-9026-50671FAFE486}"/>
    <cellStyle name="Normal 7 2 3 5" xfId="701" xr:uid="{EF7E9028-BB31-4D73-B8E4-752E50343EB7}"/>
    <cellStyle name="Normal 7 2 3 5 2" xfId="1804" xr:uid="{0180ADE6-FC35-4EBB-A1A0-72160A733F0E}"/>
    <cellStyle name="Normal 7 2 3 5 2 2" xfId="1805" xr:uid="{75256E68-02F0-487B-8105-0923A1ED9798}"/>
    <cellStyle name="Normal 7 2 3 5 3" xfId="1806" xr:uid="{8AF8107E-7360-4AC7-8DDC-33C149CB70B8}"/>
    <cellStyle name="Normal 7 2 3 5 4" xfId="3437" xr:uid="{3D455577-F004-4E9C-9B60-2D483B3C8E99}"/>
    <cellStyle name="Normal 7 2 3 6" xfId="1807" xr:uid="{745263E9-2D1C-4FF0-9B83-ED68E9EC8202}"/>
    <cellStyle name="Normal 7 2 3 6 2" xfId="1808" xr:uid="{6D491F15-F5FE-4785-8390-6A963384FF52}"/>
    <cellStyle name="Normal 7 2 3 7" xfId="1809" xr:uid="{275A53D9-97E6-4E0A-9F24-044B29F5D4C5}"/>
    <cellStyle name="Normal 7 2 3 8" xfId="3438" xr:uid="{BC998C38-BBF4-42E9-9B83-9E9D0F82B1CA}"/>
    <cellStyle name="Normal 7 2 4" xfId="138" xr:uid="{CCA608AC-72C3-4C43-8164-D0C71DDE7CB0}"/>
    <cellStyle name="Normal 7 2 4 2" xfId="448" xr:uid="{B9BB0FBD-35A9-4D7B-8F13-7BE2CB231DA3}"/>
    <cellStyle name="Normal 7 2 4 2 2" xfId="702" xr:uid="{3B672CA7-3D3C-46F9-8738-98FAD8C6D9AE}"/>
    <cellStyle name="Normal 7 2 4 2 2 2" xfId="1810" xr:uid="{AD5D2250-C493-407D-9730-5D8C31C1ACAC}"/>
    <cellStyle name="Normal 7 2 4 2 2 2 2" xfId="1811" xr:uid="{6221FBAA-1CC3-4023-81D0-9AB9D4FCEF58}"/>
    <cellStyle name="Normal 7 2 4 2 2 3" xfId="1812" xr:uid="{03A4D392-15FE-4361-B8B0-698DDB946CF8}"/>
    <cellStyle name="Normal 7 2 4 2 2 4" xfId="3439" xr:uid="{0CEFFB7D-A5AA-4991-931B-71CBAE9DB575}"/>
    <cellStyle name="Normal 7 2 4 2 3" xfId="1813" xr:uid="{A18B9E05-A073-4817-9353-5AC332884F25}"/>
    <cellStyle name="Normal 7 2 4 2 3 2" xfId="1814" xr:uid="{E93DA082-58CD-470A-B456-790F7418FC9E}"/>
    <cellStyle name="Normal 7 2 4 2 4" xfId="1815" xr:uid="{B9D33D6F-B4B5-40BE-8CBA-4B0AC7D62198}"/>
    <cellStyle name="Normal 7 2 4 2 5" xfId="3440" xr:uid="{87023AA2-B0CA-42AF-BA1D-FA82DFA36C71}"/>
    <cellStyle name="Normal 7 2 4 3" xfId="703" xr:uid="{A6355A66-2F8B-4A89-9A81-8C8C5FBED81E}"/>
    <cellStyle name="Normal 7 2 4 3 2" xfId="1816" xr:uid="{9BEBF1F2-B7DB-4176-A182-25A914097A61}"/>
    <cellStyle name="Normal 7 2 4 3 2 2" xfId="1817" xr:uid="{5D164AB0-1F05-4335-A761-913385A5CF33}"/>
    <cellStyle name="Normal 7 2 4 3 3" xfId="1818" xr:uid="{B228518C-76FF-4C99-9A37-0A6D35F964F1}"/>
    <cellStyle name="Normal 7 2 4 3 4" xfId="3441" xr:uid="{07B66584-E261-43A6-8021-C5342E91CDBD}"/>
    <cellStyle name="Normal 7 2 4 4" xfId="1819" xr:uid="{D151768E-274C-45C7-8153-09F2C8FCDB56}"/>
    <cellStyle name="Normal 7 2 4 4 2" xfId="1820" xr:uid="{FB0669BB-9FBD-4E66-A034-EEBC1CD45756}"/>
    <cellStyle name="Normal 7 2 4 4 3" xfId="3442" xr:uid="{4334F348-1C03-484B-A040-D65041C1C2C5}"/>
    <cellStyle name="Normal 7 2 4 4 4" xfId="3443" xr:uid="{4C35A8FA-F4C1-4660-8AF9-F8B7DB97A078}"/>
    <cellStyle name="Normal 7 2 4 5" xfId="1821" xr:uid="{DD648531-7033-4C4A-B414-0B8569B573CD}"/>
    <cellStyle name="Normal 7 2 4 6" xfId="3444" xr:uid="{C170A21A-0A28-4409-A8EB-A4E102A127C2}"/>
    <cellStyle name="Normal 7 2 4 7" xfId="3445" xr:uid="{4E8AC0BC-509E-42F5-AD95-5C194A2D3118}"/>
    <cellStyle name="Normal 7 2 5" xfId="354" xr:uid="{A66D0D48-6FEA-4840-938D-9F4793F10974}"/>
    <cellStyle name="Normal 7 2 5 2" xfId="704" xr:uid="{80CF7961-1510-4C21-A887-B2A072601C3A}"/>
    <cellStyle name="Normal 7 2 5 2 2" xfId="705" xr:uid="{88C8901F-9F58-4719-BE3B-2268D0066053}"/>
    <cellStyle name="Normal 7 2 5 2 2 2" xfId="1822" xr:uid="{31C2A3F6-B3D0-4FD4-88DA-0D8BCA2E7F6E}"/>
    <cellStyle name="Normal 7 2 5 2 2 2 2" xfId="1823" xr:uid="{FD56FD32-E00D-4D7E-AFE1-AD503CED4FBF}"/>
    <cellStyle name="Normal 7 2 5 2 2 3" xfId="1824" xr:uid="{68E2FA5D-8308-4563-A716-2864FAF89B07}"/>
    <cellStyle name="Normal 7 2 5 2 3" xfId="1825" xr:uid="{AB44CD41-FF47-4D7C-A7E0-6F3280EA401A}"/>
    <cellStyle name="Normal 7 2 5 2 3 2" xfId="1826" xr:uid="{44D0FA0D-813C-40CE-8C5D-BB8B34F14B33}"/>
    <cellStyle name="Normal 7 2 5 2 4" xfId="1827" xr:uid="{DAFEB6A1-6F5C-4A60-ACD3-5001D96E479E}"/>
    <cellStyle name="Normal 7 2 5 3" xfId="706" xr:uid="{67B00994-0B24-4284-B39B-47448D215044}"/>
    <cellStyle name="Normal 7 2 5 3 2" xfId="1828" xr:uid="{AF1117CA-2CD3-4A8D-927D-7A340FBC8167}"/>
    <cellStyle name="Normal 7 2 5 3 2 2" xfId="1829" xr:uid="{AF78B289-2ACE-4899-A5FC-B15DD9B2C925}"/>
    <cellStyle name="Normal 7 2 5 3 3" xfId="1830" xr:uid="{788D9AF6-150A-4E6E-873A-AD225BD30320}"/>
    <cellStyle name="Normal 7 2 5 3 4" xfId="3446" xr:uid="{6B81D3DD-44B8-457F-A7B0-6BADCEA0C3D6}"/>
    <cellStyle name="Normal 7 2 5 4" xfId="1831" xr:uid="{871C6BBA-10A3-4DC3-BE93-9F36E6EAC5CA}"/>
    <cellStyle name="Normal 7 2 5 4 2" xfId="1832" xr:uid="{5534A52D-5264-464B-9E31-59BE9C941DA7}"/>
    <cellStyle name="Normal 7 2 5 5" xfId="1833" xr:uid="{2219F6B6-AD3D-4A4F-9F4A-9C348787B601}"/>
    <cellStyle name="Normal 7 2 5 6" xfId="3447" xr:uid="{94C3A7E0-9320-4ED3-8F45-53583639FFBC}"/>
    <cellStyle name="Normal 7 2 6" xfId="355" xr:uid="{26C8C029-6AEA-42AA-B7BF-9867AFDA042D}"/>
    <cellStyle name="Normal 7 2 6 2" xfId="707" xr:uid="{0D147EC5-E554-4FBB-B607-274F2EC04A11}"/>
    <cellStyle name="Normal 7 2 6 2 2" xfId="1834" xr:uid="{F8130D25-9892-4D58-93E2-80FE5C2F1214}"/>
    <cellStyle name="Normal 7 2 6 2 2 2" xfId="1835" xr:uid="{513F5B5F-8CD2-429B-8D7F-2418931E0C73}"/>
    <cellStyle name="Normal 7 2 6 2 3" xfId="1836" xr:uid="{48F8F7DD-6346-4DC9-AA28-3A4CADCB7EB1}"/>
    <cellStyle name="Normal 7 2 6 2 4" xfId="3448" xr:uid="{ADC6D6E7-8523-448D-A575-1DB95AD97D55}"/>
    <cellStyle name="Normal 7 2 6 3" xfId="1837" xr:uid="{FB776859-C3AC-43FC-8FBF-9E4D20F3B26C}"/>
    <cellStyle name="Normal 7 2 6 3 2" xfId="1838" xr:uid="{DADFC0FA-CF43-4D3A-B1B2-7F9C0142F62E}"/>
    <cellStyle name="Normal 7 2 6 4" xfId="1839" xr:uid="{CCBE970B-018D-4B92-B027-B72D20521CF2}"/>
    <cellStyle name="Normal 7 2 6 5" xfId="3449" xr:uid="{A27986F7-B1DF-4028-ADB4-22033AB44F48}"/>
    <cellStyle name="Normal 7 2 7" xfId="708" xr:uid="{50683DDC-496A-4DAD-8DA2-598811ABC939}"/>
    <cellStyle name="Normal 7 2 7 2" xfId="1840" xr:uid="{DA404F37-7E44-4469-9A7D-960F1EEFD813}"/>
    <cellStyle name="Normal 7 2 7 2 2" xfId="1841" xr:uid="{1BA17580-2BAE-4E39-9C54-BC5C10EDE551}"/>
    <cellStyle name="Normal 7 2 7 2 3" xfId="4409" xr:uid="{6E8006D0-8178-4414-BD4C-E1CE67CDF36E}"/>
    <cellStyle name="Normal 7 2 7 3" xfId="1842" xr:uid="{6E5CA940-D7C4-4854-9B4D-E0B0B0CED28F}"/>
    <cellStyle name="Normal 7 2 7 4" xfId="3450" xr:uid="{A99E3A0E-27A2-4B89-81D2-1D9B6C0B0A17}"/>
    <cellStyle name="Normal 7 2 7 4 2" xfId="4579" xr:uid="{81186DF7-4F5F-48A6-9E42-91BD8BB7C30E}"/>
    <cellStyle name="Normal 7 2 7 4 3" xfId="4686" xr:uid="{CC7873B9-D30F-4507-95FA-118076B4E16C}"/>
    <cellStyle name="Normal 7 2 7 4 4" xfId="4608" xr:uid="{3F4AA89A-C3AB-4422-9EBD-9E8082504AE3}"/>
    <cellStyle name="Normal 7 2 8" xfId="1843" xr:uid="{B005D199-135D-412C-A926-ACD4837FB6C8}"/>
    <cellStyle name="Normal 7 2 8 2" xfId="1844" xr:uid="{E3A1A0F8-F91F-4494-8B97-ED8E3154836B}"/>
    <cellStyle name="Normal 7 2 8 3" xfId="3451" xr:uid="{9E5DC471-0F24-465C-881F-6375F7B2C154}"/>
    <cellStyle name="Normal 7 2 8 4" xfId="3452" xr:uid="{26E839EB-2C62-4091-8ECC-B3F6D96BDD5F}"/>
    <cellStyle name="Normal 7 2 9" xfId="1845" xr:uid="{680290C6-CCF7-493D-8F34-230CBE85971B}"/>
    <cellStyle name="Normal 7 3" xfId="139" xr:uid="{1F00E06D-B323-44DB-A0F4-F904A45AA2CD}"/>
    <cellStyle name="Normal 7 3 10" xfId="3453" xr:uid="{C68BB09E-9E0B-4310-8B4D-BF7196E581A4}"/>
    <cellStyle name="Normal 7 3 11" xfId="3454" xr:uid="{01008DBD-7C94-47A4-A7A8-D8E20DA31B0D}"/>
    <cellStyle name="Normal 7 3 2" xfId="140" xr:uid="{038AA843-D626-47AC-92D9-354E69AB2C08}"/>
    <cellStyle name="Normal 7 3 2 2" xfId="141" xr:uid="{51C43189-2E5A-44CF-BD50-F194C0039113}"/>
    <cellStyle name="Normal 7 3 2 2 2" xfId="356" xr:uid="{E9E9159C-3447-40C4-B074-BF4F13C9B89B}"/>
    <cellStyle name="Normal 7 3 2 2 2 2" xfId="709" xr:uid="{09E476BF-B6D4-4298-86A6-D573C94B579D}"/>
    <cellStyle name="Normal 7 3 2 2 2 2 2" xfId="1846" xr:uid="{98334524-C78C-4370-88CA-4AB527D59889}"/>
    <cellStyle name="Normal 7 3 2 2 2 2 2 2" xfId="1847" xr:uid="{F7614706-054D-41AA-9088-FD3424FCBB8F}"/>
    <cellStyle name="Normal 7 3 2 2 2 2 3" xfId="1848" xr:uid="{66DCD681-F387-4B5C-81B5-D3100C3CECD5}"/>
    <cellStyle name="Normal 7 3 2 2 2 2 4" xfId="3455" xr:uid="{AD9FBC47-ABCC-4A27-8760-46E54CDB22C4}"/>
    <cellStyle name="Normal 7 3 2 2 2 3" xfId="1849" xr:uid="{F1FF9BF1-40AF-43E9-9440-5EC59A3880BE}"/>
    <cellStyle name="Normal 7 3 2 2 2 3 2" xfId="1850" xr:uid="{4C4AEAF7-006A-4DF8-85F7-39AE70860CE5}"/>
    <cellStyle name="Normal 7 3 2 2 2 3 3" xfId="3456" xr:uid="{0095B250-87FC-4E40-B918-877E64977DE7}"/>
    <cellStyle name="Normal 7 3 2 2 2 3 4" xfId="3457" xr:uid="{C6067162-DEB0-48BE-A799-BE539C6B3242}"/>
    <cellStyle name="Normal 7 3 2 2 2 4" xfId="1851" xr:uid="{289B0358-C324-4A33-BFAA-413C2974704B}"/>
    <cellStyle name="Normal 7 3 2 2 2 5" xfId="3458" xr:uid="{A7315CC1-A400-4252-8920-1B02A777C9FE}"/>
    <cellStyle name="Normal 7 3 2 2 2 6" xfId="3459" xr:uid="{29A6882B-73F0-4B14-987E-F250A04BDE61}"/>
    <cellStyle name="Normal 7 3 2 2 3" xfId="710" xr:uid="{24278D32-742A-4730-89EF-1AB6E5BDA133}"/>
    <cellStyle name="Normal 7 3 2 2 3 2" xfId="1852" xr:uid="{A13C226C-2A31-47A5-B7FE-4BB912DB8A74}"/>
    <cellStyle name="Normal 7 3 2 2 3 2 2" xfId="1853" xr:uid="{EDF9C30F-1E09-4A99-BF3F-A6A0EB246828}"/>
    <cellStyle name="Normal 7 3 2 2 3 2 3" xfId="3460" xr:uid="{3577498E-B068-446D-99A5-B2125E08BE6D}"/>
    <cellStyle name="Normal 7 3 2 2 3 2 4" xfId="3461" xr:uid="{840E7BDE-4095-41DC-8AC3-0F4400E707DB}"/>
    <cellStyle name="Normal 7 3 2 2 3 3" xfId="1854" xr:uid="{00E57A3D-C227-4A61-989F-171DECFF1B04}"/>
    <cellStyle name="Normal 7 3 2 2 3 4" xfId="3462" xr:uid="{BA88BBE3-8C1F-4DFD-837A-BD55418A8CCD}"/>
    <cellStyle name="Normal 7 3 2 2 3 5" xfId="3463" xr:uid="{0F3BC640-424B-40F3-8AFD-C0AE9C573547}"/>
    <cellStyle name="Normal 7 3 2 2 4" xfId="1855" xr:uid="{93B126DA-1861-4B46-8220-CE43C560BACF}"/>
    <cellStyle name="Normal 7 3 2 2 4 2" xfId="1856" xr:uid="{FD333289-09FA-4486-AA92-BDB1F23A94D1}"/>
    <cellStyle name="Normal 7 3 2 2 4 3" xfId="3464" xr:uid="{C0EE0383-041D-4BDC-879A-856625FEB401}"/>
    <cellStyle name="Normal 7 3 2 2 4 4" xfId="3465" xr:uid="{E854D2A3-9A49-4341-B6BE-F0D343E7286D}"/>
    <cellStyle name="Normal 7 3 2 2 5" xfId="1857" xr:uid="{AA87988A-44D1-4590-A8EF-43190422A566}"/>
    <cellStyle name="Normal 7 3 2 2 5 2" xfId="3466" xr:uid="{B626CB11-7EAC-47D8-88E0-9FD8F11A24F7}"/>
    <cellStyle name="Normal 7 3 2 2 5 3" xfId="3467" xr:uid="{53CF0D2D-CB56-4857-88C1-6E8F26A92C9D}"/>
    <cellStyle name="Normal 7 3 2 2 5 4" xfId="3468" xr:uid="{68DBEB0C-A7AB-4BB2-AD76-F23F1727514D}"/>
    <cellStyle name="Normal 7 3 2 2 6" xfId="3469" xr:uid="{38A55279-A118-4702-8867-1F315B5B4FAF}"/>
    <cellStyle name="Normal 7 3 2 2 7" xfId="3470" xr:uid="{9FBFA985-9C4D-4145-B6DB-B0584C5AE373}"/>
    <cellStyle name="Normal 7 3 2 2 8" xfId="3471" xr:uid="{B0DD6C0E-5E54-4B5D-99F3-34AA4AAA7594}"/>
    <cellStyle name="Normal 7 3 2 3" xfId="357" xr:uid="{4D8825EC-55F4-4465-BAA2-AF3F0790161A}"/>
    <cellStyle name="Normal 7 3 2 3 2" xfId="711" xr:uid="{A685D705-AD44-4F17-BE3B-DA1F92C95923}"/>
    <cellStyle name="Normal 7 3 2 3 2 2" xfId="712" xr:uid="{E5B990E2-C79A-45AA-9099-5DC6CC698A21}"/>
    <cellStyle name="Normal 7 3 2 3 2 2 2" xfId="1858" xr:uid="{6D5947A9-F3E8-4BEC-81EC-5C70832A9715}"/>
    <cellStyle name="Normal 7 3 2 3 2 2 2 2" xfId="1859" xr:uid="{BD871E7A-6801-4C19-B7E7-7FF07FA70014}"/>
    <cellStyle name="Normal 7 3 2 3 2 2 3" xfId="1860" xr:uid="{A7E56D56-E7E9-47BD-A542-7A289C7A7DDB}"/>
    <cellStyle name="Normal 7 3 2 3 2 3" xfId="1861" xr:uid="{00FE9760-D036-442C-B767-E3AE0E6E1E84}"/>
    <cellStyle name="Normal 7 3 2 3 2 3 2" xfId="1862" xr:uid="{08B16D95-B36A-493E-9FE8-30957F3791D8}"/>
    <cellStyle name="Normal 7 3 2 3 2 4" xfId="1863" xr:uid="{B3E0FCBC-8D37-4099-9560-D2D14484BFF0}"/>
    <cellStyle name="Normal 7 3 2 3 3" xfId="713" xr:uid="{4945DD68-90EA-4D24-A11B-BC473473A0C8}"/>
    <cellStyle name="Normal 7 3 2 3 3 2" xfId="1864" xr:uid="{7000B777-68A7-4B64-AE06-1678F4A68665}"/>
    <cellStyle name="Normal 7 3 2 3 3 2 2" xfId="1865" xr:uid="{1E3E0511-3DD2-439A-9CEF-883FB3A436E8}"/>
    <cellStyle name="Normal 7 3 2 3 3 3" xfId="1866" xr:uid="{F18282F2-C294-4D0D-A4F9-31D52F5FEAEC}"/>
    <cellStyle name="Normal 7 3 2 3 3 4" xfId="3472" xr:uid="{63B8DB5D-E7E4-4C8E-B577-2A115C715682}"/>
    <cellStyle name="Normal 7 3 2 3 4" xfId="1867" xr:uid="{DE1ED241-2474-4638-9154-96E1C1E760D8}"/>
    <cellStyle name="Normal 7 3 2 3 4 2" xfId="1868" xr:uid="{7B2C298C-38C1-4FD8-9F47-9679656FA540}"/>
    <cellStyle name="Normal 7 3 2 3 5" xfId="1869" xr:uid="{4860DA28-05C7-4FE4-B969-C9C193C1DB64}"/>
    <cellStyle name="Normal 7 3 2 3 6" xfId="3473" xr:uid="{5B6B6A2B-533F-413B-AB9E-E440B1D9DED0}"/>
    <cellStyle name="Normal 7 3 2 4" xfId="358" xr:uid="{B326311E-B25E-4D88-9522-C8560335FFF7}"/>
    <cellStyle name="Normal 7 3 2 4 2" xfId="714" xr:uid="{8279A9E3-8D98-4E5C-8A8A-292DABF00EBB}"/>
    <cellStyle name="Normal 7 3 2 4 2 2" xfId="1870" xr:uid="{3EEFE774-ED71-4533-A548-9D1415FD4CCA}"/>
    <cellStyle name="Normal 7 3 2 4 2 2 2" xfId="1871" xr:uid="{B5CAA0D5-404A-4DC2-A8DB-C981CE9C1E74}"/>
    <cellStyle name="Normal 7 3 2 4 2 3" xfId="1872" xr:uid="{56E78615-CC93-4E8B-B233-52875C8A4817}"/>
    <cellStyle name="Normal 7 3 2 4 2 4" xfId="3474" xr:uid="{8C701BD4-9654-40A4-A3DE-EE3BD470DB50}"/>
    <cellStyle name="Normal 7 3 2 4 3" xfId="1873" xr:uid="{150E7C31-DED7-485F-AC13-BFFD4C03406B}"/>
    <cellStyle name="Normal 7 3 2 4 3 2" xfId="1874" xr:uid="{6174219C-1C1E-470B-956D-C1BF44B35387}"/>
    <cellStyle name="Normal 7 3 2 4 4" xfId="1875" xr:uid="{AFF443C9-A61C-4C02-9340-F99135AC3AA5}"/>
    <cellStyle name="Normal 7 3 2 4 5" xfId="3475" xr:uid="{BF88FEBF-921E-4C67-954F-AE99C529ACCD}"/>
    <cellStyle name="Normal 7 3 2 5" xfId="359" xr:uid="{AA004717-C425-429A-9A11-905A243040CB}"/>
    <cellStyle name="Normal 7 3 2 5 2" xfId="1876" xr:uid="{D45727DC-3356-4D4F-A5F7-38220CEDAB98}"/>
    <cellStyle name="Normal 7 3 2 5 2 2" xfId="1877" xr:uid="{AC596294-7346-41CB-A14B-B651DCCF416E}"/>
    <cellStyle name="Normal 7 3 2 5 3" xfId="1878" xr:uid="{B76C2B2E-8B22-41D2-93CD-FC077A95EF3B}"/>
    <cellStyle name="Normal 7 3 2 5 4" xfId="3476" xr:uid="{6DE5D49A-F95F-4A9F-902E-A93928CC4A11}"/>
    <cellStyle name="Normal 7 3 2 6" xfId="1879" xr:uid="{3BE2CD36-769F-4706-A806-4E895D662095}"/>
    <cellStyle name="Normal 7 3 2 6 2" xfId="1880" xr:uid="{119EAB81-1906-47A4-A593-8551EB1F6DF5}"/>
    <cellStyle name="Normal 7 3 2 6 3" xfId="3477" xr:uid="{0AC755FE-177E-4D51-8988-7D2316F848A6}"/>
    <cellStyle name="Normal 7 3 2 6 4" xfId="3478" xr:uid="{3C686DB4-12D7-499C-BD77-A11BA32BF739}"/>
    <cellStyle name="Normal 7 3 2 7" xfId="1881" xr:uid="{4C47F899-9591-4C33-9D9A-A6EA1876D51A}"/>
    <cellStyle name="Normal 7 3 2 8" xfId="3479" xr:uid="{46E7C746-41A0-42A0-A199-A2674656B39D}"/>
    <cellStyle name="Normal 7 3 2 9" xfId="3480" xr:uid="{1BFBFCAA-5A50-4E5B-A8E0-DF6783ABF67B}"/>
    <cellStyle name="Normal 7 3 3" xfId="142" xr:uid="{D5AA785E-BFAB-487A-9B77-45DD12F51BF8}"/>
    <cellStyle name="Normal 7 3 3 2" xfId="143" xr:uid="{80E0F5CA-27E7-4AD6-9293-A9E799A8D31A}"/>
    <cellStyle name="Normal 7 3 3 2 2" xfId="715" xr:uid="{8A4D0C79-49DD-4512-8EBA-162D94DC5D5F}"/>
    <cellStyle name="Normal 7 3 3 2 2 2" xfId="1882" xr:uid="{6C4791AA-7DF5-4F85-B7E1-C56FB33D8147}"/>
    <cellStyle name="Normal 7 3 3 2 2 2 2" xfId="1883" xr:uid="{514F9CAA-4705-482F-878E-C7E7B121FFF0}"/>
    <cellStyle name="Normal 7 3 3 2 2 2 2 2" xfId="4484" xr:uid="{1EB0A5F5-FEE0-47E7-A840-D922B8D331A2}"/>
    <cellStyle name="Normal 7 3 3 2 2 2 3" xfId="4485" xr:uid="{7C1D850F-9693-4744-9DE0-3FFF568DAA56}"/>
    <cellStyle name="Normal 7 3 3 2 2 3" xfId="1884" xr:uid="{63B847D1-1454-4CA8-A260-6EA6EA20DFCA}"/>
    <cellStyle name="Normal 7 3 3 2 2 3 2" xfId="4486" xr:uid="{8C844E6E-2394-4810-A042-1B02C8B2D38A}"/>
    <cellStyle name="Normal 7 3 3 2 2 4" xfId="3481" xr:uid="{A7C48CF2-0898-4C51-88CD-6D8043956AA0}"/>
    <cellStyle name="Normal 7 3 3 2 3" xfId="1885" xr:uid="{E66251CD-FBA7-40B2-8E04-DF263BF6FD31}"/>
    <cellStyle name="Normal 7 3 3 2 3 2" xfId="1886" xr:uid="{7D8BD436-2D16-4608-B3D7-39F5CA832EB4}"/>
    <cellStyle name="Normal 7 3 3 2 3 2 2" xfId="4487" xr:uid="{00857236-D052-42E6-B5D9-1C2E428D9837}"/>
    <cellStyle name="Normal 7 3 3 2 3 3" xfId="3482" xr:uid="{FC81FF3A-E54E-4C41-A6BB-456F46761E5C}"/>
    <cellStyle name="Normal 7 3 3 2 3 4" xfId="3483" xr:uid="{4824FB85-3FE9-4642-BC6E-3ADBD350C5D9}"/>
    <cellStyle name="Normal 7 3 3 2 4" xfId="1887" xr:uid="{B5BBE643-438F-4FAA-B362-0737680F1A6E}"/>
    <cellStyle name="Normal 7 3 3 2 4 2" xfId="4488" xr:uid="{518FCCAA-8412-47A0-9A0C-7A9B8CE8D815}"/>
    <cellStyle name="Normal 7 3 3 2 5" xfId="3484" xr:uid="{C4F3B63A-6E77-4D2D-B2FD-747ED9EA5305}"/>
    <cellStyle name="Normal 7 3 3 2 6" xfId="3485" xr:uid="{E5C68994-0E1C-40F3-8B1D-7602B67F6AF6}"/>
    <cellStyle name="Normal 7 3 3 3" xfId="360" xr:uid="{FE4FE21F-1948-4116-887F-0298F6276430}"/>
    <cellStyle name="Normal 7 3 3 3 2" xfId="1888" xr:uid="{918E4206-BFBF-4C7F-A76C-B97BCF84BA20}"/>
    <cellStyle name="Normal 7 3 3 3 2 2" xfId="1889" xr:uid="{EE9918B5-1818-464D-8031-15E390C7CAA5}"/>
    <cellStyle name="Normal 7 3 3 3 2 2 2" xfId="4489" xr:uid="{2FAD2DC2-2753-44DD-BA40-3EB315788EFA}"/>
    <cellStyle name="Normal 7 3 3 3 2 3" xfId="3486" xr:uid="{F4F6B61C-B396-42C4-8584-0C3BCEE27AF7}"/>
    <cellStyle name="Normal 7 3 3 3 2 4" xfId="3487" xr:uid="{0E5860C5-4F82-46CE-A1A3-C28AC8F01922}"/>
    <cellStyle name="Normal 7 3 3 3 3" xfId="1890" xr:uid="{0EF7DEA0-5024-491D-ADAE-CF00566E0AAE}"/>
    <cellStyle name="Normal 7 3 3 3 3 2" xfId="4490" xr:uid="{C2F4E366-82A3-4860-BF74-0F8125ECE91F}"/>
    <cellStyle name="Normal 7 3 3 3 4" xfId="3488" xr:uid="{A83A7DF0-BCD0-459D-A172-431A59938CD1}"/>
    <cellStyle name="Normal 7 3 3 3 5" xfId="3489" xr:uid="{B64C783E-F407-44B5-9BE0-457720D61B7A}"/>
    <cellStyle name="Normal 7 3 3 4" xfId="1891" xr:uid="{03DB25B5-9DD0-4391-BF65-6185530425CB}"/>
    <cellStyle name="Normal 7 3 3 4 2" xfId="1892" xr:uid="{53D994A9-F1A0-4544-82FB-6CE9B8641ACF}"/>
    <cellStyle name="Normal 7 3 3 4 2 2" xfId="4491" xr:uid="{E35E6E30-43D9-4A09-A9E3-2759B305325C}"/>
    <cellStyle name="Normal 7 3 3 4 3" xfId="3490" xr:uid="{77188CA3-8149-4F18-9772-956A5E6297FD}"/>
    <cellStyle name="Normal 7 3 3 4 4" xfId="3491" xr:uid="{F9857906-A0C7-40DA-850F-22F34FB3307B}"/>
    <cellStyle name="Normal 7 3 3 5" xfId="1893" xr:uid="{310BE454-D929-4A86-B76F-964366ADEC95}"/>
    <cellStyle name="Normal 7 3 3 5 2" xfId="3492" xr:uid="{15261B66-8A53-4A5B-AFB9-E0D3F9F6C550}"/>
    <cellStyle name="Normal 7 3 3 5 3" xfId="3493" xr:uid="{2025329F-C73A-4F76-9613-B7589AFB2D55}"/>
    <cellStyle name="Normal 7 3 3 5 4" xfId="3494" xr:uid="{A23DDA7D-D579-498A-B081-22F0E81D8A5F}"/>
    <cellStyle name="Normal 7 3 3 6" xfId="3495" xr:uid="{D6606760-FACC-415C-9E11-4EA757DB821A}"/>
    <cellStyle name="Normal 7 3 3 7" xfId="3496" xr:uid="{D7BA3E9B-9E83-40CC-88E6-C66883496483}"/>
    <cellStyle name="Normal 7 3 3 8" xfId="3497" xr:uid="{5259DBF3-225A-4565-9C02-64D930598AD9}"/>
    <cellStyle name="Normal 7 3 4" xfId="144" xr:uid="{1DD9B0EB-063F-4ABC-8F63-DF22018EE7EC}"/>
    <cellStyle name="Normal 7 3 4 2" xfId="716" xr:uid="{D7F20EA0-67E5-4765-8E2E-0B4B1B705DD2}"/>
    <cellStyle name="Normal 7 3 4 2 2" xfId="717" xr:uid="{BABFCCE9-8096-49E2-AB97-03B370C13707}"/>
    <cellStyle name="Normal 7 3 4 2 2 2" xfId="1894" xr:uid="{769F5AD5-DED9-431C-BCF5-E6C225FB6C81}"/>
    <cellStyle name="Normal 7 3 4 2 2 2 2" xfId="1895" xr:uid="{F3D8C195-195E-440E-9835-25C6AA282F1D}"/>
    <cellStyle name="Normal 7 3 4 2 2 3" xfId="1896" xr:uid="{3CEF2095-C325-45D5-8A57-9DB684142D9B}"/>
    <cellStyle name="Normal 7 3 4 2 2 4" xfId="3498" xr:uid="{8A3F306E-9DDC-496E-805F-B667AE1A6FC5}"/>
    <cellStyle name="Normal 7 3 4 2 3" xfId="1897" xr:uid="{68FCCFFD-4ABB-4CF6-847A-90476D7935C0}"/>
    <cellStyle name="Normal 7 3 4 2 3 2" xfId="1898" xr:uid="{8A865DEC-7A47-4080-B74B-1E2FFE255284}"/>
    <cellStyle name="Normal 7 3 4 2 4" xfId="1899" xr:uid="{F568CDDF-3F94-406D-B44A-DB02037866C8}"/>
    <cellStyle name="Normal 7 3 4 2 5" xfId="3499" xr:uid="{632EEF65-BACB-452F-9BEE-C4D0F02005BC}"/>
    <cellStyle name="Normal 7 3 4 3" xfId="718" xr:uid="{3B3443AF-E595-494D-83F8-6E98D4CCD6EA}"/>
    <cellStyle name="Normal 7 3 4 3 2" xfId="1900" xr:uid="{013A3C5F-EA90-4F7E-944A-5922BF92CE31}"/>
    <cellStyle name="Normal 7 3 4 3 2 2" xfId="1901" xr:uid="{BE6BE572-58D0-4664-8B61-A816DF024BD4}"/>
    <cellStyle name="Normal 7 3 4 3 3" xfId="1902" xr:uid="{79E90CA4-2E3C-4FC0-8C88-BF9B43373252}"/>
    <cellStyle name="Normal 7 3 4 3 4" xfId="3500" xr:uid="{8250E887-E29C-4BE5-BB9E-2EE6D6452C3D}"/>
    <cellStyle name="Normal 7 3 4 4" xfId="1903" xr:uid="{D615C4EA-160F-46C6-9D33-46A0ECD7474C}"/>
    <cellStyle name="Normal 7 3 4 4 2" xfId="1904" xr:uid="{206B29CC-E3D9-441D-AA2F-E8D318F250AD}"/>
    <cellStyle name="Normal 7 3 4 4 3" xfId="3501" xr:uid="{9438F066-5CB9-4F19-91B8-8250DA1A0E92}"/>
    <cellStyle name="Normal 7 3 4 4 4" xfId="3502" xr:uid="{1AF2A477-AF09-4EE7-8BBE-9F0707DF21CF}"/>
    <cellStyle name="Normal 7 3 4 5" xfId="1905" xr:uid="{14AFAB54-50E7-4076-BB54-39D419C9AFEC}"/>
    <cellStyle name="Normal 7 3 4 6" xfId="3503" xr:uid="{3518EB1E-7D89-497D-B76A-C095135DE7E4}"/>
    <cellStyle name="Normal 7 3 4 7" xfId="3504" xr:uid="{91F3BD7A-D0C0-4AD9-A7E6-6CE3251D1F90}"/>
    <cellStyle name="Normal 7 3 5" xfId="361" xr:uid="{C89B06CA-A984-4CA1-903B-13E941A48D0E}"/>
    <cellStyle name="Normal 7 3 5 2" xfId="719" xr:uid="{7476527F-1899-4980-ADDD-A6AF153766E6}"/>
    <cellStyle name="Normal 7 3 5 2 2" xfId="1906" xr:uid="{B8ACD56D-0F32-494F-BC61-A0F757DDCDA3}"/>
    <cellStyle name="Normal 7 3 5 2 2 2" xfId="1907" xr:uid="{30526B2A-476E-4E1D-8943-33AD583189D6}"/>
    <cellStyle name="Normal 7 3 5 2 3" xfId="1908" xr:uid="{75F22C38-8D6D-4B82-91DE-2D03EA1F4628}"/>
    <cellStyle name="Normal 7 3 5 2 4" xfId="3505" xr:uid="{759CEA15-8821-4428-A834-8CE909AE4175}"/>
    <cellStyle name="Normal 7 3 5 3" xfId="1909" xr:uid="{EA60EFEB-85E0-424D-A91F-F4E46ABA531D}"/>
    <cellStyle name="Normal 7 3 5 3 2" xfId="1910" xr:uid="{871D568E-D57E-46C0-AD19-9C9885D3C310}"/>
    <cellStyle name="Normal 7 3 5 3 3" xfId="3506" xr:uid="{5CC3E76C-66A8-4383-A65A-C195B1363D69}"/>
    <cellStyle name="Normal 7 3 5 3 4" xfId="3507" xr:uid="{7ED98EE5-E25B-42B2-80C9-A8C11EAC760C}"/>
    <cellStyle name="Normal 7 3 5 4" xfId="1911" xr:uid="{B07F3C3B-9A13-4D91-865F-131E260EBA17}"/>
    <cellStyle name="Normal 7 3 5 5" xfId="3508" xr:uid="{CE48AD75-4030-49FE-A677-616AB03E7A85}"/>
    <cellStyle name="Normal 7 3 5 6" xfId="3509" xr:uid="{70854941-A2A7-4DE9-B045-362EC8382519}"/>
    <cellStyle name="Normal 7 3 6" xfId="362" xr:uid="{2E3C584A-AE64-4C04-9CD2-E21CCC09D9F3}"/>
    <cellStyle name="Normal 7 3 6 2" xfId="1912" xr:uid="{DED964AE-0544-4935-815C-DC074963F0A7}"/>
    <cellStyle name="Normal 7 3 6 2 2" xfId="1913" xr:uid="{FEEEACE3-F145-41F5-8E0B-8E43A7A75172}"/>
    <cellStyle name="Normal 7 3 6 2 3" xfId="3510" xr:uid="{904BB8D5-6FEB-4AFC-9691-C34B72BED6BF}"/>
    <cellStyle name="Normal 7 3 6 2 4" xfId="3511" xr:uid="{E8BCFD88-F573-4CC9-88B7-4FF49EEC5702}"/>
    <cellStyle name="Normal 7 3 6 3" xfId="1914" xr:uid="{F4C1C463-5CE4-43FF-B1FD-A50B03150D9D}"/>
    <cellStyle name="Normal 7 3 6 4" xfId="3512" xr:uid="{43373879-264C-4229-8C1A-1707A5CA764D}"/>
    <cellStyle name="Normal 7 3 6 5" xfId="3513" xr:uid="{7D3C072B-6316-4AFC-9A90-B836F7985A2D}"/>
    <cellStyle name="Normal 7 3 7" xfId="1915" xr:uid="{22D911A2-2F5F-4A0E-B635-E2F2F8521993}"/>
    <cellStyle name="Normal 7 3 7 2" xfId="1916" xr:uid="{0F0E864D-4353-4ABD-B5DB-9163FC08439F}"/>
    <cellStyle name="Normal 7 3 7 3" xfId="3514" xr:uid="{46D5A810-EE53-4A28-9BF6-B9AFA7FE1711}"/>
    <cellStyle name="Normal 7 3 7 4" xfId="3515" xr:uid="{7416838E-ED2E-4096-A10F-17AF8123B921}"/>
    <cellStyle name="Normal 7 3 8" xfId="1917" xr:uid="{B1D0C80D-2BBD-4975-BEB7-95400F0A3214}"/>
    <cellStyle name="Normal 7 3 8 2" xfId="3516" xr:uid="{65EF5226-1D01-45F4-9B70-DE383E24BEF6}"/>
    <cellStyle name="Normal 7 3 8 3" xfId="3517" xr:uid="{15DC07D0-5B9B-4115-857A-A7C31FFD2379}"/>
    <cellStyle name="Normal 7 3 8 4" xfId="3518" xr:uid="{1AB4A4E1-8B74-407D-BCC9-A8E67142CE53}"/>
    <cellStyle name="Normal 7 3 9" xfId="3519" xr:uid="{CDEA01D4-70F7-4BA7-8CC7-89156DDE4EC6}"/>
    <cellStyle name="Normal 7 4" xfId="145" xr:uid="{5D220143-811E-42F4-989D-28F0322E9029}"/>
    <cellStyle name="Normal 7 4 10" xfId="3520" xr:uid="{48FF404F-DC0D-442E-940E-9A677EF142EB}"/>
    <cellStyle name="Normal 7 4 11" xfId="3521" xr:uid="{E0038536-2B12-43F8-82C9-477C1C93743A}"/>
    <cellStyle name="Normal 7 4 2" xfId="146" xr:uid="{C200DFF0-0A64-4A7C-BACC-9F03745AD645}"/>
    <cellStyle name="Normal 7 4 2 2" xfId="363" xr:uid="{0C061483-18DE-41E0-8E8F-E64C8613E7EB}"/>
    <cellStyle name="Normal 7 4 2 2 2" xfId="720" xr:uid="{D493ABC0-A574-459A-B9BD-B9CD73603724}"/>
    <cellStyle name="Normal 7 4 2 2 2 2" xfId="721" xr:uid="{5BA76D24-6EB6-4AC8-BD36-772DAEF2BE07}"/>
    <cellStyle name="Normal 7 4 2 2 2 2 2" xfId="1918" xr:uid="{9798F2C1-2692-47C3-B361-3D37ADDCBDD2}"/>
    <cellStyle name="Normal 7 4 2 2 2 2 3" xfId="3522" xr:uid="{7B9453B7-8EB5-489A-ADB8-5EF4A0F81E23}"/>
    <cellStyle name="Normal 7 4 2 2 2 2 4" xfId="3523" xr:uid="{51A2430C-20D9-466C-BFD2-8AE0E71F64BA}"/>
    <cellStyle name="Normal 7 4 2 2 2 3" xfId="1919" xr:uid="{86F1333C-BED8-4E0A-9AC8-825B45BDC1F2}"/>
    <cellStyle name="Normal 7 4 2 2 2 3 2" xfId="3524" xr:uid="{E035DA03-B7CC-4AF4-B9FA-559BDD4BF766}"/>
    <cellStyle name="Normal 7 4 2 2 2 3 3" xfId="3525" xr:uid="{E7FA3938-EFE8-4236-9F60-42831EAE3DC6}"/>
    <cellStyle name="Normal 7 4 2 2 2 3 4" xfId="3526" xr:uid="{240B1B89-5A8E-424A-AEBD-D6245B208876}"/>
    <cellStyle name="Normal 7 4 2 2 2 4" xfId="3527" xr:uid="{297D425B-6685-4DF2-9B95-4E18F956A53E}"/>
    <cellStyle name="Normal 7 4 2 2 2 5" xfId="3528" xr:uid="{8FB61E03-E434-496D-B525-BF2E3C9A499A}"/>
    <cellStyle name="Normal 7 4 2 2 2 6" xfId="3529" xr:uid="{4BA4271F-770E-428D-AE35-27B555F186ED}"/>
    <cellStyle name="Normal 7 4 2 2 3" xfId="722" xr:uid="{095B73A4-06F3-448C-BEA5-1FDE7AB020FF}"/>
    <cellStyle name="Normal 7 4 2 2 3 2" xfId="1920" xr:uid="{FE751673-7D1B-4EF5-90DD-2FDAE1A5DBC7}"/>
    <cellStyle name="Normal 7 4 2 2 3 2 2" xfId="3530" xr:uid="{C3412EE3-9570-4B5C-A311-6A674A4B5671}"/>
    <cellStyle name="Normal 7 4 2 2 3 2 3" xfId="3531" xr:uid="{BE6E63F0-C325-4584-BA61-8FD6EDDC3741}"/>
    <cellStyle name="Normal 7 4 2 2 3 2 4" xfId="3532" xr:uid="{DCA541DD-5076-4C03-B56F-70533B2E8CB0}"/>
    <cellStyle name="Normal 7 4 2 2 3 3" xfId="3533" xr:uid="{0464456B-1709-4782-9EC0-463A3B8BF84C}"/>
    <cellStyle name="Normal 7 4 2 2 3 4" xfId="3534" xr:uid="{7737F6A1-8FD7-44FB-ADB8-46E2A6B2389E}"/>
    <cellStyle name="Normal 7 4 2 2 3 5" xfId="3535" xr:uid="{B4F40A93-7368-4BDB-BF9F-DA5DC822497C}"/>
    <cellStyle name="Normal 7 4 2 2 4" xfId="1921" xr:uid="{7B046FC0-79E6-4742-808D-FC39F14EBAA4}"/>
    <cellStyle name="Normal 7 4 2 2 4 2" xfId="3536" xr:uid="{1070DDDD-DE1D-49B3-9B41-EB15B197E8E9}"/>
    <cellStyle name="Normal 7 4 2 2 4 3" xfId="3537" xr:uid="{AAF61676-61A0-48C9-9AB2-9A29873FA3D0}"/>
    <cellStyle name="Normal 7 4 2 2 4 4" xfId="3538" xr:uid="{328BE04C-7D80-46CD-8853-090E6F3B9CDE}"/>
    <cellStyle name="Normal 7 4 2 2 5" xfId="3539" xr:uid="{9EB23C80-B9C7-4E95-82E9-EFFCABEBDBF5}"/>
    <cellStyle name="Normal 7 4 2 2 5 2" xfId="3540" xr:uid="{B9B3A765-8AC8-4462-8398-6B176C8197B0}"/>
    <cellStyle name="Normal 7 4 2 2 5 3" xfId="3541" xr:uid="{519BC62B-51F5-4B34-B2D3-ACEF36CA66D3}"/>
    <cellStyle name="Normal 7 4 2 2 5 4" xfId="3542" xr:uid="{E746220C-3745-468B-AA2B-9D0FD9D16BE7}"/>
    <cellStyle name="Normal 7 4 2 2 6" xfId="3543" xr:uid="{D488C8CB-8689-4946-B558-D7FBC9470CFF}"/>
    <cellStyle name="Normal 7 4 2 2 7" xfId="3544" xr:uid="{186B9705-BC5B-4994-87DC-BF74B766A29B}"/>
    <cellStyle name="Normal 7 4 2 2 8" xfId="3545" xr:uid="{3E5EC09F-296B-4410-8501-A04F209DF565}"/>
    <cellStyle name="Normal 7 4 2 3" xfId="723" xr:uid="{C8CE4E1C-E242-4556-9322-AE69B63100EE}"/>
    <cellStyle name="Normal 7 4 2 3 2" xfId="724" xr:uid="{F0846102-931E-48AD-A2B2-81CF4CA44793}"/>
    <cellStyle name="Normal 7 4 2 3 2 2" xfId="725" xr:uid="{147771B7-6A0B-429F-889D-DBBE03F0D777}"/>
    <cellStyle name="Normal 7 4 2 3 2 3" xfId="3546" xr:uid="{300FB883-D624-45FB-8C70-C92A9D9F0496}"/>
    <cellStyle name="Normal 7 4 2 3 2 4" xfId="3547" xr:uid="{E6B81629-03EB-42A8-BB40-28B548D90446}"/>
    <cellStyle name="Normal 7 4 2 3 3" xfId="726" xr:uid="{4F8DD5E0-6B05-4672-A87D-59232B757F36}"/>
    <cellStyle name="Normal 7 4 2 3 3 2" xfId="3548" xr:uid="{9806A5E4-C1E9-4AC4-A88B-F908197AECD7}"/>
    <cellStyle name="Normal 7 4 2 3 3 3" xfId="3549" xr:uid="{60D4E78E-12A3-4BCA-876C-607E54953232}"/>
    <cellStyle name="Normal 7 4 2 3 3 4" xfId="3550" xr:uid="{A6FB2B33-FB69-4463-89E2-712D2493C1B3}"/>
    <cellStyle name="Normal 7 4 2 3 4" xfId="3551" xr:uid="{BA3AE184-656C-434C-9C2A-57E7638DFFC7}"/>
    <cellStyle name="Normal 7 4 2 3 5" xfId="3552" xr:uid="{089C034C-DE6D-4C8D-A9A1-9660214F9AAC}"/>
    <cellStyle name="Normal 7 4 2 3 6" xfId="3553" xr:uid="{15A827B9-28D8-429F-8882-F0376A55A77C}"/>
    <cellStyle name="Normal 7 4 2 4" xfId="727" xr:uid="{5BCEB0C0-2C55-4A2A-BE66-6E83562F369E}"/>
    <cellStyle name="Normal 7 4 2 4 2" xfId="728" xr:uid="{368FC035-995D-475E-9374-E6CDC6D68F1E}"/>
    <cellStyle name="Normal 7 4 2 4 2 2" xfId="3554" xr:uid="{E03EBDB7-BB59-4773-AD31-A22FFC0F7057}"/>
    <cellStyle name="Normal 7 4 2 4 2 3" xfId="3555" xr:uid="{D325245A-30A9-4CB8-A639-20A476D23A4B}"/>
    <cellStyle name="Normal 7 4 2 4 2 4" xfId="3556" xr:uid="{24DAF1E3-1B4E-40F4-96F9-B11E5F1783D3}"/>
    <cellStyle name="Normal 7 4 2 4 3" xfId="3557" xr:uid="{F10A1240-322A-49D9-A0AD-BE984BC9DBFA}"/>
    <cellStyle name="Normal 7 4 2 4 4" xfId="3558" xr:uid="{253242A9-6C43-4D9F-8401-620C0B03DF5D}"/>
    <cellStyle name="Normal 7 4 2 4 5" xfId="3559" xr:uid="{4BC12109-BC4A-4E4F-B1E4-FD84F3CAE128}"/>
    <cellStyle name="Normal 7 4 2 5" xfId="729" xr:uid="{27D4E169-7262-4D6F-AF99-2ACECE4CF70F}"/>
    <cellStyle name="Normal 7 4 2 5 2" xfId="3560" xr:uid="{E67E29F0-6390-4E99-91F7-50AC76DD5DD7}"/>
    <cellStyle name="Normal 7 4 2 5 3" xfId="3561" xr:uid="{2A2AF5F6-49E3-43DB-9DD4-9E8BA5DD065C}"/>
    <cellStyle name="Normal 7 4 2 5 4" xfId="3562" xr:uid="{DC6F066D-8258-4166-9C2A-9BA046B9C9D8}"/>
    <cellStyle name="Normal 7 4 2 6" xfId="3563" xr:uid="{1757BD4C-0B46-4C8F-B9C6-A1203C1BEB98}"/>
    <cellStyle name="Normal 7 4 2 6 2" xfId="3564" xr:uid="{54C53C54-F972-4F1E-A6FA-812A9D44F5D3}"/>
    <cellStyle name="Normal 7 4 2 6 3" xfId="3565" xr:uid="{2AB7A93C-630E-413B-A3AD-81362DF65F52}"/>
    <cellStyle name="Normal 7 4 2 6 4" xfId="3566" xr:uid="{3DF07E1C-7E5B-4469-882A-D2227F19A539}"/>
    <cellStyle name="Normal 7 4 2 7" xfId="3567" xr:uid="{FFFBBC12-A4DB-490E-A025-812E6AB37FA3}"/>
    <cellStyle name="Normal 7 4 2 8" xfId="3568" xr:uid="{028024D5-B4A6-469A-B1C4-AB96631236A6}"/>
    <cellStyle name="Normal 7 4 2 9" xfId="3569" xr:uid="{16BB7C59-F467-40B3-8FE2-53F99E819624}"/>
    <cellStyle name="Normal 7 4 3" xfId="364" xr:uid="{C83B83C0-F396-419A-A820-D3CB5664F350}"/>
    <cellStyle name="Normal 7 4 3 2" xfId="730" xr:uid="{559EFE1F-E840-45A1-96C6-F90DEAFA37E3}"/>
    <cellStyle name="Normal 7 4 3 2 2" xfId="731" xr:uid="{686AF3C5-7F72-44EF-8B54-F150CC111578}"/>
    <cellStyle name="Normal 7 4 3 2 2 2" xfId="1922" xr:uid="{19897813-2086-49F9-9F16-CC34DF449CC1}"/>
    <cellStyle name="Normal 7 4 3 2 2 2 2" xfId="1923" xr:uid="{BDB4035F-C926-488D-A0A1-A67DB84E7173}"/>
    <cellStyle name="Normal 7 4 3 2 2 3" xfId="1924" xr:uid="{3BCBC3DF-AFD7-4867-AD86-D7EF06A64ACE}"/>
    <cellStyle name="Normal 7 4 3 2 2 4" xfId="3570" xr:uid="{4097E44D-DC97-415C-8410-B22D9D379CCB}"/>
    <cellStyle name="Normal 7 4 3 2 3" xfId="1925" xr:uid="{F359F191-A682-4566-94E7-BA4EC865B32E}"/>
    <cellStyle name="Normal 7 4 3 2 3 2" xfId="1926" xr:uid="{FCBD121D-AF47-45CB-8C09-03B03778170E}"/>
    <cellStyle name="Normal 7 4 3 2 3 3" xfId="3571" xr:uid="{D004B6CA-8FAA-4B58-9B06-8E5ADAEEB022}"/>
    <cellStyle name="Normal 7 4 3 2 3 4" xfId="3572" xr:uid="{62042296-B954-426F-A420-4EC4E177E22F}"/>
    <cellStyle name="Normal 7 4 3 2 4" xfId="1927" xr:uid="{E39A6C01-E52E-4092-92C2-3CD8D3736951}"/>
    <cellStyle name="Normal 7 4 3 2 5" xfId="3573" xr:uid="{7A2FCB24-C7D5-421D-88FF-4BD95CB180C7}"/>
    <cellStyle name="Normal 7 4 3 2 6" xfId="3574" xr:uid="{0DE9E403-0CD5-4949-8248-44679B18F4FA}"/>
    <cellStyle name="Normal 7 4 3 3" xfId="732" xr:uid="{6578CB3B-5E69-45FC-99E8-12DC7989B8A2}"/>
    <cellStyle name="Normal 7 4 3 3 2" xfId="1928" xr:uid="{25A50711-EFF4-4A91-B0C6-54265F87AAA9}"/>
    <cellStyle name="Normal 7 4 3 3 2 2" xfId="1929" xr:uid="{5E9D5EBB-362E-4A00-9627-9758CCDE0184}"/>
    <cellStyle name="Normal 7 4 3 3 2 3" xfId="3575" xr:uid="{2609167A-DADE-4708-A2E2-216EE2CDE98B}"/>
    <cellStyle name="Normal 7 4 3 3 2 4" xfId="3576" xr:uid="{C88E9B0D-014F-4122-87F6-F13B9FBAD81E}"/>
    <cellStyle name="Normal 7 4 3 3 3" xfId="1930" xr:uid="{DB83A4FB-8203-4B2C-9EAC-B06ED1A273E1}"/>
    <cellStyle name="Normal 7 4 3 3 4" xfId="3577" xr:uid="{4E5DC1AE-38A8-44BC-B03D-F9DD70771405}"/>
    <cellStyle name="Normal 7 4 3 3 5" xfId="3578" xr:uid="{8C55B4C8-199F-41A0-B151-37F4E9723613}"/>
    <cellStyle name="Normal 7 4 3 4" xfId="1931" xr:uid="{BE08AF2C-1851-4442-8FE0-61B259362857}"/>
    <cellStyle name="Normal 7 4 3 4 2" xfId="1932" xr:uid="{8A8EC3E3-C284-4863-B421-819052B85DB7}"/>
    <cellStyle name="Normal 7 4 3 4 3" xfId="3579" xr:uid="{03B6EEB5-9AD5-4AD0-B71F-8E3475BA1B4B}"/>
    <cellStyle name="Normal 7 4 3 4 4" xfId="3580" xr:uid="{6AC68509-94DC-4184-85E5-894818A8E5E7}"/>
    <cellStyle name="Normal 7 4 3 5" xfId="1933" xr:uid="{96FC09BB-1CA6-420E-B61F-9F307C5EB699}"/>
    <cellStyle name="Normal 7 4 3 5 2" xfId="3581" xr:uid="{0854B06A-96BB-4B28-8F59-CFDB3ABD71EB}"/>
    <cellStyle name="Normal 7 4 3 5 3" xfId="3582" xr:uid="{AA55DD76-287A-4137-A5B2-250A731AF7DB}"/>
    <cellStyle name="Normal 7 4 3 5 4" xfId="3583" xr:uid="{85E6283C-6AA6-40D4-BC94-5D1C9DBD9A9A}"/>
    <cellStyle name="Normal 7 4 3 6" xfId="3584" xr:uid="{A1419438-9112-4776-9E0B-B9581302C2A0}"/>
    <cellStyle name="Normal 7 4 3 7" xfId="3585" xr:uid="{75665E5C-8785-4299-A778-FEDA0E8E5251}"/>
    <cellStyle name="Normal 7 4 3 8" xfId="3586" xr:uid="{50F56C13-57D6-458F-9292-D190CA8E9329}"/>
    <cellStyle name="Normal 7 4 4" xfId="365" xr:uid="{6055998D-D0C0-4733-B3C4-376DC3DFC604}"/>
    <cellStyle name="Normal 7 4 4 2" xfId="733" xr:uid="{B01FD28C-3E27-4578-9F9B-7E08F962E90F}"/>
    <cellStyle name="Normal 7 4 4 2 2" xfId="734" xr:uid="{91CD377E-FE86-4F54-971F-06AB8416B7F0}"/>
    <cellStyle name="Normal 7 4 4 2 2 2" xfId="1934" xr:uid="{EDA0A4DD-32B0-4348-95F2-87F43A439A8B}"/>
    <cellStyle name="Normal 7 4 4 2 2 3" xfId="3587" xr:uid="{9BF0522B-7554-4802-9F1C-555A2F48D0CF}"/>
    <cellStyle name="Normal 7 4 4 2 2 4" xfId="3588" xr:uid="{51141B9E-D1A3-4EA7-B6C4-6AFCBE769EBC}"/>
    <cellStyle name="Normal 7 4 4 2 3" xfId="1935" xr:uid="{781A528A-314B-46D6-908B-7ECC82A1FCBF}"/>
    <cellStyle name="Normal 7 4 4 2 4" xfId="3589" xr:uid="{0F837C12-033B-4D1A-8543-2A10E01F6329}"/>
    <cellStyle name="Normal 7 4 4 2 5" xfId="3590" xr:uid="{AB32461E-5EF7-4DB9-8CAB-A5412DBFC25B}"/>
    <cellStyle name="Normal 7 4 4 3" xfId="735" xr:uid="{F3AA1602-24E1-4D94-B7D5-E124595255E9}"/>
    <cellStyle name="Normal 7 4 4 3 2" xfId="1936" xr:uid="{615DEAAB-87B7-4E9F-BE9C-2B5FBC3E1630}"/>
    <cellStyle name="Normal 7 4 4 3 3" xfId="3591" xr:uid="{7920D389-BED2-4650-AF19-0F5A94E7A530}"/>
    <cellStyle name="Normal 7 4 4 3 4" xfId="3592" xr:uid="{5AD2B9E5-DC23-4592-9933-8376915D8FE3}"/>
    <cellStyle name="Normal 7 4 4 4" xfId="1937" xr:uid="{293E01EA-414C-4BDF-8C5F-9AE0A08B6F00}"/>
    <cellStyle name="Normal 7 4 4 4 2" xfId="3593" xr:uid="{A037E7EA-7D21-43BE-B90C-D37F0CE95C71}"/>
    <cellStyle name="Normal 7 4 4 4 3" xfId="3594" xr:uid="{071C7E5F-DA2B-4380-9A3A-0E6FFB015852}"/>
    <cellStyle name="Normal 7 4 4 4 4" xfId="3595" xr:uid="{FFC3A9DB-2D29-416D-A8ED-A9A8AC97FC46}"/>
    <cellStyle name="Normal 7 4 4 5" xfId="3596" xr:uid="{9E935F73-E6B4-4A53-8ECA-6C5EAA6282AB}"/>
    <cellStyle name="Normal 7 4 4 6" xfId="3597" xr:uid="{A12DC279-2C6B-42DF-85E6-FE8EA52A06E4}"/>
    <cellStyle name="Normal 7 4 4 7" xfId="3598" xr:uid="{1FE8AC36-84AA-40B4-93D6-40457084D73A}"/>
    <cellStyle name="Normal 7 4 5" xfId="366" xr:uid="{993DC312-9D6A-449C-96CD-2063217608EA}"/>
    <cellStyle name="Normal 7 4 5 2" xfId="736" xr:uid="{F478FA1F-EB37-44CA-B386-D2598C29BD7B}"/>
    <cellStyle name="Normal 7 4 5 2 2" xfId="1938" xr:uid="{58E163E3-FF80-4AA6-838D-27719EF77F42}"/>
    <cellStyle name="Normal 7 4 5 2 3" xfId="3599" xr:uid="{40EAC890-71CE-4E1E-BC5A-9550D785B64C}"/>
    <cellStyle name="Normal 7 4 5 2 4" xfId="3600" xr:uid="{AC26C1A3-329F-46EF-ABB8-A61EBB65A942}"/>
    <cellStyle name="Normal 7 4 5 3" xfId="1939" xr:uid="{A777B7C4-0563-4D06-8850-806A742C4317}"/>
    <cellStyle name="Normal 7 4 5 3 2" xfId="3601" xr:uid="{B5FAB966-CCEC-4A9C-AF15-D47D1EDA39D4}"/>
    <cellStyle name="Normal 7 4 5 3 3" xfId="3602" xr:uid="{43B73B73-8BF4-4681-B282-F90604512F22}"/>
    <cellStyle name="Normal 7 4 5 3 4" xfId="3603" xr:uid="{AA9CFD2F-C516-4E39-840D-5A0652D9FAEF}"/>
    <cellStyle name="Normal 7 4 5 4" xfId="3604" xr:uid="{FEFD234E-485B-485C-B0EE-474788AAE92A}"/>
    <cellStyle name="Normal 7 4 5 5" xfId="3605" xr:uid="{B1417C11-82C7-443E-A4AB-0F371380AD3C}"/>
    <cellStyle name="Normal 7 4 5 6" xfId="3606" xr:uid="{C1001300-5D3F-4D3F-95AD-305EE637B2E8}"/>
    <cellStyle name="Normal 7 4 6" xfId="737" xr:uid="{D826991E-48EF-4CF3-9226-BB0359342D0B}"/>
    <cellStyle name="Normal 7 4 6 2" xfId="1940" xr:uid="{D094860E-4E6A-4DAC-A109-02C70F0B0176}"/>
    <cellStyle name="Normal 7 4 6 2 2" xfId="3607" xr:uid="{BC8E5F1E-FCC6-4BE7-9CA0-04233453F70A}"/>
    <cellStyle name="Normal 7 4 6 2 3" xfId="3608" xr:uid="{1506FF01-2C8E-44DC-B4D1-904FB53108D5}"/>
    <cellStyle name="Normal 7 4 6 2 4" xfId="3609" xr:uid="{48D45E25-3120-421A-9928-0B39065045C5}"/>
    <cellStyle name="Normal 7 4 6 3" xfId="3610" xr:uid="{6C563E8F-475E-437A-8BBF-5AAD22163096}"/>
    <cellStyle name="Normal 7 4 6 4" xfId="3611" xr:uid="{09E39327-0EB2-4600-984A-B4A63504D0D9}"/>
    <cellStyle name="Normal 7 4 6 5" xfId="3612" xr:uid="{BCA0EF2C-0AC1-4411-928E-AB5F41DC07F2}"/>
    <cellStyle name="Normal 7 4 7" xfId="1941" xr:uid="{C2E83EB3-4344-44B0-98A9-376A7459839E}"/>
    <cellStyle name="Normal 7 4 7 2" xfId="3613" xr:uid="{EFDAC59F-6B02-414C-87AE-1760BB3634AE}"/>
    <cellStyle name="Normal 7 4 7 3" xfId="3614" xr:uid="{6441A4CD-D8EB-417B-B559-DE3878591D4C}"/>
    <cellStyle name="Normal 7 4 7 4" xfId="3615" xr:uid="{673DE1E5-FEA7-4BF8-9757-58799DB1B3E2}"/>
    <cellStyle name="Normal 7 4 8" xfId="3616" xr:uid="{DDC15AF5-780C-4DED-9B7D-967DDCA51B8B}"/>
    <cellStyle name="Normal 7 4 8 2" xfId="3617" xr:uid="{0E89756B-C2A7-4211-B07D-A6A41395F9E3}"/>
    <cellStyle name="Normal 7 4 8 3" xfId="3618" xr:uid="{E4960C20-2FBD-46FA-8CFC-30B9FE615B12}"/>
    <cellStyle name="Normal 7 4 8 4" xfId="3619" xr:uid="{87D27CDE-AFB9-469A-844C-1D707ADFA8F7}"/>
    <cellStyle name="Normal 7 4 9" xfId="3620" xr:uid="{A77D14CF-D8E5-454C-95FA-BA88647EEB7A}"/>
    <cellStyle name="Normal 7 5" xfId="147" xr:uid="{CE4F1046-9CDE-4C14-8725-3A870A953A3B}"/>
    <cellStyle name="Normal 7 5 2" xfId="148" xr:uid="{F787A5A1-1C36-48C4-994E-DA29645D9750}"/>
    <cellStyle name="Normal 7 5 2 2" xfId="367" xr:uid="{DED123C0-E81A-4021-AA9D-1E969A814E41}"/>
    <cellStyle name="Normal 7 5 2 2 2" xfId="738" xr:uid="{B2ABFF36-F23A-4FBF-A5E3-9FAD93B20A5D}"/>
    <cellStyle name="Normal 7 5 2 2 2 2" xfId="1942" xr:uid="{C735BF0E-CCED-4A08-AE74-E33076111779}"/>
    <cellStyle name="Normal 7 5 2 2 2 3" xfId="3621" xr:uid="{1036703B-348E-4FBC-AF38-BCC3EAA0982F}"/>
    <cellStyle name="Normal 7 5 2 2 2 4" xfId="3622" xr:uid="{594266F8-4DF4-44EB-A07B-8699E3B13862}"/>
    <cellStyle name="Normal 7 5 2 2 3" xfId="1943" xr:uid="{93E46129-3384-433D-9F70-3DBE7DD5D935}"/>
    <cellStyle name="Normal 7 5 2 2 3 2" xfId="3623" xr:uid="{5D3968C4-A337-4C79-AF68-190C8517FFAB}"/>
    <cellStyle name="Normal 7 5 2 2 3 3" xfId="3624" xr:uid="{064AC550-BFD1-4C18-A9AB-0DEBD468B838}"/>
    <cellStyle name="Normal 7 5 2 2 3 4" xfId="3625" xr:uid="{7962A915-820F-4F10-A3E3-1AECFC76AD78}"/>
    <cellStyle name="Normal 7 5 2 2 4" xfId="3626" xr:uid="{CB3BBBF9-BB15-4236-9430-549ECC852982}"/>
    <cellStyle name="Normal 7 5 2 2 5" xfId="3627" xr:uid="{508F6235-EF3F-497C-9C80-2516A1AC1B86}"/>
    <cellStyle name="Normal 7 5 2 2 6" xfId="3628" xr:uid="{BC4A3083-AF0F-49F3-B2E0-1D301FD88A0F}"/>
    <cellStyle name="Normal 7 5 2 3" xfId="739" xr:uid="{154E8DA4-D97A-4372-994E-2F7797CF776F}"/>
    <cellStyle name="Normal 7 5 2 3 2" xfId="1944" xr:uid="{AFBE2F4F-6E4A-4F52-AEFF-56856050CC7A}"/>
    <cellStyle name="Normal 7 5 2 3 2 2" xfId="3629" xr:uid="{F578605F-0D6A-4C47-A19B-84A65517656F}"/>
    <cellStyle name="Normal 7 5 2 3 2 3" xfId="3630" xr:uid="{83F48DA1-9428-4A78-BE72-7EE0734FD02C}"/>
    <cellStyle name="Normal 7 5 2 3 2 4" xfId="3631" xr:uid="{B63DA19D-7352-4C48-80AF-3EE32F6177DF}"/>
    <cellStyle name="Normal 7 5 2 3 3" xfId="3632" xr:uid="{618C31F0-3A24-4E0C-A634-789D6AE6680E}"/>
    <cellStyle name="Normal 7 5 2 3 4" xfId="3633" xr:uid="{306932FB-6E91-4969-84B7-99B7F053EF72}"/>
    <cellStyle name="Normal 7 5 2 3 5" xfId="3634" xr:uid="{9AC3C81A-13B2-4FC6-A33C-EFC3A3997CAE}"/>
    <cellStyle name="Normal 7 5 2 4" xfId="1945" xr:uid="{66E365FC-1821-4D02-A51D-938B2EC19B95}"/>
    <cellStyle name="Normal 7 5 2 4 2" xfId="3635" xr:uid="{45659A57-A3B1-4DD9-BDDE-6F937393E856}"/>
    <cellStyle name="Normal 7 5 2 4 3" xfId="3636" xr:uid="{5C2285AD-ECF1-4DF4-8A4E-B02038768B93}"/>
    <cellStyle name="Normal 7 5 2 4 4" xfId="3637" xr:uid="{108F8472-4503-47D3-92E9-4E80C64CECFE}"/>
    <cellStyle name="Normal 7 5 2 5" xfId="3638" xr:uid="{615C4D34-F730-4BEC-AC3D-44BFD2C257E3}"/>
    <cellStyle name="Normal 7 5 2 5 2" xfId="3639" xr:uid="{B86D9635-30C4-4D93-852B-8D4C31FCA841}"/>
    <cellStyle name="Normal 7 5 2 5 3" xfId="3640" xr:uid="{675BEA20-2E54-4449-827E-5523E39729BA}"/>
    <cellStyle name="Normal 7 5 2 5 4" xfId="3641" xr:uid="{24885A17-ACE2-47AF-AEA3-AAC5823CD564}"/>
    <cellStyle name="Normal 7 5 2 6" xfId="3642" xr:uid="{81FE2C99-4E61-46AD-95A2-229DE2546E0B}"/>
    <cellStyle name="Normal 7 5 2 7" xfId="3643" xr:uid="{D2CE887E-B7EA-42D9-8224-CEDE41EA6F0A}"/>
    <cellStyle name="Normal 7 5 2 8" xfId="3644" xr:uid="{E6D24867-264D-4828-BE6D-149997E99962}"/>
    <cellStyle name="Normal 7 5 3" xfId="368" xr:uid="{67DB70C2-FFC4-40B9-B334-E56FE286EF7E}"/>
    <cellStyle name="Normal 7 5 3 2" xfId="740" xr:uid="{3671DD27-C110-45E3-8BCA-026450A0E968}"/>
    <cellStyle name="Normal 7 5 3 2 2" xfId="741" xr:uid="{4F8BC0B0-BADA-4574-80FC-CDFC51D5B345}"/>
    <cellStyle name="Normal 7 5 3 2 3" xfId="3645" xr:uid="{A3FA1EDF-A2A6-4108-BE38-C0EAC968A583}"/>
    <cellStyle name="Normal 7 5 3 2 4" xfId="3646" xr:uid="{F283A1B0-6C2E-4DE1-AF73-A472B318BE7F}"/>
    <cellStyle name="Normal 7 5 3 3" xfId="742" xr:uid="{8868DC60-B56F-42FD-BF38-82EC447438AE}"/>
    <cellStyle name="Normal 7 5 3 3 2" xfId="3647" xr:uid="{00395794-E9D0-4599-BF0B-0AA4A48DE0C6}"/>
    <cellStyle name="Normal 7 5 3 3 3" xfId="3648" xr:uid="{04B70EA9-918C-4A74-AD85-239D01CA8A76}"/>
    <cellStyle name="Normal 7 5 3 3 4" xfId="3649" xr:uid="{FE4E952C-F5FB-4081-B6CD-16853BECCF4D}"/>
    <cellStyle name="Normal 7 5 3 4" xfId="3650" xr:uid="{DA67C073-E097-48A3-9AD7-15D8CC2D9C13}"/>
    <cellStyle name="Normal 7 5 3 5" xfId="3651" xr:uid="{7778C3F3-0CEE-401E-B38D-5EA1A2DEBABA}"/>
    <cellStyle name="Normal 7 5 3 6" xfId="3652" xr:uid="{50D913E3-16F7-40D9-B592-85E8EC2DF621}"/>
    <cellStyle name="Normal 7 5 4" xfId="369" xr:uid="{B80BC804-6981-4F92-BF76-8152CCE36701}"/>
    <cellStyle name="Normal 7 5 4 2" xfId="743" xr:uid="{4C63BB76-18A2-4089-9D6F-AFCBBC413030}"/>
    <cellStyle name="Normal 7 5 4 2 2" xfId="3653" xr:uid="{FAD74974-C84D-4BC5-89C7-D0E9A65B56DC}"/>
    <cellStyle name="Normal 7 5 4 2 3" xfId="3654" xr:uid="{E4E2B86B-FCD2-4A8C-8FF8-20CBBA14F949}"/>
    <cellStyle name="Normal 7 5 4 2 4" xfId="3655" xr:uid="{D3AED321-6F07-41CC-A8C4-F86B684DA568}"/>
    <cellStyle name="Normal 7 5 4 3" xfId="3656" xr:uid="{270FB05B-A167-4B63-8E1C-7CD828505C22}"/>
    <cellStyle name="Normal 7 5 4 4" xfId="3657" xr:uid="{0EE4B789-1184-4D80-BEBD-B068F4936E8B}"/>
    <cellStyle name="Normal 7 5 4 5" xfId="3658" xr:uid="{6D5B0239-ECC6-42FA-AE41-F7550997E503}"/>
    <cellStyle name="Normal 7 5 5" xfId="744" xr:uid="{A713DA8E-F4FB-4C0C-8E46-1A118DDEE699}"/>
    <cellStyle name="Normal 7 5 5 2" xfId="3659" xr:uid="{B63F157E-F560-47CF-919C-1533C014DCA6}"/>
    <cellStyle name="Normal 7 5 5 3" xfId="3660" xr:uid="{325A1A8D-0528-4559-A362-39AAAA790D9D}"/>
    <cellStyle name="Normal 7 5 5 4" xfId="3661" xr:uid="{DE557C17-2DE9-43B9-BB6D-670EE9BF4973}"/>
    <cellStyle name="Normal 7 5 6" xfId="3662" xr:uid="{7EE4933E-E4D5-4481-ABC7-AE2B982CFAB6}"/>
    <cellStyle name="Normal 7 5 6 2" xfId="3663" xr:uid="{3126DEA8-D6FB-43AA-BE35-A66DD661C07D}"/>
    <cellStyle name="Normal 7 5 6 3" xfId="3664" xr:uid="{E898834E-C532-42A9-BB0F-6756A9F22CCF}"/>
    <cellStyle name="Normal 7 5 6 4" xfId="3665" xr:uid="{AA36D66C-ABE1-42A0-94BE-FF50B3005AF1}"/>
    <cellStyle name="Normal 7 5 7" xfId="3666" xr:uid="{85562A92-415C-4DE2-A8FF-4B2B30191F97}"/>
    <cellStyle name="Normal 7 5 8" xfId="3667" xr:uid="{75BA22D8-AE2E-4971-B22E-AC98D560A4FB}"/>
    <cellStyle name="Normal 7 5 9" xfId="3668" xr:uid="{49FA5BDA-3000-4BA1-8367-D9C70B81C65B}"/>
    <cellStyle name="Normal 7 6" xfId="149" xr:uid="{F7ADDA8A-95C6-4437-9528-FDFB1CE7F43F}"/>
    <cellStyle name="Normal 7 6 2" xfId="370" xr:uid="{D85B07E9-049D-4F9D-AAF0-6DE64277A863}"/>
    <cellStyle name="Normal 7 6 2 2" xfId="745" xr:uid="{9D56236D-5CC2-4ED3-A452-DEF9AF252D9E}"/>
    <cellStyle name="Normal 7 6 2 2 2" xfId="1946" xr:uid="{6BFAD656-912F-4138-BE58-AAD20999C122}"/>
    <cellStyle name="Normal 7 6 2 2 2 2" xfId="1947" xr:uid="{D56CB6D1-5D40-4A3D-A422-265718AF6A7B}"/>
    <cellStyle name="Normal 7 6 2 2 3" xfId="1948" xr:uid="{E34DB349-EDE7-436F-8296-C2CA842C0699}"/>
    <cellStyle name="Normal 7 6 2 2 4" xfId="3669" xr:uid="{852F3C2F-74D2-4414-B032-2AFF8E9068F0}"/>
    <cellStyle name="Normal 7 6 2 3" xfId="1949" xr:uid="{D212AB8D-9F31-4DCA-9CE1-422A60F4A202}"/>
    <cellStyle name="Normal 7 6 2 3 2" xfId="1950" xr:uid="{306EDB8D-CBF2-489B-92B4-FAE9E3434AEC}"/>
    <cellStyle name="Normal 7 6 2 3 3" xfId="3670" xr:uid="{601888B6-94A1-45D3-BF98-10453EF4A4DD}"/>
    <cellStyle name="Normal 7 6 2 3 4" xfId="3671" xr:uid="{A53C1999-1926-47A0-8BCF-7B94059D2F9B}"/>
    <cellStyle name="Normal 7 6 2 4" xfId="1951" xr:uid="{A8F3DEA7-678B-4A91-BFDC-D2C740987D20}"/>
    <cellStyle name="Normal 7 6 2 5" xfId="3672" xr:uid="{7AE96526-9E53-4B8D-9B4A-B00C9FD2E512}"/>
    <cellStyle name="Normal 7 6 2 6" xfId="3673" xr:uid="{4E329AFB-C6A0-4B90-B113-CD7F724EFECF}"/>
    <cellStyle name="Normal 7 6 3" xfId="746" xr:uid="{2049022C-D04D-49DB-8540-C00A4064831E}"/>
    <cellStyle name="Normal 7 6 3 2" xfId="1952" xr:uid="{4ED79912-D1BE-4636-A1D0-5AD6E71AE15B}"/>
    <cellStyle name="Normal 7 6 3 2 2" xfId="1953" xr:uid="{263BF71E-3F8D-4B16-90B1-540A5E2CD29F}"/>
    <cellStyle name="Normal 7 6 3 2 3" xfId="3674" xr:uid="{58212201-5365-40E1-8E3F-0BBEECC8BABA}"/>
    <cellStyle name="Normal 7 6 3 2 4" xfId="3675" xr:uid="{CD98F8F5-6AAC-45C2-9111-9A0ABB780ECD}"/>
    <cellStyle name="Normal 7 6 3 3" xfId="1954" xr:uid="{FE3C2186-7D5B-424B-B818-FA1EFE4CCA72}"/>
    <cellStyle name="Normal 7 6 3 4" xfId="3676" xr:uid="{9EDB514C-BC3D-46A5-8EF7-D96AD54B09D9}"/>
    <cellStyle name="Normal 7 6 3 5" xfId="3677" xr:uid="{7870F56C-AF82-43F6-8AC8-F9D88C265169}"/>
    <cellStyle name="Normal 7 6 4" xfId="1955" xr:uid="{444AD8B6-A03F-49E5-AB92-7558AF7866C8}"/>
    <cellStyle name="Normal 7 6 4 2" xfId="1956" xr:uid="{CFBDDE51-62DB-4022-9D19-13D4545E09A4}"/>
    <cellStyle name="Normal 7 6 4 3" xfId="3678" xr:uid="{4BD10928-0CE7-48C9-B6F3-8DAB4ED79B79}"/>
    <cellStyle name="Normal 7 6 4 4" xfId="3679" xr:uid="{D5704EFB-234F-4D8B-99C3-87C7E4421844}"/>
    <cellStyle name="Normal 7 6 5" xfId="1957" xr:uid="{9D5AC77A-FF7D-4A41-A83B-F93C045F3206}"/>
    <cellStyle name="Normal 7 6 5 2" xfId="3680" xr:uid="{F118CC15-B581-4873-B880-F739BAEB7C89}"/>
    <cellStyle name="Normal 7 6 5 3" xfId="3681" xr:uid="{B826706F-B343-46A4-AECB-3DE1052D952F}"/>
    <cellStyle name="Normal 7 6 5 4" xfId="3682" xr:uid="{6E0445F4-C86C-4120-9E2E-396458836EFE}"/>
    <cellStyle name="Normal 7 6 6" xfId="3683" xr:uid="{6D85E259-6FE3-4250-BD69-5C5D9A6CF8A8}"/>
    <cellStyle name="Normal 7 6 7" xfId="3684" xr:uid="{9FCA11C7-35F9-4F95-A95A-586E2869CA5C}"/>
    <cellStyle name="Normal 7 6 8" xfId="3685" xr:uid="{AD576A14-72CC-484A-B8DC-36F75F9F5AA3}"/>
    <cellStyle name="Normal 7 7" xfId="371" xr:uid="{D7D78625-0329-43C2-93BD-CBB700770093}"/>
    <cellStyle name="Normal 7 7 2" xfId="747" xr:uid="{A67799AB-1B00-4FA9-88A7-8FE52BB69445}"/>
    <cellStyle name="Normal 7 7 2 2" xfId="748" xr:uid="{A06E8731-00BF-482F-9BAD-41CFDAB07BEE}"/>
    <cellStyle name="Normal 7 7 2 2 2" xfId="1958" xr:uid="{E2321110-7F17-4348-BAA4-695537833E4E}"/>
    <cellStyle name="Normal 7 7 2 2 3" xfId="3686" xr:uid="{FF1B7FCB-BA03-4872-82BE-C18B6A940D45}"/>
    <cellStyle name="Normal 7 7 2 2 4" xfId="3687" xr:uid="{F7F7C00B-498E-4B4E-8FD1-325FD800995D}"/>
    <cellStyle name="Normal 7 7 2 3" xfId="1959" xr:uid="{788DAC80-EC96-4F1D-976A-8A0F955EC145}"/>
    <cellStyle name="Normal 7 7 2 4" xfId="3688" xr:uid="{44AA6324-8005-4F26-88F3-4F34A9A8FEF4}"/>
    <cellStyle name="Normal 7 7 2 5" xfId="3689" xr:uid="{68C2CA41-46F1-42B5-A698-9239C3E2C25A}"/>
    <cellStyle name="Normal 7 7 3" xfId="749" xr:uid="{FACA9B61-A18C-4B76-AED9-9CE77BF139C7}"/>
    <cellStyle name="Normal 7 7 3 2" xfId="1960" xr:uid="{BA4314F1-BDF6-48C6-B4C9-92F1865C857A}"/>
    <cellStyle name="Normal 7 7 3 3" xfId="3690" xr:uid="{58EE7C57-5B3A-4EBD-A8CA-C92681958C6F}"/>
    <cellStyle name="Normal 7 7 3 4" xfId="3691" xr:uid="{E21FF60F-7A76-40DB-B868-F724DD1761DD}"/>
    <cellStyle name="Normal 7 7 4" xfId="1961" xr:uid="{9FE48180-BC7D-4451-857D-935A30265C2D}"/>
    <cellStyle name="Normal 7 7 4 2" xfId="3692" xr:uid="{CEAB3800-C911-4848-AF54-45A335EBEFC8}"/>
    <cellStyle name="Normal 7 7 4 3" xfId="3693" xr:uid="{228DC354-78B8-44E2-BAC0-521DE7200970}"/>
    <cellStyle name="Normal 7 7 4 4" xfId="3694" xr:uid="{68597A32-6B4A-45A7-8DC7-05CB49EA8804}"/>
    <cellStyle name="Normal 7 7 5" xfId="3695" xr:uid="{14E2694E-5D4A-4F5E-932D-D50A1A8794BA}"/>
    <cellStyle name="Normal 7 7 6" xfId="3696" xr:uid="{0699CB68-D7BE-4953-8828-643E4F425C3A}"/>
    <cellStyle name="Normal 7 7 7" xfId="3697" xr:uid="{0A964900-6A39-4A8D-BB17-21D7AD9A7582}"/>
    <cellStyle name="Normal 7 8" xfId="372" xr:uid="{859C592A-A8E1-41E8-83D7-324D0DD18C8B}"/>
    <cellStyle name="Normal 7 8 2" xfId="750" xr:uid="{3A56EC63-99C1-46C1-8F9A-5138469AB7D1}"/>
    <cellStyle name="Normal 7 8 2 2" xfId="1962" xr:uid="{7E171E7A-2E3D-440B-A959-C5D22B4EA214}"/>
    <cellStyle name="Normal 7 8 2 3" xfId="3698" xr:uid="{E546A24F-CFE6-468F-9E8F-3E9D36254C1D}"/>
    <cellStyle name="Normal 7 8 2 4" xfId="3699" xr:uid="{59A3F57B-0AC5-4136-B2FC-1522607A8E58}"/>
    <cellStyle name="Normal 7 8 3" xfId="1963" xr:uid="{143C27B1-DE14-41CD-AD1D-E6E1E310506A}"/>
    <cellStyle name="Normal 7 8 3 2" xfId="3700" xr:uid="{E63F993F-88ED-49C5-9A68-2964C3889893}"/>
    <cellStyle name="Normal 7 8 3 3" xfId="3701" xr:uid="{2A2627F9-E0A4-49B9-8163-7DC4323971AC}"/>
    <cellStyle name="Normal 7 8 3 4" xfId="3702" xr:uid="{34FCCCCA-308D-4A1B-990F-675843A9AA67}"/>
    <cellStyle name="Normal 7 8 4" xfId="3703" xr:uid="{F51A4937-4BF0-48C3-A51C-2B28126A09B3}"/>
    <cellStyle name="Normal 7 8 5" xfId="3704" xr:uid="{4DA03CAE-7AC1-4F3A-96A7-4EE9BE47DA7A}"/>
    <cellStyle name="Normal 7 8 6" xfId="3705" xr:uid="{4B35A3DC-E457-4D09-ACA7-B3FCC7CCBD22}"/>
    <cellStyle name="Normal 7 9" xfId="373" xr:uid="{1D5714F7-3802-4EB8-918F-2EDF7ABFB723}"/>
    <cellStyle name="Normal 7 9 2" xfId="1964" xr:uid="{49DCF6C0-D585-4D0D-B29B-FD7DB5B3DF72}"/>
    <cellStyle name="Normal 7 9 2 2" xfId="3706" xr:uid="{5C2D49CD-0751-493B-993F-5D971426BF27}"/>
    <cellStyle name="Normal 7 9 2 2 2" xfId="4408" xr:uid="{494369FD-705B-414E-964D-4C19DDD4BDD0}"/>
    <cellStyle name="Normal 7 9 2 2 3" xfId="4687" xr:uid="{B424275A-223C-45BE-A014-4DE556E9CE0F}"/>
    <cellStyle name="Normal 7 9 2 3" xfId="3707" xr:uid="{CE68E652-A516-464B-94D8-F3C96E0DACA3}"/>
    <cellStyle name="Normal 7 9 2 4" xfId="3708" xr:uid="{514B2AF1-63EB-4B1E-A615-6E06EDE1BFC9}"/>
    <cellStyle name="Normal 7 9 3" xfId="3709" xr:uid="{6DCD2CE5-4193-43E8-B590-3C19AAFE22D7}"/>
    <cellStyle name="Normal 7 9 3 2" xfId="5342" xr:uid="{9E61CA0E-3716-4B54-BC9A-D41DAA660BD6}"/>
    <cellStyle name="Normal 7 9 4" xfId="3710" xr:uid="{D09FA861-9F1B-4489-B521-1921A9B020AD}"/>
    <cellStyle name="Normal 7 9 4 2" xfId="4578" xr:uid="{9DC5F630-88D7-49B6-ACE5-F14AE93E0FF6}"/>
    <cellStyle name="Normal 7 9 4 3" xfId="4688" xr:uid="{2829A038-B6E0-4FBD-B756-3840B7849695}"/>
    <cellStyle name="Normal 7 9 4 4" xfId="4607" xr:uid="{699BF89F-B1E5-4EBE-8B18-99F3F7B31C44}"/>
    <cellStyle name="Normal 7 9 5" xfId="3711" xr:uid="{0E33BE3C-9210-4D42-A21C-98AC2B06E77F}"/>
    <cellStyle name="Normal 8" xfId="67" xr:uid="{8E220A33-7823-4478-BA89-0AB960F157E8}"/>
    <cellStyle name="Normal 8 10" xfId="1965" xr:uid="{E773F5F0-AB5D-44D8-9A17-FE53EFC26121}"/>
    <cellStyle name="Normal 8 10 2" xfId="3712" xr:uid="{9CFB0864-844D-407B-A280-F0C2B993D34B}"/>
    <cellStyle name="Normal 8 10 3" xfId="3713" xr:uid="{6B261F15-5CEA-4E69-A8BD-CA80FB488A6E}"/>
    <cellStyle name="Normal 8 10 4" xfId="3714" xr:uid="{37DD4DDC-063B-40A4-BDA8-ED0E1B6D73C4}"/>
    <cellStyle name="Normal 8 11" xfId="3715" xr:uid="{8C5C48BE-DC47-415C-B156-FD412373BB80}"/>
    <cellStyle name="Normal 8 11 2" xfId="3716" xr:uid="{ECFDBB8B-87ED-4966-986A-26511832F6E2}"/>
    <cellStyle name="Normal 8 11 3" xfId="3717" xr:uid="{B3B2F4B1-B4E7-4837-9278-F513984CC0CE}"/>
    <cellStyle name="Normal 8 11 4" xfId="3718" xr:uid="{C38B8241-A144-41AB-A0AD-9488BC785038}"/>
    <cellStyle name="Normal 8 12" xfId="3719" xr:uid="{AAFEFDF8-50E4-4F4C-BFEB-17C9C8350E33}"/>
    <cellStyle name="Normal 8 12 2" xfId="3720" xr:uid="{9D81F8B6-AED5-40F1-AC90-C87D3F4FA73D}"/>
    <cellStyle name="Normal 8 13" xfId="3721" xr:uid="{4D60E7B1-93E7-48E6-98F6-D1845FC43924}"/>
    <cellStyle name="Normal 8 14" xfId="3722" xr:uid="{FCAADB17-0FCE-4419-9418-B45F70CC9D2F}"/>
    <cellStyle name="Normal 8 15" xfId="3723" xr:uid="{295C0554-F47B-4F93-8F7D-F6E081DE5DB1}"/>
    <cellStyle name="Normal 8 2" xfId="150" xr:uid="{5260BA98-4E8D-48EA-9D13-E20FE851E0A9}"/>
    <cellStyle name="Normal 8 2 10" xfId="3724" xr:uid="{0A30FD87-9DDE-4C06-8576-EE921373D259}"/>
    <cellStyle name="Normal 8 2 11" xfId="3725" xr:uid="{EBE8A634-EDFB-4E03-930E-8600C7689524}"/>
    <cellStyle name="Normal 8 2 2" xfId="151" xr:uid="{DCEEFD4A-63FF-4979-9061-8F207FDE4F28}"/>
    <cellStyle name="Normal 8 2 2 2" xfId="152" xr:uid="{D281C4B8-7A6D-47F8-8628-AB644B906886}"/>
    <cellStyle name="Normal 8 2 2 2 2" xfId="374" xr:uid="{10936A38-F8F0-4D07-80C4-BAC555C36D32}"/>
    <cellStyle name="Normal 8 2 2 2 2 2" xfId="751" xr:uid="{C061F66F-4229-49CC-907B-8D281E86BF8E}"/>
    <cellStyle name="Normal 8 2 2 2 2 2 2" xfId="752" xr:uid="{B0F04BA0-5D7D-4C4F-944C-C37BC9C997AA}"/>
    <cellStyle name="Normal 8 2 2 2 2 2 2 2" xfId="1966" xr:uid="{E3731889-40F3-4ACA-83DA-0D2F0C749998}"/>
    <cellStyle name="Normal 8 2 2 2 2 2 2 2 2" xfId="1967" xr:uid="{5C28D915-37BC-4BD5-B5CD-E4B8D9B3AC84}"/>
    <cellStyle name="Normal 8 2 2 2 2 2 2 3" xfId="1968" xr:uid="{D0395254-76A8-4B0A-8861-2B54518E5403}"/>
    <cellStyle name="Normal 8 2 2 2 2 2 3" xfId="1969" xr:uid="{554D0BDB-36FB-498D-ACE5-CF9530BF56FA}"/>
    <cellStyle name="Normal 8 2 2 2 2 2 3 2" xfId="1970" xr:uid="{BF03288F-649E-4270-8B46-02C4AF9BA95A}"/>
    <cellStyle name="Normal 8 2 2 2 2 2 4" xfId="1971" xr:uid="{CFC1BA89-2D4A-44AE-81C1-9D2B7E8066B9}"/>
    <cellStyle name="Normal 8 2 2 2 2 3" xfId="753" xr:uid="{12EEBB0B-4494-4B5A-A09D-46FC3BD828F7}"/>
    <cellStyle name="Normal 8 2 2 2 2 3 2" xfId="1972" xr:uid="{32CE0DB0-179C-4472-822A-93A3C7F14BC4}"/>
    <cellStyle name="Normal 8 2 2 2 2 3 2 2" xfId="1973" xr:uid="{B931EC99-ECE7-4889-87BD-CC647D793E52}"/>
    <cellStyle name="Normal 8 2 2 2 2 3 3" xfId="1974" xr:uid="{B2943352-6F7D-47DE-9C0A-A61664E508C6}"/>
    <cellStyle name="Normal 8 2 2 2 2 3 4" xfId="3726" xr:uid="{D36BC7DF-A469-42E9-9CFC-038A1FE9294F}"/>
    <cellStyle name="Normal 8 2 2 2 2 4" xfId="1975" xr:uid="{97005ECF-D9BF-4260-84BA-3C332FBB60C2}"/>
    <cellStyle name="Normal 8 2 2 2 2 4 2" xfId="1976" xr:uid="{5121CCC9-7C6B-4E20-AD85-865DD424AC68}"/>
    <cellStyle name="Normal 8 2 2 2 2 5" xfId="1977" xr:uid="{EE612031-FEA6-4B58-AF72-285A6C988B00}"/>
    <cellStyle name="Normal 8 2 2 2 2 6" xfId="3727" xr:uid="{5FCC524E-2CD5-4F4C-814B-2EA0AF253274}"/>
    <cellStyle name="Normal 8 2 2 2 3" xfId="375" xr:uid="{EADF8406-44A4-4D1A-8B11-9A2135BCED4B}"/>
    <cellStyle name="Normal 8 2 2 2 3 2" xfId="754" xr:uid="{5924EE05-9B80-4E72-9912-58C846439048}"/>
    <cellStyle name="Normal 8 2 2 2 3 2 2" xfId="755" xr:uid="{6E99F543-E5D2-4551-977C-624F3A6D5419}"/>
    <cellStyle name="Normal 8 2 2 2 3 2 2 2" xfId="1978" xr:uid="{DA0E8A4C-1922-42FA-BCB1-A5C2A07E439D}"/>
    <cellStyle name="Normal 8 2 2 2 3 2 2 2 2" xfId="1979" xr:uid="{C3E64D22-854C-42F3-8D03-8D38305D16DB}"/>
    <cellStyle name="Normal 8 2 2 2 3 2 2 3" xfId="1980" xr:uid="{3173170E-31BE-4169-A216-84E1C2E6DFE5}"/>
    <cellStyle name="Normal 8 2 2 2 3 2 3" xfId="1981" xr:uid="{7C1FF4E6-CFE2-40B4-9038-9C69A152FA84}"/>
    <cellStyle name="Normal 8 2 2 2 3 2 3 2" xfId="1982" xr:uid="{3511D5DC-1F20-4FBD-8A66-CBE1F492AA91}"/>
    <cellStyle name="Normal 8 2 2 2 3 2 4" xfId="1983" xr:uid="{9CEC0C83-1C5D-4F31-A8D5-55F6E86C986F}"/>
    <cellStyle name="Normal 8 2 2 2 3 3" xfId="756" xr:uid="{E52DDAB3-9FE0-4377-B4E5-8B1EDB8FC545}"/>
    <cellStyle name="Normal 8 2 2 2 3 3 2" xfId="1984" xr:uid="{6C2B309F-E6DE-44AA-8541-31041E3449F9}"/>
    <cellStyle name="Normal 8 2 2 2 3 3 2 2" xfId="1985" xr:uid="{CE1601A1-FE28-4C48-BFB0-A840785BD758}"/>
    <cellStyle name="Normal 8 2 2 2 3 3 3" xfId="1986" xr:uid="{C30A45AF-1B22-4D5F-8836-3B124A895265}"/>
    <cellStyle name="Normal 8 2 2 2 3 4" xfId="1987" xr:uid="{0DFB60C5-4202-468A-B0AD-D5C4F4EC4DA3}"/>
    <cellStyle name="Normal 8 2 2 2 3 4 2" xfId="1988" xr:uid="{AADB1DAC-AC49-4002-BF02-7C078FEAB4C0}"/>
    <cellStyle name="Normal 8 2 2 2 3 5" xfId="1989" xr:uid="{B2FC6633-4BC6-4F3C-BB44-D08343088997}"/>
    <cellStyle name="Normal 8 2 2 2 4" xfId="757" xr:uid="{7E55C723-001C-459E-82BA-A4E44FACBA75}"/>
    <cellStyle name="Normal 8 2 2 2 4 2" xfId="758" xr:uid="{ADD28544-0F8D-46F8-92A9-269E0BB85213}"/>
    <cellStyle name="Normal 8 2 2 2 4 2 2" xfId="1990" xr:uid="{1A8B2ECE-1B7C-42D0-B6E2-A298B2A814E3}"/>
    <cellStyle name="Normal 8 2 2 2 4 2 2 2" xfId="1991" xr:uid="{3DE4A13D-5D1A-42CE-9535-F72CF2D2F703}"/>
    <cellStyle name="Normal 8 2 2 2 4 2 3" xfId="1992" xr:uid="{E79A12E6-8C77-439B-BEC3-1E39F05B2811}"/>
    <cellStyle name="Normal 8 2 2 2 4 3" xfId="1993" xr:uid="{4DA9BDFD-53CC-4EF6-8310-F05BFE0D3C3E}"/>
    <cellStyle name="Normal 8 2 2 2 4 3 2" xfId="1994" xr:uid="{0AE0486C-8B36-45AA-9D10-9C253C95438E}"/>
    <cellStyle name="Normal 8 2 2 2 4 4" xfId="1995" xr:uid="{A91BE1BD-CF59-497F-B109-C694ABA1AB64}"/>
    <cellStyle name="Normal 8 2 2 2 5" xfId="759" xr:uid="{4FECD8E6-844D-4DB0-A4E0-46A90C39F059}"/>
    <cellStyle name="Normal 8 2 2 2 5 2" xfId="1996" xr:uid="{0F7076F5-94DD-4E8E-81DE-88CD08F69251}"/>
    <cellStyle name="Normal 8 2 2 2 5 2 2" xfId="1997" xr:uid="{A7A9CFFC-42C9-4B59-93C3-28843BB9E322}"/>
    <cellStyle name="Normal 8 2 2 2 5 3" xfId="1998" xr:uid="{61B5E9D1-7C8B-4C70-B674-C2AFD15487CE}"/>
    <cellStyle name="Normal 8 2 2 2 5 4" xfId="3728" xr:uid="{7E13C3BF-FC7F-49F4-9BA7-C526B335240D}"/>
    <cellStyle name="Normal 8 2 2 2 6" xfId="1999" xr:uid="{FA301ACA-0B93-4C4A-84E8-0A98C3C88972}"/>
    <cellStyle name="Normal 8 2 2 2 6 2" xfId="2000" xr:uid="{0135DC2A-7AC3-48F7-8AD3-4CCE63AD0444}"/>
    <cellStyle name="Normal 8 2 2 2 7" xfId="2001" xr:uid="{80A48094-677C-451B-8566-00454962269B}"/>
    <cellStyle name="Normal 8 2 2 2 8" xfId="3729" xr:uid="{07EAAC67-756F-4F3C-B965-3A2795036AB4}"/>
    <cellStyle name="Normal 8 2 2 3" xfId="376" xr:uid="{ECFBC24F-4890-4247-81F2-1470BCCA6129}"/>
    <cellStyle name="Normal 8 2 2 3 2" xfId="760" xr:uid="{5602CC4D-AE30-4BC7-973F-4C79D10E904A}"/>
    <cellStyle name="Normal 8 2 2 3 2 2" xfId="761" xr:uid="{F0C11E4F-D3B8-47DB-B55A-06389DD78920}"/>
    <cellStyle name="Normal 8 2 2 3 2 2 2" xfId="2002" xr:uid="{D4CC40C8-62CB-4CFF-AB98-8499215B334D}"/>
    <cellStyle name="Normal 8 2 2 3 2 2 2 2" xfId="2003" xr:uid="{B4CF94F7-ADF5-49D3-A338-CEDA25596AFD}"/>
    <cellStyle name="Normal 8 2 2 3 2 2 3" xfId="2004" xr:uid="{AB5FCBE7-8F34-4A8C-9F5C-D3A303442AB5}"/>
    <cellStyle name="Normal 8 2 2 3 2 3" xfId="2005" xr:uid="{EA59A91D-0ECA-4240-B49F-FC16EEC55AFA}"/>
    <cellStyle name="Normal 8 2 2 3 2 3 2" xfId="2006" xr:uid="{05167380-8C82-4741-898C-8980018CBE9F}"/>
    <cellStyle name="Normal 8 2 2 3 2 4" xfId="2007" xr:uid="{B49E39F9-EACD-40B3-BC86-7452CFCA58B6}"/>
    <cellStyle name="Normal 8 2 2 3 3" xfId="762" xr:uid="{A2958533-53EA-477C-A923-9FC8F01B39B2}"/>
    <cellStyle name="Normal 8 2 2 3 3 2" xfId="2008" xr:uid="{88E725EE-D7A1-4027-B549-8C687637671F}"/>
    <cellStyle name="Normal 8 2 2 3 3 2 2" xfId="2009" xr:uid="{C82644C4-A433-4741-A7AB-A3A2AB4AD06D}"/>
    <cellStyle name="Normal 8 2 2 3 3 3" xfId="2010" xr:uid="{6302958B-ED1B-4E03-8525-8479050E759F}"/>
    <cellStyle name="Normal 8 2 2 3 3 4" xfId="3730" xr:uid="{8ABADE21-744F-4FFD-9B99-221CAA02981D}"/>
    <cellStyle name="Normal 8 2 2 3 4" xfId="2011" xr:uid="{94853C14-C89E-49AA-977E-8EC29965A019}"/>
    <cellStyle name="Normal 8 2 2 3 4 2" xfId="2012" xr:uid="{B2BA824E-5939-4325-979E-D13FB41D77D9}"/>
    <cellStyle name="Normal 8 2 2 3 5" xfId="2013" xr:uid="{C8BA4554-FC2E-42E5-876B-C30AD84244EE}"/>
    <cellStyle name="Normal 8 2 2 3 6" xfId="3731" xr:uid="{34FA7597-F1B0-4ED7-9F0E-78840C23F1A9}"/>
    <cellStyle name="Normal 8 2 2 4" xfId="377" xr:uid="{A53BC42C-2512-4325-AAF0-A20BE7EEFBBB}"/>
    <cellStyle name="Normal 8 2 2 4 2" xfId="763" xr:uid="{3CCA094C-9C06-4EE0-9C61-3BE7043C70BA}"/>
    <cellStyle name="Normal 8 2 2 4 2 2" xfId="764" xr:uid="{0E37B197-F085-4F3C-AC24-F356D3BEE771}"/>
    <cellStyle name="Normal 8 2 2 4 2 2 2" xfId="2014" xr:uid="{10A58D01-A426-4FCA-9C12-50B3FA0AD5B3}"/>
    <cellStyle name="Normal 8 2 2 4 2 2 2 2" xfId="2015" xr:uid="{DDBD1DFF-5FA7-4FA0-9880-F5079ACC94F2}"/>
    <cellStyle name="Normal 8 2 2 4 2 2 3" xfId="2016" xr:uid="{709140F0-E966-486E-8695-FBBF2AE3FA4A}"/>
    <cellStyle name="Normal 8 2 2 4 2 3" xfId="2017" xr:uid="{D6941B27-8721-4E6B-9BE4-236E64841D4D}"/>
    <cellStyle name="Normal 8 2 2 4 2 3 2" xfId="2018" xr:uid="{7E10E5CF-FC4F-49EE-88D2-D18C4B94478D}"/>
    <cellStyle name="Normal 8 2 2 4 2 4" xfId="2019" xr:uid="{AE439FAF-736F-4D5C-8915-14E9DA3BB709}"/>
    <cellStyle name="Normal 8 2 2 4 3" xfId="765" xr:uid="{F0AE7644-9B99-4523-9DC9-0CBFECF563A1}"/>
    <cellStyle name="Normal 8 2 2 4 3 2" xfId="2020" xr:uid="{A797B346-6259-4FB4-8AD7-C4F8358DC7A1}"/>
    <cellStyle name="Normal 8 2 2 4 3 2 2" xfId="2021" xr:uid="{15D30775-261B-44DE-BABF-D68764404002}"/>
    <cellStyle name="Normal 8 2 2 4 3 3" xfId="2022" xr:uid="{5F465CA8-6769-4D0D-9942-5FCC5E62CC7A}"/>
    <cellStyle name="Normal 8 2 2 4 4" xfId="2023" xr:uid="{6A4E6E60-AF6E-480E-A759-1E1A894A3414}"/>
    <cellStyle name="Normal 8 2 2 4 4 2" xfId="2024" xr:uid="{4B3693DB-B410-41EF-8233-21C463C9612C}"/>
    <cellStyle name="Normal 8 2 2 4 5" xfId="2025" xr:uid="{9A28630C-CA5B-4B3F-91C8-D96F638E4F25}"/>
    <cellStyle name="Normal 8 2 2 5" xfId="378" xr:uid="{9C0BD073-F041-477C-87D9-419DD65588E9}"/>
    <cellStyle name="Normal 8 2 2 5 2" xfId="766" xr:uid="{4B7C5FF3-38D6-4685-85D2-CBA4F6B0C53A}"/>
    <cellStyle name="Normal 8 2 2 5 2 2" xfId="2026" xr:uid="{AC693D14-2C8F-4E29-910E-0D80D6DAEDC3}"/>
    <cellStyle name="Normal 8 2 2 5 2 2 2" xfId="2027" xr:uid="{F3D45C3E-CB97-4922-BD2B-905704960594}"/>
    <cellStyle name="Normal 8 2 2 5 2 3" xfId="2028" xr:uid="{3675158D-1968-46C2-B353-C8074175A088}"/>
    <cellStyle name="Normal 8 2 2 5 3" xfId="2029" xr:uid="{92057CC5-408F-4958-A629-59770A6EC3BA}"/>
    <cellStyle name="Normal 8 2 2 5 3 2" xfId="2030" xr:uid="{4E33E9B0-3780-4CD5-95DF-28765E2BD656}"/>
    <cellStyle name="Normal 8 2 2 5 4" xfId="2031" xr:uid="{7E9E0A4F-BF5D-4A1B-AF68-377D6E52AD29}"/>
    <cellStyle name="Normal 8 2 2 6" xfId="767" xr:uid="{772FB8B4-6D14-428E-A300-2C8D6A2507B6}"/>
    <cellStyle name="Normal 8 2 2 6 2" xfId="2032" xr:uid="{678A3D41-7C3C-44A1-BC51-105204190A44}"/>
    <cellStyle name="Normal 8 2 2 6 2 2" xfId="2033" xr:uid="{4AB4B3FF-6CA8-4AF7-A0DD-FD66B19E2170}"/>
    <cellStyle name="Normal 8 2 2 6 3" xfId="2034" xr:uid="{FB4869A4-CAC5-48F5-8B1F-AFFF3CA3BFE2}"/>
    <cellStyle name="Normal 8 2 2 6 4" xfId="3732" xr:uid="{8E599345-8AA8-43D8-ABC6-9916A1BF2A0B}"/>
    <cellStyle name="Normal 8 2 2 7" xfId="2035" xr:uid="{CC8CF3F8-3766-44DB-8213-268002BD563D}"/>
    <cellStyle name="Normal 8 2 2 7 2" xfId="2036" xr:uid="{E3631455-CE2E-4553-88D5-3DFB40FD093D}"/>
    <cellStyle name="Normal 8 2 2 8" xfId="2037" xr:uid="{BE47DAA0-E1D8-41DE-9856-9AC37E6B2BD9}"/>
    <cellStyle name="Normal 8 2 2 9" xfId="3733" xr:uid="{B7A75FF1-CFD4-48F0-B201-7F403E172810}"/>
    <cellStyle name="Normal 8 2 3" xfId="153" xr:uid="{F4489659-D8CB-4D05-A939-A5D4BC74913E}"/>
    <cellStyle name="Normal 8 2 3 2" xfId="154" xr:uid="{BC2BB482-9A97-40BE-B9EC-848C91A4BEF5}"/>
    <cellStyle name="Normal 8 2 3 2 2" xfId="768" xr:uid="{9CA47B7B-9E8A-478A-B0B4-617184B74929}"/>
    <cellStyle name="Normal 8 2 3 2 2 2" xfId="769" xr:uid="{53AEDC9D-87CA-49E0-990D-FA3E5AFDA07B}"/>
    <cellStyle name="Normal 8 2 3 2 2 2 2" xfId="2038" xr:uid="{50CD50D4-A808-4244-BF39-CC78FB54F2E1}"/>
    <cellStyle name="Normal 8 2 3 2 2 2 2 2" xfId="2039" xr:uid="{2299BB04-729A-4A09-B618-C7D2D1BC422B}"/>
    <cellStyle name="Normal 8 2 3 2 2 2 3" xfId="2040" xr:uid="{B65958A4-1B12-4128-8D99-83D832572B2D}"/>
    <cellStyle name="Normal 8 2 3 2 2 3" xfId="2041" xr:uid="{7828F4FD-39DB-44D0-87F2-A172C02C9AE1}"/>
    <cellStyle name="Normal 8 2 3 2 2 3 2" xfId="2042" xr:uid="{93069DCC-0BA2-41C5-9DAD-56E5FC2C3167}"/>
    <cellStyle name="Normal 8 2 3 2 2 4" xfId="2043" xr:uid="{8842949C-6C96-417F-83DB-9C73C760ABDF}"/>
    <cellStyle name="Normal 8 2 3 2 3" xfId="770" xr:uid="{E6317F3C-EA81-44C6-A088-87B0B5DCFC83}"/>
    <cellStyle name="Normal 8 2 3 2 3 2" xfId="2044" xr:uid="{F7D68535-B5C7-4958-BC9E-46A76698F79D}"/>
    <cellStyle name="Normal 8 2 3 2 3 2 2" xfId="2045" xr:uid="{9F2BC920-4559-407E-8E4B-4DB6E1D207A4}"/>
    <cellStyle name="Normal 8 2 3 2 3 3" xfId="2046" xr:uid="{344AE234-FFC9-426E-A7C8-CA13DE5E486D}"/>
    <cellStyle name="Normal 8 2 3 2 3 4" xfId="3734" xr:uid="{9BEE8613-F656-4E63-9670-6C9ABFCFF5DB}"/>
    <cellStyle name="Normal 8 2 3 2 4" xfId="2047" xr:uid="{151DA5C9-2E81-4EE6-A622-545D44316A67}"/>
    <cellStyle name="Normal 8 2 3 2 4 2" xfId="2048" xr:uid="{C458073C-E464-432A-918E-99029B921BF3}"/>
    <cellStyle name="Normal 8 2 3 2 5" xfId="2049" xr:uid="{09FDA3FC-2B41-45EB-82AF-58F84D3D40D5}"/>
    <cellStyle name="Normal 8 2 3 2 6" xfId="3735" xr:uid="{5BF16694-C2DC-4EAC-867D-079F4D53419E}"/>
    <cellStyle name="Normal 8 2 3 3" xfId="379" xr:uid="{F6CF3AAA-67B9-433A-9477-A9A7B12BB12C}"/>
    <cellStyle name="Normal 8 2 3 3 2" xfId="771" xr:uid="{574E3652-45E1-4B36-899E-1CB53B394A5D}"/>
    <cellStyle name="Normal 8 2 3 3 2 2" xfId="772" xr:uid="{6790ACA6-C9B9-4E8E-B89A-164BF4C2E533}"/>
    <cellStyle name="Normal 8 2 3 3 2 2 2" xfId="2050" xr:uid="{BA977921-607B-408A-A41C-92B4A073CC89}"/>
    <cellStyle name="Normal 8 2 3 3 2 2 2 2" xfId="2051" xr:uid="{50852D31-FB6C-4A05-A64D-A1828BB73229}"/>
    <cellStyle name="Normal 8 2 3 3 2 2 3" xfId="2052" xr:uid="{F57771C1-1CE6-481C-AD7B-05C56400333C}"/>
    <cellStyle name="Normal 8 2 3 3 2 3" xfId="2053" xr:uid="{9998AF9D-85C7-4E1D-9DDE-D73C3A1347A8}"/>
    <cellStyle name="Normal 8 2 3 3 2 3 2" xfId="2054" xr:uid="{DCDC395C-7908-4503-AD09-356FFB1495B5}"/>
    <cellStyle name="Normal 8 2 3 3 2 4" xfId="2055" xr:uid="{C595A82A-897C-469D-A1C1-52A973A40853}"/>
    <cellStyle name="Normal 8 2 3 3 3" xfId="773" xr:uid="{3C58A361-4EEC-428C-AFAB-F4E9E13AEE4F}"/>
    <cellStyle name="Normal 8 2 3 3 3 2" xfId="2056" xr:uid="{A6FC31F0-2437-4E5E-98D2-D068C9940AB5}"/>
    <cellStyle name="Normal 8 2 3 3 3 2 2" xfId="2057" xr:uid="{D4C3ACA1-530F-4DA0-9A27-BC5D0ABD5997}"/>
    <cellStyle name="Normal 8 2 3 3 3 3" xfId="2058" xr:uid="{04882975-7BFF-466A-93A4-824FB5681D12}"/>
    <cellStyle name="Normal 8 2 3 3 4" xfId="2059" xr:uid="{9115F0F1-B3F4-40DD-9FBE-CB179F127C4B}"/>
    <cellStyle name="Normal 8 2 3 3 4 2" xfId="2060" xr:uid="{C411A34D-15F1-4B32-BFC9-36EB38121FC5}"/>
    <cellStyle name="Normal 8 2 3 3 5" xfId="2061" xr:uid="{CC165ABE-FF7F-4771-B1AD-1E7A07AD5D19}"/>
    <cellStyle name="Normal 8 2 3 4" xfId="380" xr:uid="{186D2159-CCB0-437C-9EA3-A7FDF00962FE}"/>
    <cellStyle name="Normal 8 2 3 4 2" xfId="774" xr:uid="{73CE8CE8-1E65-4B8C-9E44-E0433C3A2475}"/>
    <cellStyle name="Normal 8 2 3 4 2 2" xfId="2062" xr:uid="{C186CD7E-AEBA-4AA4-AC55-9C36F670EAE7}"/>
    <cellStyle name="Normal 8 2 3 4 2 2 2" xfId="2063" xr:uid="{52EC0410-56B8-49AA-BD3C-82CACA2EB6FB}"/>
    <cellStyle name="Normal 8 2 3 4 2 3" xfId="2064" xr:uid="{132F4A52-8592-4831-88EC-B88C41DD47AB}"/>
    <cellStyle name="Normal 8 2 3 4 3" xfId="2065" xr:uid="{86AA0C88-0BEC-42E5-8F95-F69976C2729B}"/>
    <cellStyle name="Normal 8 2 3 4 3 2" xfId="2066" xr:uid="{2DC464C9-3CEF-42CE-AD7D-9521B3F7E254}"/>
    <cellStyle name="Normal 8 2 3 4 4" xfId="2067" xr:uid="{CFBECCDC-421B-4286-AF81-89C9C77FBEBA}"/>
    <cellStyle name="Normal 8 2 3 5" xfId="775" xr:uid="{1A694AF9-E007-48A4-99BA-FA396FAC8EA3}"/>
    <cellStyle name="Normal 8 2 3 5 2" xfId="2068" xr:uid="{11073D50-73D5-4314-BE6E-79D4293BCCF8}"/>
    <cellStyle name="Normal 8 2 3 5 2 2" xfId="2069" xr:uid="{26C0D2F7-0106-4814-B859-76E240012EA5}"/>
    <cellStyle name="Normal 8 2 3 5 3" xfId="2070" xr:uid="{F1124D87-58CC-4A07-95BF-1DCDADCF3DC9}"/>
    <cellStyle name="Normal 8 2 3 5 4" xfId="3736" xr:uid="{FC8AB138-7F77-4268-9D74-6725D9F23485}"/>
    <cellStyle name="Normal 8 2 3 6" xfId="2071" xr:uid="{88EE8C8D-483E-48C2-B856-4CFE66EBF85B}"/>
    <cellStyle name="Normal 8 2 3 6 2" xfId="2072" xr:uid="{2955695C-0FC3-45E6-8F68-3B242CCF7342}"/>
    <cellStyle name="Normal 8 2 3 7" xfId="2073" xr:uid="{09A70582-6683-4AA6-B71C-D826244483DE}"/>
    <cellStyle name="Normal 8 2 3 8" xfId="3737" xr:uid="{C2DEAB55-20D9-4BC5-AC7A-8EEC9F12A312}"/>
    <cellStyle name="Normal 8 2 4" xfId="155" xr:uid="{9CB6FAF8-B9A1-4A8D-8C3E-C37B449E30EA}"/>
    <cellStyle name="Normal 8 2 4 2" xfId="449" xr:uid="{57012BC9-DB63-4F49-B5DF-18C8B458DA7B}"/>
    <cellStyle name="Normal 8 2 4 2 2" xfId="776" xr:uid="{CBA18826-5369-41F7-A5E7-8C62C4F32540}"/>
    <cellStyle name="Normal 8 2 4 2 2 2" xfId="2074" xr:uid="{27506C74-C297-4991-AD65-A0DE72BAD619}"/>
    <cellStyle name="Normal 8 2 4 2 2 2 2" xfId="2075" xr:uid="{53F97468-1669-49C0-B467-B42713337DB8}"/>
    <cellStyle name="Normal 8 2 4 2 2 3" xfId="2076" xr:uid="{534D8A62-69EB-4143-8FCA-CF02E2D143E9}"/>
    <cellStyle name="Normal 8 2 4 2 2 4" xfId="3738" xr:uid="{382C8240-63E6-4315-B190-71540B06AAA8}"/>
    <cellStyle name="Normal 8 2 4 2 3" xfId="2077" xr:uid="{779D2B8C-19B0-4DB5-BB3D-89C400B15F1C}"/>
    <cellStyle name="Normal 8 2 4 2 3 2" xfId="2078" xr:uid="{9777D518-F9E8-4063-93AD-6ABFBCC65CC6}"/>
    <cellStyle name="Normal 8 2 4 2 4" xfId="2079" xr:uid="{A3C46C0B-6A17-4866-9DDA-1DB9529F14BE}"/>
    <cellStyle name="Normal 8 2 4 2 5" xfId="3739" xr:uid="{44518AC9-D0A0-4D83-AD4B-5888A9EB45A0}"/>
    <cellStyle name="Normal 8 2 4 3" xfId="777" xr:uid="{86C8EB9C-AF67-46BD-B8E4-EE8CD9DA05DE}"/>
    <cellStyle name="Normal 8 2 4 3 2" xfId="2080" xr:uid="{402F1C2E-BE2B-476B-9362-21C5B8F8800B}"/>
    <cellStyle name="Normal 8 2 4 3 2 2" xfId="2081" xr:uid="{AD48D024-C406-4703-8EBC-A87EFD0CBFE7}"/>
    <cellStyle name="Normal 8 2 4 3 3" xfId="2082" xr:uid="{3A8D3926-F710-451D-8D11-F99EEED6AE90}"/>
    <cellStyle name="Normal 8 2 4 3 4" xfId="3740" xr:uid="{78BE1847-C6DF-4ACD-89C9-6E63A5FE0273}"/>
    <cellStyle name="Normal 8 2 4 4" xfId="2083" xr:uid="{C0844AA7-7A98-405D-9822-77B30CB9D619}"/>
    <cellStyle name="Normal 8 2 4 4 2" xfId="2084" xr:uid="{A60780A9-921A-4187-AB77-4F778BDFF961}"/>
    <cellStyle name="Normal 8 2 4 4 3" xfId="3741" xr:uid="{3DA379D1-FE4B-4B87-9A54-1E48B572D7CD}"/>
    <cellStyle name="Normal 8 2 4 4 4" xfId="3742" xr:uid="{2276822B-1679-4878-9896-C7B15714F981}"/>
    <cellStyle name="Normal 8 2 4 5" xfId="2085" xr:uid="{5A12B71A-903D-425F-AEBE-41284C53DD70}"/>
    <cellStyle name="Normal 8 2 4 6" xfId="3743" xr:uid="{AFB6C491-0993-48F0-A2D5-6B28FFF75D47}"/>
    <cellStyle name="Normal 8 2 4 7" xfId="3744" xr:uid="{AD591D92-6757-475D-83D9-28303E7B9B1A}"/>
    <cellStyle name="Normal 8 2 5" xfId="381" xr:uid="{D84D7ED2-8BF6-4647-B7A1-E36D340CDFC9}"/>
    <cellStyle name="Normal 8 2 5 2" xfId="778" xr:uid="{62718D65-B515-4B64-BA79-66F311525969}"/>
    <cellStyle name="Normal 8 2 5 2 2" xfId="779" xr:uid="{7D5F594C-99C6-49E8-8B7A-A7C0DF50C03A}"/>
    <cellStyle name="Normal 8 2 5 2 2 2" xfId="2086" xr:uid="{8DDE2D4F-DFC6-4999-8715-2D11D7FBE480}"/>
    <cellStyle name="Normal 8 2 5 2 2 2 2" xfId="2087" xr:uid="{D8DFEE99-A777-4285-A302-546313BB1686}"/>
    <cellStyle name="Normal 8 2 5 2 2 3" xfId="2088" xr:uid="{A6EA7306-D634-4791-BEB2-81236EBC32FC}"/>
    <cellStyle name="Normal 8 2 5 2 3" xfId="2089" xr:uid="{CC20EDC5-C2FC-49EF-A62E-5A1218317323}"/>
    <cellStyle name="Normal 8 2 5 2 3 2" xfId="2090" xr:uid="{25DEB1DA-BE1C-48CD-BEF3-5EF9859DBE8A}"/>
    <cellStyle name="Normal 8 2 5 2 4" xfId="2091" xr:uid="{8810C358-881C-4D33-B01F-85D7CCC6C42F}"/>
    <cellStyle name="Normal 8 2 5 3" xfId="780" xr:uid="{F88748A4-F9BF-4A08-BDC6-2A2FA896303A}"/>
    <cellStyle name="Normal 8 2 5 3 2" xfId="2092" xr:uid="{F6BDC383-3121-4BD0-B5F2-792E557492A0}"/>
    <cellStyle name="Normal 8 2 5 3 2 2" xfId="2093" xr:uid="{ECC2FD55-1FC0-47F0-B320-33CCCB64D1E9}"/>
    <cellStyle name="Normal 8 2 5 3 3" xfId="2094" xr:uid="{60201339-68AB-4F59-BCD2-CFE4A9A12039}"/>
    <cellStyle name="Normal 8 2 5 3 4" xfId="3745" xr:uid="{F637FDCE-2B54-4D1D-A8F8-D4EBC668AD1C}"/>
    <cellStyle name="Normal 8 2 5 4" xfId="2095" xr:uid="{46FE1337-CCE3-4C6C-B575-C1773F5D0B15}"/>
    <cellStyle name="Normal 8 2 5 4 2" xfId="2096" xr:uid="{C6DCF9B6-3F2E-4877-89EF-C5D2C916C430}"/>
    <cellStyle name="Normal 8 2 5 5" xfId="2097" xr:uid="{C6A0F76E-FBBE-4DD9-B8E7-387AF2C36F58}"/>
    <cellStyle name="Normal 8 2 5 6" xfId="3746" xr:uid="{C469A6C4-88D3-4AFE-9562-AA137567D296}"/>
    <cellStyle name="Normal 8 2 6" xfId="382" xr:uid="{5F8306A6-C492-4B0B-AAA5-76B1DF4DDA0F}"/>
    <cellStyle name="Normal 8 2 6 2" xfId="781" xr:uid="{701FFCE0-637A-4E8A-AE39-C8CEC7E167E0}"/>
    <cellStyle name="Normal 8 2 6 2 2" xfId="2098" xr:uid="{2E33F0C8-7C97-4D58-93C8-6930C7809471}"/>
    <cellStyle name="Normal 8 2 6 2 2 2" xfId="2099" xr:uid="{3D06F37A-5678-44FB-8446-048D6486D066}"/>
    <cellStyle name="Normal 8 2 6 2 3" xfId="2100" xr:uid="{F3A985DD-015A-4DE8-BDFA-5D2FCE1215E3}"/>
    <cellStyle name="Normal 8 2 6 2 4" xfId="3747" xr:uid="{0FAD0A82-DA0A-4AB8-885D-66B1EEFD3E44}"/>
    <cellStyle name="Normal 8 2 6 3" xfId="2101" xr:uid="{D2683D2A-BED0-48DA-83E4-54A021EBA6DC}"/>
    <cellStyle name="Normal 8 2 6 3 2" xfId="2102" xr:uid="{A03BE29C-BCA4-4B71-89D6-5AE90D16518A}"/>
    <cellStyle name="Normal 8 2 6 4" xfId="2103" xr:uid="{0EB68653-62F0-4511-A41F-8553EA8DEE69}"/>
    <cellStyle name="Normal 8 2 6 5" xfId="3748" xr:uid="{DF91CC98-6467-4171-8559-743A87F99970}"/>
    <cellStyle name="Normal 8 2 7" xfId="782" xr:uid="{2F512C5D-48D2-4FDB-886C-F2160C5CA567}"/>
    <cellStyle name="Normal 8 2 7 2" xfId="2104" xr:uid="{F4033730-EB2A-4ED8-8C31-F70BE92BEEAA}"/>
    <cellStyle name="Normal 8 2 7 2 2" xfId="2105" xr:uid="{B6B06747-B0E0-4269-8A67-5DAD1101D5F0}"/>
    <cellStyle name="Normal 8 2 7 3" xfId="2106" xr:uid="{426B6AE1-F446-46A4-96B5-F4AE0253522F}"/>
    <cellStyle name="Normal 8 2 7 4" xfId="3749" xr:uid="{002C5133-4BF0-494D-BD8E-A11A3D893DF7}"/>
    <cellStyle name="Normal 8 2 8" xfId="2107" xr:uid="{CF9CCF44-7E3C-4D01-9CE4-E1B87927566D}"/>
    <cellStyle name="Normal 8 2 8 2" xfId="2108" xr:uid="{A9991F41-DEE8-4B70-A1B5-313626C2C083}"/>
    <cellStyle name="Normal 8 2 8 3" xfId="3750" xr:uid="{1D057784-B87E-4418-93C7-AE77905733B4}"/>
    <cellStyle name="Normal 8 2 8 4" xfId="3751" xr:uid="{6AD13BC9-BEDE-459A-8257-F4D840494342}"/>
    <cellStyle name="Normal 8 2 9" xfId="2109" xr:uid="{CF657587-624C-4DB4-9485-5D001A7B00F1}"/>
    <cellStyle name="Normal 8 3" xfId="156" xr:uid="{51C3B686-6047-42CB-93EE-1699E1C68900}"/>
    <cellStyle name="Normal 8 3 10" xfId="3752" xr:uid="{1761A9CE-9019-41F2-9180-F799359FB73E}"/>
    <cellStyle name="Normal 8 3 11" xfId="3753" xr:uid="{2B36DF2F-9AB3-4132-937E-DAC9E83AD606}"/>
    <cellStyle name="Normal 8 3 2" xfId="157" xr:uid="{07EE2361-47FF-4E83-A29C-37652CD54A3C}"/>
    <cellStyle name="Normal 8 3 2 2" xfId="158" xr:uid="{A6153D1F-3CD6-4670-9736-F2C88D318C30}"/>
    <cellStyle name="Normal 8 3 2 2 2" xfId="383" xr:uid="{5D9A2328-D120-4A9E-9A1F-378AD9FE7F40}"/>
    <cellStyle name="Normal 8 3 2 2 2 2" xfId="783" xr:uid="{92CE763A-AA54-433C-93A0-D98D09411672}"/>
    <cellStyle name="Normal 8 3 2 2 2 2 2" xfId="2110" xr:uid="{D97A5ADB-652D-4E70-AC30-6BB022293D60}"/>
    <cellStyle name="Normal 8 3 2 2 2 2 2 2" xfId="2111" xr:uid="{06FB97D8-7230-4D26-B69D-EFABC525EDEF}"/>
    <cellStyle name="Normal 8 3 2 2 2 2 3" xfId="2112" xr:uid="{AD1EF8B0-C305-45C8-A3B3-EC7F533C46F6}"/>
    <cellStyle name="Normal 8 3 2 2 2 2 4" xfId="3754" xr:uid="{DDCE376E-70F8-4071-962B-4FF77916E493}"/>
    <cellStyle name="Normal 8 3 2 2 2 3" xfId="2113" xr:uid="{DE6AD304-C65C-4BC7-A1C5-6635E6E1B1BF}"/>
    <cellStyle name="Normal 8 3 2 2 2 3 2" xfId="2114" xr:uid="{2DD2A427-F0EA-41F9-A709-07901236D8BB}"/>
    <cellStyle name="Normal 8 3 2 2 2 3 3" xfId="3755" xr:uid="{A5153D15-3938-40AE-A2B6-F860841157B8}"/>
    <cellStyle name="Normal 8 3 2 2 2 3 4" xfId="3756" xr:uid="{3306F9FD-7BF3-4C13-9522-5FBF3C04DE50}"/>
    <cellStyle name="Normal 8 3 2 2 2 4" xfId="2115" xr:uid="{865B7615-962F-4626-A428-836C1192D87C}"/>
    <cellStyle name="Normal 8 3 2 2 2 5" xfId="3757" xr:uid="{E54F6D54-945A-485F-AA11-7F39267C0628}"/>
    <cellStyle name="Normal 8 3 2 2 2 6" xfId="3758" xr:uid="{875B0D01-715E-4B42-A41B-CBE794C06379}"/>
    <cellStyle name="Normal 8 3 2 2 3" xfId="784" xr:uid="{07DC0495-A5E1-4D0C-8629-FC87CACAC73E}"/>
    <cellStyle name="Normal 8 3 2 2 3 2" xfId="2116" xr:uid="{05113CF6-3379-44E5-BBAB-7EFB5A708A88}"/>
    <cellStyle name="Normal 8 3 2 2 3 2 2" xfId="2117" xr:uid="{92EAADE7-3134-44F2-AB98-27AFACBF552B}"/>
    <cellStyle name="Normal 8 3 2 2 3 2 3" xfId="3759" xr:uid="{8BF1CA42-6720-4F5A-A3C8-6CD92F714414}"/>
    <cellStyle name="Normal 8 3 2 2 3 2 4" xfId="3760" xr:uid="{F78D8B37-C69A-43A9-9413-8A4AD163473A}"/>
    <cellStyle name="Normal 8 3 2 2 3 3" xfId="2118" xr:uid="{40AA94ED-AEF1-4E8B-A746-419B25584B72}"/>
    <cellStyle name="Normal 8 3 2 2 3 4" xfId="3761" xr:uid="{BE6490C5-03BA-439A-99C8-F5012A0AB2BF}"/>
    <cellStyle name="Normal 8 3 2 2 3 5" xfId="3762" xr:uid="{EE85A5F6-DC2D-4A35-808D-1EE0B9AFABF3}"/>
    <cellStyle name="Normal 8 3 2 2 4" xfId="2119" xr:uid="{056E2DF7-561F-4751-AE55-356918AC22CB}"/>
    <cellStyle name="Normal 8 3 2 2 4 2" xfId="2120" xr:uid="{1CCB14C1-12FB-465D-99CD-28F91C80BB7A}"/>
    <cellStyle name="Normal 8 3 2 2 4 3" xfId="3763" xr:uid="{8AFBCCC8-21FE-445A-B6B5-D2D2C6D92F86}"/>
    <cellStyle name="Normal 8 3 2 2 4 4" xfId="3764" xr:uid="{AED3C8F3-470F-4327-8687-4BA2F2A8719E}"/>
    <cellStyle name="Normal 8 3 2 2 5" xfId="2121" xr:uid="{65D6E24E-8281-43C7-BB02-F6EB504DEB2C}"/>
    <cellStyle name="Normal 8 3 2 2 5 2" xfId="3765" xr:uid="{050AFE15-E615-4529-8CD1-0206F6074242}"/>
    <cellStyle name="Normal 8 3 2 2 5 3" xfId="3766" xr:uid="{A9EA44A6-6985-4762-B4F4-D968EBB6BABE}"/>
    <cellStyle name="Normal 8 3 2 2 5 4" xfId="3767" xr:uid="{B6EDC5ED-7A8C-4AAA-92B0-05E4D9920739}"/>
    <cellStyle name="Normal 8 3 2 2 6" xfId="3768" xr:uid="{ABD56C47-626C-4E0E-A6C8-E535F02BC354}"/>
    <cellStyle name="Normal 8 3 2 2 7" xfId="3769" xr:uid="{21E6C017-A52B-4BBD-9618-2D946A38D148}"/>
    <cellStyle name="Normal 8 3 2 2 8" xfId="3770" xr:uid="{2A79BC0F-31AF-4FA3-92D7-55223C959528}"/>
    <cellStyle name="Normal 8 3 2 3" xfId="384" xr:uid="{DF0D54DD-3E47-41AB-8665-0A912C68B000}"/>
    <cellStyle name="Normal 8 3 2 3 2" xfId="785" xr:uid="{0B8202BA-A45E-4D41-B8BF-0FF1C8B74C74}"/>
    <cellStyle name="Normal 8 3 2 3 2 2" xfId="786" xr:uid="{3976D539-673B-49AE-86B6-E9C42E720DBF}"/>
    <cellStyle name="Normal 8 3 2 3 2 2 2" xfId="2122" xr:uid="{941CDE29-E03C-4613-9291-09DA4EEDF47D}"/>
    <cellStyle name="Normal 8 3 2 3 2 2 2 2" xfId="2123" xr:uid="{765650A0-B62D-442A-8520-C7FFE42171A7}"/>
    <cellStyle name="Normal 8 3 2 3 2 2 3" xfId="2124" xr:uid="{7E61529F-288E-4CEE-A4D1-DF0EBA95F6A2}"/>
    <cellStyle name="Normal 8 3 2 3 2 3" xfId="2125" xr:uid="{A64A7B6A-3A81-48A7-BEC9-C71D4818F81B}"/>
    <cellStyle name="Normal 8 3 2 3 2 3 2" xfId="2126" xr:uid="{16D3B8DC-4E63-40A8-8AF2-575593028695}"/>
    <cellStyle name="Normal 8 3 2 3 2 4" xfId="2127" xr:uid="{D032329F-FAF3-4632-AF87-C2D3E9728AF2}"/>
    <cellStyle name="Normal 8 3 2 3 3" xfId="787" xr:uid="{B0D5E66B-F119-419D-9872-FD7A8D3EC211}"/>
    <cellStyle name="Normal 8 3 2 3 3 2" xfId="2128" xr:uid="{482CAC4D-636D-4521-BE83-C4A79B6DB226}"/>
    <cellStyle name="Normal 8 3 2 3 3 2 2" xfId="2129" xr:uid="{0CEEF163-47D2-4853-B299-0AD92F35047D}"/>
    <cellStyle name="Normal 8 3 2 3 3 3" xfId="2130" xr:uid="{E0246FA1-4C31-4F1E-B808-809FB2B066FC}"/>
    <cellStyle name="Normal 8 3 2 3 3 4" xfId="3771" xr:uid="{35AF5FA3-8771-4243-ACD6-C3E35BBB0AC1}"/>
    <cellStyle name="Normal 8 3 2 3 4" xfId="2131" xr:uid="{507A1048-F19E-4655-B5BF-D4BFD8327327}"/>
    <cellStyle name="Normal 8 3 2 3 4 2" xfId="2132" xr:uid="{0230FA83-CBE4-45F8-A647-13442C86419A}"/>
    <cellStyle name="Normal 8 3 2 3 5" xfId="2133" xr:uid="{9766CA16-BF92-45A7-A666-191A0EA3A3CD}"/>
    <cellStyle name="Normal 8 3 2 3 6" xfId="3772" xr:uid="{D7CEC2AD-52D8-461B-9B7C-8349FAF0354A}"/>
    <cellStyle name="Normal 8 3 2 4" xfId="385" xr:uid="{5A089F90-15D7-4BB5-ADFE-622775C63E9F}"/>
    <cellStyle name="Normal 8 3 2 4 2" xfId="788" xr:uid="{C239BC1F-836C-4E08-AB4F-F9A6CAA4093A}"/>
    <cellStyle name="Normal 8 3 2 4 2 2" xfId="2134" xr:uid="{6FA2A25A-D869-4EA5-AB6E-EF26CEA900AC}"/>
    <cellStyle name="Normal 8 3 2 4 2 2 2" xfId="2135" xr:uid="{FBF83F4B-884E-4759-ABA6-A3FE6424A81D}"/>
    <cellStyle name="Normal 8 3 2 4 2 3" xfId="2136" xr:uid="{44DBB7B5-CC99-4805-B3FE-27056184ED70}"/>
    <cellStyle name="Normal 8 3 2 4 2 4" xfId="3773" xr:uid="{4211222F-9447-4BF8-9F2F-CCF3BEE4EB69}"/>
    <cellStyle name="Normal 8 3 2 4 3" xfId="2137" xr:uid="{30E7614C-9FBE-42E3-916F-AF7523178845}"/>
    <cellStyle name="Normal 8 3 2 4 3 2" xfId="2138" xr:uid="{29F5C35E-68B1-4C05-90E9-6A7CF972B7E1}"/>
    <cellStyle name="Normal 8 3 2 4 4" xfId="2139" xr:uid="{C34C9711-8299-41FD-93BD-24DF0A89FCF8}"/>
    <cellStyle name="Normal 8 3 2 4 5" xfId="3774" xr:uid="{2447D1AB-D1A7-445B-B493-5135707B3303}"/>
    <cellStyle name="Normal 8 3 2 5" xfId="386" xr:uid="{927575F2-2525-45E1-8DD1-800AB0C180A2}"/>
    <cellStyle name="Normal 8 3 2 5 2" xfId="2140" xr:uid="{ACAF8412-BF75-4A3D-AA0A-3954C67D0672}"/>
    <cellStyle name="Normal 8 3 2 5 2 2" xfId="2141" xr:uid="{6A296A54-4DBB-4F51-8511-D49B87829811}"/>
    <cellStyle name="Normal 8 3 2 5 3" xfId="2142" xr:uid="{A39B97CE-50B6-4CEA-8EEB-8C202EBA375A}"/>
    <cellStyle name="Normal 8 3 2 5 4" xfId="3775" xr:uid="{FE0A8C7C-F084-4EFD-835C-51C375C5FA63}"/>
    <cellStyle name="Normal 8 3 2 6" xfId="2143" xr:uid="{DF8EC468-E385-4D93-B145-4A1B58EDF655}"/>
    <cellStyle name="Normal 8 3 2 6 2" xfId="2144" xr:uid="{5207ED52-4C3F-4C0D-A49F-DC1028D3F7D7}"/>
    <cellStyle name="Normal 8 3 2 6 3" xfId="3776" xr:uid="{A7B813B3-5AED-4569-A3CB-87888F96D9C9}"/>
    <cellStyle name="Normal 8 3 2 6 4" xfId="3777" xr:uid="{122DE30C-A8CB-458A-B6B6-3AAF68C3E47D}"/>
    <cellStyle name="Normal 8 3 2 7" xfId="2145" xr:uid="{9A057A42-EE07-4088-8617-1F3C65F0A5C0}"/>
    <cellStyle name="Normal 8 3 2 8" xfId="3778" xr:uid="{BAFB37B1-8406-4081-A135-0BBFC2DE33F5}"/>
    <cellStyle name="Normal 8 3 2 9" xfId="3779" xr:uid="{D2C8D1C5-8E19-4EA1-A25D-8B9E006EED85}"/>
    <cellStyle name="Normal 8 3 3" xfId="159" xr:uid="{F1C777D1-8D9F-499A-B694-C95AFEDB64DB}"/>
    <cellStyle name="Normal 8 3 3 2" xfId="160" xr:uid="{8B029415-4131-401E-AE3C-32CADBC67ADB}"/>
    <cellStyle name="Normal 8 3 3 2 2" xfId="789" xr:uid="{F81CF959-C9C3-460F-A5AA-2AEC081BC399}"/>
    <cellStyle name="Normal 8 3 3 2 2 2" xfId="2146" xr:uid="{36A2F6FB-FFBD-4AF8-8AB1-D63BF0E10464}"/>
    <cellStyle name="Normal 8 3 3 2 2 2 2" xfId="2147" xr:uid="{C84CDFD9-E1BC-4E75-B171-270C9E8DEE5C}"/>
    <cellStyle name="Normal 8 3 3 2 2 2 2 2" xfId="4492" xr:uid="{DCF14C0A-379A-431B-87CA-28B6B8B699BC}"/>
    <cellStyle name="Normal 8 3 3 2 2 2 3" xfId="4493" xr:uid="{199A1B6C-5A9D-479E-A084-F30F0D505562}"/>
    <cellStyle name="Normal 8 3 3 2 2 3" xfId="2148" xr:uid="{E02D3535-6216-4F77-ADDB-05706CEA3F10}"/>
    <cellStyle name="Normal 8 3 3 2 2 3 2" xfId="4494" xr:uid="{A07BA1FA-7B1C-4AA9-8626-9460EEAF7542}"/>
    <cellStyle name="Normal 8 3 3 2 2 4" xfId="3780" xr:uid="{1555839F-FA27-43BA-9B90-1F60E1C6D875}"/>
    <cellStyle name="Normal 8 3 3 2 3" xfId="2149" xr:uid="{69B1623F-F4B1-469F-A261-9BC0BCA8E9B2}"/>
    <cellStyle name="Normal 8 3 3 2 3 2" xfId="2150" xr:uid="{6643732C-FB7D-4AFE-9014-2C3C77666DDE}"/>
    <cellStyle name="Normal 8 3 3 2 3 2 2" xfId="4495" xr:uid="{8886DD1D-A34B-44B7-A10E-563311E8E32A}"/>
    <cellStyle name="Normal 8 3 3 2 3 3" xfId="3781" xr:uid="{14A824EC-2538-471C-9FE3-9E46E44BA701}"/>
    <cellStyle name="Normal 8 3 3 2 3 4" xfId="3782" xr:uid="{F7C6BDB8-3FDE-4D52-819F-4D095C91A13A}"/>
    <cellStyle name="Normal 8 3 3 2 4" xfId="2151" xr:uid="{4997282B-4A65-4BE9-A9ED-661E852DAA1E}"/>
    <cellStyle name="Normal 8 3 3 2 4 2" xfId="4496" xr:uid="{0777FEC1-F559-40F6-BE1F-6386CFE3593D}"/>
    <cellStyle name="Normal 8 3 3 2 5" xfId="3783" xr:uid="{4136F2CF-6DEE-4708-ACCE-0F47C2C222D7}"/>
    <cellStyle name="Normal 8 3 3 2 6" xfId="3784" xr:uid="{7992F04C-A674-4CD8-936F-6138408D8788}"/>
    <cellStyle name="Normal 8 3 3 3" xfId="387" xr:uid="{CE91EBDF-71A8-4982-BFC0-9E3FEFE7AD9D}"/>
    <cellStyle name="Normal 8 3 3 3 2" xfId="2152" xr:uid="{D1EFD657-0741-4336-8E2F-27FA368AE711}"/>
    <cellStyle name="Normal 8 3 3 3 2 2" xfId="2153" xr:uid="{243C4802-E2C0-4D0C-83C9-A1B186D5AAB8}"/>
    <cellStyle name="Normal 8 3 3 3 2 2 2" xfId="4497" xr:uid="{659776A5-BDC7-43DC-8D6D-68DEFA209F77}"/>
    <cellStyle name="Normal 8 3 3 3 2 3" xfId="3785" xr:uid="{B2D1B6BE-8341-42AD-B3B6-577735400747}"/>
    <cellStyle name="Normal 8 3 3 3 2 4" xfId="3786" xr:uid="{F8AD87D1-2428-4A98-8331-2DC45A31B569}"/>
    <cellStyle name="Normal 8 3 3 3 3" xfId="2154" xr:uid="{A5A82DFA-5B63-4E11-99F9-51F190CA73A2}"/>
    <cellStyle name="Normal 8 3 3 3 3 2" xfId="4498" xr:uid="{78E0AD3A-60E5-4FF8-B8D7-0843FBE83DCE}"/>
    <cellStyle name="Normal 8 3 3 3 4" xfId="3787" xr:uid="{D5043853-C1DA-46EF-9001-BE069DD9D325}"/>
    <cellStyle name="Normal 8 3 3 3 5" xfId="3788" xr:uid="{AD5291D9-65E9-48A9-876E-93DD7F188700}"/>
    <cellStyle name="Normal 8 3 3 4" xfId="2155" xr:uid="{5931DFCE-E6AE-4D6D-BA5D-456FB12C4C3A}"/>
    <cellStyle name="Normal 8 3 3 4 2" xfId="2156" xr:uid="{5238FFBA-5348-415B-93E2-F592B8B8F892}"/>
    <cellStyle name="Normal 8 3 3 4 2 2" xfId="4499" xr:uid="{7258E0EF-19FA-418A-9A98-A3AE45BFD376}"/>
    <cellStyle name="Normal 8 3 3 4 3" xfId="3789" xr:uid="{B56E5380-2CE5-4987-88A7-1336322A5C29}"/>
    <cellStyle name="Normal 8 3 3 4 4" xfId="3790" xr:uid="{2F1A4BDF-6763-4C0F-BA47-0F5E2C22C721}"/>
    <cellStyle name="Normal 8 3 3 5" xfId="2157" xr:uid="{FDC8F5B2-5EF9-4FBA-831C-89B8CAF16C0E}"/>
    <cellStyle name="Normal 8 3 3 5 2" xfId="3791" xr:uid="{EBAB8C19-32DC-466B-BAFB-64C5969DE957}"/>
    <cellStyle name="Normal 8 3 3 5 3" xfId="3792" xr:uid="{71DD5B0B-45D3-4E4E-853B-D0C10166E0C7}"/>
    <cellStyle name="Normal 8 3 3 5 4" xfId="3793" xr:uid="{BE06437F-E358-425F-82A8-CCB914A13D74}"/>
    <cellStyle name="Normal 8 3 3 6" xfId="3794" xr:uid="{F27A6C76-4BDD-47CE-B463-14CC712327E5}"/>
    <cellStyle name="Normal 8 3 3 7" xfId="3795" xr:uid="{8BD37436-B480-4948-B3B3-88BDB76E3396}"/>
    <cellStyle name="Normal 8 3 3 8" xfId="3796" xr:uid="{9B50B123-1BA0-4FFD-96A8-47A51022F561}"/>
    <cellStyle name="Normal 8 3 4" xfId="161" xr:uid="{6AC03B02-B77A-4772-AF49-0D1462FB2581}"/>
    <cellStyle name="Normal 8 3 4 2" xfId="790" xr:uid="{36A43F86-D518-466C-B232-C46F45409F5E}"/>
    <cellStyle name="Normal 8 3 4 2 2" xfId="791" xr:uid="{7641870F-36F3-4929-A282-34776A726403}"/>
    <cellStyle name="Normal 8 3 4 2 2 2" xfId="2158" xr:uid="{E55D1ACF-1635-47BA-AE79-B4E4E02FB8B7}"/>
    <cellStyle name="Normal 8 3 4 2 2 2 2" xfId="2159" xr:uid="{1284980C-C610-46B8-99C0-FC2D57F1A52F}"/>
    <cellStyle name="Normal 8 3 4 2 2 3" xfId="2160" xr:uid="{5F729DB5-F199-47F8-BFA0-7B0F49B4EF86}"/>
    <cellStyle name="Normal 8 3 4 2 2 4" xfId="3797" xr:uid="{0CCF5F37-F46F-49C8-928D-76AB1D3581C9}"/>
    <cellStyle name="Normal 8 3 4 2 3" xfId="2161" xr:uid="{2912A976-7FF9-4A39-86A4-BEA876C1F94D}"/>
    <cellStyle name="Normal 8 3 4 2 3 2" xfId="2162" xr:uid="{253EFA0F-B6C3-48F7-B82D-138E6143BBBE}"/>
    <cellStyle name="Normal 8 3 4 2 4" xfId="2163" xr:uid="{6FA9D13C-2EEF-431A-92CF-51F02033DB17}"/>
    <cellStyle name="Normal 8 3 4 2 5" xfId="3798" xr:uid="{5ED99AC4-3521-40C5-A5E5-166C7D0C1C7D}"/>
    <cellStyle name="Normal 8 3 4 3" xfId="792" xr:uid="{E4D366CC-503F-47C0-AAA4-EFE8B52B6361}"/>
    <cellStyle name="Normal 8 3 4 3 2" xfId="2164" xr:uid="{A1C4CD09-F12E-4425-AD53-270CE743481E}"/>
    <cellStyle name="Normal 8 3 4 3 2 2" xfId="2165" xr:uid="{745CA495-EB4A-4D38-98C9-7A66B69AF922}"/>
    <cellStyle name="Normal 8 3 4 3 3" xfId="2166" xr:uid="{44BEE436-07A5-4E49-A52A-B2AD913557BA}"/>
    <cellStyle name="Normal 8 3 4 3 4" xfId="3799" xr:uid="{852FE89C-0138-4216-9A18-AF1F3C6B2C65}"/>
    <cellStyle name="Normal 8 3 4 4" xfId="2167" xr:uid="{CC3F0ED1-FDDB-44B5-8C1F-976F5241D354}"/>
    <cellStyle name="Normal 8 3 4 4 2" xfId="2168" xr:uid="{06C337E3-0157-4818-94CA-0547407E724E}"/>
    <cellStyle name="Normal 8 3 4 4 3" xfId="3800" xr:uid="{ED39FC26-268F-4497-A045-BC97970A96A4}"/>
    <cellStyle name="Normal 8 3 4 4 4" xfId="3801" xr:uid="{C8844425-BEE9-4A14-8545-445385265D64}"/>
    <cellStyle name="Normal 8 3 4 5" xfId="2169" xr:uid="{2C9C5191-DC7C-4044-A398-7E1DE6FF60EE}"/>
    <cellStyle name="Normal 8 3 4 6" xfId="3802" xr:uid="{E3F086FA-D7E2-4241-BBBF-FCA115BD3F1F}"/>
    <cellStyle name="Normal 8 3 4 7" xfId="3803" xr:uid="{2D4506A7-1DD6-46E3-8817-8087B43C4CB7}"/>
    <cellStyle name="Normal 8 3 5" xfId="388" xr:uid="{35D6B44E-C197-4207-971F-D200A9ED7764}"/>
    <cellStyle name="Normal 8 3 5 2" xfId="793" xr:uid="{38EAE4D5-E3DE-4ABD-864F-D04724F645BE}"/>
    <cellStyle name="Normal 8 3 5 2 2" xfId="2170" xr:uid="{CBA1D527-D3E5-4A37-8B4C-97093E2D4F4F}"/>
    <cellStyle name="Normal 8 3 5 2 2 2" xfId="2171" xr:uid="{62EC10FB-9AB1-4089-83CC-5C11128347B4}"/>
    <cellStyle name="Normal 8 3 5 2 3" xfId="2172" xr:uid="{A9302E1D-05C2-4C2A-A6E1-C757A4681990}"/>
    <cellStyle name="Normal 8 3 5 2 4" xfId="3804" xr:uid="{91C1DAE0-37B0-40C4-AB99-31E4C62FDFF6}"/>
    <cellStyle name="Normal 8 3 5 3" xfId="2173" xr:uid="{2085F6EE-AB14-45E5-A700-11135A0A3BD3}"/>
    <cellStyle name="Normal 8 3 5 3 2" xfId="2174" xr:uid="{2716D6DA-B445-4429-B3B0-EAFB6A9CDF8D}"/>
    <cellStyle name="Normal 8 3 5 3 3" xfId="3805" xr:uid="{A64BA4B8-D659-4C46-96A3-B2E8AC005AF3}"/>
    <cellStyle name="Normal 8 3 5 3 4" xfId="3806" xr:uid="{ACF2274C-A0E0-4CFB-A209-F45463DF1134}"/>
    <cellStyle name="Normal 8 3 5 4" xfId="2175" xr:uid="{F14FC3D5-E8FC-4D0F-A153-1DFBFA463E5F}"/>
    <cellStyle name="Normal 8 3 5 5" xfId="3807" xr:uid="{CF07E2C8-3AC8-4242-A033-4A6D5998EC62}"/>
    <cellStyle name="Normal 8 3 5 6" xfId="3808" xr:uid="{70ABB194-25B7-4C34-8305-659FC48181BC}"/>
    <cellStyle name="Normal 8 3 6" xfId="389" xr:uid="{970633E6-4140-4F7C-A3D8-183E5134C863}"/>
    <cellStyle name="Normal 8 3 6 2" xfId="2176" xr:uid="{863DDF9C-9A34-4CF7-A094-F993F0FB5117}"/>
    <cellStyle name="Normal 8 3 6 2 2" xfId="2177" xr:uid="{CE017A42-D7A7-4068-A139-E6BEEFA457C3}"/>
    <cellStyle name="Normal 8 3 6 2 3" xfId="3809" xr:uid="{9486A820-2BAA-4DA3-8428-484931A0A14F}"/>
    <cellStyle name="Normal 8 3 6 2 4" xfId="3810" xr:uid="{AF78097F-2167-459B-82DE-0F1810DF0590}"/>
    <cellStyle name="Normal 8 3 6 3" xfId="2178" xr:uid="{50097122-05DB-435A-9A2A-6E4D5D4F5D7C}"/>
    <cellStyle name="Normal 8 3 6 4" xfId="3811" xr:uid="{04A0FEA2-1E12-4628-8518-BADD3097BCBF}"/>
    <cellStyle name="Normal 8 3 6 5" xfId="3812" xr:uid="{A94E8B33-F6A4-4C01-903B-0CC2C9B32E10}"/>
    <cellStyle name="Normal 8 3 7" xfId="2179" xr:uid="{AC39EAA8-0C30-4370-BF9B-9E67F6418701}"/>
    <cellStyle name="Normal 8 3 7 2" xfId="2180" xr:uid="{1039654E-7F42-48C5-8474-F741E2F927AA}"/>
    <cellStyle name="Normal 8 3 7 3" xfId="3813" xr:uid="{4DE30A41-7326-4E08-9B80-C100DFEDBD9A}"/>
    <cellStyle name="Normal 8 3 7 4" xfId="3814" xr:uid="{F810BF69-FD80-4BD8-AF19-7BA4B5E31A43}"/>
    <cellStyle name="Normal 8 3 8" xfId="2181" xr:uid="{D2BF2E84-13F7-40C9-9727-B734DF5EEBFA}"/>
    <cellStyle name="Normal 8 3 8 2" xfId="3815" xr:uid="{5F5E881B-1D29-42D5-8A6F-9322B3B16C3F}"/>
    <cellStyle name="Normal 8 3 8 3" xfId="3816" xr:uid="{1FE08FAD-B49B-4BFF-BD2D-67F3C2050F4E}"/>
    <cellStyle name="Normal 8 3 8 4" xfId="3817" xr:uid="{5BF748A9-296F-4E38-AA62-5544A0127C8F}"/>
    <cellStyle name="Normal 8 3 9" xfId="3818" xr:uid="{CE9963AF-BC99-4EE8-B098-DD7B2710362F}"/>
    <cellStyle name="Normal 8 4" xfId="162" xr:uid="{1E8A588D-4096-46E8-AE57-F15949F80CEB}"/>
    <cellStyle name="Normal 8 4 10" xfId="3819" xr:uid="{FAC3A112-2315-42C6-A24A-DFB1350697AE}"/>
    <cellStyle name="Normal 8 4 11" xfId="3820" xr:uid="{BA98EFB4-201F-4C0C-95B9-697D02B42C7C}"/>
    <cellStyle name="Normal 8 4 2" xfId="163" xr:uid="{2F1506D3-1FFD-493C-8302-CDA83938028F}"/>
    <cellStyle name="Normal 8 4 2 2" xfId="390" xr:uid="{9469C86D-20E2-49B9-B6AC-EDA5774E4F86}"/>
    <cellStyle name="Normal 8 4 2 2 2" xfId="794" xr:uid="{2943F6E9-DDDB-4FAB-8079-0D102D4E2EC8}"/>
    <cellStyle name="Normal 8 4 2 2 2 2" xfId="795" xr:uid="{231E380A-16DD-41A2-8C98-169E8EC047AE}"/>
    <cellStyle name="Normal 8 4 2 2 2 2 2" xfId="2182" xr:uid="{498DB914-3E57-4313-AC02-788C099DED38}"/>
    <cellStyle name="Normal 8 4 2 2 2 2 3" xfId="3821" xr:uid="{00CA852E-F8CE-439D-992D-B850C8A5F7CA}"/>
    <cellStyle name="Normal 8 4 2 2 2 2 4" xfId="3822" xr:uid="{01476425-BD66-4236-988E-43B116FA9F56}"/>
    <cellStyle name="Normal 8 4 2 2 2 3" xfId="2183" xr:uid="{4D2FB145-1C75-4D9F-9EB7-6B89B65085AB}"/>
    <cellStyle name="Normal 8 4 2 2 2 3 2" xfId="3823" xr:uid="{44E322BF-0FEB-4C47-8FBC-2B1A1C033DCA}"/>
    <cellStyle name="Normal 8 4 2 2 2 3 3" xfId="3824" xr:uid="{4892B4F4-196B-478A-BB43-779B15AFC8ED}"/>
    <cellStyle name="Normal 8 4 2 2 2 3 4" xfId="3825" xr:uid="{BA59A7B2-F8D2-4026-B981-DAA680454B7D}"/>
    <cellStyle name="Normal 8 4 2 2 2 4" xfId="3826" xr:uid="{A6F77EB7-32A3-4161-A296-28EA4689FCD6}"/>
    <cellStyle name="Normal 8 4 2 2 2 5" xfId="3827" xr:uid="{894AC598-6B58-4362-96E3-B96AFF975C64}"/>
    <cellStyle name="Normal 8 4 2 2 2 6" xfId="3828" xr:uid="{199115F0-7C25-4D4C-92D9-FF63F2D1C74D}"/>
    <cellStyle name="Normal 8 4 2 2 3" xfId="796" xr:uid="{9A3BECB3-784C-4BEC-B7CB-59535359A741}"/>
    <cellStyle name="Normal 8 4 2 2 3 2" xfId="2184" xr:uid="{72E4890F-B4FA-41CA-AE2E-69EF49027530}"/>
    <cellStyle name="Normal 8 4 2 2 3 2 2" xfId="3829" xr:uid="{90609994-9107-4B07-B69A-3CAE8720C675}"/>
    <cellStyle name="Normal 8 4 2 2 3 2 3" xfId="3830" xr:uid="{23EA7E1F-97D1-4332-8FAB-5E6B91BA1737}"/>
    <cellStyle name="Normal 8 4 2 2 3 2 4" xfId="3831" xr:uid="{B8C44385-81D1-494E-BB45-100A0B9AC7F3}"/>
    <cellStyle name="Normal 8 4 2 2 3 3" xfId="3832" xr:uid="{B0FE6DD4-BC9F-457B-8428-460D8BE417D9}"/>
    <cellStyle name="Normal 8 4 2 2 3 4" xfId="3833" xr:uid="{F269C243-5B74-4968-B292-D88F9FA14A4B}"/>
    <cellStyle name="Normal 8 4 2 2 3 5" xfId="3834" xr:uid="{14579E88-0C38-4C5B-B7E2-EE4AE189CC1F}"/>
    <cellStyle name="Normal 8 4 2 2 4" xfId="2185" xr:uid="{4C40FAB1-2931-4180-B351-7A784BDA3022}"/>
    <cellStyle name="Normal 8 4 2 2 4 2" xfId="3835" xr:uid="{023D9840-36D4-456E-B9DF-CE9459041282}"/>
    <cellStyle name="Normal 8 4 2 2 4 3" xfId="3836" xr:uid="{F0A7E90B-C755-497E-8270-CCA2F5DEE338}"/>
    <cellStyle name="Normal 8 4 2 2 4 4" xfId="3837" xr:uid="{316E7915-54F6-4DE1-8E72-6359BC1C076B}"/>
    <cellStyle name="Normal 8 4 2 2 5" xfId="3838" xr:uid="{CD3C81D1-F149-49B0-B274-B0CB8F2BE64F}"/>
    <cellStyle name="Normal 8 4 2 2 5 2" xfId="3839" xr:uid="{95D270F4-1700-4C4B-B9DD-01BF4D7DEB1B}"/>
    <cellStyle name="Normal 8 4 2 2 5 3" xfId="3840" xr:uid="{4A7A295C-AAA6-4E64-B997-AE2CDAACBFBF}"/>
    <cellStyle name="Normal 8 4 2 2 5 4" xfId="3841" xr:uid="{64D73C92-196B-4BB1-A33F-4EC42F32D06D}"/>
    <cellStyle name="Normal 8 4 2 2 6" xfId="3842" xr:uid="{CCDBAAE5-34B2-4E9A-8838-4E005BA5F869}"/>
    <cellStyle name="Normal 8 4 2 2 7" xfId="3843" xr:uid="{F4067643-D259-4E4F-A377-ECBE5BA631E5}"/>
    <cellStyle name="Normal 8 4 2 2 8" xfId="3844" xr:uid="{9A67C66F-7155-45BB-89F0-5711FDC74560}"/>
    <cellStyle name="Normal 8 4 2 3" xfId="797" xr:uid="{5346AC0D-57F3-4496-B5CA-A176F38894EB}"/>
    <cellStyle name="Normal 8 4 2 3 2" xfId="798" xr:uid="{9106C383-900F-44A0-A758-93BF315C9282}"/>
    <cellStyle name="Normal 8 4 2 3 2 2" xfId="799" xr:uid="{E29A461C-EA79-4F3D-8788-72AD262CEA06}"/>
    <cellStyle name="Normal 8 4 2 3 2 3" xfId="3845" xr:uid="{A306732F-5CC1-4831-9439-AB54A5082685}"/>
    <cellStyle name="Normal 8 4 2 3 2 4" xfId="3846" xr:uid="{FF39E3B8-FAEF-4CF2-9B02-8CA47A267F63}"/>
    <cellStyle name="Normal 8 4 2 3 3" xfId="800" xr:uid="{159FD1B9-C903-4FBD-82C4-E97FB0611EC8}"/>
    <cellStyle name="Normal 8 4 2 3 3 2" xfId="3847" xr:uid="{7ECE7CE6-D111-4BBC-8F36-475BD7A2B34F}"/>
    <cellStyle name="Normal 8 4 2 3 3 3" xfId="3848" xr:uid="{2DBABD14-DAF7-456F-97D1-2802AD0332BD}"/>
    <cellStyle name="Normal 8 4 2 3 3 4" xfId="3849" xr:uid="{16303F0E-D86E-4E26-BF7D-B6DD1E3F719F}"/>
    <cellStyle name="Normal 8 4 2 3 4" xfId="3850" xr:uid="{B66C4C74-FD34-4EB9-B85A-13FE6AB97D69}"/>
    <cellStyle name="Normal 8 4 2 3 5" xfId="3851" xr:uid="{EF7AF5BE-00F6-4A4B-BA40-D8F2B49FE8C8}"/>
    <cellStyle name="Normal 8 4 2 3 6" xfId="3852" xr:uid="{F7B0A2A8-F911-479A-A027-C1BBF2EC8E30}"/>
    <cellStyle name="Normal 8 4 2 4" xfId="801" xr:uid="{6FFD3B02-B49B-485C-B185-DF142BD58E6A}"/>
    <cellStyle name="Normal 8 4 2 4 2" xfId="802" xr:uid="{3914A1CE-F647-4567-A8D3-219DDD6A05E7}"/>
    <cellStyle name="Normal 8 4 2 4 2 2" xfId="3853" xr:uid="{CABEFFA5-6592-4BF6-9243-DC21FB770F2C}"/>
    <cellStyle name="Normal 8 4 2 4 2 3" xfId="3854" xr:uid="{E0082FFE-0E23-4AE9-BC66-460AB10CFAFF}"/>
    <cellStyle name="Normal 8 4 2 4 2 4" xfId="3855" xr:uid="{DA98D929-691B-4092-8657-99A16E3F1344}"/>
    <cellStyle name="Normal 8 4 2 4 3" xfId="3856" xr:uid="{1EB7C672-1F27-412C-872C-94A5621DC75E}"/>
    <cellStyle name="Normal 8 4 2 4 4" xfId="3857" xr:uid="{9D9DB7B9-6460-47BC-8752-DB3D42B30CBA}"/>
    <cellStyle name="Normal 8 4 2 4 5" xfId="3858" xr:uid="{905FD2A2-5F00-4C34-816C-D51DE1485EBC}"/>
    <cellStyle name="Normal 8 4 2 5" xfId="803" xr:uid="{775799A9-704E-4232-A1D3-71E2F2D419E9}"/>
    <cellStyle name="Normal 8 4 2 5 2" xfId="3859" xr:uid="{6F36739F-7F0D-4FCE-975D-6B335DBE0302}"/>
    <cellStyle name="Normal 8 4 2 5 3" xfId="3860" xr:uid="{4E392E72-9A32-4760-9908-EF79279470D3}"/>
    <cellStyle name="Normal 8 4 2 5 4" xfId="3861" xr:uid="{ADA7B293-7AD6-4A84-B80C-C00F3608CD93}"/>
    <cellStyle name="Normal 8 4 2 6" xfId="3862" xr:uid="{A0381C48-F220-4134-9482-C940848DFE0B}"/>
    <cellStyle name="Normal 8 4 2 6 2" xfId="3863" xr:uid="{BA03C33E-60FA-4B55-8C68-CA563276578F}"/>
    <cellStyle name="Normal 8 4 2 6 3" xfId="3864" xr:uid="{AB6A6088-FFB4-448F-8035-F5B8FE22FF51}"/>
    <cellStyle name="Normal 8 4 2 6 4" xfId="3865" xr:uid="{EA1716BD-FCAD-4972-A77C-2FF4758F4DA8}"/>
    <cellStyle name="Normal 8 4 2 7" xfId="3866" xr:uid="{FBF9BC8C-AA6E-492A-B6B7-B7519319333C}"/>
    <cellStyle name="Normal 8 4 2 8" xfId="3867" xr:uid="{FBD808CC-CD5A-4E57-80D8-A84EE0113FC6}"/>
    <cellStyle name="Normal 8 4 2 9" xfId="3868" xr:uid="{8777F87C-F9A1-466F-8DF4-A9FB36A636D8}"/>
    <cellStyle name="Normal 8 4 3" xfId="391" xr:uid="{59A8FFC2-95D8-4287-8C18-140FE881F472}"/>
    <cellStyle name="Normal 8 4 3 2" xfId="804" xr:uid="{E69F0C3A-7B42-466A-8C3E-6959DE69630B}"/>
    <cellStyle name="Normal 8 4 3 2 2" xfId="805" xr:uid="{8FC72CA2-8C7C-4D5C-ACD9-6DF431323CBD}"/>
    <cellStyle name="Normal 8 4 3 2 2 2" xfId="2186" xr:uid="{4C202271-98D6-4ECD-A1B4-4144F4E93F22}"/>
    <cellStyle name="Normal 8 4 3 2 2 2 2" xfId="2187" xr:uid="{FB6F0694-CEF3-49FC-AEF3-88F3C2972297}"/>
    <cellStyle name="Normal 8 4 3 2 2 3" xfId="2188" xr:uid="{05F5E3D6-CAB2-49D2-B149-4F7912208190}"/>
    <cellStyle name="Normal 8 4 3 2 2 4" xfId="3869" xr:uid="{89FC6BFB-6D2F-4B05-A5A7-9A5C2F8C73CF}"/>
    <cellStyle name="Normal 8 4 3 2 3" xfId="2189" xr:uid="{CAF5E0CD-369C-439C-BDFB-81E84D775BBE}"/>
    <cellStyle name="Normal 8 4 3 2 3 2" xfId="2190" xr:uid="{DA42EC01-D28C-4062-8B99-3C7A25F4414A}"/>
    <cellStyle name="Normal 8 4 3 2 3 3" xfId="3870" xr:uid="{2C6EF1EF-8C61-459C-9413-43866B4DB2A4}"/>
    <cellStyle name="Normal 8 4 3 2 3 4" xfId="3871" xr:uid="{D405DF03-EC6F-4547-AF6F-5529A9F88DCF}"/>
    <cellStyle name="Normal 8 4 3 2 4" xfId="2191" xr:uid="{B05F0CF4-CCAB-4346-B5B1-D702276CEBBB}"/>
    <cellStyle name="Normal 8 4 3 2 5" xfId="3872" xr:uid="{83AFB9B8-4E51-4C8E-8BF8-AB4322EBAB30}"/>
    <cellStyle name="Normal 8 4 3 2 6" xfId="3873" xr:uid="{742E8AA6-11F4-4549-A1ED-94C900E44CA0}"/>
    <cellStyle name="Normal 8 4 3 3" xfId="806" xr:uid="{04611482-2465-4899-93AE-52A92E369AA1}"/>
    <cellStyle name="Normal 8 4 3 3 2" xfId="2192" xr:uid="{BE43AAC2-E22D-4A66-802B-BAD870C380C0}"/>
    <cellStyle name="Normal 8 4 3 3 2 2" xfId="2193" xr:uid="{15394A4B-9C1F-4E76-A8A0-F7AED216B9BB}"/>
    <cellStyle name="Normal 8 4 3 3 2 3" xfId="3874" xr:uid="{28C274B3-B60C-4B6E-A0EA-FF4A81C6AF54}"/>
    <cellStyle name="Normal 8 4 3 3 2 4" xfId="3875" xr:uid="{81DEFE4A-7FF3-430D-A5F1-8D94D23D2D31}"/>
    <cellStyle name="Normal 8 4 3 3 3" xfId="2194" xr:uid="{28B3D9F7-FD07-48C2-9E25-4C5F2B31EF5C}"/>
    <cellStyle name="Normal 8 4 3 3 4" xfId="3876" xr:uid="{3A6E2AFF-38FC-45E6-8498-F68552859BC8}"/>
    <cellStyle name="Normal 8 4 3 3 5" xfId="3877" xr:uid="{A34F8753-B650-4C98-A6D1-80001F9EDAC0}"/>
    <cellStyle name="Normal 8 4 3 4" xfId="2195" xr:uid="{F07FD4E7-10D7-44B8-99A0-627C087ED0D9}"/>
    <cellStyle name="Normal 8 4 3 4 2" xfId="2196" xr:uid="{3D9FC51C-C9EB-41FC-80AB-1BBA2937B49A}"/>
    <cellStyle name="Normal 8 4 3 4 3" xfId="3878" xr:uid="{3BCD53EC-5127-4530-8CFB-3199430B06E4}"/>
    <cellStyle name="Normal 8 4 3 4 4" xfId="3879" xr:uid="{FFBB0B27-7E94-4155-BBAA-D5840B508A9E}"/>
    <cellStyle name="Normal 8 4 3 5" xfId="2197" xr:uid="{CA12436B-E611-45EB-BD3D-54271D06E86B}"/>
    <cellStyle name="Normal 8 4 3 5 2" xfId="3880" xr:uid="{B5EC2353-C6C4-4741-B8D5-A2EFA8A7369B}"/>
    <cellStyle name="Normal 8 4 3 5 3" xfId="3881" xr:uid="{DD94E331-67DB-4C90-B37B-F8DD6A15EB41}"/>
    <cellStyle name="Normal 8 4 3 5 4" xfId="3882" xr:uid="{3427065A-8905-4E89-A0F8-D891094B7092}"/>
    <cellStyle name="Normal 8 4 3 6" xfId="3883" xr:uid="{0B375FEA-734E-4A36-B901-82F6BA5B8DD8}"/>
    <cellStyle name="Normal 8 4 3 7" xfId="3884" xr:uid="{93CD2ACE-0DE7-4221-A88C-471BF109DACE}"/>
    <cellStyle name="Normal 8 4 3 8" xfId="3885" xr:uid="{EA9891F8-24D0-4BE8-8174-D1944AE62671}"/>
    <cellStyle name="Normal 8 4 4" xfId="392" xr:uid="{85AFA48E-0475-4BB5-BF56-35315A9B38A2}"/>
    <cellStyle name="Normal 8 4 4 2" xfId="807" xr:uid="{F1E7DFD7-AAEF-416E-B244-33AF6B146068}"/>
    <cellStyle name="Normal 8 4 4 2 2" xfId="808" xr:uid="{EB8F5FC9-41CA-48E5-9EFC-F526CD4AEA77}"/>
    <cellStyle name="Normal 8 4 4 2 2 2" xfId="2198" xr:uid="{3DE1C7A8-A930-44D1-BDA3-6D43BDB89DBD}"/>
    <cellStyle name="Normal 8 4 4 2 2 3" xfId="3886" xr:uid="{E90A50AD-BE63-44C6-96FF-C4E648EC3E8D}"/>
    <cellStyle name="Normal 8 4 4 2 2 4" xfId="3887" xr:uid="{142F4CA2-04ED-4841-A5DA-877E57468D9E}"/>
    <cellStyle name="Normal 8 4 4 2 3" xfId="2199" xr:uid="{3339003C-B3C8-4C55-B9B2-BB086AC3D091}"/>
    <cellStyle name="Normal 8 4 4 2 4" xfId="3888" xr:uid="{04FF0CED-AE51-46B6-BCFC-01B926887327}"/>
    <cellStyle name="Normal 8 4 4 2 5" xfId="3889" xr:uid="{A3748F06-92CD-49D0-8196-E0C79915D99E}"/>
    <cellStyle name="Normal 8 4 4 3" xfId="809" xr:uid="{7579B0A4-2D56-4C3E-BBA7-D5BAE0E35A44}"/>
    <cellStyle name="Normal 8 4 4 3 2" xfId="2200" xr:uid="{71B475FC-F2EC-4315-92D3-10AACFA4DF79}"/>
    <cellStyle name="Normal 8 4 4 3 3" xfId="3890" xr:uid="{C224BAE3-23BC-46BB-87D4-6876CA416AE3}"/>
    <cellStyle name="Normal 8 4 4 3 4" xfId="3891" xr:uid="{9162F30A-F168-467F-9538-A9FB8FE71A35}"/>
    <cellStyle name="Normal 8 4 4 4" xfId="2201" xr:uid="{D6A0E853-7124-4938-8838-AADF3B232E7A}"/>
    <cellStyle name="Normal 8 4 4 4 2" xfId="3892" xr:uid="{096959EE-6FDA-42E1-9EA4-8B905B86170B}"/>
    <cellStyle name="Normal 8 4 4 4 3" xfId="3893" xr:uid="{17D560FE-0464-4A27-A39B-D5B9FA886937}"/>
    <cellStyle name="Normal 8 4 4 4 4" xfId="3894" xr:uid="{5B2684E1-F1CE-4A3F-98FD-DE5724883670}"/>
    <cellStyle name="Normal 8 4 4 5" xfId="3895" xr:uid="{4D379C0A-3C31-4B94-9DB3-2E23C32443DB}"/>
    <cellStyle name="Normal 8 4 4 6" xfId="3896" xr:uid="{32135123-A651-4987-9628-13A145BC30C0}"/>
    <cellStyle name="Normal 8 4 4 7" xfId="3897" xr:uid="{29BDFCCE-CDDB-4C9B-B949-D3247FA0FFA7}"/>
    <cellStyle name="Normal 8 4 5" xfId="393" xr:uid="{A6A83C19-0A5F-478C-8F09-15BC18C62A9C}"/>
    <cellStyle name="Normal 8 4 5 2" xfId="810" xr:uid="{33D09A7A-BC73-4404-AFE5-B9C8789724A5}"/>
    <cellStyle name="Normal 8 4 5 2 2" xfId="2202" xr:uid="{CF4CF309-268E-4557-87BC-58D205BB729D}"/>
    <cellStyle name="Normal 8 4 5 2 3" xfId="3898" xr:uid="{F985197E-CEF0-4269-907C-A48FA39F8F5A}"/>
    <cellStyle name="Normal 8 4 5 2 4" xfId="3899" xr:uid="{96322E90-A946-4C8D-A336-F4C54EECE06B}"/>
    <cellStyle name="Normal 8 4 5 3" xfId="2203" xr:uid="{228AC4E0-1CA7-4663-BA40-72E49873F788}"/>
    <cellStyle name="Normal 8 4 5 3 2" xfId="3900" xr:uid="{A401C4B1-2021-44F7-BA67-B80407E9C582}"/>
    <cellStyle name="Normal 8 4 5 3 3" xfId="3901" xr:uid="{767C7DC4-74ED-4060-9501-361C369B4FA5}"/>
    <cellStyle name="Normal 8 4 5 3 4" xfId="3902" xr:uid="{8F9ADE06-9420-4679-8497-8D6DFD5CB9A9}"/>
    <cellStyle name="Normal 8 4 5 4" xfId="3903" xr:uid="{4FCD8A85-1D06-4A2C-B4F2-0E4246D854FF}"/>
    <cellStyle name="Normal 8 4 5 5" xfId="3904" xr:uid="{41AEADAD-B930-459C-BE68-03F51354C9DE}"/>
    <cellStyle name="Normal 8 4 5 6" xfId="3905" xr:uid="{0B1B7CEB-A341-4D1C-9010-E7FE963FE02B}"/>
    <cellStyle name="Normal 8 4 6" xfId="811" xr:uid="{A88A4435-CA4D-462F-909A-C03B17038168}"/>
    <cellStyle name="Normal 8 4 6 2" xfId="2204" xr:uid="{E1915B22-2CC5-43B2-8BA0-B913ADDA53F7}"/>
    <cellStyle name="Normal 8 4 6 2 2" xfId="3906" xr:uid="{EF14B228-B1C1-4CA5-9F7D-CA4FE77E1FD7}"/>
    <cellStyle name="Normal 8 4 6 2 3" xfId="3907" xr:uid="{749B53A0-CAFE-4D25-BAA9-4369A5240C28}"/>
    <cellStyle name="Normal 8 4 6 2 4" xfId="3908" xr:uid="{8DBF7524-B73F-40AE-BBB6-93C63DEC8CF1}"/>
    <cellStyle name="Normal 8 4 6 3" xfId="3909" xr:uid="{002E1D38-98E8-48EB-BA98-29E0C991A084}"/>
    <cellStyle name="Normal 8 4 6 4" xfId="3910" xr:uid="{B94A7BE3-5667-4E35-AAED-81861547AFAB}"/>
    <cellStyle name="Normal 8 4 6 5" xfId="3911" xr:uid="{D6860BB6-04A8-4FCB-ADA1-3D52346EBCEA}"/>
    <cellStyle name="Normal 8 4 7" xfId="2205" xr:uid="{68A6AB72-316B-435D-B54D-33A5B04C31D0}"/>
    <cellStyle name="Normal 8 4 7 2" xfId="3912" xr:uid="{C10F1ABB-BE51-4EF4-AE71-6377954F2E2A}"/>
    <cellStyle name="Normal 8 4 7 3" xfId="3913" xr:uid="{10FCBF6A-B0FD-46D8-B973-BF8A4ABB7D62}"/>
    <cellStyle name="Normal 8 4 7 4" xfId="3914" xr:uid="{B1455C58-3DE6-4303-8883-C98562D95B88}"/>
    <cellStyle name="Normal 8 4 8" xfId="3915" xr:uid="{E7E96BC3-0FB8-4239-924A-4517A3AD4669}"/>
    <cellStyle name="Normal 8 4 8 2" xfId="3916" xr:uid="{9EDE6D9D-7466-4C7F-BFE6-79D56D35180E}"/>
    <cellStyle name="Normal 8 4 8 3" xfId="3917" xr:uid="{03E78F9A-31B0-41E2-B212-9EA5D95F1FED}"/>
    <cellStyle name="Normal 8 4 8 4" xfId="3918" xr:uid="{1337CDE0-282D-4AAF-8A93-19AD2C5B9078}"/>
    <cellStyle name="Normal 8 4 9" xfId="3919" xr:uid="{381A2C7B-1948-49A6-8D15-FDF2F3EA1564}"/>
    <cellStyle name="Normal 8 5" xfId="164" xr:uid="{A602DAC7-E8AD-467E-B45F-F179A994330D}"/>
    <cellStyle name="Normal 8 5 2" xfId="165" xr:uid="{1BEE5C92-A185-401E-89C5-98CBD77AB162}"/>
    <cellStyle name="Normal 8 5 2 2" xfId="394" xr:uid="{AEDFF017-0138-4D83-8E4F-A18F1EEE63C1}"/>
    <cellStyle name="Normal 8 5 2 2 2" xfId="812" xr:uid="{8E3DD837-B152-499F-95D6-D899FF8C1D2B}"/>
    <cellStyle name="Normal 8 5 2 2 2 2" xfId="2206" xr:uid="{9FD0EAA0-1B65-4191-BFB3-C5568103C8E7}"/>
    <cellStyle name="Normal 8 5 2 2 2 3" xfId="3920" xr:uid="{0B3BCB27-34AF-437F-9E14-7AD6841929D3}"/>
    <cellStyle name="Normal 8 5 2 2 2 4" xfId="3921" xr:uid="{943DA50D-2499-47C7-A0AD-16F9C56776C5}"/>
    <cellStyle name="Normal 8 5 2 2 3" xfId="2207" xr:uid="{516EEE4D-255C-4987-A8FC-6846AF0D497B}"/>
    <cellStyle name="Normal 8 5 2 2 3 2" xfId="3922" xr:uid="{ED12235D-E85F-4BCD-9F1F-A227D9DA4C55}"/>
    <cellStyle name="Normal 8 5 2 2 3 3" xfId="3923" xr:uid="{95AA8C2A-726B-4633-A7CF-AC08C16E080E}"/>
    <cellStyle name="Normal 8 5 2 2 3 4" xfId="3924" xr:uid="{10C9B347-4A69-4295-8293-F2D1D87EA6E2}"/>
    <cellStyle name="Normal 8 5 2 2 4" xfId="3925" xr:uid="{A026FD17-0F8D-44CF-A786-E6772BBC5681}"/>
    <cellStyle name="Normal 8 5 2 2 5" xfId="3926" xr:uid="{A9DAB1B2-5BF6-4254-B26E-0EAEB3A7A341}"/>
    <cellStyle name="Normal 8 5 2 2 6" xfId="3927" xr:uid="{225A25F7-2E4B-4308-A116-A26193340A65}"/>
    <cellStyle name="Normal 8 5 2 3" xfId="813" xr:uid="{B4880D25-DC2F-4643-8CFD-449B5FDDD1FE}"/>
    <cellStyle name="Normal 8 5 2 3 2" xfId="2208" xr:uid="{D09C19E7-D19F-4CFD-93EF-90515C5AE820}"/>
    <cellStyle name="Normal 8 5 2 3 2 2" xfId="3928" xr:uid="{E44BDF22-16C6-4C47-BFB4-056A2C50847C}"/>
    <cellStyle name="Normal 8 5 2 3 2 3" xfId="3929" xr:uid="{CDBAFDDC-69BF-46A2-802F-3C5000A006B7}"/>
    <cellStyle name="Normal 8 5 2 3 2 4" xfId="3930" xr:uid="{506CF7A2-D6BD-4A23-9015-4CB5696A77D2}"/>
    <cellStyle name="Normal 8 5 2 3 3" xfId="3931" xr:uid="{71DE188B-A12B-4F01-92CE-4EF2CC63E2FE}"/>
    <cellStyle name="Normal 8 5 2 3 4" xfId="3932" xr:uid="{144E2465-94A1-4790-B57B-04EF4E576AF3}"/>
    <cellStyle name="Normal 8 5 2 3 5" xfId="3933" xr:uid="{D4CDA1DA-5DE7-4FC5-B4CE-37343AC6FEDC}"/>
    <cellStyle name="Normal 8 5 2 4" xfId="2209" xr:uid="{DB890639-A43D-4EA0-8A24-66300932D9E2}"/>
    <cellStyle name="Normal 8 5 2 4 2" xfId="3934" xr:uid="{C1382CD5-D1E7-4AF6-A1D1-6144D789917E}"/>
    <cellStyle name="Normal 8 5 2 4 3" xfId="3935" xr:uid="{DA7F76AC-4A5F-434B-B2BA-1DDFCB0DA5FB}"/>
    <cellStyle name="Normal 8 5 2 4 4" xfId="3936" xr:uid="{4C8720CE-2C59-47B4-9905-77E4442BC531}"/>
    <cellStyle name="Normal 8 5 2 5" xfId="3937" xr:uid="{30AC9EE4-1AE8-4973-8270-D8AC2A7F6C4D}"/>
    <cellStyle name="Normal 8 5 2 5 2" xfId="3938" xr:uid="{449869DB-E3CE-4A9A-9670-DD3A9B6981EF}"/>
    <cellStyle name="Normal 8 5 2 5 3" xfId="3939" xr:uid="{1CBEBA40-7D52-406C-A6D7-BA9B61C3650F}"/>
    <cellStyle name="Normal 8 5 2 5 4" xfId="3940" xr:uid="{07069F7F-C48A-4446-AC0E-8E42F197A8BC}"/>
    <cellStyle name="Normal 8 5 2 6" xfId="3941" xr:uid="{9778440C-8876-476F-8E35-8187BE513E23}"/>
    <cellStyle name="Normal 8 5 2 7" xfId="3942" xr:uid="{817A85EA-73CB-4B20-BD3E-D4A5A57E7BB9}"/>
    <cellStyle name="Normal 8 5 2 8" xfId="3943" xr:uid="{1FD86ADD-D115-4039-9D58-4C31666FC1B7}"/>
    <cellStyle name="Normal 8 5 3" xfId="395" xr:uid="{9CFE8D48-08AA-48F1-8710-1B8C5476020B}"/>
    <cellStyle name="Normal 8 5 3 2" xfId="814" xr:uid="{048FDE85-4ADF-4B2C-BFFB-1862BBE28553}"/>
    <cellStyle name="Normal 8 5 3 2 2" xfId="815" xr:uid="{0A39C18A-761F-4574-9912-1B7A50CA1AC6}"/>
    <cellStyle name="Normal 8 5 3 2 3" xfId="3944" xr:uid="{CCF34C7A-C39B-4AFC-9847-B23DEC4CD749}"/>
    <cellStyle name="Normal 8 5 3 2 4" xfId="3945" xr:uid="{2F061930-A4F1-4441-A783-E4DF92E9D3C6}"/>
    <cellStyle name="Normal 8 5 3 3" xfId="816" xr:uid="{394FC290-1B1A-4541-A573-24EDC1640AE5}"/>
    <cellStyle name="Normal 8 5 3 3 2" xfId="3946" xr:uid="{2546BB7F-41E2-42CB-AF12-E5DAF790C04E}"/>
    <cellStyle name="Normal 8 5 3 3 3" xfId="3947" xr:uid="{E168CDC5-0CAA-42E7-A2A7-CAB51F52E2D6}"/>
    <cellStyle name="Normal 8 5 3 3 4" xfId="3948" xr:uid="{E1D8CD62-3C07-4A59-B855-14DAFBBC4235}"/>
    <cellStyle name="Normal 8 5 3 4" xfId="3949" xr:uid="{89C9E5AD-94EB-4DA4-AA74-A2A24296683D}"/>
    <cellStyle name="Normal 8 5 3 5" xfId="3950" xr:uid="{5FC6904A-7C39-4743-B0F6-9D093D1B1AC8}"/>
    <cellStyle name="Normal 8 5 3 6" xfId="3951" xr:uid="{39123507-5CDB-4D24-84E7-2414E6F8B262}"/>
    <cellStyle name="Normal 8 5 4" xfId="396" xr:uid="{C98ECFA9-D8D2-4568-9CEC-BB7FECEB2B14}"/>
    <cellStyle name="Normal 8 5 4 2" xfId="817" xr:uid="{3B9D9425-DC5C-487F-862C-BAE7D27A5FAB}"/>
    <cellStyle name="Normal 8 5 4 2 2" xfId="3952" xr:uid="{B9C04C59-2A37-44EF-99BB-B9617386031F}"/>
    <cellStyle name="Normal 8 5 4 2 3" xfId="3953" xr:uid="{819889FF-DBDB-4491-BA4B-25A91868B91F}"/>
    <cellStyle name="Normal 8 5 4 2 4" xfId="3954" xr:uid="{0A8ABE1B-9B51-474F-B7B4-1D612F4DAA6D}"/>
    <cellStyle name="Normal 8 5 4 3" xfId="3955" xr:uid="{1B09FE87-E692-4171-929E-0373277C1C89}"/>
    <cellStyle name="Normal 8 5 4 4" xfId="3956" xr:uid="{84BAC297-06A3-441E-9527-C00392EF7C56}"/>
    <cellStyle name="Normal 8 5 4 5" xfId="3957" xr:uid="{CF302455-1D6A-4FDD-9EDE-296DA4A5FBA3}"/>
    <cellStyle name="Normal 8 5 5" xfId="818" xr:uid="{9783724C-9189-40FC-B3D2-23A279B5EF45}"/>
    <cellStyle name="Normal 8 5 5 2" xfId="3958" xr:uid="{EE03FFF9-E2EA-47B0-AC69-D54E4FD256FD}"/>
    <cellStyle name="Normal 8 5 5 3" xfId="3959" xr:uid="{96A3BF1D-5222-46AE-9AF3-670DFDE1A9BF}"/>
    <cellStyle name="Normal 8 5 5 4" xfId="3960" xr:uid="{862DBEA3-C428-4888-BC5F-6DB0F52823E7}"/>
    <cellStyle name="Normal 8 5 6" xfId="3961" xr:uid="{FE630040-5FF9-4E9B-8F8D-3B713158BDCF}"/>
    <cellStyle name="Normal 8 5 6 2" xfId="3962" xr:uid="{750398EE-2551-486A-AA84-667D8A79EDF7}"/>
    <cellStyle name="Normal 8 5 6 3" xfId="3963" xr:uid="{7BBD93E9-04B9-490A-8F68-2A5724D6A6A4}"/>
    <cellStyle name="Normal 8 5 6 4" xfId="3964" xr:uid="{2B83C10C-E7D3-48BC-866C-075EB6D64A1A}"/>
    <cellStyle name="Normal 8 5 7" xfId="3965" xr:uid="{FC88378F-C4C4-4575-AF5E-161F09AECAF2}"/>
    <cellStyle name="Normal 8 5 8" xfId="3966" xr:uid="{030A2C1B-A32C-424D-8698-95EDA39B561B}"/>
    <cellStyle name="Normal 8 5 9" xfId="3967" xr:uid="{596E690B-DE6F-496F-A290-0612F7A8E126}"/>
    <cellStyle name="Normal 8 6" xfId="166" xr:uid="{85EBA71B-C1A0-4F86-8B5B-A77A1DC6CA56}"/>
    <cellStyle name="Normal 8 6 2" xfId="397" xr:uid="{D196853E-D76B-48EE-BE08-53C0628C4858}"/>
    <cellStyle name="Normal 8 6 2 2" xfId="819" xr:uid="{0EA9C377-E370-4FB3-9FA5-5E462014C916}"/>
    <cellStyle name="Normal 8 6 2 2 2" xfId="2210" xr:uid="{CA77F759-57AB-4150-BFD6-FBFBDD6989B1}"/>
    <cellStyle name="Normal 8 6 2 2 2 2" xfId="2211" xr:uid="{E5AE925E-39AE-4E2F-B982-0DA22C79E375}"/>
    <cellStyle name="Normal 8 6 2 2 3" xfId="2212" xr:uid="{38DE13AB-48CF-4F7A-82E4-E88157517913}"/>
    <cellStyle name="Normal 8 6 2 2 4" xfId="3968" xr:uid="{E0AB224C-F641-4895-9BCE-2B7320782404}"/>
    <cellStyle name="Normal 8 6 2 3" xfId="2213" xr:uid="{0E8A984C-7AD7-472F-AD29-76342EBA2A72}"/>
    <cellStyle name="Normal 8 6 2 3 2" xfId="2214" xr:uid="{85C07A43-9BA5-4329-8B67-804F0BCE8833}"/>
    <cellStyle name="Normal 8 6 2 3 3" xfId="3969" xr:uid="{1B2C042F-2203-46ED-9943-B626B6335A5E}"/>
    <cellStyle name="Normal 8 6 2 3 4" xfId="3970" xr:uid="{7AAACE9F-2BFC-4567-9E8E-8453CC9580FB}"/>
    <cellStyle name="Normal 8 6 2 4" xfId="2215" xr:uid="{0D4DCD5B-D2BB-4651-A810-E2371830F313}"/>
    <cellStyle name="Normal 8 6 2 5" xfId="3971" xr:uid="{D5626EC6-2480-493A-A86D-54F73062A576}"/>
    <cellStyle name="Normal 8 6 2 6" xfId="3972" xr:uid="{8AECE1EE-CD61-4A5D-BF0E-360512DCF0EB}"/>
    <cellStyle name="Normal 8 6 3" xfId="820" xr:uid="{999D31C8-0DB2-491D-A4A6-0657323C2A34}"/>
    <cellStyle name="Normal 8 6 3 2" xfId="2216" xr:uid="{F28C1A22-2083-414A-8351-06255745ECC3}"/>
    <cellStyle name="Normal 8 6 3 2 2" xfId="2217" xr:uid="{DDBFBDC5-1580-4791-BE3C-174252EDC218}"/>
    <cellStyle name="Normal 8 6 3 2 3" xfId="3973" xr:uid="{6D708EFA-1E3F-4014-A7E4-9031C6702283}"/>
    <cellStyle name="Normal 8 6 3 2 4" xfId="3974" xr:uid="{1E254837-BFF9-467E-883F-FFF8D8A4C4A9}"/>
    <cellStyle name="Normal 8 6 3 3" xfId="2218" xr:uid="{EABD8F73-B10B-46F7-B6A8-B1E657059FB7}"/>
    <cellStyle name="Normal 8 6 3 4" xfId="3975" xr:uid="{1C77C2EE-41A1-4F95-9098-EEAA9A04E5D6}"/>
    <cellStyle name="Normal 8 6 3 5" xfId="3976" xr:uid="{A6B4AD11-712C-491F-A9B2-43A688A5ADA9}"/>
    <cellStyle name="Normal 8 6 4" xfId="2219" xr:uid="{3EABEB97-693B-4B3B-BB18-9A90FE34695B}"/>
    <cellStyle name="Normal 8 6 4 2" xfId="2220" xr:uid="{0984AD04-DC17-4BBB-B13B-261E21B289B7}"/>
    <cellStyle name="Normal 8 6 4 3" xfId="3977" xr:uid="{78EFA0E2-3228-4755-9B9E-7D11508343FD}"/>
    <cellStyle name="Normal 8 6 4 4" xfId="3978" xr:uid="{695D23C2-B4BF-4991-BCB5-C6DBB8C5D554}"/>
    <cellStyle name="Normal 8 6 5" xfId="2221" xr:uid="{F9C8F16F-A45C-419A-BF0B-7005C97B6D01}"/>
    <cellStyle name="Normal 8 6 5 2" xfId="3979" xr:uid="{C25522F2-2288-4CFC-86EA-01B7010BCC6B}"/>
    <cellStyle name="Normal 8 6 5 3" xfId="3980" xr:uid="{736BAFDE-0C09-4135-B507-AC2B9DC27641}"/>
    <cellStyle name="Normal 8 6 5 4" xfId="3981" xr:uid="{ACFA584F-6D03-4452-8100-13F86C946BC7}"/>
    <cellStyle name="Normal 8 6 6" xfId="3982" xr:uid="{EBDFDAC3-0FC4-4C98-A415-E1D31182EC11}"/>
    <cellStyle name="Normal 8 6 7" xfId="3983" xr:uid="{B1A917B5-F351-4E75-A5BF-9CB6F59D82C4}"/>
    <cellStyle name="Normal 8 6 8" xfId="3984" xr:uid="{325BB5F2-EF45-4595-BF1A-89BCD4451022}"/>
    <cellStyle name="Normal 8 7" xfId="398" xr:uid="{70D1B1B2-69A5-4062-8307-9AF1D62B73DE}"/>
    <cellStyle name="Normal 8 7 2" xfId="821" xr:uid="{09037A28-B858-44E8-8E51-E57C58D800EA}"/>
    <cellStyle name="Normal 8 7 2 2" xfId="822" xr:uid="{96478A74-9AD1-41B4-A25A-FE45F5F55B67}"/>
    <cellStyle name="Normal 8 7 2 2 2" xfId="2222" xr:uid="{0026516B-4406-4B84-A7CF-7E8C422C1E52}"/>
    <cellStyle name="Normal 8 7 2 2 3" xfId="3985" xr:uid="{CF651485-632C-4751-B55D-EAD61DE97BD1}"/>
    <cellStyle name="Normal 8 7 2 2 4" xfId="3986" xr:uid="{731EE9B9-DBF2-4581-B71E-D72C44E6F2F7}"/>
    <cellStyle name="Normal 8 7 2 3" xfId="2223" xr:uid="{79CB8BAD-EAFD-46C2-B3A2-1A33AA8FAF60}"/>
    <cellStyle name="Normal 8 7 2 4" xfId="3987" xr:uid="{8E8F2063-95D5-49A6-991B-9F688E1050F2}"/>
    <cellStyle name="Normal 8 7 2 5" xfId="3988" xr:uid="{3A2E2EB0-2345-4350-A0DF-F60C98AD7F37}"/>
    <cellStyle name="Normal 8 7 3" xfId="823" xr:uid="{F1FAABAF-2BBF-49D5-BBA0-DA255464C980}"/>
    <cellStyle name="Normal 8 7 3 2" xfId="2224" xr:uid="{45E5BA47-71DC-4000-917C-9CBDD6E8E1F5}"/>
    <cellStyle name="Normal 8 7 3 3" xfId="3989" xr:uid="{F8E04A99-FDDC-45C0-8805-A06CB8BEC2FD}"/>
    <cellStyle name="Normal 8 7 3 4" xfId="3990" xr:uid="{FE026795-A294-4398-B472-B6113C792A09}"/>
    <cellStyle name="Normal 8 7 4" xfId="2225" xr:uid="{8A5C45A9-45F8-4F7F-BC3E-64FB7E8B7434}"/>
    <cellStyle name="Normal 8 7 4 2" xfId="3991" xr:uid="{39E36715-3914-4529-BBEF-225AF8B8D652}"/>
    <cellStyle name="Normal 8 7 4 3" xfId="3992" xr:uid="{2B4C7134-29FD-423F-A74F-6C984AE0639F}"/>
    <cellStyle name="Normal 8 7 4 4" xfId="3993" xr:uid="{98065EF9-D72D-4914-B754-A8E0A9E24846}"/>
    <cellStyle name="Normal 8 7 5" xfId="3994" xr:uid="{F45161DD-DE91-4B23-A8CF-E1D4111C740D}"/>
    <cellStyle name="Normal 8 7 6" xfId="3995" xr:uid="{00C5CD34-C2A2-4357-8FC3-AA457D0DAB20}"/>
    <cellStyle name="Normal 8 7 7" xfId="3996" xr:uid="{AC875016-DF48-4A26-BE12-49F472380083}"/>
    <cellStyle name="Normal 8 8" xfId="399" xr:uid="{DEBA36C3-51FC-4F6C-9762-B42674BC809B}"/>
    <cellStyle name="Normal 8 8 2" xfId="824" xr:uid="{E23EE3AB-E705-42C6-AC97-45924AED6686}"/>
    <cellStyle name="Normal 8 8 2 2" xfId="2226" xr:uid="{FCE8C95C-0C92-4011-8868-A1BB326DE080}"/>
    <cellStyle name="Normal 8 8 2 3" xfId="3997" xr:uid="{2B4F9F71-48AD-4E66-BB12-3BBBC236AED9}"/>
    <cellStyle name="Normal 8 8 2 4" xfId="3998" xr:uid="{11001605-660C-4C3E-9115-2D2998E5990C}"/>
    <cellStyle name="Normal 8 8 3" xfId="2227" xr:uid="{792E624A-7378-494F-8B60-2DE9AB5E04B1}"/>
    <cellStyle name="Normal 8 8 3 2" xfId="3999" xr:uid="{2E814481-9AB6-4041-9072-70F3DCB0B8DF}"/>
    <cellStyle name="Normal 8 8 3 3" xfId="4000" xr:uid="{E087D78C-FC33-46E4-9718-0721F6BC9D73}"/>
    <cellStyle name="Normal 8 8 3 4" xfId="4001" xr:uid="{E8A3A236-6DB5-415F-9A45-CB1FC285411F}"/>
    <cellStyle name="Normal 8 8 4" xfId="4002" xr:uid="{2E39B5EA-6702-4A88-9E7E-6132A9C5B00E}"/>
    <cellStyle name="Normal 8 8 5" xfId="4003" xr:uid="{F7BC6E6C-6961-4733-BEB2-B29F1D574A00}"/>
    <cellStyle name="Normal 8 8 6" xfId="4004" xr:uid="{BDBCFF85-A764-4370-9941-E796E2A97813}"/>
    <cellStyle name="Normal 8 9" xfId="400" xr:uid="{3F1267B4-9A76-4059-B7A6-EBE0A1E61CC8}"/>
    <cellStyle name="Normal 8 9 2" xfId="2228" xr:uid="{46C42DF8-8882-473E-BB47-F163BE1CCBCB}"/>
    <cellStyle name="Normal 8 9 2 2" xfId="4005" xr:uid="{E1221830-D32F-4007-B2AB-CDB7F3403BD0}"/>
    <cellStyle name="Normal 8 9 2 2 2" xfId="4410" xr:uid="{D2E9CDE2-C770-43D0-9F34-41523F622027}"/>
    <cellStyle name="Normal 8 9 2 2 3" xfId="4689" xr:uid="{F9F87A2A-4BE7-4540-A133-9D3B78043E64}"/>
    <cellStyle name="Normal 8 9 2 3" xfId="4006" xr:uid="{89235464-7139-4BB7-B992-4FF3CD4CFB1C}"/>
    <cellStyle name="Normal 8 9 2 4" xfId="4007" xr:uid="{4180A357-77A3-4922-ACED-A6BAE35C1AF2}"/>
    <cellStyle name="Normal 8 9 3" xfId="4008" xr:uid="{A9B990BF-AC0D-4F30-B684-9EC0E78F126D}"/>
    <cellStyle name="Normal 8 9 3 2" xfId="5343" xr:uid="{620B009C-3C34-4841-952A-EEA8D21D0779}"/>
    <cellStyle name="Normal 8 9 4" xfId="4009" xr:uid="{45BA22D7-1716-47B6-931D-A29112CCA2DA}"/>
    <cellStyle name="Normal 8 9 4 2" xfId="4580" xr:uid="{42A5671A-4D05-4E54-862E-AF99A4D2EB37}"/>
    <cellStyle name="Normal 8 9 4 3" xfId="4690" xr:uid="{859E8053-6385-4F42-9844-22DC1A759C4F}"/>
    <cellStyle name="Normal 8 9 4 4" xfId="4609" xr:uid="{86FFFF38-3A73-4244-8BE8-9BD4D6130E79}"/>
    <cellStyle name="Normal 8 9 5" xfId="4010" xr:uid="{C67B762E-489F-4CA3-9D87-29E4B8CA1D8F}"/>
    <cellStyle name="Normal 9" xfId="68" xr:uid="{0827CFA8-EE81-407E-8A00-15E8D61B0FED}"/>
    <cellStyle name="Normal 9 10" xfId="401" xr:uid="{1A831887-D719-48D9-9ADB-B63FE3FC3EE4}"/>
    <cellStyle name="Normal 9 10 2" xfId="2229" xr:uid="{D6C4CCC3-0AE6-45D4-BC32-F1673255CB26}"/>
    <cellStyle name="Normal 9 10 2 2" xfId="4011" xr:uid="{1CC7FF10-F24F-4555-899F-F170D5B0C6E2}"/>
    <cellStyle name="Normal 9 10 2 3" xfId="4012" xr:uid="{CB5DA1F4-E4C7-4AA8-943B-FB0E663EDDF2}"/>
    <cellStyle name="Normal 9 10 2 4" xfId="4013" xr:uid="{3AC67D34-B9A8-4424-B234-7F97E545C6A7}"/>
    <cellStyle name="Normal 9 10 3" xfId="4014" xr:uid="{578CE17D-FB1E-46A8-8936-E1FDDD442B36}"/>
    <cellStyle name="Normal 9 10 4" xfId="4015" xr:uid="{FF356B83-C763-423C-B616-08E00A3C6244}"/>
    <cellStyle name="Normal 9 10 5" xfId="4016" xr:uid="{B866BE2D-4CFF-4B50-86C6-B391AC18CA50}"/>
    <cellStyle name="Normal 9 11" xfId="2230" xr:uid="{9248FC8C-DCB7-41DD-A9FC-7E339168D425}"/>
    <cellStyle name="Normal 9 11 2" xfId="4017" xr:uid="{4D180BA4-C317-4018-B286-3EC11A09270A}"/>
    <cellStyle name="Normal 9 11 3" xfId="4018" xr:uid="{604C039B-4873-4C37-AF62-7EE576A5304A}"/>
    <cellStyle name="Normal 9 11 4" xfId="4019" xr:uid="{3D096B04-9388-420F-B670-0FF4E0A7D679}"/>
    <cellStyle name="Normal 9 12" xfId="4020" xr:uid="{8E0376CD-F346-43A7-BAAD-5CDCCE5819CF}"/>
    <cellStyle name="Normal 9 12 2" xfId="4021" xr:uid="{7F43201A-7ECF-43C1-BE04-BC403BC0731C}"/>
    <cellStyle name="Normal 9 12 3" xfId="4022" xr:uid="{5B6C676F-BB98-4989-8FB9-E6315BBFDB7E}"/>
    <cellStyle name="Normal 9 12 4" xfId="4023" xr:uid="{9DA95C45-2A4F-4000-8F5A-9214B60CFAAF}"/>
    <cellStyle name="Normal 9 13" xfId="4024" xr:uid="{2CEF4A48-EEA6-42BE-B124-5F7E6AEE3929}"/>
    <cellStyle name="Normal 9 13 2" xfId="4025" xr:uid="{6ADA127C-32B1-45BA-A4AD-93C3259E68CA}"/>
    <cellStyle name="Normal 9 14" xfId="4026" xr:uid="{A4478563-45DB-494C-B452-D0BCC76D57AE}"/>
    <cellStyle name="Normal 9 15" xfId="4027" xr:uid="{21B11E39-E70D-47EB-BE0F-ED08904805F3}"/>
    <cellStyle name="Normal 9 16" xfId="4028" xr:uid="{D1736E94-DD88-401D-8545-9D16BB8FD81F}"/>
    <cellStyle name="Normal 9 2" xfId="69" xr:uid="{AC623617-D136-40B3-BC75-8F648DADB1AF}"/>
    <cellStyle name="Normal 9 2 2" xfId="402" xr:uid="{05D27F8B-C502-4E4F-AAEB-23C46443A2A7}"/>
    <cellStyle name="Normal 9 2 2 2" xfId="4672" xr:uid="{82E63231-3EC5-472D-BC82-39BE23652E24}"/>
    <cellStyle name="Normal 9 2 3" xfId="4561" xr:uid="{CBA742C9-B584-472C-AF84-942E60293454}"/>
    <cellStyle name="Normal 9 3" xfId="167" xr:uid="{18D27711-C1A5-41D8-AA07-A7C6A5547B54}"/>
    <cellStyle name="Normal 9 3 10" xfId="4029" xr:uid="{8E3BF181-AA7F-4D15-91F7-AF9E200C5F74}"/>
    <cellStyle name="Normal 9 3 11" xfId="4030" xr:uid="{A3B74A46-7490-40ED-B6E6-4DC25BF32B8E}"/>
    <cellStyle name="Normal 9 3 2" xfId="168" xr:uid="{53924372-5061-4BEB-92E0-565CBFD04524}"/>
    <cellStyle name="Normal 9 3 2 2" xfId="169" xr:uid="{A4B48C0D-E148-474C-A780-8407ACAF205A}"/>
    <cellStyle name="Normal 9 3 2 2 2" xfId="403" xr:uid="{BD107D4C-6DF9-4F61-8F36-51D878675B5F}"/>
    <cellStyle name="Normal 9 3 2 2 2 2" xfId="825" xr:uid="{E802E90C-7393-4FB3-B507-BC54CCE29B7A}"/>
    <cellStyle name="Normal 9 3 2 2 2 2 2" xfId="826" xr:uid="{788A4ED2-9D15-4084-8E40-28886EB80C43}"/>
    <cellStyle name="Normal 9 3 2 2 2 2 2 2" xfId="2231" xr:uid="{9E3F953B-3684-4768-B29D-7A9C754D0753}"/>
    <cellStyle name="Normal 9 3 2 2 2 2 2 2 2" xfId="2232" xr:uid="{4BFA2E5F-BFDF-4DF8-BD67-6D623B093BA8}"/>
    <cellStyle name="Normal 9 3 2 2 2 2 2 3" xfId="2233" xr:uid="{BEE8A309-B5BB-44F4-BDE5-9A8BDFBDDB02}"/>
    <cellStyle name="Normal 9 3 2 2 2 2 3" xfId="2234" xr:uid="{F094691F-3751-4CEB-B4AA-47535CF67822}"/>
    <cellStyle name="Normal 9 3 2 2 2 2 3 2" xfId="2235" xr:uid="{540B6843-783D-477A-89FF-A9C15B12FB03}"/>
    <cellStyle name="Normal 9 3 2 2 2 2 4" xfId="2236" xr:uid="{8D8C88E0-BD62-4E7F-A50D-76AA7FFC054C}"/>
    <cellStyle name="Normal 9 3 2 2 2 3" xfId="827" xr:uid="{605A6F14-A43C-4946-A360-35C4FF196CC2}"/>
    <cellStyle name="Normal 9 3 2 2 2 3 2" xfId="2237" xr:uid="{C9F0702D-C8D3-4746-A18F-E76299704246}"/>
    <cellStyle name="Normal 9 3 2 2 2 3 2 2" xfId="2238" xr:uid="{B797B698-EFBE-40A7-9363-3DCDF991401C}"/>
    <cellStyle name="Normal 9 3 2 2 2 3 3" xfId="2239" xr:uid="{D7583CE2-7057-4E8A-8BAA-C9907B51463C}"/>
    <cellStyle name="Normal 9 3 2 2 2 3 4" xfId="4031" xr:uid="{6BCE119F-F53D-4316-9BEF-E3CD36CA2B04}"/>
    <cellStyle name="Normal 9 3 2 2 2 4" xfId="2240" xr:uid="{B31C535A-B58C-4666-940A-6001AA9FD802}"/>
    <cellStyle name="Normal 9 3 2 2 2 4 2" xfId="2241" xr:uid="{D89955BB-6A64-405D-911E-F77C8CF9493D}"/>
    <cellStyle name="Normal 9 3 2 2 2 5" xfId="2242" xr:uid="{051B363B-4BCB-435D-9E32-DB31120B8EC8}"/>
    <cellStyle name="Normal 9 3 2 2 2 6" xfId="4032" xr:uid="{C029FA38-F616-4002-8420-A9ED84F760DA}"/>
    <cellStyle name="Normal 9 3 2 2 3" xfId="404" xr:uid="{5F21BA9D-081F-4A7B-A2DB-D98695034C05}"/>
    <cellStyle name="Normal 9 3 2 2 3 2" xfId="828" xr:uid="{23F8C9C8-1CFD-481F-B975-6D3547D5300B}"/>
    <cellStyle name="Normal 9 3 2 2 3 2 2" xfId="829" xr:uid="{2630B934-1CEA-40B0-BCE0-DCAEC4C151F1}"/>
    <cellStyle name="Normal 9 3 2 2 3 2 2 2" xfId="2243" xr:uid="{EAE30210-CB65-4AE7-B0F8-70DD13BDFA4C}"/>
    <cellStyle name="Normal 9 3 2 2 3 2 2 2 2" xfId="2244" xr:uid="{B8C10412-3BDE-456D-BBFB-9211AC0C778E}"/>
    <cellStyle name="Normal 9 3 2 2 3 2 2 3" xfId="2245" xr:uid="{80D008BF-1C7B-4CBC-8E12-3AF2BCACFEB4}"/>
    <cellStyle name="Normal 9 3 2 2 3 2 3" xfId="2246" xr:uid="{DE2EE291-41E0-489C-908F-687D3F1A00AF}"/>
    <cellStyle name="Normal 9 3 2 2 3 2 3 2" xfId="2247" xr:uid="{286F4BB9-B199-4016-AAFC-264F64659CE8}"/>
    <cellStyle name="Normal 9 3 2 2 3 2 4" xfId="2248" xr:uid="{3CDD650B-35C7-4345-A8D6-BEBF84EFC459}"/>
    <cellStyle name="Normal 9 3 2 2 3 3" xfId="830" xr:uid="{940DDA35-AF28-4CD5-B181-D6E48EE7590D}"/>
    <cellStyle name="Normal 9 3 2 2 3 3 2" xfId="2249" xr:uid="{E845BCCE-8F06-4924-B9C6-0B15513419B3}"/>
    <cellStyle name="Normal 9 3 2 2 3 3 2 2" xfId="2250" xr:uid="{B4F4EF2A-5DC5-4390-BD3C-F7F8F9929BA0}"/>
    <cellStyle name="Normal 9 3 2 2 3 3 3" xfId="2251" xr:uid="{F508595F-3AC0-4E05-98E9-94D24B633FC1}"/>
    <cellStyle name="Normal 9 3 2 2 3 4" xfId="2252" xr:uid="{677E2CF9-B942-4F2E-B864-A4BE68AAFFB1}"/>
    <cellStyle name="Normal 9 3 2 2 3 4 2" xfId="2253" xr:uid="{FF4BCB80-32D9-46A6-BF2A-23AAEA70D140}"/>
    <cellStyle name="Normal 9 3 2 2 3 5" xfId="2254" xr:uid="{0903A8F8-8D1E-4D66-97F1-B40A1130DBD9}"/>
    <cellStyle name="Normal 9 3 2 2 4" xfId="831" xr:uid="{A362E545-FB43-42FD-BDC5-EE1A58598BDB}"/>
    <cellStyle name="Normal 9 3 2 2 4 2" xfId="832" xr:uid="{CDBCBEFF-8BF3-4D8E-8DD9-CDDEA9EFE0E0}"/>
    <cellStyle name="Normal 9 3 2 2 4 2 2" xfId="2255" xr:uid="{19BCA31A-4120-49C8-AE30-7896B3B28AF2}"/>
    <cellStyle name="Normal 9 3 2 2 4 2 2 2" xfId="2256" xr:uid="{2B3BFAE1-7987-43CE-B080-D2D3CFD18084}"/>
    <cellStyle name="Normal 9 3 2 2 4 2 3" xfId="2257" xr:uid="{FEC63A54-5F02-42B9-95DF-D635C661DCDE}"/>
    <cellStyle name="Normal 9 3 2 2 4 3" xfId="2258" xr:uid="{BB8AD006-BB56-499A-9065-DB7FC510997C}"/>
    <cellStyle name="Normal 9 3 2 2 4 3 2" xfId="2259" xr:uid="{278B3364-FFF1-44B1-9322-9604DF1EA09E}"/>
    <cellStyle name="Normal 9 3 2 2 4 4" xfId="2260" xr:uid="{F27AA0AB-4FD4-4009-B130-0A1451E8FE45}"/>
    <cellStyle name="Normal 9 3 2 2 5" xfId="833" xr:uid="{3A15A235-18A3-4A15-A5B3-44752E7799CB}"/>
    <cellStyle name="Normal 9 3 2 2 5 2" xfId="2261" xr:uid="{060FDE0F-0D10-4E79-B38B-86C999331E0B}"/>
    <cellStyle name="Normal 9 3 2 2 5 2 2" xfId="2262" xr:uid="{462A8332-EE8F-41B3-80FC-69C7D3667251}"/>
    <cellStyle name="Normal 9 3 2 2 5 3" xfId="2263" xr:uid="{D6986C81-123E-45FD-BC16-D71CF65CB6B5}"/>
    <cellStyle name="Normal 9 3 2 2 5 4" xfId="4033" xr:uid="{A1F47F31-8074-4B01-81B9-2F2CFACF765F}"/>
    <cellStyle name="Normal 9 3 2 2 6" xfId="2264" xr:uid="{63B97D5C-FA37-4686-A7F6-39D5B59BE155}"/>
    <cellStyle name="Normal 9 3 2 2 6 2" xfId="2265" xr:uid="{40FBF344-FD40-4EDB-AF8A-C8C50FE5ED00}"/>
    <cellStyle name="Normal 9 3 2 2 7" xfId="2266" xr:uid="{A53F2E19-3418-4A0C-A73C-D35307601E42}"/>
    <cellStyle name="Normal 9 3 2 2 8" xfId="4034" xr:uid="{CAD5C801-6D90-43C3-BA30-12DC2F2AD605}"/>
    <cellStyle name="Normal 9 3 2 3" xfId="405" xr:uid="{F9D291E1-438B-4D13-AEEC-3B819F405CE2}"/>
    <cellStyle name="Normal 9 3 2 3 2" xfId="834" xr:uid="{591CAEB8-EB7E-4CAE-AA8B-7F60192FE28F}"/>
    <cellStyle name="Normal 9 3 2 3 2 2" xfId="835" xr:uid="{9BDE2074-7D68-46FF-8F88-BA8B5876398E}"/>
    <cellStyle name="Normal 9 3 2 3 2 2 2" xfId="2267" xr:uid="{C05FF012-5D5C-43A8-B2F9-7CDCCADB102B}"/>
    <cellStyle name="Normal 9 3 2 3 2 2 2 2" xfId="2268" xr:uid="{4C933A80-53E7-4513-BE0D-4C1481245532}"/>
    <cellStyle name="Normal 9 3 2 3 2 2 3" xfId="2269" xr:uid="{739B4245-2E3D-4E17-8022-7A15DA0E12C0}"/>
    <cellStyle name="Normal 9 3 2 3 2 3" xfId="2270" xr:uid="{7870CD72-DC31-4BE4-830B-42E9936063B6}"/>
    <cellStyle name="Normal 9 3 2 3 2 3 2" xfId="2271" xr:uid="{47E73B5C-8537-4AA4-A677-D4DA8A43260F}"/>
    <cellStyle name="Normal 9 3 2 3 2 4" xfId="2272" xr:uid="{325CAE03-5189-4DE3-9455-9D859DC3F53A}"/>
    <cellStyle name="Normal 9 3 2 3 3" xfId="836" xr:uid="{722D051E-F623-4F2A-B942-A98A484CD20D}"/>
    <cellStyle name="Normal 9 3 2 3 3 2" xfId="2273" xr:uid="{7FA4D523-8A25-4A21-A586-EEAB3BD04D20}"/>
    <cellStyle name="Normal 9 3 2 3 3 2 2" xfId="2274" xr:uid="{0D9FE1E8-BEEF-45FD-909B-E108432CE023}"/>
    <cellStyle name="Normal 9 3 2 3 3 3" xfId="2275" xr:uid="{C937E204-2C54-4D26-A3F1-4D59642C7978}"/>
    <cellStyle name="Normal 9 3 2 3 3 4" xfId="4035" xr:uid="{789ACF4F-CFB1-4F08-906C-F342EC323485}"/>
    <cellStyle name="Normal 9 3 2 3 4" xfId="2276" xr:uid="{C89E46BC-E57A-4CEE-AF04-0535516F05FB}"/>
    <cellStyle name="Normal 9 3 2 3 4 2" xfId="2277" xr:uid="{98C00FE4-409D-46C8-97A0-0087056B1A3D}"/>
    <cellStyle name="Normal 9 3 2 3 5" xfId="2278" xr:uid="{77AE2A96-A84F-4ACD-876D-64B518E06C90}"/>
    <cellStyle name="Normal 9 3 2 3 6" xfId="4036" xr:uid="{6C21268F-061B-49B6-95F3-AFFFD8CC6C3D}"/>
    <cellStyle name="Normal 9 3 2 4" xfId="406" xr:uid="{93305F56-F9C3-4092-9E86-7BE864C057CF}"/>
    <cellStyle name="Normal 9 3 2 4 2" xfId="837" xr:uid="{74788754-943D-42A6-81F9-D5BB213BA195}"/>
    <cellStyle name="Normal 9 3 2 4 2 2" xfId="838" xr:uid="{280C35AF-B312-4AE8-9795-F17C72A0C6FB}"/>
    <cellStyle name="Normal 9 3 2 4 2 2 2" xfId="2279" xr:uid="{8C6E90D8-603D-4E90-977A-F95FC1760D19}"/>
    <cellStyle name="Normal 9 3 2 4 2 2 2 2" xfId="2280" xr:uid="{6A930648-BD0E-4E29-B1D6-F08089A37CF3}"/>
    <cellStyle name="Normal 9 3 2 4 2 2 3" xfId="2281" xr:uid="{15475328-1778-4C94-B7DD-FE00EDC0B756}"/>
    <cellStyle name="Normal 9 3 2 4 2 3" xfId="2282" xr:uid="{C0DA9AE4-4E53-45F8-A5BE-BF8940888841}"/>
    <cellStyle name="Normal 9 3 2 4 2 3 2" xfId="2283" xr:uid="{9FA2F89D-4D22-47A7-9A7C-3D79CB9FC179}"/>
    <cellStyle name="Normal 9 3 2 4 2 4" xfId="2284" xr:uid="{49BE34DA-4170-4B02-A3C9-1C0E2395869A}"/>
    <cellStyle name="Normal 9 3 2 4 3" xfId="839" xr:uid="{D381BCBD-30C5-438B-BC57-252324088AAC}"/>
    <cellStyle name="Normal 9 3 2 4 3 2" xfId="2285" xr:uid="{3AEE8FE5-9602-4F81-A297-02AF923DEBEA}"/>
    <cellStyle name="Normal 9 3 2 4 3 2 2" xfId="2286" xr:uid="{C8442158-8229-493C-A7E9-6B417BE9EF15}"/>
    <cellStyle name="Normal 9 3 2 4 3 3" xfId="2287" xr:uid="{F03172CF-E753-4834-AA10-47B2ECB47502}"/>
    <cellStyle name="Normal 9 3 2 4 4" xfId="2288" xr:uid="{053B28E0-FFC4-4F6C-8B22-ED31EEDC3F99}"/>
    <cellStyle name="Normal 9 3 2 4 4 2" xfId="2289" xr:uid="{52D23B0D-C6CA-4FC1-B792-D8EF4A950AF8}"/>
    <cellStyle name="Normal 9 3 2 4 5" xfId="2290" xr:uid="{12A4EF3F-B30A-41A8-BFFF-1E3FD3429FC6}"/>
    <cellStyle name="Normal 9 3 2 5" xfId="407" xr:uid="{8F4BBF4C-4345-41C6-8995-0403ECAE9244}"/>
    <cellStyle name="Normal 9 3 2 5 2" xfId="840" xr:uid="{9CE6BFCE-4BF7-41A4-A22E-61584941DD80}"/>
    <cellStyle name="Normal 9 3 2 5 2 2" xfId="2291" xr:uid="{824D9333-38E8-4955-8046-3502EB3322DE}"/>
    <cellStyle name="Normal 9 3 2 5 2 2 2" xfId="2292" xr:uid="{68EDBA7F-BB53-462E-803B-6AB8B9125E5C}"/>
    <cellStyle name="Normal 9 3 2 5 2 3" xfId="2293" xr:uid="{22F36266-95A0-4AC1-886A-49766CF1D52D}"/>
    <cellStyle name="Normal 9 3 2 5 3" xfId="2294" xr:uid="{1028EC39-1F82-4EE4-AB2D-0AA289ED925F}"/>
    <cellStyle name="Normal 9 3 2 5 3 2" xfId="2295" xr:uid="{45CD167B-01A5-4150-911E-2C3DFE175E81}"/>
    <cellStyle name="Normal 9 3 2 5 4" xfId="2296" xr:uid="{B3146D91-28FC-4A27-8BAE-B9C496A2FE0E}"/>
    <cellStyle name="Normal 9 3 2 6" xfId="841" xr:uid="{8165CA8E-A751-48BF-B18B-1527C36AF5E6}"/>
    <cellStyle name="Normal 9 3 2 6 2" xfId="2297" xr:uid="{8BC6DB67-B169-44D1-A898-895F7F407633}"/>
    <cellStyle name="Normal 9 3 2 6 2 2" xfId="2298" xr:uid="{6926B6DF-6777-4878-A5B2-0775CBD8CC2A}"/>
    <cellStyle name="Normal 9 3 2 6 3" xfId="2299" xr:uid="{BC85AEB5-44BF-4B6C-97D4-15C3B581EFC2}"/>
    <cellStyle name="Normal 9 3 2 6 4" xfId="4037" xr:uid="{E8D8509C-CCA8-4773-B1F9-BA9F588495D1}"/>
    <cellStyle name="Normal 9 3 2 7" xfId="2300" xr:uid="{CA1AF803-143A-4465-8B8B-6A2A26F14C78}"/>
    <cellStyle name="Normal 9 3 2 7 2" xfId="2301" xr:uid="{F5BC8C2D-68AF-47EB-8174-4C1521303AA0}"/>
    <cellStyle name="Normal 9 3 2 8" xfId="2302" xr:uid="{AFDB4A59-C678-4639-B163-2AFD5884920D}"/>
    <cellStyle name="Normal 9 3 2 9" xfId="4038" xr:uid="{4EB80824-4A8F-4E18-BC23-3ADD312F545F}"/>
    <cellStyle name="Normal 9 3 3" xfId="170" xr:uid="{0B4CCDCA-407F-45DE-A0B9-C82A65D53307}"/>
    <cellStyle name="Normal 9 3 3 2" xfId="171" xr:uid="{B828315C-540F-45B3-BC0C-ECC71BE719BF}"/>
    <cellStyle name="Normal 9 3 3 2 2" xfId="842" xr:uid="{F2965A05-567D-4198-B157-98C738A6A494}"/>
    <cellStyle name="Normal 9 3 3 2 2 2" xfId="843" xr:uid="{42B652FA-1FB7-451D-BF39-04F5C7A9B080}"/>
    <cellStyle name="Normal 9 3 3 2 2 2 2" xfId="2303" xr:uid="{08A6DFDC-6F87-4038-9714-007F68F7E963}"/>
    <cellStyle name="Normal 9 3 3 2 2 2 2 2" xfId="2304" xr:uid="{39DB0E4C-D758-4A21-B153-3A6AB481387A}"/>
    <cellStyle name="Normal 9 3 3 2 2 2 3" xfId="2305" xr:uid="{446A7EE1-9E37-4612-AB0B-11CB37351DB7}"/>
    <cellStyle name="Normal 9 3 3 2 2 3" xfId="2306" xr:uid="{BE217D8F-9DE6-4661-88CA-2F29C524F791}"/>
    <cellStyle name="Normal 9 3 3 2 2 3 2" xfId="2307" xr:uid="{2532A58F-E76D-40B3-8521-5AE0F3BC01FD}"/>
    <cellStyle name="Normal 9 3 3 2 2 4" xfId="2308" xr:uid="{81B98B8D-0659-496C-B026-B48451FC6E6F}"/>
    <cellStyle name="Normal 9 3 3 2 3" xfId="844" xr:uid="{4FD4F512-89C2-4A02-B452-31F53F18C515}"/>
    <cellStyle name="Normal 9 3 3 2 3 2" xfId="2309" xr:uid="{A83B2047-E192-4DC5-B64C-1C04F4565E45}"/>
    <cellStyle name="Normal 9 3 3 2 3 2 2" xfId="2310" xr:uid="{CF712B77-FAD8-4242-9C53-6F854D942715}"/>
    <cellStyle name="Normal 9 3 3 2 3 3" xfId="2311" xr:uid="{B5003F26-21D6-4FEE-9262-860FB40B92E1}"/>
    <cellStyle name="Normal 9 3 3 2 3 4" xfId="4039" xr:uid="{BE07651E-B440-49D2-9C61-A4501BAD787C}"/>
    <cellStyle name="Normal 9 3 3 2 4" xfId="2312" xr:uid="{75E9FFE5-E55C-4FFD-949F-64B9263C1D91}"/>
    <cellStyle name="Normal 9 3 3 2 4 2" xfId="2313" xr:uid="{C359F5A3-8C37-417D-9AC5-9A642324B8A8}"/>
    <cellStyle name="Normal 9 3 3 2 5" xfId="2314" xr:uid="{8BED8564-48D2-492E-BBB8-03F87C3B5BA4}"/>
    <cellStyle name="Normal 9 3 3 2 6" xfId="4040" xr:uid="{0745A9B7-4839-4D39-BC96-D6C5180893FF}"/>
    <cellStyle name="Normal 9 3 3 3" xfId="408" xr:uid="{B88A46B7-C2BC-4D41-A81D-930C2DD02C69}"/>
    <cellStyle name="Normal 9 3 3 3 2" xfId="845" xr:uid="{49725368-F123-4FCC-A8FC-850A3C48F8E8}"/>
    <cellStyle name="Normal 9 3 3 3 2 2" xfId="846" xr:uid="{6A4D08DF-7D5E-49D0-A688-9E6C102E2E3F}"/>
    <cellStyle name="Normal 9 3 3 3 2 2 2" xfId="2315" xr:uid="{49EFB781-1684-4298-987A-5585BAE12380}"/>
    <cellStyle name="Normal 9 3 3 3 2 2 2 2" xfId="2316" xr:uid="{D1A63251-05CA-495E-B10F-8BFE461C416C}"/>
    <cellStyle name="Normal 9 3 3 3 2 2 2 2 2" xfId="4765" xr:uid="{D7F930F6-408B-41A6-97EE-232B31229B6F}"/>
    <cellStyle name="Normal 9 3 3 3 2 2 3" xfId="2317" xr:uid="{412056CB-9464-4359-88CE-CAC4ECBAA03B}"/>
    <cellStyle name="Normal 9 3 3 3 2 2 3 2" xfId="4766" xr:uid="{13AD534A-FF1B-40DD-9D81-1B72D61EA03A}"/>
    <cellStyle name="Normal 9 3 3 3 2 3" xfId="2318" xr:uid="{A40086C8-1D30-482D-8905-023EF1B30FDC}"/>
    <cellStyle name="Normal 9 3 3 3 2 3 2" xfId="2319" xr:uid="{5B74668F-CAB7-44CE-A68C-167CE97CBF8D}"/>
    <cellStyle name="Normal 9 3 3 3 2 3 2 2" xfId="4768" xr:uid="{1BD2050D-5C84-41EB-94EB-BC2CE00BB4A2}"/>
    <cellStyle name="Normal 9 3 3 3 2 3 3" xfId="4767" xr:uid="{188281B7-D6F3-48AF-A6DA-F17D298D29BE}"/>
    <cellStyle name="Normal 9 3 3 3 2 4" xfId="2320" xr:uid="{7B2B0BE4-EAB7-4E1D-AB9B-847F7ADA11B3}"/>
    <cellStyle name="Normal 9 3 3 3 2 4 2" xfId="4769" xr:uid="{4A9F84DB-E303-46E7-9F2B-D525243C7153}"/>
    <cellStyle name="Normal 9 3 3 3 3" xfId="847" xr:uid="{F89B38AC-531A-4859-AF60-A7C7241D67D1}"/>
    <cellStyle name="Normal 9 3 3 3 3 2" xfId="2321" xr:uid="{BAD19CA6-2DF8-493C-848C-ADF9CA7358D1}"/>
    <cellStyle name="Normal 9 3 3 3 3 2 2" xfId="2322" xr:uid="{6067586A-BEA4-4931-A6AA-4CF5552E923E}"/>
    <cellStyle name="Normal 9 3 3 3 3 2 2 2" xfId="4772" xr:uid="{857BDEC7-D564-4A52-BDF8-0A377F1CE854}"/>
    <cellStyle name="Normal 9 3 3 3 3 2 3" xfId="4771" xr:uid="{2D134094-B942-4292-A118-08D7921B06D8}"/>
    <cellStyle name="Normal 9 3 3 3 3 3" xfId="2323" xr:uid="{30C374BA-27A4-46F4-91E0-C8DCF6ACA5FA}"/>
    <cellStyle name="Normal 9 3 3 3 3 3 2" xfId="4773" xr:uid="{257D728B-DEC2-4009-81D2-8386D232D1E8}"/>
    <cellStyle name="Normal 9 3 3 3 3 4" xfId="4770" xr:uid="{10886B3E-FE54-4714-9952-2C44C77F7373}"/>
    <cellStyle name="Normal 9 3 3 3 4" xfId="2324" xr:uid="{103E98F7-64B1-4C72-9307-35CFA014F810}"/>
    <cellStyle name="Normal 9 3 3 3 4 2" xfId="2325" xr:uid="{57D2305E-D67E-463E-ADD4-C0459FEBC629}"/>
    <cellStyle name="Normal 9 3 3 3 4 2 2" xfId="4775" xr:uid="{771A8476-32B8-4153-87CB-F43BF6F9BC1B}"/>
    <cellStyle name="Normal 9 3 3 3 4 3" xfId="4774" xr:uid="{0369B4C2-3020-427E-AD2C-7A612C9C8156}"/>
    <cellStyle name="Normal 9 3 3 3 5" xfId="2326" xr:uid="{4F7BD644-55E8-4E0D-92F9-A1BF7AD54B8C}"/>
    <cellStyle name="Normal 9 3 3 3 5 2" xfId="4776" xr:uid="{5ECD1B4C-B724-479C-B010-3ED44AFE2738}"/>
    <cellStyle name="Normal 9 3 3 4" xfId="409" xr:uid="{3A430AF8-FDC1-4F2A-BE19-F7E539811B33}"/>
    <cellStyle name="Normal 9 3 3 4 2" xfId="848" xr:uid="{537C5EEB-D29C-48C0-9E01-0CBD4090B076}"/>
    <cellStyle name="Normal 9 3 3 4 2 2" xfId="2327" xr:uid="{8E846471-914E-4913-AE0B-E9ACF945E717}"/>
    <cellStyle name="Normal 9 3 3 4 2 2 2" xfId="2328" xr:uid="{FEE87897-E8F6-474D-A260-C3C548BD0F69}"/>
    <cellStyle name="Normal 9 3 3 4 2 2 2 2" xfId="4780" xr:uid="{3FA29325-AD66-4B5B-BCA8-C41D17419250}"/>
    <cellStyle name="Normal 9 3 3 4 2 2 3" xfId="4779" xr:uid="{CC7C6E74-D532-4FBA-B043-CB9222FCD6C8}"/>
    <cellStyle name="Normal 9 3 3 4 2 3" xfId="2329" xr:uid="{4200E921-7797-415B-BAFB-70F1E7FE39D7}"/>
    <cellStyle name="Normal 9 3 3 4 2 3 2" xfId="4781" xr:uid="{A0144328-8242-4426-BF27-431D7381ABE9}"/>
    <cellStyle name="Normal 9 3 3 4 2 4" xfId="4778" xr:uid="{0679DA78-1D40-4F8C-B2C7-CC538E59E225}"/>
    <cellStyle name="Normal 9 3 3 4 3" xfId="2330" xr:uid="{E2EBD4B1-D550-43EB-BA1B-609B4FDA8338}"/>
    <cellStyle name="Normal 9 3 3 4 3 2" xfId="2331" xr:uid="{7FAA8182-6901-4C5A-BB68-47851218FE5B}"/>
    <cellStyle name="Normal 9 3 3 4 3 2 2" xfId="4783" xr:uid="{E9000F88-1E91-4813-A1BC-02F9EDF98180}"/>
    <cellStyle name="Normal 9 3 3 4 3 3" xfId="4782" xr:uid="{F7473131-1F1E-4CC0-99CB-A2E4CBF28077}"/>
    <cellStyle name="Normal 9 3 3 4 4" xfId="2332" xr:uid="{EC1EC751-A9E3-4EF1-9DF7-F519CCF003D5}"/>
    <cellStyle name="Normal 9 3 3 4 4 2" xfId="4784" xr:uid="{D04BDB27-DA5D-4C75-AE32-E3773BF7434E}"/>
    <cellStyle name="Normal 9 3 3 4 5" xfId="4777" xr:uid="{4ED4DB5F-7E44-4718-8AF4-BF0FEBB07AA3}"/>
    <cellStyle name="Normal 9 3 3 5" xfId="849" xr:uid="{F50C90D3-4A77-4E9C-A4D3-04C0A8211B38}"/>
    <cellStyle name="Normal 9 3 3 5 2" xfId="2333" xr:uid="{908E0BAB-F3E5-4E6D-840F-52F5FB7D9918}"/>
    <cellStyle name="Normal 9 3 3 5 2 2" xfId="2334" xr:uid="{9C80D862-0AE2-456E-B917-6F459A14239A}"/>
    <cellStyle name="Normal 9 3 3 5 2 2 2" xfId="4787" xr:uid="{7ADB8CAB-CA88-459A-9A03-5EBEB727849E}"/>
    <cellStyle name="Normal 9 3 3 5 2 3" xfId="4786" xr:uid="{B6BDCE90-6292-4F18-B9BB-B7B0853D9B32}"/>
    <cellStyle name="Normal 9 3 3 5 3" xfId="2335" xr:uid="{ED86E3A8-8F08-4268-A254-66646C2434DA}"/>
    <cellStyle name="Normal 9 3 3 5 3 2" xfId="4788" xr:uid="{7B7D1E63-C243-47A1-90BE-8FD9C2E0A897}"/>
    <cellStyle name="Normal 9 3 3 5 4" xfId="4041" xr:uid="{F2613A6D-F330-4E53-AB50-46A6E94254BD}"/>
    <cellStyle name="Normal 9 3 3 5 4 2" xfId="4789" xr:uid="{5B51BC59-92A7-4546-959B-92AC6B2BFEB1}"/>
    <cellStyle name="Normal 9 3 3 5 5" xfId="4785" xr:uid="{22146FD6-7441-4334-99F4-D00B46BBEF2E}"/>
    <cellStyle name="Normal 9 3 3 6" xfId="2336" xr:uid="{8E20C7E9-C35B-485B-B637-5FE62220CBD2}"/>
    <cellStyle name="Normal 9 3 3 6 2" xfId="2337" xr:uid="{BF5D9FF1-B3FE-4D3F-B47C-AC3E60D02F69}"/>
    <cellStyle name="Normal 9 3 3 6 2 2" xfId="4791" xr:uid="{330162CB-1FF7-4517-880E-1413817D58DD}"/>
    <cellStyle name="Normal 9 3 3 6 3" xfId="4790" xr:uid="{9300E0EB-801C-49B6-A76B-75BDD37C0412}"/>
    <cellStyle name="Normal 9 3 3 7" xfId="2338" xr:uid="{9D991E26-F49F-4751-BE91-1B252FC3033B}"/>
    <cellStyle name="Normal 9 3 3 7 2" xfId="4792" xr:uid="{E630B2F8-1368-4CFA-B552-60197E90D59A}"/>
    <cellStyle name="Normal 9 3 3 8" xfId="4042" xr:uid="{450ADE51-DD95-49A9-9A44-239D443F3B04}"/>
    <cellStyle name="Normal 9 3 3 8 2" xfId="4793" xr:uid="{6721A27D-DC7F-42B8-8791-7904F5BAA367}"/>
    <cellStyle name="Normal 9 3 4" xfId="172" xr:uid="{05974A1A-691D-467B-90F3-E9A8E72FC4AF}"/>
    <cellStyle name="Normal 9 3 4 2" xfId="450" xr:uid="{A2FAE848-0CCF-4205-9AB5-D7B8BFBC05FD}"/>
    <cellStyle name="Normal 9 3 4 2 2" xfId="850" xr:uid="{C5C2B0D4-4E3B-4C7E-B95B-67CACBA65890}"/>
    <cellStyle name="Normal 9 3 4 2 2 2" xfId="2339" xr:uid="{50910FA8-615A-41D0-9CB6-A8570CCBDFCE}"/>
    <cellStyle name="Normal 9 3 4 2 2 2 2" xfId="2340" xr:uid="{12650F20-ED3A-4A0C-966E-41A536729763}"/>
    <cellStyle name="Normal 9 3 4 2 2 2 2 2" xfId="4798" xr:uid="{495F36CB-669F-4090-BD27-A14E713ADA70}"/>
    <cellStyle name="Normal 9 3 4 2 2 2 3" xfId="4797" xr:uid="{FF4AA87A-FE8D-4F9F-B341-C42CB8A4972E}"/>
    <cellStyle name="Normal 9 3 4 2 2 3" xfId="2341" xr:uid="{6A8D8E73-851E-4D37-BA39-42D9DDB54F91}"/>
    <cellStyle name="Normal 9 3 4 2 2 3 2" xfId="4799" xr:uid="{89599F76-39B5-43BF-81B1-FB0E54B1DB21}"/>
    <cellStyle name="Normal 9 3 4 2 2 4" xfId="4043" xr:uid="{339CA295-EB3B-49DB-B7A1-8F585145DF7C}"/>
    <cellStyle name="Normal 9 3 4 2 2 4 2" xfId="4800" xr:uid="{DF4BE9CA-4C7D-4FF7-A629-C64C4E5E869A}"/>
    <cellStyle name="Normal 9 3 4 2 2 5" xfId="4796" xr:uid="{264C4E27-F54B-4783-9A22-2505436156C0}"/>
    <cellStyle name="Normal 9 3 4 2 3" xfId="2342" xr:uid="{ABD66ECF-221E-4BE9-A7B7-477DB1DB0BE3}"/>
    <cellStyle name="Normal 9 3 4 2 3 2" xfId="2343" xr:uid="{0F62413B-6FC4-4EFA-863B-CC664196C4A3}"/>
    <cellStyle name="Normal 9 3 4 2 3 2 2" xfId="4802" xr:uid="{50023F05-4D26-415A-A8A1-E29026D0A21D}"/>
    <cellStyle name="Normal 9 3 4 2 3 3" xfId="4801" xr:uid="{E9AFD6DD-9740-4882-8DA6-15E5EFDEF01F}"/>
    <cellStyle name="Normal 9 3 4 2 4" xfId="2344" xr:uid="{19C0963B-E542-482E-9FE0-378A04D3D55F}"/>
    <cellStyle name="Normal 9 3 4 2 4 2" xfId="4803" xr:uid="{AE85EA73-EEF4-4EE6-99F0-5629AFB6A214}"/>
    <cellStyle name="Normal 9 3 4 2 5" xfId="4044" xr:uid="{5E4EBB83-09B4-4B5C-A267-A3CFE9494B97}"/>
    <cellStyle name="Normal 9 3 4 2 5 2" xfId="4804" xr:uid="{5A72B5BD-0F22-4A34-9689-488C668E7E3C}"/>
    <cellStyle name="Normal 9 3 4 2 6" xfId="4795" xr:uid="{5C771DE1-64A0-44F5-ACE7-B05ADD8FBBCB}"/>
    <cellStyle name="Normal 9 3 4 3" xfId="851" xr:uid="{58ECE3DC-493D-459B-B862-B9FFFB801F78}"/>
    <cellStyle name="Normal 9 3 4 3 2" xfId="2345" xr:uid="{B692115E-DBB8-42B5-8CB9-335708E62CC4}"/>
    <cellStyle name="Normal 9 3 4 3 2 2" xfId="2346" xr:uid="{668E1089-9FBE-45E9-9715-50F5FECC43E7}"/>
    <cellStyle name="Normal 9 3 4 3 2 2 2" xfId="4807" xr:uid="{B1AD592F-1D52-4658-8A72-8435E59DED43}"/>
    <cellStyle name="Normal 9 3 4 3 2 3" xfId="4806" xr:uid="{8ABFDDCC-897B-42A2-8197-6DB13EE0B348}"/>
    <cellStyle name="Normal 9 3 4 3 3" xfId="2347" xr:uid="{3E57FB0E-E4CD-4709-8051-D444A3DCF2E7}"/>
    <cellStyle name="Normal 9 3 4 3 3 2" xfId="4808" xr:uid="{F85F6615-CC55-4577-A684-DE70B67544BB}"/>
    <cellStyle name="Normal 9 3 4 3 4" xfId="4045" xr:uid="{01A718AC-3991-4A57-AAAC-DA11BAFDDAE9}"/>
    <cellStyle name="Normal 9 3 4 3 4 2" xfId="4809" xr:uid="{2C40CF5C-F997-4B37-A55D-838C30BCD056}"/>
    <cellStyle name="Normal 9 3 4 3 5" xfId="4805" xr:uid="{B7A48E39-4FDD-4A22-894C-BA26814639E5}"/>
    <cellStyle name="Normal 9 3 4 4" xfId="2348" xr:uid="{7165A7E3-8C6F-437C-BEA7-478A56D53E33}"/>
    <cellStyle name="Normal 9 3 4 4 2" xfId="2349" xr:uid="{BE77CC19-0A8F-4326-948C-90F58615120C}"/>
    <cellStyle name="Normal 9 3 4 4 2 2" xfId="4811" xr:uid="{13F3CC9C-5540-4F32-88E0-CE933980444E}"/>
    <cellStyle name="Normal 9 3 4 4 3" xfId="4046" xr:uid="{663654CB-CA4C-4BDF-888D-B626A4B746D8}"/>
    <cellStyle name="Normal 9 3 4 4 3 2" xfId="4812" xr:uid="{82316DAF-F7AA-4DB8-B478-BF8610F94DDD}"/>
    <cellStyle name="Normal 9 3 4 4 4" xfId="4047" xr:uid="{8FA019FB-0FAA-4DDE-94AE-46F7B17FB998}"/>
    <cellStyle name="Normal 9 3 4 4 4 2" xfId="4813" xr:uid="{669C0CB5-0650-4D55-9ECB-905B31977EB6}"/>
    <cellStyle name="Normal 9 3 4 4 5" xfId="4810" xr:uid="{D9549B16-A92C-4C08-9BD7-CC61AA3D3876}"/>
    <cellStyle name="Normal 9 3 4 5" xfId="2350" xr:uid="{945A7C02-9997-47E4-8870-CE254BF495C6}"/>
    <cellStyle name="Normal 9 3 4 5 2" xfId="4814" xr:uid="{F63E7D19-263F-4B76-BAB1-E0E1531292BF}"/>
    <cellStyle name="Normal 9 3 4 6" xfId="4048" xr:uid="{C362B6C0-3F9C-4C2D-8451-1908C5E75CC5}"/>
    <cellStyle name="Normal 9 3 4 6 2" xfId="4815" xr:uid="{D441A0A9-E0A6-4362-BC65-2B32D51ECF6D}"/>
    <cellStyle name="Normal 9 3 4 7" xfId="4049" xr:uid="{4527BCA8-96A7-4EE9-A463-13544DEF13EE}"/>
    <cellStyle name="Normal 9 3 4 7 2" xfId="4816" xr:uid="{306AC4C5-859F-4CB4-AB1C-2297E1FE5940}"/>
    <cellStyle name="Normal 9 3 4 8" xfId="4794" xr:uid="{F5149CE8-952F-436C-A0BE-9557C73DBD34}"/>
    <cellStyle name="Normal 9 3 5" xfId="410" xr:uid="{47153114-8204-4B08-B174-D79F4BE2565D}"/>
    <cellStyle name="Normal 9 3 5 2" xfId="852" xr:uid="{D6470EE9-227B-4611-9AE1-10E06D813955}"/>
    <cellStyle name="Normal 9 3 5 2 2" xfId="853" xr:uid="{F365FB7B-5E6D-4078-B7E4-800E54ACE79D}"/>
    <cellStyle name="Normal 9 3 5 2 2 2" xfId="2351" xr:uid="{B8BE02F8-3E76-4132-8507-CBD92DF6D734}"/>
    <cellStyle name="Normal 9 3 5 2 2 2 2" xfId="2352" xr:uid="{6CF8AAB3-CE38-4121-9BB0-53ACAEBFE62E}"/>
    <cellStyle name="Normal 9 3 5 2 2 2 2 2" xfId="4821" xr:uid="{55DC6650-60FB-4411-B56E-5E824CFD6B01}"/>
    <cellStyle name="Normal 9 3 5 2 2 2 3" xfId="4820" xr:uid="{37FCC38F-5016-4461-B81A-4E67644801BF}"/>
    <cellStyle name="Normal 9 3 5 2 2 3" xfId="2353" xr:uid="{1A0830AC-59E7-4BFE-8271-441EF3BEBA7E}"/>
    <cellStyle name="Normal 9 3 5 2 2 3 2" xfId="4822" xr:uid="{060247A2-7AB9-4319-9DC4-43E074D073E7}"/>
    <cellStyle name="Normal 9 3 5 2 2 4" xfId="4819" xr:uid="{8CBBAF2B-051E-42C5-9A4D-66C013422CD3}"/>
    <cellStyle name="Normal 9 3 5 2 3" xfId="2354" xr:uid="{4B20F329-E1C1-4571-8828-51641127C97D}"/>
    <cellStyle name="Normal 9 3 5 2 3 2" xfId="2355" xr:uid="{8192315A-77F8-4D9A-BF1F-29CAAF460EAB}"/>
    <cellStyle name="Normal 9 3 5 2 3 2 2" xfId="4824" xr:uid="{5946B790-9433-4D18-85F4-3EC5D64CEE02}"/>
    <cellStyle name="Normal 9 3 5 2 3 3" xfId="4823" xr:uid="{C8D7ED14-D6F6-4B1F-9029-4D519C8C441B}"/>
    <cellStyle name="Normal 9 3 5 2 4" xfId="2356" xr:uid="{7F99BC7A-1DE0-4DF7-A54C-2AB902052D96}"/>
    <cellStyle name="Normal 9 3 5 2 4 2" xfId="4825" xr:uid="{EE6991A4-9CC4-4E51-85E1-EDC5918AB3FD}"/>
    <cellStyle name="Normal 9 3 5 2 5" xfId="4818" xr:uid="{F68BA30D-3A98-4C0B-804A-5393940D68B4}"/>
    <cellStyle name="Normal 9 3 5 3" xfId="854" xr:uid="{DB79AD33-23BF-4F9F-97BF-3A2E2D44E1EA}"/>
    <cellStyle name="Normal 9 3 5 3 2" xfId="2357" xr:uid="{FE7AF08B-FED9-408D-8399-5B96E4EF4167}"/>
    <cellStyle name="Normal 9 3 5 3 2 2" xfId="2358" xr:uid="{F02B1D9B-8E1C-48AC-B68B-8FA63673E059}"/>
    <cellStyle name="Normal 9 3 5 3 2 2 2" xfId="4828" xr:uid="{D7F96EF4-B401-4213-BD3A-6B960B34B486}"/>
    <cellStyle name="Normal 9 3 5 3 2 3" xfId="4827" xr:uid="{3EE78E75-46A1-418C-A465-900F43C3CCD4}"/>
    <cellStyle name="Normal 9 3 5 3 3" xfId="2359" xr:uid="{4E2251A3-4D30-44BB-A678-39A6C4908533}"/>
    <cellStyle name="Normal 9 3 5 3 3 2" xfId="4829" xr:uid="{D2212B7E-6ACC-4D07-A0CC-188B3510231E}"/>
    <cellStyle name="Normal 9 3 5 3 4" xfId="4050" xr:uid="{4947856E-8A51-4512-9F60-9B1AB7ADD19B}"/>
    <cellStyle name="Normal 9 3 5 3 4 2" xfId="4830" xr:uid="{EF0D85F6-2DA7-43D9-9783-F0EA7553F8B9}"/>
    <cellStyle name="Normal 9 3 5 3 5" xfId="4826" xr:uid="{C632605E-E9E7-48C4-BB25-4AFB17885169}"/>
    <cellStyle name="Normal 9 3 5 4" xfId="2360" xr:uid="{A543BACF-EA53-4A82-B097-CB936C2DCDE3}"/>
    <cellStyle name="Normal 9 3 5 4 2" xfId="2361" xr:uid="{08A8826E-80A7-4D51-8890-E98C606FF05D}"/>
    <cellStyle name="Normal 9 3 5 4 2 2" xfId="4832" xr:uid="{E96E2FE2-9244-4A15-9E1E-13A987EE4C70}"/>
    <cellStyle name="Normal 9 3 5 4 3" xfId="4831" xr:uid="{ADE6E018-F120-454C-82C3-E8DB2FC7B262}"/>
    <cellStyle name="Normal 9 3 5 5" xfId="2362" xr:uid="{1B2618EA-E788-4B38-8647-68E8AA135787}"/>
    <cellStyle name="Normal 9 3 5 5 2" xfId="4833" xr:uid="{5EC398C9-CAD6-422D-A3CA-84F15BD2A7CA}"/>
    <cellStyle name="Normal 9 3 5 6" xfId="4051" xr:uid="{4DCE251A-7800-46B1-8D9D-59B570CA06D4}"/>
    <cellStyle name="Normal 9 3 5 6 2" xfId="4834" xr:uid="{9DE6D5BF-A2BE-4B05-B8EB-5308B8FE7F5A}"/>
    <cellStyle name="Normal 9 3 5 7" xfId="4817" xr:uid="{3C63196B-C831-4514-942B-196BCFCF8381}"/>
    <cellStyle name="Normal 9 3 6" xfId="411" xr:uid="{6CFEDC68-6D24-4285-9349-779D94B8E571}"/>
    <cellStyle name="Normal 9 3 6 2" xfId="855" xr:uid="{9AA90B0F-7834-4AFA-BC38-45CA05207C20}"/>
    <cellStyle name="Normal 9 3 6 2 2" xfId="2363" xr:uid="{5B241936-B9AA-4DB9-9B6C-7261711E616A}"/>
    <cellStyle name="Normal 9 3 6 2 2 2" xfId="2364" xr:uid="{411748C6-03B9-43A8-9E19-D8AFE5D4D179}"/>
    <cellStyle name="Normal 9 3 6 2 2 2 2" xfId="4838" xr:uid="{49D61C24-242D-49E7-8CBE-0E689FEA4C2F}"/>
    <cellStyle name="Normal 9 3 6 2 2 3" xfId="4837" xr:uid="{1AB7BCB6-8711-403E-A47D-22F972813074}"/>
    <cellStyle name="Normal 9 3 6 2 3" xfId="2365" xr:uid="{3D89FF94-0272-42D7-B613-0C75E1BDB466}"/>
    <cellStyle name="Normal 9 3 6 2 3 2" xfId="4839" xr:uid="{454ECDD0-2270-402B-BD8C-B401324188CC}"/>
    <cellStyle name="Normal 9 3 6 2 4" xfId="4052" xr:uid="{1D18FEDD-636B-40A7-8DD7-C5D7494F0D68}"/>
    <cellStyle name="Normal 9 3 6 2 4 2" xfId="4840" xr:uid="{07B0A44A-DAA9-4626-8FB3-5163BB66BBB5}"/>
    <cellStyle name="Normal 9 3 6 2 5" xfId="4836" xr:uid="{09C07648-57F8-4219-ABFF-2EC0BEA6C743}"/>
    <cellStyle name="Normal 9 3 6 3" xfId="2366" xr:uid="{F80FB66A-B494-4F95-AAAD-B365CEDA99AE}"/>
    <cellStyle name="Normal 9 3 6 3 2" xfId="2367" xr:uid="{C4F30283-897F-46D5-AB53-41EEB7EF80A2}"/>
    <cellStyle name="Normal 9 3 6 3 2 2" xfId="4842" xr:uid="{B05215D8-BAED-46E7-81DE-CF356CC8C6CD}"/>
    <cellStyle name="Normal 9 3 6 3 3" xfId="4841" xr:uid="{33D4A8FD-C013-4345-BED7-9BCA3F21A85A}"/>
    <cellStyle name="Normal 9 3 6 4" xfId="2368" xr:uid="{FA2AB6F1-6C3E-4057-841B-FEF520D4D07C}"/>
    <cellStyle name="Normal 9 3 6 4 2" xfId="4843" xr:uid="{F4B6BC97-7011-4C65-A7AA-D0A491B79B22}"/>
    <cellStyle name="Normal 9 3 6 5" xfId="4053" xr:uid="{A8BED9E7-386A-44A2-A493-98AE02BD70B9}"/>
    <cellStyle name="Normal 9 3 6 5 2" xfId="4844" xr:uid="{D9511B4D-8B97-483C-8EFF-2BCB25B6A496}"/>
    <cellStyle name="Normal 9 3 6 6" xfId="4835" xr:uid="{1416FE18-B485-4EC0-AE17-2CAA5D02B2A7}"/>
    <cellStyle name="Normal 9 3 7" xfId="856" xr:uid="{EFC932A0-9D49-41D7-BEA5-1E71ADC04E22}"/>
    <cellStyle name="Normal 9 3 7 2" xfId="2369" xr:uid="{0FF2B8F9-DE45-4D75-9984-D626F97C94F0}"/>
    <cellStyle name="Normal 9 3 7 2 2" xfId="2370" xr:uid="{C659F474-EFCC-40BA-9074-E358B4EB723C}"/>
    <cellStyle name="Normal 9 3 7 2 2 2" xfId="4847" xr:uid="{3898C8A1-72DB-4DBF-88E1-A554B904D24F}"/>
    <cellStyle name="Normal 9 3 7 2 3" xfId="4846" xr:uid="{48FF121A-BF7F-4441-94BE-193083178A9D}"/>
    <cellStyle name="Normal 9 3 7 3" xfId="2371" xr:uid="{331671CA-8D95-4D41-B783-EF700A956FE8}"/>
    <cellStyle name="Normal 9 3 7 3 2" xfId="4848" xr:uid="{11132594-8E6C-4F6E-A6E1-07E89AE636AF}"/>
    <cellStyle name="Normal 9 3 7 4" xfId="4054" xr:uid="{0A15B004-4284-41A0-B193-A414683A4F7A}"/>
    <cellStyle name="Normal 9 3 7 4 2" xfId="4849" xr:uid="{9E313B3E-3823-4410-B1A7-5911AE65DC27}"/>
    <cellStyle name="Normal 9 3 7 5" xfId="4845" xr:uid="{4E5CAE91-4032-4FF7-AE36-1BFBC5AA2478}"/>
    <cellStyle name="Normal 9 3 8" xfId="2372" xr:uid="{CCE04546-5262-436E-AFD4-FEC5E811137F}"/>
    <cellStyle name="Normal 9 3 8 2" xfId="2373" xr:uid="{3D775DE7-A3BB-432C-89B8-2B93EEEDFC94}"/>
    <cellStyle name="Normal 9 3 8 2 2" xfId="4851" xr:uid="{E7ECE97B-EE49-4A1D-9377-B156C6DCC13E}"/>
    <cellStyle name="Normal 9 3 8 3" xfId="4055" xr:uid="{ED1F659B-FF4D-4976-8870-4B18EC0EA903}"/>
    <cellStyle name="Normal 9 3 8 3 2" xfId="4852" xr:uid="{91EF28C4-3384-401A-AB81-5ECE744D1AAE}"/>
    <cellStyle name="Normal 9 3 8 4" xfId="4056" xr:uid="{8C91EB06-8880-40FB-836A-3AE118907B97}"/>
    <cellStyle name="Normal 9 3 8 4 2" xfId="4853" xr:uid="{F9A70C1C-C7E7-498F-AB5E-1C8428980EAE}"/>
    <cellStyle name="Normal 9 3 8 5" xfId="4850" xr:uid="{3951F5D1-04D3-4376-A815-3644AAB00DF3}"/>
    <cellStyle name="Normal 9 3 9" xfId="2374" xr:uid="{5091B755-A6E1-4FFD-84FA-39E213E1B3A0}"/>
    <cellStyle name="Normal 9 3 9 2" xfId="4854" xr:uid="{C92AF3A7-8E03-4D8D-B80A-7AE970DEEC3E}"/>
    <cellStyle name="Normal 9 4" xfId="173" xr:uid="{6C25E22B-23B0-4DA8-A929-670CC9330810}"/>
    <cellStyle name="Normal 9 4 10" xfId="4057" xr:uid="{97C4DA96-B75A-47F2-B2CC-44F163ED4545}"/>
    <cellStyle name="Normal 9 4 10 2" xfId="4856" xr:uid="{90354054-BA3A-477A-BA5F-38EBE7D5DB06}"/>
    <cellStyle name="Normal 9 4 11" xfId="4058" xr:uid="{50395255-8963-495A-BF6A-D12AF992DFED}"/>
    <cellStyle name="Normal 9 4 11 2" xfId="4857" xr:uid="{D7F512F2-2686-4E41-9175-2B42C39AEEC6}"/>
    <cellStyle name="Normal 9 4 12" xfId="4855" xr:uid="{CCD81BEA-433A-4ED8-8CE0-87EB7F2BEDC8}"/>
    <cellStyle name="Normal 9 4 2" xfId="174" xr:uid="{EB1F8CEC-AED0-4CF6-8DCF-A0194DA8BA90}"/>
    <cellStyle name="Normal 9 4 2 10" xfId="4858" xr:uid="{B5E73C96-B8CC-4760-9C05-D9072F37565D}"/>
    <cellStyle name="Normal 9 4 2 2" xfId="175" xr:uid="{D768B53B-9E23-42B3-A221-5158D7E682DD}"/>
    <cellStyle name="Normal 9 4 2 2 2" xfId="412" xr:uid="{AC94CC62-B378-4343-BC8B-30FF42733E59}"/>
    <cellStyle name="Normal 9 4 2 2 2 2" xfId="857" xr:uid="{2D469D49-553C-4F7D-A637-E374EA00A5AD}"/>
    <cellStyle name="Normal 9 4 2 2 2 2 2" xfId="2375" xr:uid="{33F2EEF3-5231-4204-AF71-E7BA3485717A}"/>
    <cellStyle name="Normal 9 4 2 2 2 2 2 2" xfId="2376" xr:uid="{CE0CFAFE-B6B2-4434-860F-3E9B7A06F70B}"/>
    <cellStyle name="Normal 9 4 2 2 2 2 2 2 2" xfId="4863" xr:uid="{A0B1C4B7-B013-43E5-A90A-5F6BD816F349}"/>
    <cellStyle name="Normal 9 4 2 2 2 2 2 3" xfId="4862" xr:uid="{E1BECEAA-9CB1-4B4D-B8BE-4F70B1AABB7F}"/>
    <cellStyle name="Normal 9 4 2 2 2 2 3" xfId="2377" xr:uid="{DA322C0A-635D-4A4B-86FF-E814D1C2A663}"/>
    <cellStyle name="Normal 9 4 2 2 2 2 3 2" xfId="4864" xr:uid="{0DAC7B2A-0606-4D22-AC58-864427222BC8}"/>
    <cellStyle name="Normal 9 4 2 2 2 2 4" xfId="4059" xr:uid="{BE2D1336-4EC0-4018-B3ED-AF51F0625513}"/>
    <cellStyle name="Normal 9 4 2 2 2 2 4 2" xfId="4865" xr:uid="{66A098FF-4656-49FE-BA9F-991B73C7B518}"/>
    <cellStyle name="Normal 9 4 2 2 2 2 5" xfId="4861" xr:uid="{ADAF5E0A-3FD2-4A6C-8483-6ADA155B0276}"/>
    <cellStyle name="Normal 9 4 2 2 2 3" xfId="2378" xr:uid="{2C85D366-C6D1-4A92-8679-303E69971CF6}"/>
    <cellStyle name="Normal 9 4 2 2 2 3 2" xfId="2379" xr:uid="{1C527842-FCEF-4FD0-AAD3-7B8B52B72BB7}"/>
    <cellStyle name="Normal 9 4 2 2 2 3 2 2" xfId="4867" xr:uid="{D7FE9DD2-C93E-4FD0-80C1-DB085833F1E3}"/>
    <cellStyle name="Normal 9 4 2 2 2 3 3" xfId="4060" xr:uid="{F2B20AB5-56F7-4B04-AB86-2449168FA269}"/>
    <cellStyle name="Normal 9 4 2 2 2 3 3 2" xfId="4868" xr:uid="{BCD08928-6605-4D45-98B4-F7D2713B7E26}"/>
    <cellStyle name="Normal 9 4 2 2 2 3 4" xfId="4061" xr:uid="{692C43DE-731E-4282-9A7E-3080DB3AE323}"/>
    <cellStyle name="Normal 9 4 2 2 2 3 4 2" xfId="4869" xr:uid="{8879D58C-233B-4ED5-AF15-3DCC2170C7A9}"/>
    <cellStyle name="Normal 9 4 2 2 2 3 5" xfId="4866" xr:uid="{690E68D2-3E4D-4E6C-868E-3386B32A8876}"/>
    <cellStyle name="Normal 9 4 2 2 2 4" xfId="2380" xr:uid="{F84B3EA0-1E56-45A2-89FA-971E3EE922E8}"/>
    <cellStyle name="Normal 9 4 2 2 2 4 2" xfId="4870" xr:uid="{1F8BEB74-9476-4E40-9BA1-63699BD4B7BB}"/>
    <cellStyle name="Normal 9 4 2 2 2 5" xfId="4062" xr:uid="{CD777D95-5738-495A-9E2F-BBEAB49F6A08}"/>
    <cellStyle name="Normal 9 4 2 2 2 5 2" xfId="4871" xr:uid="{EFFE847F-FFC4-4B02-B930-1CC65B8E0571}"/>
    <cellStyle name="Normal 9 4 2 2 2 6" xfId="4063" xr:uid="{287C007B-B08F-4BA3-84CB-7EC3BC5AA016}"/>
    <cellStyle name="Normal 9 4 2 2 2 6 2" xfId="4872" xr:uid="{7C53A999-CE68-4F31-9D81-D015257F8B10}"/>
    <cellStyle name="Normal 9 4 2 2 2 7" xfId="4860" xr:uid="{D6AD57F3-4D20-4C3E-97E5-12282FF2D6C1}"/>
    <cellStyle name="Normal 9 4 2 2 3" xfId="858" xr:uid="{A60DD0A2-5351-41F2-849C-94CBCE07ADD0}"/>
    <cellStyle name="Normal 9 4 2 2 3 2" xfId="2381" xr:uid="{2B9A3CDC-A27E-41ED-BF70-50077A8C4B83}"/>
    <cellStyle name="Normal 9 4 2 2 3 2 2" xfId="2382" xr:uid="{91D0A8A2-08BC-4E5E-94FE-1E0E6722B3F7}"/>
    <cellStyle name="Normal 9 4 2 2 3 2 2 2" xfId="4875" xr:uid="{C90692C6-DF1B-4B63-92BA-AC9FF06DC577}"/>
    <cellStyle name="Normal 9 4 2 2 3 2 3" xfId="4064" xr:uid="{198233F4-4283-4D38-8FE0-510CC978D2F6}"/>
    <cellStyle name="Normal 9 4 2 2 3 2 3 2" xfId="4876" xr:uid="{7C7BA88E-BFD1-4C18-B4FE-C3F5BC575C3A}"/>
    <cellStyle name="Normal 9 4 2 2 3 2 4" xfId="4065" xr:uid="{9519FC1D-47CE-46EE-AA34-6EE52005A6D0}"/>
    <cellStyle name="Normal 9 4 2 2 3 2 4 2" xfId="4877" xr:uid="{DBF73373-CBDA-434A-ABBD-2BBCEB404524}"/>
    <cellStyle name="Normal 9 4 2 2 3 2 5" xfId="4874" xr:uid="{B41795AC-B674-42EB-9FFF-723100357232}"/>
    <cellStyle name="Normal 9 4 2 2 3 3" xfId="2383" xr:uid="{6593A59F-019A-4FCE-80A8-3820FD47E92D}"/>
    <cellStyle name="Normal 9 4 2 2 3 3 2" xfId="4878" xr:uid="{BF459447-A5EA-4BD7-AC2A-2A8E9D1214FE}"/>
    <cellStyle name="Normal 9 4 2 2 3 4" xfId="4066" xr:uid="{3725B0E1-B067-4937-AE91-AB4378AB5014}"/>
    <cellStyle name="Normal 9 4 2 2 3 4 2" xfId="4879" xr:uid="{4DB80BEE-F5BB-4CE1-9CA0-F3FC072099E1}"/>
    <cellStyle name="Normal 9 4 2 2 3 5" xfId="4067" xr:uid="{BE961B12-468A-4E81-B487-57FE4816F40D}"/>
    <cellStyle name="Normal 9 4 2 2 3 5 2" xfId="4880" xr:uid="{C2E13DB6-7636-432F-9AE6-AD1581CB4B0A}"/>
    <cellStyle name="Normal 9 4 2 2 3 6" xfId="4873" xr:uid="{C64BB57B-24FD-49CD-B022-98CB272D65D2}"/>
    <cellStyle name="Normal 9 4 2 2 4" xfId="2384" xr:uid="{872192B1-FBBC-4B67-8200-DBE2003AC2B7}"/>
    <cellStyle name="Normal 9 4 2 2 4 2" xfId="2385" xr:uid="{B09F3B4F-5917-4D86-BF0E-750C111A806A}"/>
    <cellStyle name="Normal 9 4 2 2 4 2 2" xfId="4882" xr:uid="{91E729EF-B9C7-4D3F-923B-151B46C37C1D}"/>
    <cellStyle name="Normal 9 4 2 2 4 3" xfId="4068" xr:uid="{C544F6A5-0386-404C-9207-32B37E8D89EC}"/>
    <cellStyle name="Normal 9 4 2 2 4 3 2" xfId="4883" xr:uid="{E97B09E9-4B73-4559-882C-B68AF2C0A797}"/>
    <cellStyle name="Normal 9 4 2 2 4 4" xfId="4069" xr:uid="{2B21943D-73C8-4A15-AC14-4706E40DE8B5}"/>
    <cellStyle name="Normal 9 4 2 2 4 4 2" xfId="4884" xr:uid="{FB613FB0-DE58-4B8D-9407-D20B11BB20FA}"/>
    <cellStyle name="Normal 9 4 2 2 4 5" xfId="4881" xr:uid="{374E11CD-B4F8-4EB0-83EA-EB5423C5B27D}"/>
    <cellStyle name="Normal 9 4 2 2 5" xfId="2386" xr:uid="{A9A810C6-F7A9-4DC4-891C-4983A71FF257}"/>
    <cellStyle name="Normal 9 4 2 2 5 2" xfId="4070" xr:uid="{B7DE153F-4275-4582-A420-168E3805690A}"/>
    <cellStyle name="Normal 9 4 2 2 5 2 2" xfId="4886" xr:uid="{1FED2CC1-BA82-42FA-AD3B-B9AAE791B93E}"/>
    <cellStyle name="Normal 9 4 2 2 5 3" xfId="4071" xr:uid="{A2D8B4F2-E09F-410E-BBBD-2E4D4BE1707B}"/>
    <cellStyle name="Normal 9 4 2 2 5 3 2" xfId="4887" xr:uid="{788AB0AB-042F-4DC7-987F-FC9394D1E76D}"/>
    <cellStyle name="Normal 9 4 2 2 5 4" xfId="4072" xr:uid="{C4FA343C-D404-4F30-87BA-8B3EBC9BE1CE}"/>
    <cellStyle name="Normal 9 4 2 2 5 4 2" xfId="4888" xr:uid="{EC36B0B0-FDAF-4F3D-BD7E-20984248DE3E}"/>
    <cellStyle name="Normal 9 4 2 2 5 5" xfId="4885" xr:uid="{5234A693-E0F9-4A81-962E-DCE09C14FC32}"/>
    <cellStyle name="Normal 9 4 2 2 6" xfId="4073" xr:uid="{3E158E8B-9BF3-4880-B2BE-CFF4F6CB6BFC}"/>
    <cellStyle name="Normal 9 4 2 2 6 2" xfId="4889" xr:uid="{2F2F6B4C-DB76-45A3-B1E1-138FED130B69}"/>
    <cellStyle name="Normal 9 4 2 2 7" xfId="4074" xr:uid="{17AF08B1-D393-479B-AEA8-2BE34916D02D}"/>
    <cellStyle name="Normal 9 4 2 2 7 2" xfId="4890" xr:uid="{00F2D8E8-82DB-4A0B-8263-9508A0DE5CEA}"/>
    <cellStyle name="Normal 9 4 2 2 8" xfId="4075" xr:uid="{DA37674A-0D53-4EEB-805F-AF73CB472B9E}"/>
    <cellStyle name="Normal 9 4 2 2 8 2" xfId="4891" xr:uid="{ABFB67B5-C0E3-46C2-A688-887374CD4C2B}"/>
    <cellStyle name="Normal 9 4 2 2 9" xfId="4859" xr:uid="{ED713D9D-08BA-447F-A969-C826BD3E4F1D}"/>
    <cellStyle name="Normal 9 4 2 3" xfId="413" xr:uid="{DEC81A99-4861-445A-924F-9EBE5EEAD303}"/>
    <cellStyle name="Normal 9 4 2 3 2" xfId="859" xr:uid="{51A398DF-DC7F-4A8B-BB40-C51E51E941E3}"/>
    <cellStyle name="Normal 9 4 2 3 2 2" xfId="860" xr:uid="{53F71A3F-BA6E-474F-8A39-EEBD3E1DA4A6}"/>
    <cellStyle name="Normal 9 4 2 3 2 2 2" xfId="2387" xr:uid="{6240E6B5-722C-48B6-A704-6FD25A514575}"/>
    <cellStyle name="Normal 9 4 2 3 2 2 2 2" xfId="2388" xr:uid="{AA3432A6-5553-42FF-B176-3765AF79558B}"/>
    <cellStyle name="Normal 9 4 2 3 2 2 2 2 2" xfId="4896" xr:uid="{D12111E6-C755-4AE6-BC10-7E7850D5D083}"/>
    <cellStyle name="Normal 9 4 2 3 2 2 2 3" xfId="4895" xr:uid="{100CFC7D-A440-42FE-A98F-11B96BF63E79}"/>
    <cellStyle name="Normal 9 4 2 3 2 2 3" xfId="2389" xr:uid="{5AB43ABA-D77B-486C-A421-07BE733AD4D3}"/>
    <cellStyle name="Normal 9 4 2 3 2 2 3 2" xfId="4897" xr:uid="{26E5F513-1AAD-4165-AE3C-24702290C2E0}"/>
    <cellStyle name="Normal 9 4 2 3 2 2 4" xfId="4894" xr:uid="{68D5EC93-4EB6-4107-A6FF-EB47E43C7E35}"/>
    <cellStyle name="Normal 9 4 2 3 2 3" xfId="2390" xr:uid="{BC48C297-D307-434D-8B6E-6D408B47FF2A}"/>
    <cellStyle name="Normal 9 4 2 3 2 3 2" xfId="2391" xr:uid="{F3EB7F52-6C2C-478E-A1D4-E335484AAA7A}"/>
    <cellStyle name="Normal 9 4 2 3 2 3 2 2" xfId="4899" xr:uid="{45CEF838-BE7D-4FF3-B6CE-31A2A93D492C}"/>
    <cellStyle name="Normal 9 4 2 3 2 3 3" xfId="4898" xr:uid="{331D6E6A-0348-4C4A-8480-976AE0925D5B}"/>
    <cellStyle name="Normal 9 4 2 3 2 4" xfId="2392" xr:uid="{3AF7F936-7831-4F5B-817F-421FC89E1A8B}"/>
    <cellStyle name="Normal 9 4 2 3 2 4 2" xfId="4900" xr:uid="{2618B50C-0D13-4036-B08C-488E320728AB}"/>
    <cellStyle name="Normal 9 4 2 3 2 5" xfId="4893" xr:uid="{80388CE9-D999-4ACD-BB56-D386DA4CA73A}"/>
    <cellStyle name="Normal 9 4 2 3 3" xfId="861" xr:uid="{A6991424-0423-4069-8940-CBE18B4370FF}"/>
    <cellStyle name="Normal 9 4 2 3 3 2" xfId="2393" xr:uid="{4444A427-114E-433B-A589-16B46D5EAEE1}"/>
    <cellStyle name="Normal 9 4 2 3 3 2 2" xfId="2394" xr:uid="{5091DB3E-9AF9-4F9D-9D06-881EAEE16B97}"/>
    <cellStyle name="Normal 9 4 2 3 3 2 2 2" xfId="4903" xr:uid="{F8C08E5C-DA99-40AD-BD2D-248596253E17}"/>
    <cellStyle name="Normal 9 4 2 3 3 2 3" xfId="4902" xr:uid="{73C2253E-8539-41A7-9B59-8A251CE0C78E}"/>
    <cellStyle name="Normal 9 4 2 3 3 3" xfId="2395" xr:uid="{6C746D37-2492-482E-ACE2-08B1BACC8B37}"/>
    <cellStyle name="Normal 9 4 2 3 3 3 2" xfId="4904" xr:uid="{9FEFD401-E2A0-44EA-AD3E-A5BFFABFFB8A}"/>
    <cellStyle name="Normal 9 4 2 3 3 4" xfId="4076" xr:uid="{984F3938-268A-4BB5-9269-A930DE741449}"/>
    <cellStyle name="Normal 9 4 2 3 3 4 2" xfId="4905" xr:uid="{44B3BDC4-58F6-4386-9926-DC80388B3025}"/>
    <cellStyle name="Normal 9 4 2 3 3 5" xfId="4901" xr:uid="{3EBF6131-41EF-42FA-B070-5D16D69718A3}"/>
    <cellStyle name="Normal 9 4 2 3 4" xfId="2396" xr:uid="{1EF1DB67-FAD9-4817-BFB9-AE0F19D6B297}"/>
    <cellStyle name="Normal 9 4 2 3 4 2" xfId="2397" xr:uid="{D815858C-D330-415B-B34C-2F7EA1BDDD03}"/>
    <cellStyle name="Normal 9 4 2 3 4 2 2" xfId="4907" xr:uid="{025E0389-73A0-47DA-AF49-20F8291F3ED7}"/>
    <cellStyle name="Normal 9 4 2 3 4 3" xfId="4906" xr:uid="{D7461652-2DC6-489B-8D61-FABF7DC256D3}"/>
    <cellStyle name="Normal 9 4 2 3 5" xfId="2398" xr:uid="{575A3DDF-C21E-4C10-A390-C1A3FCDE4CBE}"/>
    <cellStyle name="Normal 9 4 2 3 5 2" xfId="4908" xr:uid="{BB37A7BC-B764-4945-946C-45AB3B484B6C}"/>
    <cellStyle name="Normal 9 4 2 3 6" xfId="4077" xr:uid="{1B5CCFFA-0B32-4B46-BD64-A4637890F6AE}"/>
    <cellStyle name="Normal 9 4 2 3 6 2" xfId="4909" xr:uid="{BAE09ED0-4A46-42E4-B7F4-AE4944B9373D}"/>
    <cellStyle name="Normal 9 4 2 3 7" xfId="4892" xr:uid="{76353540-D516-4773-96D9-84B37FB8AABA}"/>
    <cellStyle name="Normal 9 4 2 4" xfId="414" xr:uid="{4A145A6E-9CE2-4F26-A0AD-9079014A55C3}"/>
    <cellStyle name="Normal 9 4 2 4 2" xfId="862" xr:uid="{C1DE5EA5-8965-4B5C-BFE8-80B208BEA223}"/>
    <cellStyle name="Normal 9 4 2 4 2 2" xfId="2399" xr:uid="{776B192E-AA01-4D16-9ADE-6C2F5334B5DC}"/>
    <cellStyle name="Normal 9 4 2 4 2 2 2" xfId="2400" xr:uid="{2654CB4C-42A4-4DA8-BBCA-850860A09E6E}"/>
    <cellStyle name="Normal 9 4 2 4 2 2 2 2" xfId="4913" xr:uid="{57677026-1F68-4551-975D-ED12FA8C9435}"/>
    <cellStyle name="Normal 9 4 2 4 2 2 3" xfId="4912" xr:uid="{C01620FF-2163-4998-A8E9-920114F80DFC}"/>
    <cellStyle name="Normal 9 4 2 4 2 3" xfId="2401" xr:uid="{B7B98592-7AE2-49A1-8391-15F5D5613FBF}"/>
    <cellStyle name="Normal 9 4 2 4 2 3 2" xfId="4914" xr:uid="{3792A534-D08B-4E12-B09F-A67E5BA4BEE8}"/>
    <cellStyle name="Normal 9 4 2 4 2 4" xfId="4078" xr:uid="{1B98CAA6-787E-4E71-A370-17B3EA0E816A}"/>
    <cellStyle name="Normal 9 4 2 4 2 4 2" xfId="4915" xr:uid="{AC5B3703-5452-4920-B93F-7526AC953B59}"/>
    <cellStyle name="Normal 9 4 2 4 2 5" xfId="4911" xr:uid="{567049EE-71CC-46F3-BF98-36FC2ED5D08D}"/>
    <cellStyle name="Normal 9 4 2 4 3" xfId="2402" xr:uid="{B55630E7-5824-420D-9C17-7F33A94F977F}"/>
    <cellStyle name="Normal 9 4 2 4 3 2" xfId="2403" xr:uid="{007B0755-E228-4618-BC08-89597F8D6884}"/>
    <cellStyle name="Normal 9 4 2 4 3 2 2" xfId="4917" xr:uid="{A01A59C8-9425-4778-94E2-DE3FBF8197AD}"/>
    <cellStyle name="Normal 9 4 2 4 3 3" xfId="4916" xr:uid="{DA61642D-B6CF-48CF-B89B-5BCD0900AE66}"/>
    <cellStyle name="Normal 9 4 2 4 4" xfId="2404" xr:uid="{0AD58095-1271-4DBA-8BF1-660A72A0D689}"/>
    <cellStyle name="Normal 9 4 2 4 4 2" xfId="4918" xr:uid="{6CE8DE0E-2322-4289-B4C2-A3F0461B055D}"/>
    <cellStyle name="Normal 9 4 2 4 5" xfId="4079" xr:uid="{9B55D7CF-EDDC-48F2-BB4A-5366620DC313}"/>
    <cellStyle name="Normal 9 4 2 4 5 2" xfId="4919" xr:uid="{8CC11279-4466-4BA2-A684-D45DC691A56C}"/>
    <cellStyle name="Normal 9 4 2 4 6" xfId="4910" xr:uid="{50B532D0-E856-4B21-A736-E0AE43AFD8C2}"/>
    <cellStyle name="Normal 9 4 2 5" xfId="415" xr:uid="{1735FD90-4660-4755-9E02-A43F90394643}"/>
    <cellStyle name="Normal 9 4 2 5 2" xfId="2405" xr:uid="{F9723A37-3070-4950-AC97-D7355362C54B}"/>
    <cellStyle name="Normal 9 4 2 5 2 2" xfId="2406" xr:uid="{9E41E067-3400-4D43-8263-C3B59FB27526}"/>
    <cellStyle name="Normal 9 4 2 5 2 2 2" xfId="4922" xr:uid="{E74B162D-E374-42FB-B59D-C3D428C82969}"/>
    <cellStyle name="Normal 9 4 2 5 2 3" xfId="4921" xr:uid="{BE796A5F-A4CB-49C2-807E-5C234AE73DDF}"/>
    <cellStyle name="Normal 9 4 2 5 3" xfId="2407" xr:uid="{E4CB9F34-9BC2-4A19-98C3-C40D935E435B}"/>
    <cellStyle name="Normal 9 4 2 5 3 2" xfId="4923" xr:uid="{19FA802F-B794-4F77-ABBD-449005FB380E}"/>
    <cellStyle name="Normal 9 4 2 5 4" xfId="4080" xr:uid="{1E40BC68-3385-4524-8CE3-CE2B9975FA5B}"/>
    <cellStyle name="Normal 9 4 2 5 4 2" xfId="4924" xr:uid="{26292C7B-CC39-4283-9288-C973E7D5964C}"/>
    <cellStyle name="Normal 9 4 2 5 5" xfId="4920" xr:uid="{0E5EB06A-42CD-4AFB-83A9-BA77B4E0D551}"/>
    <cellStyle name="Normal 9 4 2 6" xfId="2408" xr:uid="{79029136-C200-45E0-A34E-111E1DBCDFCA}"/>
    <cellStyle name="Normal 9 4 2 6 2" xfId="2409" xr:uid="{5406D718-3269-449C-90B0-FFBA2C197487}"/>
    <cellStyle name="Normal 9 4 2 6 2 2" xfId="4926" xr:uid="{A99B6D53-B583-4E4A-9492-2C5859781EC8}"/>
    <cellStyle name="Normal 9 4 2 6 3" xfId="4081" xr:uid="{FA7FBE27-5949-4B7F-A2CC-E212B010FC09}"/>
    <cellStyle name="Normal 9 4 2 6 3 2" xfId="4927" xr:uid="{854F2841-968C-4B8A-8596-85C81335ED26}"/>
    <cellStyle name="Normal 9 4 2 6 4" xfId="4082" xr:uid="{220C06CE-5CC6-48A6-99D1-940F8FCE7311}"/>
    <cellStyle name="Normal 9 4 2 6 4 2" xfId="4928" xr:uid="{E9AEB13C-881F-4B7F-A91E-F6F5D7B15A29}"/>
    <cellStyle name="Normal 9 4 2 6 5" xfId="4925" xr:uid="{1A8A2129-E81B-4668-9EF6-0EB4FB5B61AD}"/>
    <cellStyle name="Normal 9 4 2 7" xfId="2410" xr:uid="{1D9C827C-31E2-4502-B188-F85AED65EF4D}"/>
    <cellStyle name="Normal 9 4 2 7 2" xfId="4929" xr:uid="{39B0255A-D9B5-4926-9D86-1C5994AAEF19}"/>
    <cellStyle name="Normal 9 4 2 8" xfId="4083" xr:uid="{FED7093E-451F-4759-AB88-A1B6C40FB786}"/>
    <cellStyle name="Normal 9 4 2 8 2" xfId="4930" xr:uid="{1E0F6628-DB39-464F-AA85-41564081D310}"/>
    <cellStyle name="Normal 9 4 2 9" xfId="4084" xr:uid="{101595B4-2502-41A4-9765-16165E098AE4}"/>
    <cellStyle name="Normal 9 4 2 9 2" xfId="4931" xr:uid="{DEBD003E-EABF-4118-B090-1EA02F1F2083}"/>
    <cellStyle name="Normal 9 4 3" xfId="176" xr:uid="{170DBD35-F472-4785-AA0B-6B8A588D38C5}"/>
    <cellStyle name="Normal 9 4 3 2" xfId="177" xr:uid="{44D62640-2EBC-4A96-8698-72514938492B}"/>
    <cellStyle name="Normal 9 4 3 2 2" xfId="863" xr:uid="{F1B720B5-6708-4D56-A110-97976EA2AD51}"/>
    <cellStyle name="Normal 9 4 3 2 2 2" xfId="2411" xr:uid="{9A30F8E0-27D5-467F-AD26-22776452B2FD}"/>
    <cellStyle name="Normal 9 4 3 2 2 2 2" xfId="2412" xr:uid="{42048999-527C-4952-9097-40F40FA36FB7}"/>
    <cellStyle name="Normal 9 4 3 2 2 2 2 2" xfId="4500" xr:uid="{8E41292F-5A43-443E-A5DF-68F0DF8C43C8}"/>
    <cellStyle name="Normal 9 4 3 2 2 2 2 2 2" xfId="5307" xr:uid="{ECCC8371-4383-4304-91CA-496AA7B25E5F}"/>
    <cellStyle name="Normal 9 4 3 2 2 2 2 2 3" xfId="4936" xr:uid="{F5A4B8A4-1811-4081-9B32-3B5248DF5B1D}"/>
    <cellStyle name="Normal 9 4 3 2 2 2 3" xfId="4501" xr:uid="{CAF4812A-8493-412C-9637-FF1FAF7A7CF4}"/>
    <cellStyle name="Normal 9 4 3 2 2 2 3 2" xfId="5308" xr:uid="{7E3F95EC-3548-4A50-8692-2C8D9C9ED65B}"/>
    <cellStyle name="Normal 9 4 3 2 2 2 3 3" xfId="4935" xr:uid="{DD20508C-FD24-4363-BF65-0C6D8BAC8343}"/>
    <cellStyle name="Normal 9 4 3 2 2 3" xfId="2413" xr:uid="{6BD4A9D2-1A04-4FB3-ADEC-86EC240CBCB5}"/>
    <cellStyle name="Normal 9 4 3 2 2 3 2" xfId="4502" xr:uid="{673191AD-4EE0-42B3-86BF-5A1412E1506E}"/>
    <cellStyle name="Normal 9 4 3 2 2 3 2 2" xfId="5309" xr:uid="{8AFCE42D-093E-4B11-91F6-FA2BF8A56490}"/>
    <cellStyle name="Normal 9 4 3 2 2 3 2 3" xfId="4937" xr:uid="{DD73B778-13CB-4AD3-B183-5A6C6EE20480}"/>
    <cellStyle name="Normal 9 4 3 2 2 4" xfId="4085" xr:uid="{80E740AA-400A-4387-8130-B7E0AC47DD02}"/>
    <cellStyle name="Normal 9 4 3 2 2 4 2" xfId="4938" xr:uid="{B1D1DB32-6DAA-4DAF-81A9-95253B281732}"/>
    <cellStyle name="Normal 9 4 3 2 2 5" xfId="4934" xr:uid="{990EF088-C653-40CF-984B-61267489695C}"/>
    <cellStyle name="Normal 9 4 3 2 3" xfId="2414" xr:uid="{1E6E1466-C3C5-45B7-AE6C-CD4CCA6EC729}"/>
    <cellStyle name="Normal 9 4 3 2 3 2" xfId="2415" xr:uid="{836CB06A-4D3F-4D21-B2C7-98DA7244CB75}"/>
    <cellStyle name="Normal 9 4 3 2 3 2 2" xfId="4503" xr:uid="{75C0EA07-5DC2-4265-8C91-DADE8637BD52}"/>
    <cellStyle name="Normal 9 4 3 2 3 2 2 2" xfId="5310" xr:uid="{F75E205C-1CF3-4E1B-BDD1-A711F5EC8D1C}"/>
    <cellStyle name="Normal 9 4 3 2 3 2 2 3" xfId="4940" xr:uid="{B628A060-CBA0-4DB9-A4EA-BA53B30B7F7A}"/>
    <cellStyle name="Normal 9 4 3 2 3 3" xfId="4086" xr:uid="{FC45CCEE-5282-46FB-8937-BB5081C62CA0}"/>
    <cellStyle name="Normal 9 4 3 2 3 3 2" xfId="4941" xr:uid="{E312C794-4B7C-4281-A0F5-7C6B65070387}"/>
    <cellStyle name="Normal 9 4 3 2 3 4" xfId="4087" xr:uid="{9331994B-CD34-405E-8FB6-556AAABF8CB6}"/>
    <cellStyle name="Normal 9 4 3 2 3 4 2" xfId="4942" xr:uid="{82945C9C-86F1-4ECB-A2A8-E6224AED0572}"/>
    <cellStyle name="Normal 9 4 3 2 3 5" xfId="4939" xr:uid="{EC7013D5-2553-42F5-8954-679FC9A1EDC1}"/>
    <cellStyle name="Normal 9 4 3 2 4" xfId="2416" xr:uid="{8CEFC30A-C3BF-46CF-98EE-521BD2B8AC0E}"/>
    <cellStyle name="Normal 9 4 3 2 4 2" xfId="4504" xr:uid="{7A1692D0-C203-4E3A-8D58-072916AC2C92}"/>
    <cellStyle name="Normal 9 4 3 2 4 2 2" xfId="5311" xr:uid="{6996EA8B-0682-4A27-9BFA-C9A1E5F91A00}"/>
    <cellStyle name="Normal 9 4 3 2 4 2 3" xfId="4943" xr:uid="{F8ADCD13-C38A-471F-93C0-A22E636A35B6}"/>
    <cellStyle name="Normal 9 4 3 2 5" xfId="4088" xr:uid="{68A278AB-2AE5-4A60-BC7F-337A1DC80B53}"/>
    <cellStyle name="Normal 9 4 3 2 5 2" xfId="4944" xr:uid="{AE488015-2649-40A4-A66C-1674C8FB3A28}"/>
    <cellStyle name="Normal 9 4 3 2 6" xfId="4089" xr:uid="{519FE59F-C095-4CCF-A669-C5EADA1E15D6}"/>
    <cellStyle name="Normal 9 4 3 2 6 2" xfId="4945" xr:uid="{A095798B-6D6F-42BF-A8FB-B1EE5D9A893C}"/>
    <cellStyle name="Normal 9 4 3 2 7" xfId="4933" xr:uid="{A5638477-0AFD-46A7-83F8-81DE9D5DBB24}"/>
    <cellStyle name="Normal 9 4 3 3" xfId="416" xr:uid="{8CAD3ED9-F3B3-41A1-965F-6F06FEBC64B8}"/>
    <cellStyle name="Normal 9 4 3 3 2" xfId="2417" xr:uid="{5F8DE702-1F47-4966-8438-9769EE0CB9B1}"/>
    <cellStyle name="Normal 9 4 3 3 2 2" xfId="2418" xr:uid="{744F6CFB-1073-4788-9147-492FDFD0148E}"/>
    <cellStyle name="Normal 9 4 3 3 2 2 2" xfId="4505" xr:uid="{DF08C0D8-D962-4A73-B010-937F6A339318}"/>
    <cellStyle name="Normal 9 4 3 3 2 2 2 2" xfId="5312" xr:uid="{4B6FDD31-597E-4793-8C75-EC1AB1585329}"/>
    <cellStyle name="Normal 9 4 3 3 2 2 2 3" xfId="4948" xr:uid="{17D16BB0-3826-4208-A1F9-8F8A9B8BCC45}"/>
    <cellStyle name="Normal 9 4 3 3 2 3" xfId="4090" xr:uid="{9363A1FE-649B-4884-AF87-86AE1C200003}"/>
    <cellStyle name="Normal 9 4 3 3 2 3 2" xfId="4949" xr:uid="{2A18E1A4-8BA0-425B-8174-3DCB99C4333B}"/>
    <cellStyle name="Normal 9 4 3 3 2 4" xfId="4091" xr:uid="{283BEED5-7C7E-4B52-8375-3F917ED1F912}"/>
    <cellStyle name="Normal 9 4 3 3 2 4 2" xfId="4950" xr:uid="{CBB7719C-7266-4729-ADF6-911B96BD323B}"/>
    <cellStyle name="Normal 9 4 3 3 2 5" xfId="4947" xr:uid="{7B6B946E-AB30-48A2-96D7-5DA912A6A344}"/>
    <cellStyle name="Normal 9 4 3 3 3" xfId="2419" xr:uid="{5DB00414-15F5-4F45-9496-05A91B059E95}"/>
    <cellStyle name="Normal 9 4 3 3 3 2" xfId="4506" xr:uid="{334F7536-9B89-4C51-8044-F655F0B81859}"/>
    <cellStyle name="Normal 9 4 3 3 3 2 2" xfId="5313" xr:uid="{29E712A0-F002-4548-A100-015A3998FE9E}"/>
    <cellStyle name="Normal 9 4 3 3 3 2 3" xfId="4951" xr:uid="{ECFD4D2D-721F-4FF1-8FFE-1110FFBA1F67}"/>
    <cellStyle name="Normal 9 4 3 3 4" xfId="4092" xr:uid="{EBF14FB6-721B-42BC-8F74-5EFA4F844A0C}"/>
    <cellStyle name="Normal 9 4 3 3 4 2" xfId="4952" xr:uid="{69DEDAE3-C938-4C63-A094-95B7C023E28F}"/>
    <cellStyle name="Normal 9 4 3 3 5" xfId="4093" xr:uid="{DB012475-9DFC-4583-A401-750CE5A146B1}"/>
    <cellStyle name="Normal 9 4 3 3 5 2" xfId="4953" xr:uid="{9B65E0EF-C954-4303-84DF-C1C4D95EBCE1}"/>
    <cellStyle name="Normal 9 4 3 3 6" xfId="4946" xr:uid="{F6B6A11C-A094-400D-8BBD-A0C9F3170C80}"/>
    <cellStyle name="Normal 9 4 3 4" xfId="2420" xr:uid="{EDB24299-4329-486A-8A5D-4E38C6146A41}"/>
    <cellStyle name="Normal 9 4 3 4 2" xfId="2421" xr:uid="{3BA7D290-FFD7-482A-AD64-B15A02184055}"/>
    <cellStyle name="Normal 9 4 3 4 2 2" xfId="4507" xr:uid="{7D9A3B0D-299A-4962-9B73-1C5618137C39}"/>
    <cellStyle name="Normal 9 4 3 4 2 2 2" xfId="5314" xr:uid="{4D6F9DD7-A770-432C-A23B-B5B9CF355CD0}"/>
    <cellStyle name="Normal 9 4 3 4 2 2 3" xfId="4955" xr:uid="{871C3E49-6CC9-4206-AE2D-4452A00766E0}"/>
    <cellStyle name="Normal 9 4 3 4 3" xfId="4094" xr:uid="{0AAADBE4-590D-41E8-9BD0-9D29A2207EB3}"/>
    <cellStyle name="Normal 9 4 3 4 3 2" xfId="4956" xr:uid="{91D3D2EF-1093-4C14-BFB3-48625EB95A55}"/>
    <cellStyle name="Normal 9 4 3 4 4" xfId="4095" xr:uid="{B15B5453-9B43-4181-ABF9-EF46AE5811A6}"/>
    <cellStyle name="Normal 9 4 3 4 4 2" xfId="4957" xr:uid="{41C16376-6A32-49A6-855B-BCB7C4242EC8}"/>
    <cellStyle name="Normal 9 4 3 4 5" xfId="4954" xr:uid="{A2D5CFD2-3A1A-4D7F-89D7-3A262C96876D}"/>
    <cellStyle name="Normal 9 4 3 5" xfId="2422" xr:uid="{4497305A-D6B1-474C-BE1A-8C9F0CC827CD}"/>
    <cellStyle name="Normal 9 4 3 5 2" xfId="4096" xr:uid="{0706625D-D123-4C89-A296-D44C99DFAE49}"/>
    <cellStyle name="Normal 9 4 3 5 2 2" xfId="4959" xr:uid="{7F26D60E-509A-4769-BCE2-7C49468001B6}"/>
    <cellStyle name="Normal 9 4 3 5 3" xfId="4097" xr:uid="{A323AC10-7D93-46B2-986D-AB66D2FDDC12}"/>
    <cellStyle name="Normal 9 4 3 5 3 2" xfId="4960" xr:uid="{4A9F5128-716E-4351-8557-ADA4B2382342}"/>
    <cellStyle name="Normal 9 4 3 5 4" xfId="4098" xr:uid="{4CA7F5DA-2830-42BA-B2E7-80127F079356}"/>
    <cellStyle name="Normal 9 4 3 5 4 2" xfId="4961" xr:uid="{50A11C26-ADE8-47B8-A647-084F58D596D9}"/>
    <cellStyle name="Normal 9 4 3 5 5" xfId="4958" xr:uid="{1AC9BDEF-E9FA-4D9B-B75F-884927D3D6DD}"/>
    <cellStyle name="Normal 9 4 3 6" xfId="4099" xr:uid="{DB28DEF8-1027-439E-84DA-69FB9AB51E11}"/>
    <cellStyle name="Normal 9 4 3 6 2" xfId="4962" xr:uid="{5C1DD48A-9DA3-4EFD-8431-6043DB50005C}"/>
    <cellStyle name="Normal 9 4 3 7" xfId="4100" xr:uid="{C5D39511-89E7-40A2-8D46-A21895BD0E9E}"/>
    <cellStyle name="Normal 9 4 3 7 2" xfId="4963" xr:uid="{81399E4A-4D87-4C1C-BDC7-7352875664C1}"/>
    <cellStyle name="Normal 9 4 3 8" xfId="4101" xr:uid="{FC383AB3-DFB5-4875-81EA-5333EA95602A}"/>
    <cellStyle name="Normal 9 4 3 8 2" xfId="4964" xr:uid="{580A45D9-E176-4DFB-BFE9-7AF6B99DE6D5}"/>
    <cellStyle name="Normal 9 4 3 9" xfId="4932" xr:uid="{3F3F33C1-49C8-44D6-A482-AFE86590D758}"/>
    <cellStyle name="Normal 9 4 4" xfId="178" xr:uid="{51DBC880-B481-4BF1-B896-3ABDDEA09725}"/>
    <cellStyle name="Normal 9 4 4 2" xfId="864" xr:uid="{8FBD3E1D-73A0-4229-A459-4C305B6765A4}"/>
    <cellStyle name="Normal 9 4 4 2 2" xfId="865" xr:uid="{C5F84827-FB72-40D1-9F28-576FF3585A74}"/>
    <cellStyle name="Normal 9 4 4 2 2 2" xfId="2423" xr:uid="{55CD4BD6-7321-4CF2-ABB0-C294DFFE74BD}"/>
    <cellStyle name="Normal 9 4 4 2 2 2 2" xfId="2424" xr:uid="{138C766C-E7E9-400C-9A13-09AAB57E5E49}"/>
    <cellStyle name="Normal 9 4 4 2 2 2 2 2" xfId="4969" xr:uid="{76063419-FBF6-48FA-8DE3-078AD3B2AC95}"/>
    <cellStyle name="Normal 9 4 4 2 2 2 3" xfId="4968" xr:uid="{06CA2F07-79B4-4D20-B9E3-A61933A2B3F6}"/>
    <cellStyle name="Normal 9 4 4 2 2 3" xfId="2425" xr:uid="{B066B2E3-B9BD-4498-B033-5BC9F16FEF29}"/>
    <cellStyle name="Normal 9 4 4 2 2 3 2" xfId="4970" xr:uid="{737E943D-7B2C-458D-9161-ED9242433EB1}"/>
    <cellStyle name="Normal 9 4 4 2 2 4" xfId="4102" xr:uid="{EB452A08-E2E3-4583-B398-60E3C509D826}"/>
    <cellStyle name="Normal 9 4 4 2 2 4 2" xfId="4971" xr:uid="{F00ECE06-3040-42EC-83F8-91C593C89CC2}"/>
    <cellStyle name="Normal 9 4 4 2 2 5" xfId="4967" xr:uid="{E81B1943-7739-4FE6-85E6-316ECE490D35}"/>
    <cellStyle name="Normal 9 4 4 2 3" xfId="2426" xr:uid="{AC8FED57-A033-4912-8C01-F1A06CD9CBEF}"/>
    <cellStyle name="Normal 9 4 4 2 3 2" xfId="2427" xr:uid="{56BE2CAA-5F89-4530-A613-DADAB00FBA3C}"/>
    <cellStyle name="Normal 9 4 4 2 3 2 2" xfId="4973" xr:uid="{B304B715-0777-4BCF-9697-3C4743F553F5}"/>
    <cellStyle name="Normal 9 4 4 2 3 3" xfId="4972" xr:uid="{EE2191C5-6CBA-4877-BC43-0DF28C5FAD33}"/>
    <cellStyle name="Normal 9 4 4 2 4" xfId="2428" xr:uid="{F8DBB5FF-DDDD-4514-8D50-5A28A587EB61}"/>
    <cellStyle name="Normal 9 4 4 2 4 2" xfId="4974" xr:uid="{43226E23-8EB2-4CE0-B92F-3AED129D52FC}"/>
    <cellStyle name="Normal 9 4 4 2 5" xfId="4103" xr:uid="{524D9B1F-2536-492E-B984-F10497B0EEBA}"/>
    <cellStyle name="Normal 9 4 4 2 5 2" xfId="4975" xr:uid="{4B26987C-1739-4C22-A1AA-5AC65011B23C}"/>
    <cellStyle name="Normal 9 4 4 2 6" xfId="4966" xr:uid="{5AB0AAEF-BA55-44C2-A0F6-D209DB5CC6B9}"/>
    <cellStyle name="Normal 9 4 4 3" xfId="866" xr:uid="{7E6FE0AC-6EFE-4119-AAD7-DC5363DBDE8A}"/>
    <cellStyle name="Normal 9 4 4 3 2" xfId="2429" xr:uid="{CB14FDA8-4DE0-49B9-8362-7C5BD836B481}"/>
    <cellStyle name="Normal 9 4 4 3 2 2" xfId="2430" xr:uid="{AC9CB255-4573-4044-9F01-372986D3C5FD}"/>
    <cellStyle name="Normal 9 4 4 3 2 2 2" xfId="4978" xr:uid="{0683E4B5-E901-4AD3-98C1-EB59DC82D8BA}"/>
    <cellStyle name="Normal 9 4 4 3 2 3" xfId="4977" xr:uid="{8B633D44-8253-45B5-B3A8-8C531AF08497}"/>
    <cellStyle name="Normal 9 4 4 3 3" xfId="2431" xr:uid="{016A0D1A-4B7C-43E1-9FEC-AB0742D46FA6}"/>
    <cellStyle name="Normal 9 4 4 3 3 2" xfId="4979" xr:uid="{37395F46-BE95-4145-BDBB-F1D6B1400F05}"/>
    <cellStyle name="Normal 9 4 4 3 4" xfId="4104" xr:uid="{401348D8-70CF-4CBC-AC98-AF10B6FAF184}"/>
    <cellStyle name="Normal 9 4 4 3 4 2" xfId="4980" xr:uid="{CDEF5B2B-E292-43C0-A9D5-12A74220D898}"/>
    <cellStyle name="Normal 9 4 4 3 5" xfId="4976" xr:uid="{C1870309-48B9-471F-BF20-47D00CE32534}"/>
    <cellStyle name="Normal 9 4 4 4" xfId="2432" xr:uid="{4D3430EC-55C3-4740-AD0B-99B261A07ADD}"/>
    <cellStyle name="Normal 9 4 4 4 2" xfId="2433" xr:uid="{71A55F39-24AB-4323-9844-601243A736D9}"/>
    <cellStyle name="Normal 9 4 4 4 2 2" xfId="4982" xr:uid="{4B8606F0-9695-41D2-9394-6AE24D635889}"/>
    <cellStyle name="Normal 9 4 4 4 3" xfId="4105" xr:uid="{2A9B0C0F-1063-4558-83AF-AFE0A25DB0CB}"/>
    <cellStyle name="Normal 9 4 4 4 3 2" xfId="4983" xr:uid="{D8D7DF19-865A-491E-B3AA-C5CFB7E3AB9F}"/>
    <cellStyle name="Normal 9 4 4 4 4" xfId="4106" xr:uid="{D4796C49-45BC-4F86-BB71-C44541E58D04}"/>
    <cellStyle name="Normal 9 4 4 4 4 2" xfId="4984" xr:uid="{FE0CA77A-5F4F-4409-8F8E-1BEB0D7E119F}"/>
    <cellStyle name="Normal 9 4 4 4 5" xfId="4981" xr:uid="{5556F800-4B26-425B-B390-E109FF926C74}"/>
    <cellStyle name="Normal 9 4 4 5" xfId="2434" xr:uid="{3634A01E-1BD3-42D7-814F-B2DA41C76EE1}"/>
    <cellStyle name="Normal 9 4 4 5 2" xfId="4985" xr:uid="{0C7D1A56-B9B2-4DF5-964D-2DE6B7D83BE1}"/>
    <cellStyle name="Normal 9 4 4 6" xfId="4107" xr:uid="{1B7D1BE4-E65F-4F0A-BC9E-CEA595B9E8BD}"/>
    <cellStyle name="Normal 9 4 4 6 2" xfId="4986" xr:uid="{97FCF09C-59C7-4268-AEA9-AFE1939908AC}"/>
    <cellStyle name="Normal 9 4 4 7" xfId="4108" xr:uid="{75F13A2F-90BD-43C4-AE1C-595CB8A3B5D3}"/>
    <cellStyle name="Normal 9 4 4 7 2" xfId="4987" xr:uid="{648B02D7-3A37-48C0-AC8D-D2E070C496F5}"/>
    <cellStyle name="Normal 9 4 4 8" xfId="4965" xr:uid="{70E5FD85-E46B-4B23-B806-C1E5A0E6374D}"/>
    <cellStyle name="Normal 9 4 5" xfId="417" xr:uid="{22BD064E-A708-4333-A97A-819280574761}"/>
    <cellStyle name="Normal 9 4 5 2" xfId="867" xr:uid="{3CC552E9-8C52-459E-8499-E6EDB7932648}"/>
    <cellStyle name="Normal 9 4 5 2 2" xfId="2435" xr:uid="{E8833BF1-9AFE-4608-B1FC-2514CCF9150D}"/>
    <cellStyle name="Normal 9 4 5 2 2 2" xfId="2436" xr:uid="{A27A85EB-B5FD-4A13-BB7F-19DD5C853BA9}"/>
    <cellStyle name="Normal 9 4 5 2 2 2 2" xfId="4991" xr:uid="{5D18AF80-16C7-4A60-8D4C-7F09163CAEB8}"/>
    <cellStyle name="Normal 9 4 5 2 2 3" xfId="4990" xr:uid="{39AD56EC-A645-40DE-A8F8-9ED2010EDB9C}"/>
    <cellStyle name="Normal 9 4 5 2 3" xfId="2437" xr:uid="{6658AAB9-C7FE-4608-A07F-8085892B5386}"/>
    <cellStyle name="Normal 9 4 5 2 3 2" xfId="4992" xr:uid="{47D0DE42-A89F-4D96-9B8B-2B3206472E6C}"/>
    <cellStyle name="Normal 9 4 5 2 4" xfId="4109" xr:uid="{5D4C9A07-8649-4F7E-8E3D-A1C840C94580}"/>
    <cellStyle name="Normal 9 4 5 2 4 2" xfId="4993" xr:uid="{41452699-4668-417B-A1FE-9660AFFE8508}"/>
    <cellStyle name="Normal 9 4 5 2 5" xfId="4989" xr:uid="{6502CCB5-07F0-4475-89E6-D251FCD1CC11}"/>
    <cellStyle name="Normal 9 4 5 3" xfId="2438" xr:uid="{682C7758-E658-4D8F-B255-EA731002F8AD}"/>
    <cellStyle name="Normal 9 4 5 3 2" xfId="2439" xr:uid="{34B67DBB-FBB8-427E-B6E3-BF576374B5AA}"/>
    <cellStyle name="Normal 9 4 5 3 2 2" xfId="4995" xr:uid="{DC93E852-45C5-4B22-8155-D35CDE320E56}"/>
    <cellStyle name="Normal 9 4 5 3 3" xfId="4110" xr:uid="{65A6D725-0F6C-484C-BE06-1AE4FF066377}"/>
    <cellStyle name="Normal 9 4 5 3 3 2" xfId="4996" xr:uid="{40764E01-71F3-4C81-B421-0F04790E9851}"/>
    <cellStyle name="Normal 9 4 5 3 4" xfId="4111" xr:uid="{348B7FF0-F081-4649-9FF1-EC4911C94CD8}"/>
    <cellStyle name="Normal 9 4 5 3 4 2" xfId="4997" xr:uid="{35853B40-86CE-4008-8357-E153DE50F76C}"/>
    <cellStyle name="Normal 9 4 5 3 5" xfId="4994" xr:uid="{1F166A69-64D8-4589-9549-9DECD718581F}"/>
    <cellStyle name="Normal 9 4 5 4" xfId="2440" xr:uid="{921CCDFF-210D-49A4-94A3-BEDC95B3E933}"/>
    <cellStyle name="Normal 9 4 5 4 2" xfId="4998" xr:uid="{DF41D2F4-26A2-419F-86BF-ECAD5EA04EA5}"/>
    <cellStyle name="Normal 9 4 5 5" xfId="4112" xr:uid="{45E2B55B-3904-401F-A3D0-B66B56614935}"/>
    <cellStyle name="Normal 9 4 5 5 2" xfId="4999" xr:uid="{45B5CFFE-E69E-4892-BB04-6D9E7B8BAC49}"/>
    <cellStyle name="Normal 9 4 5 6" xfId="4113" xr:uid="{5F83B819-3D73-40FB-94EF-07C8B02B6B49}"/>
    <cellStyle name="Normal 9 4 5 6 2" xfId="5000" xr:uid="{F9924F62-9F1F-4473-8E8C-D16C5329EC67}"/>
    <cellStyle name="Normal 9 4 5 7" xfId="4988" xr:uid="{35408519-E265-43E4-85AD-464DF99326A2}"/>
    <cellStyle name="Normal 9 4 6" xfId="418" xr:uid="{DC42A7B4-5871-473C-947E-54048C31F228}"/>
    <cellStyle name="Normal 9 4 6 2" xfId="2441" xr:uid="{EC5BE0CE-0E13-41BE-98D8-0FFC0567C5F5}"/>
    <cellStyle name="Normal 9 4 6 2 2" xfId="2442" xr:uid="{27C7D9CE-01DB-4BB8-8260-39D8AE46838F}"/>
    <cellStyle name="Normal 9 4 6 2 2 2" xfId="5003" xr:uid="{873AAE5B-291D-43AE-8FAB-20056363F439}"/>
    <cellStyle name="Normal 9 4 6 2 3" xfId="4114" xr:uid="{D8DBDB4A-AA2E-4F09-ACE4-9EAFF3FBBD52}"/>
    <cellStyle name="Normal 9 4 6 2 3 2" xfId="5004" xr:uid="{282FCC71-E84F-417C-A7A6-4EA67123E210}"/>
    <cellStyle name="Normal 9 4 6 2 4" xfId="4115" xr:uid="{D7811219-DF33-4194-B6A4-A2CA0BA2FC54}"/>
    <cellStyle name="Normal 9 4 6 2 4 2" xfId="5005" xr:uid="{87A09392-034D-4D5D-B416-5080BA9F109A}"/>
    <cellStyle name="Normal 9 4 6 2 5" xfId="5002" xr:uid="{ACDE583B-F5D6-428E-9592-F09FA35A4477}"/>
    <cellStyle name="Normal 9 4 6 3" xfId="2443" xr:uid="{32C88158-307E-431C-B59C-0D19F2095D7C}"/>
    <cellStyle name="Normal 9 4 6 3 2" xfId="5006" xr:uid="{06336F14-1C19-45BB-8065-CE08FAC0EE63}"/>
    <cellStyle name="Normal 9 4 6 4" xfId="4116" xr:uid="{46854285-4FF2-4C4A-9897-D29FE1FA0A9E}"/>
    <cellStyle name="Normal 9 4 6 4 2" xfId="5007" xr:uid="{D1404BEF-3136-4AEC-90FB-A2D966BC0355}"/>
    <cellStyle name="Normal 9 4 6 5" xfId="4117" xr:uid="{CC8009FF-B48A-4563-B8BC-DD3B9F0DAEB9}"/>
    <cellStyle name="Normal 9 4 6 5 2" xfId="5008" xr:uid="{A11866B9-BD00-4103-B874-B1DC15D83C1D}"/>
    <cellStyle name="Normal 9 4 6 6" xfId="5001" xr:uid="{E260C61D-3AAE-488A-A8B9-58A821476B0D}"/>
    <cellStyle name="Normal 9 4 7" xfId="2444" xr:uid="{B2AB7035-1756-4BF5-8301-53001C144A1B}"/>
    <cellStyle name="Normal 9 4 7 2" xfId="2445" xr:uid="{80D53012-C7CA-4A24-B37E-509B1CAF6152}"/>
    <cellStyle name="Normal 9 4 7 2 2" xfId="5010" xr:uid="{A52EB7E0-65C9-4DDD-AD10-1A4A92163163}"/>
    <cellStyle name="Normal 9 4 7 3" xfId="4118" xr:uid="{F7ECB809-91E3-465E-AD35-10E2D5662BEC}"/>
    <cellStyle name="Normal 9 4 7 3 2" xfId="5011" xr:uid="{AF33EF4C-31FD-4833-B697-C89013B66E53}"/>
    <cellStyle name="Normal 9 4 7 4" xfId="4119" xr:uid="{44FEDC99-BA14-4DBA-9E26-2AD026EA103B}"/>
    <cellStyle name="Normal 9 4 7 4 2" xfId="5012" xr:uid="{98F12EFA-7612-4526-95E7-F20A82D5FC5B}"/>
    <cellStyle name="Normal 9 4 7 5" xfId="5009" xr:uid="{EB3D3C20-CBBB-4ABD-BDE6-8DFE8D67985B}"/>
    <cellStyle name="Normal 9 4 8" xfId="2446" xr:uid="{8E115778-FB87-4461-A39E-9B29206E054C}"/>
    <cellStyle name="Normal 9 4 8 2" xfId="4120" xr:uid="{8A5EA552-E80A-4A65-AF8A-8A9CE5DAC2FF}"/>
    <cellStyle name="Normal 9 4 8 2 2" xfId="5014" xr:uid="{B5BD4277-7037-431A-B6B5-0CD6491E5492}"/>
    <cellStyle name="Normal 9 4 8 3" xfId="4121" xr:uid="{5A36E0E9-89D4-466A-A558-605FFB026B5A}"/>
    <cellStyle name="Normal 9 4 8 3 2" xfId="5015" xr:uid="{2836AD2E-3726-415A-9F28-11A23DB27654}"/>
    <cellStyle name="Normal 9 4 8 4" xfId="4122" xr:uid="{FE4D86BA-F159-418A-BAFC-286A107F9739}"/>
    <cellStyle name="Normal 9 4 8 4 2" xfId="5016" xr:uid="{795A0ADB-6040-48A6-9323-69408294F74E}"/>
    <cellStyle name="Normal 9 4 8 5" xfId="5013" xr:uid="{07DCF25C-FD20-4BD1-AC02-3A8C2863D6D5}"/>
    <cellStyle name="Normal 9 4 9" xfId="4123" xr:uid="{5442143F-EBB2-4E9B-853F-D777DDB10199}"/>
    <cellStyle name="Normal 9 4 9 2" xfId="5017" xr:uid="{2EC1BFE9-4B75-4BAB-B74B-024C144A9914}"/>
    <cellStyle name="Normal 9 5" xfId="179" xr:uid="{55E9D6D5-3289-4D83-BF09-2350318D854D}"/>
    <cellStyle name="Normal 9 5 10" xfId="4124" xr:uid="{3FC81DF3-F50B-4A48-9A56-2754C2E5E4B2}"/>
    <cellStyle name="Normal 9 5 10 2" xfId="5019" xr:uid="{8A2A1140-A48E-4BBE-BBB6-D331402BB8E4}"/>
    <cellStyle name="Normal 9 5 11" xfId="4125" xr:uid="{AC54A98C-280D-4279-A799-7A4309AF1438}"/>
    <cellStyle name="Normal 9 5 11 2" xfId="5020" xr:uid="{9B262F29-4D13-412C-9AC5-46B21A82B7E0}"/>
    <cellStyle name="Normal 9 5 12" xfId="5018" xr:uid="{A47448C9-CC03-4086-91E5-4DBA023E7458}"/>
    <cellStyle name="Normal 9 5 2" xfId="180" xr:uid="{85F615E1-D8D0-469E-A1F8-F7412D5988F6}"/>
    <cellStyle name="Normal 9 5 2 10" xfId="5021" xr:uid="{0BAA91B5-D636-4940-8EC9-D2594CE3638D}"/>
    <cellStyle name="Normal 9 5 2 2" xfId="419" xr:uid="{CB56A85C-D301-43C9-BA14-9F3A0E477083}"/>
    <cellStyle name="Normal 9 5 2 2 2" xfId="868" xr:uid="{97625EC3-A8A7-4196-B135-84EBF060AF22}"/>
    <cellStyle name="Normal 9 5 2 2 2 2" xfId="869" xr:uid="{0BB3A7FB-1DBC-4679-B680-D540DA3BAB6A}"/>
    <cellStyle name="Normal 9 5 2 2 2 2 2" xfId="2447" xr:uid="{1FCEE137-3218-40D1-9381-6775DC4728F1}"/>
    <cellStyle name="Normal 9 5 2 2 2 2 2 2" xfId="5025" xr:uid="{A5BF55F2-19C1-44E9-93B4-FE01825F105D}"/>
    <cellStyle name="Normal 9 5 2 2 2 2 3" xfId="4126" xr:uid="{C561D58F-424A-4D6F-A4C4-F9990248CEFD}"/>
    <cellStyle name="Normal 9 5 2 2 2 2 3 2" xfId="5026" xr:uid="{11391394-B1E3-4CC4-A178-C024EEDF4B42}"/>
    <cellStyle name="Normal 9 5 2 2 2 2 4" xfId="4127" xr:uid="{001A0AC5-93F6-4A2F-BC0E-701E703881D7}"/>
    <cellStyle name="Normal 9 5 2 2 2 2 4 2" xfId="5027" xr:uid="{12F6F249-DA5E-42E8-88A4-AFF284A048D4}"/>
    <cellStyle name="Normal 9 5 2 2 2 2 5" xfId="5024" xr:uid="{D902F0E3-15D7-47CD-9EBC-F02E0CF390D7}"/>
    <cellStyle name="Normal 9 5 2 2 2 3" xfId="2448" xr:uid="{F044B366-9B7A-4E70-9BAE-2F1A6F2DF3A2}"/>
    <cellStyle name="Normal 9 5 2 2 2 3 2" xfId="4128" xr:uid="{E2D706FC-23F9-4ED0-A1E0-38CC28E6B987}"/>
    <cellStyle name="Normal 9 5 2 2 2 3 2 2" xfId="5029" xr:uid="{40313C0C-38A2-4CE8-97BA-2B79ADD8E6E3}"/>
    <cellStyle name="Normal 9 5 2 2 2 3 3" xfId="4129" xr:uid="{43D5657F-4275-4FDD-BEF9-858D08E8DA98}"/>
    <cellStyle name="Normal 9 5 2 2 2 3 3 2" xfId="5030" xr:uid="{B2155382-40E6-44CF-9D8D-0E77FB8505D1}"/>
    <cellStyle name="Normal 9 5 2 2 2 3 4" xfId="4130" xr:uid="{225C6032-4384-4829-BEED-9EA30A1775A9}"/>
    <cellStyle name="Normal 9 5 2 2 2 3 4 2" xfId="5031" xr:uid="{53148AAD-92AC-484A-9478-73C03B6EA61B}"/>
    <cellStyle name="Normal 9 5 2 2 2 3 5" xfId="5028" xr:uid="{401DCB27-E700-4C7B-AE74-D748806C5EE5}"/>
    <cellStyle name="Normal 9 5 2 2 2 4" xfId="4131" xr:uid="{0EEAB864-0FD8-4470-8FA2-F431679A1DA4}"/>
    <cellStyle name="Normal 9 5 2 2 2 4 2" xfId="5032" xr:uid="{C45FD138-2BAA-4DFF-9695-83ABCA4DFBFF}"/>
    <cellStyle name="Normal 9 5 2 2 2 5" xfId="4132" xr:uid="{B1137E81-E290-49D5-A771-12BDC8DD3283}"/>
    <cellStyle name="Normal 9 5 2 2 2 5 2" xfId="5033" xr:uid="{79461821-FBC2-4FE0-8D62-69543C6E288A}"/>
    <cellStyle name="Normal 9 5 2 2 2 6" xfId="4133" xr:uid="{ACA902C5-873E-4089-AF39-300366C80FB6}"/>
    <cellStyle name="Normal 9 5 2 2 2 6 2" xfId="5034" xr:uid="{F8E74E63-EFB0-4820-8B55-E273F1A07915}"/>
    <cellStyle name="Normal 9 5 2 2 2 7" xfId="5023" xr:uid="{AB1EB6BC-B8C8-4242-BB17-CE738E8CBE33}"/>
    <cellStyle name="Normal 9 5 2 2 3" xfId="870" xr:uid="{7D1B558C-2222-458E-B663-EADAC8AF8110}"/>
    <cellStyle name="Normal 9 5 2 2 3 2" xfId="2449" xr:uid="{02E60612-F111-4791-9D92-5700AF918522}"/>
    <cellStyle name="Normal 9 5 2 2 3 2 2" xfId="4134" xr:uid="{F5D48215-4268-45C9-8B58-928EB427CE53}"/>
    <cellStyle name="Normal 9 5 2 2 3 2 2 2" xfId="5037" xr:uid="{693943D8-EA40-4F72-BFB7-416EF19F59FC}"/>
    <cellStyle name="Normal 9 5 2 2 3 2 3" xfId="4135" xr:uid="{A2EB5AB9-A208-4085-B56A-17DFDA60F338}"/>
    <cellStyle name="Normal 9 5 2 2 3 2 3 2" xfId="5038" xr:uid="{6F5368EE-8948-4A86-83F8-217EF007A027}"/>
    <cellStyle name="Normal 9 5 2 2 3 2 4" xfId="4136" xr:uid="{792D8BE3-A8A6-4887-A280-94C678226A35}"/>
    <cellStyle name="Normal 9 5 2 2 3 2 4 2" xfId="5039" xr:uid="{A7B78B1E-6D4E-46AC-8622-D022A0D66BF7}"/>
    <cellStyle name="Normal 9 5 2 2 3 2 5" xfId="5036" xr:uid="{9812C0F6-24A6-40D4-92CC-E9CD55DB5CA7}"/>
    <cellStyle name="Normal 9 5 2 2 3 3" xfId="4137" xr:uid="{918EA54C-4FC9-4E7F-AE66-557D083CB9B2}"/>
    <cellStyle name="Normal 9 5 2 2 3 3 2" xfId="5040" xr:uid="{25821067-C971-4719-A17E-F45EEE4244E4}"/>
    <cellStyle name="Normal 9 5 2 2 3 4" xfId="4138" xr:uid="{85EBFC0D-0B21-425E-BEEB-DAD3E954B6A5}"/>
    <cellStyle name="Normal 9 5 2 2 3 4 2" xfId="5041" xr:uid="{47B58524-77B7-4ABA-874E-BF8808287828}"/>
    <cellStyle name="Normal 9 5 2 2 3 5" xfId="4139" xr:uid="{8B817B41-7EDA-4251-8288-B0FAB37E8947}"/>
    <cellStyle name="Normal 9 5 2 2 3 5 2" xfId="5042" xr:uid="{7FECA0E9-FFBD-438F-8CC7-5C890EF96855}"/>
    <cellStyle name="Normal 9 5 2 2 3 6" xfId="5035" xr:uid="{9A6D1D4A-8A02-486B-AD8B-41CD9AAEA547}"/>
    <cellStyle name="Normal 9 5 2 2 4" xfId="2450" xr:uid="{DB954CC1-784F-4B04-B1D7-F0041D1EC88F}"/>
    <cellStyle name="Normal 9 5 2 2 4 2" xfId="4140" xr:uid="{43273AF8-005E-4758-AA3B-2EC5B51D434E}"/>
    <cellStyle name="Normal 9 5 2 2 4 2 2" xfId="5044" xr:uid="{73911863-F3E9-414C-9996-BDF577B4FEBF}"/>
    <cellStyle name="Normal 9 5 2 2 4 3" xfId="4141" xr:uid="{0EA40A06-0FB7-485E-A128-B36031BF0B94}"/>
    <cellStyle name="Normal 9 5 2 2 4 3 2" xfId="5045" xr:uid="{9D93C096-196D-40EE-AEFB-E7D0774E296D}"/>
    <cellStyle name="Normal 9 5 2 2 4 4" xfId="4142" xr:uid="{2F99078E-F885-477C-A859-6C0B8AB74B46}"/>
    <cellStyle name="Normal 9 5 2 2 4 4 2" xfId="5046" xr:uid="{E55D0616-7216-4D12-BF60-2E03869C7C92}"/>
    <cellStyle name="Normal 9 5 2 2 4 5" xfId="5043" xr:uid="{A6A48088-BDBF-44AC-850A-63CFAB3BA422}"/>
    <cellStyle name="Normal 9 5 2 2 5" xfId="4143" xr:uid="{1F724B4F-EDCC-42D2-A643-C281846F9F30}"/>
    <cellStyle name="Normal 9 5 2 2 5 2" xfId="4144" xr:uid="{9EA8B260-B9C5-406C-897C-4F6B9ED11D8B}"/>
    <cellStyle name="Normal 9 5 2 2 5 2 2" xfId="5048" xr:uid="{79AAB334-9FA2-4932-A1DB-480BB09E9B55}"/>
    <cellStyle name="Normal 9 5 2 2 5 3" xfId="4145" xr:uid="{E36276BC-91CF-40F1-83CB-12A4D306322A}"/>
    <cellStyle name="Normal 9 5 2 2 5 3 2" xfId="5049" xr:uid="{0716AC1E-C489-48BA-9F4D-8FA0AC923464}"/>
    <cellStyle name="Normal 9 5 2 2 5 4" xfId="4146" xr:uid="{8C66B5DC-D667-419F-BDA0-9C3C475D8BC1}"/>
    <cellStyle name="Normal 9 5 2 2 5 4 2" xfId="5050" xr:uid="{A2C93BD0-7013-4673-A5F9-0B1F6B7E3BBE}"/>
    <cellStyle name="Normal 9 5 2 2 5 5" xfId="5047" xr:uid="{499AD2EF-38D3-4AEE-A331-D91F7813D21D}"/>
    <cellStyle name="Normal 9 5 2 2 6" xfId="4147" xr:uid="{351B0368-913B-4BE9-BCDE-31FED0389C8F}"/>
    <cellStyle name="Normal 9 5 2 2 6 2" xfId="5051" xr:uid="{A797463E-8B13-4D92-9789-EF1468D55A72}"/>
    <cellStyle name="Normal 9 5 2 2 7" xfId="4148" xr:uid="{51CA7D96-FC91-4772-8322-03315E88874A}"/>
    <cellStyle name="Normal 9 5 2 2 7 2" xfId="5052" xr:uid="{E5494506-6563-41F6-8084-2D717EEAF016}"/>
    <cellStyle name="Normal 9 5 2 2 8" xfId="4149" xr:uid="{0B5DE873-787B-4EB2-8577-2914EDB71576}"/>
    <cellStyle name="Normal 9 5 2 2 8 2" xfId="5053" xr:uid="{3F600390-95B4-467E-A381-8EA872A34E21}"/>
    <cellStyle name="Normal 9 5 2 2 9" xfId="5022" xr:uid="{63D300A4-F101-41BA-AB3E-B7A5D4B47767}"/>
    <cellStyle name="Normal 9 5 2 3" xfId="871" xr:uid="{18A503AD-4720-417C-8B61-3980B02A770E}"/>
    <cellStyle name="Normal 9 5 2 3 2" xfId="872" xr:uid="{D01C433B-CD01-459C-BA04-57E2981DEB81}"/>
    <cellStyle name="Normal 9 5 2 3 2 2" xfId="873" xr:uid="{F661968E-851C-41F5-BCB3-396FFBB2215C}"/>
    <cellStyle name="Normal 9 5 2 3 2 2 2" xfId="5056" xr:uid="{17E7D23F-A8D8-4C73-B769-32FE0D5E458D}"/>
    <cellStyle name="Normal 9 5 2 3 2 3" xfId="4150" xr:uid="{7F0C0A89-9C46-4684-83DB-76D6C6366E40}"/>
    <cellStyle name="Normal 9 5 2 3 2 3 2" xfId="5057" xr:uid="{8AE948E5-C17D-417C-8ADE-20C58DDB140E}"/>
    <cellStyle name="Normal 9 5 2 3 2 4" xfId="4151" xr:uid="{BCB5C3CB-0431-40A0-8181-C717A6793354}"/>
    <cellStyle name="Normal 9 5 2 3 2 4 2" xfId="5058" xr:uid="{AE667C1C-EF77-4240-B512-85144CFA6780}"/>
    <cellStyle name="Normal 9 5 2 3 2 5" xfId="5055" xr:uid="{769EEED5-DD71-463D-9F2A-710F98A74CEC}"/>
    <cellStyle name="Normal 9 5 2 3 3" xfId="874" xr:uid="{4DDCFDAC-565D-41DB-8381-7192C0FBC51D}"/>
    <cellStyle name="Normal 9 5 2 3 3 2" xfId="4152" xr:uid="{77DE90CC-37C0-42F9-9F75-8C74939DF3F8}"/>
    <cellStyle name="Normal 9 5 2 3 3 2 2" xfId="5060" xr:uid="{192F9438-71CA-4581-BD22-6F0D1F26F464}"/>
    <cellStyle name="Normal 9 5 2 3 3 3" xfId="4153" xr:uid="{C5945541-65EE-4916-B0A7-73419E1F8909}"/>
    <cellStyle name="Normal 9 5 2 3 3 3 2" xfId="5061" xr:uid="{0AA3486D-BBD3-4CAA-9039-C9BB3DDFB99A}"/>
    <cellStyle name="Normal 9 5 2 3 3 4" xfId="4154" xr:uid="{C8E69E7D-7AE2-4139-8445-75D7D18DFDD4}"/>
    <cellStyle name="Normal 9 5 2 3 3 4 2" xfId="5062" xr:uid="{096C2C3E-13DC-40E2-8A05-D7A034E300B2}"/>
    <cellStyle name="Normal 9 5 2 3 3 5" xfId="5059" xr:uid="{8B02501E-9920-48F9-AE8F-91C31A39F975}"/>
    <cellStyle name="Normal 9 5 2 3 4" xfId="4155" xr:uid="{EFF3A11E-16C2-4269-9BBC-63FA080C283E}"/>
    <cellStyle name="Normal 9 5 2 3 4 2" xfId="5063" xr:uid="{F5A18ECA-A837-4C4C-BB8E-5C44B9B60E4C}"/>
    <cellStyle name="Normal 9 5 2 3 5" xfId="4156" xr:uid="{D7FDBDCE-4C07-4138-A685-3CEBA760578C}"/>
    <cellStyle name="Normal 9 5 2 3 5 2" xfId="5064" xr:uid="{E6B0E738-F239-42C7-B85B-85CBEAB1016D}"/>
    <cellStyle name="Normal 9 5 2 3 6" xfId="4157" xr:uid="{47C0116F-C391-4C6C-898D-F34A869ED438}"/>
    <cellStyle name="Normal 9 5 2 3 6 2" xfId="5065" xr:uid="{6BCEC41F-D8AE-4658-92B5-BC952CB4BF69}"/>
    <cellStyle name="Normal 9 5 2 3 7" xfId="5054" xr:uid="{D633A54A-90E5-4F62-A25D-7505E9C74FB3}"/>
    <cellStyle name="Normal 9 5 2 4" xfId="875" xr:uid="{E2F6B2B8-051E-4956-ADD1-3C8419BB64D4}"/>
    <cellStyle name="Normal 9 5 2 4 2" xfId="876" xr:uid="{FC69C865-DAD8-48DB-9354-7E104B01CE7D}"/>
    <cellStyle name="Normal 9 5 2 4 2 2" xfId="4158" xr:uid="{66F64003-FF79-4B77-96C5-2FB9BDA8433B}"/>
    <cellStyle name="Normal 9 5 2 4 2 2 2" xfId="5068" xr:uid="{49DCEFB3-351C-4A34-B06D-C68009C528FB}"/>
    <cellStyle name="Normal 9 5 2 4 2 3" xfId="4159" xr:uid="{D6B7CD11-5BFC-4A39-98F6-93A90C9E7C1A}"/>
    <cellStyle name="Normal 9 5 2 4 2 3 2" xfId="5069" xr:uid="{2D801D8E-6DCF-4E4E-B9F1-01B7255A091B}"/>
    <cellStyle name="Normal 9 5 2 4 2 4" xfId="4160" xr:uid="{92E9ECC5-3580-4970-A7D2-21E60C74372A}"/>
    <cellStyle name="Normal 9 5 2 4 2 4 2" xfId="5070" xr:uid="{0E70AF66-CBDB-4581-9499-91285BDDE0B6}"/>
    <cellStyle name="Normal 9 5 2 4 2 5" xfId="5067" xr:uid="{48E9576C-50E3-4934-9BCF-49E9AD99909A}"/>
    <cellStyle name="Normal 9 5 2 4 3" xfId="4161" xr:uid="{7C9E58B7-FA46-4DB6-A787-A6FB3335A7F0}"/>
    <cellStyle name="Normal 9 5 2 4 3 2" xfId="5071" xr:uid="{D3146C3E-02B7-4E3E-8A08-2CA78939988C}"/>
    <cellStyle name="Normal 9 5 2 4 4" xfId="4162" xr:uid="{4C98F777-6A21-4528-B7F5-49CB7E850F31}"/>
    <cellStyle name="Normal 9 5 2 4 4 2" xfId="5072" xr:uid="{D72B5187-66B4-4D20-A763-35E94CA8AD7A}"/>
    <cellStyle name="Normal 9 5 2 4 5" xfId="4163" xr:uid="{BB103BE0-C4C8-4B06-96EA-78B71AF0FF79}"/>
    <cellStyle name="Normal 9 5 2 4 5 2" xfId="5073" xr:uid="{5C26A3D7-0BE9-4E41-9CCD-E0BF9029B895}"/>
    <cellStyle name="Normal 9 5 2 4 6" xfId="5066" xr:uid="{65EFEB48-440C-4E47-8EF5-52E44F6B880C}"/>
    <cellStyle name="Normal 9 5 2 5" xfId="877" xr:uid="{0590C437-0676-472B-B600-6AE53D199764}"/>
    <cellStyle name="Normal 9 5 2 5 2" xfId="4164" xr:uid="{3CEE3A1B-7C5A-40E1-9613-40B5B78B4439}"/>
    <cellStyle name="Normal 9 5 2 5 2 2" xfId="5075" xr:uid="{D0198639-7152-4399-BF0A-BF37D441A0D7}"/>
    <cellStyle name="Normal 9 5 2 5 3" xfId="4165" xr:uid="{34D0FED9-6955-4662-804C-88749CFC266F}"/>
    <cellStyle name="Normal 9 5 2 5 3 2" xfId="5076" xr:uid="{9B9230CF-7585-404E-8E34-6E2BD7FB9D45}"/>
    <cellStyle name="Normal 9 5 2 5 4" xfId="4166" xr:uid="{3A1D6188-08DD-405B-BF1B-0DCC1B2131EC}"/>
    <cellStyle name="Normal 9 5 2 5 4 2" xfId="5077" xr:uid="{A6871099-83CC-4268-8E62-206F2530D235}"/>
    <cellStyle name="Normal 9 5 2 5 5" xfId="5074" xr:uid="{C5DE9A76-15BC-4744-965A-D7357EF84E91}"/>
    <cellStyle name="Normal 9 5 2 6" xfId="4167" xr:uid="{FCE3247B-4283-4C13-9AF5-23570B2A7FC7}"/>
    <cellStyle name="Normal 9 5 2 6 2" xfId="4168" xr:uid="{1E441E3D-4ABB-4F85-9D4D-B4B14C791F37}"/>
    <cellStyle name="Normal 9 5 2 6 2 2" xfId="5079" xr:uid="{BD7A96D3-162E-4FBB-8B5C-D9B1B3096F62}"/>
    <cellStyle name="Normal 9 5 2 6 3" xfId="4169" xr:uid="{5D21EAF1-00B9-4EE7-B0DA-DB872195D8E9}"/>
    <cellStyle name="Normal 9 5 2 6 3 2" xfId="5080" xr:uid="{66B3BE8D-65B6-4003-B597-FBBEF4A5D8C1}"/>
    <cellStyle name="Normal 9 5 2 6 4" xfId="4170" xr:uid="{3431F584-004B-43A5-994C-30E3A0A0554A}"/>
    <cellStyle name="Normal 9 5 2 6 4 2" xfId="5081" xr:uid="{7FAF2A88-5924-4BC7-BBF4-7188D64F13DA}"/>
    <cellStyle name="Normal 9 5 2 6 5" xfId="5078" xr:uid="{328DB0C2-D13A-4558-BAC3-81937806DC4F}"/>
    <cellStyle name="Normal 9 5 2 7" xfId="4171" xr:uid="{C6E303C0-3828-430D-97A7-3E7065A366F2}"/>
    <cellStyle name="Normal 9 5 2 7 2" xfId="5082" xr:uid="{D7C522AE-6CEB-405D-A96B-71888A3C49AF}"/>
    <cellStyle name="Normal 9 5 2 8" xfId="4172" xr:uid="{22631BA6-B1DD-440E-9436-422510D5403D}"/>
    <cellStyle name="Normal 9 5 2 8 2" xfId="5083" xr:uid="{76650BFA-68F6-4DD3-972D-82491066F007}"/>
    <cellStyle name="Normal 9 5 2 9" xfId="4173" xr:uid="{45BD908A-EE22-4C39-A6A6-DDA1F21F9EAC}"/>
    <cellStyle name="Normal 9 5 2 9 2" xfId="5084" xr:uid="{2DD911A3-9C12-4D09-AE99-EA6C3D06A8FA}"/>
    <cellStyle name="Normal 9 5 3" xfId="420" xr:uid="{38118BBE-74D4-43FE-975E-53225CE2995F}"/>
    <cellStyle name="Normal 9 5 3 2" xfId="878" xr:uid="{4379634A-5A77-4F63-8AFB-BD0CC2BFAFAE}"/>
    <cellStyle name="Normal 9 5 3 2 2" xfId="879" xr:uid="{0D12083B-83CF-446C-BDCA-AD9875C3D6ED}"/>
    <cellStyle name="Normal 9 5 3 2 2 2" xfId="2451" xr:uid="{047196E8-2313-460E-BB34-DE0D0C7AFDDD}"/>
    <cellStyle name="Normal 9 5 3 2 2 2 2" xfId="2452" xr:uid="{A361CBF0-8FF4-4B1B-B6DD-819E8FB9F3F8}"/>
    <cellStyle name="Normal 9 5 3 2 2 2 2 2" xfId="5089" xr:uid="{2822833F-085D-4AD6-B560-F96B5E380568}"/>
    <cellStyle name="Normal 9 5 3 2 2 2 3" xfId="5088" xr:uid="{C8090C17-4514-4799-9589-54D4AE2FD772}"/>
    <cellStyle name="Normal 9 5 3 2 2 3" xfId="2453" xr:uid="{0BEEA880-F4BA-4FB8-A25D-857FB7DAA091}"/>
    <cellStyle name="Normal 9 5 3 2 2 3 2" xfId="5090" xr:uid="{3EC9DCD9-8A06-4EC1-95CC-D6BB629A1FD6}"/>
    <cellStyle name="Normal 9 5 3 2 2 4" xfId="4174" xr:uid="{908259C1-DE8E-48AC-9619-79437B081087}"/>
    <cellStyle name="Normal 9 5 3 2 2 4 2" xfId="5091" xr:uid="{3507D1C1-B47D-4912-9EFB-245C33110553}"/>
    <cellStyle name="Normal 9 5 3 2 2 5" xfId="5087" xr:uid="{48984658-65AE-4BAC-B6B3-F5525709055D}"/>
    <cellStyle name="Normal 9 5 3 2 3" xfId="2454" xr:uid="{DDC1313B-9D4D-4C57-B497-1933439A422C}"/>
    <cellStyle name="Normal 9 5 3 2 3 2" xfId="2455" xr:uid="{A2D754C6-5602-480B-88D9-946AD37A9348}"/>
    <cellStyle name="Normal 9 5 3 2 3 2 2" xfId="5093" xr:uid="{2549FA54-736E-426D-9A09-31004AA9A314}"/>
    <cellStyle name="Normal 9 5 3 2 3 3" xfId="4175" xr:uid="{0FFC2629-C3BB-4C6C-8993-BDC3D6FF89DF}"/>
    <cellStyle name="Normal 9 5 3 2 3 3 2" xfId="5094" xr:uid="{4BE7DE1B-DE51-45F0-BAC4-7880E81C014C}"/>
    <cellStyle name="Normal 9 5 3 2 3 4" xfId="4176" xr:uid="{384E37D5-CD4D-435A-9D2F-058000818C8A}"/>
    <cellStyle name="Normal 9 5 3 2 3 4 2" xfId="5095" xr:uid="{94A0AD83-267E-4FC4-80AA-B76300586ED2}"/>
    <cellStyle name="Normal 9 5 3 2 3 5" xfId="5092" xr:uid="{F3269A14-2A67-480D-A6F2-D4D28FBF9B66}"/>
    <cellStyle name="Normal 9 5 3 2 4" xfId="2456" xr:uid="{E53A0512-6552-4753-BBD2-445275525972}"/>
    <cellStyle name="Normal 9 5 3 2 4 2" xfId="5096" xr:uid="{B5DC34B9-109D-4FC3-9FDE-AE718F0A64CA}"/>
    <cellStyle name="Normal 9 5 3 2 5" xfId="4177" xr:uid="{F3917A2A-4B84-41B7-AE5F-94DE9BD88E08}"/>
    <cellStyle name="Normal 9 5 3 2 5 2" xfId="5097" xr:uid="{D30483AB-6D8E-41F5-A7D5-4726C7E3A9E1}"/>
    <cellStyle name="Normal 9 5 3 2 6" xfId="4178" xr:uid="{73115E75-BEA5-4089-A018-9379E9F9BC56}"/>
    <cellStyle name="Normal 9 5 3 2 6 2" xfId="5098" xr:uid="{5F3BF7A7-1FE1-4588-B023-0494AAB16436}"/>
    <cellStyle name="Normal 9 5 3 2 7" xfId="5086" xr:uid="{8A7FFEB8-E774-4370-8216-867141D8F99D}"/>
    <cellStyle name="Normal 9 5 3 3" xfId="880" xr:uid="{0198B33E-0142-4DAF-9229-388260C6F50D}"/>
    <cellStyle name="Normal 9 5 3 3 2" xfId="2457" xr:uid="{D013A22F-5341-4D3A-85E1-420A22948740}"/>
    <cellStyle name="Normal 9 5 3 3 2 2" xfId="2458" xr:uid="{94BD7CD2-BF97-4DD1-BF3E-2199FC9BED38}"/>
    <cellStyle name="Normal 9 5 3 3 2 2 2" xfId="5101" xr:uid="{6524FE3A-2350-4889-BC7D-F59BA7E9D691}"/>
    <cellStyle name="Normal 9 5 3 3 2 3" xfId="4179" xr:uid="{22EBA989-D60C-42C5-B7BC-90CAEB0F576A}"/>
    <cellStyle name="Normal 9 5 3 3 2 3 2" xfId="5102" xr:uid="{AB1662D4-970C-4183-8A78-93AD82CD80BA}"/>
    <cellStyle name="Normal 9 5 3 3 2 4" xfId="4180" xr:uid="{1B123AB4-4EEE-44AB-8841-31178DA5311E}"/>
    <cellStyle name="Normal 9 5 3 3 2 4 2" xfId="5103" xr:uid="{87D829E3-15A7-41E3-8087-04A7732B61AB}"/>
    <cellStyle name="Normal 9 5 3 3 2 5" xfId="5100" xr:uid="{9169BCC9-7BD6-481F-8CAC-FEE1C7823438}"/>
    <cellStyle name="Normal 9 5 3 3 3" xfId="2459" xr:uid="{E9AFFBD3-50BA-4AA4-BC01-D09842A81730}"/>
    <cellStyle name="Normal 9 5 3 3 3 2" xfId="5104" xr:uid="{CEF5725B-71C1-430C-BCC3-31CEDA435524}"/>
    <cellStyle name="Normal 9 5 3 3 4" xfId="4181" xr:uid="{3FCF1B6C-548F-4B3F-950D-DAAEEDA1667A}"/>
    <cellStyle name="Normal 9 5 3 3 4 2" xfId="5105" xr:uid="{2E9776CE-D387-44F9-9EF4-337F0B47A799}"/>
    <cellStyle name="Normal 9 5 3 3 5" xfId="4182" xr:uid="{6D8DCB93-59BF-4921-8DD9-1922C1CB662C}"/>
    <cellStyle name="Normal 9 5 3 3 5 2" xfId="5106" xr:uid="{22D7D53D-4215-4A42-A7AC-9C7A9C028D6D}"/>
    <cellStyle name="Normal 9 5 3 3 6" xfId="5099" xr:uid="{0CD670AD-8949-4097-8634-61974962A3B0}"/>
    <cellStyle name="Normal 9 5 3 4" xfId="2460" xr:uid="{6466C1E4-C4DC-47C9-862A-9B8D64ACEBBB}"/>
    <cellStyle name="Normal 9 5 3 4 2" xfId="2461" xr:uid="{CF0E8F4B-2005-4EF0-BF36-B9CD7807B18C}"/>
    <cellStyle name="Normal 9 5 3 4 2 2" xfId="5108" xr:uid="{124F7972-5D58-42EA-81FD-88B47624A488}"/>
    <cellStyle name="Normal 9 5 3 4 3" xfId="4183" xr:uid="{CF82B0E9-54B0-4A45-B9E3-F806F04DA3B7}"/>
    <cellStyle name="Normal 9 5 3 4 3 2" xfId="5109" xr:uid="{DCB0E5C2-DC9A-433B-8524-27CD20D868C3}"/>
    <cellStyle name="Normal 9 5 3 4 4" xfId="4184" xr:uid="{B04676A2-7F5C-4540-AE70-F2B30B49BFDB}"/>
    <cellStyle name="Normal 9 5 3 4 4 2" xfId="5110" xr:uid="{1D843781-D519-445D-AACF-917269B0E0A8}"/>
    <cellStyle name="Normal 9 5 3 4 5" xfId="5107" xr:uid="{8BE7DE8A-D48D-40A7-B4C5-F3C9897E1832}"/>
    <cellStyle name="Normal 9 5 3 5" xfId="2462" xr:uid="{EED56515-0196-4054-B21A-E89F01D44939}"/>
    <cellStyle name="Normal 9 5 3 5 2" xfId="4185" xr:uid="{FEED4F76-C713-4C96-93F5-E05CBE598117}"/>
    <cellStyle name="Normal 9 5 3 5 2 2" xfId="5112" xr:uid="{4ED87AEA-3B01-469A-A0FB-A17C304338B0}"/>
    <cellStyle name="Normal 9 5 3 5 3" xfId="4186" xr:uid="{42072A40-3BAB-417F-8541-0F46C616DAD1}"/>
    <cellStyle name="Normal 9 5 3 5 3 2" xfId="5113" xr:uid="{B0EF9EBC-C281-4DD3-A75F-FB4DA76CA2C4}"/>
    <cellStyle name="Normal 9 5 3 5 4" xfId="4187" xr:uid="{4D9AB55D-D378-4035-8752-9A9D78698070}"/>
    <cellStyle name="Normal 9 5 3 5 4 2" xfId="5114" xr:uid="{3245C23D-ED32-4A6D-810C-2778503540DD}"/>
    <cellStyle name="Normal 9 5 3 5 5" xfId="5111" xr:uid="{C0033080-283E-4DAC-BA47-369FF7FC3136}"/>
    <cellStyle name="Normal 9 5 3 6" xfId="4188" xr:uid="{45D0D270-CA81-4A14-AAEC-AB7ED7E20DCF}"/>
    <cellStyle name="Normal 9 5 3 6 2" xfId="5115" xr:uid="{C758BD79-B0D8-46A8-9B61-26C62A1E8046}"/>
    <cellStyle name="Normal 9 5 3 7" xfId="4189" xr:uid="{2E277258-48E8-4CC9-ABF5-B0551924DAC8}"/>
    <cellStyle name="Normal 9 5 3 7 2" xfId="5116" xr:uid="{5B1DD6C8-D161-4040-AB92-3E770257E4F0}"/>
    <cellStyle name="Normal 9 5 3 8" xfId="4190" xr:uid="{5E96B9CD-CA01-42A1-9D17-29AF8672C9AF}"/>
    <cellStyle name="Normal 9 5 3 8 2" xfId="5117" xr:uid="{A1B4D386-C579-4D18-83BD-6AC1DA6E6960}"/>
    <cellStyle name="Normal 9 5 3 9" xfId="5085" xr:uid="{D0B7C013-50BE-48B9-9389-2244AF74C564}"/>
    <cellStyle name="Normal 9 5 4" xfId="421" xr:uid="{CA080CAF-F002-406E-8D47-BE0E11928A87}"/>
    <cellStyle name="Normal 9 5 4 2" xfId="881" xr:uid="{99016779-8A96-4D4E-A9C8-B90388D4EFA5}"/>
    <cellStyle name="Normal 9 5 4 2 2" xfId="882" xr:uid="{737156BF-9817-4C89-88E8-B791C044FB3F}"/>
    <cellStyle name="Normal 9 5 4 2 2 2" xfId="2463" xr:uid="{A680375C-2C0A-4072-B923-486C55446A34}"/>
    <cellStyle name="Normal 9 5 4 2 2 2 2" xfId="5121" xr:uid="{0F3C7E44-9035-478C-BDE0-96A2F119AF90}"/>
    <cellStyle name="Normal 9 5 4 2 2 3" xfId="4191" xr:uid="{0552997F-7536-43BD-8CB1-4368168C7B0B}"/>
    <cellStyle name="Normal 9 5 4 2 2 3 2" xfId="5122" xr:uid="{DEA33D14-FC2A-430A-9E8B-E7303D6562EF}"/>
    <cellStyle name="Normal 9 5 4 2 2 4" xfId="4192" xr:uid="{374BA6CB-502B-4A23-B6CD-2B04E5F4B1B4}"/>
    <cellStyle name="Normal 9 5 4 2 2 4 2" xfId="5123" xr:uid="{847EA03E-CBF1-4487-BC80-D38326DA5E7B}"/>
    <cellStyle name="Normal 9 5 4 2 2 5" xfId="5120" xr:uid="{BAF48138-0622-48CE-94AB-7A63E0509C67}"/>
    <cellStyle name="Normal 9 5 4 2 3" xfId="2464" xr:uid="{F6AAC5C9-B6F6-451E-BD70-C90B1096FCC5}"/>
    <cellStyle name="Normal 9 5 4 2 3 2" xfId="5124" xr:uid="{E362F637-C0FA-4E8A-9B15-8E40F878D409}"/>
    <cellStyle name="Normal 9 5 4 2 4" xfId="4193" xr:uid="{11A6B70E-CC73-44E1-B527-AA62CA5861F1}"/>
    <cellStyle name="Normal 9 5 4 2 4 2" xfId="5125" xr:uid="{8284EC9A-095F-4165-89CE-A0E315E343B2}"/>
    <cellStyle name="Normal 9 5 4 2 5" xfId="4194" xr:uid="{B45CD08B-3143-450F-ABAA-1D2C83417193}"/>
    <cellStyle name="Normal 9 5 4 2 5 2" xfId="5126" xr:uid="{46793F77-DBCB-4A8A-8231-7DCB77829FB8}"/>
    <cellStyle name="Normal 9 5 4 2 6" xfId="5119" xr:uid="{205A778D-E455-4D02-BEC7-8628DE4CC771}"/>
    <cellStyle name="Normal 9 5 4 3" xfId="883" xr:uid="{06C7FF2E-2351-4749-92B1-73706ACD8561}"/>
    <cellStyle name="Normal 9 5 4 3 2" xfId="2465" xr:uid="{BAFC344A-140B-46FA-B126-27EC75822A70}"/>
    <cellStyle name="Normal 9 5 4 3 2 2" xfId="5128" xr:uid="{9BE2F4E8-200F-46BF-8BC4-D208A3D8F187}"/>
    <cellStyle name="Normal 9 5 4 3 3" xfId="4195" xr:uid="{D3418D9A-7B01-4E48-B50E-0E47DB65822F}"/>
    <cellStyle name="Normal 9 5 4 3 3 2" xfId="5129" xr:uid="{EA74EB61-56EE-4225-BE52-7F795389B04B}"/>
    <cellStyle name="Normal 9 5 4 3 4" xfId="4196" xr:uid="{718337EE-C4FF-4473-9098-E984664643B4}"/>
    <cellStyle name="Normal 9 5 4 3 4 2" xfId="5130" xr:uid="{98384686-EDB2-4211-B6FB-4918554A192E}"/>
    <cellStyle name="Normal 9 5 4 3 5" xfId="5127" xr:uid="{7B8CDEA8-3261-4EE3-8C7A-05FF3536172D}"/>
    <cellStyle name="Normal 9 5 4 4" xfId="2466" xr:uid="{E813BC79-9061-4D5F-BA59-018A0E837DF1}"/>
    <cellStyle name="Normal 9 5 4 4 2" xfId="4197" xr:uid="{DECE5330-7680-4DC0-9A50-620F483C06FD}"/>
    <cellStyle name="Normal 9 5 4 4 2 2" xfId="5132" xr:uid="{5B258E5F-BA64-4050-9D88-438A0D45C561}"/>
    <cellStyle name="Normal 9 5 4 4 3" xfId="4198" xr:uid="{4B3EB405-04BD-4E00-A21F-44D10748C535}"/>
    <cellStyle name="Normal 9 5 4 4 3 2" xfId="5133" xr:uid="{69DC45E6-BF87-4231-8EDE-E3D813333EAC}"/>
    <cellStyle name="Normal 9 5 4 4 4" xfId="4199" xr:uid="{D212E46E-CC55-41A0-A183-42CA7D9A6C5E}"/>
    <cellStyle name="Normal 9 5 4 4 4 2" xfId="5134" xr:uid="{9CAF76EB-D206-4561-9A76-09CA0ED4B6F0}"/>
    <cellStyle name="Normal 9 5 4 4 5" xfId="5131" xr:uid="{C8F1211B-D7FB-4C57-92D5-C02E4B6F38B5}"/>
    <cellStyle name="Normal 9 5 4 5" xfId="4200" xr:uid="{41640FF5-AFCD-4D7C-B2A2-C8E5B66DBD4A}"/>
    <cellStyle name="Normal 9 5 4 5 2" xfId="5135" xr:uid="{99A39FA1-8B18-4CBA-B9DB-64F815F82F17}"/>
    <cellStyle name="Normal 9 5 4 6" xfId="4201" xr:uid="{DE8334F9-2F9D-4D74-A0D2-999C8637468A}"/>
    <cellStyle name="Normal 9 5 4 6 2" xfId="5136" xr:uid="{5534F583-90AC-46DE-B020-BC3FC22C7B43}"/>
    <cellStyle name="Normal 9 5 4 7" xfId="4202" xr:uid="{AE126617-44AF-4B11-BF98-2DB5D573F6CD}"/>
    <cellStyle name="Normal 9 5 4 7 2" xfId="5137" xr:uid="{62235543-2FE8-481F-AF42-9847F87D7B42}"/>
    <cellStyle name="Normal 9 5 4 8" xfId="5118" xr:uid="{A5CF7D77-C4B5-494B-A200-C08CBD31AB11}"/>
    <cellStyle name="Normal 9 5 5" xfId="422" xr:uid="{729DF1F8-4284-4A1F-8157-006CCF1E7E2E}"/>
    <cellStyle name="Normal 9 5 5 2" xfId="884" xr:uid="{69D9A26D-646E-4057-91D7-4C5093AA4862}"/>
    <cellStyle name="Normal 9 5 5 2 2" xfId="2467" xr:uid="{4C31DA6A-ECA0-47D8-B59C-2CCD0BC11052}"/>
    <cellStyle name="Normal 9 5 5 2 2 2" xfId="5140" xr:uid="{DCEF2915-C18E-4785-AF5A-2688E4F0C1C3}"/>
    <cellStyle name="Normal 9 5 5 2 3" xfId="4203" xr:uid="{574A53C3-55BD-484F-B314-F33CE5855A60}"/>
    <cellStyle name="Normal 9 5 5 2 3 2" xfId="5141" xr:uid="{5A55CFD1-9B85-4B81-A63E-A40B0B4B34D2}"/>
    <cellStyle name="Normal 9 5 5 2 4" xfId="4204" xr:uid="{2FC520F5-427C-4D9E-8A01-79AF46BF9C69}"/>
    <cellStyle name="Normal 9 5 5 2 4 2" xfId="5142" xr:uid="{D7C5DC99-D90F-401F-B5C8-47A9B2B33083}"/>
    <cellStyle name="Normal 9 5 5 2 5" xfId="5139" xr:uid="{57CEBCDA-D0EC-4841-BAED-2F14357BF798}"/>
    <cellStyle name="Normal 9 5 5 3" xfId="2468" xr:uid="{3275A686-1E25-49BB-959B-D07B7A098F4C}"/>
    <cellStyle name="Normal 9 5 5 3 2" xfId="4205" xr:uid="{383803AA-27B3-4E55-AD69-C731503A6187}"/>
    <cellStyle name="Normal 9 5 5 3 2 2" xfId="5144" xr:uid="{A372DEA3-0EFF-4079-A1CD-3A923317D832}"/>
    <cellStyle name="Normal 9 5 5 3 3" xfId="4206" xr:uid="{998AEC2E-1979-499A-BC99-0ABB1BD32A69}"/>
    <cellStyle name="Normal 9 5 5 3 3 2" xfId="5145" xr:uid="{9659ED3E-AE37-4B2E-B5F3-16CB247D934B}"/>
    <cellStyle name="Normal 9 5 5 3 4" xfId="4207" xr:uid="{AA649B99-82E2-456D-BE51-1169A9D65EEA}"/>
    <cellStyle name="Normal 9 5 5 3 4 2" xfId="5146" xr:uid="{7B4EB2A9-43C0-48AE-8255-76FBAC64113C}"/>
    <cellStyle name="Normal 9 5 5 3 5" xfId="5143" xr:uid="{F412E76D-F37A-4A95-968F-B6FA1154808E}"/>
    <cellStyle name="Normal 9 5 5 4" xfId="4208" xr:uid="{DF781BFE-35D2-4C08-93AA-980C9FAAC029}"/>
    <cellStyle name="Normal 9 5 5 4 2" xfId="5147" xr:uid="{29F93FC6-8F3A-45ED-9028-DA6F456872EF}"/>
    <cellStyle name="Normal 9 5 5 5" xfId="4209" xr:uid="{5FE83ADD-400E-4EEB-B43E-2D1422F84C66}"/>
    <cellStyle name="Normal 9 5 5 5 2" xfId="5148" xr:uid="{3B4B7A8C-DBD2-4A85-AD83-09500AA63DC9}"/>
    <cellStyle name="Normal 9 5 5 6" xfId="4210" xr:uid="{EA7CE4A4-0803-47CE-B85B-B6081D984F09}"/>
    <cellStyle name="Normal 9 5 5 6 2" xfId="5149" xr:uid="{D6FD0158-1036-4285-9567-9A84302C7073}"/>
    <cellStyle name="Normal 9 5 5 7" xfId="5138" xr:uid="{8BA493AD-8DF5-4BA0-9EF5-EA865ECC2BBC}"/>
    <cellStyle name="Normal 9 5 6" xfId="885" xr:uid="{B54B2278-92CE-41DE-B6D3-16EF469A3AB7}"/>
    <cellStyle name="Normal 9 5 6 2" xfId="2469" xr:uid="{6D87ACAE-49C3-4986-8794-619B3088DFD1}"/>
    <cellStyle name="Normal 9 5 6 2 2" xfId="4211" xr:uid="{AC6B335A-69EA-4C94-BD18-1F007BF15255}"/>
    <cellStyle name="Normal 9 5 6 2 2 2" xfId="5152" xr:uid="{202CE2BD-2A94-46C4-9BB3-8E9B06D9D707}"/>
    <cellStyle name="Normal 9 5 6 2 3" xfId="4212" xr:uid="{5BBC76FD-9B79-47FB-99C9-E1B97EB5ACC3}"/>
    <cellStyle name="Normal 9 5 6 2 3 2" xfId="5153" xr:uid="{7B4DAA67-AC45-4BC8-9858-57FA2A9B6202}"/>
    <cellStyle name="Normal 9 5 6 2 4" xfId="4213" xr:uid="{8D4B77AA-10B9-4DD9-B9EB-5AF260C16DA3}"/>
    <cellStyle name="Normal 9 5 6 2 4 2" xfId="5154" xr:uid="{F54C328A-8355-4838-8FE5-E6016A0C224D}"/>
    <cellStyle name="Normal 9 5 6 2 5" xfId="5151" xr:uid="{47BD0177-EF11-46F5-8D7A-DEF6F41363A9}"/>
    <cellStyle name="Normal 9 5 6 3" xfId="4214" xr:uid="{7E7E9C99-BC8D-4BE2-8A6E-C22E0823E415}"/>
    <cellStyle name="Normal 9 5 6 3 2" xfId="5155" xr:uid="{4858BEC2-7603-4C52-B2B4-D83F3AE4628B}"/>
    <cellStyle name="Normal 9 5 6 4" xfId="4215" xr:uid="{8BDF7A1E-B185-4045-BD51-C1F95DE043CE}"/>
    <cellStyle name="Normal 9 5 6 4 2" xfId="5156" xr:uid="{69B42CB6-1E6A-4293-BD4E-FA6764131FEC}"/>
    <cellStyle name="Normal 9 5 6 5" xfId="4216" xr:uid="{8FBE1EBC-C2C4-412B-9DC7-C44E6CBF6CFB}"/>
    <cellStyle name="Normal 9 5 6 5 2" xfId="5157" xr:uid="{31041CA0-102F-42D3-9075-15CD1EB9B990}"/>
    <cellStyle name="Normal 9 5 6 6" xfId="5150" xr:uid="{C7FCC2BB-3AA7-4084-9881-443BB5722F71}"/>
    <cellStyle name="Normal 9 5 7" xfId="2470" xr:uid="{E2959822-A2D2-41B0-8C91-61AC21E3D599}"/>
    <cellStyle name="Normal 9 5 7 2" xfId="4217" xr:uid="{49CA93D8-3D87-4C73-8B95-0382B6ED2130}"/>
    <cellStyle name="Normal 9 5 7 2 2" xfId="5159" xr:uid="{CA74B4F7-E9FC-4510-AE0F-06BF92F408FE}"/>
    <cellStyle name="Normal 9 5 7 3" xfId="4218" xr:uid="{83B7DED0-699E-4677-9CAE-591BB3B2B197}"/>
    <cellStyle name="Normal 9 5 7 3 2" xfId="5160" xr:uid="{5E63AD38-D19F-48B6-970B-630D368AD16A}"/>
    <cellStyle name="Normal 9 5 7 4" xfId="4219" xr:uid="{FC88427E-BC5F-4AE0-A2E2-DD4DD1176367}"/>
    <cellStyle name="Normal 9 5 7 4 2" xfId="5161" xr:uid="{D2F1B459-3DAA-4239-814D-06646191A3EA}"/>
    <cellStyle name="Normal 9 5 7 5" xfId="5158" xr:uid="{CD52E923-A73F-4F38-8CEC-B787482D50C8}"/>
    <cellStyle name="Normal 9 5 8" xfId="4220" xr:uid="{81F6638F-7D45-49F6-A8AD-9DAE21D3D227}"/>
    <cellStyle name="Normal 9 5 8 2" xfId="4221" xr:uid="{5684AC49-4DC7-47AF-961B-52FF298731D5}"/>
    <cellStyle name="Normal 9 5 8 2 2" xfId="5163" xr:uid="{D103AF60-FCD8-47A1-9897-CB91B087B2D8}"/>
    <cellStyle name="Normal 9 5 8 3" xfId="4222" xr:uid="{E587441A-EB2F-4ADA-9F5F-DD3AB11009DC}"/>
    <cellStyle name="Normal 9 5 8 3 2" xfId="5164" xr:uid="{343D72B5-98C5-4C82-A54B-25B5C7F7929D}"/>
    <cellStyle name="Normal 9 5 8 4" xfId="4223" xr:uid="{0B99CA08-0023-4063-B53F-EA1569676606}"/>
    <cellStyle name="Normal 9 5 8 4 2" xfId="5165" xr:uid="{276A50E8-20C1-4D4B-8FF6-CB5B21BA9526}"/>
    <cellStyle name="Normal 9 5 8 5" xfId="5162" xr:uid="{35257716-61AB-4210-9166-1A2EC3638B5B}"/>
    <cellStyle name="Normal 9 5 9" xfId="4224" xr:uid="{F547DEF4-B90C-4D14-95C4-21C739DFA133}"/>
    <cellStyle name="Normal 9 5 9 2" xfId="5166" xr:uid="{2D2504AC-9763-43DB-BA4B-BC984DE2466C}"/>
    <cellStyle name="Normal 9 6" xfId="181" xr:uid="{741E5E62-FB85-4256-8A03-8B424983FE7B}"/>
    <cellStyle name="Normal 9 6 10" xfId="5167" xr:uid="{FC75D9D8-F2A1-48FB-8FD9-F6B51F708EC7}"/>
    <cellStyle name="Normal 9 6 2" xfId="182" xr:uid="{A22EF86E-331D-4128-AD81-0E192466C26C}"/>
    <cellStyle name="Normal 9 6 2 2" xfId="423" xr:uid="{6A7379E1-B977-46C0-BC23-25ECC9429452}"/>
    <cellStyle name="Normal 9 6 2 2 2" xfId="886" xr:uid="{A9551165-BE3B-47E0-AAB2-B27BCDE76047}"/>
    <cellStyle name="Normal 9 6 2 2 2 2" xfId="2471" xr:uid="{48AD1E03-B4EB-42C8-AB34-334BFC41C277}"/>
    <cellStyle name="Normal 9 6 2 2 2 2 2" xfId="5171" xr:uid="{1095CFC5-5A10-45E9-B8B8-B2337B3CFF70}"/>
    <cellStyle name="Normal 9 6 2 2 2 3" xfId="4225" xr:uid="{469279D2-70FA-4D45-B065-C5CFF9493525}"/>
    <cellStyle name="Normal 9 6 2 2 2 3 2" xfId="5172" xr:uid="{2CC3A421-CC03-4611-A03C-073E78FB7689}"/>
    <cellStyle name="Normal 9 6 2 2 2 4" xfId="4226" xr:uid="{3DAB7863-D825-4F23-AF1D-E81F34907D12}"/>
    <cellStyle name="Normal 9 6 2 2 2 4 2" xfId="5173" xr:uid="{3964F651-B465-4574-BC09-AEFF509CADB2}"/>
    <cellStyle name="Normal 9 6 2 2 2 5" xfId="5170" xr:uid="{D03BA9F2-0644-4F4F-8888-365AAC2902D8}"/>
    <cellStyle name="Normal 9 6 2 2 3" xfId="2472" xr:uid="{3DF60134-6A52-4FBB-B6FB-D189089EBFA3}"/>
    <cellStyle name="Normal 9 6 2 2 3 2" xfId="4227" xr:uid="{88B94161-51A3-4099-B6FE-5B0A9A661FB9}"/>
    <cellStyle name="Normal 9 6 2 2 3 2 2" xfId="5175" xr:uid="{AC8C2CA7-8057-4C1C-833A-CBF4B03BEBBB}"/>
    <cellStyle name="Normal 9 6 2 2 3 3" xfId="4228" xr:uid="{70F4AB28-3D74-44A6-85F4-80C5180F8AD8}"/>
    <cellStyle name="Normal 9 6 2 2 3 3 2" xfId="5176" xr:uid="{3F1FDB1D-141E-418B-B36D-E94702017DB8}"/>
    <cellStyle name="Normal 9 6 2 2 3 4" xfId="4229" xr:uid="{9A1237DF-A480-40D2-9FC7-4013EA4EAF1E}"/>
    <cellStyle name="Normal 9 6 2 2 3 4 2" xfId="5177" xr:uid="{F81E8799-95CA-4680-87E1-2BBD2C1EE160}"/>
    <cellStyle name="Normal 9 6 2 2 3 5" xfId="5174" xr:uid="{77753EE6-1FC6-4AA8-99F5-F1B3E4E7CB7D}"/>
    <cellStyle name="Normal 9 6 2 2 4" xfId="4230" xr:uid="{46700267-DE81-478A-8870-DCC474981020}"/>
    <cellStyle name="Normal 9 6 2 2 4 2" xfId="5178" xr:uid="{9B7435A9-D32D-4704-AAD9-5FF1D64E29E1}"/>
    <cellStyle name="Normal 9 6 2 2 5" xfId="4231" xr:uid="{3EF9C13E-7525-4D9A-8ED1-F63406AEA6FA}"/>
    <cellStyle name="Normal 9 6 2 2 5 2" xfId="5179" xr:uid="{34B0BDF1-DAF6-4E8C-964F-C8896B8E13E8}"/>
    <cellStyle name="Normal 9 6 2 2 6" xfId="4232" xr:uid="{6F2B73E6-83A6-465B-A460-971FBAF719B0}"/>
    <cellStyle name="Normal 9 6 2 2 6 2" xfId="5180" xr:uid="{FE613E7F-2DA1-4072-9B4D-78513FAC5E92}"/>
    <cellStyle name="Normal 9 6 2 2 7" xfId="5169" xr:uid="{FDFB8E72-11F1-4739-8408-80586CF2A9D5}"/>
    <cellStyle name="Normal 9 6 2 3" xfId="887" xr:uid="{07A3DD5D-65BD-49C6-BF15-9040E10458E7}"/>
    <cellStyle name="Normal 9 6 2 3 2" xfId="2473" xr:uid="{CE40753F-C05A-4F1E-A177-16306544A4EE}"/>
    <cellStyle name="Normal 9 6 2 3 2 2" xfId="4233" xr:uid="{2ABA005A-F404-4EBF-9EA3-B17CE5E7CEAE}"/>
    <cellStyle name="Normal 9 6 2 3 2 2 2" xfId="5183" xr:uid="{FFC2C8BE-548B-4247-B71B-912521D798FA}"/>
    <cellStyle name="Normal 9 6 2 3 2 3" xfId="4234" xr:uid="{E0F59976-801C-4031-845F-9A611FEF8742}"/>
    <cellStyle name="Normal 9 6 2 3 2 3 2" xfId="5184" xr:uid="{2D8DC9ED-BC37-4EE2-92DA-C81749B09575}"/>
    <cellStyle name="Normal 9 6 2 3 2 4" xfId="4235" xr:uid="{C4D5DEA5-61F0-411B-8F13-A0E912867569}"/>
    <cellStyle name="Normal 9 6 2 3 2 4 2" xfId="5185" xr:uid="{21A82342-7C5D-4DC8-A903-F3D35E0CFC53}"/>
    <cellStyle name="Normal 9 6 2 3 2 5" xfId="5182" xr:uid="{40781A03-4836-4BCC-9AE5-E7621CF41E98}"/>
    <cellStyle name="Normal 9 6 2 3 3" xfId="4236" xr:uid="{F4B9AEAB-1477-4271-9D72-78565C8AD27F}"/>
    <cellStyle name="Normal 9 6 2 3 3 2" xfId="5186" xr:uid="{8B777721-2D5F-4A6B-8360-DEE212D5E0B0}"/>
    <cellStyle name="Normal 9 6 2 3 4" xfId="4237" xr:uid="{78D61324-9BFB-41B2-86FA-3A5AC8B3B944}"/>
    <cellStyle name="Normal 9 6 2 3 4 2" xfId="5187" xr:uid="{91601098-E395-427C-9700-E5C248752803}"/>
    <cellStyle name="Normal 9 6 2 3 5" xfId="4238" xr:uid="{A3835D2D-A4EF-495D-9120-CDB61CB30A29}"/>
    <cellStyle name="Normal 9 6 2 3 5 2" xfId="5188" xr:uid="{4BFD3CCF-9E94-41A2-A2D2-3A5D0F60670E}"/>
    <cellStyle name="Normal 9 6 2 3 6" xfId="5181" xr:uid="{8AA090E2-3C47-4932-92CF-0240B32A7802}"/>
    <cellStyle name="Normal 9 6 2 4" xfId="2474" xr:uid="{9C50DBF1-2E8D-4C59-AD7F-0B90C8D089D6}"/>
    <cellStyle name="Normal 9 6 2 4 2" xfId="4239" xr:uid="{DB050945-0171-4FED-8371-544E8A1EFFE4}"/>
    <cellStyle name="Normal 9 6 2 4 2 2" xfId="5190" xr:uid="{5A337067-ADAA-4641-BD96-314A10E4A48A}"/>
    <cellStyle name="Normal 9 6 2 4 3" xfId="4240" xr:uid="{0CDA9540-C317-46C0-A1B2-ECFB7CB8B234}"/>
    <cellStyle name="Normal 9 6 2 4 3 2" xfId="5191" xr:uid="{6DDF530B-A6EF-4F64-9E65-7A6572CC3DEC}"/>
    <cellStyle name="Normal 9 6 2 4 4" xfId="4241" xr:uid="{40D55EFC-C0AE-494E-BAA6-29F7B1692A6E}"/>
    <cellStyle name="Normal 9 6 2 4 4 2" xfId="5192" xr:uid="{30703364-11A5-4110-9E88-0EE51CEE3879}"/>
    <cellStyle name="Normal 9 6 2 4 5" xfId="5189" xr:uid="{EDCEAA0A-EA16-4622-A0C1-CC00E99C25CA}"/>
    <cellStyle name="Normal 9 6 2 5" xfId="4242" xr:uid="{295527C7-A32A-40B9-8A59-9D4D42B32816}"/>
    <cellStyle name="Normal 9 6 2 5 2" xfId="4243" xr:uid="{251341F0-0E81-4A0F-B90B-32FA18EC5154}"/>
    <cellStyle name="Normal 9 6 2 5 2 2" xfId="5194" xr:uid="{C7FC638E-F335-4293-8250-04F61D3388EC}"/>
    <cellStyle name="Normal 9 6 2 5 3" xfId="4244" xr:uid="{AB2FE0FF-227C-40F4-B445-104389138453}"/>
    <cellStyle name="Normal 9 6 2 5 3 2" xfId="5195" xr:uid="{EF963FBF-C572-4792-AFDD-62D7E3AD9A41}"/>
    <cellStyle name="Normal 9 6 2 5 4" xfId="4245" xr:uid="{E3C9C8A0-8E4A-4C87-B728-596B140FBE17}"/>
    <cellStyle name="Normal 9 6 2 5 4 2" xfId="5196" xr:uid="{E3CFF0D0-43BB-4FBC-9C7E-3E4FDA47353E}"/>
    <cellStyle name="Normal 9 6 2 5 5" xfId="5193" xr:uid="{54E7FAB7-9F94-4261-8E0B-1E2C8F8BC36A}"/>
    <cellStyle name="Normal 9 6 2 6" xfId="4246" xr:uid="{DA0B7E2C-8053-4A2B-8712-3102B01B4A6C}"/>
    <cellStyle name="Normal 9 6 2 6 2" xfId="5197" xr:uid="{B8225BDF-1BEE-4891-AD7C-029BA745270F}"/>
    <cellStyle name="Normal 9 6 2 7" xfId="4247" xr:uid="{DD1E8B75-7C44-45BF-8977-FD336DC0B686}"/>
    <cellStyle name="Normal 9 6 2 7 2" xfId="5198" xr:uid="{8992E38E-24FF-47ED-AF8A-5E4C4EB9CAF8}"/>
    <cellStyle name="Normal 9 6 2 8" xfId="4248" xr:uid="{DCF67792-025B-4CAF-9198-4FA6A401D548}"/>
    <cellStyle name="Normal 9 6 2 8 2" xfId="5199" xr:uid="{A81DDCB5-A3BF-4C94-8165-512D715B4AFA}"/>
    <cellStyle name="Normal 9 6 2 9" xfId="5168" xr:uid="{941D3A0C-C9ED-4288-A7DB-CD0B8317597C}"/>
    <cellStyle name="Normal 9 6 3" xfId="424" xr:uid="{6119E19C-2E45-4444-84D3-B18FEBCDF11C}"/>
    <cellStyle name="Normal 9 6 3 2" xfId="888" xr:uid="{D530C456-3F15-42ED-A425-47D1C60A216E}"/>
    <cellStyle name="Normal 9 6 3 2 2" xfId="889" xr:uid="{2E8C858E-F863-4236-9948-8C86A97702E4}"/>
    <cellStyle name="Normal 9 6 3 2 2 2" xfId="5202" xr:uid="{35F196A1-383B-4D44-BCAE-2270FAC055F4}"/>
    <cellStyle name="Normal 9 6 3 2 3" xfId="4249" xr:uid="{F6A7F486-8F68-45AB-B55D-D416831FCE8F}"/>
    <cellStyle name="Normal 9 6 3 2 3 2" xfId="5203" xr:uid="{836FA7D3-1628-4C7C-B412-93BB1966E3CA}"/>
    <cellStyle name="Normal 9 6 3 2 4" xfId="4250" xr:uid="{8A4FF548-667D-4F89-99A5-13C2D6BE6312}"/>
    <cellStyle name="Normal 9 6 3 2 4 2" xfId="5204" xr:uid="{DD686EB3-58AE-4777-8AD4-957D10EE112C}"/>
    <cellStyle name="Normal 9 6 3 2 5" xfId="5201" xr:uid="{AB255FD1-5F96-49CA-86C0-CA06976AFD7E}"/>
    <cellStyle name="Normal 9 6 3 3" xfId="890" xr:uid="{F4794D59-262B-41C1-A38D-B055F2923027}"/>
    <cellStyle name="Normal 9 6 3 3 2" xfId="4251" xr:uid="{8AA3B22A-E77A-4427-AAF0-C8A93C384A2E}"/>
    <cellStyle name="Normal 9 6 3 3 2 2" xfId="5206" xr:uid="{FD9E42AE-3AA3-4880-B265-9271F579B5D4}"/>
    <cellStyle name="Normal 9 6 3 3 3" xfId="4252" xr:uid="{FE570376-08C8-479A-B00A-689B71794D66}"/>
    <cellStyle name="Normal 9 6 3 3 3 2" xfId="5207" xr:uid="{3EE6A3F7-CD6D-48C9-BBE7-5F52DC95964B}"/>
    <cellStyle name="Normal 9 6 3 3 4" xfId="4253" xr:uid="{BE00D170-BDBA-43D2-8123-38B46C22647E}"/>
    <cellStyle name="Normal 9 6 3 3 4 2" xfId="5208" xr:uid="{E111A728-43DB-4D99-A98E-242893423CD8}"/>
    <cellStyle name="Normal 9 6 3 3 5" xfId="5205" xr:uid="{5546AF17-9AB4-4D99-AE64-C0CB77E7E773}"/>
    <cellStyle name="Normal 9 6 3 4" xfId="4254" xr:uid="{3EDFF8E2-8AFE-4AAD-BDCE-4849A0966DB4}"/>
    <cellStyle name="Normal 9 6 3 4 2" xfId="5209" xr:uid="{959299B0-2A3B-48C6-8F8E-37676A4FF546}"/>
    <cellStyle name="Normal 9 6 3 5" xfId="4255" xr:uid="{7C83A1A7-427E-4C33-98FD-DCC6DF43A595}"/>
    <cellStyle name="Normal 9 6 3 5 2" xfId="5210" xr:uid="{3BCEB1C0-05A3-4355-B301-9846ED639A3D}"/>
    <cellStyle name="Normal 9 6 3 6" xfId="4256" xr:uid="{EBC38382-8E27-4FA6-A4B7-D06C7D5B0279}"/>
    <cellStyle name="Normal 9 6 3 6 2" xfId="5211" xr:uid="{26D8B090-140A-4698-B92B-8C7B029F4ABC}"/>
    <cellStyle name="Normal 9 6 3 7" xfId="5200" xr:uid="{128090DE-0B67-4DEB-BDB8-065C5E4A2440}"/>
    <cellStyle name="Normal 9 6 4" xfId="425" xr:uid="{77922FBB-E3EA-46B6-9FB4-37565491697D}"/>
    <cellStyle name="Normal 9 6 4 2" xfId="891" xr:uid="{72DE015C-9637-43B0-9860-9DF6BBE5F0F9}"/>
    <cellStyle name="Normal 9 6 4 2 2" xfId="4257" xr:uid="{5CF69CE1-F97C-438E-91CF-F8B5C96170ED}"/>
    <cellStyle name="Normal 9 6 4 2 2 2" xfId="5214" xr:uid="{683A3ECF-C083-4C42-B7DA-8F15575D4B8A}"/>
    <cellStyle name="Normal 9 6 4 2 3" xfId="4258" xr:uid="{32D39A18-82A4-44C1-BBF4-AC75A6F5D480}"/>
    <cellStyle name="Normal 9 6 4 2 3 2" xfId="5215" xr:uid="{A5AFCBEB-D1F4-41F2-A10C-6D2D139AABB8}"/>
    <cellStyle name="Normal 9 6 4 2 4" xfId="4259" xr:uid="{A8922B44-F70B-4FBB-ACE3-A49D3A46AA9E}"/>
    <cellStyle name="Normal 9 6 4 2 4 2" xfId="5216" xr:uid="{BA41E0D4-5BED-4A2F-8D68-51ACE359F976}"/>
    <cellStyle name="Normal 9 6 4 2 5" xfId="5213" xr:uid="{D693B7D8-43E5-4DD1-A7B7-F1E10A27CF12}"/>
    <cellStyle name="Normal 9 6 4 3" xfId="4260" xr:uid="{B84EF153-4ABA-434A-8C61-F449AB7EADF2}"/>
    <cellStyle name="Normal 9 6 4 3 2" xfId="5217" xr:uid="{5756E31A-2999-4855-BA86-39CBD35E3D10}"/>
    <cellStyle name="Normal 9 6 4 4" xfId="4261" xr:uid="{C2F73BD7-588D-48D1-A46A-80D555F369FC}"/>
    <cellStyle name="Normal 9 6 4 4 2" xfId="5218" xr:uid="{C3C49406-AF3A-4CA2-AE30-E89307F3E901}"/>
    <cellStyle name="Normal 9 6 4 5" xfId="4262" xr:uid="{ECFBA038-E78C-43D5-856E-02B199CE5071}"/>
    <cellStyle name="Normal 9 6 4 5 2" xfId="5219" xr:uid="{FDF19692-9A21-47AC-8D14-16A5263E07EB}"/>
    <cellStyle name="Normal 9 6 4 6" xfId="5212" xr:uid="{78F8D055-6585-4D52-B9B4-895BC6B69758}"/>
    <cellStyle name="Normal 9 6 5" xfId="892" xr:uid="{41A9C8FA-3B01-454D-AA6F-3B78C19A71FC}"/>
    <cellStyle name="Normal 9 6 5 2" xfId="4263" xr:uid="{7444C6ED-4677-4545-9B0A-E54CB690072E}"/>
    <cellStyle name="Normal 9 6 5 2 2" xfId="5221" xr:uid="{84AE899B-2878-4CC7-A522-1B547E864D6C}"/>
    <cellStyle name="Normal 9 6 5 3" xfId="4264" xr:uid="{B5C2571C-9C34-445E-8D7E-2DA1D8615B9F}"/>
    <cellStyle name="Normal 9 6 5 3 2" xfId="5222" xr:uid="{F8172D22-E8A7-404A-BE31-3D78A9E88FED}"/>
    <cellStyle name="Normal 9 6 5 4" xfId="4265" xr:uid="{6808CBA3-13C2-429A-8205-3908FB91329D}"/>
    <cellStyle name="Normal 9 6 5 4 2" xfId="5223" xr:uid="{4FCF39D7-D22F-4725-9DCE-C0DF01455064}"/>
    <cellStyle name="Normal 9 6 5 5" xfId="5220" xr:uid="{17A59FCE-E755-4368-9A3B-9B94A7EA6710}"/>
    <cellStyle name="Normal 9 6 6" xfId="4266" xr:uid="{5E839345-9ED7-4F18-9178-56A045338103}"/>
    <cellStyle name="Normal 9 6 6 2" xfId="4267" xr:uid="{28AA4F67-D6A9-4D7A-BC07-A2EC54A66428}"/>
    <cellStyle name="Normal 9 6 6 2 2" xfId="5225" xr:uid="{A021AD66-1E20-4AAD-9813-07661CF38990}"/>
    <cellStyle name="Normal 9 6 6 3" xfId="4268" xr:uid="{681EF36F-71BA-429D-9C12-5822BAD7D0D2}"/>
    <cellStyle name="Normal 9 6 6 3 2" xfId="5226" xr:uid="{3A3DD56F-2878-41A7-BDE8-A6515D71F15C}"/>
    <cellStyle name="Normal 9 6 6 4" xfId="4269" xr:uid="{AD545EE3-F5EB-47EE-B6A7-A4AE5B7B7FE4}"/>
    <cellStyle name="Normal 9 6 6 4 2" xfId="5227" xr:uid="{A233A409-39C9-43DE-8E8E-20CB782C5DA5}"/>
    <cellStyle name="Normal 9 6 6 5" xfId="5224" xr:uid="{59BD7604-76B1-4066-9FED-900CC0D5E019}"/>
    <cellStyle name="Normal 9 6 7" xfId="4270" xr:uid="{7495DE61-CA5B-4FDF-9236-BD533A1C0EE8}"/>
    <cellStyle name="Normal 9 6 7 2" xfId="5228" xr:uid="{1C8DD480-BB9E-4091-9682-5A42C9E5BBAF}"/>
    <cellStyle name="Normal 9 6 8" xfId="4271" xr:uid="{DACF44B2-05B4-4D2A-9A79-466BB42D2942}"/>
    <cellStyle name="Normal 9 6 8 2" xfId="5229" xr:uid="{F5222B30-79B8-4E62-B638-85833B3636D4}"/>
    <cellStyle name="Normal 9 6 9" xfId="4272" xr:uid="{8CB2E212-A988-4115-ADE7-95BE2FF81672}"/>
    <cellStyle name="Normal 9 6 9 2" xfId="5230" xr:uid="{DDEAE158-EFD1-4BAC-A13E-D0BAF0B36857}"/>
    <cellStyle name="Normal 9 7" xfId="183" xr:uid="{11F13DC4-D06A-49CA-8E78-928AE5E59F5A}"/>
    <cellStyle name="Normal 9 7 2" xfId="426" xr:uid="{CEB5C0AF-BC82-42FE-8379-4C7AEC627B22}"/>
    <cellStyle name="Normal 9 7 2 2" xfId="893" xr:uid="{EC69A12E-A2F8-4EF8-A28E-03518DC75E68}"/>
    <cellStyle name="Normal 9 7 2 2 2" xfId="2475" xr:uid="{70500082-57C8-4802-ADC3-1A255A70EABF}"/>
    <cellStyle name="Normal 9 7 2 2 2 2" xfId="2476" xr:uid="{2FC2E41F-D2D9-4107-AABF-02F9F972E697}"/>
    <cellStyle name="Normal 9 7 2 2 2 2 2" xfId="5235" xr:uid="{2AA81FAF-CFA2-4F03-86B1-B499E7F7A6B6}"/>
    <cellStyle name="Normal 9 7 2 2 2 3" xfId="5234" xr:uid="{5E44CAE6-5DC1-473C-8627-5133B8E00FA4}"/>
    <cellStyle name="Normal 9 7 2 2 3" xfId="2477" xr:uid="{9440198B-1295-450F-9CDE-21CED4A60748}"/>
    <cellStyle name="Normal 9 7 2 2 3 2" xfId="5236" xr:uid="{A6120B33-A85D-400E-99CB-69DF2817BD97}"/>
    <cellStyle name="Normal 9 7 2 2 4" xfId="4273" xr:uid="{7FB7CD0D-8823-4D67-AEEC-490A86D55B89}"/>
    <cellStyle name="Normal 9 7 2 2 4 2" xfId="5237" xr:uid="{BAEC02CC-08FA-478C-801D-D91F3FD6DAF8}"/>
    <cellStyle name="Normal 9 7 2 2 5" xfId="5233" xr:uid="{620BF05B-2D8B-43DF-AD62-9CA0ADF5A856}"/>
    <cellStyle name="Normal 9 7 2 3" xfId="2478" xr:uid="{988558DA-FF77-48F8-ADF7-24436D294D16}"/>
    <cellStyle name="Normal 9 7 2 3 2" xfId="2479" xr:uid="{786216BF-1415-4130-87FC-2FE81499AABB}"/>
    <cellStyle name="Normal 9 7 2 3 2 2" xfId="5239" xr:uid="{264B6685-3937-456F-8C83-FC69E3A9C9B3}"/>
    <cellStyle name="Normal 9 7 2 3 3" xfId="4274" xr:uid="{7358BAF4-F796-4E84-B457-F18FAA7A2A0C}"/>
    <cellStyle name="Normal 9 7 2 3 3 2" xfId="5240" xr:uid="{1A2E3381-962D-49E2-971B-D75389AF4D0A}"/>
    <cellStyle name="Normal 9 7 2 3 4" xfId="4275" xr:uid="{5F470C40-4B4C-4198-BA8D-3BF2D9B990F1}"/>
    <cellStyle name="Normal 9 7 2 3 4 2" xfId="5241" xr:uid="{08FA4301-1215-44C5-92C7-A69EF327CDF6}"/>
    <cellStyle name="Normal 9 7 2 3 5" xfId="5238" xr:uid="{D0027DD1-A4ED-47B8-9B47-E32356F141D8}"/>
    <cellStyle name="Normal 9 7 2 4" xfId="2480" xr:uid="{F84ACA79-6098-4C6A-8770-F172746A8459}"/>
    <cellStyle name="Normal 9 7 2 4 2" xfId="5242" xr:uid="{3210167A-AE31-4FEE-A4C6-6C5E5D9FF4F8}"/>
    <cellStyle name="Normal 9 7 2 5" xfId="4276" xr:uid="{3CB6C644-8D26-4948-A7AD-CCF48C7DF8C9}"/>
    <cellStyle name="Normal 9 7 2 5 2" xfId="5243" xr:uid="{4DA85D40-8F47-41CC-A340-0F1FD1B87E68}"/>
    <cellStyle name="Normal 9 7 2 6" xfId="4277" xr:uid="{22031CDD-62E0-40D0-85B3-19CD405BE2C0}"/>
    <cellStyle name="Normal 9 7 2 6 2" xfId="5244" xr:uid="{30579C59-5366-4961-88BA-22960C369B4D}"/>
    <cellStyle name="Normal 9 7 2 7" xfId="5232" xr:uid="{7EF8DAE6-1621-4BE6-895E-DEE51D6E9949}"/>
    <cellStyle name="Normal 9 7 3" xfId="894" xr:uid="{615DCEF9-2231-4D36-93B1-E17FB36793F5}"/>
    <cellStyle name="Normal 9 7 3 2" xfId="2481" xr:uid="{CB8531A3-9266-4BD5-8A38-9A55F6902E7B}"/>
    <cellStyle name="Normal 9 7 3 2 2" xfId="2482" xr:uid="{D8818216-DA20-4412-AA7A-F4C3FABE2786}"/>
    <cellStyle name="Normal 9 7 3 2 2 2" xfId="5247" xr:uid="{F7A1A4CB-0CA5-4539-991E-032D63FB8AFC}"/>
    <cellStyle name="Normal 9 7 3 2 3" xfId="4278" xr:uid="{5D3211BE-FFB4-4774-A895-1C05D062F888}"/>
    <cellStyle name="Normal 9 7 3 2 3 2" xfId="5248" xr:uid="{4A17F59F-0388-4A72-977C-5935D9619484}"/>
    <cellStyle name="Normal 9 7 3 2 4" xfId="4279" xr:uid="{F7AC3A3F-9017-4B27-BA92-381341A935AA}"/>
    <cellStyle name="Normal 9 7 3 2 4 2" xfId="5249" xr:uid="{7A191775-6357-4CB4-A98B-FAC94C21EFC2}"/>
    <cellStyle name="Normal 9 7 3 2 5" xfId="5246" xr:uid="{B2DA71D1-C80E-4948-88D8-5B71CC6A27FE}"/>
    <cellStyle name="Normal 9 7 3 3" xfId="2483" xr:uid="{E7F0254E-BF54-45C9-8C6E-E27598272165}"/>
    <cellStyle name="Normal 9 7 3 3 2" xfId="5250" xr:uid="{08829B0E-4C11-4583-9740-D88A6CE18841}"/>
    <cellStyle name="Normal 9 7 3 4" xfId="4280" xr:uid="{5DFE0C31-2BD2-43BE-8A32-C29D98E1FFF1}"/>
    <cellStyle name="Normal 9 7 3 4 2" xfId="5251" xr:uid="{5D02027E-AE32-46A7-9D9E-507071745765}"/>
    <cellStyle name="Normal 9 7 3 5" xfId="4281" xr:uid="{C608BBC4-B865-495D-A22F-9DDF1A663B27}"/>
    <cellStyle name="Normal 9 7 3 5 2" xfId="5252" xr:uid="{6F1FEA54-502B-4627-8F38-F6B45EBCA9EA}"/>
    <cellStyle name="Normal 9 7 3 6" xfId="5245" xr:uid="{56C72A85-ADEE-420B-9AF6-A43ED744AEEC}"/>
    <cellStyle name="Normal 9 7 4" xfId="2484" xr:uid="{91869F09-88C4-4508-85F3-1D8F674BC2F3}"/>
    <cellStyle name="Normal 9 7 4 2" xfId="2485" xr:uid="{E6F11AEA-454E-4A14-B30C-A2C3E06AC8F2}"/>
    <cellStyle name="Normal 9 7 4 2 2" xfId="5254" xr:uid="{373516E2-7C07-4B60-A2DB-40A9DC76640C}"/>
    <cellStyle name="Normal 9 7 4 3" xfId="4282" xr:uid="{CF1FEB19-8D34-4CFE-98CF-6C242AE8DB8C}"/>
    <cellStyle name="Normal 9 7 4 3 2" xfId="5255" xr:uid="{A8E63BA0-6313-46A5-BB4C-4D770AA74792}"/>
    <cellStyle name="Normal 9 7 4 4" xfId="4283" xr:uid="{32359BBB-53D7-4111-B23B-A6C44AA1303A}"/>
    <cellStyle name="Normal 9 7 4 4 2" xfId="5256" xr:uid="{1D2E795C-9EAA-496D-9DA2-5479DC0E2023}"/>
    <cellStyle name="Normal 9 7 4 5" xfId="5253" xr:uid="{2B2B1291-5D32-4E09-B911-057F287E0749}"/>
    <cellStyle name="Normal 9 7 5" xfId="2486" xr:uid="{DA8F528D-35F7-4964-AC97-BD6D1C2CAAF0}"/>
    <cellStyle name="Normal 9 7 5 2" xfId="4284" xr:uid="{4FFE0209-A188-406D-B587-0706AADF7CF1}"/>
    <cellStyle name="Normal 9 7 5 2 2" xfId="5258" xr:uid="{8C09E2FD-1790-42E6-B441-8CA32E9A7CCB}"/>
    <cellStyle name="Normal 9 7 5 3" xfId="4285" xr:uid="{3E1B07E2-1408-4A0F-8A89-E6A4E93DFA91}"/>
    <cellStyle name="Normal 9 7 5 3 2" xfId="5259" xr:uid="{9EE6D853-AF59-4F32-8561-9F8C67C2298C}"/>
    <cellStyle name="Normal 9 7 5 4" xfId="4286" xr:uid="{D616E4E7-5DD2-47F0-867D-61A2CCB2E3AB}"/>
    <cellStyle name="Normal 9 7 5 4 2" xfId="5260" xr:uid="{7231E7CB-108C-4204-AC2B-3034598B63B4}"/>
    <cellStyle name="Normal 9 7 5 5" xfId="5257" xr:uid="{0A683A79-AF3E-4731-9FE4-0D4E66B708BD}"/>
    <cellStyle name="Normal 9 7 6" xfId="4287" xr:uid="{D6152E5E-30DB-44F3-80E9-222BC1AA0A0F}"/>
    <cellStyle name="Normal 9 7 6 2" xfId="5261" xr:uid="{8B7B43D8-9453-4F84-AF42-5470617E9799}"/>
    <cellStyle name="Normal 9 7 7" xfId="4288" xr:uid="{E23DA6AF-DE40-4AC7-BF25-1B7BD52E17A1}"/>
    <cellStyle name="Normal 9 7 7 2" xfId="5262" xr:uid="{885F66BC-3D13-4CED-AD96-EBAA883161B1}"/>
    <cellStyle name="Normal 9 7 8" xfId="4289" xr:uid="{DF53A708-3AA5-4B4B-B5D2-BA015F00B517}"/>
    <cellStyle name="Normal 9 7 8 2" xfId="5263" xr:uid="{A0957746-B31C-43E9-9F7D-0E702A23F6F9}"/>
    <cellStyle name="Normal 9 7 9" xfId="5231" xr:uid="{16AA8A4E-C344-4A05-BD3C-97A18143190F}"/>
    <cellStyle name="Normal 9 8" xfId="427" xr:uid="{4C9AE8A8-007C-41C6-8450-ACE104421956}"/>
    <cellStyle name="Normal 9 8 2" xfId="895" xr:uid="{C6D76411-9DA6-46F2-91E7-7F761EA8094B}"/>
    <cellStyle name="Normal 9 8 2 2" xfId="896" xr:uid="{7B47699C-66FF-4B53-9A54-5A9B9F27D1D6}"/>
    <cellStyle name="Normal 9 8 2 2 2" xfId="2487" xr:uid="{5E47426D-1B66-46C0-B7B4-499BEC0CA781}"/>
    <cellStyle name="Normal 9 8 2 2 2 2" xfId="5267" xr:uid="{FCF04492-4A6F-4A07-8A18-814DBAB0F404}"/>
    <cellStyle name="Normal 9 8 2 2 3" xfId="4290" xr:uid="{7DA2B3AA-3507-4D05-AAB8-5339C8CC1EB7}"/>
    <cellStyle name="Normal 9 8 2 2 3 2" xfId="5268" xr:uid="{56B87F99-91EC-4A92-BBA7-0F9E47A452A5}"/>
    <cellStyle name="Normal 9 8 2 2 4" xfId="4291" xr:uid="{41C83E16-8457-469F-9B7E-FBCB3BDD8819}"/>
    <cellStyle name="Normal 9 8 2 2 4 2" xfId="5269" xr:uid="{070497E0-14D6-4201-A83A-6BDB42B6BDC3}"/>
    <cellStyle name="Normal 9 8 2 2 5" xfId="5266" xr:uid="{6C4BFE9F-B65F-433A-9EE4-61A970CE351F}"/>
    <cellStyle name="Normal 9 8 2 3" xfId="2488" xr:uid="{F14B64D0-81EA-43D6-92EE-C8C39BA9E78C}"/>
    <cellStyle name="Normal 9 8 2 3 2" xfId="5270" xr:uid="{67B55430-3B47-42C1-BFC6-5896A66C30AC}"/>
    <cellStyle name="Normal 9 8 2 4" xfId="4292" xr:uid="{3FB77447-9DCA-4E0B-9C69-5BCB99709AE4}"/>
    <cellStyle name="Normal 9 8 2 4 2" xfId="5271" xr:uid="{75FC7496-6B43-492B-8C33-AFAC0BEA3E8C}"/>
    <cellStyle name="Normal 9 8 2 5" xfId="4293" xr:uid="{07F30331-6A47-4075-AB8F-A386C5BEC2DC}"/>
    <cellStyle name="Normal 9 8 2 5 2" xfId="5272" xr:uid="{42B09EBA-BF21-43CE-9CDE-A21D47EB7D74}"/>
    <cellStyle name="Normal 9 8 2 6" xfId="5265" xr:uid="{5030A84F-9B48-407E-A19A-358835FBAC2C}"/>
    <cellStyle name="Normal 9 8 3" xfId="897" xr:uid="{33CEFEA0-E40A-4CA8-905A-C62FB6EE7C81}"/>
    <cellStyle name="Normal 9 8 3 2" xfId="2489" xr:uid="{EF417002-19D1-420A-9A7D-99CC586C60AD}"/>
    <cellStyle name="Normal 9 8 3 2 2" xfId="5274" xr:uid="{D57A925C-D515-43EE-BE2D-604C24152A59}"/>
    <cellStyle name="Normal 9 8 3 3" xfId="4294" xr:uid="{6802FA6B-C970-489F-9358-122EC707FE86}"/>
    <cellStyle name="Normal 9 8 3 3 2" xfId="5275" xr:uid="{5A54177F-0A7D-4530-8C8B-DD498B40D90C}"/>
    <cellStyle name="Normal 9 8 3 4" xfId="4295" xr:uid="{D8DFA3E3-45D9-4C32-A10F-0FE7DD41846D}"/>
    <cellStyle name="Normal 9 8 3 4 2" xfId="5276" xr:uid="{E3C10905-35E7-45DE-BC62-1E716A374C36}"/>
    <cellStyle name="Normal 9 8 3 5" xfId="5273" xr:uid="{1E091001-0A11-4285-9E9C-6FFB6A3B1101}"/>
    <cellStyle name="Normal 9 8 4" xfId="2490" xr:uid="{707039B4-7196-498F-BF41-147BC380BD71}"/>
    <cellStyle name="Normal 9 8 4 2" xfId="4296" xr:uid="{2BDAE8F0-058C-4B16-A1AE-51002F4F3E09}"/>
    <cellStyle name="Normal 9 8 4 2 2" xfId="5278" xr:uid="{9B9BF3C3-4888-45E0-A6BB-E58EEB4177DE}"/>
    <cellStyle name="Normal 9 8 4 3" xfId="4297" xr:uid="{64C92AD7-2C09-4C54-BD80-965560E887AE}"/>
    <cellStyle name="Normal 9 8 4 3 2" xfId="5279" xr:uid="{C5CCCF22-3030-4542-8671-8985D69F7263}"/>
    <cellStyle name="Normal 9 8 4 4" xfId="4298" xr:uid="{30D949EB-C47A-4A1A-AD8D-12F44F522C88}"/>
    <cellStyle name="Normal 9 8 4 4 2" xfId="5280" xr:uid="{4EB1530D-D521-42EA-8C36-FED5DDEB27FD}"/>
    <cellStyle name="Normal 9 8 4 5" xfId="5277" xr:uid="{8518B35C-10CF-4225-812B-721A6D834260}"/>
    <cellStyle name="Normal 9 8 5" xfId="4299" xr:uid="{72D31BE6-25A3-4A1A-9A08-A9E3C2F895A5}"/>
    <cellStyle name="Normal 9 8 5 2" xfId="5281" xr:uid="{A01F63E0-A047-44A6-BB84-5FC163C2A439}"/>
    <cellStyle name="Normal 9 8 6" xfId="4300" xr:uid="{8F08B651-81F2-428B-AAD1-2DB06C81ABC9}"/>
    <cellStyle name="Normal 9 8 6 2" xfId="5282" xr:uid="{F38FE03B-AF69-4920-A663-87F538C5BF72}"/>
    <cellStyle name="Normal 9 8 7" xfId="4301" xr:uid="{6FC61506-AD60-477E-85D4-6B1A61A5F94B}"/>
    <cellStyle name="Normal 9 8 7 2" xfId="5283" xr:uid="{BED09F73-5CCC-4EF1-B02D-C82D734E7FA3}"/>
    <cellStyle name="Normal 9 8 8" xfId="5264" xr:uid="{D44E8C73-AD56-45CC-B2C5-33A25A12A982}"/>
    <cellStyle name="Normal 9 9" xfId="428" xr:uid="{63B091DC-6988-4376-B869-BF16D6DCFF19}"/>
    <cellStyle name="Normal 9 9 2" xfId="898" xr:uid="{98BB74F8-2720-4765-8FC8-DA0771D47A1D}"/>
    <cellStyle name="Normal 9 9 2 2" xfId="2491" xr:uid="{40E27726-5BAB-428C-8CB7-0565D6212A3D}"/>
    <cellStyle name="Normal 9 9 2 2 2" xfId="5286" xr:uid="{982247F5-735B-4152-A866-27576A4C87D2}"/>
    <cellStyle name="Normal 9 9 2 3" xfId="4302" xr:uid="{163BBB0B-80FA-46B0-B93F-FBA9A3E5D36A}"/>
    <cellStyle name="Normal 9 9 2 3 2" xfId="5287" xr:uid="{0C9BB9BC-47F4-4525-AD78-6748474F8E50}"/>
    <cellStyle name="Normal 9 9 2 4" xfId="4303" xr:uid="{9124E566-52A0-4441-9BA3-1CEEAF5D1542}"/>
    <cellStyle name="Normal 9 9 2 4 2" xfId="5288" xr:uid="{325CD34B-84FF-46AA-8F72-AE3F26E25B8D}"/>
    <cellStyle name="Normal 9 9 2 5" xfId="5285" xr:uid="{DC92BB87-53F1-4A1E-98BF-0998946E0314}"/>
    <cellStyle name="Normal 9 9 3" xfId="2492" xr:uid="{AF0A1714-3769-4E6F-9478-084382C35720}"/>
    <cellStyle name="Normal 9 9 3 2" xfId="4304" xr:uid="{DF28C881-1DC0-4A06-AF14-221FCD6BC1F0}"/>
    <cellStyle name="Normal 9 9 3 2 2" xfId="5290" xr:uid="{F5ECFF14-B6CB-45B5-A776-E35469B3D41A}"/>
    <cellStyle name="Normal 9 9 3 3" xfId="4305" xr:uid="{9C43CB72-9445-4952-8068-B6A5DB8E7ECF}"/>
    <cellStyle name="Normal 9 9 3 3 2" xfId="5291" xr:uid="{346B4CC1-5E86-4A94-8630-E335503F8594}"/>
    <cellStyle name="Normal 9 9 3 4" xfId="4306" xr:uid="{E7C2378E-6D77-4C94-8B5E-32A7F5DF8FB0}"/>
    <cellStyle name="Normal 9 9 3 4 2" xfId="5292" xr:uid="{DCCA160C-DAE6-464F-8ABF-AB509164BFFE}"/>
    <cellStyle name="Normal 9 9 3 5" xfId="5289" xr:uid="{F38A0663-8219-4EC1-BC8A-F66802B0B226}"/>
    <cellStyle name="Normal 9 9 4" xfId="4307" xr:uid="{DA39A8E7-129D-4393-95F2-FA0205EBF370}"/>
    <cellStyle name="Normal 9 9 4 2" xfId="5293" xr:uid="{BEF13528-C58D-4498-9510-B9AB9EF7954E}"/>
    <cellStyle name="Normal 9 9 5" xfId="4308" xr:uid="{8EF948F5-A997-4375-B8E8-EBE6DCCD1CA6}"/>
    <cellStyle name="Normal 9 9 5 2" xfId="5294" xr:uid="{53B36E0C-ADB6-442C-8BE4-D278C5CD6414}"/>
    <cellStyle name="Normal 9 9 6" xfId="4309" xr:uid="{A15F7C6D-BD2E-4366-9A94-F47389BDFAD8}"/>
    <cellStyle name="Normal 9 9 6 2" xfId="5295" xr:uid="{2541A29C-6E00-4807-9892-34C9FC0F7178}"/>
    <cellStyle name="Normal 9 9 7" xfId="5284" xr:uid="{0CC2CD2C-D12D-4B4B-BE22-48B2D2C2FA81}"/>
    <cellStyle name="Percent 2" xfId="70" xr:uid="{FD70130C-679F-4568-A6EB-73E61B064126}"/>
    <cellStyle name="Percent 2 2" xfId="5296" xr:uid="{D63C2A2C-8D9C-4660-8955-4F89BD0B308D}"/>
    <cellStyle name="Гиперссылка 2" xfId="4" xr:uid="{49BAA0F8-B3D3-41B5-87DD-435502328B29}"/>
    <cellStyle name="Гиперссылка 2 2" xfId="5297" xr:uid="{4C256A55-1B3E-4158-93F8-6DC47A617806}"/>
    <cellStyle name="Обычный 2" xfId="1" xr:uid="{A3CD5D5E-4502-4158-8112-08CDD679ACF5}"/>
    <cellStyle name="Обычный 2 2" xfId="5" xr:uid="{D19F253E-EE9B-4476-9D91-2EE3A6D7A3DC}"/>
    <cellStyle name="Обычный 2 2 2" xfId="5299" xr:uid="{331C7AA0-306F-4942-919B-F126756AFD70}"/>
    <cellStyle name="Обычный 2 3" xfId="5298" xr:uid="{3217FF0A-EBBC-40DE-A23C-C23156D50FEF}"/>
    <cellStyle name="常规_Sheet1_1" xfId="4411" xr:uid="{B6E88E50-1AB4-4970-8724-A0C7411881E1}"/>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I29" sqref="I29"/>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2" t="s">
        <v>2</v>
      </c>
      <c r="C8" s="94"/>
      <c r="D8" s="94"/>
      <c r="E8" s="94"/>
      <c r="F8" s="94"/>
      <c r="G8" s="95"/>
    </row>
    <row r="9" spans="2:7" ht="14.25">
      <c r="B9" s="152"/>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2"/>
  <sheetViews>
    <sheetView tabSelected="1" topLeftCell="A109" zoomScale="90" zoomScaleNormal="90" workbookViewId="0">
      <selection activeCell="N119" sqref="N119"/>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2"/>
      <c r="D2" s="132"/>
      <c r="E2" s="132"/>
      <c r="F2" s="132"/>
      <c r="G2" s="132"/>
      <c r="H2" s="132"/>
      <c r="I2" s="132"/>
      <c r="J2" s="138"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718</v>
      </c>
      <c r="C10" s="132"/>
      <c r="D10" s="132"/>
      <c r="E10" s="132"/>
      <c r="F10" s="127"/>
      <c r="G10" s="128"/>
      <c r="H10" s="128" t="s">
        <v>718</v>
      </c>
      <c r="I10" s="132"/>
      <c r="J10" s="155">
        <v>53388</v>
      </c>
      <c r="K10" s="127"/>
    </row>
    <row r="11" spans="1:11">
      <c r="A11" s="126"/>
      <c r="B11" s="126" t="s">
        <v>719</v>
      </c>
      <c r="C11" s="132"/>
      <c r="D11" s="132"/>
      <c r="E11" s="132"/>
      <c r="F11" s="127"/>
      <c r="G11" s="128"/>
      <c r="H11" s="128" t="s">
        <v>719</v>
      </c>
      <c r="I11" s="132"/>
      <c r="J11" s="156"/>
      <c r="K11" s="127"/>
    </row>
    <row r="12" spans="1:11">
      <c r="A12" s="126"/>
      <c r="B12" s="126" t="s">
        <v>720</v>
      </c>
      <c r="C12" s="132"/>
      <c r="D12" s="132"/>
      <c r="E12" s="132"/>
      <c r="F12" s="127"/>
      <c r="G12" s="128"/>
      <c r="H12" s="128" t="s">
        <v>720</v>
      </c>
      <c r="I12" s="132"/>
      <c r="J12" s="132"/>
      <c r="K12" s="127"/>
    </row>
    <row r="13" spans="1:11">
      <c r="A13" s="126"/>
      <c r="B13" s="126" t="s">
        <v>721</v>
      </c>
      <c r="C13" s="132"/>
      <c r="D13" s="132"/>
      <c r="E13" s="132"/>
      <c r="F13" s="127"/>
      <c r="G13" s="128"/>
      <c r="H13" s="128" t="s">
        <v>721</v>
      </c>
      <c r="I13" s="132"/>
      <c r="J13" s="111" t="s">
        <v>16</v>
      </c>
      <c r="K13" s="127"/>
    </row>
    <row r="14" spans="1:11" ht="15" customHeight="1">
      <c r="A14" s="126"/>
      <c r="B14" s="126" t="s">
        <v>157</v>
      </c>
      <c r="C14" s="132"/>
      <c r="D14" s="132"/>
      <c r="E14" s="132"/>
      <c r="F14" s="127"/>
      <c r="G14" s="128"/>
      <c r="H14" s="128" t="s">
        <v>157</v>
      </c>
      <c r="I14" s="132"/>
      <c r="J14" s="157">
        <v>45349</v>
      </c>
      <c r="K14" s="127"/>
    </row>
    <row r="15" spans="1:11" ht="15" customHeight="1">
      <c r="A15" s="126"/>
      <c r="B15" s="6" t="s">
        <v>11</v>
      </c>
      <c r="C15" s="7"/>
      <c r="D15" s="7"/>
      <c r="E15" s="7"/>
      <c r="F15" s="8"/>
      <c r="G15" s="128"/>
      <c r="H15" s="9" t="s">
        <v>11</v>
      </c>
      <c r="I15" s="132"/>
      <c r="J15" s="158"/>
      <c r="K15" s="127"/>
    </row>
    <row r="16" spans="1:11" ht="15" customHeight="1">
      <c r="A16" s="126"/>
      <c r="B16" s="132"/>
      <c r="C16" s="132"/>
      <c r="D16" s="132"/>
      <c r="E16" s="132"/>
      <c r="F16" s="132"/>
      <c r="G16" s="132"/>
      <c r="H16" s="132"/>
      <c r="I16" s="136" t="s">
        <v>147</v>
      </c>
      <c r="J16" s="142">
        <v>41839</v>
      </c>
      <c r="K16" s="127"/>
    </row>
    <row r="17" spans="1:11">
      <c r="A17" s="126"/>
      <c r="B17" s="132" t="s">
        <v>722</v>
      </c>
      <c r="C17" s="132"/>
      <c r="D17" s="132"/>
      <c r="E17" s="132"/>
      <c r="F17" s="132"/>
      <c r="G17" s="132"/>
      <c r="H17" s="132"/>
      <c r="I17" s="136" t="s">
        <v>148</v>
      </c>
      <c r="J17" s="142" t="s">
        <v>872</v>
      </c>
      <c r="K17" s="127"/>
    </row>
    <row r="18" spans="1:11" ht="18">
      <c r="A18" s="126"/>
      <c r="B18" s="132" t="s">
        <v>723</v>
      </c>
      <c r="C18" s="132"/>
      <c r="D18" s="132"/>
      <c r="E18" s="132"/>
      <c r="F18" s="132"/>
      <c r="G18" s="132"/>
      <c r="H18" s="132"/>
      <c r="I18" s="135"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9" t="s">
        <v>207</v>
      </c>
      <c r="G20" s="160"/>
      <c r="H20" s="112" t="s">
        <v>174</v>
      </c>
      <c r="I20" s="112" t="s">
        <v>208</v>
      </c>
      <c r="J20" s="112" t="s">
        <v>26</v>
      </c>
      <c r="K20" s="127"/>
    </row>
    <row r="21" spans="1:11">
      <c r="A21" s="126"/>
      <c r="B21" s="117"/>
      <c r="C21" s="117"/>
      <c r="D21" s="118"/>
      <c r="E21" s="118"/>
      <c r="F21" s="161"/>
      <c r="G21" s="162"/>
      <c r="H21" s="117" t="s">
        <v>146</v>
      </c>
      <c r="I21" s="117"/>
      <c r="J21" s="117"/>
      <c r="K21" s="127"/>
    </row>
    <row r="22" spans="1:11" ht="24">
      <c r="A22" s="126"/>
      <c r="B22" s="119">
        <v>8</v>
      </c>
      <c r="C22" s="10" t="s">
        <v>724</v>
      </c>
      <c r="D22" s="130" t="s">
        <v>724</v>
      </c>
      <c r="E22" s="130" t="s">
        <v>30</v>
      </c>
      <c r="F22" s="153" t="s">
        <v>279</v>
      </c>
      <c r="G22" s="154"/>
      <c r="H22" s="11" t="s">
        <v>725</v>
      </c>
      <c r="I22" s="14">
        <v>7.55</v>
      </c>
      <c r="J22" s="121">
        <f t="shared" ref="J22:J53" si="0">I22*B22</f>
        <v>60.4</v>
      </c>
      <c r="K22" s="127"/>
    </row>
    <row r="23" spans="1:11" ht="24">
      <c r="A23" s="126"/>
      <c r="B23" s="119">
        <v>2</v>
      </c>
      <c r="C23" s="10" t="s">
        <v>724</v>
      </c>
      <c r="D23" s="130" t="s">
        <v>724</v>
      </c>
      <c r="E23" s="130" t="s">
        <v>30</v>
      </c>
      <c r="F23" s="153" t="s">
        <v>115</v>
      </c>
      <c r="G23" s="154"/>
      <c r="H23" s="11" t="s">
        <v>725</v>
      </c>
      <c r="I23" s="14">
        <v>7.55</v>
      </c>
      <c r="J23" s="121">
        <f t="shared" si="0"/>
        <v>15.1</v>
      </c>
      <c r="K23" s="127"/>
    </row>
    <row r="24" spans="1:11" ht="24">
      <c r="A24" s="126"/>
      <c r="B24" s="119">
        <v>9</v>
      </c>
      <c r="C24" s="10" t="s">
        <v>586</v>
      </c>
      <c r="D24" s="130" t="s">
        <v>586</v>
      </c>
      <c r="E24" s="130"/>
      <c r="F24" s="153"/>
      <c r="G24" s="154"/>
      <c r="H24" s="11" t="s">
        <v>281</v>
      </c>
      <c r="I24" s="14">
        <v>12.22</v>
      </c>
      <c r="J24" s="121">
        <f t="shared" si="0"/>
        <v>109.98</v>
      </c>
      <c r="K24" s="127"/>
    </row>
    <row r="25" spans="1:11">
      <c r="A25" s="126"/>
      <c r="B25" s="119">
        <v>24</v>
      </c>
      <c r="C25" s="10" t="s">
        <v>726</v>
      </c>
      <c r="D25" s="130" t="s">
        <v>726</v>
      </c>
      <c r="E25" s="130" t="s">
        <v>30</v>
      </c>
      <c r="F25" s="153" t="s">
        <v>279</v>
      </c>
      <c r="G25" s="154"/>
      <c r="H25" s="11" t="s">
        <v>727</v>
      </c>
      <c r="I25" s="14">
        <v>5.03</v>
      </c>
      <c r="J25" s="121">
        <f t="shared" si="0"/>
        <v>120.72</v>
      </c>
      <c r="K25" s="127"/>
    </row>
    <row r="26" spans="1:11" ht="24">
      <c r="A26" s="126"/>
      <c r="B26" s="119">
        <v>4</v>
      </c>
      <c r="C26" s="10" t="s">
        <v>728</v>
      </c>
      <c r="D26" s="130" t="s">
        <v>728</v>
      </c>
      <c r="E26" s="130" t="s">
        <v>216</v>
      </c>
      <c r="F26" s="153"/>
      <c r="G26" s="154"/>
      <c r="H26" s="11" t="s">
        <v>729</v>
      </c>
      <c r="I26" s="14">
        <v>12.22</v>
      </c>
      <c r="J26" s="121">
        <f t="shared" si="0"/>
        <v>48.88</v>
      </c>
      <c r="K26" s="127"/>
    </row>
    <row r="27" spans="1:11" ht="24">
      <c r="A27" s="126"/>
      <c r="B27" s="119">
        <v>3</v>
      </c>
      <c r="C27" s="10" t="s">
        <v>730</v>
      </c>
      <c r="D27" s="130" t="s">
        <v>730</v>
      </c>
      <c r="E27" s="130" t="s">
        <v>216</v>
      </c>
      <c r="F27" s="153"/>
      <c r="G27" s="154"/>
      <c r="H27" s="11" t="s">
        <v>731</v>
      </c>
      <c r="I27" s="14">
        <v>12.22</v>
      </c>
      <c r="J27" s="121">
        <f t="shared" si="0"/>
        <v>36.660000000000004</v>
      </c>
      <c r="K27" s="127"/>
    </row>
    <row r="28" spans="1:11" ht="24">
      <c r="A28" s="126"/>
      <c r="B28" s="119">
        <v>2</v>
      </c>
      <c r="C28" s="10" t="s">
        <v>730</v>
      </c>
      <c r="D28" s="130" t="s">
        <v>730</v>
      </c>
      <c r="E28" s="130" t="s">
        <v>218</v>
      </c>
      <c r="F28" s="153"/>
      <c r="G28" s="154"/>
      <c r="H28" s="11" t="s">
        <v>731</v>
      </c>
      <c r="I28" s="14">
        <v>12.22</v>
      </c>
      <c r="J28" s="121">
        <f t="shared" si="0"/>
        <v>24.44</v>
      </c>
      <c r="K28" s="127"/>
    </row>
    <row r="29" spans="1:11" ht="24">
      <c r="A29" s="126"/>
      <c r="B29" s="119">
        <v>2</v>
      </c>
      <c r="C29" s="10" t="s">
        <v>730</v>
      </c>
      <c r="D29" s="130" t="s">
        <v>730</v>
      </c>
      <c r="E29" s="130" t="s">
        <v>273</v>
      </c>
      <c r="F29" s="153"/>
      <c r="G29" s="154"/>
      <c r="H29" s="11" t="s">
        <v>731</v>
      </c>
      <c r="I29" s="14">
        <v>12.22</v>
      </c>
      <c r="J29" s="121">
        <f t="shared" si="0"/>
        <v>24.44</v>
      </c>
      <c r="K29" s="127"/>
    </row>
    <row r="30" spans="1:11" ht="24">
      <c r="A30" s="126"/>
      <c r="B30" s="119">
        <v>1</v>
      </c>
      <c r="C30" s="10" t="s">
        <v>730</v>
      </c>
      <c r="D30" s="130" t="s">
        <v>730</v>
      </c>
      <c r="E30" s="130" t="s">
        <v>274</v>
      </c>
      <c r="F30" s="153"/>
      <c r="G30" s="154"/>
      <c r="H30" s="11" t="s">
        <v>731</v>
      </c>
      <c r="I30" s="14">
        <v>12.22</v>
      </c>
      <c r="J30" s="121">
        <f t="shared" si="0"/>
        <v>12.22</v>
      </c>
      <c r="K30" s="127"/>
    </row>
    <row r="31" spans="1:11" ht="24">
      <c r="A31" s="126"/>
      <c r="B31" s="119">
        <v>2</v>
      </c>
      <c r="C31" s="10" t="s">
        <v>732</v>
      </c>
      <c r="D31" s="130" t="s">
        <v>732</v>
      </c>
      <c r="E31" s="130" t="s">
        <v>733</v>
      </c>
      <c r="F31" s="153" t="s">
        <v>28</v>
      </c>
      <c r="G31" s="154"/>
      <c r="H31" s="11" t="s">
        <v>734</v>
      </c>
      <c r="I31" s="14">
        <v>6.83</v>
      </c>
      <c r="J31" s="121">
        <f t="shared" si="0"/>
        <v>13.66</v>
      </c>
      <c r="K31" s="127"/>
    </row>
    <row r="32" spans="1:11" ht="24">
      <c r="A32" s="126"/>
      <c r="B32" s="119">
        <v>8</v>
      </c>
      <c r="C32" s="10" t="s">
        <v>735</v>
      </c>
      <c r="D32" s="130" t="s">
        <v>735</v>
      </c>
      <c r="E32" s="130" t="s">
        <v>28</v>
      </c>
      <c r="F32" s="153" t="s">
        <v>278</v>
      </c>
      <c r="G32" s="154"/>
      <c r="H32" s="11" t="s">
        <v>736</v>
      </c>
      <c r="I32" s="14">
        <v>21.2</v>
      </c>
      <c r="J32" s="121">
        <f t="shared" si="0"/>
        <v>169.6</v>
      </c>
      <c r="K32" s="127"/>
    </row>
    <row r="33" spans="1:11" ht="24">
      <c r="A33" s="126"/>
      <c r="B33" s="119">
        <v>8</v>
      </c>
      <c r="C33" s="10" t="s">
        <v>735</v>
      </c>
      <c r="D33" s="130" t="s">
        <v>735</v>
      </c>
      <c r="E33" s="130" t="s">
        <v>31</v>
      </c>
      <c r="F33" s="153" t="s">
        <v>279</v>
      </c>
      <c r="G33" s="154"/>
      <c r="H33" s="11" t="s">
        <v>736</v>
      </c>
      <c r="I33" s="14">
        <v>21.2</v>
      </c>
      <c r="J33" s="121">
        <f t="shared" si="0"/>
        <v>169.6</v>
      </c>
      <c r="K33" s="127"/>
    </row>
    <row r="34" spans="1:11" ht="24">
      <c r="A34" s="126"/>
      <c r="B34" s="119">
        <v>8</v>
      </c>
      <c r="C34" s="10" t="s">
        <v>737</v>
      </c>
      <c r="D34" s="130" t="s">
        <v>737</v>
      </c>
      <c r="E34" s="130" t="s">
        <v>28</v>
      </c>
      <c r="F34" s="153" t="s">
        <v>279</v>
      </c>
      <c r="G34" s="154"/>
      <c r="H34" s="11" t="s">
        <v>738</v>
      </c>
      <c r="I34" s="14">
        <v>21.2</v>
      </c>
      <c r="J34" s="121">
        <f t="shared" si="0"/>
        <v>169.6</v>
      </c>
      <c r="K34" s="127"/>
    </row>
    <row r="35" spans="1:11" ht="24">
      <c r="A35" s="126"/>
      <c r="B35" s="119">
        <v>4</v>
      </c>
      <c r="C35" s="10" t="s">
        <v>737</v>
      </c>
      <c r="D35" s="130" t="s">
        <v>737</v>
      </c>
      <c r="E35" s="130" t="s">
        <v>30</v>
      </c>
      <c r="F35" s="153" t="s">
        <v>279</v>
      </c>
      <c r="G35" s="154"/>
      <c r="H35" s="11" t="s">
        <v>738</v>
      </c>
      <c r="I35" s="14">
        <v>21.2</v>
      </c>
      <c r="J35" s="121">
        <f t="shared" si="0"/>
        <v>84.8</v>
      </c>
      <c r="K35" s="127"/>
    </row>
    <row r="36" spans="1:11" ht="36">
      <c r="A36" s="126"/>
      <c r="B36" s="119">
        <v>2</v>
      </c>
      <c r="C36" s="10" t="s">
        <v>739</v>
      </c>
      <c r="D36" s="130" t="s">
        <v>739</v>
      </c>
      <c r="E36" s="130" t="s">
        <v>112</v>
      </c>
      <c r="F36" s="153"/>
      <c r="G36" s="154"/>
      <c r="H36" s="11" t="s">
        <v>866</v>
      </c>
      <c r="I36" s="14">
        <v>31.98</v>
      </c>
      <c r="J36" s="121">
        <f t="shared" si="0"/>
        <v>63.96</v>
      </c>
      <c r="K36" s="127"/>
    </row>
    <row r="37" spans="1:11" ht="36">
      <c r="A37" s="126"/>
      <c r="B37" s="119">
        <v>3</v>
      </c>
      <c r="C37" s="10" t="s">
        <v>740</v>
      </c>
      <c r="D37" s="130" t="s">
        <v>740</v>
      </c>
      <c r="E37" s="130" t="s">
        <v>34</v>
      </c>
      <c r="F37" s="153" t="s">
        <v>112</v>
      </c>
      <c r="G37" s="154"/>
      <c r="H37" s="11" t="s">
        <v>741</v>
      </c>
      <c r="I37" s="14">
        <v>59.64</v>
      </c>
      <c r="J37" s="121">
        <f t="shared" si="0"/>
        <v>178.92000000000002</v>
      </c>
      <c r="K37" s="127"/>
    </row>
    <row r="38" spans="1:11" ht="36">
      <c r="A38" s="126"/>
      <c r="B38" s="119">
        <v>1</v>
      </c>
      <c r="C38" s="10" t="s">
        <v>740</v>
      </c>
      <c r="D38" s="130" t="s">
        <v>740</v>
      </c>
      <c r="E38" s="130" t="s">
        <v>34</v>
      </c>
      <c r="F38" s="153" t="s">
        <v>276</v>
      </c>
      <c r="G38" s="154"/>
      <c r="H38" s="11" t="s">
        <v>741</v>
      </c>
      <c r="I38" s="14">
        <v>59.64</v>
      </c>
      <c r="J38" s="121">
        <f t="shared" si="0"/>
        <v>59.64</v>
      </c>
      <c r="K38" s="127"/>
    </row>
    <row r="39" spans="1:11" ht="24">
      <c r="A39" s="126"/>
      <c r="B39" s="119">
        <v>2</v>
      </c>
      <c r="C39" s="10" t="s">
        <v>742</v>
      </c>
      <c r="D39" s="130" t="s">
        <v>857</v>
      </c>
      <c r="E39" s="130" t="s">
        <v>40</v>
      </c>
      <c r="F39" s="153"/>
      <c r="G39" s="154"/>
      <c r="H39" s="11" t="s">
        <v>743</v>
      </c>
      <c r="I39" s="14">
        <v>8.98</v>
      </c>
      <c r="J39" s="121">
        <f t="shared" si="0"/>
        <v>17.96</v>
      </c>
      <c r="K39" s="127"/>
    </row>
    <row r="40" spans="1:11" ht="24">
      <c r="A40" s="126"/>
      <c r="B40" s="119">
        <v>1</v>
      </c>
      <c r="C40" s="10" t="s">
        <v>744</v>
      </c>
      <c r="D40" s="130" t="s">
        <v>744</v>
      </c>
      <c r="E40" s="130" t="s">
        <v>34</v>
      </c>
      <c r="F40" s="153" t="s">
        <v>745</v>
      </c>
      <c r="G40" s="154"/>
      <c r="H40" s="11" t="s">
        <v>746</v>
      </c>
      <c r="I40" s="14">
        <v>40.6</v>
      </c>
      <c r="J40" s="121">
        <f t="shared" si="0"/>
        <v>40.6</v>
      </c>
      <c r="K40" s="127"/>
    </row>
    <row r="41" spans="1:11" ht="24">
      <c r="A41" s="126"/>
      <c r="B41" s="119">
        <v>5</v>
      </c>
      <c r="C41" s="10" t="s">
        <v>744</v>
      </c>
      <c r="D41" s="130" t="s">
        <v>744</v>
      </c>
      <c r="E41" s="130" t="s">
        <v>34</v>
      </c>
      <c r="F41" s="153" t="s">
        <v>747</v>
      </c>
      <c r="G41" s="154"/>
      <c r="H41" s="11" t="s">
        <v>746</v>
      </c>
      <c r="I41" s="14">
        <v>40.6</v>
      </c>
      <c r="J41" s="121">
        <f t="shared" si="0"/>
        <v>203</v>
      </c>
      <c r="K41" s="127"/>
    </row>
    <row r="42" spans="1:11" ht="24">
      <c r="A42" s="126"/>
      <c r="B42" s="119">
        <v>4</v>
      </c>
      <c r="C42" s="10" t="s">
        <v>748</v>
      </c>
      <c r="D42" s="130" t="s">
        <v>748</v>
      </c>
      <c r="E42" s="130" t="s">
        <v>749</v>
      </c>
      <c r="F42" s="153"/>
      <c r="G42" s="154"/>
      <c r="H42" s="11" t="s">
        <v>867</v>
      </c>
      <c r="I42" s="14">
        <v>10.42</v>
      </c>
      <c r="J42" s="121">
        <f t="shared" si="0"/>
        <v>41.68</v>
      </c>
      <c r="K42" s="127"/>
    </row>
    <row r="43" spans="1:11" ht="24">
      <c r="A43" s="126"/>
      <c r="B43" s="119">
        <v>2</v>
      </c>
      <c r="C43" s="10" t="s">
        <v>716</v>
      </c>
      <c r="D43" s="130" t="s">
        <v>716</v>
      </c>
      <c r="E43" s="130" t="s">
        <v>30</v>
      </c>
      <c r="F43" s="153"/>
      <c r="G43" s="154"/>
      <c r="H43" s="11" t="s">
        <v>717</v>
      </c>
      <c r="I43" s="14">
        <v>6.83</v>
      </c>
      <c r="J43" s="121">
        <f t="shared" si="0"/>
        <v>13.66</v>
      </c>
      <c r="K43" s="127"/>
    </row>
    <row r="44" spans="1:11" ht="24">
      <c r="A44" s="126"/>
      <c r="B44" s="119">
        <v>2</v>
      </c>
      <c r="C44" s="10" t="s">
        <v>716</v>
      </c>
      <c r="D44" s="130" t="s">
        <v>716</v>
      </c>
      <c r="E44" s="130" t="s">
        <v>31</v>
      </c>
      <c r="F44" s="153"/>
      <c r="G44" s="154"/>
      <c r="H44" s="11" t="s">
        <v>717</v>
      </c>
      <c r="I44" s="14">
        <v>6.83</v>
      </c>
      <c r="J44" s="121">
        <f t="shared" si="0"/>
        <v>13.66</v>
      </c>
      <c r="K44" s="127"/>
    </row>
    <row r="45" spans="1:11">
      <c r="A45" s="126"/>
      <c r="B45" s="119">
        <v>6</v>
      </c>
      <c r="C45" s="10" t="s">
        <v>750</v>
      </c>
      <c r="D45" s="130" t="s">
        <v>750</v>
      </c>
      <c r="E45" s="130" t="s">
        <v>32</v>
      </c>
      <c r="F45" s="153" t="s">
        <v>279</v>
      </c>
      <c r="G45" s="154"/>
      <c r="H45" s="11" t="s">
        <v>751</v>
      </c>
      <c r="I45" s="14">
        <v>23</v>
      </c>
      <c r="J45" s="121">
        <f t="shared" si="0"/>
        <v>138</v>
      </c>
      <c r="K45" s="127"/>
    </row>
    <row r="46" spans="1:11" ht="24">
      <c r="A46" s="126"/>
      <c r="B46" s="119">
        <v>2</v>
      </c>
      <c r="C46" s="10" t="s">
        <v>752</v>
      </c>
      <c r="D46" s="130" t="s">
        <v>752</v>
      </c>
      <c r="E46" s="130" t="s">
        <v>31</v>
      </c>
      <c r="F46" s="153"/>
      <c r="G46" s="154"/>
      <c r="H46" s="11" t="s">
        <v>753</v>
      </c>
      <c r="I46" s="14">
        <v>21.2</v>
      </c>
      <c r="J46" s="121">
        <f t="shared" si="0"/>
        <v>42.4</v>
      </c>
      <c r="K46" s="127"/>
    </row>
    <row r="47" spans="1:11" ht="24">
      <c r="A47" s="126"/>
      <c r="B47" s="119">
        <v>2</v>
      </c>
      <c r="C47" s="10" t="s">
        <v>754</v>
      </c>
      <c r="D47" s="130" t="s">
        <v>754</v>
      </c>
      <c r="E47" s="130" t="s">
        <v>733</v>
      </c>
      <c r="F47" s="153" t="s">
        <v>28</v>
      </c>
      <c r="G47" s="154"/>
      <c r="H47" s="11" t="s">
        <v>755</v>
      </c>
      <c r="I47" s="14">
        <v>6.83</v>
      </c>
      <c r="J47" s="121">
        <f t="shared" si="0"/>
        <v>13.66</v>
      </c>
      <c r="K47" s="127"/>
    </row>
    <row r="48" spans="1:11" ht="24">
      <c r="A48" s="126"/>
      <c r="B48" s="119">
        <v>2</v>
      </c>
      <c r="C48" s="10" t="s">
        <v>668</v>
      </c>
      <c r="D48" s="130" t="s">
        <v>668</v>
      </c>
      <c r="E48" s="130" t="s">
        <v>28</v>
      </c>
      <c r="F48" s="153" t="s">
        <v>220</v>
      </c>
      <c r="G48" s="154"/>
      <c r="H48" s="11" t="s">
        <v>756</v>
      </c>
      <c r="I48" s="14">
        <v>30.9</v>
      </c>
      <c r="J48" s="121">
        <f t="shared" si="0"/>
        <v>61.8</v>
      </c>
      <c r="K48" s="127"/>
    </row>
    <row r="49" spans="1:11">
      <c r="A49" s="126"/>
      <c r="B49" s="119">
        <v>2</v>
      </c>
      <c r="C49" s="10" t="s">
        <v>757</v>
      </c>
      <c r="D49" s="130" t="s">
        <v>757</v>
      </c>
      <c r="E49" s="130" t="s">
        <v>31</v>
      </c>
      <c r="F49" s="153"/>
      <c r="G49" s="154"/>
      <c r="H49" s="11" t="s">
        <v>758</v>
      </c>
      <c r="I49" s="14">
        <v>7.55</v>
      </c>
      <c r="J49" s="121">
        <f t="shared" si="0"/>
        <v>15.1</v>
      </c>
      <c r="K49" s="127"/>
    </row>
    <row r="50" spans="1:11" ht="24">
      <c r="A50" s="126"/>
      <c r="B50" s="119">
        <v>12</v>
      </c>
      <c r="C50" s="10" t="s">
        <v>759</v>
      </c>
      <c r="D50" s="130" t="s">
        <v>759</v>
      </c>
      <c r="E50" s="130" t="s">
        <v>28</v>
      </c>
      <c r="F50" s="153" t="s">
        <v>278</v>
      </c>
      <c r="G50" s="154"/>
      <c r="H50" s="11" t="s">
        <v>760</v>
      </c>
      <c r="I50" s="14">
        <v>21.2</v>
      </c>
      <c r="J50" s="121">
        <f t="shared" si="0"/>
        <v>254.39999999999998</v>
      </c>
      <c r="K50" s="127"/>
    </row>
    <row r="51" spans="1:11" ht="24">
      <c r="A51" s="126"/>
      <c r="B51" s="119">
        <v>10</v>
      </c>
      <c r="C51" s="10" t="s">
        <v>759</v>
      </c>
      <c r="D51" s="130" t="s">
        <v>759</v>
      </c>
      <c r="E51" s="130" t="s">
        <v>31</v>
      </c>
      <c r="F51" s="153" t="s">
        <v>278</v>
      </c>
      <c r="G51" s="154"/>
      <c r="H51" s="11" t="s">
        <v>760</v>
      </c>
      <c r="I51" s="14">
        <v>21.2</v>
      </c>
      <c r="J51" s="121">
        <f t="shared" si="0"/>
        <v>212</v>
      </c>
      <c r="K51" s="127"/>
    </row>
    <row r="52" spans="1:11" ht="24">
      <c r="A52" s="126"/>
      <c r="B52" s="119">
        <v>6</v>
      </c>
      <c r="C52" s="10" t="s">
        <v>761</v>
      </c>
      <c r="D52" s="130" t="s">
        <v>761</v>
      </c>
      <c r="E52" s="130" t="s">
        <v>28</v>
      </c>
      <c r="F52" s="153"/>
      <c r="G52" s="154"/>
      <c r="H52" s="11" t="s">
        <v>762</v>
      </c>
      <c r="I52" s="14">
        <v>21.2</v>
      </c>
      <c r="J52" s="121">
        <f t="shared" si="0"/>
        <v>127.19999999999999</v>
      </c>
      <c r="K52" s="127"/>
    </row>
    <row r="53" spans="1:11" ht="24">
      <c r="A53" s="126"/>
      <c r="B53" s="119">
        <v>3</v>
      </c>
      <c r="C53" s="10" t="s">
        <v>761</v>
      </c>
      <c r="D53" s="130" t="s">
        <v>761</v>
      </c>
      <c r="E53" s="130" t="s">
        <v>30</v>
      </c>
      <c r="F53" s="153"/>
      <c r="G53" s="154"/>
      <c r="H53" s="11" t="s">
        <v>762</v>
      </c>
      <c r="I53" s="14">
        <v>21.2</v>
      </c>
      <c r="J53" s="121">
        <f t="shared" si="0"/>
        <v>63.599999999999994</v>
      </c>
      <c r="K53" s="127"/>
    </row>
    <row r="54" spans="1:11" ht="24">
      <c r="A54" s="126"/>
      <c r="B54" s="119">
        <v>3</v>
      </c>
      <c r="C54" s="10" t="s">
        <v>763</v>
      </c>
      <c r="D54" s="130" t="s">
        <v>763</v>
      </c>
      <c r="E54" s="130" t="s">
        <v>218</v>
      </c>
      <c r="F54" s="153" t="s">
        <v>279</v>
      </c>
      <c r="G54" s="154"/>
      <c r="H54" s="11" t="s">
        <v>868</v>
      </c>
      <c r="I54" s="14">
        <v>53.54</v>
      </c>
      <c r="J54" s="121">
        <f t="shared" ref="J54:J85" si="1">I54*B54</f>
        <v>160.62</v>
      </c>
      <c r="K54" s="127"/>
    </row>
    <row r="55" spans="1:11" ht="24">
      <c r="A55" s="126"/>
      <c r="B55" s="119">
        <v>4</v>
      </c>
      <c r="C55" s="10" t="s">
        <v>618</v>
      </c>
      <c r="D55" s="130" t="s">
        <v>618</v>
      </c>
      <c r="E55" s="130" t="s">
        <v>30</v>
      </c>
      <c r="F55" s="153" t="s">
        <v>620</v>
      </c>
      <c r="G55" s="154"/>
      <c r="H55" s="11" t="s">
        <v>621</v>
      </c>
      <c r="I55" s="14">
        <v>5.03</v>
      </c>
      <c r="J55" s="121">
        <f t="shared" si="1"/>
        <v>20.12</v>
      </c>
      <c r="K55" s="127"/>
    </row>
    <row r="56" spans="1:11" ht="24">
      <c r="A56" s="126"/>
      <c r="B56" s="119">
        <v>2</v>
      </c>
      <c r="C56" s="10" t="s">
        <v>618</v>
      </c>
      <c r="D56" s="130" t="s">
        <v>618</v>
      </c>
      <c r="E56" s="130" t="s">
        <v>30</v>
      </c>
      <c r="F56" s="153" t="s">
        <v>764</v>
      </c>
      <c r="G56" s="154"/>
      <c r="H56" s="11" t="s">
        <v>621</v>
      </c>
      <c r="I56" s="14">
        <v>5.03</v>
      </c>
      <c r="J56" s="121">
        <f t="shared" si="1"/>
        <v>10.06</v>
      </c>
      <c r="K56" s="127"/>
    </row>
    <row r="57" spans="1:11" ht="24">
      <c r="A57" s="126"/>
      <c r="B57" s="119">
        <v>10</v>
      </c>
      <c r="C57" s="10" t="s">
        <v>765</v>
      </c>
      <c r="D57" s="130" t="s">
        <v>765</v>
      </c>
      <c r="E57" s="130" t="s">
        <v>30</v>
      </c>
      <c r="F57" s="153" t="s">
        <v>277</v>
      </c>
      <c r="G57" s="154"/>
      <c r="H57" s="11" t="s">
        <v>766</v>
      </c>
      <c r="I57" s="14">
        <v>42.04</v>
      </c>
      <c r="J57" s="121">
        <f t="shared" si="1"/>
        <v>420.4</v>
      </c>
      <c r="K57" s="127"/>
    </row>
    <row r="58" spans="1:11">
      <c r="A58" s="126"/>
      <c r="B58" s="119">
        <v>4</v>
      </c>
      <c r="C58" s="10" t="s">
        <v>767</v>
      </c>
      <c r="D58" s="130" t="s">
        <v>767</v>
      </c>
      <c r="E58" s="130" t="s">
        <v>30</v>
      </c>
      <c r="F58" s="153"/>
      <c r="G58" s="154"/>
      <c r="H58" s="11" t="s">
        <v>768</v>
      </c>
      <c r="I58" s="14">
        <v>11.14</v>
      </c>
      <c r="J58" s="121">
        <f t="shared" si="1"/>
        <v>44.56</v>
      </c>
      <c r="K58" s="127"/>
    </row>
    <row r="59" spans="1:11" ht="24">
      <c r="A59" s="126"/>
      <c r="B59" s="119">
        <v>2</v>
      </c>
      <c r="C59" s="10" t="s">
        <v>769</v>
      </c>
      <c r="D59" s="130" t="s">
        <v>769</v>
      </c>
      <c r="E59" s="130" t="s">
        <v>31</v>
      </c>
      <c r="F59" s="153"/>
      <c r="G59" s="154"/>
      <c r="H59" s="11" t="s">
        <v>770</v>
      </c>
      <c r="I59" s="14">
        <v>14.01</v>
      </c>
      <c r="J59" s="121">
        <f t="shared" si="1"/>
        <v>28.02</v>
      </c>
      <c r="K59" s="127"/>
    </row>
    <row r="60" spans="1:11" ht="24">
      <c r="A60" s="126"/>
      <c r="B60" s="119">
        <v>16</v>
      </c>
      <c r="C60" s="10" t="s">
        <v>771</v>
      </c>
      <c r="D60" s="130" t="s">
        <v>771</v>
      </c>
      <c r="E60" s="130" t="s">
        <v>30</v>
      </c>
      <c r="F60" s="153"/>
      <c r="G60" s="154"/>
      <c r="H60" s="11" t="s">
        <v>772</v>
      </c>
      <c r="I60" s="14">
        <v>21.2</v>
      </c>
      <c r="J60" s="121">
        <f t="shared" si="1"/>
        <v>339.2</v>
      </c>
      <c r="K60" s="127"/>
    </row>
    <row r="61" spans="1:11" ht="24">
      <c r="A61" s="126"/>
      <c r="B61" s="119">
        <v>4</v>
      </c>
      <c r="C61" s="10" t="s">
        <v>773</v>
      </c>
      <c r="D61" s="130" t="s">
        <v>773</v>
      </c>
      <c r="E61" s="130" t="s">
        <v>30</v>
      </c>
      <c r="F61" s="153"/>
      <c r="G61" s="154"/>
      <c r="H61" s="11" t="s">
        <v>774</v>
      </c>
      <c r="I61" s="14">
        <v>21.2</v>
      </c>
      <c r="J61" s="121">
        <f t="shared" si="1"/>
        <v>84.8</v>
      </c>
      <c r="K61" s="127"/>
    </row>
    <row r="62" spans="1:11" ht="24">
      <c r="A62" s="126"/>
      <c r="B62" s="119">
        <v>4</v>
      </c>
      <c r="C62" s="10" t="s">
        <v>773</v>
      </c>
      <c r="D62" s="130" t="s">
        <v>773</v>
      </c>
      <c r="E62" s="130" t="s">
        <v>31</v>
      </c>
      <c r="F62" s="153"/>
      <c r="G62" s="154"/>
      <c r="H62" s="11" t="s">
        <v>774</v>
      </c>
      <c r="I62" s="14">
        <v>21.2</v>
      </c>
      <c r="J62" s="121">
        <f t="shared" si="1"/>
        <v>84.8</v>
      </c>
      <c r="K62" s="127"/>
    </row>
    <row r="63" spans="1:11" ht="24">
      <c r="A63" s="126"/>
      <c r="B63" s="119">
        <v>4</v>
      </c>
      <c r="C63" s="10" t="s">
        <v>775</v>
      </c>
      <c r="D63" s="130" t="s">
        <v>775</v>
      </c>
      <c r="E63" s="130" t="s">
        <v>30</v>
      </c>
      <c r="F63" s="153" t="s">
        <v>279</v>
      </c>
      <c r="G63" s="154"/>
      <c r="H63" s="11" t="s">
        <v>776</v>
      </c>
      <c r="I63" s="14">
        <v>23.71</v>
      </c>
      <c r="J63" s="121">
        <f t="shared" si="1"/>
        <v>94.84</v>
      </c>
      <c r="K63" s="127"/>
    </row>
    <row r="64" spans="1:11" ht="24">
      <c r="A64" s="126"/>
      <c r="B64" s="119">
        <v>14</v>
      </c>
      <c r="C64" s="10" t="s">
        <v>775</v>
      </c>
      <c r="D64" s="130" t="s">
        <v>775</v>
      </c>
      <c r="E64" s="130" t="s">
        <v>30</v>
      </c>
      <c r="F64" s="153" t="s">
        <v>277</v>
      </c>
      <c r="G64" s="154"/>
      <c r="H64" s="11" t="s">
        <v>776</v>
      </c>
      <c r="I64" s="14">
        <v>23.71</v>
      </c>
      <c r="J64" s="121">
        <f t="shared" si="1"/>
        <v>331.94</v>
      </c>
      <c r="K64" s="127"/>
    </row>
    <row r="65" spans="1:11" ht="24">
      <c r="A65" s="126"/>
      <c r="B65" s="119">
        <v>20</v>
      </c>
      <c r="C65" s="10" t="s">
        <v>775</v>
      </c>
      <c r="D65" s="130" t="s">
        <v>775</v>
      </c>
      <c r="E65" s="130" t="s">
        <v>30</v>
      </c>
      <c r="F65" s="153" t="s">
        <v>278</v>
      </c>
      <c r="G65" s="154"/>
      <c r="H65" s="11" t="s">
        <v>776</v>
      </c>
      <c r="I65" s="14">
        <v>23.71</v>
      </c>
      <c r="J65" s="121">
        <f t="shared" si="1"/>
        <v>474.20000000000005</v>
      </c>
      <c r="K65" s="127"/>
    </row>
    <row r="66" spans="1:11" ht="24">
      <c r="A66" s="126"/>
      <c r="B66" s="119">
        <v>4</v>
      </c>
      <c r="C66" s="10" t="s">
        <v>777</v>
      </c>
      <c r="D66" s="130" t="s">
        <v>777</v>
      </c>
      <c r="E66" s="130" t="s">
        <v>30</v>
      </c>
      <c r="F66" s="153" t="s">
        <v>278</v>
      </c>
      <c r="G66" s="154"/>
      <c r="H66" s="11" t="s">
        <v>778</v>
      </c>
      <c r="I66" s="14">
        <v>24.79</v>
      </c>
      <c r="J66" s="121">
        <f t="shared" si="1"/>
        <v>99.16</v>
      </c>
      <c r="K66" s="127"/>
    </row>
    <row r="67" spans="1:11" ht="24">
      <c r="A67" s="126"/>
      <c r="B67" s="119">
        <v>2</v>
      </c>
      <c r="C67" s="10" t="s">
        <v>779</v>
      </c>
      <c r="D67" s="130" t="s">
        <v>779</v>
      </c>
      <c r="E67" s="130" t="s">
        <v>31</v>
      </c>
      <c r="F67" s="153" t="s">
        <v>279</v>
      </c>
      <c r="G67" s="154"/>
      <c r="H67" s="11" t="s">
        <v>780</v>
      </c>
      <c r="I67" s="14">
        <v>23</v>
      </c>
      <c r="J67" s="121">
        <f t="shared" si="1"/>
        <v>46</v>
      </c>
      <c r="K67" s="127"/>
    </row>
    <row r="68" spans="1:11" ht="24">
      <c r="A68" s="126"/>
      <c r="B68" s="119">
        <v>2</v>
      </c>
      <c r="C68" s="10" t="s">
        <v>781</v>
      </c>
      <c r="D68" s="130" t="s">
        <v>858</v>
      </c>
      <c r="E68" s="130" t="s">
        <v>782</v>
      </c>
      <c r="F68" s="153"/>
      <c r="G68" s="154"/>
      <c r="H68" s="11" t="s">
        <v>869</v>
      </c>
      <c r="I68" s="14">
        <v>20.84</v>
      </c>
      <c r="J68" s="121">
        <f t="shared" si="1"/>
        <v>41.68</v>
      </c>
      <c r="K68" s="127"/>
    </row>
    <row r="69" spans="1:11" ht="24">
      <c r="A69" s="126"/>
      <c r="B69" s="119">
        <v>6</v>
      </c>
      <c r="C69" s="10" t="s">
        <v>783</v>
      </c>
      <c r="D69" s="130" t="s">
        <v>783</v>
      </c>
      <c r="E69" s="130" t="s">
        <v>32</v>
      </c>
      <c r="F69" s="153"/>
      <c r="G69" s="154"/>
      <c r="H69" s="11" t="s">
        <v>870</v>
      </c>
      <c r="I69" s="14">
        <v>5.03</v>
      </c>
      <c r="J69" s="121">
        <f t="shared" si="1"/>
        <v>30.18</v>
      </c>
      <c r="K69" s="127"/>
    </row>
    <row r="70" spans="1:11">
      <c r="A70" s="126"/>
      <c r="B70" s="119">
        <v>10</v>
      </c>
      <c r="C70" s="10" t="s">
        <v>784</v>
      </c>
      <c r="D70" s="130" t="s">
        <v>784</v>
      </c>
      <c r="E70" s="130" t="s">
        <v>34</v>
      </c>
      <c r="F70" s="153" t="s">
        <v>279</v>
      </c>
      <c r="G70" s="154"/>
      <c r="H70" s="11" t="s">
        <v>785</v>
      </c>
      <c r="I70" s="14">
        <v>8.6199999999999992</v>
      </c>
      <c r="J70" s="121">
        <f t="shared" si="1"/>
        <v>86.199999999999989</v>
      </c>
      <c r="K70" s="127"/>
    </row>
    <row r="71" spans="1:11">
      <c r="A71" s="126"/>
      <c r="B71" s="119">
        <v>4</v>
      </c>
      <c r="C71" s="10" t="s">
        <v>786</v>
      </c>
      <c r="D71" s="130" t="s">
        <v>859</v>
      </c>
      <c r="E71" s="130" t="s">
        <v>787</v>
      </c>
      <c r="F71" s="153" t="s">
        <v>279</v>
      </c>
      <c r="G71" s="154"/>
      <c r="H71" s="11" t="s">
        <v>788</v>
      </c>
      <c r="I71" s="14">
        <v>25.15</v>
      </c>
      <c r="J71" s="121">
        <f t="shared" si="1"/>
        <v>100.6</v>
      </c>
      <c r="K71" s="127"/>
    </row>
    <row r="72" spans="1:11">
      <c r="A72" s="126"/>
      <c r="B72" s="119">
        <v>2</v>
      </c>
      <c r="C72" s="10" t="s">
        <v>789</v>
      </c>
      <c r="D72" s="130" t="s">
        <v>860</v>
      </c>
      <c r="E72" s="130" t="s">
        <v>304</v>
      </c>
      <c r="F72" s="153" t="s">
        <v>279</v>
      </c>
      <c r="G72" s="154"/>
      <c r="H72" s="11" t="s">
        <v>790</v>
      </c>
      <c r="I72" s="14">
        <v>23</v>
      </c>
      <c r="J72" s="121">
        <f t="shared" si="1"/>
        <v>46</v>
      </c>
      <c r="K72" s="127"/>
    </row>
    <row r="73" spans="1:11">
      <c r="A73" s="126"/>
      <c r="B73" s="119">
        <v>4</v>
      </c>
      <c r="C73" s="10" t="s">
        <v>791</v>
      </c>
      <c r="D73" s="130" t="s">
        <v>791</v>
      </c>
      <c r="E73" s="130" t="s">
        <v>300</v>
      </c>
      <c r="F73" s="153" t="s">
        <v>749</v>
      </c>
      <c r="G73" s="154"/>
      <c r="H73" s="11" t="s">
        <v>792</v>
      </c>
      <c r="I73" s="14">
        <v>12.22</v>
      </c>
      <c r="J73" s="121">
        <f t="shared" si="1"/>
        <v>48.88</v>
      </c>
      <c r="K73" s="127"/>
    </row>
    <row r="74" spans="1:11">
      <c r="A74" s="126"/>
      <c r="B74" s="119">
        <v>2</v>
      </c>
      <c r="C74" s="10" t="s">
        <v>793</v>
      </c>
      <c r="D74" s="130" t="s">
        <v>793</v>
      </c>
      <c r="E74" s="130" t="s">
        <v>31</v>
      </c>
      <c r="F74" s="153"/>
      <c r="G74" s="154"/>
      <c r="H74" s="11" t="s">
        <v>794</v>
      </c>
      <c r="I74" s="14">
        <v>8.6199999999999992</v>
      </c>
      <c r="J74" s="121">
        <f t="shared" si="1"/>
        <v>17.239999999999998</v>
      </c>
      <c r="K74" s="127"/>
    </row>
    <row r="75" spans="1:11" ht="36">
      <c r="A75" s="126"/>
      <c r="B75" s="119">
        <v>6</v>
      </c>
      <c r="C75" s="10" t="s">
        <v>795</v>
      </c>
      <c r="D75" s="130" t="s">
        <v>861</v>
      </c>
      <c r="E75" s="130" t="s">
        <v>236</v>
      </c>
      <c r="F75" s="153" t="s">
        <v>245</v>
      </c>
      <c r="G75" s="154"/>
      <c r="H75" s="11" t="s">
        <v>796</v>
      </c>
      <c r="I75" s="14">
        <v>44.91</v>
      </c>
      <c r="J75" s="121">
        <f t="shared" si="1"/>
        <v>269.45999999999998</v>
      </c>
      <c r="K75" s="127"/>
    </row>
    <row r="76" spans="1:11" ht="36">
      <c r="A76" s="126"/>
      <c r="B76" s="119">
        <v>16</v>
      </c>
      <c r="C76" s="10" t="s">
        <v>797</v>
      </c>
      <c r="D76" s="130" t="s">
        <v>862</v>
      </c>
      <c r="E76" s="130" t="s">
        <v>236</v>
      </c>
      <c r="F76" s="153" t="s">
        <v>112</v>
      </c>
      <c r="G76" s="154"/>
      <c r="H76" s="11" t="s">
        <v>798</v>
      </c>
      <c r="I76" s="14">
        <v>30.18</v>
      </c>
      <c r="J76" s="121">
        <f t="shared" si="1"/>
        <v>482.88</v>
      </c>
      <c r="K76" s="127"/>
    </row>
    <row r="77" spans="1:11" ht="36">
      <c r="A77" s="126"/>
      <c r="B77" s="119">
        <v>24</v>
      </c>
      <c r="C77" s="10" t="s">
        <v>797</v>
      </c>
      <c r="D77" s="130" t="s">
        <v>862</v>
      </c>
      <c r="E77" s="130" t="s">
        <v>236</v>
      </c>
      <c r="F77" s="153" t="s">
        <v>274</v>
      </c>
      <c r="G77" s="154"/>
      <c r="H77" s="11" t="s">
        <v>798</v>
      </c>
      <c r="I77" s="14">
        <v>30.18</v>
      </c>
      <c r="J77" s="121">
        <f t="shared" si="1"/>
        <v>724.31999999999994</v>
      </c>
      <c r="K77" s="127"/>
    </row>
    <row r="78" spans="1:11" ht="36">
      <c r="A78" s="126"/>
      <c r="B78" s="119">
        <v>1</v>
      </c>
      <c r="C78" s="10" t="s">
        <v>797</v>
      </c>
      <c r="D78" s="130" t="s">
        <v>862</v>
      </c>
      <c r="E78" s="130" t="s">
        <v>237</v>
      </c>
      <c r="F78" s="153" t="s">
        <v>112</v>
      </c>
      <c r="G78" s="154"/>
      <c r="H78" s="11" t="s">
        <v>798</v>
      </c>
      <c r="I78" s="14">
        <v>30.18</v>
      </c>
      <c r="J78" s="121">
        <f t="shared" si="1"/>
        <v>30.18</v>
      </c>
      <c r="K78" s="127"/>
    </row>
    <row r="79" spans="1:11" ht="24">
      <c r="A79" s="126"/>
      <c r="B79" s="119">
        <v>4</v>
      </c>
      <c r="C79" s="10" t="s">
        <v>799</v>
      </c>
      <c r="D79" s="130" t="s">
        <v>799</v>
      </c>
      <c r="E79" s="130" t="s">
        <v>30</v>
      </c>
      <c r="F79" s="153" t="s">
        <v>279</v>
      </c>
      <c r="G79" s="154"/>
      <c r="H79" s="11" t="s">
        <v>800</v>
      </c>
      <c r="I79" s="14">
        <v>21.2</v>
      </c>
      <c r="J79" s="121">
        <f t="shared" si="1"/>
        <v>84.8</v>
      </c>
      <c r="K79" s="127"/>
    </row>
    <row r="80" spans="1:11" ht="24">
      <c r="A80" s="126"/>
      <c r="B80" s="119">
        <v>10</v>
      </c>
      <c r="C80" s="10" t="s">
        <v>801</v>
      </c>
      <c r="D80" s="130" t="s">
        <v>801</v>
      </c>
      <c r="E80" s="130" t="s">
        <v>802</v>
      </c>
      <c r="F80" s="153"/>
      <c r="G80" s="154"/>
      <c r="H80" s="11" t="s">
        <v>803</v>
      </c>
      <c r="I80" s="14">
        <v>5.03</v>
      </c>
      <c r="J80" s="121">
        <f t="shared" si="1"/>
        <v>50.300000000000004</v>
      </c>
      <c r="K80" s="127"/>
    </row>
    <row r="81" spans="1:11" ht="24">
      <c r="A81" s="126"/>
      <c r="B81" s="119">
        <v>2</v>
      </c>
      <c r="C81" s="10" t="s">
        <v>804</v>
      </c>
      <c r="D81" s="130" t="s">
        <v>804</v>
      </c>
      <c r="E81" s="130" t="s">
        <v>317</v>
      </c>
      <c r="F81" s="153"/>
      <c r="G81" s="154"/>
      <c r="H81" s="11" t="s">
        <v>805</v>
      </c>
      <c r="I81" s="14">
        <v>15.81</v>
      </c>
      <c r="J81" s="121">
        <f t="shared" si="1"/>
        <v>31.62</v>
      </c>
      <c r="K81" s="127"/>
    </row>
    <row r="82" spans="1:11" ht="24">
      <c r="A82" s="126"/>
      <c r="B82" s="119">
        <v>2</v>
      </c>
      <c r="C82" s="10" t="s">
        <v>806</v>
      </c>
      <c r="D82" s="130" t="s">
        <v>806</v>
      </c>
      <c r="E82" s="130"/>
      <c r="F82" s="153"/>
      <c r="G82" s="154"/>
      <c r="H82" s="11" t="s">
        <v>807</v>
      </c>
      <c r="I82" s="14">
        <v>5.03</v>
      </c>
      <c r="J82" s="121">
        <f t="shared" si="1"/>
        <v>10.06</v>
      </c>
      <c r="K82" s="127"/>
    </row>
    <row r="83" spans="1:11" ht="24">
      <c r="A83" s="126"/>
      <c r="B83" s="119">
        <v>369</v>
      </c>
      <c r="C83" s="10" t="s">
        <v>808</v>
      </c>
      <c r="D83" s="130" t="s">
        <v>808</v>
      </c>
      <c r="E83" s="130"/>
      <c r="F83" s="153"/>
      <c r="G83" s="154"/>
      <c r="H83" s="11" t="s">
        <v>809</v>
      </c>
      <c r="I83" s="14">
        <v>5.03</v>
      </c>
      <c r="J83" s="121">
        <f t="shared" si="1"/>
        <v>1856.0700000000002</v>
      </c>
      <c r="K83" s="133"/>
    </row>
    <row r="84" spans="1:11">
      <c r="A84" s="126"/>
      <c r="B84" s="119">
        <v>2</v>
      </c>
      <c r="C84" s="10" t="s">
        <v>810</v>
      </c>
      <c r="D84" s="130" t="s">
        <v>863</v>
      </c>
      <c r="E84" s="130" t="s">
        <v>811</v>
      </c>
      <c r="F84" s="153"/>
      <c r="G84" s="154"/>
      <c r="H84" s="11" t="s">
        <v>812</v>
      </c>
      <c r="I84" s="14">
        <v>46.35</v>
      </c>
      <c r="J84" s="121">
        <f t="shared" si="1"/>
        <v>92.7</v>
      </c>
      <c r="K84" s="127"/>
    </row>
    <row r="85" spans="1:11">
      <c r="A85" s="126"/>
      <c r="B85" s="119">
        <v>2</v>
      </c>
      <c r="C85" s="10" t="s">
        <v>813</v>
      </c>
      <c r="D85" s="130" t="s">
        <v>864</v>
      </c>
      <c r="E85" s="130" t="s">
        <v>814</v>
      </c>
      <c r="F85" s="153"/>
      <c r="G85" s="154"/>
      <c r="H85" s="11" t="s">
        <v>815</v>
      </c>
      <c r="I85" s="14">
        <v>28.38</v>
      </c>
      <c r="J85" s="121">
        <f t="shared" si="1"/>
        <v>56.76</v>
      </c>
      <c r="K85" s="127"/>
    </row>
    <row r="86" spans="1:11" ht="24">
      <c r="A86" s="126"/>
      <c r="B86" s="119">
        <v>2</v>
      </c>
      <c r="C86" s="10" t="s">
        <v>816</v>
      </c>
      <c r="D86" s="130" t="s">
        <v>816</v>
      </c>
      <c r="E86" s="130" t="s">
        <v>30</v>
      </c>
      <c r="F86" s="153" t="s">
        <v>747</v>
      </c>
      <c r="G86" s="154"/>
      <c r="H86" s="11" t="s">
        <v>817</v>
      </c>
      <c r="I86" s="14">
        <v>44.55</v>
      </c>
      <c r="J86" s="121">
        <f t="shared" ref="J86:J110" si="2">I86*B86</f>
        <v>89.1</v>
      </c>
      <c r="K86" s="127"/>
    </row>
    <row r="87" spans="1:11" ht="24">
      <c r="A87" s="126"/>
      <c r="B87" s="119">
        <v>3</v>
      </c>
      <c r="C87" s="10" t="s">
        <v>655</v>
      </c>
      <c r="D87" s="130" t="s">
        <v>655</v>
      </c>
      <c r="E87" s="130" t="s">
        <v>31</v>
      </c>
      <c r="F87" s="153"/>
      <c r="G87" s="154"/>
      <c r="H87" s="11" t="s">
        <v>658</v>
      </c>
      <c r="I87" s="14">
        <v>55.33</v>
      </c>
      <c r="J87" s="121">
        <f t="shared" si="2"/>
        <v>165.99</v>
      </c>
      <c r="K87" s="127"/>
    </row>
    <row r="88" spans="1:11">
      <c r="A88" s="126"/>
      <c r="B88" s="119">
        <v>3</v>
      </c>
      <c r="C88" s="10" t="s">
        <v>818</v>
      </c>
      <c r="D88" s="130" t="s">
        <v>818</v>
      </c>
      <c r="E88" s="130" t="s">
        <v>31</v>
      </c>
      <c r="F88" s="153" t="s">
        <v>279</v>
      </c>
      <c r="G88" s="154"/>
      <c r="H88" s="11" t="s">
        <v>819</v>
      </c>
      <c r="I88" s="14">
        <v>71.5</v>
      </c>
      <c r="J88" s="121">
        <f t="shared" si="2"/>
        <v>214.5</v>
      </c>
      <c r="K88" s="127"/>
    </row>
    <row r="89" spans="1:11">
      <c r="A89" s="126"/>
      <c r="B89" s="119">
        <v>2</v>
      </c>
      <c r="C89" s="10" t="s">
        <v>820</v>
      </c>
      <c r="D89" s="130" t="s">
        <v>820</v>
      </c>
      <c r="E89" s="130" t="s">
        <v>28</v>
      </c>
      <c r="F89" s="153"/>
      <c r="G89" s="154"/>
      <c r="H89" s="11" t="s">
        <v>821</v>
      </c>
      <c r="I89" s="14">
        <v>12.93</v>
      </c>
      <c r="J89" s="121">
        <f t="shared" si="2"/>
        <v>25.86</v>
      </c>
      <c r="K89" s="127"/>
    </row>
    <row r="90" spans="1:11">
      <c r="A90" s="126"/>
      <c r="B90" s="119">
        <v>8</v>
      </c>
      <c r="C90" s="10" t="s">
        <v>820</v>
      </c>
      <c r="D90" s="130" t="s">
        <v>820</v>
      </c>
      <c r="E90" s="130" t="s">
        <v>31</v>
      </c>
      <c r="F90" s="153"/>
      <c r="G90" s="154"/>
      <c r="H90" s="11" t="s">
        <v>821</v>
      </c>
      <c r="I90" s="14">
        <v>12.93</v>
      </c>
      <c r="J90" s="121">
        <f t="shared" si="2"/>
        <v>103.44</v>
      </c>
      <c r="K90" s="127"/>
    </row>
    <row r="91" spans="1:11" ht="24">
      <c r="A91" s="126"/>
      <c r="B91" s="119">
        <v>3</v>
      </c>
      <c r="C91" s="10" t="s">
        <v>606</v>
      </c>
      <c r="D91" s="130" t="s">
        <v>606</v>
      </c>
      <c r="E91" s="130" t="s">
        <v>30</v>
      </c>
      <c r="F91" s="153" t="s">
        <v>279</v>
      </c>
      <c r="G91" s="154"/>
      <c r="H91" s="11" t="s">
        <v>608</v>
      </c>
      <c r="I91" s="14">
        <v>24.79</v>
      </c>
      <c r="J91" s="121">
        <f t="shared" si="2"/>
        <v>74.37</v>
      </c>
      <c r="K91" s="127"/>
    </row>
    <row r="92" spans="1:11" ht="24">
      <c r="A92" s="126"/>
      <c r="B92" s="119">
        <v>2</v>
      </c>
      <c r="C92" s="10" t="s">
        <v>822</v>
      </c>
      <c r="D92" s="130" t="s">
        <v>822</v>
      </c>
      <c r="E92" s="130" t="s">
        <v>30</v>
      </c>
      <c r="F92" s="153"/>
      <c r="G92" s="154"/>
      <c r="H92" s="11" t="s">
        <v>823</v>
      </c>
      <c r="I92" s="14">
        <v>24.79</v>
      </c>
      <c r="J92" s="121">
        <f t="shared" si="2"/>
        <v>49.58</v>
      </c>
      <c r="K92" s="127"/>
    </row>
    <row r="93" spans="1:11" ht="36">
      <c r="A93" s="126"/>
      <c r="B93" s="119">
        <v>2</v>
      </c>
      <c r="C93" s="10" t="s">
        <v>824</v>
      </c>
      <c r="D93" s="130" t="s">
        <v>824</v>
      </c>
      <c r="E93" s="130" t="s">
        <v>32</v>
      </c>
      <c r="F93" s="153"/>
      <c r="G93" s="154"/>
      <c r="H93" s="11" t="s">
        <v>825</v>
      </c>
      <c r="I93" s="14">
        <v>6.83</v>
      </c>
      <c r="J93" s="121">
        <f t="shared" si="2"/>
        <v>13.66</v>
      </c>
      <c r="K93" s="127"/>
    </row>
    <row r="94" spans="1:11">
      <c r="A94" s="126"/>
      <c r="B94" s="119">
        <v>9</v>
      </c>
      <c r="C94" s="10" t="s">
        <v>650</v>
      </c>
      <c r="D94" s="130" t="s">
        <v>650</v>
      </c>
      <c r="E94" s="130" t="s">
        <v>641</v>
      </c>
      <c r="F94" s="153"/>
      <c r="G94" s="154"/>
      <c r="H94" s="11" t="s">
        <v>652</v>
      </c>
      <c r="I94" s="14">
        <v>5.03</v>
      </c>
      <c r="J94" s="121">
        <f t="shared" si="2"/>
        <v>45.27</v>
      </c>
      <c r="K94" s="127"/>
    </row>
    <row r="95" spans="1:11" ht="24">
      <c r="A95" s="126"/>
      <c r="B95" s="119">
        <v>2</v>
      </c>
      <c r="C95" s="10" t="s">
        <v>826</v>
      </c>
      <c r="D95" s="130" t="s">
        <v>826</v>
      </c>
      <c r="E95" s="130" t="s">
        <v>32</v>
      </c>
      <c r="F95" s="153"/>
      <c r="G95" s="154"/>
      <c r="H95" s="11" t="s">
        <v>827</v>
      </c>
      <c r="I95" s="14">
        <v>63.6</v>
      </c>
      <c r="J95" s="121">
        <f t="shared" si="2"/>
        <v>127.2</v>
      </c>
      <c r="K95" s="127"/>
    </row>
    <row r="96" spans="1:11" ht="24">
      <c r="A96" s="126"/>
      <c r="B96" s="119">
        <v>2</v>
      </c>
      <c r="C96" s="10" t="s">
        <v>828</v>
      </c>
      <c r="D96" s="130" t="s">
        <v>828</v>
      </c>
      <c r="E96" s="130" t="s">
        <v>31</v>
      </c>
      <c r="F96" s="153"/>
      <c r="G96" s="154"/>
      <c r="H96" s="11" t="s">
        <v>829</v>
      </c>
      <c r="I96" s="14">
        <v>35.57</v>
      </c>
      <c r="J96" s="121">
        <f t="shared" si="2"/>
        <v>71.14</v>
      </c>
      <c r="K96" s="127"/>
    </row>
    <row r="97" spans="1:11" ht="24">
      <c r="A97" s="126"/>
      <c r="B97" s="119">
        <v>2</v>
      </c>
      <c r="C97" s="10" t="s">
        <v>830</v>
      </c>
      <c r="D97" s="130" t="s">
        <v>830</v>
      </c>
      <c r="E97" s="130" t="s">
        <v>31</v>
      </c>
      <c r="F97" s="153"/>
      <c r="G97" s="154"/>
      <c r="H97" s="11" t="s">
        <v>831</v>
      </c>
      <c r="I97" s="14">
        <v>67.19</v>
      </c>
      <c r="J97" s="121">
        <f t="shared" si="2"/>
        <v>134.38</v>
      </c>
      <c r="K97" s="127"/>
    </row>
    <row r="98" spans="1:11" ht="24">
      <c r="A98" s="126"/>
      <c r="B98" s="119">
        <v>4</v>
      </c>
      <c r="C98" s="10" t="s">
        <v>832</v>
      </c>
      <c r="D98" s="130" t="s">
        <v>832</v>
      </c>
      <c r="E98" s="130" t="s">
        <v>33</v>
      </c>
      <c r="F98" s="153"/>
      <c r="G98" s="154"/>
      <c r="H98" s="11" t="s">
        <v>833</v>
      </c>
      <c r="I98" s="14">
        <v>48.15</v>
      </c>
      <c r="J98" s="121">
        <f t="shared" si="2"/>
        <v>192.6</v>
      </c>
      <c r="K98" s="127"/>
    </row>
    <row r="99" spans="1:11" ht="24">
      <c r="A99" s="126"/>
      <c r="B99" s="119">
        <v>2</v>
      </c>
      <c r="C99" s="10" t="s">
        <v>834</v>
      </c>
      <c r="D99" s="130" t="s">
        <v>834</v>
      </c>
      <c r="E99" s="130" t="s">
        <v>31</v>
      </c>
      <c r="F99" s="153" t="s">
        <v>115</v>
      </c>
      <c r="G99" s="154"/>
      <c r="H99" s="11" t="s">
        <v>835</v>
      </c>
      <c r="I99" s="14">
        <v>28.03</v>
      </c>
      <c r="J99" s="121">
        <f t="shared" si="2"/>
        <v>56.06</v>
      </c>
      <c r="K99" s="127"/>
    </row>
    <row r="100" spans="1:11" ht="24">
      <c r="A100" s="126"/>
      <c r="B100" s="119">
        <v>3</v>
      </c>
      <c r="C100" s="10" t="s">
        <v>836</v>
      </c>
      <c r="D100" s="130" t="s">
        <v>836</v>
      </c>
      <c r="E100" s="130"/>
      <c r="F100" s="153"/>
      <c r="G100" s="154"/>
      <c r="H100" s="11" t="s">
        <v>837</v>
      </c>
      <c r="I100" s="14">
        <v>21.92</v>
      </c>
      <c r="J100" s="121">
        <f t="shared" si="2"/>
        <v>65.760000000000005</v>
      </c>
      <c r="K100" s="127"/>
    </row>
    <row r="101" spans="1:11" ht="24">
      <c r="A101" s="126"/>
      <c r="B101" s="119">
        <v>2</v>
      </c>
      <c r="C101" s="10" t="s">
        <v>838</v>
      </c>
      <c r="D101" s="130" t="s">
        <v>838</v>
      </c>
      <c r="E101" s="130" t="s">
        <v>277</v>
      </c>
      <c r="F101" s="153"/>
      <c r="G101" s="154"/>
      <c r="H101" s="11" t="s">
        <v>839</v>
      </c>
      <c r="I101" s="14">
        <v>71.5</v>
      </c>
      <c r="J101" s="121">
        <f t="shared" si="2"/>
        <v>143</v>
      </c>
      <c r="K101" s="127"/>
    </row>
    <row r="102" spans="1:11" ht="24">
      <c r="A102" s="126"/>
      <c r="B102" s="119">
        <v>1</v>
      </c>
      <c r="C102" s="10" t="s">
        <v>840</v>
      </c>
      <c r="D102" s="130" t="s">
        <v>840</v>
      </c>
      <c r="E102" s="130" t="s">
        <v>112</v>
      </c>
      <c r="F102" s="153"/>
      <c r="G102" s="154"/>
      <c r="H102" s="11" t="s">
        <v>841</v>
      </c>
      <c r="I102" s="14">
        <v>132.94</v>
      </c>
      <c r="J102" s="121">
        <f t="shared" si="2"/>
        <v>132.94</v>
      </c>
      <c r="K102" s="127"/>
    </row>
    <row r="103" spans="1:11" ht="24">
      <c r="A103" s="126"/>
      <c r="B103" s="119">
        <v>1</v>
      </c>
      <c r="C103" s="10" t="s">
        <v>842</v>
      </c>
      <c r="D103" s="130" t="s">
        <v>842</v>
      </c>
      <c r="E103" s="130" t="s">
        <v>112</v>
      </c>
      <c r="F103" s="153"/>
      <c r="G103" s="154"/>
      <c r="H103" s="11" t="s">
        <v>843</v>
      </c>
      <c r="I103" s="14">
        <v>86.23</v>
      </c>
      <c r="J103" s="121">
        <f t="shared" si="2"/>
        <v>86.23</v>
      </c>
      <c r="K103" s="127"/>
    </row>
    <row r="104" spans="1:11" ht="24">
      <c r="A104" s="126"/>
      <c r="B104" s="119">
        <v>1</v>
      </c>
      <c r="C104" s="10" t="s">
        <v>842</v>
      </c>
      <c r="D104" s="130" t="s">
        <v>842</v>
      </c>
      <c r="E104" s="130" t="s">
        <v>216</v>
      </c>
      <c r="F104" s="153"/>
      <c r="G104" s="154"/>
      <c r="H104" s="11" t="s">
        <v>843</v>
      </c>
      <c r="I104" s="14">
        <v>86.23</v>
      </c>
      <c r="J104" s="121">
        <f t="shared" si="2"/>
        <v>86.23</v>
      </c>
      <c r="K104" s="127"/>
    </row>
    <row r="105" spans="1:11" ht="24">
      <c r="A105" s="126"/>
      <c r="B105" s="119">
        <v>1</v>
      </c>
      <c r="C105" s="10" t="s">
        <v>844</v>
      </c>
      <c r="D105" s="130" t="s">
        <v>844</v>
      </c>
      <c r="E105" s="130" t="s">
        <v>269</v>
      </c>
      <c r="F105" s="153"/>
      <c r="G105" s="154"/>
      <c r="H105" s="11" t="s">
        <v>845</v>
      </c>
      <c r="I105" s="14">
        <v>86.23</v>
      </c>
      <c r="J105" s="121">
        <f t="shared" si="2"/>
        <v>86.23</v>
      </c>
      <c r="K105" s="127"/>
    </row>
    <row r="106" spans="1:11" ht="24">
      <c r="A106" s="126"/>
      <c r="B106" s="119">
        <v>1</v>
      </c>
      <c r="C106" s="10" t="s">
        <v>846</v>
      </c>
      <c r="D106" s="130" t="s">
        <v>846</v>
      </c>
      <c r="E106" s="130"/>
      <c r="F106" s="153"/>
      <c r="G106" s="154"/>
      <c r="H106" s="11" t="s">
        <v>847</v>
      </c>
      <c r="I106" s="14">
        <v>190.79</v>
      </c>
      <c r="J106" s="121">
        <f t="shared" si="2"/>
        <v>190.79</v>
      </c>
      <c r="K106" s="127"/>
    </row>
    <row r="107" spans="1:11" ht="24">
      <c r="A107" s="126"/>
      <c r="B107" s="119">
        <v>1</v>
      </c>
      <c r="C107" s="10" t="s">
        <v>848</v>
      </c>
      <c r="D107" s="130" t="s">
        <v>848</v>
      </c>
      <c r="E107" s="130" t="s">
        <v>749</v>
      </c>
      <c r="F107" s="153"/>
      <c r="G107" s="154"/>
      <c r="H107" s="11" t="s">
        <v>849</v>
      </c>
      <c r="I107" s="14">
        <v>23</v>
      </c>
      <c r="J107" s="121">
        <f t="shared" si="2"/>
        <v>23</v>
      </c>
      <c r="K107" s="127"/>
    </row>
    <row r="108" spans="1:11" ht="24">
      <c r="A108" s="126"/>
      <c r="B108" s="119">
        <v>1</v>
      </c>
      <c r="C108" s="10" t="s">
        <v>850</v>
      </c>
      <c r="D108" s="130" t="s">
        <v>850</v>
      </c>
      <c r="E108" s="130" t="s">
        <v>851</v>
      </c>
      <c r="F108" s="153"/>
      <c r="G108" s="154"/>
      <c r="H108" s="11" t="s">
        <v>852</v>
      </c>
      <c r="I108" s="14">
        <v>26.59</v>
      </c>
      <c r="J108" s="121">
        <f t="shared" si="2"/>
        <v>26.59</v>
      </c>
      <c r="K108" s="127"/>
    </row>
    <row r="109" spans="1:11" ht="24">
      <c r="A109" s="126"/>
      <c r="B109" s="119">
        <v>1</v>
      </c>
      <c r="C109" s="10" t="s">
        <v>853</v>
      </c>
      <c r="D109" s="130" t="s">
        <v>853</v>
      </c>
      <c r="E109" s="130" t="s">
        <v>31</v>
      </c>
      <c r="F109" s="153" t="s">
        <v>279</v>
      </c>
      <c r="G109" s="154"/>
      <c r="H109" s="11" t="s">
        <v>854</v>
      </c>
      <c r="I109" s="14">
        <v>105.99</v>
      </c>
      <c r="J109" s="121">
        <f t="shared" si="2"/>
        <v>105.99</v>
      </c>
      <c r="K109" s="127"/>
    </row>
    <row r="110" spans="1:11" ht="24">
      <c r="A110" s="126"/>
      <c r="B110" s="120">
        <v>1</v>
      </c>
      <c r="C110" s="12" t="s">
        <v>855</v>
      </c>
      <c r="D110" s="131" t="s">
        <v>855</v>
      </c>
      <c r="E110" s="131" t="s">
        <v>279</v>
      </c>
      <c r="F110" s="163"/>
      <c r="G110" s="164"/>
      <c r="H110" s="13" t="s">
        <v>856</v>
      </c>
      <c r="I110" s="15">
        <v>26.59</v>
      </c>
      <c r="J110" s="122">
        <f t="shared" si="2"/>
        <v>26.59</v>
      </c>
      <c r="K110" s="127"/>
    </row>
    <row r="111" spans="1:11" ht="13.5" thickBot="1">
      <c r="A111" s="126"/>
      <c r="B111" s="139"/>
      <c r="C111" s="139"/>
      <c r="D111" s="139"/>
      <c r="E111" s="139"/>
      <c r="F111" s="139"/>
      <c r="G111" s="139"/>
      <c r="H111" s="139"/>
      <c r="I111" s="140" t="s">
        <v>261</v>
      </c>
      <c r="J111" s="141">
        <f>SUM(J22:J110)</f>
        <v>11256.490000000003</v>
      </c>
      <c r="K111" s="127"/>
    </row>
    <row r="112" spans="1:11">
      <c r="A112" s="126"/>
      <c r="B112" s="139"/>
      <c r="C112" s="147" t="s">
        <v>873</v>
      </c>
      <c r="D112" s="149"/>
      <c r="E112" s="149"/>
      <c r="F112" s="144"/>
      <c r="G112" s="150"/>
      <c r="H112" s="165" t="s">
        <v>874</v>
      </c>
      <c r="I112" s="165"/>
      <c r="J112" s="141">
        <f>J111*-0.4</f>
        <v>-4502.5960000000014</v>
      </c>
      <c r="K112" s="127"/>
    </row>
    <row r="113" spans="1:11" ht="13.5" outlineLevel="1" thickBot="1">
      <c r="A113" s="126"/>
      <c r="B113" s="139"/>
      <c r="C113" s="151" t="s">
        <v>875</v>
      </c>
      <c r="D113" s="148">
        <v>44637</v>
      </c>
      <c r="E113" s="143">
        <f>J14+90</f>
        <v>45439</v>
      </c>
      <c r="F113" s="145"/>
      <c r="G113" s="146"/>
      <c r="H113" s="165" t="s">
        <v>876</v>
      </c>
      <c r="I113" s="165"/>
      <c r="J113" s="141">
        <v>0</v>
      </c>
      <c r="K113" s="127"/>
    </row>
    <row r="114" spans="1:11">
      <c r="A114" s="126"/>
      <c r="B114" s="139"/>
      <c r="C114" s="139"/>
      <c r="D114" s="139"/>
      <c r="E114" s="139"/>
      <c r="F114" s="139"/>
      <c r="G114" s="139"/>
      <c r="H114" s="139"/>
      <c r="I114" s="140" t="s">
        <v>263</v>
      </c>
      <c r="J114" s="141">
        <f>SUM(J111:J113)</f>
        <v>6753.8940000000021</v>
      </c>
      <c r="K114" s="127"/>
    </row>
    <row r="115" spans="1:11">
      <c r="A115" s="6"/>
      <c r="B115" s="7"/>
      <c r="C115" s="7"/>
      <c r="D115" s="7"/>
      <c r="E115" s="7"/>
      <c r="F115" s="7"/>
      <c r="G115" s="7"/>
      <c r="H115" s="7" t="s">
        <v>877</v>
      </c>
      <c r="I115" s="7"/>
      <c r="J115" s="7"/>
      <c r="K115" s="8"/>
    </row>
    <row r="117" spans="1:11">
      <c r="H117" s="1" t="s">
        <v>871</v>
      </c>
      <c r="I117" s="103">
        <f>'Tax Invoice'!E14</f>
        <v>1</v>
      </c>
    </row>
    <row r="118" spans="1:11">
      <c r="H118" s="1" t="s">
        <v>711</v>
      </c>
      <c r="I118" s="103">
        <v>36.549999999999997</v>
      </c>
    </row>
    <row r="119" spans="1:11">
      <c r="H119" s="1" t="s">
        <v>714</v>
      </c>
      <c r="I119" s="103">
        <f>I121/I118</f>
        <v>307.97510259917931</v>
      </c>
    </row>
    <row r="120" spans="1:11">
      <c r="H120" s="1" t="s">
        <v>715</v>
      </c>
      <c r="I120" s="103">
        <f>I122/I118</f>
        <v>184.7850615595076</v>
      </c>
    </row>
    <row r="121" spans="1:11">
      <c r="H121" s="1" t="s">
        <v>712</v>
      </c>
      <c r="I121" s="103">
        <f>J111*I117</f>
        <v>11256.490000000003</v>
      </c>
    </row>
    <row r="122" spans="1:11">
      <c r="H122" s="1" t="s">
        <v>713</v>
      </c>
      <c r="I122" s="103">
        <f>J114*I117</f>
        <v>6753.8940000000021</v>
      </c>
    </row>
  </sheetData>
  <mergeCells count="95">
    <mergeCell ref="F110:G110"/>
    <mergeCell ref="H112:I112"/>
    <mergeCell ref="H113:I113"/>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1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773</v>
      </c>
      <c r="O1" t="s">
        <v>149</v>
      </c>
      <c r="T1" t="s">
        <v>261</v>
      </c>
      <c r="U1">
        <v>11256.490000000003</v>
      </c>
    </row>
    <row r="2" spans="1:21" ht="15.75">
      <c r="A2" s="126"/>
      <c r="B2" s="137" t="s">
        <v>139</v>
      </c>
      <c r="C2" s="132"/>
      <c r="D2" s="132"/>
      <c r="E2" s="132"/>
      <c r="F2" s="132"/>
      <c r="G2" s="132"/>
      <c r="H2" s="132"/>
      <c r="I2" s="138" t="s">
        <v>145</v>
      </c>
      <c r="J2" s="127"/>
      <c r="T2" t="s">
        <v>190</v>
      </c>
      <c r="U2">
        <v>718.61</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11975.100000000004</v>
      </c>
    </row>
    <row r="5" spans="1:21">
      <c r="A5" s="126"/>
      <c r="B5" s="134" t="s">
        <v>142</v>
      </c>
      <c r="C5" s="132"/>
      <c r="D5" s="132"/>
      <c r="E5" s="132"/>
      <c r="F5" s="132"/>
      <c r="G5" s="132"/>
      <c r="H5" s="132"/>
      <c r="I5" s="132"/>
      <c r="J5" s="127"/>
      <c r="S5" t="s">
        <v>865</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718</v>
      </c>
      <c r="C10" s="132"/>
      <c r="D10" s="132"/>
      <c r="E10" s="127"/>
      <c r="F10" s="128"/>
      <c r="G10" s="128" t="s">
        <v>718</v>
      </c>
      <c r="H10" s="132"/>
      <c r="I10" s="155"/>
      <c r="J10" s="127"/>
    </row>
    <row r="11" spans="1:21">
      <c r="A11" s="126"/>
      <c r="B11" s="126" t="s">
        <v>719</v>
      </c>
      <c r="C11" s="132"/>
      <c r="D11" s="132"/>
      <c r="E11" s="127"/>
      <c r="F11" s="128"/>
      <c r="G11" s="128" t="s">
        <v>719</v>
      </c>
      <c r="H11" s="132"/>
      <c r="I11" s="156"/>
      <c r="J11" s="127"/>
    </row>
    <row r="12" spans="1:21">
      <c r="A12" s="126"/>
      <c r="B12" s="126" t="s">
        <v>720</v>
      </c>
      <c r="C12" s="132"/>
      <c r="D12" s="132"/>
      <c r="E12" s="127"/>
      <c r="F12" s="128"/>
      <c r="G12" s="128" t="s">
        <v>720</v>
      </c>
      <c r="H12" s="132"/>
      <c r="I12" s="132"/>
      <c r="J12" s="127"/>
    </row>
    <row r="13" spans="1:21">
      <c r="A13" s="126"/>
      <c r="B13" s="126" t="s">
        <v>721</v>
      </c>
      <c r="C13" s="132"/>
      <c r="D13" s="132"/>
      <c r="E13" s="127"/>
      <c r="F13" s="128"/>
      <c r="G13" s="128" t="s">
        <v>721</v>
      </c>
      <c r="H13" s="132"/>
      <c r="I13" s="111" t="s">
        <v>16</v>
      </c>
      <c r="J13" s="127"/>
    </row>
    <row r="14" spans="1:21">
      <c r="A14" s="126"/>
      <c r="B14" s="126" t="s">
        <v>157</v>
      </c>
      <c r="C14" s="132"/>
      <c r="D14" s="132"/>
      <c r="E14" s="127"/>
      <c r="F14" s="128"/>
      <c r="G14" s="128" t="s">
        <v>157</v>
      </c>
      <c r="H14" s="132"/>
      <c r="I14" s="157">
        <v>45347</v>
      </c>
      <c r="J14" s="127"/>
    </row>
    <row r="15" spans="1:21">
      <c r="A15" s="126"/>
      <c r="B15" s="6" t="s">
        <v>11</v>
      </c>
      <c r="C15" s="7"/>
      <c r="D15" s="7"/>
      <c r="E15" s="8"/>
      <c r="F15" s="128"/>
      <c r="G15" s="9" t="s">
        <v>11</v>
      </c>
      <c r="H15" s="132"/>
      <c r="I15" s="158"/>
      <c r="J15" s="127"/>
    </row>
    <row r="16" spans="1:21">
      <c r="A16" s="126"/>
      <c r="B16" s="132"/>
      <c r="C16" s="132"/>
      <c r="D16" s="132"/>
      <c r="E16" s="132"/>
      <c r="F16" s="132"/>
      <c r="G16" s="132"/>
      <c r="H16" s="136" t="s">
        <v>147</v>
      </c>
      <c r="I16" s="142">
        <v>41839</v>
      </c>
      <c r="J16" s="127"/>
    </row>
    <row r="17" spans="1:16">
      <c r="A17" s="126"/>
      <c r="B17" s="132" t="s">
        <v>722</v>
      </c>
      <c r="C17" s="132"/>
      <c r="D17" s="132"/>
      <c r="E17" s="132"/>
      <c r="F17" s="132"/>
      <c r="G17" s="132"/>
      <c r="H17" s="136" t="s">
        <v>148</v>
      </c>
      <c r="I17" s="142"/>
      <c r="J17" s="127"/>
    </row>
    <row r="18" spans="1:16" ht="18">
      <c r="A18" s="126"/>
      <c r="B18" s="132" t="s">
        <v>723</v>
      </c>
      <c r="C18" s="132"/>
      <c r="D18" s="132"/>
      <c r="E18" s="132"/>
      <c r="F18" s="132"/>
      <c r="G18" s="132"/>
      <c r="H18" s="135" t="s">
        <v>264</v>
      </c>
      <c r="I18" s="116" t="s">
        <v>282</v>
      </c>
      <c r="J18" s="127"/>
    </row>
    <row r="19" spans="1:16">
      <c r="A19" s="126"/>
      <c r="B19" s="132"/>
      <c r="C19" s="132"/>
      <c r="D19" s="132"/>
      <c r="E19" s="132"/>
      <c r="F19" s="132"/>
      <c r="G19" s="132"/>
      <c r="H19" s="132"/>
      <c r="I19" s="132"/>
      <c r="J19" s="127"/>
      <c r="P19">
        <v>45347</v>
      </c>
    </row>
    <row r="20" spans="1:16">
      <c r="A20" s="126"/>
      <c r="B20" s="112" t="s">
        <v>204</v>
      </c>
      <c r="C20" s="112" t="s">
        <v>205</v>
      </c>
      <c r="D20" s="129" t="s">
        <v>206</v>
      </c>
      <c r="E20" s="159" t="s">
        <v>207</v>
      </c>
      <c r="F20" s="160"/>
      <c r="G20" s="112" t="s">
        <v>174</v>
      </c>
      <c r="H20" s="112" t="s">
        <v>208</v>
      </c>
      <c r="I20" s="112" t="s">
        <v>26</v>
      </c>
      <c r="J20" s="127"/>
    </row>
    <row r="21" spans="1:16">
      <c r="A21" s="126"/>
      <c r="B21" s="117"/>
      <c r="C21" s="117"/>
      <c r="D21" s="118"/>
      <c r="E21" s="161"/>
      <c r="F21" s="162"/>
      <c r="G21" s="117" t="s">
        <v>146</v>
      </c>
      <c r="H21" s="117"/>
      <c r="I21" s="117"/>
      <c r="J21" s="127"/>
    </row>
    <row r="22" spans="1:16" ht="108">
      <c r="A22" s="126"/>
      <c r="B22" s="119">
        <v>8</v>
      </c>
      <c r="C22" s="10" t="s">
        <v>724</v>
      </c>
      <c r="D22" s="130" t="s">
        <v>30</v>
      </c>
      <c r="E22" s="153" t="s">
        <v>279</v>
      </c>
      <c r="F22" s="154"/>
      <c r="G22" s="11" t="s">
        <v>725</v>
      </c>
      <c r="H22" s="14">
        <v>7.55</v>
      </c>
      <c r="I22" s="121">
        <f t="shared" ref="I22:I53" si="0">H22*B22</f>
        <v>60.4</v>
      </c>
      <c r="J22" s="127"/>
    </row>
    <row r="23" spans="1:16" ht="108">
      <c r="A23" s="126"/>
      <c r="B23" s="119">
        <v>2</v>
      </c>
      <c r="C23" s="10" t="s">
        <v>724</v>
      </c>
      <c r="D23" s="130" t="s">
        <v>30</v>
      </c>
      <c r="E23" s="153" t="s">
        <v>115</v>
      </c>
      <c r="F23" s="154"/>
      <c r="G23" s="11" t="s">
        <v>725</v>
      </c>
      <c r="H23" s="14">
        <v>7.55</v>
      </c>
      <c r="I23" s="121">
        <f t="shared" si="0"/>
        <v>15.1</v>
      </c>
      <c r="J23" s="127"/>
    </row>
    <row r="24" spans="1:16" ht="168">
      <c r="A24" s="126"/>
      <c r="B24" s="119">
        <v>9</v>
      </c>
      <c r="C24" s="10" t="s">
        <v>586</v>
      </c>
      <c r="D24" s="130"/>
      <c r="E24" s="153"/>
      <c r="F24" s="154"/>
      <c r="G24" s="11" t="s">
        <v>281</v>
      </c>
      <c r="H24" s="14">
        <v>12.22</v>
      </c>
      <c r="I24" s="121">
        <f t="shared" si="0"/>
        <v>109.98</v>
      </c>
      <c r="J24" s="127"/>
    </row>
    <row r="25" spans="1:16" ht="84">
      <c r="A25" s="126"/>
      <c r="B25" s="119">
        <v>24</v>
      </c>
      <c r="C25" s="10" t="s">
        <v>726</v>
      </c>
      <c r="D25" s="130" t="s">
        <v>30</v>
      </c>
      <c r="E25" s="153" t="s">
        <v>279</v>
      </c>
      <c r="F25" s="154"/>
      <c r="G25" s="11" t="s">
        <v>727</v>
      </c>
      <c r="H25" s="14">
        <v>5.03</v>
      </c>
      <c r="I25" s="121">
        <f t="shared" si="0"/>
        <v>120.72</v>
      </c>
      <c r="J25" s="127"/>
    </row>
    <row r="26" spans="1:16" ht="132">
      <c r="A26" s="126"/>
      <c r="B26" s="119">
        <v>4</v>
      </c>
      <c r="C26" s="10" t="s">
        <v>728</v>
      </c>
      <c r="D26" s="130" t="s">
        <v>216</v>
      </c>
      <c r="E26" s="153"/>
      <c r="F26" s="154"/>
      <c r="G26" s="11" t="s">
        <v>729</v>
      </c>
      <c r="H26" s="14">
        <v>12.22</v>
      </c>
      <c r="I26" s="121">
        <f t="shared" si="0"/>
        <v>48.88</v>
      </c>
      <c r="J26" s="127"/>
    </row>
    <row r="27" spans="1:16" ht="132">
      <c r="A27" s="126"/>
      <c r="B27" s="119">
        <v>3</v>
      </c>
      <c r="C27" s="10" t="s">
        <v>730</v>
      </c>
      <c r="D27" s="130" t="s">
        <v>216</v>
      </c>
      <c r="E27" s="153"/>
      <c r="F27" s="154"/>
      <c r="G27" s="11" t="s">
        <v>731</v>
      </c>
      <c r="H27" s="14">
        <v>12.22</v>
      </c>
      <c r="I27" s="121">
        <f t="shared" si="0"/>
        <v>36.660000000000004</v>
      </c>
      <c r="J27" s="127"/>
    </row>
    <row r="28" spans="1:16" ht="132">
      <c r="A28" s="126"/>
      <c r="B28" s="119">
        <v>2</v>
      </c>
      <c r="C28" s="10" t="s">
        <v>730</v>
      </c>
      <c r="D28" s="130" t="s">
        <v>218</v>
      </c>
      <c r="E28" s="153"/>
      <c r="F28" s="154"/>
      <c r="G28" s="11" t="s">
        <v>731</v>
      </c>
      <c r="H28" s="14">
        <v>12.22</v>
      </c>
      <c r="I28" s="121">
        <f t="shared" si="0"/>
        <v>24.44</v>
      </c>
      <c r="J28" s="127"/>
    </row>
    <row r="29" spans="1:16" ht="132">
      <c r="A29" s="126"/>
      <c r="B29" s="119">
        <v>2</v>
      </c>
      <c r="C29" s="10" t="s">
        <v>730</v>
      </c>
      <c r="D29" s="130" t="s">
        <v>273</v>
      </c>
      <c r="E29" s="153"/>
      <c r="F29" s="154"/>
      <c r="G29" s="11" t="s">
        <v>731</v>
      </c>
      <c r="H29" s="14">
        <v>12.22</v>
      </c>
      <c r="I29" s="121">
        <f t="shared" si="0"/>
        <v>24.44</v>
      </c>
      <c r="J29" s="127"/>
    </row>
    <row r="30" spans="1:16" ht="132">
      <c r="A30" s="126"/>
      <c r="B30" s="119">
        <v>1</v>
      </c>
      <c r="C30" s="10" t="s">
        <v>730</v>
      </c>
      <c r="D30" s="130" t="s">
        <v>274</v>
      </c>
      <c r="E30" s="153"/>
      <c r="F30" s="154"/>
      <c r="G30" s="11" t="s">
        <v>731</v>
      </c>
      <c r="H30" s="14">
        <v>12.22</v>
      </c>
      <c r="I30" s="121">
        <f t="shared" si="0"/>
        <v>12.22</v>
      </c>
      <c r="J30" s="127"/>
    </row>
    <row r="31" spans="1:16" ht="132">
      <c r="A31" s="126"/>
      <c r="B31" s="119">
        <v>2</v>
      </c>
      <c r="C31" s="10" t="s">
        <v>732</v>
      </c>
      <c r="D31" s="130" t="s">
        <v>733</v>
      </c>
      <c r="E31" s="153" t="s">
        <v>28</v>
      </c>
      <c r="F31" s="154"/>
      <c r="G31" s="11" t="s">
        <v>734</v>
      </c>
      <c r="H31" s="14">
        <v>6.83</v>
      </c>
      <c r="I31" s="121">
        <f t="shared" si="0"/>
        <v>13.66</v>
      </c>
      <c r="J31" s="127"/>
    </row>
    <row r="32" spans="1:16" ht="132">
      <c r="A32" s="126"/>
      <c r="B32" s="119">
        <v>8</v>
      </c>
      <c r="C32" s="10" t="s">
        <v>735</v>
      </c>
      <c r="D32" s="130" t="s">
        <v>28</v>
      </c>
      <c r="E32" s="153" t="s">
        <v>278</v>
      </c>
      <c r="F32" s="154"/>
      <c r="G32" s="11" t="s">
        <v>736</v>
      </c>
      <c r="H32" s="14">
        <v>21.2</v>
      </c>
      <c r="I32" s="121">
        <f t="shared" si="0"/>
        <v>169.6</v>
      </c>
      <c r="J32" s="127"/>
    </row>
    <row r="33" spans="1:10" ht="132">
      <c r="A33" s="126"/>
      <c r="B33" s="119">
        <v>8</v>
      </c>
      <c r="C33" s="10" t="s">
        <v>735</v>
      </c>
      <c r="D33" s="130" t="s">
        <v>31</v>
      </c>
      <c r="E33" s="153" t="s">
        <v>279</v>
      </c>
      <c r="F33" s="154"/>
      <c r="G33" s="11" t="s">
        <v>736</v>
      </c>
      <c r="H33" s="14">
        <v>21.2</v>
      </c>
      <c r="I33" s="121">
        <f t="shared" si="0"/>
        <v>169.6</v>
      </c>
      <c r="J33" s="127"/>
    </row>
    <row r="34" spans="1:10" ht="132">
      <c r="A34" s="126"/>
      <c r="B34" s="119">
        <v>8</v>
      </c>
      <c r="C34" s="10" t="s">
        <v>737</v>
      </c>
      <c r="D34" s="130" t="s">
        <v>28</v>
      </c>
      <c r="E34" s="153" t="s">
        <v>279</v>
      </c>
      <c r="F34" s="154"/>
      <c r="G34" s="11" t="s">
        <v>738</v>
      </c>
      <c r="H34" s="14">
        <v>21.2</v>
      </c>
      <c r="I34" s="121">
        <f t="shared" si="0"/>
        <v>169.6</v>
      </c>
      <c r="J34" s="127"/>
    </row>
    <row r="35" spans="1:10" ht="132">
      <c r="A35" s="126"/>
      <c r="B35" s="119">
        <v>4</v>
      </c>
      <c r="C35" s="10" t="s">
        <v>737</v>
      </c>
      <c r="D35" s="130" t="s">
        <v>30</v>
      </c>
      <c r="E35" s="153" t="s">
        <v>279</v>
      </c>
      <c r="F35" s="154"/>
      <c r="G35" s="11" t="s">
        <v>738</v>
      </c>
      <c r="H35" s="14">
        <v>21.2</v>
      </c>
      <c r="I35" s="121">
        <f t="shared" si="0"/>
        <v>84.8</v>
      </c>
      <c r="J35" s="127"/>
    </row>
    <row r="36" spans="1:10" ht="264">
      <c r="A36" s="126"/>
      <c r="B36" s="119">
        <v>2</v>
      </c>
      <c r="C36" s="10" t="s">
        <v>739</v>
      </c>
      <c r="D36" s="130" t="s">
        <v>112</v>
      </c>
      <c r="E36" s="153"/>
      <c r="F36" s="154"/>
      <c r="G36" s="11" t="s">
        <v>866</v>
      </c>
      <c r="H36" s="14">
        <v>31.98</v>
      </c>
      <c r="I36" s="121">
        <f t="shared" si="0"/>
        <v>63.96</v>
      </c>
      <c r="J36" s="127"/>
    </row>
    <row r="37" spans="1:10" ht="204">
      <c r="A37" s="126"/>
      <c r="B37" s="119">
        <v>3</v>
      </c>
      <c r="C37" s="10" t="s">
        <v>740</v>
      </c>
      <c r="D37" s="130" t="s">
        <v>34</v>
      </c>
      <c r="E37" s="153" t="s">
        <v>112</v>
      </c>
      <c r="F37" s="154"/>
      <c r="G37" s="11" t="s">
        <v>741</v>
      </c>
      <c r="H37" s="14">
        <v>59.64</v>
      </c>
      <c r="I37" s="121">
        <f t="shared" si="0"/>
        <v>178.92000000000002</v>
      </c>
      <c r="J37" s="127"/>
    </row>
    <row r="38" spans="1:10" ht="204">
      <c r="A38" s="126"/>
      <c r="B38" s="119">
        <v>1</v>
      </c>
      <c r="C38" s="10" t="s">
        <v>740</v>
      </c>
      <c r="D38" s="130" t="s">
        <v>34</v>
      </c>
      <c r="E38" s="153" t="s">
        <v>276</v>
      </c>
      <c r="F38" s="154"/>
      <c r="G38" s="11" t="s">
        <v>741</v>
      </c>
      <c r="H38" s="14">
        <v>59.64</v>
      </c>
      <c r="I38" s="121">
        <f t="shared" si="0"/>
        <v>59.64</v>
      </c>
      <c r="J38" s="127"/>
    </row>
    <row r="39" spans="1:10" ht="108">
      <c r="A39" s="126"/>
      <c r="B39" s="119">
        <v>2</v>
      </c>
      <c r="C39" s="10" t="s">
        <v>742</v>
      </c>
      <c r="D39" s="130" t="s">
        <v>40</v>
      </c>
      <c r="E39" s="153"/>
      <c r="F39" s="154"/>
      <c r="G39" s="11" t="s">
        <v>743</v>
      </c>
      <c r="H39" s="14">
        <v>8.98</v>
      </c>
      <c r="I39" s="121">
        <f t="shared" si="0"/>
        <v>17.96</v>
      </c>
      <c r="J39" s="127"/>
    </row>
    <row r="40" spans="1:10" ht="156">
      <c r="A40" s="126"/>
      <c r="B40" s="119">
        <v>1</v>
      </c>
      <c r="C40" s="10" t="s">
        <v>744</v>
      </c>
      <c r="D40" s="130" t="s">
        <v>34</v>
      </c>
      <c r="E40" s="153" t="s">
        <v>745</v>
      </c>
      <c r="F40" s="154"/>
      <c r="G40" s="11" t="s">
        <v>746</v>
      </c>
      <c r="H40" s="14">
        <v>40.6</v>
      </c>
      <c r="I40" s="121">
        <f t="shared" si="0"/>
        <v>40.6</v>
      </c>
      <c r="J40" s="127"/>
    </row>
    <row r="41" spans="1:10" ht="156">
      <c r="A41" s="126"/>
      <c r="B41" s="119">
        <v>5</v>
      </c>
      <c r="C41" s="10" t="s">
        <v>744</v>
      </c>
      <c r="D41" s="130" t="s">
        <v>34</v>
      </c>
      <c r="E41" s="153" t="s">
        <v>747</v>
      </c>
      <c r="F41" s="154"/>
      <c r="G41" s="11" t="s">
        <v>746</v>
      </c>
      <c r="H41" s="14">
        <v>40.6</v>
      </c>
      <c r="I41" s="121">
        <f t="shared" si="0"/>
        <v>203</v>
      </c>
      <c r="J41" s="127"/>
    </row>
    <row r="42" spans="1:10" ht="144">
      <c r="A42" s="126"/>
      <c r="B42" s="119">
        <v>4</v>
      </c>
      <c r="C42" s="10" t="s">
        <v>748</v>
      </c>
      <c r="D42" s="130" t="s">
        <v>749</v>
      </c>
      <c r="E42" s="153"/>
      <c r="F42" s="154"/>
      <c r="G42" s="11" t="s">
        <v>867</v>
      </c>
      <c r="H42" s="14">
        <v>10.42</v>
      </c>
      <c r="I42" s="121">
        <f t="shared" si="0"/>
        <v>41.68</v>
      </c>
      <c r="J42" s="127"/>
    </row>
    <row r="43" spans="1:10" ht="96">
      <c r="A43" s="126"/>
      <c r="B43" s="119">
        <v>2</v>
      </c>
      <c r="C43" s="10" t="s">
        <v>716</v>
      </c>
      <c r="D43" s="130" t="s">
        <v>30</v>
      </c>
      <c r="E43" s="153"/>
      <c r="F43" s="154"/>
      <c r="G43" s="11" t="s">
        <v>717</v>
      </c>
      <c r="H43" s="14">
        <v>6.83</v>
      </c>
      <c r="I43" s="121">
        <f t="shared" si="0"/>
        <v>13.66</v>
      </c>
      <c r="J43" s="127"/>
    </row>
    <row r="44" spans="1:10" ht="96">
      <c r="A44" s="126"/>
      <c r="B44" s="119">
        <v>2</v>
      </c>
      <c r="C44" s="10" t="s">
        <v>716</v>
      </c>
      <c r="D44" s="130" t="s">
        <v>31</v>
      </c>
      <c r="E44" s="153"/>
      <c r="F44" s="154"/>
      <c r="G44" s="11" t="s">
        <v>717</v>
      </c>
      <c r="H44" s="14">
        <v>6.83</v>
      </c>
      <c r="I44" s="121">
        <f t="shared" si="0"/>
        <v>13.66</v>
      </c>
      <c r="J44" s="127"/>
    </row>
    <row r="45" spans="1:10" ht="84">
      <c r="A45" s="126"/>
      <c r="B45" s="119">
        <v>6</v>
      </c>
      <c r="C45" s="10" t="s">
        <v>750</v>
      </c>
      <c r="D45" s="130" t="s">
        <v>32</v>
      </c>
      <c r="E45" s="153" t="s">
        <v>279</v>
      </c>
      <c r="F45" s="154"/>
      <c r="G45" s="11" t="s">
        <v>751</v>
      </c>
      <c r="H45" s="14">
        <v>23</v>
      </c>
      <c r="I45" s="121">
        <f t="shared" si="0"/>
        <v>138</v>
      </c>
      <c r="J45" s="127"/>
    </row>
    <row r="46" spans="1:10" ht="120">
      <c r="A46" s="126"/>
      <c r="B46" s="119">
        <v>2</v>
      </c>
      <c r="C46" s="10" t="s">
        <v>752</v>
      </c>
      <c r="D46" s="130" t="s">
        <v>31</v>
      </c>
      <c r="E46" s="153"/>
      <c r="F46" s="154"/>
      <c r="G46" s="11" t="s">
        <v>753</v>
      </c>
      <c r="H46" s="14">
        <v>21.2</v>
      </c>
      <c r="I46" s="121">
        <f t="shared" si="0"/>
        <v>42.4</v>
      </c>
      <c r="J46" s="127"/>
    </row>
    <row r="47" spans="1:10" ht="132">
      <c r="A47" s="126"/>
      <c r="B47" s="119">
        <v>2</v>
      </c>
      <c r="C47" s="10" t="s">
        <v>754</v>
      </c>
      <c r="D47" s="130" t="s">
        <v>733</v>
      </c>
      <c r="E47" s="153" t="s">
        <v>28</v>
      </c>
      <c r="F47" s="154"/>
      <c r="G47" s="11" t="s">
        <v>755</v>
      </c>
      <c r="H47" s="14">
        <v>6.83</v>
      </c>
      <c r="I47" s="121">
        <f t="shared" si="0"/>
        <v>13.66</v>
      </c>
      <c r="J47" s="127"/>
    </row>
    <row r="48" spans="1:10" ht="180">
      <c r="A48" s="126"/>
      <c r="B48" s="119">
        <v>2</v>
      </c>
      <c r="C48" s="10" t="s">
        <v>668</v>
      </c>
      <c r="D48" s="130" t="s">
        <v>28</v>
      </c>
      <c r="E48" s="153" t="s">
        <v>220</v>
      </c>
      <c r="F48" s="154"/>
      <c r="G48" s="11" t="s">
        <v>756</v>
      </c>
      <c r="H48" s="14">
        <v>30.9</v>
      </c>
      <c r="I48" s="121">
        <f t="shared" si="0"/>
        <v>61.8</v>
      </c>
      <c r="J48" s="127"/>
    </row>
    <row r="49" spans="1:10" ht="96">
      <c r="A49" s="126"/>
      <c r="B49" s="119">
        <v>2</v>
      </c>
      <c r="C49" s="10" t="s">
        <v>757</v>
      </c>
      <c r="D49" s="130" t="s">
        <v>31</v>
      </c>
      <c r="E49" s="153"/>
      <c r="F49" s="154"/>
      <c r="G49" s="11" t="s">
        <v>758</v>
      </c>
      <c r="H49" s="14">
        <v>7.55</v>
      </c>
      <c r="I49" s="121">
        <f t="shared" si="0"/>
        <v>15.1</v>
      </c>
      <c r="J49" s="127"/>
    </row>
    <row r="50" spans="1:10" ht="120">
      <c r="A50" s="126"/>
      <c r="B50" s="119">
        <v>12</v>
      </c>
      <c r="C50" s="10" t="s">
        <v>759</v>
      </c>
      <c r="D50" s="130" t="s">
        <v>28</v>
      </c>
      <c r="E50" s="153" t="s">
        <v>278</v>
      </c>
      <c r="F50" s="154"/>
      <c r="G50" s="11" t="s">
        <v>760</v>
      </c>
      <c r="H50" s="14">
        <v>21.2</v>
      </c>
      <c r="I50" s="121">
        <f t="shared" si="0"/>
        <v>254.39999999999998</v>
      </c>
      <c r="J50" s="127"/>
    </row>
    <row r="51" spans="1:10" ht="120">
      <c r="A51" s="126"/>
      <c r="B51" s="119">
        <v>10</v>
      </c>
      <c r="C51" s="10" t="s">
        <v>759</v>
      </c>
      <c r="D51" s="130" t="s">
        <v>31</v>
      </c>
      <c r="E51" s="153" t="s">
        <v>278</v>
      </c>
      <c r="F51" s="154"/>
      <c r="G51" s="11" t="s">
        <v>760</v>
      </c>
      <c r="H51" s="14">
        <v>21.2</v>
      </c>
      <c r="I51" s="121">
        <f t="shared" si="0"/>
        <v>212</v>
      </c>
      <c r="J51" s="127"/>
    </row>
    <row r="52" spans="1:10" ht="144">
      <c r="A52" s="126"/>
      <c r="B52" s="119">
        <v>6</v>
      </c>
      <c r="C52" s="10" t="s">
        <v>761</v>
      </c>
      <c r="D52" s="130" t="s">
        <v>28</v>
      </c>
      <c r="E52" s="153"/>
      <c r="F52" s="154"/>
      <c r="G52" s="11" t="s">
        <v>762</v>
      </c>
      <c r="H52" s="14">
        <v>21.2</v>
      </c>
      <c r="I52" s="121">
        <f t="shared" si="0"/>
        <v>127.19999999999999</v>
      </c>
      <c r="J52" s="127"/>
    </row>
    <row r="53" spans="1:10" ht="144">
      <c r="A53" s="126"/>
      <c r="B53" s="119">
        <v>3</v>
      </c>
      <c r="C53" s="10" t="s">
        <v>761</v>
      </c>
      <c r="D53" s="130" t="s">
        <v>30</v>
      </c>
      <c r="E53" s="153"/>
      <c r="F53" s="154"/>
      <c r="G53" s="11" t="s">
        <v>762</v>
      </c>
      <c r="H53" s="14">
        <v>21.2</v>
      </c>
      <c r="I53" s="121">
        <f t="shared" si="0"/>
        <v>63.599999999999994</v>
      </c>
      <c r="J53" s="127"/>
    </row>
    <row r="54" spans="1:10" ht="192">
      <c r="A54" s="126"/>
      <c r="B54" s="119">
        <v>3</v>
      </c>
      <c r="C54" s="10" t="s">
        <v>763</v>
      </c>
      <c r="D54" s="130" t="s">
        <v>218</v>
      </c>
      <c r="E54" s="153" t="s">
        <v>279</v>
      </c>
      <c r="F54" s="154"/>
      <c r="G54" s="11" t="s">
        <v>868</v>
      </c>
      <c r="H54" s="14">
        <v>53.54</v>
      </c>
      <c r="I54" s="121">
        <f t="shared" ref="I54:I85" si="1">H54*B54</f>
        <v>160.62</v>
      </c>
      <c r="J54" s="127"/>
    </row>
    <row r="55" spans="1:10" ht="132">
      <c r="A55" s="126"/>
      <c r="B55" s="119">
        <v>4</v>
      </c>
      <c r="C55" s="10" t="s">
        <v>618</v>
      </c>
      <c r="D55" s="130" t="s">
        <v>30</v>
      </c>
      <c r="E55" s="153" t="s">
        <v>620</v>
      </c>
      <c r="F55" s="154"/>
      <c r="G55" s="11" t="s">
        <v>621</v>
      </c>
      <c r="H55" s="14">
        <v>5.03</v>
      </c>
      <c r="I55" s="121">
        <f t="shared" si="1"/>
        <v>20.12</v>
      </c>
      <c r="J55" s="127"/>
    </row>
    <row r="56" spans="1:10" ht="132">
      <c r="A56" s="126"/>
      <c r="B56" s="119">
        <v>2</v>
      </c>
      <c r="C56" s="10" t="s">
        <v>618</v>
      </c>
      <c r="D56" s="130" t="s">
        <v>30</v>
      </c>
      <c r="E56" s="153" t="s">
        <v>764</v>
      </c>
      <c r="F56" s="154"/>
      <c r="G56" s="11" t="s">
        <v>621</v>
      </c>
      <c r="H56" s="14">
        <v>5.03</v>
      </c>
      <c r="I56" s="121">
        <f t="shared" si="1"/>
        <v>10.06</v>
      </c>
      <c r="J56" s="127"/>
    </row>
    <row r="57" spans="1:10" ht="108">
      <c r="A57" s="126"/>
      <c r="B57" s="119">
        <v>10</v>
      </c>
      <c r="C57" s="10" t="s">
        <v>765</v>
      </c>
      <c r="D57" s="130" t="s">
        <v>30</v>
      </c>
      <c r="E57" s="153" t="s">
        <v>277</v>
      </c>
      <c r="F57" s="154"/>
      <c r="G57" s="11" t="s">
        <v>766</v>
      </c>
      <c r="H57" s="14">
        <v>42.04</v>
      </c>
      <c r="I57" s="121">
        <f t="shared" si="1"/>
        <v>420.4</v>
      </c>
      <c r="J57" s="127"/>
    </row>
    <row r="58" spans="1:10" ht="108">
      <c r="A58" s="126"/>
      <c r="B58" s="119">
        <v>4</v>
      </c>
      <c r="C58" s="10" t="s">
        <v>767</v>
      </c>
      <c r="D58" s="130" t="s">
        <v>30</v>
      </c>
      <c r="E58" s="153"/>
      <c r="F58" s="154"/>
      <c r="G58" s="11" t="s">
        <v>768</v>
      </c>
      <c r="H58" s="14">
        <v>11.14</v>
      </c>
      <c r="I58" s="121">
        <f t="shared" si="1"/>
        <v>44.56</v>
      </c>
      <c r="J58" s="127"/>
    </row>
    <row r="59" spans="1:10" ht="108">
      <c r="A59" s="126"/>
      <c r="B59" s="119">
        <v>2</v>
      </c>
      <c r="C59" s="10" t="s">
        <v>769</v>
      </c>
      <c r="D59" s="130" t="s">
        <v>31</v>
      </c>
      <c r="E59" s="153"/>
      <c r="F59" s="154"/>
      <c r="G59" s="11" t="s">
        <v>770</v>
      </c>
      <c r="H59" s="14">
        <v>14.01</v>
      </c>
      <c r="I59" s="121">
        <f t="shared" si="1"/>
        <v>28.02</v>
      </c>
      <c r="J59" s="127"/>
    </row>
    <row r="60" spans="1:10" ht="132">
      <c r="A60" s="126"/>
      <c r="B60" s="119">
        <v>16</v>
      </c>
      <c r="C60" s="10" t="s">
        <v>771</v>
      </c>
      <c r="D60" s="130" t="s">
        <v>30</v>
      </c>
      <c r="E60" s="153"/>
      <c r="F60" s="154"/>
      <c r="G60" s="11" t="s">
        <v>772</v>
      </c>
      <c r="H60" s="14">
        <v>21.2</v>
      </c>
      <c r="I60" s="121">
        <f t="shared" si="1"/>
        <v>339.2</v>
      </c>
      <c r="J60" s="127"/>
    </row>
    <row r="61" spans="1:10" ht="144">
      <c r="A61" s="126"/>
      <c r="B61" s="119">
        <v>4</v>
      </c>
      <c r="C61" s="10" t="s">
        <v>773</v>
      </c>
      <c r="D61" s="130" t="s">
        <v>30</v>
      </c>
      <c r="E61" s="153"/>
      <c r="F61" s="154"/>
      <c r="G61" s="11" t="s">
        <v>774</v>
      </c>
      <c r="H61" s="14">
        <v>21.2</v>
      </c>
      <c r="I61" s="121">
        <f t="shared" si="1"/>
        <v>84.8</v>
      </c>
      <c r="J61" s="127"/>
    </row>
    <row r="62" spans="1:10" ht="144">
      <c r="A62" s="126"/>
      <c r="B62" s="119">
        <v>4</v>
      </c>
      <c r="C62" s="10" t="s">
        <v>773</v>
      </c>
      <c r="D62" s="130" t="s">
        <v>31</v>
      </c>
      <c r="E62" s="153"/>
      <c r="F62" s="154"/>
      <c r="G62" s="11" t="s">
        <v>774</v>
      </c>
      <c r="H62" s="14">
        <v>21.2</v>
      </c>
      <c r="I62" s="121">
        <f t="shared" si="1"/>
        <v>84.8</v>
      </c>
      <c r="J62" s="127"/>
    </row>
    <row r="63" spans="1:10" ht="132">
      <c r="A63" s="126"/>
      <c r="B63" s="119">
        <v>4</v>
      </c>
      <c r="C63" s="10" t="s">
        <v>775</v>
      </c>
      <c r="D63" s="130" t="s">
        <v>30</v>
      </c>
      <c r="E63" s="153" t="s">
        <v>279</v>
      </c>
      <c r="F63" s="154"/>
      <c r="G63" s="11" t="s">
        <v>776</v>
      </c>
      <c r="H63" s="14">
        <v>23.71</v>
      </c>
      <c r="I63" s="121">
        <f t="shared" si="1"/>
        <v>94.84</v>
      </c>
      <c r="J63" s="127"/>
    </row>
    <row r="64" spans="1:10" ht="132">
      <c r="A64" s="126"/>
      <c r="B64" s="119">
        <v>14</v>
      </c>
      <c r="C64" s="10" t="s">
        <v>775</v>
      </c>
      <c r="D64" s="130" t="s">
        <v>30</v>
      </c>
      <c r="E64" s="153" t="s">
        <v>277</v>
      </c>
      <c r="F64" s="154"/>
      <c r="G64" s="11" t="s">
        <v>776</v>
      </c>
      <c r="H64" s="14">
        <v>23.71</v>
      </c>
      <c r="I64" s="121">
        <f t="shared" si="1"/>
        <v>331.94</v>
      </c>
      <c r="J64" s="127"/>
    </row>
    <row r="65" spans="1:10" ht="132">
      <c r="A65" s="126"/>
      <c r="B65" s="119">
        <v>20</v>
      </c>
      <c r="C65" s="10" t="s">
        <v>775</v>
      </c>
      <c r="D65" s="130" t="s">
        <v>30</v>
      </c>
      <c r="E65" s="153" t="s">
        <v>278</v>
      </c>
      <c r="F65" s="154"/>
      <c r="G65" s="11" t="s">
        <v>776</v>
      </c>
      <c r="H65" s="14">
        <v>23.71</v>
      </c>
      <c r="I65" s="121">
        <f t="shared" si="1"/>
        <v>474.20000000000005</v>
      </c>
      <c r="J65" s="127"/>
    </row>
    <row r="66" spans="1:10" ht="132">
      <c r="A66" s="126"/>
      <c r="B66" s="119">
        <v>4</v>
      </c>
      <c r="C66" s="10" t="s">
        <v>777</v>
      </c>
      <c r="D66" s="130" t="s">
        <v>30</v>
      </c>
      <c r="E66" s="153" t="s">
        <v>278</v>
      </c>
      <c r="F66" s="154"/>
      <c r="G66" s="11" t="s">
        <v>778</v>
      </c>
      <c r="H66" s="14">
        <v>24.79</v>
      </c>
      <c r="I66" s="121">
        <f t="shared" si="1"/>
        <v>99.16</v>
      </c>
      <c r="J66" s="127"/>
    </row>
    <row r="67" spans="1:10" ht="120">
      <c r="A67" s="126"/>
      <c r="B67" s="119">
        <v>2</v>
      </c>
      <c r="C67" s="10" t="s">
        <v>779</v>
      </c>
      <c r="D67" s="130" t="s">
        <v>31</v>
      </c>
      <c r="E67" s="153" t="s">
        <v>279</v>
      </c>
      <c r="F67" s="154"/>
      <c r="G67" s="11" t="s">
        <v>780</v>
      </c>
      <c r="H67" s="14">
        <v>23</v>
      </c>
      <c r="I67" s="121">
        <f t="shared" si="1"/>
        <v>46</v>
      </c>
      <c r="J67" s="127"/>
    </row>
    <row r="68" spans="1:10" ht="144">
      <c r="A68" s="126"/>
      <c r="B68" s="119">
        <v>2</v>
      </c>
      <c r="C68" s="10" t="s">
        <v>781</v>
      </c>
      <c r="D68" s="130" t="s">
        <v>782</v>
      </c>
      <c r="E68" s="153"/>
      <c r="F68" s="154"/>
      <c r="G68" s="11" t="s">
        <v>869</v>
      </c>
      <c r="H68" s="14">
        <v>20.84</v>
      </c>
      <c r="I68" s="121">
        <f t="shared" si="1"/>
        <v>41.68</v>
      </c>
      <c r="J68" s="127"/>
    </row>
    <row r="69" spans="1:10" ht="120">
      <c r="A69" s="126"/>
      <c r="B69" s="119">
        <v>6</v>
      </c>
      <c r="C69" s="10" t="s">
        <v>783</v>
      </c>
      <c r="D69" s="130" t="s">
        <v>32</v>
      </c>
      <c r="E69" s="153"/>
      <c r="F69" s="154"/>
      <c r="G69" s="11" t="s">
        <v>870</v>
      </c>
      <c r="H69" s="14">
        <v>5.03</v>
      </c>
      <c r="I69" s="121">
        <f t="shared" si="1"/>
        <v>30.18</v>
      </c>
      <c r="J69" s="127"/>
    </row>
    <row r="70" spans="1:10" ht="96">
      <c r="A70" s="126"/>
      <c r="B70" s="119">
        <v>10</v>
      </c>
      <c r="C70" s="10" t="s">
        <v>784</v>
      </c>
      <c r="D70" s="130" t="s">
        <v>34</v>
      </c>
      <c r="E70" s="153" t="s">
        <v>279</v>
      </c>
      <c r="F70" s="154"/>
      <c r="G70" s="11" t="s">
        <v>785</v>
      </c>
      <c r="H70" s="14">
        <v>8.6199999999999992</v>
      </c>
      <c r="I70" s="121">
        <f t="shared" si="1"/>
        <v>86.199999999999989</v>
      </c>
      <c r="J70" s="127"/>
    </row>
    <row r="71" spans="1:10" ht="60">
      <c r="A71" s="126"/>
      <c r="B71" s="119">
        <v>4</v>
      </c>
      <c r="C71" s="10" t="s">
        <v>786</v>
      </c>
      <c r="D71" s="130" t="s">
        <v>787</v>
      </c>
      <c r="E71" s="153" t="s">
        <v>279</v>
      </c>
      <c r="F71" s="154"/>
      <c r="G71" s="11" t="s">
        <v>788</v>
      </c>
      <c r="H71" s="14">
        <v>25.15</v>
      </c>
      <c r="I71" s="121">
        <f t="shared" si="1"/>
        <v>100.6</v>
      </c>
      <c r="J71" s="127"/>
    </row>
    <row r="72" spans="1:10" ht="72">
      <c r="A72" s="126"/>
      <c r="B72" s="119">
        <v>2</v>
      </c>
      <c r="C72" s="10" t="s">
        <v>789</v>
      </c>
      <c r="D72" s="130" t="s">
        <v>304</v>
      </c>
      <c r="E72" s="153" t="s">
        <v>279</v>
      </c>
      <c r="F72" s="154"/>
      <c r="G72" s="11" t="s">
        <v>790</v>
      </c>
      <c r="H72" s="14">
        <v>23</v>
      </c>
      <c r="I72" s="121">
        <f t="shared" si="1"/>
        <v>46</v>
      </c>
      <c r="J72" s="127"/>
    </row>
    <row r="73" spans="1:10" ht="60">
      <c r="A73" s="126"/>
      <c r="B73" s="119">
        <v>4</v>
      </c>
      <c r="C73" s="10" t="s">
        <v>791</v>
      </c>
      <c r="D73" s="130" t="s">
        <v>300</v>
      </c>
      <c r="E73" s="153" t="s">
        <v>749</v>
      </c>
      <c r="F73" s="154"/>
      <c r="G73" s="11" t="s">
        <v>792</v>
      </c>
      <c r="H73" s="14">
        <v>12.22</v>
      </c>
      <c r="I73" s="121">
        <f t="shared" si="1"/>
        <v>48.88</v>
      </c>
      <c r="J73" s="127"/>
    </row>
    <row r="74" spans="1:10" ht="84">
      <c r="A74" s="126"/>
      <c r="B74" s="119">
        <v>2</v>
      </c>
      <c r="C74" s="10" t="s">
        <v>793</v>
      </c>
      <c r="D74" s="130" t="s">
        <v>31</v>
      </c>
      <c r="E74" s="153"/>
      <c r="F74" s="154"/>
      <c r="G74" s="11" t="s">
        <v>794</v>
      </c>
      <c r="H74" s="14">
        <v>8.6199999999999992</v>
      </c>
      <c r="I74" s="121">
        <f t="shared" si="1"/>
        <v>17.239999999999998</v>
      </c>
      <c r="J74" s="127"/>
    </row>
    <row r="75" spans="1:10" ht="228">
      <c r="A75" s="126"/>
      <c r="B75" s="119">
        <v>6</v>
      </c>
      <c r="C75" s="10" t="s">
        <v>795</v>
      </c>
      <c r="D75" s="130" t="s">
        <v>236</v>
      </c>
      <c r="E75" s="153" t="s">
        <v>245</v>
      </c>
      <c r="F75" s="154"/>
      <c r="G75" s="11" t="s">
        <v>796</v>
      </c>
      <c r="H75" s="14">
        <v>44.91</v>
      </c>
      <c r="I75" s="121">
        <f t="shared" si="1"/>
        <v>269.45999999999998</v>
      </c>
      <c r="J75" s="127"/>
    </row>
    <row r="76" spans="1:10" ht="192">
      <c r="A76" s="126"/>
      <c r="B76" s="119">
        <v>16</v>
      </c>
      <c r="C76" s="10" t="s">
        <v>797</v>
      </c>
      <c r="D76" s="130" t="s">
        <v>236</v>
      </c>
      <c r="E76" s="153" t="s">
        <v>112</v>
      </c>
      <c r="F76" s="154"/>
      <c r="G76" s="11" t="s">
        <v>798</v>
      </c>
      <c r="H76" s="14">
        <v>30.18</v>
      </c>
      <c r="I76" s="121">
        <f t="shared" si="1"/>
        <v>482.88</v>
      </c>
      <c r="J76" s="127"/>
    </row>
    <row r="77" spans="1:10" ht="192">
      <c r="A77" s="126"/>
      <c r="B77" s="119">
        <v>24</v>
      </c>
      <c r="C77" s="10" t="s">
        <v>797</v>
      </c>
      <c r="D77" s="130" t="s">
        <v>236</v>
      </c>
      <c r="E77" s="153" t="s">
        <v>274</v>
      </c>
      <c r="F77" s="154"/>
      <c r="G77" s="11" t="s">
        <v>798</v>
      </c>
      <c r="H77" s="14">
        <v>30.18</v>
      </c>
      <c r="I77" s="121">
        <f t="shared" si="1"/>
        <v>724.31999999999994</v>
      </c>
      <c r="J77" s="127"/>
    </row>
    <row r="78" spans="1:10" ht="192">
      <c r="A78" s="126"/>
      <c r="B78" s="119">
        <v>1</v>
      </c>
      <c r="C78" s="10" t="s">
        <v>797</v>
      </c>
      <c r="D78" s="130" t="s">
        <v>237</v>
      </c>
      <c r="E78" s="153" t="s">
        <v>112</v>
      </c>
      <c r="F78" s="154"/>
      <c r="G78" s="11" t="s">
        <v>798</v>
      </c>
      <c r="H78" s="14">
        <v>30.18</v>
      </c>
      <c r="I78" s="121">
        <f t="shared" si="1"/>
        <v>30.18</v>
      </c>
      <c r="J78" s="127"/>
    </row>
    <row r="79" spans="1:10" ht="120">
      <c r="A79" s="126"/>
      <c r="B79" s="119">
        <v>4</v>
      </c>
      <c r="C79" s="10" t="s">
        <v>799</v>
      </c>
      <c r="D79" s="130" t="s">
        <v>30</v>
      </c>
      <c r="E79" s="153" t="s">
        <v>279</v>
      </c>
      <c r="F79" s="154"/>
      <c r="G79" s="11" t="s">
        <v>800</v>
      </c>
      <c r="H79" s="14">
        <v>21.2</v>
      </c>
      <c r="I79" s="121">
        <f t="shared" si="1"/>
        <v>84.8</v>
      </c>
      <c r="J79" s="127"/>
    </row>
    <row r="80" spans="1:10" ht="168">
      <c r="A80" s="126"/>
      <c r="B80" s="119">
        <v>10</v>
      </c>
      <c r="C80" s="10" t="s">
        <v>801</v>
      </c>
      <c r="D80" s="130" t="s">
        <v>802</v>
      </c>
      <c r="E80" s="153"/>
      <c r="F80" s="154"/>
      <c r="G80" s="11" t="s">
        <v>803</v>
      </c>
      <c r="H80" s="14">
        <v>5.03</v>
      </c>
      <c r="I80" s="121">
        <f t="shared" si="1"/>
        <v>50.300000000000004</v>
      </c>
      <c r="J80" s="127"/>
    </row>
    <row r="81" spans="1:10" ht="132">
      <c r="A81" s="126"/>
      <c r="B81" s="119">
        <v>2</v>
      </c>
      <c r="C81" s="10" t="s">
        <v>804</v>
      </c>
      <c r="D81" s="130" t="s">
        <v>317</v>
      </c>
      <c r="E81" s="153"/>
      <c r="F81" s="154"/>
      <c r="G81" s="11" t="s">
        <v>805</v>
      </c>
      <c r="H81" s="14">
        <v>15.81</v>
      </c>
      <c r="I81" s="121">
        <f t="shared" si="1"/>
        <v>31.62</v>
      </c>
      <c r="J81" s="127"/>
    </row>
    <row r="82" spans="1:10" ht="132">
      <c r="A82" s="126"/>
      <c r="B82" s="119">
        <v>2</v>
      </c>
      <c r="C82" s="10" t="s">
        <v>806</v>
      </c>
      <c r="D82" s="130"/>
      <c r="E82" s="153"/>
      <c r="F82" s="154"/>
      <c r="G82" s="11" t="s">
        <v>807</v>
      </c>
      <c r="H82" s="14">
        <v>5.03</v>
      </c>
      <c r="I82" s="121">
        <f t="shared" si="1"/>
        <v>10.06</v>
      </c>
      <c r="J82" s="127"/>
    </row>
    <row r="83" spans="1:10" ht="132">
      <c r="A83" s="126"/>
      <c r="B83" s="119">
        <v>369</v>
      </c>
      <c r="C83" s="10" t="s">
        <v>808</v>
      </c>
      <c r="D83" s="130"/>
      <c r="E83" s="153"/>
      <c r="F83" s="154"/>
      <c r="G83" s="11" t="s">
        <v>809</v>
      </c>
      <c r="H83" s="14">
        <v>5.03</v>
      </c>
      <c r="I83" s="121">
        <f t="shared" si="1"/>
        <v>1856.0700000000002</v>
      </c>
      <c r="J83" s="133"/>
    </row>
    <row r="84" spans="1:10" ht="60">
      <c r="A84" s="126"/>
      <c r="B84" s="119">
        <v>2</v>
      </c>
      <c r="C84" s="10" t="s">
        <v>810</v>
      </c>
      <c r="D84" s="130" t="s">
        <v>811</v>
      </c>
      <c r="E84" s="153"/>
      <c r="F84" s="154"/>
      <c r="G84" s="11" t="s">
        <v>812</v>
      </c>
      <c r="H84" s="14">
        <v>46.35</v>
      </c>
      <c r="I84" s="121">
        <f t="shared" si="1"/>
        <v>92.7</v>
      </c>
      <c r="J84" s="127"/>
    </row>
    <row r="85" spans="1:10" ht="60">
      <c r="A85" s="126"/>
      <c r="B85" s="119">
        <v>2</v>
      </c>
      <c r="C85" s="10" t="s">
        <v>813</v>
      </c>
      <c r="D85" s="130" t="s">
        <v>814</v>
      </c>
      <c r="E85" s="153"/>
      <c r="F85" s="154"/>
      <c r="G85" s="11" t="s">
        <v>815</v>
      </c>
      <c r="H85" s="14">
        <v>28.38</v>
      </c>
      <c r="I85" s="121">
        <f t="shared" si="1"/>
        <v>56.76</v>
      </c>
      <c r="J85" s="127"/>
    </row>
    <row r="86" spans="1:10" ht="168">
      <c r="A86" s="126"/>
      <c r="B86" s="119">
        <v>2</v>
      </c>
      <c r="C86" s="10" t="s">
        <v>816</v>
      </c>
      <c r="D86" s="130" t="s">
        <v>30</v>
      </c>
      <c r="E86" s="153" t="s">
        <v>747</v>
      </c>
      <c r="F86" s="154"/>
      <c r="G86" s="11" t="s">
        <v>817</v>
      </c>
      <c r="H86" s="14">
        <v>44.55</v>
      </c>
      <c r="I86" s="121">
        <f t="shared" ref="I86:I110" si="2">H86*B86</f>
        <v>89.1</v>
      </c>
      <c r="J86" s="127"/>
    </row>
    <row r="87" spans="1:10" ht="96">
      <c r="A87" s="126"/>
      <c r="B87" s="119">
        <v>3</v>
      </c>
      <c r="C87" s="10" t="s">
        <v>655</v>
      </c>
      <c r="D87" s="130" t="s">
        <v>31</v>
      </c>
      <c r="E87" s="153"/>
      <c r="F87" s="154"/>
      <c r="G87" s="11" t="s">
        <v>658</v>
      </c>
      <c r="H87" s="14">
        <v>55.33</v>
      </c>
      <c r="I87" s="121">
        <f t="shared" si="2"/>
        <v>165.99</v>
      </c>
      <c r="J87" s="127"/>
    </row>
    <row r="88" spans="1:10" ht="96">
      <c r="A88" s="126"/>
      <c r="B88" s="119">
        <v>3</v>
      </c>
      <c r="C88" s="10" t="s">
        <v>818</v>
      </c>
      <c r="D88" s="130" t="s">
        <v>31</v>
      </c>
      <c r="E88" s="153" t="s">
        <v>279</v>
      </c>
      <c r="F88" s="154"/>
      <c r="G88" s="11" t="s">
        <v>819</v>
      </c>
      <c r="H88" s="14">
        <v>71.5</v>
      </c>
      <c r="I88" s="121">
        <f t="shared" si="2"/>
        <v>214.5</v>
      </c>
      <c r="J88" s="127"/>
    </row>
    <row r="89" spans="1:10" ht="96">
      <c r="A89" s="126"/>
      <c r="B89" s="119">
        <v>2</v>
      </c>
      <c r="C89" s="10" t="s">
        <v>820</v>
      </c>
      <c r="D89" s="130" t="s">
        <v>28</v>
      </c>
      <c r="E89" s="153"/>
      <c r="F89" s="154"/>
      <c r="G89" s="11" t="s">
        <v>821</v>
      </c>
      <c r="H89" s="14">
        <v>12.93</v>
      </c>
      <c r="I89" s="121">
        <f t="shared" si="2"/>
        <v>25.86</v>
      </c>
      <c r="J89" s="127"/>
    </row>
    <row r="90" spans="1:10" ht="96">
      <c r="A90" s="126"/>
      <c r="B90" s="119">
        <v>8</v>
      </c>
      <c r="C90" s="10" t="s">
        <v>820</v>
      </c>
      <c r="D90" s="130" t="s">
        <v>31</v>
      </c>
      <c r="E90" s="153"/>
      <c r="F90" s="154"/>
      <c r="G90" s="11" t="s">
        <v>821</v>
      </c>
      <c r="H90" s="14">
        <v>12.93</v>
      </c>
      <c r="I90" s="121">
        <f t="shared" si="2"/>
        <v>103.44</v>
      </c>
      <c r="J90" s="127"/>
    </row>
    <row r="91" spans="1:10" ht="144">
      <c r="A91" s="126"/>
      <c r="B91" s="119">
        <v>3</v>
      </c>
      <c r="C91" s="10" t="s">
        <v>606</v>
      </c>
      <c r="D91" s="130" t="s">
        <v>30</v>
      </c>
      <c r="E91" s="153" t="s">
        <v>279</v>
      </c>
      <c r="F91" s="154"/>
      <c r="G91" s="11" t="s">
        <v>608</v>
      </c>
      <c r="H91" s="14">
        <v>24.79</v>
      </c>
      <c r="I91" s="121">
        <f t="shared" si="2"/>
        <v>74.37</v>
      </c>
      <c r="J91" s="127"/>
    </row>
    <row r="92" spans="1:10" ht="144">
      <c r="A92" s="126"/>
      <c r="B92" s="119">
        <v>2</v>
      </c>
      <c r="C92" s="10" t="s">
        <v>822</v>
      </c>
      <c r="D92" s="130" t="s">
        <v>30</v>
      </c>
      <c r="E92" s="153"/>
      <c r="F92" s="154"/>
      <c r="G92" s="11" t="s">
        <v>823</v>
      </c>
      <c r="H92" s="14">
        <v>24.79</v>
      </c>
      <c r="I92" s="121">
        <f t="shared" si="2"/>
        <v>49.58</v>
      </c>
      <c r="J92" s="127"/>
    </row>
    <row r="93" spans="1:10" ht="204">
      <c r="A93" s="126"/>
      <c r="B93" s="119">
        <v>2</v>
      </c>
      <c r="C93" s="10" t="s">
        <v>824</v>
      </c>
      <c r="D93" s="130" t="s">
        <v>32</v>
      </c>
      <c r="E93" s="153"/>
      <c r="F93" s="154"/>
      <c r="G93" s="11" t="s">
        <v>825</v>
      </c>
      <c r="H93" s="14">
        <v>6.83</v>
      </c>
      <c r="I93" s="121">
        <f t="shared" si="2"/>
        <v>13.66</v>
      </c>
      <c r="J93" s="127"/>
    </row>
    <row r="94" spans="1:10" ht="108">
      <c r="A94" s="126"/>
      <c r="B94" s="119">
        <v>9</v>
      </c>
      <c r="C94" s="10" t="s">
        <v>650</v>
      </c>
      <c r="D94" s="130" t="s">
        <v>641</v>
      </c>
      <c r="E94" s="153"/>
      <c r="F94" s="154"/>
      <c r="G94" s="11" t="s">
        <v>652</v>
      </c>
      <c r="H94" s="14">
        <v>5.03</v>
      </c>
      <c r="I94" s="121">
        <f t="shared" si="2"/>
        <v>45.27</v>
      </c>
      <c r="J94" s="127"/>
    </row>
    <row r="95" spans="1:10" ht="132">
      <c r="A95" s="126"/>
      <c r="B95" s="119">
        <v>2</v>
      </c>
      <c r="C95" s="10" t="s">
        <v>826</v>
      </c>
      <c r="D95" s="130" t="s">
        <v>32</v>
      </c>
      <c r="E95" s="153"/>
      <c r="F95" s="154"/>
      <c r="G95" s="11" t="s">
        <v>827</v>
      </c>
      <c r="H95" s="14">
        <v>63.6</v>
      </c>
      <c r="I95" s="121">
        <f t="shared" si="2"/>
        <v>127.2</v>
      </c>
      <c r="J95" s="127"/>
    </row>
    <row r="96" spans="1:10" ht="108">
      <c r="A96" s="126"/>
      <c r="B96" s="119">
        <v>2</v>
      </c>
      <c r="C96" s="10" t="s">
        <v>828</v>
      </c>
      <c r="D96" s="130" t="s">
        <v>31</v>
      </c>
      <c r="E96" s="153"/>
      <c r="F96" s="154"/>
      <c r="G96" s="11" t="s">
        <v>829</v>
      </c>
      <c r="H96" s="14">
        <v>35.57</v>
      </c>
      <c r="I96" s="121">
        <f t="shared" si="2"/>
        <v>71.14</v>
      </c>
      <c r="J96" s="127"/>
    </row>
    <row r="97" spans="1:10" ht="132">
      <c r="A97" s="126"/>
      <c r="B97" s="119">
        <v>2</v>
      </c>
      <c r="C97" s="10" t="s">
        <v>830</v>
      </c>
      <c r="D97" s="130" t="s">
        <v>31</v>
      </c>
      <c r="E97" s="153"/>
      <c r="F97" s="154"/>
      <c r="G97" s="11" t="s">
        <v>831</v>
      </c>
      <c r="H97" s="14">
        <v>67.19</v>
      </c>
      <c r="I97" s="121">
        <f t="shared" si="2"/>
        <v>134.38</v>
      </c>
      <c r="J97" s="127"/>
    </row>
    <row r="98" spans="1:10" ht="108">
      <c r="A98" s="126"/>
      <c r="B98" s="119">
        <v>4</v>
      </c>
      <c r="C98" s="10" t="s">
        <v>832</v>
      </c>
      <c r="D98" s="130" t="s">
        <v>33</v>
      </c>
      <c r="E98" s="153"/>
      <c r="F98" s="154"/>
      <c r="G98" s="11" t="s">
        <v>833</v>
      </c>
      <c r="H98" s="14">
        <v>48.15</v>
      </c>
      <c r="I98" s="121">
        <f t="shared" si="2"/>
        <v>192.6</v>
      </c>
      <c r="J98" s="127"/>
    </row>
    <row r="99" spans="1:10" ht="108">
      <c r="A99" s="126"/>
      <c r="B99" s="119">
        <v>2</v>
      </c>
      <c r="C99" s="10" t="s">
        <v>834</v>
      </c>
      <c r="D99" s="130" t="s">
        <v>31</v>
      </c>
      <c r="E99" s="153" t="s">
        <v>115</v>
      </c>
      <c r="F99" s="154"/>
      <c r="G99" s="11" t="s">
        <v>835</v>
      </c>
      <c r="H99" s="14">
        <v>28.03</v>
      </c>
      <c r="I99" s="121">
        <f t="shared" si="2"/>
        <v>56.06</v>
      </c>
      <c r="J99" s="127"/>
    </row>
    <row r="100" spans="1:10" ht="120">
      <c r="A100" s="126"/>
      <c r="B100" s="119">
        <v>3</v>
      </c>
      <c r="C100" s="10" t="s">
        <v>836</v>
      </c>
      <c r="D100" s="130"/>
      <c r="E100" s="153"/>
      <c r="F100" s="154"/>
      <c r="G100" s="11" t="s">
        <v>837</v>
      </c>
      <c r="H100" s="14">
        <v>21.92</v>
      </c>
      <c r="I100" s="121">
        <f t="shared" si="2"/>
        <v>65.760000000000005</v>
      </c>
      <c r="J100" s="127"/>
    </row>
    <row r="101" spans="1:10" ht="120">
      <c r="A101" s="126"/>
      <c r="B101" s="119">
        <v>2</v>
      </c>
      <c r="C101" s="10" t="s">
        <v>838</v>
      </c>
      <c r="D101" s="130" t="s">
        <v>277</v>
      </c>
      <c r="E101" s="153"/>
      <c r="F101" s="154"/>
      <c r="G101" s="11" t="s">
        <v>839</v>
      </c>
      <c r="H101" s="14">
        <v>71.5</v>
      </c>
      <c r="I101" s="121">
        <f t="shared" si="2"/>
        <v>143</v>
      </c>
      <c r="J101" s="127"/>
    </row>
    <row r="102" spans="1:10" ht="156">
      <c r="A102" s="126"/>
      <c r="B102" s="119">
        <v>1</v>
      </c>
      <c r="C102" s="10" t="s">
        <v>840</v>
      </c>
      <c r="D102" s="130" t="s">
        <v>112</v>
      </c>
      <c r="E102" s="153"/>
      <c r="F102" s="154"/>
      <c r="G102" s="11" t="s">
        <v>841</v>
      </c>
      <c r="H102" s="14">
        <v>132.94</v>
      </c>
      <c r="I102" s="121">
        <f t="shared" si="2"/>
        <v>132.94</v>
      </c>
      <c r="J102" s="127"/>
    </row>
    <row r="103" spans="1:10" ht="144">
      <c r="A103" s="126"/>
      <c r="B103" s="119">
        <v>1</v>
      </c>
      <c r="C103" s="10" t="s">
        <v>842</v>
      </c>
      <c r="D103" s="130" t="s">
        <v>112</v>
      </c>
      <c r="E103" s="153"/>
      <c r="F103" s="154"/>
      <c r="G103" s="11" t="s">
        <v>843</v>
      </c>
      <c r="H103" s="14">
        <v>86.23</v>
      </c>
      <c r="I103" s="121">
        <f t="shared" si="2"/>
        <v>86.23</v>
      </c>
      <c r="J103" s="127"/>
    </row>
    <row r="104" spans="1:10" ht="144">
      <c r="A104" s="126"/>
      <c r="B104" s="119">
        <v>1</v>
      </c>
      <c r="C104" s="10" t="s">
        <v>842</v>
      </c>
      <c r="D104" s="130" t="s">
        <v>216</v>
      </c>
      <c r="E104" s="153"/>
      <c r="F104" s="154"/>
      <c r="G104" s="11" t="s">
        <v>843</v>
      </c>
      <c r="H104" s="14">
        <v>86.23</v>
      </c>
      <c r="I104" s="121">
        <f t="shared" si="2"/>
        <v>86.23</v>
      </c>
      <c r="J104" s="127"/>
    </row>
    <row r="105" spans="1:10" ht="144">
      <c r="A105" s="126"/>
      <c r="B105" s="119">
        <v>1</v>
      </c>
      <c r="C105" s="10" t="s">
        <v>844</v>
      </c>
      <c r="D105" s="130" t="s">
        <v>269</v>
      </c>
      <c r="E105" s="153"/>
      <c r="F105" s="154"/>
      <c r="G105" s="11" t="s">
        <v>845</v>
      </c>
      <c r="H105" s="14">
        <v>86.23</v>
      </c>
      <c r="I105" s="121">
        <f t="shared" si="2"/>
        <v>86.23</v>
      </c>
      <c r="J105" s="127"/>
    </row>
    <row r="106" spans="1:10" ht="168">
      <c r="A106" s="126"/>
      <c r="B106" s="119">
        <v>1</v>
      </c>
      <c r="C106" s="10" t="s">
        <v>846</v>
      </c>
      <c r="D106" s="130"/>
      <c r="E106" s="153"/>
      <c r="F106" s="154"/>
      <c r="G106" s="11" t="s">
        <v>847</v>
      </c>
      <c r="H106" s="14">
        <v>190.79</v>
      </c>
      <c r="I106" s="121">
        <f t="shared" si="2"/>
        <v>190.79</v>
      </c>
      <c r="J106" s="127"/>
    </row>
    <row r="107" spans="1:10" ht="108">
      <c r="A107" s="126"/>
      <c r="B107" s="119">
        <v>1</v>
      </c>
      <c r="C107" s="10" t="s">
        <v>848</v>
      </c>
      <c r="D107" s="130" t="s">
        <v>749</v>
      </c>
      <c r="E107" s="153"/>
      <c r="F107" s="154"/>
      <c r="G107" s="11" t="s">
        <v>849</v>
      </c>
      <c r="H107" s="14">
        <v>23</v>
      </c>
      <c r="I107" s="121">
        <f t="shared" si="2"/>
        <v>23</v>
      </c>
      <c r="J107" s="127"/>
    </row>
    <row r="108" spans="1:10" ht="108">
      <c r="A108" s="126"/>
      <c r="B108" s="119">
        <v>1</v>
      </c>
      <c r="C108" s="10" t="s">
        <v>850</v>
      </c>
      <c r="D108" s="130" t="s">
        <v>851</v>
      </c>
      <c r="E108" s="153"/>
      <c r="F108" s="154"/>
      <c r="G108" s="11" t="s">
        <v>852</v>
      </c>
      <c r="H108" s="14">
        <v>26.59</v>
      </c>
      <c r="I108" s="121">
        <f t="shared" si="2"/>
        <v>26.59</v>
      </c>
      <c r="J108" s="127"/>
    </row>
    <row r="109" spans="1:10" ht="132">
      <c r="A109" s="126"/>
      <c r="B109" s="119">
        <v>1</v>
      </c>
      <c r="C109" s="10" t="s">
        <v>853</v>
      </c>
      <c r="D109" s="130" t="s">
        <v>31</v>
      </c>
      <c r="E109" s="153" t="s">
        <v>279</v>
      </c>
      <c r="F109" s="154"/>
      <c r="G109" s="11" t="s">
        <v>854</v>
      </c>
      <c r="H109" s="14">
        <v>105.99</v>
      </c>
      <c r="I109" s="121">
        <f t="shared" si="2"/>
        <v>105.99</v>
      </c>
      <c r="J109" s="127"/>
    </row>
    <row r="110" spans="1:10" ht="96">
      <c r="A110" s="126"/>
      <c r="B110" s="120">
        <v>1</v>
      </c>
      <c r="C110" s="12" t="s">
        <v>855</v>
      </c>
      <c r="D110" s="131" t="s">
        <v>279</v>
      </c>
      <c r="E110" s="163"/>
      <c r="F110" s="164"/>
      <c r="G110" s="13" t="s">
        <v>856</v>
      </c>
      <c r="H110" s="15">
        <v>26.59</v>
      </c>
      <c r="I110" s="122">
        <f t="shared" si="2"/>
        <v>26.59</v>
      </c>
      <c r="J110" s="127"/>
    </row>
  </sheetData>
  <mergeCells count="93">
    <mergeCell ref="E110:F110"/>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22"/>
  <sheetViews>
    <sheetView zoomScale="90" zoomScaleNormal="90" workbookViewId="0">
      <selection activeCell="D22" sqref="D22:D110"/>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7" t="s">
        <v>139</v>
      </c>
      <c r="C2" s="132"/>
      <c r="D2" s="132"/>
      <c r="E2" s="132"/>
      <c r="F2" s="132"/>
      <c r="G2" s="132"/>
      <c r="H2" s="132"/>
      <c r="I2" s="132"/>
      <c r="J2" s="132"/>
      <c r="K2" s="138" t="s">
        <v>145</v>
      </c>
      <c r="L2" s="127"/>
      <c r="N2">
        <v>11256.490000000003</v>
      </c>
      <c r="O2" t="s">
        <v>188</v>
      </c>
    </row>
    <row r="3" spans="1:15" ht="12.75" customHeight="1">
      <c r="A3" s="126"/>
      <c r="B3" s="134" t="s">
        <v>140</v>
      </c>
      <c r="C3" s="132"/>
      <c r="D3" s="132"/>
      <c r="E3" s="132"/>
      <c r="F3" s="132"/>
      <c r="G3" s="132"/>
      <c r="H3" s="132"/>
      <c r="I3" s="132"/>
      <c r="J3" s="132"/>
      <c r="K3" s="132"/>
      <c r="L3" s="127"/>
      <c r="N3">
        <v>11256.490000000003</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c r="J5" s="132"/>
      <c r="K5" s="132"/>
      <c r="L5" s="127"/>
    </row>
    <row r="6" spans="1:15" ht="12.75" customHeight="1">
      <c r="A6" s="126"/>
      <c r="B6" s="134" t="s">
        <v>143</v>
      </c>
      <c r="C6" s="132"/>
      <c r="D6" s="132"/>
      <c r="E6" s="132"/>
      <c r="F6" s="132"/>
      <c r="G6" s="132"/>
      <c r="H6" s="132"/>
      <c r="I6" s="132"/>
      <c r="J6" s="132"/>
      <c r="K6" s="132"/>
      <c r="L6" s="127"/>
    </row>
    <row r="7" spans="1:15" ht="12.75"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718</v>
      </c>
      <c r="C10" s="132"/>
      <c r="D10" s="132"/>
      <c r="E10" s="132"/>
      <c r="F10" s="127"/>
      <c r="G10" s="128"/>
      <c r="H10" s="128" t="s">
        <v>718</v>
      </c>
      <c r="I10" s="132"/>
      <c r="J10" s="132"/>
      <c r="K10" s="155">
        <f>IF(Invoice!J10&lt;&gt;"",Invoice!J10,"")</f>
        <v>53388</v>
      </c>
      <c r="L10" s="127"/>
    </row>
    <row r="11" spans="1:15" ht="12.75" customHeight="1">
      <c r="A11" s="126"/>
      <c r="B11" s="126" t="s">
        <v>719</v>
      </c>
      <c r="C11" s="132"/>
      <c r="D11" s="132"/>
      <c r="E11" s="132"/>
      <c r="F11" s="127"/>
      <c r="G11" s="128"/>
      <c r="H11" s="128" t="s">
        <v>719</v>
      </c>
      <c r="I11" s="132"/>
      <c r="J11" s="132"/>
      <c r="K11" s="156"/>
      <c r="L11" s="127"/>
    </row>
    <row r="12" spans="1:15" ht="12.75" customHeight="1">
      <c r="A12" s="126"/>
      <c r="B12" s="126" t="s">
        <v>720</v>
      </c>
      <c r="C12" s="132"/>
      <c r="D12" s="132"/>
      <c r="E12" s="132"/>
      <c r="F12" s="127"/>
      <c r="G12" s="128"/>
      <c r="H12" s="128" t="s">
        <v>720</v>
      </c>
      <c r="I12" s="132"/>
      <c r="J12" s="132"/>
      <c r="K12" s="132"/>
      <c r="L12" s="127"/>
    </row>
    <row r="13" spans="1:15" ht="12.75" customHeight="1">
      <c r="A13" s="126"/>
      <c r="B13" s="126" t="s">
        <v>721</v>
      </c>
      <c r="C13" s="132"/>
      <c r="D13" s="132"/>
      <c r="E13" s="132"/>
      <c r="F13" s="127"/>
      <c r="G13" s="128"/>
      <c r="H13" s="128" t="s">
        <v>721</v>
      </c>
      <c r="I13" s="132"/>
      <c r="J13" s="132"/>
      <c r="K13" s="111" t="s">
        <v>16</v>
      </c>
      <c r="L13" s="127"/>
    </row>
    <row r="14" spans="1:15" ht="15" customHeight="1">
      <c r="A14" s="126"/>
      <c r="B14" s="126" t="s">
        <v>157</v>
      </c>
      <c r="C14" s="132"/>
      <c r="D14" s="132"/>
      <c r="E14" s="132"/>
      <c r="F14" s="127"/>
      <c r="G14" s="128"/>
      <c r="H14" s="128" t="s">
        <v>157</v>
      </c>
      <c r="I14" s="132"/>
      <c r="J14" s="132"/>
      <c r="K14" s="157">
        <f>Invoice!J14</f>
        <v>45349</v>
      </c>
      <c r="L14" s="127"/>
    </row>
    <row r="15" spans="1:15" ht="15" customHeight="1">
      <c r="A15" s="126"/>
      <c r="B15" s="6" t="s">
        <v>11</v>
      </c>
      <c r="C15" s="7"/>
      <c r="D15" s="7"/>
      <c r="E15" s="7"/>
      <c r="F15" s="8"/>
      <c r="G15" s="128"/>
      <c r="H15" s="9" t="s">
        <v>11</v>
      </c>
      <c r="I15" s="132"/>
      <c r="J15" s="132"/>
      <c r="K15" s="158"/>
      <c r="L15" s="127"/>
    </row>
    <row r="16" spans="1:15" ht="15" customHeight="1">
      <c r="A16" s="126"/>
      <c r="B16" s="132"/>
      <c r="C16" s="132"/>
      <c r="D16" s="132"/>
      <c r="E16" s="132"/>
      <c r="F16" s="132"/>
      <c r="G16" s="132"/>
      <c r="H16" s="132"/>
      <c r="I16" s="136" t="s">
        <v>147</v>
      </c>
      <c r="J16" s="136" t="s">
        <v>147</v>
      </c>
      <c r="K16" s="142">
        <v>41839</v>
      </c>
      <c r="L16" s="127"/>
    </row>
    <row r="17" spans="1:12" ht="12.75" customHeight="1">
      <c r="A17" s="126"/>
      <c r="B17" s="132" t="s">
        <v>722</v>
      </c>
      <c r="C17" s="132"/>
      <c r="D17" s="132"/>
      <c r="E17" s="132"/>
      <c r="F17" s="132"/>
      <c r="G17" s="132"/>
      <c r="H17" s="132"/>
      <c r="I17" s="136" t="s">
        <v>148</v>
      </c>
      <c r="J17" s="136" t="s">
        <v>148</v>
      </c>
      <c r="K17" s="142" t="str">
        <f>IF(Invoice!J17&lt;&gt;"",Invoice!J17,"")</f>
        <v>Sunny</v>
      </c>
      <c r="L17" s="127"/>
    </row>
    <row r="18" spans="1:12" ht="18" customHeight="1">
      <c r="A18" s="126"/>
      <c r="B18" s="132" t="s">
        <v>723</v>
      </c>
      <c r="C18" s="132"/>
      <c r="D18" s="132"/>
      <c r="E18" s="132"/>
      <c r="F18" s="132"/>
      <c r="G18" s="132"/>
      <c r="H18" s="132"/>
      <c r="I18" s="135" t="s">
        <v>264</v>
      </c>
      <c r="J18" s="135"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9" t="s">
        <v>207</v>
      </c>
      <c r="G20" s="160"/>
      <c r="H20" s="112" t="s">
        <v>174</v>
      </c>
      <c r="I20" s="112" t="s">
        <v>208</v>
      </c>
      <c r="J20" s="112" t="s">
        <v>208</v>
      </c>
      <c r="K20" s="112" t="s">
        <v>26</v>
      </c>
      <c r="L20" s="127"/>
    </row>
    <row r="21" spans="1:12" ht="12.75" customHeight="1">
      <c r="A21" s="126"/>
      <c r="B21" s="117"/>
      <c r="C21" s="117"/>
      <c r="D21" s="117"/>
      <c r="E21" s="118"/>
      <c r="F21" s="161"/>
      <c r="G21" s="162"/>
      <c r="H21" s="117" t="s">
        <v>146</v>
      </c>
      <c r="I21" s="117"/>
      <c r="J21" s="117"/>
      <c r="K21" s="117"/>
      <c r="L21" s="127"/>
    </row>
    <row r="22" spans="1:12" ht="24" customHeight="1">
      <c r="A22" s="126"/>
      <c r="B22" s="119">
        <f>'Tax Invoice'!D18</f>
        <v>8</v>
      </c>
      <c r="C22" s="10" t="s">
        <v>724</v>
      </c>
      <c r="D22" s="10" t="s">
        <v>724</v>
      </c>
      <c r="E22" s="130" t="s">
        <v>30</v>
      </c>
      <c r="F22" s="153" t="s">
        <v>279</v>
      </c>
      <c r="G22" s="154"/>
      <c r="H22" s="11" t="s">
        <v>725</v>
      </c>
      <c r="I22" s="14">
        <f t="shared" ref="I22:I53" si="0">ROUNDUP(J22*$N$1,2)</f>
        <v>7.55</v>
      </c>
      <c r="J22" s="14">
        <v>7.55</v>
      </c>
      <c r="K22" s="121">
        <f t="shared" ref="K22:K53" si="1">I22*B22</f>
        <v>60.4</v>
      </c>
      <c r="L22" s="127"/>
    </row>
    <row r="23" spans="1:12" ht="24" customHeight="1">
      <c r="A23" s="126"/>
      <c r="B23" s="119">
        <f>'Tax Invoice'!D19</f>
        <v>2</v>
      </c>
      <c r="C23" s="10" t="s">
        <v>724</v>
      </c>
      <c r="D23" s="10" t="s">
        <v>724</v>
      </c>
      <c r="E23" s="130" t="s">
        <v>30</v>
      </c>
      <c r="F23" s="153" t="s">
        <v>115</v>
      </c>
      <c r="G23" s="154"/>
      <c r="H23" s="11" t="s">
        <v>725</v>
      </c>
      <c r="I23" s="14">
        <f t="shared" si="0"/>
        <v>7.55</v>
      </c>
      <c r="J23" s="14">
        <v>7.55</v>
      </c>
      <c r="K23" s="121">
        <f t="shared" si="1"/>
        <v>15.1</v>
      </c>
      <c r="L23" s="127"/>
    </row>
    <row r="24" spans="1:12" ht="24" customHeight="1">
      <c r="A24" s="126"/>
      <c r="B24" s="119">
        <f>'Tax Invoice'!D20</f>
        <v>9</v>
      </c>
      <c r="C24" s="10" t="s">
        <v>586</v>
      </c>
      <c r="D24" s="10" t="s">
        <v>586</v>
      </c>
      <c r="E24" s="130"/>
      <c r="F24" s="153"/>
      <c r="G24" s="154"/>
      <c r="H24" s="11" t="s">
        <v>281</v>
      </c>
      <c r="I24" s="14">
        <f t="shared" si="0"/>
        <v>12.22</v>
      </c>
      <c r="J24" s="14">
        <v>12.22</v>
      </c>
      <c r="K24" s="121">
        <f t="shared" si="1"/>
        <v>109.98</v>
      </c>
      <c r="L24" s="127"/>
    </row>
    <row r="25" spans="1:12" ht="12.75" customHeight="1">
      <c r="A25" s="126"/>
      <c r="B25" s="119">
        <f>'Tax Invoice'!D21</f>
        <v>24</v>
      </c>
      <c r="C25" s="10" t="s">
        <v>726</v>
      </c>
      <c r="D25" s="10" t="s">
        <v>726</v>
      </c>
      <c r="E25" s="130" t="s">
        <v>30</v>
      </c>
      <c r="F25" s="153" t="s">
        <v>279</v>
      </c>
      <c r="G25" s="154"/>
      <c r="H25" s="11" t="s">
        <v>727</v>
      </c>
      <c r="I25" s="14">
        <f t="shared" si="0"/>
        <v>5.03</v>
      </c>
      <c r="J25" s="14">
        <v>5.03</v>
      </c>
      <c r="K25" s="121">
        <f t="shared" si="1"/>
        <v>120.72</v>
      </c>
      <c r="L25" s="127"/>
    </row>
    <row r="26" spans="1:12" ht="24" customHeight="1">
      <c r="A26" s="126"/>
      <c r="B26" s="119">
        <f>'Tax Invoice'!D22</f>
        <v>4</v>
      </c>
      <c r="C26" s="10" t="s">
        <v>728</v>
      </c>
      <c r="D26" s="10" t="s">
        <v>728</v>
      </c>
      <c r="E26" s="130" t="s">
        <v>216</v>
      </c>
      <c r="F26" s="153"/>
      <c r="G26" s="154"/>
      <c r="H26" s="11" t="s">
        <v>729</v>
      </c>
      <c r="I26" s="14">
        <f t="shared" si="0"/>
        <v>12.22</v>
      </c>
      <c r="J26" s="14">
        <v>12.22</v>
      </c>
      <c r="K26" s="121">
        <f t="shared" si="1"/>
        <v>48.88</v>
      </c>
      <c r="L26" s="127"/>
    </row>
    <row r="27" spans="1:12" ht="24" customHeight="1">
      <c r="A27" s="126"/>
      <c r="B27" s="119">
        <f>'Tax Invoice'!D23</f>
        <v>3</v>
      </c>
      <c r="C27" s="10" t="s">
        <v>730</v>
      </c>
      <c r="D27" s="10" t="s">
        <v>730</v>
      </c>
      <c r="E27" s="130" t="s">
        <v>216</v>
      </c>
      <c r="F27" s="153"/>
      <c r="G27" s="154"/>
      <c r="H27" s="11" t="s">
        <v>731</v>
      </c>
      <c r="I27" s="14">
        <f t="shared" si="0"/>
        <v>12.22</v>
      </c>
      <c r="J27" s="14">
        <v>12.22</v>
      </c>
      <c r="K27" s="121">
        <f t="shared" si="1"/>
        <v>36.660000000000004</v>
      </c>
      <c r="L27" s="127"/>
    </row>
    <row r="28" spans="1:12" ht="24" customHeight="1">
      <c r="A28" s="126"/>
      <c r="B28" s="119">
        <f>'Tax Invoice'!D24</f>
        <v>2</v>
      </c>
      <c r="C28" s="10" t="s">
        <v>730</v>
      </c>
      <c r="D28" s="10" t="s">
        <v>730</v>
      </c>
      <c r="E28" s="130" t="s">
        <v>218</v>
      </c>
      <c r="F28" s="153"/>
      <c r="G28" s="154"/>
      <c r="H28" s="11" t="s">
        <v>731</v>
      </c>
      <c r="I28" s="14">
        <f t="shared" si="0"/>
        <v>12.22</v>
      </c>
      <c r="J28" s="14">
        <v>12.22</v>
      </c>
      <c r="K28" s="121">
        <f t="shared" si="1"/>
        <v>24.44</v>
      </c>
      <c r="L28" s="127"/>
    </row>
    <row r="29" spans="1:12" ht="24" customHeight="1">
      <c r="A29" s="126"/>
      <c r="B29" s="119">
        <f>'Tax Invoice'!D25</f>
        <v>2</v>
      </c>
      <c r="C29" s="10" t="s">
        <v>730</v>
      </c>
      <c r="D29" s="10" t="s">
        <v>730</v>
      </c>
      <c r="E29" s="130" t="s">
        <v>273</v>
      </c>
      <c r="F29" s="153"/>
      <c r="G29" s="154"/>
      <c r="H29" s="11" t="s">
        <v>731</v>
      </c>
      <c r="I29" s="14">
        <f t="shared" si="0"/>
        <v>12.22</v>
      </c>
      <c r="J29" s="14">
        <v>12.22</v>
      </c>
      <c r="K29" s="121">
        <f t="shared" si="1"/>
        <v>24.44</v>
      </c>
      <c r="L29" s="127"/>
    </row>
    <row r="30" spans="1:12" ht="24" customHeight="1">
      <c r="A30" s="126"/>
      <c r="B30" s="119">
        <f>'Tax Invoice'!D26</f>
        <v>1</v>
      </c>
      <c r="C30" s="10" t="s">
        <v>730</v>
      </c>
      <c r="D30" s="10" t="s">
        <v>730</v>
      </c>
      <c r="E30" s="130" t="s">
        <v>274</v>
      </c>
      <c r="F30" s="153"/>
      <c r="G30" s="154"/>
      <c r="H30" s="11" t="s">
        <v>731</v>
      </c>
      <c r="I30" s="14">
        <f t="shared" si="0"/>
        <v>12.22</v>
      </c>
      <c r="J30" s="14">
        <v>12.22</v>
      </c>
      <c r="K30" s="121">
        <f t="shared" si="1"/>
        <v>12.22</v>
      </c>
      <c r="L30" s="127"/>
    </row>
    <row r="31" spans="1:12" ht="24" customHeight="1">
      <c r="A31" s="126"/>
      <c r="B31" s="119">
        <f>'Tax Invoice'!D27</f>
        <v>2</v>
      </c>
      <c r="C31" s="10" t="s">
        <v>732</v>
      </c>
      <c r="D31" s="10" t="s">
        <v>732</v>
      </c>
      <c r="E31" s="130" t="s">
        <v>733</v>
      </c>
      <c r="F31" s="153" t="s">
        <v>28</v>
      </c>
      <c r="G31" s="154"/>
      <c r="H31" s="11" t="s">
        <v>734</v>
      </c>
      <c r="I31" s="14">
        <f t="shared" si="0"/>
        <v>6.83</v>
      </c>
      <c r="J31" s="14">
        <v>6.83</v>
      </c>
      <c r="K31" s="121">
        <f t="shared" si="1"/>
        <v>13.66</v>
      </c>
      <c r="L31" s="127"/>
    </row>
    <row r="32" spans="1:12" ht="24" customHeight="1">
      <c r="A32" s="126"/>
      <c r="B32" s="119">
        <f>'Tax Invoice'!D28</f>
        <v>8</v>
      </c>
      <c r="C32" s="10" t="s">
        <v>735</v>
      </c>
      <c r="D32" s="10" t="s">
        <v>735</v>
      </c>
      <c r="E32" s="130" t="s">
        <v>28</v>
      </c>
      <c r="F32" s="153" t="s">
        <v>278</v>
      </c>
      <c r="G32" s="154"/>
      <c r="H32" s="11" t="s">
        <v>736</v>
      </c>
      <c r="I32" s="14">
        <f t="shared" si="0"/>
        <v>21.2</v>
      </c>
      <c r="J32" s="14">
        <v>21.2</v>
      </c>
      <c r="K32" s="121">
        <f t="shared" si="1"/>
        <v>169.6</v>
      </c>
      <c r="L32" s="127"/>
    </row>
    <row r="33" spans="1:12" ht="24" customHeight="1">
      <c r="A33" s="126"/>
      <c r="B33" s="119">
        <f>'Tax Invoice'!D29</f>
        <v>8</v>
      </c>
      <c r="C33" s="10" t="s">
        <v>735</v>
      </c>
      <c r="D33" s="10" t="s">
        <v>735</v>
      </c>
      <c r="E33" s="130" t="s">
        <v>31</v>
      </c>
      <c r="F33" s="153" t="s">
        <v>279</v>
      </c>
      <c r="G33" s="154"/>
      <c r="H33" s="11" t="s">
        <v>736</v>
      </c>
      <c r="I33" s="14">
        <f t="shared" si="0"/>
        <v>21.2</v>
      </c>
      <c r="J33" s="14">
        <v>21.2</v>
      </c>
      <c r="K33" s="121">
        <f t="shared" si="1"/>
        <v>169.6</v>
      </c>
      <c r="L33" s="127"/>
    </row>
    <row r="34" spans="1:12" ht="24" customHeight="1">
      <c r="A34" s="126"/>
      <c r="B34" s="119">
        <f>'Tax Invoice'!D30</f>
        <v>8</v>
      </c>
      <c r="C34" s="10" t="s">
        <v>737</v>
      </c>
      <c r="D34" s="10" t="s">
        <v>737</v>
      </c>
      <c r="E34" s="130" t="s">
        <v>28</v>
      </c>
      <c r="F34" s="153" t="s">
        <v>279</v>
      </c>
      <c r="G34" s="154"/>
      <c r="H34" s="11" t="s">
        <v>738</v>
      </c>
      <c r="I34" s="14">
        <f t="shared" si="0"/>
        <v>21.2</v>
      </c>
      <c r="J34" s="14">
        <v>21.2</v>
      </c>
      <c r="K34" s="121">
        <f t="shared" si="1"/>
        <v>169.6</v>
      </c>
      <c r="L34" s="127"/>
    </row>
    <row r="35" spans="1:12" ht="24" customHeight="1">
      <c r="A35" s="126"/>
      <c r="B35" s="119">
        <f>'Tax Invoice'!D31</f>
        <v>4</v>
      </c>
      <c r="C35" s="10" t="s">
        <v>737</v>
      </c>
      <c r="D35" s="10" t="s">
        <v>737</v>
      </c>
      <c r="E35" s="130" t="s">
        <v>30</v>
      </c>
      <c r="F35" s="153" t="s">
        <v>279</v>
      </c>
      <c r="G35" s="154"/>
      <c r="H35" s="11" t="s">
        <v>738</v>
      </c>
      <c r="I35" s="14">
        <f t="shared" si="0"/>
        <v>21.2</v>
      </c>
      <c r="J35" s="14">
        <v>21.2</v>
      </c>
      <c r="K35" s="121">
        <f t="shared" si="1"/>
        <v>84.8</v>
      </c>
      <c r="L35" s="127"/>
    </row>
    <row r="36" spans="1:12" ht="36" customHeight="1">
      <c r="A36" s="126"/>
      <c r="B36" s="119">
        <f>'Tax Invoice'!D32</f>
        <v>2</v>
      </c>
      <c r="C36" s="10" t="s">
        <v>739</v>
      </c>
      <c r="D36" s="10" t="s">
        <v>739</v>
      </c>
      <c r="E36" s="130" t="s">
        <v>112</v>
      </c>
      <c r="F36" s="153"/>
      <c r="G36" s="154"/>
      <c r="H36" s="11" t="s">
        <v>866</v>
      </c>
      <c r="I36" s="14">
        <f t="shared" si="0"/>
        <v>31.98</v>
      </c>
      <c r="J36" s="14">
        <v>31.98</v>
      </c>
      <c r="K36" s="121">
        <f t="shared" si="1"/>
        <v>63.96</v>
      </c>
      <c r="L36" s="127"/>
    </row>
    <row r="37" spans="1:12" ht="36" customHeight="1">
      <c r="A37" s="126"/>
      <c r="B37" s="119">
        <f>'Tax Invoice'!D33</f>
        <v>3</v>
      </c>
      <c r="C37" s="10" t="s">
        <v>740</v>
      </c>
      <c r="D37" s="10" t="s">
        <v>740</v>
      </c>
      <c r="E37" s="130" t="s">
        <v>34</v>
      </c>
      <c r="F37" s="153" t="s">
        <v>112</v>
      </c>
      <c r="G37" s="154"/>
      <c r="H37" s="11" t="s">
        <v>741</v>
      </c>
      <c r="I37" s="14">
        <f t="shared" si="0"/>
        <v>59.64</v>
      </c>
      <c r="J37" s="14">
        <v>59.64</v>
      </c>
      <c r="K37" s="121">
        <f t="shared" si="1"/>
        <v>178.92000000000002</v>
      </c>
      <c r="L37" s="127"/>
    </row>
    <row r="38" spans="1:12" ht="36" customHeight="1">
      <c r="A38" s="126"/>
      <c r="B38" s="119">
        <f>'Tax Invoice'!D34</f>
        <v>1</v>
      </c>
      <c r="C38" s="10" t="s">
        <v>740</v>
      </c>
      <c r="D38" s="10" t="s">
        <v>740</v>
      </c>
      <c r="E38" s="130" t="s">
        <v>34</v>
      </c>
      <c r="F38" s="153" t="s">
        <v>276</v>
      </c>
      <c r="G38" s="154"/>
      <c r="H38" s="11" t="s">
        <v>741</v>
      </c>
      <c r="I38" s="14">
        <f t="shared" si="0"/>
        <v>59.64</v>
      </c>
      <c r="J38" s="14">
        <v>59.64</v>
      </c>
      <c r="K38" s="121">
        <f t="shared" si="1"/>
        <v>59.64</v>
      </c>
      <c r="L38" s="127"/>
    </row>
    <row r="39" spans="1:12" ht="24" customHeight="1">
      <c r="A39" s="126"/>
      <c r="B39" s="119">
        <f>'Tax Invoice'!D35</f>
        <v>2</v>
      </c>
      <c r="C39" s="10" t="s">
        <v>742</v>
      </c>
      <c r="D39" s="10" t="s">
        <v>857</v>
      </c>
      <c r="E39" s="130" t="s">
        <v>40</v>
      </c>
      <c r="F39" s="153"/>
      <c r="G39" s="154"/>
      <c r="H39" s="11" t="s">
        <v>743</v>
      </c>
      <c r="I39" s="14">
        <f t="shared" si="0"/>
        <v>8.98</v>
      </c>
      <c r="J39" s="14">
        <v>8.98</v>
      </c>
      <c r="K39" s="121">
        <f t="shared" si="1"/>
        <v>17.96</v>
      </c>
      <c r="L39" s="127"/>
    </row>
    <row r="40" spans="1:12" ht="24" customHeight="1">
      <c r="A40" s="126"/>
      <c r="B40" s="119">
        <f>'Tax Invoice'!D36</f>
        <v>1</v>
      </c>
      <c r="C40" s="10" t="s">
        <v>744</v>
      </c>
      <c r="D40" s="10" t="s">
        <v>744</v>
      </c>
      <c r="E40" s="130" t="s">
        <v>34</v>
      </c>
      <c r="F40" s="153" t="s">
        <v>745</v>
      </c>
      <c r="G40" s="154"/>
      <c r="H40" s="11" t="s">
        <v>746</v>
      </c>
      <c r="I40" s="14">
        <f t="shared" si="0"/>
        <v>40.6</v>
      </c>
      <c r="J40" s="14">
        <v>40.6</v>
      </c>
      <c r="K40" s="121">
        <f t="shared" si="1"/>
        <v>40.6</v>
      </c>
      <c r="L40" s="127"/>
    </row>
    <row r="41" spans="1:12" ht="24" customHeight="1">
      <c r="A41" s="126"/>
      <c r="B41" s="119">
        <f>'Tax Invoice'!D37</f>
        <v>5</v>
      </c>
      <c r="C41" s="10" t="s">
        <v>744</v>
      </c>
      <c r="D41" s="10" t="s">
        <v>744</v>
      </c>
      <c r="E41" s="130" t="s">
        <v>34</v>
      </c>
      <c r="F41" s="153" t="s">
        <v>747</v>
      </c>
      <c r="G41" s="154"/>
      <c r="H41" s="11" t="s">
        <v>746</v>
      </c>
      <c r="I41" s="14">
        <f t="shared" si="0"/>
        <v>40.6</v>
      </c>
      <c r="J41" s="14">
        <v>40.6</v>
      </c>
      <c r="K41" s="121">
        <f t="shared" si="1"/>
        <v>203</v>
      </c>
      <c r="L41" s="127"/>
    </row>
    <row r="42" spans="1:12" ht="24" customHeight="1">
      <c r="A42" s="126"/>
      <c r="B42" s="119">
        <f>'Tax Invoice'!D38</f>
        <v>4</v>
      </c>
      <c r="C42" s="10" t="s">
        <v>748</v>
      </c>
      <c r="D42" s="10" t="s">
        <v>748</v>
      </c>
      <c r="E42" s="130" t="s">
        <v>749</v>
      </c>
      <c r="F42" s="153"/>
      <c r="G42" s="154"/>
      <c r="H42" s="11" t="s">
        <v>867</v>
      </c>
      <c r="I42" s="14">
        <f t="shared" si="0"/>
        <v>10.42</v>
      </c>
      <c r="J42" s="14">
        <v>10.42</v>
      </c>
      <c r="K42" s="121">
        <f t="shared" si="1"/>
        <v>41.68</v>
      </c>
      <c r="L42" s="127"/>
    </row>
    <row r="43" spans="1:12" ht="24" customHeight="1">
      <c r="A43" s="126"/>
      <c r="B43" s="119">
        <f>'Tax Invoice'!D39</f>
        <v>2</v>
      </c>
      <c r="C43" s="10" t="s">
        <v>716</v>
      </c>
      <c r="D43" s="10" t="s">
        <v>716</v>
      </c>
      <c r="E43" s="130" t="s">
        <v>30</v>
      </c>
      <c r="F43" s="153"/>
      <c r="G43" s="154"/>
      <c r="H43" s="11" t="s">
        <v>717</v>
      </c>
      <c r="I43" s="14">
        <f t="shared" si="0"/>
        <v>6.83</v>
      </c>
      <c r="J43" s="14">
        <v>6.83</v>
      </c>
      <c r="K43" s="121">
        <f t="shared" si="1"/>
        <v>13.66</v>
      </c>
      <c r="L43" s="127"/>
    </row>
    <row r="44" spans="1:12" ht="24" customHeight="1">
      <c r="A44" s="126"/>
      <c r="B44" s="119">
        <f>'Tax Invoice'!D40</f>
        <v>2</v>
      </c>
      <c r="C44" s="10" t="s">
        <v>716</v>
      </c>
      <c r="D44" s="10" t="s">
        <v>716</v>
      </c>
      <c r="E44" s="130" t="s">
        <v>31</v>
      </c>
      <c r="F44" s="153"/>
      <c r="G44" s="154"/>
      <c r="H44" s="11" t="s">
        <v>717</v>
      </c>
      <c r="I44" s="14">
        <f t="shared" si="0"/>
        <v>6.83</v>
      </c>
      <c r="J44" s="14">
        <v>6.83</v>
      </c>
      <c r="K44" s="121">
        <f t="shared" si="1"/>
        <v>13.66</v>
      </c>
      <c r="L44" s="127"/>
    </row>
    <row r="45" spans="1:12" ht="12.75" customHeight="1">
      <c r="A45" s="126"/>
      <c r="B45" s="119">
        <f>'Tax Invoice'!D41</f>
        <v>6</v>
      </c>
      <c r="C45" s="10" t="s">
        <v>750</v>
      </c>
      <c r="D45" s="10" t="s">
        <v>750</v>
      </c>
      <c r="E45" s="130" t="s">
        <v>32</v>
      </c>
      <c r="F45" s="153" t="s">
        <v>279</v>
      </c>
      <c r="G45" s="154"/>
      <c r="H45" s="11" t="s">
        <v>751</v>
      </c>
      <c r="I45" s="14">
        <f t="shared" si="0"/>
        <v>23</v>
      </c>
      <c r="J45" s="14">
        <v>23</v>
      </c>
      <c r="K45" s="121">
        <f t="shared" si="1"/>
        <v>138</v>
      </c>
      <c r="L45" s="127"/>
    </row>
    <row r="46" spans="1:12" ht="24" customHeight="1">
      <c r="A46" s="126"/>
      <c r="B46" s="119">
        <f>'Tax Invoice'!D42</f>
        <v>2</v>
      </c>
      <c r="C46" s="10" t="s">
        <v>752</v>
      </c>
      <c r="D46" s="10" t="s">
        <v>752</v>
      </c>
      <c r="E46" s="130" t="s">
        <v>31</v>
      </c>
      <c r="F46" s="153"/>
      <c r="G46" s="154"/>
      <c r="H46" s="11" t="s">
        <v>753</v>
      </c>
      <c r="I46" s="14">
        <f t="shared" si="0"/>
        <v>21.2</v>
      </c>
      <c r="J46" s="14">
        <v>21.2</v>
      </c>
      <c r="K46" s="121">
        <f t="shared" si="1"/>
        <v>42.4</v>
      </c>
      <c r="L46" s="127"/>
    </row>
    <row r="47" spans="1:12" ht="24" customHeight="1">
      <c r="A47" s="126"/>
      <c r="B47" s="119">
        <f>'Tax Invoice'!D43</f>
        <v>2</v>
      </c>
      <c r="C47" s="10" t="s">
        <v>754</v>
      </c>
      <c r="D47" s="10" t="s">
        <v>754</v>
      </c>
      <c r="E47" s="130" t="s">
        <v>733</v>
      </c>
      <c r="F47" s="153" t="s">
        <v>28</v>
      </c>
      <c r="G47" s="154"/>
      <c r="H47" s="11" t="s">
        <v>755</v>
      </c>
      <c r="I47" s="14">
        <f t="shared" si="0"/>
        <v>6.83</v>
      </c>
      <c r="J47" s="14">
        <v>6.83</v>
      </c>
      <c r="K47" s="121">
        <f t="shared" si="1"/>
        <v>13.66</v>
      </c>
      <c r="L47" s="127"/>
    </row>
    <row r="48" spans="1:12" ht="24" customHeight="1">
      <c r="A48" s="126"/>
      <c r="B48" s="119">
        <f>'Tax Invoice'!D44</f>
        <v>2</v>
      </c>
      <c r="C48" s="10" t="s">
        <v>668</v>
      </c>
      <c r="D48" s="10" t="s">
        <v>668</v>
      </c>
      <c r="E48" s="130" t="s">
        <v>28</v>
      </c>
      <c r="F48" s="153" t="s">
        <v>220</v>
      </c>
      <c r="G48" s="154"/>
      <c r="H48" s="11" t="s">
        <v>756</v>
      </c>
      <c r="I48" s="14">
        <f t="shared" si="0"/>
        <v>30.9</v>
      </c>
      <c r="J48" s="14">
        <v>30.9</v>
      </c>
      <c r="K48" s="121">
        <f t="shared" si="1"/>
        <v>61.8</v>
      </c>
      <c r="L48" s="127"/>
    </row>
    <row r="49" spans="1:12" ht="12.75" customHeight="1">
      <c r="A49" s="126"/>
      <c r="B49" s="119">
        <f>'Tax Invoice'!D45</f>
        <v>2</v>
      </c>
      <c r="C49" s="10" t="s">
        <v>757</v>
      </c>
      <c r="D49" s="10" t="s">
        <v>757</v>
      </c>
      <c r="E49" s="130" t="s">
        <v>31</v>
      </c>
      <c r="F49" s="153"/>
      <c r="G49" s="154"/>
      <c r="H49" s="11" t="s">
        <v>758</v>
      </c>
      <c r="I49" s="14">
        <f t="shared" si="0"/>
        <v>7.55</v>
      </c>
      <c r="J49" s="14">
        <v>7.55</v>
      </c>
      <c r="K49" s="121">
        <f t="shared" si="1"/>
        <v>15.1</v>
      </c>
      <c r="L49" s="127"/>
    </row>
    <row r="50" spans="1:12" ht="24" customHeight="1">
      <c r="A50" s="126"/>
      <c r="B50" s="119">
        <f>'Tax Invoice'!D46</f>
        <v>12</v>
      </c>
      <c r="C50" s="10" t="s">
        <v>759</v>
      </c>
      <c r="D50" s="10" t="s">
        <v>759</v>
      </c>
      <c r="E50" s="130" t="s">
        <v>28</v>
      </c>
      <c r="F50" s="153" t="s">
        <v>278</v>
      </c>
      <c r="G50" s="154"/>
      <c r="H50" s="11" t="s">
        <v>760</v>
      </c>
      <c r="I50" s="14">
        <f t="shared" si="0"/>
        <v>21.2</v>
      </c>
      <c r="J50" s="14">
        <v>21.2</v>
      </c>
      <c r="K50" s="121">
        <f t="shared" si="1"/>
        <v>254.39999999999998</v>
      </c>
      <c r="L50" s="127"/>
    </row>
    <row r="51" spans="1:12" ht="24" customHeight="1">
      <c r="A51" s="126"/>
      <c r="B51" s="119">
        <f>'Tax Invoice'!D47</f>
        <v>10</v>
      </c>
      <c r="C51" s="10" t="s">
        <v>759</v>
      </c>
      <c r="D51" s="10" t="s">
        <v>759</v>
      </c>
      <c r="E51" s="130" t="s">
        <v>31</v>
      </c>
      <c r="F51" s="153" t="s">
        <v>278</v>
      </c>
      <c r="G51" s="154"/>
      <c r="H51" s="11" t="s">
        <v>760</v>
      </c>
      <c r="I51" s="14">
        <f t="shared" si="0"/>
        <v>21.2</v>
      </c>
      <c r="J51" s="14">
        <v>21.2</v>
      </c>
      <c r="K51" s="121">
        <f t="shared" si="1"/>
        <v>212</v>
      </c>
      <c r="L51" s="127"/>
    </row>
    <row r="52" spans="1:12" ht="24" customHeight="1">
      <c r="A52" s="126"/>
      <c r="B52" s="119">
        <f>'Tax Invoice'!D48</f>
        <v>6</v>
      </c>
      <c r="C52" s="10" t="s">
        <v>761</v>
      </c>
      <c r="D52" s="10" t="s">
        <v>761</v>
      </c>
      <c r="E52" s="130" t="s">
        <v>28</v>
      </c>
      <c r="F52" s="153"/>
      <c r="G52" s="154"/>
      <c r="H52" s="11" t="s">
        <v>762</v>
      </c>
      <c r="I52" s="14">
        <f t="shared" si="0"/>
        <v>21.2</v>
      </c>
      <c r="J52" s="14">
        <v>21.2</v>
      </c>
      <c r="K52" s="121">
        <f t="shared" si="1"/>
        <v>127.19999999999999</v>
      </c>
      <c r="L52" s="127"/>
    </row>
    <row r="53" spans="1:12" ht="24" customHeight="1">
      <c r="A53" s="126"/>
      <c r="B53" s="119">
        <f>'Tax Invoice'!D49</f>
        <v>3</v>
      </c>
      <c r="C53" s="10" t="s">
        <v>761</v>
      </c>
      <c r="D53" s="10" t="s">
        <v>761</v>
      </c>
      <c r="E53" s="130" t="s">
        <v>30</v>
      </c>
      <c r="F53" s="153"/>
      <c r="G53" s="154"/>
      <c r="H53" s="11" t="s">
        <v>762</v>
      </c>
      <c r="I53" s="14">
        <f t="shared" si="0"/>
        <v>21.2</v>
      </c>
      <c r="J53" s="14">
        <v>21.2</v>
      </c>
      <c r="K53" s="121">
        <f t="shared" si="1"/>
        <v>63.599999999999994</v>
      </c>
      <c r="L53" s="127"/>
    </row>
    <row r="54" spans="1:12" ht="24" customHeight="1">
      <c r="A54" s="126"/>
      <c r="B54" s="119">
        <f>'Tax Invoice'!D50</f>
        <v>3</v>
      </c>
      <c r="C54" s="10" t="s">
        <v>763</v>
      </c>
      <c r="D54" s="10" t="s">
        <v>763</v>
      </c>
      <c r="E54" s="130" t="s">
        <v>218</v>
      </c>
      <c r="F54" s="153" t="s">
        <v>279</v>
      </c>
      <c r="G54" s="154"/>
      <c r="H54" s="11" t="s">
        <v>868</v>
      </c>
      <c r="I54" s="14">
        <f t="shared" ref="I54:I85" si="2">ROUNDUP(J54*$N$1,2)</f>
        <v>53.54</v>
      </c>
      <c r="J54" s="14">
        <v>53.54</v>
      </c>
      <c r="K54" s="121">
        <f t="shared" ref="K54:K85" si="3">I54*B54</f>
        <v>160.62</v>
      </c>
      <c r="L54" s="127"/>
    </row>
    <row r="55" spans="1:12" ht="24" customHeight="1">
      <c r="A55" s="126"/>
      <c r="B55" s="119">
        <f>'Tax Invoice'!D51</f>
        <v>4</v>
      </c>
      <c r="C55" s="10" t="s">
        <v>618</v>
      </c>
      <c r="D55" s="10" t="s">
        <v>618</v>
      </c>
      <c r="E55" s="130" t="s">
        <v>30</v>
      </c>
      <c r="F55" s="153" t="s">
        <v>620</v>
      </c>
      <c r="G55" s="154"/>
      <c r="H55" s="11" t="s">
        <v>621</v>
      </c>
      <c r="I55" s="14">
        <f t="shared" si="2"/>
        <v>5.03</v>
      </c>
      <c r="J55" s="14">
        <v>5.03</v>
      </c>
      <c r="K55" s="121">
        <f t="shared" si="3"/>
        <v>20.12</v>
      </c>
      <c r="L55" s="127"/>
    </row>
    <row r="56" spans="1:12" ht="24" customHeight="1">
      <c r="A56" s="126"/>
      <c r="B56" s="119">
        <f>'Tax Invoice'!D52</f>
        <v>2</v>
      </c>
      <c r="C56" s="10" t="s">
        <v>618</v>
      </c>
      <c r="D56" s="10" t="s">
        <v>618</v>
      </c>
      <c r="E56" s="130" t="s">
        <v>30</v>
      </c>
      <c r="F56" s="153" t="s">
        <v>764</v>
      </c>
      <c r="G56" s="154"/>
      <c r="H56" s="11" t="s">
        <v>621</v>
      </c>
      <c r="I56" s="14">
        <f t="shared" si="2"/>
        <v>5.03</v>
      </c>
      <c r="J56" s="14">
        <v>5.03</v>
      </c>
      <c r="K56" s="121">
        <f t="shared" si="3"/>
        <v>10.06</v>
      </c>
      <c r="L56" s="127"/>
    </row>
    <row r="57" spans="1:12" ht="24" customHeight="1">
      <c r="A57" s="126"/>
      <c r="B57" s="119">
        <f>'Tax Invoice'!D53</f>
        <v>10</v>
      </c>
      <c r="C57" s="10" t="s">
        <v>765</v>
      </c>
      <c r="D57" s="10" t="s">
        <v>765</v>
      </c>
      <c r="E57" s="130" t="s">
        <v>30</v>
      </c>
      <c r="F57" s="153" t="s">
        <v>277</v>
      </c>
      <c r="G57" s="154"/>
      <c r="H57" s="11" t="s">
        <v>766</v>
      </c>
      <c r="I57" s="14">
        <f t="shared" si="2"/>
        <v>42.04</v>
      </c>
      <c r="J57" s="14">
        <v>42.04</v>
      </c>
      <c r="K57" s="121">
        <f t="shared" si="3"/>
        <v>420.4</v>
      </c>
      <c r="L57" s="127"/>
    </row>
    <row r="58" spans="1:12" ht="12.75" customHeight="1">
      <c r="A58" s="126"/>
      <c r="B58" s="119">
        <f>'Tax Invoice'!D54</f>
        <v>4</v>
      </c>
      <c r="C58" s="10" t="s">
        <v>767</v>
      </c>
      <c r="D58" s="10" t="s">
        <v>767</v>
      </c>
      <c r="E58" s="130" t="s">
        <v>30</v>
      </c>
      <c r="F58" s="153"/>
      <c r="G58" s="154"/>
      <c r="H58" s="11" t="s">
        <v>768</v>
      </c>
      <c r="I58" s="14">
        <f t="shared" si="2"/>
        <v>11.14</v>
      </c>
      <c r="J58" s="14">
        <v>11.14</v>
      </c>
      <c r="K58" s="121">
        <f t="shared" si="3"/>
        <v>44.56</v>
      </c>
      <c r="L58" s="127"/>
    </row>
    <row r="59" spans="1:12" ht="24" customHeight="1">
      <c r="A59" s="126"/>
      <c r="B59" s="119">
        <f>'Tax Invoice'!D55</f>
        <v>2</v>
      </c>
      <c r="C59" s="10" t="s">
        <v>769</v>
      </c>
      <c r="D59" s="10" t="s">
        <v>769</v>
      </c>
      <c r="E59" s="130" t="s">
        <v>31</v>
      </c>
      <c r="F59" s="153"/>
      <c r="G59" s="154"/>
      <c r="H59" s="11" t="s">
        <v>770</v>
      </c>
      <c r="I59" s="14">
        <f t="shared" si="2"/>
        <v>14.01</v>
      </c>
      <c r="J59" s="14">
        <v>14.01</v>
      </c>
      <c r="K59" s="121">
        <f t="shared" si="3"/>
        <v>28.02</v>
      </c>
      <c r="L59" s="127"/>
    </row>
    <row r="60" spans="1:12" ht="24" customHeight="1">
      <c r="A60" s="126"/>
      <c r="B60" s="119">
        <f>'Tax Invoice'!D56</f>
        <v>16</v>
      </c>
      <c r="C60" s="10" t="s">
        <v>771</v>
      </c>
      <c r="D60" s="10" t="s">
        <v>771</v>
      </c>
      <c r="E60" s="130" t="s">
        <v>30</v>
      </c>
      <c r="F60" s="153"/>
      <c r="G60" s="154"/>
      <c r="H60" s="11" t="s">
        <v>772</v>
      </c>
      <c r="I60" s="14">
        <f t="shared" si="2"/>
        <v>21.2</v>
      </c>
      <c r="J60" s="14">
        <v>21.2</v>
      </c>
      <c r="K60" s="121">
        <f t="shared" si="3"/>
        <v>339.2</v>
      </c>
      <c r="L60" s="127"/>
    </row>
    <row r="61" spans="1:12" ht="24" customHeight="1">
      <c r="A61" s="126"/>
      <c r="B61" s="119">
        <f>'Tax Invoice'!D57</f>
        <v>4</v>
      </c>
      <c r="C61" s="10" t="s">
        <v>773</v>
      </c>
      <c r="D61" s="10" t="s">
        <v>773</v>
      </c>
      <c r="E61" s="130" t="s">
        <v>30</v>
      </c>
      <c r="F61" s="153"/>
      <c r="G61" s="154"/>
      <c r="H61" s="11" t="s">
        <v>774</v>
      </c>
      <c r="I61" s="14">
        <f t="shared" si="2"/>
        <v>21.2</v>
      </c>
      <c r="J61" s="14">
        <v>21.2</v>
      </c>
      <c r="K61" s="121">
        <f t="shared" si="3"/>
        <v>84.8</v>
      </c>
      <c r="L61" s="127"/>
    </row>
    <row r="62" spans="1:12" ht="24" customHeight="1">
      <c r="A62" s="126"/>
      <c r="B62" s="119">
        <f>'Tax Invoice'!D58</f>
        <v>4</v>
      </c>
      <c r="C62" s="10" t="s">
        <v>773</v>
      </c>
      <c r="D62" s="10" t="s">
        <v>773</v>
      </c>
      <c r="E62" s="130" t="s">
        <v>31</v>
      </c>
      <c r="F62" s="153"/>
      <c r="G62" s="154"/>
      <c r="H62" s="11" t="s">
        <v>774</v>
      </c>
      <c r="I62" s="14">
        <f t="shared" si="2"/>
        <v>21.2</v>
      </c>
      <c r="J62" s="14">
        <v>21.2</v>
      </c>
      <c r="K62" s="121">
        <f t="shared" si="3"/>
        <v>84.8</v>
      </c>
      <c r="L62" s="127"/>
    </row>
    <row r="63" spans="1:12" ht="24" customHeight="1">
      <c r="A63" s="126"/>
      <c r="B63" s="119">
        <f>'Tax Invoice'!D59</f>
        <v>4</v>
      </c>
      <c r="C63" s="10" t="s">
        <v>775</v>
      </c>
      <c r="D63" s="10" t="s">
        <v>775</v>
      </c>
      <c r="E63" s="130" t="s">
        <v>30</v>
      </c>
      <c r="F63" s="153" t="s">
        <v>279</v>
      </c>
      <c r="G63" s="154"/>
      <c r="H63" s="11" t="s">
        <v>776</v>
      </c>
      <c r="I63" s="14">
        <f t="shared" si="2"/>
        <v>23.71</v>
      </c>
      <c r="J63" s="14">
        <v>23.71</v>
      </c>
      <c r="K63" s="121">
        <f t="shared" si="3"/>
        <v>94.84</v>
      </c>
      <c r="L63" s="127"/>
    </row>
    <row r="64" spans="1:12" ht="24" customHeight="1">
      <c r="A64" s="126"/>
      <c r="B64" s="119">
        <f>'Tax Invoice'!D60</f>
        <v>14</v>
      </c>
      <c r="C64" s="10" t="s">
        <v>775</v>
      </c>
      <c r="D64" s="10" t="s">
        <v>775</v>
      </c>
      <c r="E64" s="130" t="s">
        <v>30</v>
      </c>
      <c r="F64" s="153" t="s">
        <v>277</v>
      </c>
      <c r="G64" s="154"/>
      <c r="H64" s="11" t="s">
        <v>776</v>
      </c>
      <c r="I64" s="14">
        <f t="shared" si="2"/>
        <v>23.71</v>
      </c>
      <c r="J64" s="14">
        <v>23.71</v>
      </c>
      <c r="K64" s="121">
        <f t="shared" si="3"/>
        <v>331.94</v>
      </c>
      <c r="L64" s="127"/>
    </row>
    <row r="65" spans="1:12" ht="24" customHeight="1">
      <c r="A65" s="126"/>
      <c r="B65" s="119">
        <f>'Tax Invoice'!D61</f>
        <v>20</v>
      </c>
      <c r="C65" s="10" t="s">
        <v>775</v>
      </c>
      <c r="D65" s="10" t="s">
        <v>775</v>
      </c>
      <c r="E65" s="130" t="s">
        <v>30</v>
      </c>
      <c r="F65" s="153" t="s">
        <v>278</v>
      </c>
      <c r="G65" s="154"/>
      <c r="H65" s="11" t="s">
        <v>776</v>
      </c>
      <c r="I65" s="14">
        <f t="shared" si="2"/>
        <v>23.71</v>
      </c>
      <c r="J65" s="14">
        <v>23.71</v>
      </c>
      <c r="K65" s="121">
        <f t="shared" si="3"/>
        <v>474.20000000000005</v>
      </c>
      <c r="L65" s="127"/>
    </row>
    <row r="66" spans="1:12" ht="24" customHeight="1">
      <c r="A66" s="126"/>
      <c r="B66" s="119">
        <f>'Tax Invoice'!D62</f>
        <v>4</v>
      </c>
      <c r="C66" s="10" t="s">
        <v>777</v>
      </c>
      <c r="D66" s="10" t="s">
        <v>777</v>
      </c>
      <c r="E66" s="130" t="s">
        <v>30</v>
      </c>
      <c r="F66" s="153" t="s">
        <v>278</v>
      </c>
      <c r="G66" s="154"/>
      <c r="H66" s="11" t="s">
        <v>778</v>
      </c>
      <c r="I66" s="14">
        <f t="shared" si="2"/>
        <v>24.79</v>
      </c>
      <c r="J66" s="14">
        <v>24.79</v>
      </c>
      <c r="K66" s="121">
        <f t="shared" si="3"/>
        <v>99.16</v>
      </c>
      <c r="L66" s="127"/>
    </row>
    <row r="67" spans="1:12" ht="24" customHeight="1">
      <c r="A67" s="126"/>
      <c r="B67" s="119">
        <f>'Tax Invoice'!D63</f>
        <v>2</v>
      </c>
      <c r="C67" s="10" t="s">
        <v>779</v>
      </c>
      <c r="D67" s="10" t="s">
        <v>779</v>
      </c>
      <c r="E67" s="130" t="s">
        <v>31</v>
      </c>
      <c r="F67" s="153" t="s">
        <v>279</v>
      </c>
      <c r="G67" s="154"/>
      <c r="H67" s="11" t="s">
        <v>780</v>
      </c>
      <c r="I67" s="14">
        <f t="shared" si="2"/>
        <v>23</v>
      </c>
      <c r="J67" s="14">
        <v>23</v>
      </c>
      <c r="K67" s="121">
        <f t="shared" si="3"/>
        <v>46</v>
      </c>
      <c r="L67" s="127"/>
    </row>
    <row r="68" spans="1:12" ht="24" customHeight="1">
      <c r="A68" s="126"/>
      <c r="B68" s="119">
        <f>'Tax Invoice'!D64</f>
        <v>2</v>
      </c>
      <c r="C68" s="10" t="s">
        <v>781</v>
      </c>
      <c r="D68" s="10" t="s">
        <v>858</v>
      </c>
      <c r="E68" s="130" t="s">
        <v>782</v>
      </c>
      <c r="F68" s="153"/>
      <c r="G68" s="154"/>
      <c r="H68" s="11" t="s">
        <v>869</v>
      </c>
      <c r="I68" s="14">
        <f t="shared" si="2"/>
        <v>20.84</v>
      </c>
      <c r="J68" s="14">
        <v>20.84</v>
      </c>
      <c r="K68" s="121">
        <f t="shared" si="3"/>
        <v>41.68</v>
      </c>
      <c r="L68" s="127"/>
    </row>
    <row r="69" spans="1:12" ht="24" customHeight="1">
      <c r="A69" s="126"/>
      <c r="B69" s="119">
        <f>'Tax Invoice'!D65</f>
        <v>6</v>
      </c>
      <c r="C69" s="10" t="s">
        <v>783</v>
      </c>
      <c r="D69" s="10" t="s">
        <v>783</v>
      </c>
      <c r="E69" s="130" t="s">
        <v>32</v>
      </c>
      <c r="F69" s="153"/>
      <c r="G69" s="154"/>
      <c r="H69" s="11" t="s">
        <v>870</v>
      </c>
      <c r="I69" s="14">
        <f t="shared" si="2"/>
        <v>5.03</v>
      </c>
      <c r="J69" s="14">
        <v>5.03</v>
      </c>
      <c r="K69" s="121">
        <f t="shared" si="3"/>
        <v>30.18</v>
      </c>
      <c r="L69" s="127"/>
    </row>
    <row r="70" spans="1:12" ht="12.75" customHeight="1">
      <c r="A70" s="126"/>
      <c r="B70" s="119">
        <f>'Tax Invoice'!D66</f>
        <v>10</v>
      </c>
      <c r="C70" s="10" t="s">
        <v>784</v>
      </c>
      <c r="D70" s="10" t="s">
        <v>784</v>
      </c>
      <c r="E70" s="130" t="s">
        <v>34</v>
      </c>
      <c r="F70" s="153" t="s">
        <v>279</v>
      </c>
      <c r="G70" s="154"/>
      <c r="H70" s="11" t="s">
        <v>785</v>
      </c>
      <c r="I70" s="14">
        <f t="shared" si="2"/>
        <v>8.6199999999999992</v>
      </c>
      <c r="J70" s="14">
        <v>8.6199999999999992</v>
      </c>
      <c r="K70" s="121">
        <f t="shared" si="3"/>
        <v>86.199999999999989</v>
      </c>
      <c r="L70" s="127"/>
    </row>
    <row r="71" spans="1:12" ht="12.75" customHeight="1">
      <c r="A71" s="126"/>
      <c r="B71" s="119">
        <f>'Tax Invoice'!D67</f>
        <v>4</v>
      </c>
      <c r="C71" s="10" t="s">
        <v>786</v>
      </c>
      <c r="D71" s="10" t="s">
        <v>859</v>
      </c>
      <c r="E71" s="130" t="s">
        <v>787</v>
      </c>
      <c r="F71" s="153" t="s">
        <v>279</v>
      </c>
      <c r="G71" s="154"/>
      <c r="H71" s="11" t="s">
        <v>788</v>
      </c>
      <c r="I71" s="14">
        <f t="shared" si="2"/>
        <v>25.15</v>
      </c>
      <c r="J71" s="14">
        <v>25.15</v>
      </c>
      <c r="K71" s="121">
        <f t="shared" si="3"/>
        <v>100.6</v>
      </c>
      <c r="L71" s="127"/>
    </row>
    <row r="72" spans="1:12" ht="12.75" customHeight="1">
      <c r="A72" s="126"/>
      <c r="B72" s="119">
        <f>'Tax Invoice'!D68</f>
        <v>2</v>
      </c>
      <c r="C72" s="10" t="s">
        <v>789</v>
      </c>
      <c r="D72" s="10" t="s">
        <v>860</v>
      </c>
      <c r="E72" s="130" t="s">
        <v>304</v>
      </c>
      <c r="F72" s="153" t="s">
        <v>279</v>
      </c>
      <c r="G72" s="154"/>
      <c r="H72" s="11" t="s">
        <v>790</v>
      </c>
      <c r="I72" s="14">
        <f t="shared" si="2"/>
        <v>23</v>
      </c>
      <c r="J72" s="14">
        <v>23</v>
      </c>
      <c r="K72" s="121">
        <f t="shared" si="3"/>
        <v>46</v>
      </c>
      <c r="L72" s="127"/>
    </row>
    <row r="73" spans="1:12" ht="12.75" customHeight="1">
      <c r="A73" s="126"/>
      <c r="B73" s="119">
        <f>'Tax Invoice'!D69</f>
        <v>4</v>
      </c>
      <c r="C73" s="10" t="s">
        <v>791</v>
      </c>
      <c r="D73" s="10" t="s">
        <v>791</v>
      </c>
      <c r="E73" s="130" t="s">
        <v>300</v>
      </c>
      <c r="F73" s="153" t="s">
        <v>749</v>
      </c>
      <c r="G73" s="154"/>
      <c r="H73" s="11" t="s">
        <v>792</v>
      </c>
      <c r="I73" s="14">
        <f t="shared" si="2"/>
        <v>12.22</v>
      </c>
      <c r="J73" s="14">
        <v>12.22</v>
      </c>
      <c r="K73" s="121">
        <f t="shared" si="3"/>
        <v>48.88</v>
      </c>
      <c r="L73" s="127"/>
    </row>
    <row r="74" spans="1:12" ht="12.75" customHeight="1">
      <c r="A74" s="126"/>
      <c r="B74" s="119">
        <f>'Tax Invoice'!D70</f>
        <v>2</v>
      </c>
      <c r="C74" s="10" t="s">
        <v>793</v>
      </c>
      <c r="D74" s="10" t="s">
        <v>793</v>
      </c>
      <c r="E74" s="130" t="s">
        <v>31</v>
      </c>
      <c r="F74" s="153"/>
      <c r="G74" s="154"/>
      <c r="H74" s="11" t="s">
        <v>794</v>
      </c>
      <c r="I74" s="14">
        <f t="shared" si="2"/>
        <v>8.6199999999999992</v>
      </c>
      <c r="J74" s="14">
        <v>8.6199999999999992</v>
      </c>
      <c r="K74" s="121">
        <f t="shared" si="3"/>
        <v>17.239999999999998</v>
      </c>
      <c r="L74" s="127"/>
    </row>
    <row r="75" spans="1:12" ht="36" customHeight="1">
      <c r="A75" s="126"/>
      <c r="B75" s="119">
        <f>'Tax Invoice'!D71</f>
        <v>6</v>
      </c>
      <c r="C75" s="10" t="s">
        <v>795</v>
      </c>
      <c r="D75" s="10" t="s">
        <v>861</v>
      </c>
      <c r="E75" s="130" t="s">
        <v>236</v>
      </c>
      <c r="F75" s="153" t="s">
        <v>245</v>
      </c>
      <c r="G75" s="154"/>
      <c r="H75" s="11" t="s">
        <v>796</v>
      </c>
      <c r="I75" s="14">
        <f t="shared" si="2"/>
        <v>44.91</v>
      </c>
      <c r="J75" s="14">
        <v>44.91</v>
      </c>
      <c r="K75" s="121">
        <f t="shared" si="3"/>
        <v>269.45999999999998</v>
      </c>
      <c r="L75" s="127"/>
    </row>
    <row r="76" spans="1:12" ht="36" customHeight="1">
      <c r="A76" s="126"/>
      <c r="B76" s="119">
        <f>'Tax Invoice'!D72</f>
        <v>16</v>
      </c>
      <c r="C76" s="10" t="s">
        <v>797</v>
      </c>
      <c r="D76" s="10" t="s">
        <v>862</v>
      </c>
      <c r="E76" s="130" t="s">
        <v>236</v>
      </c>
      <c r="F76" s="153" t="s">
        <v>112</v>
      </c>
      <c r="G76" s="154"/>
      <c r="H76" s="11" t="s">
        <v>798</v>
      </c>
      <c r="I76" s="14">
        <f t="shared" si="2"/>
        <v>30.18</v>
      </c>
      <c r="J76" s="14">
        <v>30.18</v>
      </c>
      <c r="K76" s="121">
        <f t="shared" si="3"/>
        <v>482.88</v>
      </c>
      <c r="L76" s="127"/>
    </row>
    <row r="77" spans="1:12" ht="36" customHeight="1">
      <c r="A77" s="126"/>
      <c r="B77" s="119">
        <f>'Tax Invoice'!D73</f>
        <v>24</v>
      </c>
      <c r="C77" s="10" t="s">
        <v>797</v>
      </c>
      <c r="D77" s="10" t="s">
        <v>862</v>
      </c>
      <c r="E77" s="130" t="s">
        <v>236</v>
      </c>
      <c r="F77" s="153" t="s">
        <v>274</v>
      </c>
      <c r="G77" s="154"/>
      <c r="H77" s="11" t="s">
        <v>798</v>
      </c>
      <c r="I77" s="14">
        <f t="shared" si="2"/>
        <v>30.18</v>
      </c>
      <c r="J77" s="14">
        <v>30.18</v>
      </c>
      <c r="K77" s="121">
        <f t="shared" si="3"/>
        <v>724.31999999999994</v>
      </c>
      <c r="L77" s="127"/>
    </row>
    <row r="78" spans="1:12" ht="36" customHeight="1">
      <c r="A78" s="126"/>
      <c r="B78" s="119">
        <f>'Tax Invoice'!D74</f>
        <v>1</v>
      </c>
      <c r="C78" s="10" t="s">
        <v>797</v>
      </c>
      <c r="D78" s="10" t="s">
        <v>862</v>
      </c>
      <c r="E78" s="130" t="s">
        <v>237</v>
      </c>
      <c r="F78" s="153" t="s">
        <v>112</v>
      </c>
      <c r="G78" s="154"/>
      <c r="H78" s="11" t="s">
        <v>798</v>
      </c>
      <c r="I78" s="14">
        <f t="shared" si="2"/>
        <v>30.18</v>
      </c>
      <c r="J78" s="14">
        <v>30.18</v>
      </c>
      <c r="K78" s="121">
        <f t="shared" si="3"/>
        <v>30.18</v>
      </c>
      <c r="L78" s="127"/>
    </row>
    <row r="79" spans="1:12" ht="24" customHeight="1">
      <c r="A79" s="126"/>
      <c r="B79" s="119">
        <f>'Tax Invoice'!D75</f>
        <v>4</v>
      </c>
      <c r="C79" s="10" t="s">
        <v>799</v>
      </c>
      <c r="D79" s="10" t="s">
        <v>799</v>
      </c>
      <c r="E79" s="130" t="s">
        <v>30</v>
      </c>
      <c r="F79" s="153" t="s">
        <v>279</v>
      </c>
      <c r="G79" s="154"/>
      <c r="H79" s="11" t="s">
        <v>800</v>
      </c>
      <c r="I79" s="14">
        <f t="shared" si="2"/>
        <v>21.2</v>
      </c>
      <c r="J79" s="14">
        <v>21.2</v>
      </c>
      <c r="K79" s="121">
        <f t="shared" si="3"/>
        <v>84.8</v>
      </c>
      <c r="L79" s="127"/>
    </row>
    <row r="80" spans="1:12" ht="24" customHeight="1">
      <c r="A80" s="126"/>
      <c r="B80" s="119">
        <f>'Tax Invoice'!D76</f>
        <v>10</v>
      </c>
      <c r="C80" s="10" t="s">
        <v>801</v>
      </c>
      <c r="D80" s="10" t="s">
        <v>801</v>
      </c>
      <c r="E80" s="130" t="s">
        <v>802</v>
      </c>
      <c r="F80" s="153"/>
      <c r="G80" s="154"/>
      <c r="H80" s="11" t="s">
        <v>803</v>
      </c>
      <c r="I80" s="14">
        <f t="shared" si="2"/>
        <v>5.03</v>
      </c>
      <c r="J80" s="14">
        <v>5.03</v>
      </c>
      <c r="K80" s="121">
        <f t="shared" si="3"/>
        <v>50.300000000000004</v>
      </c>
      <c r="L80" s="127"/>
    </row>
    <row r="81" spans="1:12" ht="24" customHeight="1">
      <c r="A81" s="126"/>
      <c r="B81" s="119">
        <f>'Tax Invoice'!D77</f>
        <v>2</v>
      </c>
      <c r="C81" s="10" t="s">
        <v>804</v>
      </c>
      <c r="D81" s="10" t="s">
        <v>804</v>
      </c>
      <c r="E81" s="130" t="s">
        <v>317</v>
      </c>
      <c r="F81" s="153"/>
      <c r="G81" s="154"/>
      <c r="H81" s="11" t="s">
        <v>805</v>
      </c>
      <c r="I81" s="14">
        <f t="shared" si="2"/>
        <v>15.81</v>
      </c>
      <c r="J81" s="14">
        <v>15.81</v>
      </c>
      <c r="K81" s="121">
        <f t="shared" si="3"/>
        <v>31.62</v>
      </c>
      <c r="L81" s="127"/>
    </row>
    <row r="82" spans="1:12" ht="24" customHeight="1">
      <c r="A82" s="126"/>
      <c r="B82" s="119">
        <f>'Tax Invoice'!D78</f>
        <v>2</v>
      </c>
      <c r="C82" s="10" t="s">
        <v>806</v>
      </c>
      <c r="D82" s="10" t="s">
        <v>806</v>
      </c>
      <c r="E82" s="130"/>
      <c r="F82" s="153"/>
      <c r="G82" s="154"/>
      <c r="H82" s="11" t="s">
        <v>807</v>
      </c>
      <c r="I82" s="14">
        <f t="shared" si="2"/>
        <v>5.03</v>
      </c>
      <c r="J82" s="14">
        <v>5.03</v>
      </c>
      <c r="K82" s="121">
        <f t="shared" si="3"/>
        <v>10.06</v>
      </c>
      <c r="L82" s="127"/>
    </row>
    <row r="83" spans="1:12" ht="24" customHeight="1">
      <c r="A83" s="126"/>
      <c r="B83" s="119">
        <f>'Tax Invoice'!D79</f>
        <v>369</v>
      </c>
      <c r="C83" s="10" t="s">
        <v>808</v>
      </c>
      <c r="D83" s="10" t="s">
        <v>808</v>
      </c>
      <c r="E83" s="130"/>
      <c r="F83" s="153"/>
      <c r="G83" s="154"/>
      <c r="H83" s="11" t="s">
        <v>809</v>
      </c>
      <c r="I83" s="14">
        <f t="shared" si="2"/>
        <v>5.03</v>
      </c>
      <c r="J83" s="14">
        <v>5.03</v>
      </c>
      <c r="K83" s="121">
        <f t="shared" si="3"/>
        <v>1856.0700000000002</v>
      </c>
      <c r="L83" s="133"/>
    </row>
    <row r="84" spans="1:12" ht="12.75" customHeight="1">
      <c r="A84" s="126"/>
      <c r="B84" s="119">
        <f>'Tax Invoice'!D80</f>
        <v>2</v>
      </c>
      <c r="C84" s="10" t="s">
        <v>810</v>
      </c>
      <c r="D84" s="10" t="s">
        <v>863</v>
      </c>
      <c r="E84" s="130" t="s">
        <v>811</v>
      </c>
      <c r="F84" s="153"/>
      <c r="G84" s="154"/>
      <c r="H84" s="11" t="s">
        <v>812</v>
      </c>
      <c r="I84" s="14">
        <f t="shared" si="2"/>
        <v>46.35</v>
      </c>
      <c r="J84" s="14">
        <v>46.35</v>
      </c>
      <c r="K84" s="121">
        <f t="shared" si="3"/>
        <v>92.7</v>
      </c>
      <c r="L84" s="127"/>
    </row>
    <row r="85" spans="1:12" ht="12.75" customHeight="1">
      <c r="A85" s="126"/>
      <c r="B85" s="119">
        <f>'Tax Invoice'!D81</f>
        <v>2</v>
      </c>
      <c r="C85" s="10" t="s">
        <v>813</v>
      </c>
      <c r="D85" s="10" t="s">
        <v>864</v>
      </c>
      <c r="E85" s="130" t="s">
        <v>814</v>
      </c>
      <c r="F85" s="153"/>
      <c r="G85" s="154"/>
      <c r="H85" s="11" t="s">
        <v>815</v>
      </c>
      <c r="I85" s="14">
        <f t="shared" si="2"/>
        <v>28.38</v>
      </c>
      <c r="J85" s="14">
        <v>28.38</v>
      </c>
      <c r="K85" s="121">
        <f t="shared" si="3"/>
        <v>56.76</v>
      </c>
      <c r="L85" s="127"/>
    </row>
    <row r="86" spans="1:12" ht="24" customHeight="1">
      <c r="A86" s="126"/>
      <c r="B86" s="119">
        <f>'Tax Invoice'!D82</f>
        <v>2</v>
      </c>
      <c r="C86" s="10" t="s">
        <v>816</v>
      </c>
      <c r="D86" s="10" t="s">
        <v>816</v>
      </c>
      <c r="E86" s="130" t="s">
        <v>30</v>
      </c>
      <c r="F86" s="153" t="s">
        <v>747</v>
      </c>
      <c r="G86" s="154"/>
      <c r="H86" s="11" t="s">
        <v>817</v>
      </c>
      <c r="I86" s="14">
        <f t="shared" ref="I86:I110" si="4">ROUNDUP(J86*$N$1,2)</f>
        <v>44.55</v>
      </c>
      <c r="J86" s="14">
        <v>44.55</v>
      </c>
      <c r="K86" s="121">
        <f t="shared" ref="K86:K110" si="5">I86*B86</f>
        <v>89.1</v>
      </c>
      <c r="L86" s="127"/>
    </row>
    <row r="87" spans="1:12" ht="24" customHeight="1">
      <c r="A87" s="126"/>
      <c r="B87" s="119">
        <f>'Tax Invoice'!D83</f>
        <v>3</v>
      </c>
      <c r="C87" s="10" t="s">
        <v>655</v>
      </c>
      <c r="D87" s="10" t="s">
        <v>655</v>
      </c>
      <c r="E87" s="130" t="s">
        <v>31</v>
      </c>
      <c r="F87" s="153"/>
      <c r="G87" s="154"/>
      <c r="H87" s="11" t="s">
        <v>658</v>
      </c>
      <c r="I87" s="14">
        <f t="shared" si="4"/>
        <v>55.33</v>
      </c>
      <c r="J87" s="14">
        <v>55.33</v>
      </c>
      <c r="K87" s="121">
        <f t="shared" si="5"/>
        <v>165.99</v>
      </c>
      <c r="L87" s="127"/>
    </row>
    <row r="88" spans="1:12" ht="12.75" customHeight="1">
      <c r="A88" s="126"/>
      <c r="B88" s="119">
        <f>'Tax Invoice'!D84</f>
        <v>3</v>
      </c>
      <c r="C88" s="10" t="s">
        <v>818</v>
      </c>
      <c r="D88" s="10" t="s">
        <v>818</v>
      </c>
      <c r="E88" s="130" t="s">
        <v>31</v>
      </c>
      <c r="F88" s="153" t="s">
        <v>279</v>
      </c>
      <c r="G88" s="154"/>
      <c r="H88" s="11" t="s">
        <v>819</v>
      </c>
      <c r="I88" s="14">
        <f t="shared" si="4"/>
        <v>71.5</v>
      </c>
      <c r="J88" s="14">
        <v>71.5</v>
      </c>
      <c r="K88" s="121">
        <f t="shared" si="5"/>
        <v>214.5</v>
      </c>
      <c r="L88" s="127"/>
    </row>
    <row r="89" spans="1:12" ht="12.75" customHeight="1">
      <c r="A89" s="126"/>
      <c r="B89" s="119">
        <f>'Tax Invoice'!D85</f>
        <v>2</v>
      </c>
      <c r="C89" s="10" t="s">
        <v>820</v>
      </c>
      <c r="D89" s="10" t="s">
        <v>820</v>
      </c>
      <c r="E89" s="130" t="s">
        <v>28</v>
      </c>
      <c r="F89" s="153"/>
      <c r="G89" s="154"/>
      <c r="H89" s="11" t="s">
        <v>821</v>
      </c>
      <c r="I89" s="14">
        <f t="shared" si="4"/>
        <v>12.93</v>
      </c>
      <c r="J89" s="14">
        <v>12.93</v>
      </c>
      <c r="K89" s="121">
        <f t="shared" si="5"/>
        <v>25.86</v>
      </c>
      <c r="L89" s="127"/>
    </row>
    <row r="90" spans="1:12" ht="12.75" customHeight="1">
      <c r="A90" s="126"/>
      <c r="B90" s="119">
        <f>'Tax Invoice'!D86</f>
        <v>8</v>
      </c>
      <c r="C90" s="10" t="s">
        <v>820</v>
      </c>
      <c r="D90" s="10" t="s">
        <v>820</v>
      </c>
      <c r="E90" s="130" t="s">
        <v>31</v>
      </c>
      <c r="F90" s="153"/>
      <c r="G90" s="154"/>
      <c r="H90" s="11" t="s">
        <v>821</v>
      </c>
      <c r="I90" s="14">
        <f t="shared" si="4"/>
        <v>12.93</v>
      </c>
      <c r="J90" s="14">
        <v>12.93</v>
      </c>
      <c r="K90" s="121">
        <f t="shared" si="5"/>
        <v>103.44</v>
      </c>
      <c r="L90" s="127"/>
    </row>
    <row r="91" spans="1:12" ht="24" customHeight="1">
      <c r="A91" s="126"/>
      <c r="B91" s="119">
        <f>'Tax Invoice'!D87</f>
        <v>3</v>
      </c>
      <c r="C91" s="10" t="s">
        <v>606</v>
      </c>
      <c r="D91" s="10" t="s">
        <v>606</v>
      </c>
      <c r="E91" s="130" t="s">
        <v>30</v>
      </c>
      <c r="F91" s="153" t="s">
        <v>279</v>
      </c>
      <c r="G91" s="154"/>
      <c r="H91" s="11" t="s">
        <v>608</v>
      </c>
      <c r="I91" s="14">
        <f t="shared" si="4"/>
        <v>24.79</v>
      </c>
      <c r="J91" s="14">
        <v>24.79</v>
      </c>
      <c r="K91" s="121">
        <f t="shared" si="5"/>
        <v>74.37</v>
      </c>
      <c r="L91" s="127"/>
    </row>
    <row r="92" spans="1:12" ht="24" customHeight="1">
      <c r="A92" s="126"/>
      <c r="B92" s="119">
        <f>'Tax Invoice'!D88</f>
        <v>2</v>
      </c>
      <c r="C92" s="10" t="s">
        <v>822</v>
      </c>
      <c r="D92" s="10" t="s">
        <v>822</v>
      </c>
      <c r="E92" s="130" t="s">
        <v>30</v>
      </c>
      <c r="F92" s="153"/>
      <c r="G92" s="154"/>
      <c r="H92" s="11" t="s">
        <v>823</v>
      </c>
      <c r="I92" s="14">
        <f t="shared" si="4"/>
        <v>24.79</v>
      </c>
      <c r="J92" s="14">
        <v>24.79</v>
      </c>
      <c r="K92" s="121">
        <f t="shared" si="5"/>
        <v>49.58</v>
      </c>
      <c r="L92" s="127"/>
    </row>
    <row r="93" spans="1:12" ht="36" customHeight="1">
      <c r="A93" s="126"/>
      <c r="B93" s="119">
        <f>'Tax Invoice'!D89</f>
        <v>2</v>
      </c>
      <c r="C93" s="10" t="s">
        <v>824</v>
      </c>
      <c r="D93" s="10" t="s">
        <v>824</v>
      </c>
      <c r="E93" s="130" t="s">
        <v>32</v>
      </c>
      <c r="F93" s="153"/>
      <c r="G93" s="154"/>
      <c r="H93" s="11" t="s">
        <v>825</v>
      </c>
      <c r="I93" s="14">
        <f t="shared" si="4"/>
        <v>6.83</v>
      </c>
      <c r="J93" s="14">
        <v>6.83</v>
      </c>
      <c r="K93" s="121">
        <f t="shared" si="5"/>
        <v>13.66</v>
      </c>
      <c r="L93" s="127"/>
    </row>
    <row r="94" spans="1:12" ht="12.75" customHeight="1">
      <c r="A94" s="126"/>
      <c r="B94" s="119">
        <f>'Tax Invoice'!D90</f>
        <v>9</v>
      </c>
      <c r="C94" s="10" t="s">
        <v>650</v>
      </c>
      <c r="D94" s="10" t="s">
        <v>650</v>
      </c>
      <c r="E94" s="130" t="s">
        <v>641</v>
      </c>
      <c r="F94" s="153"/>
      <c r="G94" s="154"/>
      <c r="H94" s="11" t="s">
        <v>652</v>
      </c>
      <c r="I94" s="14">
        <f t="shared" si="4"/>
        <v>5.03</v>
      </c>
      <c r="J94" s="14">
        <v>5.03</v>
      </c>
      <c r="K94" s="121">
        <f t="shared" si="5"/>
        <v>45.27</v>
      </c>
      <c r="L94" s="127"/>
    </row>
    <row r="95" spans="1:12" ht="24" customHeight="1">
      <c r="A95" s="126"/>
      <c r="B95" s="119">
        <f>'Tax Invoice'!D91</f>
        <v>2</v>
      </c>
      <c r="C95" s="10" t="s">
        <v>826</v>
      </c>
      <c r="D95" s="10" t="s">
        <v>826</v>
      </c>
      <c r="E95" s="130" t="s">
        <v>32</v>
      </c>
      <c r="F95" s="153"/>
      <c r="G95" s="154"/>
      <c r="H95" s="11" t="s">
        <v>827</v>
      </c>
      <c r="I95" s="14">
        <f t="shared" si="4"/>
        <v>63.6</v>
      </c>
      <c r="J95" s="14">
        <v>63.6</v>
      </c>
      <c r="K95" s="121">
        <f t="shared" si="5"/>
        <v>127.2</v>
      </c>
      <c r="L95" s="127"/>
    </row>
    <row r="96" spans="1:12" ht="24" customHeight="1">
      <c r="A96" s="126"/>
      <c r="B96" s="119">
        <f>'Tax Invoice'!D92</f>
        <v>2</v>
      </c>
      <c r="C96" s="10" t="s">
        <v>828</v>
      </c>
      <c r="D96" s="10" t="s">
        <v>828</v>
      </c>
      <c r="E96" s="130" t="s">
        <v>31</v>
      </c>
      <c r="F96" s="153"/>
      <c r="G96" s="154"/>
      <c r="H96" s="11" t="s">
        <v>829</v>
      </c>
      <c r="I96" s="14">
        <f t="shared" si="4"/>
        <v>35.57</v>
      </c>
      <c r="J96" s="14">
        <v>35.57</v>
      </c>
      <c r="K96" s="121">
        <f t="shared" si="5"/>
        <v>71.14</v>
      </c>
      <c r="L96" s="127"/>
    </row>
    <row r="97" spans="1:12" ht="24" customHeight="1">
      <c r="A97" s="126"/>
      <c r="B97" s="119">
        <f>'Tax Invoice'!D93</f>
        <v>2</v>
      </c>
      <c r="C97" s="10" t="s">
        <v>830</v>
      </c>
      <c r="D97" s="10" t="s">
        <v>830</v>
      </c>
      <c r="E97" s="130" t="s">
        <v>31</v>
      </c>
      <c r="F97" s="153"/>
      <c r="G97" s="154"/>
      <c r="H97" s="11" t="s">
        <v>831</v>
      </c>
      <c r="I97" s="14">
        <f t="shared" si="4"/>
        <v>67.19</v>
      </c>
      <c r="J97" s="14">
        <v>67.19</v>
      </c>
      <c r="K97" s="121">
        <f t="shared" si="5"/>
        <v>134.38</v>
      </c>
      <c r="L97" s="127"/>
    </row>
    <row r="98" spans="1:12" ht="24" customHeight="1">
      <c r="A98" s="126"/>
      <c r="B98" s="119">
        <f>'Tax Invoice'!D94</f>
        <v>4</v>
      </c>
      <c r="C98" s="10" t="s">
        <v>832</v>
      </c>
      <c r="D98" s="10" t="s">
        <v>832</v>
      </c>
      <c r="E98" s="130" t="s">
        <v>33</v>
      </c>
      <c r="F98" s="153"/>
      <c r="G98" s="154"/>
      <c r="H98" s="11" t="s">
        <v>833</v>
      </c>
      <c r="I98" s="14">
        <f t="shared" si="4"/>
        <v>48.15</v>
      </c>
      <c r="J98" s="14">
        <v>48.15</v>
      </c>
      <c r="K98" s="121">
        <f t="shared" si="5"/>
        <v>192.6</v>
      </c>
      <c r="L98" s="127"/>
    </row>
    <row r="99" spans="1:12" ht="24" customHeight="1">
      <c r="A99" s="126"/>
      <c r="B99" s="119">
        <f>'Tax Invoice'!D95</f>
        <v>2</v>
      </c>
      <c r="C99" s="10" t="s">
        <v>834</v>
      </c>
      <c r="D99" s="10" t="s">
        <v>834</v>
      </c>
      <c r="E99" s="130" t="s">
        <v>31</v>
      </c>
      <c r="F99" s="153" t="s">
        <v>115</v>
      </c>
      <c r="G99" s="154"/>
      <c r="H99" s="11" t="s">
        <v>835</v>
      </c>
      <c r="I99" s="14">
        <f t="shared" si="4"/>
        <v>28.03</v>
      </c>
      <c r="J99" s="14">
        <v>28.03</v>
      </c>
      <c r="K99" s="121">
        <f t="shared" si="5"/>
        <v>56.06</v>
      </c>
      <c r="L99" s="127"/>
    </row>
    <row r="100" spans="1:12" ht="24" customHeight="1">
      <c r="A100" s="126"/>
      <c r="B100" s="119">
        <f>'Tax Invoice'!D96</f>
        <v>3</v>
      </c>
      <c r="C100" s="10" t="s">
        <v>836</v>
      </c>
      <c r="D100" s="10" t="s">
        <v>836</v>
      </c>
      <c r="E100" s="130"/>
      <c r="F100" s="153"/>
      <c r="G100" s="154"/>
      <c r="H100" s="11" t="s">
        <v>837</v>
      </c>
      <c r="I100" s="14">
        <f t="shared" si="4"/>
        <v>21.92</v>
      </c>
      <c r="J100" s="14">
        <v>21.92</v>
      </c>
      <c r="K100" s="121">
        <f t="shared" si="5"/>
        <v>65.760000000000005</v>
      </c>
      <c r="L100" s="127"/>
    </row>
    <row r="101" spans="1:12" ht="24" customHeight="1">
      <c r="A101" s="126"/>
      <c r="B101" s="119">
        <f>'Tax Invoice'!D97</f>
        <v>2</v>
      </c>
      <c r="C101" s="10" t="s">
        <v>838</v>
      </c>
      <c r="D101" s="10" t="s">
        <v>838</v>
      </c>
      <c r="E101" s="130" t="s">
        <v>277</v>
      </c>
      <c r="F101" s="153"/>
      <c r="G101" s="154"/>
      <c r="H101" s="11" t="s">
        <v>839</v>
      </c>
      <c r="I101" s="14">
        <f t="shared" si="4"/>
        <v>71.5</v>
      </c>
      <c r="J101" s="14">
        <v>71.5</v>
      </c>
      <c r="K101" s="121">
        <f t="shared" si="5"/>
        <v>143</v>
      </c>
      <c r="L101" s="127"/>
    </row>
    <row r="102" spans="1:12" ht="24" customHeight="1">
      <c r="A102" s="126"/>
      <c r="B102" s="119">
        <f>'Tax Invoice'!D98</f>
        <v>1</v>
      </c>
      <c r="C102" s="10" t="s">
        <v>840</v>
      </c>
      <c r="D102" s="10" t="s">
        <v>840</v>
      </c>
      <c r="E102" s="130" t="s">
        <v>112</v>
      </c>
      <c r="F102" s="153"/>
      <c r="G102" s="154"/>
      <c r="H102" s="11" t="s">
        <v>841</v>
      </c>
      <c r="I102" s="14">
        <f t="shared" si="4"/>
        <v>132.94</v>
      </c>
      <c r="J102" s="14">
        <v>132.94</v>
      </c>
      <c r="K102" s="121">
        <f t="shared" si="5"/>
        <v>132.94</v>
      </c>
      <c r="L102" s="127"/>
    </row>
    <row r="103" spans="1:12" ht="24" customHeight="1">
      <c r="A103" s="126"/>
      <c r="B103" s="119">
        <f>'Tax Invoice'!D99</f>
        <v>1</v>
      </c>
      <c r="C103" s="10" t="s">
        <v>842</v>
      </c>
      <c r="D103" s="10" t="s">
        <v>842</v>
      </c>
      <c r="E103" s="130" t="s">
        <v>112</v>
      </c>
      <c r="F103" s="153"/>
      <c r="G103" s="154"/>
      <c r="H103" s="11" t="s">
        <v>843</v>
      </c>
      <c r="I103" s="14">
        <f t="shared" si="4"/>
        <v>86.23</v>
      </c>
      <c r="J103" s="14">
        <v>86.23</v>
      </c>
      <c r="K103" s="121">
        <f t="shared" si="5"/>
        <v>86.23</v>
      </c>
      <c r="L103" s="127"/>
    </row>
    <row r="104" spans="1:12" ht="24" customHeight="1">
      <c r="A104" s="126"/>
      <c r="B104" s="119">
        <f>'Tax Invoice'!D100</f>
        <v>1</v>
      </c>
      <c r="C104" s="10" t="s">
        <v>842</v>
      </c>
      <c r="D104" s="10" t="s">
        <v>842</v>
      </c>
      <c r="E104" s="130" t="s">
        <v>216</v>
      </c>
      <c r="F104" s="153"/>
      <c r="G104" s="154"/>
      <c r="H104" s="11" t="s">
        <v>843</v>
      </c>
      <c r="I104" s="14">
        <f t="shared" si="4"/>
        <v>86.23</v>
      </c>
      <c r="J104" s="14">
        <v>86.23</v>
      </c>
      <c r="K104" s="121">
        <f t="shared" si="5"/>
        <v>86.23</v>
      </c>
      <c r="L104" s="127"/>
    </row>
    <row r="105" spans="1:12" ht="24" customHeight="1">
      <c r="A105" s="126"/>
      <c r="B105" s="119">
        <f>'Tax Invoice'!D101</f>
        <v>1</v>
      </c>
      <c r="C105" s="10" t="s">
        <v>844</v>
      </c>
      <c r="D105" s="10" t="s">
        <v>844</v>
      </c>
      <c r="E105" s="130" t="s">
        <v>269</v>
      </c>
      <c r="F105" s="153"/>
      <c r="G105" s="154"/>
      <c r="H105" s="11" t="s">
        <v>845</v>
      </c>
      <c r="I105" s="14">
        <f t="shared" si="4"/>
        <v>86.23</v>
      </c>
      <c r="J105" s="14">
        <v>86.23</v>
      </c>
      <c r="K105" s="121">
        <f t="shared" si="5"/>
        <v>86.23</v>
      </c>
      <c r="L105" s="127"/>
    </row>
    <row r="106" spans="1:12" ht="24" customHeight="1">
      <c r="A106" s="126"/>
      <c r="B106" s="119">
        <f>'Tax Invoice'!D102</f>
        <v>1</v>
      </c>
      <c r="C106" s="10" t="s">
        <v>846</v>
      </c>
      <c r="D106" s="10" t="s">
        <v>846</v>
      </c>
      <c r="E106" s="130"/>
      <c r="F106" s="153"/>
      <c r="G106" s="154"/>
      <c r="H106" s="11" t="s">
        <v>847</v>
      </c>
      <c r="I106" s="14">
        <f t="shared" si="4"/>
        <v>190.79</v>
      </c>
      <c r="J106" s="14">
        <v>190.79</v>
      </c>
      <c r="K106" s="121">
        <f t="shared" si="5"/>
        <v>190.79</v>
      </c>
      <c r="L106" s="127"/>
    </row>
    <row r="107" spans="1:12" ht="24" customHeight="1">
      <c r="A107" s="126"/>
      <c r="B107" s="119">
        <f>'Tax Invoice'!D103</f>
        <v>1</v>
      </c>
      <c r="C107" s="10" t="s">
        <v>848</v>
      </c>
      <c r="D107" s="10" t="s">
        <v>848</v>
      </c>
      <c r="E107" s="130" t="s">
        <v>749</v>
      </c>
      <c r="F107" s="153"/>
      <c r="G107" s="154"/>
      <c r="H107" s="11" t="s">
        <v>849</v>
      </c>
      <c r="I107" s="14">
        <f t="shared" si="4"/>
        <v>23</v>
      </c>
      <c r="J107" s="14">
        <v>23</v>
      </c>
      <c r="K107" s="121">
        <f t="shared" si="5"/>
        <v>23</v>
      </c>
      <c r="L107" s="127"/>
    </row>
    <row r="108" spans="1:12" ht="24" customHeight="1">
      <c r="A108" s="126"/>
      <c r="B108" s="119">
        <f>'Tax Invoice'!D104</f>
        <v>1</v>
      </c>
      <c r="C108" s="10" t="s">
        <v>850</v>
      </c>
      <c r="D108" s="10" t="s">
        <v>850</v>
      </c>
      <c r="E108" s="130" t="s">
        <v>851</v>
      </c>
      <c r="F108" s="153"/>
      <c r="G108" s="154"/>
      <c r="H108" s="11" t="s">
        <v>852</v>
      </c>
      <c r="I108" s="14">
        <f t="shared" si="4"/>
        <v>26.59</v>
      </c>
      <c r="J108" s="14">
        <v>26.59</v>
      </c>
      <c r="K108" s="121">
        <f t="shared" si="5"/>
        <v>26.59</v>
      </c>
      <c r="L108" s="127"/>
    </row>
    <row r="109" spans="1:12" ht="24" customHeight="1">
      <c r="A109" s="126"/>
      <c r="B109" s="119">
        <f>'Tax Invoice'!D105</f>
        <v>1</v>
      </c>
      <c r="C109" s="10" t="s">
        <v>853</v>
      </c>
      <c r="D109" s="10" t="s">
        <v>853</v>
      </c>
      <c r="E109" s="130" t="s">
        <v>31</v>
      </c>
      <c r="F109" s="153" t="s">
        <v>279</v>
      </c>
      <c r="G109" s="154"/>
      <c r="H109" s="11" t="s">
        <v>854</v>
      </c>
      <c r="I109" s="14">
        <f t="shared" si="4"/>
        <v>105.99</v>
      </c>
      <c r="J109" s="14">
        <v>105.99</v>
      </c>
      <c r="K109" s="121">
        <f t="shared" si="5"/>
        <v>105.99</v>
      </c>
      <c r="L109" s="127"/>
    </row>
    <row r="110" spans="1:12" ht="24" customHeight="1">
      <c r="A110" s="126"/>
      <c r="B110" s="120">
        <f>'Tax Invoice'!D106</f>
        <v>1</v>
      </c>
      <c r="C110" s="12" t="s">
        <v>855</v>
      </c>
      <c r="D110" s="12" t="s">
        <v>855</v>
      </c>
      <c r="E110" s="131" t="s">
        <v>279</v>
      </c>
      <c r="F110" s="163"/>
      <c r="G110" s="164"/>
      <c r="H110" s="13" t="s">
        <v>856</v>
      </c>
      <c r="I110" s="15">
        <f t="shared" si="4"/>
        <v>26.59</v>
      </c>
      <c r="J110" s="15">
        <v>26.59</v>
      </c>
      <c r="K110" s="122">
        <f t="shared" si="5"/>
        <v>26.59</v>
      </c>
      <c r="L110" s="127"/>
    </row>
    <row r="111" spans="1:12" ht="12.75" customHeight="1">
      <c r="A111" s="126"/>
      <c r="B111" s="139">
        <f>SUM(B22:B110)</f>
        <v>773</v>
      </c>
      <c r="C111" s="139" t="s">
        <v>149</v>
      </c>
      <c r="D111" s="139"/>
      <c r="E111" s="139"/>
      <c r="F111" s="139"/>
      <c r="G111" s="139"/>
      <c r="H111" s="139"/>
      <c r="I111" s="140" t="s">
        <v>261</v>
      </c>
      <c r="J111" s="140" t="s">
        <v>261</v>
      </c>
      <c r="K111" s="141">
        <f>SUM(K22:K110)</f>
        <v>11256.490000000003</v>
      </c>
      <c r="L111" s="127"/>
    </row>
    <row r="112" spans="1:12" ht="12.75" customHeight="1">
      <c r="A112" s="126"/>
      <c r="B112" s="139"/>
      <c r="C112" s="139"/>
      <c r="D112" s="139"/>
      <c r="E112" s="139"/>
      <c r="F112" s="139"/>
      <c r="G112" s="139"/>
      <c r="H112" s="139"/>
      <c r="I112" s="140" t="s">
        <v>190</v>
      </c>
      <c r="J112" s="140" t="s">
        <v>190</v>
      </c>
      <c r="K112" s="141">
        <f>Invoice!J112</f>
        <v>-4502.5960000000014</v>
      </c>
      <c r="L112" s="127"/>
    </row>
    <row r="113" spans="1:12" ht="12.75" customHeight="1" outlineLevel="1">
      <c r="A113" s="126"/>
      <c r="B113" s="139"/>
      <c r="C113" s="139"/>
      <c r="D113" s="139"/>
      <c r="E113" s="139"/>
      <c r="F113" s="139"/>
      <c r="G113" s="139"/>
      <c r="H113" s="139"/>
      <c r="I113" s="140" t="s">
        <v>191</v>
      </c>
      <c r="J113" s="140" t="s">
        <v>191</v>
      </c>
      <c r="K113" s="141">
        <f>Invoice!J113</f>
        <v>0</v>
      </c>
      <c r="L113" s="127"/>
    </row>
    <row r="114" spans="1:12" ht="12.75" customHeight="1">
      <c r="A114" s="126"/>
      <c r="B114" s="139"/>
      <c r="C114" s="139"/>
      <c r="D114" s="139"/>
      <c r="E114" s="139"/>
      <c r="F114" s="139"/>
      <c r="G114" s="139"/>
      <c r="H114" s="139"/>
      <c r="I114" s="140" t="s">
        <v>263</v>
      </c>
      <c r="J114" s="140" t="s">
        <v>263</v>
      </c>
      <c r="K114" s="141">
        <f>SUM(K111:K113)</f>
        <v>6753.8940000000021</v>
      </c>
      <c r="L114" s="127"/>
    </row>
    <row r="115" spans="1:12" ht="12.75" customHeight="1">
      <c r="A115" s="6"/>
      <c r="B115" s="7"/>
      <c r="C115" s="7"/>
      <c r="D115" s="7"/>
      <c r="E115" s="7"/>
      <c r="F115" s="7"/>
      <c r="G115" s="7"/>
      <c r="H115" s="7" t="s">
        <v>865</v>
      </c>
      <c r="I115" s="7"/>
      <c r="J115" s="7"/>
      <c r="K115" s="7"/>
      <c r="L115" s="8"/>
    </row>
    <row r="116" spans="1:12" ht="12.75" customHeight="1"/>
    <row r="117" spans="1:12" ht="12.75" customHeight="1"/>
    <row r="118" spans="1:12" ht="12.75" customHeight="1"/>
    <row r="119" spans="1:12" ht="12.75" customHeight="1"/>
    <row r="120" spans="1:12" ht="12.75" customHeight="1"/>
    <row r="121" spans="1:12" ht="12.75" customHeight="1"/>
    <row r="122" spans="1:12" ht="12.75" customHeight="1"/>
  </sheetData>
  <mergeCells count="93">
    <mergeCell ref="F110:G110"/>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106"/>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11256.490000000003</v>
      </c>
      <c r="O2" s="21" t="s">
        <v>265</v>
      </c>
    </row>
    <row r="3" spans="1:15" s="21" customFormat="1" ht="15" customHeight="1" thickBot="1">
      <c r="A3" s="22" t="s">
        <v>156</v>
      </c>
      <c r="G3" s="28">
        <f>Invoice!J14</f>
        <v>45349</v>
      </c>
      <c r="H3" s="29"/>
      <c r="N3" s="21">
        <v>11256.490000000003</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35.74</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38.57</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45.06</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22.96</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26.26</v>
      </c>
    </row>
    <row r="16" spans="1:15" s="21" customFormat="1" ht="13.7" customHeight="1" thickBot="1">
      <c r="A16" s="52"/>
      <c r="K16" s="106" t="s">
        <v>172</v>
      </c>
      <c r="L16" s="51" t="s">
        <v>173</v>
      </c>
      <c r="M16" s="21">
        <f>VLOOKUP(G3,[1]Sheet1!$A$9:$I$7290,7,FALSE)</f>
        <v>21.73</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circular barbell, 16g (1.2mm) with two 3mm UV balls &amp; Length: 8mm  &amp;  Color: Black</v>
      </c>
      <c r="B18" s="57" t="str">
        <f>'Copy paste to Here'!C22</f>
        <v>ACBEVB</v>
      </c>
      <c r="C18" s="57" t="s">
        <v>724</v>
      </c>
      <c r="D18" s="58">
        <f>Invoice!B22</f>
        <v>8</v>
      </c>
      <c r="E18" s="59">
        <f>'Shipping Invoice'!J22*$N$1</f>
        <v>7.55</v>
      </c>
      <c r="F18" s="59">
        <f>D18*E18</f>
        <v>60.4</v>
      </c>
      <c r="G18" s="60">
        <f>E18*$E$14</f>
        <v>7.55</v>
      </c>
      <c r="H18" s="61">
        <f>D18*G18</f>
        <v>60.4</v>
      </c>
    </row>
    <row r="19" spans="1:13" s="62" customFormat="1" ht="24">
      <c r="A19" s="124" t="str">
        <f>IF((LEN('Copy paste to Here'!G23))&gt;5,((CONCATENATE('Copy paste to Here'!G23," &amp; ",'Copy paste to Here'!D23,"  &amp;  ",'Copy paste to Here'!E23))),"Empty Cell")</f>
        <v>Flexible acrylic circular barbell, 16g (1.2mm) with two 3mm UV balls &amp; Length: 8mm  &amp;  Color: Clear</v>
      </c>
      <c r="B19" s="57" t="str">
        <f>'Copy paste to Here'!C23</f>
        <v>ACBEVB</v>
      </c>
      <c r="C19" s="57" t="s">
        <v>724</v>
      </c>
      <c r="D19" s="58">
        <f>Invoice!B23</f>
        <v>2</v>
      </c>
      <c r="E19" s="59">
        <f>'Shipping Invoice'!J23*$N$1</f>
        <v>7.55</v>
      </c>
      <c r="F19" s="59">
        <f t="shared" ref="F19:F82" si="0">D19*E19</f>
        <v>15.1</v>
      </c>
      <c r="G19" s="60">
        <f t="shared" ref="G19:G82" si="1">E19*$E$14</f>
        <v>7.55</v>
      </c>
      <c r="H19" s="63">
        <f t="shared" ref="H19:H82" si="2">D19*G19</f>
        <v>15.1</v>
      </c>
    </row>
    <row r="20" spans="1:13" s="62" customFormat="1" ht="24">
      <c r="A20" s="56" t="str">
        <f>IF((LEN('Copy paste to Here'!G24))&gt;5,((CONCATENATE('Copy paste to Here'!G24," &amp; ",'Copy paste to Here'!D24,"  &amp;  ",'Copy paste to Here'!E24))),"Empty Cell")</f>
        <v xml:space="preserve">Pair of flexible clear acrylic retainer ear studs, 20g (0.8mm) with flat disk top and ultra soft silicon butterflies &amp;   &amp;  </v>
      </c>
      <c r="B20" s="57" t="str">
        <f>'Copy paste to Here'!C24</f>
        <v>AERRD</v>
      </c>
      <c r="C20" s="57" t="s">
        <v>586</v>
      </c>
      <c r="D20" s="58">
        <f>Invoice!B24</f>
        <v>9</v>
      </c>
      <c r="E20" s="59">
        <f>'Shipping Invoice'!J24*$N$1</f>
        <v>12.22</v>
      </c>
      <c r="F20" s="59">
        <f t="shared" si="0"/>
        <v>109.98</v>
      </c>
      <c r="G20" s="60">
        <f t="shared" si="1"/>
        <v>12.22</v>
      </c>
      <c r="H20" s="63">
        <f t="shared" si="2"/>
        <v>109.98</v>
      </c>
    </row>
    <row r="21" spans="1:13" s="62" customFormat="1" ht="24">
      <c r="A21" s="56" t="str">
        <f>IF((LEN('Copy paste to Here'!G25))&gt;5,((CONCATENATE('Copy paste to Here'!G25," &amp; ",'Copy paste to Here'!D25,"  &amp;  ",'Copy paste to Here'!E25))),"Empty Cell")</f>
        <v>Flexible acrylic labret, 16g (1.2mm) with 3mm UV ball &amp; Length: 8mm  &amp;  Color: Black</v>
      </c>
      <c r="B21" s="57" t="str">
        <f>'Copy paste to Here'!C25</f>
        <v>ALBEVB</v>
      </c>
      <c r="C21" s="57" t="s">
        <v>726</v>
      </c>
      <c r="D21" s="58">
        <f>Invoice!B25</f>
        <v>24</v>
      </c>
      <c r="E21" s="59">
        <f>'Shipping Invoice'!J25*$N$1</f>
        <v>5.03</v>
      </c>
      <c r="F21" s="59">
        <f t="shared" si="0"/>
        <v>120.72</v>
      </c>
      <c r="G21" s="60">
        <f t="shared" si="1"/>
        <v>5.03</v>
      </c>
      <c r="H21" s="63">
        <f t="shared" si="2"/>
        <v>120.72</v>
      </c>
    </row>
    <row r="22" spans="1:13" s="62" customFormat="1" ht="25.5">
      <c r="A22" s="56" t="str">
        <f>IF((LEN('Copy paste to Here'!G26))&gt;5,((CONCATENATE('Copy paste to Here'!G26," &amp; ",'Copy paste to Here'!D26,"  &amp;  ",'Copy paste to Here'!E26))),"Empty Cell")</f>
        <v xml:space="preserve">Bio - Flex nose bone, 20g (0.8mm) with a 2.5mm round top with bezel set SwarovskiⓇ crystal &amp; Crystal Color: AB  &amp;  </v>
      </c>
      <c r="B22" s="57" t="str">
        <f>'Copy paste to Here'!C26</f>
        <v>ANBBC25</v>
      </c>
      <c r="C22" s="57" t="s">
        <v>728</v>
      </c>
      <c r="D22" s="58">
        <f>Invoice!B26</f>
        <v>4</v>
      </c>
      <c r="E22" s="59">
        <f>'Shipping Invoice'!J26*$N$1</f>
        <v>12.22</v>
      </c>
      <c r="F22" s="59">
        <f t="shared" si="0"/>
        <v>48.88</v>
      </c>
      <c r="G22" s="60">
        <f t="shared" si="1"/>
        <v>12.22</v>
      </c>
      <c r="H22" s="63">
        <f t="shared" si="2"/>
        <v>48.88</v>
      </c>
    </row>
    <row r="23" spans="1:13" s="62" customFormat="1" ht="25.5">
      <c r="A23" s="56" t="str">
        <f>IF((LEN('Copy paste to Here'!G27))&gt;5,((CONCATENATE('Copy paste to Here'!G27," &amp; ",'Copy paste to Here'!D27,"  &amp;  ",'Copy paste to Here'!E27))),"Empty Cell")</f>
        <v xml:space="preserve">Bio - Flex nose stud, 20g (0.8mm) with a 2.5mm round top with bezel set SwarovskiⓇ crystal &amp; Crystal Color: AB  &amp;  </v>
      </c>
      <c r="B23" s="57" t="str">
        <f>'Copy paste to Here'!C27</f>
        <v>ANSBC25</v>
      </c>
      <c r="C23" s="57" t="s">
        <v>730</v>
      </c>
      <c r="D23" s="58">
        <f>Invoice!B27</f>
        <v>3</v>
      </c>
      <c r="E23" s="59">
        <f>'Shipping Invoice'!J27*$N$1</f>
        <v>12.22</v>
      </c>
      <c r="F23" s="59">
        <f t="shared" si="0"/>
        <v>36.660000000000004</v>
      </c>
      <c r="G23" s="60">
        <f t="shared" si="1"/>
        <v>12.22</v>
      </c>
      <c r="H23" s="63">
        <f t="shared" si="2"/>
        <v>36.660000000000004</v>
      </c>
    </row>
    <row r="24" spans="1:13" s="62" customFormat="1" ht="25.5">
      <c r="A24" s="56" t="str">
        <f>IF((LEN('Copy paste to Here'!G28))&gt;5,((CONCATENATE('Copy paste to Here'!G28," &amp; ",'Copy paste to Here'!D28,"  &amp;  ",'Copy paste to Here'!E28))),"Empty Cell")</f>
        <v xml:space="preserve">Bio - Flex nose stud, 20g (0.8mm) with a 2.5mm round top with bezel set SwarovskiⓇ crystal &amp; Crystal Color: Rose  &amp;  </v>
      </c>
      <c r="B24" s="57" t="str">
        <f>'Copy paste to Here'!C28</f>
        <v>ANSBC25</v>
      </c>
      <c r="C24" s="57" t="s">
        <v>730</v>
      </c>
      <c r="D24" s="58">
        <f>Invoice!B28</f>
        <v>2</v>
      </c>
      <c r="E24" s="59">
        <f>'Shipping Invoice'!J28*$N$1</f>
        <v>12.22</v>
      </c>
      <c r="F24" s="59">
        <f t="shared" si="0"/>
        <v>24.44</v>
      </c>
      <c r="G24" s="60">
        <f t="shared" si="1"/>
        <v>12.22</v>
      </c>
      <c r="H24" s="63">
        <f t="shared" si="2"/>
        <v>24.44</v>
      </c>
    </row>
    <row r="25" spans="1:13" s="62" customFormat="1" ht="25.5">
      <c r="A25" s="56" t="str">
        <f>IF((LEN('Copy paste to Here'!G29))&gt;5,((CONCATENATE('Copy paste to Here'!G29," &amp; ",'Copy paste to Here'!D29,"  &amp;  ",'Copy paste to Here'!E29))),"Empty Cell")</f>
        <v xml:space="preserve">Bio - Flex nose stud, 20g (0.8mm) with a 2.5mm round top with bezel set SwarovskiⓇ crystal &amp; Crystal Color: Amethyst  &amp;  </v>
      </c>
      <c r="B25" s="57" t="str">
        <f>'Copy paste to Here'!C29</f>
        <v>ANSBC25</v>
      </c>
      <c r="C25" s="57" t="s">
        <v>730</v>
      </c>
      <c r="D25" s="58">
        <f>Invoice!B29</f>
        <v>2</v>
      </c>
      <c r="E25" s="59">
        <f>'Shipping Invoice'!J29*$N$1</f>
        <v>12.22</v>
      </c>
      <c r="F25" s="59">
        <f t="shared" si="0"/>
        <v>24.44</v>
      </c>
      <c r="G25" s="60">
        <f t="shared" si="1"/>
        <v>12.22</v>
      </c>
      <c r="H25" s="63">
        <f t="shared" si="2"/>
        <v>24.44</v>
      </c>
    </row>
    <row r="26" spans="1:13" s="62" customFormat="1" ht="25.5">
      <c r="A26" s="56" t="str">
        <f>IF((LEN('Copy paste to Here'!G30))&gt;5,((CONCATENATE('Copy paste to Here'!G30," &amp; ",'Copy paste to Here'!D30,"  &amp;  ",'Copy paste to Here'!E30))),"Empty Cell")</f>
        <v xml:space="preserve">Bio - Flex nose stud, 20g (0.8mm) with a 2.5mm round top with bezel set SwarovskiⓇ crystal &amp; Crystal Color: Jet  &amp;  </v>
      </c>
      <c r="B26" s="57" t="str">
        <f>'Copy paste to Here'!C30</f>
        <v>ANSBC25</v>
      </c>
      <c r="C26" s="57" t="s">
        <v>730</v>
      </c>
      <c r="D26" s="58">
        <f>Invoice!B30</f>
        <v>1</v>
      </c>
      <c r="E26" s="59">
        <f>'Shipping Invoice'!J30*$N$1</f>
        <v>12.22</v>
      </c>
      <c r="F26" s="59">
        <f t="shared" si="0"/>
        <v>12.22</v>
      </c>
      <c r="G26" s="60">
        <f t="shared" si="1"/>
        <v>12.22</v>
      </c>
      <c r="H26" s="63">
        <f t="shared" si="2"/>
        <v>12.22</v>
      </c>
    </row>
    <row r="27" spans="1:13" s="62" customFormat="1" ht="24">
      <c r="A27" s="56" t="str">
        <f>IF((LEN('Copy paste to Here'!G31))&gt;5,((CONCATENATE('Copy paste to Here'!G31," &amp; ",'Copy paste to Here'!D31,"  &amp;  ",'Copy paste to Here'!E31))),"Empty Cell")</f>
        <v>PVD plated 316L steel eyebrow barbell, 18g (1mm) with two 3mm balls &amp; Color: High Polish  &amp;  Length: 6mm</v>
      </c>
      <c r="B27" s="57" t="str">
        <f>'Copy paste to Here'!C31</f>
        <v>BB18B3</v>
      </c>
      <c r="C27" s="57" t="s">
        <v>732</v>
      </c>
      <c r="D27" s="58">
        <f>Invoice!B31</f>
        <v>2</v>
      </c>
      <c r="E27" s="59">
        <f>'Shipping Invoice'!J31*$N$1</f>
        <v>6.83</v>
      </c>
      <c r="F27" s="59">
        <f t="shared" si="0"/>
        <v>13.66</v>
      </c>
      <c r="G27" s="60">
        <f t="shared" si="1"/>
        <v>6.83</v>
      </c>
      <c r="H27" s="63">
        <f t="shared" si="2"/>
        <v>13.66</v>
      </c>
    </row>
    <row r="28" spans="1:13" s="62" customFormat="1" ht="24">
      <c r="A28" s="56" t="str">
        <f>IF((LEN('Copy paste to Here'!G32))&gt;5,((CONCATENATE('Copy paste to Here'!G32," &amp; ",'Copy paste to Here'!D32,"  &amp;  ",'Copy paste to Here'!E32))),"Empty Cell")</f>
        <v>Anodized surgical steel eyebrow or helix barbell, 16g (1.2mm) with two 3mm balls &amp; Length: 6mm  &amp;  Color: Gold</v>
      </c>
      <c r="B28" s="57" t="str">
        <f>'Copy paste to Here'!C32</f>
        <v>BBETB</v>
      </c>
      <c r="C28" s="57" t="s">
        <v>735</v>
      </c>
      <c r="D28" s="58">
        <f>Invoice!B32</f>
        <v>8</v>
      </c>
      <c r="E28" s="59">
        <f>'Shipping Invoice'!J32*$N$1</f>
        <v>21.2</v>
      </c>
      <c r="F28" s="59">
        <f t="shared" si="0"/>
        <v>169.6</v>
      </c>
      <c r="G28" s="60">
        <f t="shared" si="1"/>
        <v>21.2</v>
      </c>
      <c r="H28" s="63">
        <f t="shared" si="2"/>
        <v>169.6</v>
      </c>
    </row>
    <row r="29" spans="1:13" s="62" customFormat="1" ht="24">
      <c r="A29" s="56" t="str">
        <f>IF((LEN('Copy paste to Here'!G33))&gt;5,((CONCATENATE('Copy paste to Here'!G33," &amp; ",'Copy paste to Here'!D33,"  &amp;  ",'Copy paste to Here'!E33))),"Empty Cell")</f>
        <v>Anodized surgical steel eyebrow or helix barbell, 16g (1.2mm) with two 3mm balls &amp; Length: 10mm  &amp;  Color: Black</v>
      </c>
      <c r="B29" s="57" t="str">
        <f>'Copy paste to Here'!C33</f>
        <v>BBETB</v>
      </c>
      <c r="C29" s="57" t="s">
        <v>735</v>
      </c>
      <c r="D29" s="58">
        <f>Invoice!B33</f>
        <v>8</v>
      </c>
      <c r="E29" s="59">
        <f>'Shipping Invoice'!J33*$N$1</f>
        <v>21.2</v>
      </c>
      <c r="F29" s="59">
        <f t="shared" si="0"/>
        <v>169.6</v>
      </c>
      <c r="G29" s="60">
        <f t="shared" si="1"/>
        <v>21.2</v>
      </c>
      <c r="H29" s="63">
        <f t="shared" si="2"/>
        <v>169.6</v>
      </c>
    </row>
    <row r="30" spans="1:13" s="62" customFormat="1" ht="24">
      <c r="A30" s="56" t="str">
        <f>IF((LEN('Copy paste to Here'!G34))&gt;5,((CONCATENATE('Copy paste to Here'!G34," &amp; ",'Copy paste to Here'!D34,"  &amp;  ",'Copy paste to Here'!E34))),"Empty Cell")</f>
        <v>Anodized surgical steel eyebrow or helix barbell, 16g (1.2mm) with two 3mm cones &amp; Length: 6mm  &amp;  Color: Black</v>
      </c>
      <c r="B30" s="57" t="str">
        <f>'Copy paste to Here'!C34</f>
        <v>BBETCN</v>
      </c>
      <c r="C30" s="57" t="s">
        <v>737</v>
      </c>
      <c r="D30" s="58">
        <f>Invoice!B34</f>
        <v>8</v>
      </c>
      <c r="E30" s="59">
        <f>'Shipping Invoice'!J34*$N$1</f>
        <v>21.2</v>
      </c>
      <c r="F30" s="59">
        <f t="shared" si="0"/>
        <v>169.6</v>
      </c>
      <c r="G30" s="60">
        <f t="shared" si="1"/>
        <v>21.2</v>
      </c>
      <c r="H30" s="63">
        <f t="shared" si="2"/>
        <v>169.6</v>
      </c>
    </row>
    <row r="31" spans="1:13" s="62" customFormat="1" ht="24">
      <c r="A31" s="56" t="str">
        <f>IF((LEN('Copy paste to Here'!G35))&gt;5,((CONCATENATE('Copy paste to Here'!G35," &amp; ",'Copy paste to Here'!D35,"  &amp;  ",'Copy paste to Here'!E35))),"Empty Cell")</f>
        <v>Anodized surgical steel eyebrow or helix barbell, 16g (1.2mm) with two 3mm cones &amp; Length: 8mm  &amp;  Color: Black</v>
      </c>
      <c r="B31" s="57" t="str">
        <f>'Copy paste to Here'!C35</f>
        <v>BBETCN</v>
      </c>
      <c r="C31" s="57" t="s">
        <v>737</v>
      </c>
      <c r="D31" s="58">
        <f>Invoice!B35</f>
        <v>4</v>
      </c>
      <c r="E31" s="59">
        <f>'Shipping Invoice'!J35*$N$1</f>
        <v>21.2</v>
      </c>
      <c r="F31" s="59">
        <f t="shared" si="0"/>
        <v>84.8</v>
      </c>
      <c r="G31" s="60">
        <f t="shared" si="1"/>
        <v>21.2</v>
      </c>
      <c r="H31" s="63">
        <f t="shared" si="2"/>
        <v>84.8</v>
      </c>
    </row>
    <row r="32" spans="1:13" s="62" customFormat="1" ht="36">
      <c r="A32" s="56" t="str">
        <f>IF((LEN('Copy paste to Here'!G36))&gt;5,((CONCATENATE('Copy paste to Here'!G36," &amp; ",'Copy paste to Here'!D36,"  &amp;  ",'Copy paste to Here'!E36))),"Empty Cell")</f>
        <v xml:space="preserve">Surgical steel tongue barbell, 14g (1.6mm) with a lower 5mm steel ball and with 6.2mm flat top with ferido glued crystal without resin cover - length 5/8'' (16mm) &amp; Crystal Color: Clear  &amp;  </v>
      </c>
      <c r="B32" s="57" t="str">
        <f>'Copy paste to Here'!C36</f>
        <v>BBFCS2</v>
      </c>
      <c r="C32" s="57" t="s">
        <v>739</v>
      </c>
      <c r="D32" s="58">
        <f>Invoice!B36</f>
        <v>2</v>
      </c>
      <c r="E32" s="59">
        <f>'Shipping Invoice'!J36*$N$1</f>
        <v>31.98</v>
      </c>
      <c r="F32" s="59">
        <f t="shared" si="0"/>
        <v>63.96</v>
      </c>
      <c r="G32" s="60">
        <f t="shared" si="1"/>
        <v>31.98</v>
      </c>
      <c r="H32" s="63">
        <f t="shared" si="2"/>
        <v>63.96</v>
      </c>
    </row>
    <row r="33" spans="1:8" s="62" customFormat="1" ht="36">
      <c r="A33" s="56" t="str">
        <f>IF((LEN('Copy paste to Here'!G37))&gt;5,((CONCATENATE('Copy paste to Here'!G37," &amp; ",'Copy paste to Here'!D37,"  &amp;  ",'Copy paste to Here'!E37))),"Empty Cell")</f>
        <v>Surgical steel tongue barbell, 14g (1.6mm) with 6mm ferido glued multi crystal ball with resin cover and a 6mm plain steel ball &amp; Length: 16mm  &amp;  Crystal Color: Clear</v>
      </c>
      <c r="B33" s="57" t="str">
        <f>'Copy paste to Here'!C37</f>
        <v>BBFR6</v>
      </c>
      <c r="C33" s="57" t="s">
        <v>740</v>
      </c>
      <c r="D33" s="58">
        <f>Invoice!B37</f>
        <v>3</v>
      </c>
      <c r="E33" s="59">
        <f>'Shipping Invoice'!J37*$N$1</f>
        <v>59.64</v>
      </c>
      <c r="F33" s="59">
        <f t="shared" si="0"/>
        <v>178.92000000000002</v>
      </c>
      <c r="G33" s="60">
        <f t="shared" si="1"/>
        <v>59.64</v>
      </c>
      <c r="H33" s="63">
        <f t="shared" si="2"/>
        <v>178.92000000000002</v>
      </c>
    </row>
    <row r="34" spans="1:8" s="62" customFormat="1" ht="36">
      <c r="A34" s="56" t="str">
        <f>IF((LEN('Copy paste to Here'!G38))&gt;5,((CONCATENATE('Copy paste to Here'!G38," &amp; ",'Copy paste to Here'!D38,"  &amp;  ",'Copy paste to Here'!E38))),"Empty Cell")</f>
        <v>Surgical steel tongue barbell, 14g (1.6mm) with 6mm ferido glued multi crystal ball with resin cover and a 6mm plain steel ball &amp; Length: 16mm  &amp;  Crystal Color: Emerald</v>
      </c>
      <c r="B34" s="57" t="str">
        <f>'Copy paste to Here'!C38</f>
        <v>BBFR6</v>
      </c>
      <c r="C34" s="57" t="s">
        <v>740</v>
      </c>
      <c r="D34" s="58">
        <f>Invoice!B38</f>
        <v>1</v>
      </c>
      <c r="E34" s="59">
        <f>'Shipping Invoice'!J38*$N$1</f>
        <v>59.64</v>
      </c>
      <c r="F34" s="59">
        <f t="shared" si="0"/>
        <v>59.64</v>
      </c>
      <c r="G34" s="60">
        <f t="shared" si="1"/>
        <v>59.64</v>
      </c>
      <c r="H34" s="63">
        <f t="shared" si="2"/>
        <v>59.64</v>
      </c>
    </row>
    <row r="35" spans="1:8" s="62" customFormat="1" ht="25.5">
      <c r="A35" s="56" t="str">
        <f>IF((LEN('Copy paste to Here'!G39))&gt;5,((CONCATENATE('Copy paste to Here'!G39," &amp; ",'Copy paste to Here'!D39,"  &amp;  ",'Copy paste to Here'!E39))),"Empty Cell")</f>
        <v xml:space="preserve">316L steel Industrial barbell, 14g (1.6mm) with two 5mm cones &amp; Length: 35mm  &amp;  </v>
      </c>
      <c r="B35" s="57" t="str">
        <f>'Copy paste to Here'!C39</f>
        <v>BBINDCN</v>
      </c>
      <c r="C35" s="57" t="s">
        <v>857</v>
      </c>
      <c r="D35" s="58">
        <f>Invoice!B39</f>
        <v>2</v>
      </c>
      <c r="E35" s="59">
        <f>'Shipping Invoice'!J39*$N$1</f>
        <v>8.98</v>
      </c>
      <c r="F35" s="59">
        <f t="shared" si="0"/>
        <v>17.96</v>
      </c>
      <c r="G35" s="60">
        <f t="shared" si="1"/>
        <v>8.98</v>
      </c>
      <c r="H35" s="63">
        <f t="shared" si="2"/>
        <v>17.96</v>
      </c>
    </row>
    <row r="36" spans="1:8" s="62" customFormat="1" ht="36">
      <c r="A36" s="56" t="str">
        <f>IF((LEN('Copy paste to Here'!G40))&gt;5,((CONCATENATE('Copy paste to Here'!G40," &amp; ",'Copy paste to Here'!D40,"  &amp;  ",'Copy paste to Here'!E40))),"Empty Cell")</f>
        <v>Anodized surgical steel tongue barbell, 14g (1.6mm) with top 6mm jewel ball and lower 6mm steel ball &amp; Length: 16mm  &amp;  Color: Black Anodized w/ Clear crystal</v>
      </c>
      <c r="B36" s="57" t="str">
        <f>'Copy paste to Here'!C40</f>
        <v>BBTC</v>
      </c>
      <c r="C36" s="57" t="s">
        <v>744</v>
      </c>
      <c r="D36" s="58">
        <f>Invoice!B40</f>
        <v>1</v>
      </c>
      <c r="E36" s="59">
        <f>'Shipping Invoice'!J40*$N$1</f>
        <v>40.6</v>
      </c>
      <c r="F36" s="59">
        <f t="shared" si="0"/>
        <v>40.6</v>
      </c>
      <c r="G36" s="60">
        <f t="shared" si="1"/>
        <v>40.6</v>
      </c>
      <c r="H36" s="63">
        <f t="shared" si="2"/>
        <v>40.6</v>
      </c>
    </row>
    <row r="37" spans="1:8" s="62" customFormat="1" ht="36">
      <c r="A37" s="56" t="str">
        <f>IF((LEN('Copy paste to Here'!G41))&gt;5,((CONCATENATE('Copy paste to Here'!G41," &amp; ",'Copy paste to Here'!D41,"  &amp;  ",'Copy paste to Here'!E41))),"Empty Cell")</f>
        <v>Anodized surgical steel tongue barbell, 14g (1.6mm) with top 6mm jewel ball and lower 6mm steel ball &amp; Length: 16mm  &amp;  Color: Black Anodized w/ Rose crystal</v>
      </c>
      <c r="B37" s="57" t="str">
        <f>'Copy paste to Here'!C41</f>
        <v>BBTC</v>
      </c>
      <c r="C37" s="57" t="s">
        <v>744</v>
      </c>
      <c r="D37" s="58">
        <f>Invoice!B41</f>
        <v>5</v>
      </c>
      <c r="E37" s="59">
        <f>'Shipping Invoice'!J41*$N$1</f>
        <v>40.6</v>
      </c>
      <c r="F37" s="59">
        <f t="shared" si="0"/>
        <v>203</v>
      </c>
      <c r="G37" s="60">
        <f t="shared" si="1"/>
        <v>40.6</v>
      </c>
      <c r="H37" s="63">
        <f t="shared" si="2"/>
        <v>203</v>
      </c>
    </row>
    <row r="38" spans="1:8" s="62" customFormat="1" ht="24">
      <c r="A38" s="56" t="str">
        <f>IF((LEN('Copy paste to Here'!G42))&gt;5,((CONCATENATE('Copy paste to Here'!G42," &amp; ",'Copy paste to Here'!D42,"  &amp;  ",'Copy paste to Here'!E42))),"Empty Cell")</f>
        <v xml:space="preserve">Surgical steel tongue barbell, 14g (1.6mm) with 5mm acrylic UV dice - length 5/8'' (16mm) &amp; Color: Pink  &amp;  </v>
      </c>
      <c r="B38" s="57" t="str">
        <f>'Copy paste to Here'!C42</f>
        <v>BBUVDI</v>
      </c>
      <c r="C38" s="57" t="s">
        <v>748</v>
      </c>
      <c r="D38" s="58">
        <f>Invoice!B42</f>
        <v>4</v>
      </c>
      <c r="E38" s="59">
        <f>'Shipping Invoice'!J42*$N$1</f>
        <v>10.42</v>
      </c>
      <c r="F38" s="59">
        <f t="shared" si="0"/>
        <v>41.68</v>
      </c>
      <c r="G38" s="60">
        <f t="shared" si="1"/>
        <v>10.42</v>
      </c>
      <c r="H38" s="63">
        <f t="shared" si="2"/>
        <v>41.68</v>
      </c>
    </row>
    <row r="39" spans="1:8" s="62" customFormat="1" ht="24">
      <c r="A39" s="56" t="str">
        <f>IF((LEN('Copy paste to Here'!G43))&gt;5,((CONCATENATE('Copy paste to Here'!G43," &amp; ",'Copy paste to Here'!D43,"  &amp;  ",'Copy paste to Here'!E43))),"Empty Cell")</f>
        <v xml:space="preserve">316L Surgical steel ball closure ring, 16g (1.2mm) with a 3mm ball &amp; Length: 8mm  &amp;  </v>
      </c>
      <c r="B39" s="57" t="str">
        <f>'Copy paste to Here'!C43</f>
        <v>BCR16</v>
      </c>
      <c r="C39" s="57" t="s">
        <v>716</v>
      </c>
      <c r="D39" s="58">
        <f>Invoice!B43</f>
        <v>2</v>
      </c>
      <c r="E39" s="59">
        <f>'Shipping Invoice'!J43*$N$1</f>
        <v>6.83</v>
      </c>
      <c r="F39" s="59">
        <f t="shared" si="0"/>
        <v>13.66</v>
      </c>
      <c r="G39" s="60">
        <f t="shared" si="1"/>
        <v>6.83</v>
      </c>
      <c r="H39" s="63">
        <f t="shared" si="2"/>
        <v>13.66</v>
      </c>
    </row>
    <row r="40" spans="1:8" s="62" customFormat="1" ht="24">
      <c r="A40" s="56" t="str">
        <f>IF((LEN('Copy paste to Here'!G44))&gt;5,((CONCATENATE('Copy paste to Here'!G44," &amp; ",'Copy paste to Here'!D44,"  &amp;  ",'Copy paste to Here'!E44))),"Empty Cell")</f>
        <v xml:space="preserve">316L Surgical steel ball closure ring, 16g (1.2mm) with a 3mm ball &amp; Length: 10mm  &amp;  </v>
      </c>
      <c r="B40" s="57" t="str">
        <f>'Copy paste to Here'!C44</f>
        <v>BCR16</v>
      </c>
      <c r="C40" s="57" t="s">
        <v>716</v>
      </c>
      <c r="D40" s="58">
        <f>Invoice!B44</f>
        <v>2</v>
      </c>
      <c r="E40" s="59">
        <f>'Shipping Invoice'!J44*$N$1</f>
        <v>6.83</v>
      </c>
      <c r="F40" s="59">
        <f t="shared" si="0"/>
        <v>13.66</v>
      </c>
      <c r="G40" s="60">
        <f t="shared" si="1"/>
        <v>6.83</v>
      </c>
      <c r="H40" s="63">
        <f t="shared" si="2"/>
        <v>13.66</v>
      </c>
    </row>
    <row r="41" spans="1:8" s="62" customFormat="1" ht="24">
      <c r="A41" s="56" t="str">
        <f>IF((LEN('Copy paste to Here'!G45))&gt;5,((CONCATENATE('Copy paste to Here'!G45," &amp; ",'Copy paste to Here'!D45,"  &amp;  ",'Copy paste to Here'!E45))),"Empty Cell")</f>
        <v>Anodized ball closure ring, 14g (1.6mm) with a 6mm ball &amp; Length: 12mm  &amp;  Color: Black</v>
      </c>
      <c r="B41" s="57" t="str">
        <f>'Copy paste to Here'!C45</f>
        <v>BCRTG</v>
      </c>
      <c r="C41" s="57" t="s">
        <v>750</v>
      </c>
      <c r="D41" s="58">
        <f>Invoice!B45</f>
        <v>6</v>
      </c>
      <c r="E41" s="59">
        <f>'Shipping Invoice'!J45*$N$1</f>
        <v>23</v>
      </c>
      <c r="F41" s="59">
        <f t="shared" si="0"/>
        <v>138</v>
      </c>
      <c r="G41" s="60">
        <f t="shared" si="1"/>
        <v>23</v>
      </c>
      <c r="H41" s="63">
        <f t="shared" si="2"/>
        <v>138</v>
      </c>
    </row>
    <row r="42" spans="1:8" s="62" customFormat="1" ht="24">
      <c r="A42" s="56" t="str">
        <f>IF((LEN('Copy paste to Here'!G46))&gt;5,((CONCATENATE('Copy paste to Here'!G46," &amp; ",'Copy paste to Here'!D46,"  &amp;  ",'Copy paste to Here'!E46))),"Empty Cell")</f>
        <v xml:space="preserve">Rose gold PVD plated surgical steel ball closure ring, 16g (1.2mm) with 3mm ball &amp; Length: 10mm  &amp;  </v>
      </c>
      <c r="B42" s="57" t="str">
        <f>'Copy paste to Here'!C46</f>
        <v>BCRTTE</v>
      </c>
      <c r="C42" s="57" t="s">
        <v>752</v>
      </c>
      <c r="D42" s="58">
        <f>Invoice!B46</f>
        <v>2</v>
      </c>
      <c r="E42" s="59">
        <f>'Shipping Invoice'!J46*$N$1</f>
        <v>21.2</v>
      </c>
      <c r="F42" s="59">
        <f t="shared" si="0"/>
        <v>42.4</v>
      </c>
      <c r="G42" s="60">
        <f t="shared" si="1"/>
        <v>21.2</v>
      </c>
      <c r="H42" s="63">
        <f t="shared" si="2"/>
        <v>42.4</v>
      </c>
    </row>
    <row r="43" spans="1:8" s="62" customFormat="1" ht="24">
      <c r="A43" s="56" t="str">
        <f>IF((LEN('Copy paste to Here'!G47))&gt;5,((CONCATENATE('Copy paste to Here'!G47," &amp; ",'Copy paste to Here'!D47,"  &amp;  ",'Copy paste to Here'!E47))),"Empty Cell")</f>
        <v>PVD plated 316L steel eyebrow banana, 18g (1mm) with two 3mm balls &amp; Color: High Polish  &amp;  Length: 6mm</v>
      </c>
      <c r="B43" s="57" t="str">
        <f>'Copy paste to Here'!C47</f>
        <v>BN18B3</v>
      </c>
      <c r="C43" s="57" t="s">
        <v>754</v>
      </c>
      <c r="D43" s="58">
        <f>Invoice!B47</f>
        <v>2</v>
      </c>
      <c r="E43" s="59">
        <f>'Shipping Invoice'!J47*$N$1</f>
        <v>6.83</v>
      </c>
      <c r="F43" s="59">
        <f t="shared" si="0"/>
        <v>13.66</v>
      </c>
      <c r="G43" s="60">
        <f t="shared" si="1"/>
        <v>6.83</v>
      </c>
      <c r="H43" s="63">
        <f t="shared" si="2"/>
        <v>13.66</v>
      </c>
    </row>
    <row r="44" spans="1:8" s="62" customFormat="1" ht="36">
      <c r="A44" s="56" t="str">
        <f>IF((LEN('Copy paste to Here'!G48))&gt;5,((CONCATENATE('Copy paste to Here'!G48," &amp; ",'Copy paste to Here'!D48,"  &amp;  ",'Copy paste to Here'!E48))),"Empty Cell")</f>
        <v>316L steel belly banana, 14g (1.6m) with a 8mm and a 5mm bezel set jewel ball using original Czech Preciosa crystals. &amp; Length: 6mm  &amp;  Crystal Color: Aquamarine</v>
      </c>
      <c r="B44" s="57" t="str">
        <f>'Copy paste to Here'!C48</f>
        <v>BN2CG</v>
      </c>
      <c r="C44" s="57" t="s">
        <v>668</v>
      </c>
      <c r="D44" s="58">
        <f>Invoice!B48</f>
        <v>2</v>
      </c>
      <c r="E44" s="59">
        <f>'Shipping Invoice'!J48*$N$1</f>
        <v>30.9</v>
      </c>
      <c r="F44" s="59">
        <f t="shared" si="0"/>
        <v>61.8</v>
      </c>
      <c r="G44" s="60">
        <f t="shared" si="1"/>
        <v>30.9</v>
      </c>
      <c r="H44" s="63">
        <f t="shared" si="2"/>
        <v>61.8</v>
      </c>
    </row>
    <row r="45" spans="1:8" s="62" customFormat="1" ht="24">
      <c r="A45" s="56" t="str">
        <f>IF((LEN('Copy paste to Here'!G49))&gt;5,((CONCATENATE('Copy paste to Here'!G49," &amp; ",'Copy paste to Here'!D49,"  &amp;  ",'Copy paste to Here'!E49))),"Empty Cell")</f>
        <v xml:space="preserve">Surgical steel banana, 16g (1.2mm) with two 4mm balls &amp; Length: 10mm  &amp;  </v>
      </c>
      <c r="B45" s="57" t="str">
        <f>'Copy paste to Here'!C49</f>
        <v>BNEB4</v>
      </c>
      <c r="C45" s="57" t="s">
        <v>757</v>
      </c>
      <c r="D45" s="58">
        <f>Invoice!B49</f>
        <v>2</v>
      </c>
      <c r="E45" s="59">
        <f>'Shipping Invoice'!J49*$N$1</f>
        <v>7.55</v>
      </c>
      <c r="F45" s="59">
        <f t="shared" si="0"/>
        <v>15.1</v>
      </c>
      <c r="G45" s="60">
        <f t="shared" si="1"/>
        <v>7.55</v>
      </c>
      <c r="H45" s="63">
        <f t="shared" si="2"/>
        <v>15.1</v>
      </c>
    </row>
    <row r="46" spans="1:8" s="62" customFormat="1" ht="24">
      <c r="A46" s="56" t="str">
        <f>IF((LEN('Copy paste to Here'!G50))&gt;5,((CONCATENATE('Copy paste to Here'!G50," &amp; ",'Copy paste to Here'!D50,"  &amp;  ",'Copy paste to Here'!E50))),"Empty Cell")</f>
        <v>Anodized surgical steel eyebrow banana, 20g (0.8mm) with two 3mm balls &amp; Length: 6mm  &amp;  Color: Gold</v>
      </c>
      <c r="B46" s="57" t="str">
        <f>'Copy paste to Here'!C50</f>
        <v>BNET20B</v>
      </c>
      <c r="C46" s="57" t="s">
        <v>759</v>
      </c>
      <c r="D46" s="58">
        <f>Invoice!B50</f>
        <v>12</v>
      </c>
      <c r="E46" s="59">
        <f>'Shipping Invoice'!J50*$N$1</f>
        <v>21.2</v>
      </c>
      <c r="F46" s="59">
        <f t="shared" si="0"/>
        <v>254.39999999999998</v>
      </c>
      <c r="G46" s="60">
        <f t="shared" si="1"/>
        <v>21.2</v>
      </c>
      <c r="H46" s="63">
        <f t="shared" si="2"/>
        <v>254.39999999999998</v>
      </c>
    </row>
    <row r="47" spans="1:8" s="62" customFormat="1" ht="24">
      <c r="A47" s="56" t="str">
        <f>IF((LEN('Copy paste to Here'!G51))&gt;5,((CONCATENATE('Copy paste to Here'!G51," &amp; ",'Copy paste to Here'!D51,"  &amp;  ",'Copy paste to Here'!E51))),"Empty Cell")</f>
        <v>Anodized surgical steel eyebrow banana, 20g (0.8mm) with two 3mm balls &amp; Length: 10mm  &amp;  Color: Gold</v>
      </c>
      <c r="B47" s="57" t="str">
        <f>'Copy paste to Here'!C51</f>
        <v>BNET20B</v>
      </c>
      <c r="C47" s="57" t="s">
        <v>759</v>
      </c>
      <c r="D47" s="58">
        <f>Invoice!B51</f>
        <v>10</v>
      </c>
      <c r="E47" s="59">
        <f>'Shipping Invoice'!J51*$N$1</f>
        <v>21.2</v>
      </c>
      <c r="F47" s="59">
        <f t="shared" si="0"/>
        <v>212</v>
      </c>
      <c r="G47" s="60">
        <f t="shared" si="1"/>
        <v>21.2</v>
      </c>
      <c r="H47" s="63">
        <f t="shared" si="2"/>
        <v>212</v>
      </c>
    </row>
    <row r="48" spans="1:8" s="62" customFormat="1" ht="24">
      <c r="A48" s="56" t="str">
        <f>IF((LEN('Copy paste to Here'!G52))&gt;5,((CONCATENATE('Copy paste to Here'!G52," &amp; ",'Copy paste to Here'!D52,"  &amp;  ",'Copy paste to Here'!E52))),"Empty Cell")</f>
        <v xml:space="preserve">Rose gold PVD plated surgical steel eyebrow banana, 16g (1.2mm) with two 3mm balls &amp; Length: 6mm  &amp;  </v>
      </c>
      <c r="B48" s="57" t="str">
        <f>'Copy paste to Here'!C52</f>
        <v>BNETTB</v>
      </c>
      <c r="C48" s="57" t="s">
        <v>761</v>
      </c>
      <c r="D48" s="58">
        <f>Invoice!B52</f>
        <v>6</v>
      </c>
      <c r="E48" s="59">
        <f>'Shipping Invoice'!J52*$N$1</f>
        <v>21.2</v>
      </c>
      <c r="F48" s="59">
        <f t="shared" si="0"/>
        <v>127.19999999999999</v>
      </c>
      <c r="G48" s="60">
        <f t="shared" si="1"/>
        <v>21.2</v>
      </c>
      <c r="H48" s="63">
        <f t="shared" si="2"/>
        <v>127.19999999999999</v>
      </c>
    </row>
    <row r="49" spans="1:8" s="62" customFormat="1" ht="24">
      <c r="A49" s="56" t="str">
        <f>IF((LEN('Copy paste to Here'!G53))&gt;5,((CONCATENATE('Copy paste to Here'!G53," &amp; ",'Copy paste to Here'!D53,"  &amp;  ",'Copy paste to Here'!E53))),"Empty Cell")</f>
        <v xml:space="preserve">Rose gold PVD plated surgical steel eyebrow banana, 16g (1.2mm) with two 3mm balls &amp; Length: 8mm  &amp;  </v>
      </c>
      <c r="B49" s="57" t="str">
        <f>'Copy paste to Here'!C53</f>
        <v>BNETTB</v>
      </c>
      <c r="C49" s="57" t="s">
        <v>761</v>
      </c>
      <c r="D49" s="58">
        <f>Invoice!B53</f>
        <v>3</v>
      </c>
      <c r="E49" s="59">
        <f>'Shipping Invoice'!J53*$N$1</f>
        <v>21.2</v>
      </c>
      <c r="F49" s="59">
        <f t="shared" si="0"/>
        <v>63.599999999999994</v>
      </c>
      <c r="G49" s="60">
        <f t="shared" si="1"/>
        <v>21.2</v>
      </c>
      <c r="H49" s="63">
        <f t="shared" si="2"/>
        <v>63.599999999999994</v>
      </c>
    </row>
    <row r="50" spans="1:8" s="62" customFormat="1" ht="36">
      <c r="A50" s="56" t="str">
        <f>IF((LEN('Copy paste to Here'!G54))&gt;5,((CONCATENATE('Copy paste to Here'!G54," &amp; ",'Copy paste to Here'!D54,"  &amp;  ",'Copy paste to Here'!E54))),"Empty Cell")</f>
        <v>Clear bio flexible belly banana, 14g (1.6mm) with a 5mm and a 10mm jewel ball - length 5/8'' (16mm) ''cut to fit to your size'' &amp; Crystal Color: Rose  &amp;  Color: Black</v>
      </c>
      <c r="B50" s="57" t="str">
        <f>'Copy paste to Here'!C54</f>
        <v>BNOCC</v>
      </c>
      <c r="C50" s="57" t="s">
        <v>763</v>
      </c>
      <c r="D50" s="58">
        <f>Invoice!B54</f>
        <v>3</v>
      </c>
      <c r="E50" s="59">
        <f>'Shipping Invoice'!J54*$N$1</f>
        <v>53.54</v>
      </c>
      <c r="F50" s="59">
        <f t="shared" si="0"/>
        <v>160.62</v>
      </c>
      <c r="G50" s="60">
        <f t="shared" si="1"/>
        <v>53.54</v>
      </c>
      <c r="H50" s="63">
        <f t="shared" si="2"/>
        <v>160.62</v>
      </c>
    </row>
    <row r="51" spans="1:8" s="62" customFormat="1" ht="24">
      <c r="A51" s="56" t="str">
        <f>IF((LEN('Copy paste to Here'!G55))&gt;5,((CONCATENATE('Copy paste to Here'!G55," &amp; ",'Copy paste to Here'!D55,"  &amp;  ",'Copy paste to Here'!E55))),"Empty Cell")</f>
        <v>Bioflexible belly piercing retainer, 16g to 14g (1.6mm to 1.2mm) with rubber O-ring &amp; Length: 8mm  &amp;  Gauge: 1.2mm</v>
      </c>
      <c r="B51" s="57" t="str">
        <f>'Copy paste to Here'!C55</f>
        <v>BNRT</v>
      </c>
      <c r="C51" s="57" t="s">
        <v>618</v>
      </c>
      <c r="D51" s="58">
        <f>Invoice!B55</f>
        <v>4</v>
      </c>
      <c r="E51" s="59">
        <f>'Shipping Invoice'!J55*$N$1</f>
        <v>5.03</v>
      </c>
      <c r="F51" s="59">
        <f t="shared" si="0"/>
        <v>20.12</v>
      </c>
      <c r="G51" s="60">
        <f t="shared" si="1"/>
        <v>5.03</v>
      </c>
      <c r="H51" s="63">
        <f t="shared" si="2"/>
        <v>20.12</v>
      </c>
    </row>
    <row r="52" spans="1:8" s="62" customFormat="1" ht="24">
      <c r="A52" s="56" t="str">
        <f>IF((LEN('Copy paste to Here'!G56))&gt;5,((CONCATENATE('Copy paste to Here'!G56," &amp; ",'Copy paste to Here'!D56,"  &amp;  ",'Copy paste to Here'!E56))),"Empty Cell")</f>
        <v>Bioflexible belly piercing retainer, 16g to 14g (1.6mm to 1.2mm) with rubber O-ring &amp; Length: 8mm  &amp;  Gauge: 1.6mm</v>
      </c>
      <c r="B52" s="57" t="str">
        <f>'Copy paste to Here'!C56</f>
        <v>BNRT</v>
      </c>
      <c r="C52" s="57" t="s">
        <v>618</v>
      </c>
      <c r="D52" s="58">
        <f>Invoice!B56</f>
        <v>2</v>
      </c>
      <c r="E52" s="59">
        <f>'Shipping Invoice'!J56*$N$1</f>
        <v>5.03</v>
      </c>
      <c r="F52" s="59">
        <f t="shared" si="0"/>
        <v>10.06</v>
      </c>
      <c r="G52" s="60">
        <f t="shared" si="1"/>
        <v>5.03</v>
      </c>
      <c r="H52" s="63">
        <f t="shared" si="2"/>
        <v>10.06</v>
      </c>
    </row>
    <row r="53" spans="1:8" s="62" customFormat="1" ht="24">
      <c r="A53" s="56" t="str">
        <f>IF((LEN('Copy paste to Here'!G57))&gt;5,((CONCATENATE('Copy paste to Here'!G57," &amp; ",'Copy paste to Here'!D57,"  &amp;  ",'Copy paste to Here'!E57))),"Empty Cell")</f>
        <v>Anodized 316L steel eyebrow banana, 16g (1.2mm) with two 3mm dice &amp; Length: 8mm  &amp;  Color: Rainbow</v>
      </c>
      <c r="B53" s="57" t="str">
        <f>'Copy paste to Here'!C57</f>
        <v>BNT2DI</v>
      </c>
      <c r="C53" s="57" t="s">
        <v>765</v>
      </c>
      <c r="D53" s="58">
        <f>Invoice!B57</f>
        <v>10</v>
      </c>
      <c r="E53" s="59">
        <f>'Shipping Invoice'!J57*$N$1</f>
        <v>42.04</v>
      </c>
      <c r="F53" s="59">
        <f t="shared" si="0"/>
        <v>420.4</v>
      </c>
      <c r="G53" s="60">
        <f t="shared" si="1"/>
        <v>42.04</v>
      </c>
      <c r="H53" s="63">
        <f t="shared" si="2"/>
        <v>420.4</v>
      </c>
    </row>
    <row r="54" spans="1:8" s="62" customFormat="1" ht="24">
      <c r="A54" s="56" t="str">
        <f>IF((LEN('Copy paste to Here'!G58))&gt;5,((CONCATENATE('Copy paste to Here'!G58," &amp; ",'Copy paste to Here'!D58,"  &amp;  ",'Copy paste to Here'!E58))),"Empty Cell")</f>
        <v xml:space="preserve">Surgical steel circular barbell, 18g (1mm) with two 3mm cones &amp; Length: 8mm  &amp;  </v>
      </c>
      <c r="B54" s="57" t="str">
        <f>'Copy paste to Here'!C58</f>
        <v>CB18CN3</v>
      </c>
      <c r="C54" s="57" t="s">
        <v>767</v>
      </c>
      <c r="D54" s="58">
        <f>Invoice!B58</f>
        <v>4</v>
      </c>
      <c r="E54" s="59">
        <f>'Shipping Invoice'!J58*$N$1</f>
        <v>11.14</v>
      </c>
      <c r="F54" s="59">
        <f t="shared" si="0"/>
        <v>44.56</v>
      </c>
      <c r="G54" s="60">
        <f t="shared" si="1"/>
        <v>11.14</v>
      </c>
      <c r="H54" s="63">
        <f t="shared" si="2"/>
        <v>44.56</v>
      </c>
    </row>
    <row r="55" spans="1:8" s="62" customFormat="1" ht="24">
      <c r="A55" s="56" t="str">
        <f>IF((LEN('Copy paste to Here'!G59))&gt;5,((CONCATENATE('Copy paste to Here'!G59," &amp; ",'Copy paste to Here'!D59,"  &amp;  ",'Copy paste to Here'!E59))),"Empty Cell")</f>
        <v xml:space="preserve">Surgical steel circular barbell, 20g (0.8mm) with two 3mm balls &amp; Length: 10mm  &amp;  </v>
      </c>
      <c r="B55" s="57" t="str">
        <f>'Copy paste to Here'!C59</f>
        <v>CB20B</v>
      </c>
      <c r="C55" s="57" t="s">
        <v>769</v>
      </c>
      <c r="D55" s="58">
        <f>Invoice!B59</f>
        <v>2</v>
      </c>
      <c r="E55" s="59">
        <f>'Shipping Invoice'!J59*$N$1</f>
        <v>14.01</v>
      </c>
      <c r="F55" s="59">
        <f t="shared" si="0"/>
        <v>28.02</v>
      </c>
      <c r="G55" s="60">
        <f t="shared" si="1"/>
        <v>14.01</v>
      </c>
      <c r="H55" s="63">
        <f t="shared" si="2"/>
        <v>28.02</v>
      </c>
    </row>
    <row r="56" spans="1:8" s="62" customFormat="1" ht="25.5">
      <c r="A56" s="56" t="str">
        <f>IF((LEN('Copy paste to Here'!G60))&gt;5,((CONCATENATE('Copy paste to Here'!G60," &amp; ",'Copy paste to Here'!D60,"  &amp;  ",'Copy paste to Here'!E60))),"Empty Cell")</f>
        <v xml:space="preserve">PVD plated surgical steel circular barbell, 18g (1mm) with two 3mm cones &amp; Length: 8mm  &amp;  </v>
      </c>
      <c r="B56" s="57" t="str">
        <f>'Copy paste to Here'!C60</f>
        <v>CBETCN18</v>
      </c>
      <c r="C56" s="57" t="s">
        <v>771</v>
      </c>
      <c r="D56" s="58">
        <f>Invoice!B60</f>
        <v>16</v>
      </c>
      <c r="E56" s="59">
        <f>'Shipping Invoice'!J60*$N$1</f>
        <v>21.2</v>
      </c>
      <c r="F56" s="59">
        <f t="shared" si="0"/>
        <v>339.2</v>
      </c>
      <c r="G56" s="60">
        <f t="shared" si="1"/>
        <v>21.2</v>
      </c>
      <c r="H56" s="63">
        <f t="shared" si="2"/>
        <v>339.2</v>
      </c>
    </row>
    <row r="57" spans="1:8" s="62" customFormat="1" ht="24">
      <c r="A57" s="56" t="str">
        <f>IF((LEN('Copy paste to Here'!G61))&gt;5,((CONCATENATE('Copy paste to Here'!G61," &amp; ",'Copy paste to Here'!D61,"  &amp;  ",'Copy paste to Here'!E61))),"Empty Cell")</f>
        <v xml:space="preserve">Rose gold PVD plated surgical steel circular barbell, 16g (1.2mm) with two 3mm balls &amp; Length: 8mm  &amp;  </v>
      </c>
      <c r="B57" s="57" t="str">
        <f>'Copy paste to Here'!C61</f>
        <v>CBETTB</v>
      </c>
      <c r="C57" s="57" t="s">
        <v>773</v>
      </c>
      <c r="D57" s="58">
        <f>Invoice!B61</f>
        <v>4</v>
      </c>
      <c r="E57" s="59">
        <f>'Shipping Invoice'!J61*$N$1</f>
        <v>21.2</v>
      </c>
      <c r="F57" s="59">
        <f t="shared" si="0"/>
        <v>84.8</v>
      </c>
      <c r="G57" s="60">
        <f t="shared" si="1"/>
        <v>21.2</v>
      </c>
      <c r="H57" s="63">
        <f t="shared" si="2"/>
        <v>84.8</v>
      </c>
    </row>
    <row r="58" spans="1:8" s="62" customFormat="1" ht="24">
      <c r="A58" s="56" t="str">
        <f>IF((LEN('Copy paste to Here'!G62))&gt;5,((CONCATENATE('Copy paste to Here'!G62," &amp; ",'Copy paste to Here'!D62,"  &amp;  ",'Copy paste to Here'!E62))),"Empty Cell")</f>
        <v xml:space="preserve">Rose gold PVD plated surgical steel circular barbell, 16g (1.2mm) with two 3mm balls &amp; Length: 10mm  &amp;  </v>
      </c>
      <c r="B58" s="57" t="str">
        <f>'Copy paste to Here'!C62</f>
        <v>CBETTB</v>
      </c>
      <c r="C58" s="57" t="s">
        <v>773</v>
      </c>
      <c r="D58" s="58">
        <f>Invoice!B62</f>
        <v>4</v>
      </c>
      <c r="E58" s="59">
        <f>'Shipping Invoice'!J62*$N$1</f>
        <v>21.2</v>
      </c>
      <c r="F58" s="59">
        <f t="shared" si="0"/>
        <v>84.8</v>
      </c>
      <c r="G58" s="60">
        <f t="shared" si="1"/>
        <v>21.2</v>
      </c>
      <c r="H58" s="63">
        <f t="shared" si="2"/>
        <v>84.8</v>
      </c>
    </row>
    <row r="59" spans="1:8" s="62" customFormat="1" ht="24">
      <c r="A59" s="56" t="str">
        <f>IF((LEN('Copy paste to Here'!G63))&gt;5,((CONCATENATE('Copy paste to Here'!G63," &amp; ",'Copy paste to Here'!D63,"  &amp;  ",'Copy paste to Here'!E63))),"Empty Cell")</f>
        <v>PVD plated surgical steel circular barbell 18g (1mm) with two 3mm balls &amp; Length: 8mm  &amp;  Color: Black</v>
      </c>
      <c r="B59" s="57" t="str">
        <f>'Copy paste to Here'!C63</f>
        <v>CBT18B3</v>
      </c>
      <c r="C59" s="57" t="s">
        <v>775</v>
      </c>
      <c r="D59" s="58">
        <f>Invoice!B63</f>
        <v>4</v>
      </c>
      <c r="E59" s="59">
        <f>'Shipping Invoice'!J63*$N$1</f>
        <v>23.71</v>
      </c>
      <c r="F59" s="59">
        <f t="shared" si="0"/>
        <v>94.84</v>
      </c>
      <c r="G59" s="60">
        <f t="shared" si="1"/>
        <v>23.71</v>
      </c>
      <c r="H59" s="63">
        <f t="shared" si="2"/>
        <v>94.84</v>
      </c>
    </row>
    <row r="60" spans="1:8" s="62" customFormat="1" ht="24">
      <c r="A60" s="56" t="str">
        <f>IF((LEN('Copy paste to Here'!G64))&gt;5,((CONCATENATE('Copy paste to Here'!G64," &amp; ",'Copy paste to Here'!D64,"  &amp;  ",'Copy paste to Here'!E64))),"Empty Cell")</f>
        <v>PVD plated surgical steel circular barbell 18g (1mm) with two 3mm balls &amp; Length: 8mm  &amp;  Color: Rainbow</v>
      </c>
      <c r="B60" s="57" t="str">
        <f>'Copy paste to Here'!C64</f>
        <v>CBT18B3</v>
      </c>
      <c r="C60" s="57" t="s">
        <v>775</v>
      </c>
      <c r="D60" s="58">
        <f>Invoice!B64</f>
        <v>14</v>
      </c>
      <c r="E60" s="59">
        <f>'Shipping Invoice'!J64*$N$1</f>
        <v>23.71</v>
      </c>
      <c r="F60" s="59">
        <f t="shared" si="0"/>
        <v>331.94</v>
      </c>
      <c r="G60" s="60">
        <f t="shared" si="1"/>
        <v>23.71</v>
      </c>
      <c r="H60" s="63">
        <f t="shared" si="2"/>
        <v>331.94</v>
      </c>
    </row>
    <row r="61" spans="1:8" s="62" customFormat="1" ht="24">
      <c r="A61" s="56" t="str">
        <f>IF((LEN('Copy paste to Here'!G65))&gt;5,((CONCATENATE('Copy paste to Here'!G65," &amp; ",'Copy paste to Here'!D65,"  &amp;  ",'Copy paste to Here'!E65))),"Empty Cell")</f>
        <v>PVD plated surgical steel circular barbell 18g (1mm) with two 3mm balls &amp; Length: 8mm  &amp;  Color: Gold</v>
      </c>
      <c r="B61" s="57" t="str">
        <f>'Copy paste to Here'!C65</f>
        <v>CBT18B3</v>
      </c>
      <c r="C61" s="57" t="s">
        <v>775</v>
      </c>
      <c r="D61" s="58">
        <f>Invoice!B65</f>
        <v>20</v>
      </c>
      <c r="E61" s="59">
        <f>'Shipping Invoice'!J65*$N$1</f>
        <v>23.71</v>
      </c>
      <c r="F61" s="59">
        <f t="shared" si="0"/>
        <v>474.20000000000005</v>
      </c>
      <c r="G61" s="60">
        <f t="shared" si="1"/>
        <v>23.71</v>
      </c>
      <c r="H61" s="63">
        <f t="shared" si="2"/>
        <v>474.20000000000005</v>
      </c>
    </row>
    <row r="62" spans="1:8" s="62" customFormat="1" ht="24">
      <c r="A62" s="56" t="str">
        <f>IF((LEN('Copy paste to Here'!G66))&gt;5,((CONCATENATE('Copy paste to Here'!G66," &amp; ",'Copy paste to Here'!D66,"  &amp;  ",'Copy paste to Here'!E66))),"Empty Cell")</f>
        <v>PVD plated surgical steel circular barbell 20g (0.8mm) with two 3mm balls &amp; Length: 8mm  &amp;  Color: Gold</v>
      </c>
      <c r="B62" s="57" t="str">
        <f>'Copy paste to Here'!C66</f>
        <v>CBT20B</v>
      </c>
      <c r="C62" s="57" t="s">
        <v>777</v>
      </c>
      <c r="D62" s="58">
        <f>Invoice!B66</f>
        <v>4</v>
      </c>
      <c r="E62" s="59">
        <f>'Shipping Invoice'!J66*$N$1</f>
        <v>24.79</v>
      </c>
      <c r="F62" s="59">
        <f t="shared" si="0"/>
        <v>99.16</v>
      </c>
      <c r="G62" s="60">
        <f t="shared" si="1"/>
        <v>24.79</v>
      </c>
      <c r="H62" s="63">
        <f t="shared" si="2"/>
        <v>99.16</v>
      </c>
    </row>
    <row r="63" spans="1:8" s="62" customFormat="1" ht="24">
      <c r="A63" s="56" t="str">
        <f>IF((LEN('Copy paste to Here'!G67))&gt;5,((CONCATENATE('Copy paste to Here'!G67," &amp; ",'Copy paste to Here'!D67,"  &amp;  ",'Copy paste to Here'!E67))),"Empty Cell")</f>
        <v>Anodized surgical steel circular barbell, 14g (1.6mm) with two 4mm cones &amp; Length: 10mm  &amp;  Color: Black</v>
      </c>
      <c r="B63" s="57" t="str">
        <f>'Copy paste to Here'!C67</f>
        <v>CBTCNM</v>
      </c>
      <c r="C63" s="57" t="s">
        <v>779</v>
      </c>
      <c r="D63" s="58">
        <f>Invoice!B67</f>
        <v>2</v>
      </c>
      <c r="E63" s="59">
        <f>'Shipping Invoice'!J67*$N$1</f>
        <v>23</v>
      </c>
      <c r="F63" s="59">
        <f t="shared" si="0"/>
        <v>46</v>
      </c>
      <c r="G63" s="60">
        <f t="shared" si="1"/>
        <v>23</v>
      </c>
      <c r="H63" s="63">
        <f t="shared" si="2"/>
        <v>46</v>
      </c>
    </row>
    <row r="64" spans="1:8" s="62" customFormat="1" ht="24">
      <c r="A64" s="56" t="str">
        <f>IF((LEN('Copy paste to Here'!G68))&gt;5,((CONCATENATE('Copy paste to Here'!G68," &amp; ",'Copy paste to Here'!D68,"  &amp;  ",'Copy paste to Here'!E68))),"Empty Cell")</f>
        <v xml:space="preserve">High polished surgical steel double flared flesh tunnel - size 12g to 2'' (2mm - 52mm) &amp; Gauge: 6mm  &amp;  </v>
      </c>
      <c r="B64" s="57" t="str">
        <f>'Copy paste to Here'!C68</f>
        <v>DPG</v>
      </c>
      <c r="C64" s="57" t="s">
        <v>858</v>
      </c>
      <c r="D64" s="58">
        <f>Invoice!B68</f>
        <v>2</v>
      </c>
      <c r="E64" s="59">
        <f>'Shipping Invoice'!J68*$N$1</f>
        <v>20.84</v>
      </c>
      <c r="F64" s="59">
        <f t="shared" si="0"/>
        <v>41.68</v>
      </c>
      <c r="G64" s="60">
        <f t="shared" si="1"/>
        <v>20.84</v>
      </c>
      <c r="H64" s="63">
        <f t="shared" si="2"/>
        <v>41.68</v>
      </c>
    </row>
    <row r="65" spans="1:8" s="62" customFormat="1" ht="24">
      <c r="A65" s="56" t="str">
        <f>IF((LEN('Copy paste to Here'!G69))&gt;5,((CONCATENATE('Copy paste to Here'!G69," &amp; ",'Copy paste to Here'!D69,"  &amp;  ",'Copy paste to Here'!E69))),"Empty Cell")</f>
        <v xml:space="preserve">Bio flexible eyebrow retainer, 16g (1.2mm) - length 1/4'' to 1/2'' (6mm to 12mm) &amp; Length: 12mm  &amp;  </v>
      </c>
      <c r="B65" s="57" t="str">
        <f>'Copy paste to Here'!C69</f>
        <v>EBRT</v>
      </c>
      <c r="C65" s="57" t="s">
        <v>783</v>
      </c>
      <c r="D65" s="58">
        <f>Invoice!B69</f>
        <v>6</v>
      </c>
      <c r="E65" s="59">
        <f>'Shipping Invoice'!J69*$N$1</f>
        <v>5.03</v>
      </c>
      <c r="F65" s="59">
        <f t="shared" si="0"/>
        <v>30.18</v>
      </c>
      <c r="G65" s="60">
        <f t="shared" si="1"/>
        <v>5.03</v>
      </c>
      <c r="H65" s="63">
        <f t="shared" si="2"/>
        <v>30.18</v>
      </c>
    </row>
    <row r="66" spans="1:8" s="62" customFormat="1" ht="24">
      <c r="A66" s="56" t="str">
        <f>IF((LEN('Copy paste to Here'!G70))&gt;5,((CONCATENATE('Copy paste to Here'!G70," &amp; ",'Copy paste to Here'!D70,"  &amp;  ",'Copy paste to Here'!E70))),"Empty Cell")</f>
        <v>Bioflex tongue barbell, 14g (1.6mm) with two 5mm balls &amp; Length: 16mm  &amp;  Color: Black</v>
      </c>
      <c r="B66" s="57" t="str">
        <f>'Copy paste to Here'!C70</f>
        <v>FBBUV5</v>
      </c>
      <c r="C66" s="57" t="s">
        <v>784</v>
      </c>
      <c r="D66" s="58">
        <f>Invoice!B70</f>
        <v>10</v>
      </c>
      <c r="E66" s="59">
        <f>'Shipping Invoice'!J70*$N$1</f>
        <v>8.6199999999999992</v>
      </c>
      <c r="F66" s="59">
        <f t="shared" si="0"/>
        <v>86.199999999999989</v>
      </c>
      <c r="G66" s="60">
        <f t="shared" si="1"/>
        <v>8.6199999999999992</v>
      </c>
      <c r="H66" s="63">
        <f t="shared" si="2"/>
        <v>86.199999999999989</v>
      </c>
    </row>
    <row r="67" spans="1:8" s="62" customFormat="1" ht="25.5">
      <c r="A67" s="56" t="str">
        <f>IF((LEN('Copy paste to Here'!G71))&gt;5,((CONCATENATE('Copy paste to Here'!G71," &amp; ",'Copy paste to Here'!D71,"  &amp;  ",'Copy paste to Here'!E71))),"Empty Cell")</f>
        <v>Silicone double flared flesh tunnel &amp; Gauge: 18mm  &amp;  Color: Black</v>
      </c>
      <c r="B67" s="57" t="str">
        <f>'Copy paste to Here'!C71</f>
        <v>FTSI</v>
      </c>
      <c r="C67" s="57" t="s">
        <v>859</v>
      </c>
      <c r="D67" s="58">
        <f>Invoice!B71</f>
        <v>4</v>
      </c>
      <c r="E67" s="59">
        <f>'Shipping Invoice'!J71*$N$1</f>
        <v>25.15</v>
      </c>
      <c r="F67" s="59">
        <f t="shared" si="0"/>
        <v>100.6</v>
      </c>
      <c r="G67" s="60">
        <f t="shared" si="1"/>
        <v>25.15</v>
      </c>
      <c r="H67" s="63">
        <f t="shared" si="2"/>
        <v>100.6</v>
      </c>
    </row>
    <row r="68" spans="1:8" s="62" customFormat="1" ht="24">
      <c r="A68" s="56" t="str">
        <f>IF((LEN('Copy paste to Here'!G72))&gt;5,((CONCATENATE('Copy paste to Here'!G72," &amp; ",'Copy paste to Here'!D72,"  &amp;  ",'Copy paste to Here'!E72))),"Empty Cell")</f>
        <v>Anodized surgical steel fake plug with rubber O-Rings &amp; Size: 6mm  &amp;  Color: Black</v>
      </c>
      <c r="B68" s="57" t="str">
        <f>'Copy paste to Here'!C72</f>
        <v>IPTR</v>
      </c>
      <c r="C68" s="57" t="s">
        <v>860</v>
      </c>
      <c r="D68" s="58">
        <f>Invoice!B72</f>
        <v>2</v>
      </c>
      <c r="E68" s="59">
        <f>'Shipping Invoice'!J72*$N$1</f>
        <v>23</v>
      </c>
      <c r="F68" s="59">
        <f t="shared" si="0"/>
        <v>46</v>
      </c>
      <c r="G68" s="60">
        <f t="shared" si="1"/>
        <v>23</v>
      </c>
      <c r="H68" s="63">
        <f t="shared" si="2"/>
        <v>46</v>
      </c>
    </row>
    <row r="69" spans="1:8" s="62" customFormat="1" ht="24">
      <c r="A69" s="56" t="str">
        <f>IF((LEN('Copy paste to Here'!G73))&gt;5,((CONCATENATE('Copy paste to Here'!G73," &amp; ",'Copy paste to Here'!D73,"  &amp;  ",'Copy paste to Here'!E73))),"Empty Cell")</f>
        <v>Acrylic fake plug without rubber O-rings &amp; Size: 8mm  &amp;  Color: Pink</v>
      </c>
      <c r="B69" s="57" t="str">
        <f>'Copy paste to Here'!C73</f>
        <v>IPVRD</v>
      </c>
      <c r="C69" s="57" t="s">
        <v>791</v>
      </c>
      <c r="D69" s="58">
        <f>Invoice!B73</f>
        <v>4</v>
      </c>
      <c r="E69" s="59">
        <f>'Shipping Invoice'!J73*$N$1</f>
        <v>12.22</v>
      </c>
      <c r="F69" s="59">
        <f t="shared" si="0"/>
        <v>48.88</v>
      </c>
      <c r="G69" s="60">
        <f t="shared" si="1"/>
        <v>12.22</v>
      </c>
      <c r="H69" s="63">
        <f t="shared" si="2"/>
        <v>48.88</v>
      </c>
    </row>
    <row r="70" spans="1:8" s="62" customFormat="1" ht="24">
      <c r="A70" s="56" t="str">
        <f>IF((LEN('Copy paste to Here'!G74))&gt;5,((CONCATENATE('Copy paste to Here'!G74," &amp; ",'Copy paste to Here'!D74,"  &amp;  ",'Copy paste to Here'!E74))),"Empty Cell")</f>
        <v xml:space="preserve">Surgical steel labret, 18g (1mm) with 3mm cone &amp; Length: 10mm  &amp;  </v>
      </c>
      <c r="B70" s="57" t="str">
        <f>'Copy paste to Here'!C74</f>
        <v>LB18CN3</v>
      </c>
      <c r="C70" s="57" t="s">
        <v>793</v>
      </c>
      <c r="D70" s="58">
        <f>Invoice!B74</f>
        <v>2</v>
      </c>
      <c r="E70" s="59">
        <f>'Shipping Invoice'!J74*$N$1</f>
        <v>8.6199999999999992</v>
      </c>
      <c r="F70" s="59">
        <f t="shared" si="0"/>
        <v>17.239999999999998</v>
      </c>
      <c r="G70" s="60">
        <f t="shared" si="1"/>
        <v>8.6199999999999992</v>
      </c>
      <c r="H70" s="63">
        <f t="shared" si="2"/>
        <v>17.239999999999998</v>
      </c>
    </row>
    <row r="71" spans="1:8" s="62" customFormat="1" ht="48">
      <c r="A71" s="56" t="str">
        <f>IF((LEN('Copy paste to Here'!G75))&gt;5,((CONCATENATE('Copy paste to Here'!G75," &amp; ",'Copy paste to Here'!D75,"  &amp;  ",'Copy paste to Here'!E75))),"Empty Cell")</f>
        <v>Internally threaded 316L steel labret, 16g (1.2mm) with a upper 2 -5mm prong set round CZ stone (attachments are made from surgical steel) &amp; Length: 6mm with 3mm top part  &amp;  Cz Color: Clear</v>
      </c>
      <c r="B71" s="57" t="str">
        <f>'Copy paste to Here'!C75</f>
        <v>LBCZIN</v>
      </c>
      <c r="C71" s="57" t="s">
        <v>861</v>
      </c>
      <c r="D71" s="58">
        <f>Invoice!B75</f>
        <v>6</v>
      </c>
      <c r="E71" s="59">
        <f>'Shipping Invoice'!J75*$N$1</f>
        <v>44.91</v>
      </c>
      <c r="F71" s="59">
        <f t="shared" si="0"/>
        <v>269.45999999999998</v>
      </c>
      <c r="G71" s="60">
        <f t="shared" si="1"/>
        <v>44.91</v>
      </c>
      <c r="H71" s="63">
        <f t="shared" si="2"/>
        <v>269.45999999999998</v>
      </c>
    </row>
    <row r="72" spans="1:8" s="62" customFormat="1" ht="36">
      <c r="A72" s="56" t="str">
        <f>IF((LEN('Copy paste to Here'!G76))&gt;5,((CONCATENATE('Copy paste to Here'!G76," &amp; ",'Copy paste to Here'!D76,"  &amp;  ",'Copy paste to Here'!E76))),"Empty Cell")</f>
        <v>Surgical steel internally threaded labret, 16g (1.2mm) with bezel set jewel flat head sized 1.5mm to 4mm for triple tragus piercings &amp; Length: 6mm with 3mm top part  &amp;  Crystal Color: Clear</v>
      </c>
      <c r="B72" s="57" t="str">
        <f>'Copy paste to Here'!C76</f>
        <v>LBIRC</v>
      </c>
      <c r="C72" s="57" t="s">
        <v>862</v>
      </c>
      <c r="D72" s="58">
        <f>Invoice!B76</f>
        <v>16</v>
      </c>
      <c r="E72" s="59">
        <f>'Shipping Invoice'!J76*$N$1</f>
        <v>30.18</v>
      </c>
      <c r="F72" s="59">
        <f t="shared" si="0"/>
        <v>482.88</v>
      </c>
      <c r="G72" s="60">
        <f t="shared" si="1"/>
        <v>30.18</v>
      </c>
      <c r="H72" s="63">
        <f t="shared" si="2"/>
        <v>482.88</v>
      </c>
    </row>
    <row r="73" spans="1:8" s="62" customFormat="1" ht="36">
      <c r="A73" s="56" t="str">
        <f>IF((LEN('Copy paste to Here'!G77))&gt;5,((CONCATENATE('Copy paste to Here'!G77," &amp; ",'Copy paste to Here'!D77,"  &amp;  ",'Copy paste to Here'!E77))),"Empty Cell")</f>
        <v>Surgical steel internally threaded labret, 16g (1.2mm) with bezel set jewel flat head sized 1.5mm to 4mm for triple tragus piercings &amp; Length: 6mm with 3mm top part  &amp;  Crystal Color: Jet</v>
      </c>
      <c r="B73" s="57" t="str">
        <f>'Copy paste to Here'!C77</f>
        <v>LBIRC</v>
      </c>
      <c r="C73" s="57" t="s">
        <v>862</v>
      </c>
      <c r="D73" s="58">
        <f>Invoice!B77</f>
        <v>24</v>
      </c>
      <c r="E73" s="59">
        <f>'Shipping Invoice'!J77*$N$1</f>
        <v>30.18</v>
      </c>
      <c r="F73" s="59">
        <f t="shared" si="0"/>
        <v>724.31999999999994</v>
      </c>
      <c r="G73" s="60">
        <f t="shared" si="1"/>
        <v>30.18</v>
      </c>
      <c r="H73" s="63">
        <f t="shared" si="2"/>
        <v>724.31999999999994</v>
      </c>
    </row>
    <row r="74" spans="1:8" s="62" customFormat="1" ht="36">
      <c r="A74" s="56" t="str">
        <f>IF((LEN('Copy paste to Here'!G78))&gt;5,((CONCATENATE('Copy paste to Here'!G78," &amp; ",'Copy paste to Here'!D78,"  &amp;  ",'Copy paste to Here'!E78))),"Empty Cell")</f>
        <v>Surgical steel internally threaded labret, 16g (1.2mm) with bezel set jewel flat head sized 1.5mm to 4mm for triple tragus piercings &amp; Length: 8mm with 3mm top part  &amp;  Crystal Color: Clear</v>
      </c>
      <c r="B74" s="57" t="str">
        <f>'Copy paste to Here'!C78</f>
        <v>LBIRC</v>
      </c>
      <c r="C74" s="57" t="s">
        <v>862</v>
      </c>
      <c r="D74" s="58">
        <f>Invoice!B78</f>
        <v>1</v>
      </c>
      <c r="E74" s="59">
        <f>'Shipping Invoice'!J78*$N$1</f>
        <v>30.18</v>
      </c>
      <c r="F74" s="59">
        <f t="shared" si="0"/>
        <v>30.18</v>
      </c>
      <c r="G74" s="60">
        <f t="shared" si="1"/>
        <v>30.18</v>
      </c>
      <c r="H74" s="63">
        <f t="shared" si="2"/>
        <v>30.18</v>
      </c>
    </row>
    <row r="75" spans="1:8" s="62" customFormat="1" ht="24">
      <c r="A75" s="56" t="str">
        <f>IF((LEN('Copy paste to Here'!G79))&gt;5,((CONCATENATE('Copy paste to Here'!G79," &amp; ",'Copy paste to Here'!D79,"  &amp;  ",'Copy paste to Here'!E79))),"Empty Cell")</f>
        <v>Premium PVD plated surgical steel labret, 16g (1.2mm) with a 3mm ball &amp; Length: 8mm  &amp;  Color: Black</v>
      </c>
      <c r="B75" s="57" t="str">
        <f>'Copy paste to Here'!C79</f>
        <v>LBTB3</v>
      </c>
      <c r="C75" s="57" t="s">
        <v>799</v>
      </c>
      <c r="D75" s="58">
        <f>Invoice!B79</f>
        <v>4</v>
      </c>
      <c r="E75" s="59">
        <f>'Shipping Invoice'!J79*$N$1</f>
        <v>21.2</v>
      </c>
      <c r="F75" s="59">
        <f t="shared" si="0"/>
        <v>84.8</v>
      </c>
      <c r="G75" s="60">
        <f t="shared" si="1"/>
        <v>21.2</v>
      </c>
      <c r="H75" s="63">
        <f t="shared" si="2"/>
        <v>84.8</v>
      </c>
    </row>
    <row r="76" spans="1:8" s="62" customFormat="1" ht="24">
      <c r="A76" s="56" t="str">
        <f>IF((LEN('Copy paste to Here'!G80))&gt;5,((CONCATENATE('Copy paste to Here'!G80," &amp; ",'Copy paste to Here'!D80,"  &amp;  ",'Copy paste to Here'!E80))),"Empty Cell")</f>
        <v xml:space="preserve">Clear acrylic flexible nose bone retainer, 22g (0.6mm) and 20g (0.8mm) with 2mm flat disk shaped top &amp; Gauge: 0.8mm  &amp;  </v>
      </c>
      <c r="B76" s="57" t="str">
        <f>'Copy paste to Here'!C80</f>
        <v>NBRTD</v>
      </c>
      <c r="C76" s="57" t="s">
        <v>801</v>
      </c>
      <c r="D76" s="58">
        <f>Invoice!B80</f>
        <v>10</v>
      </c>
      <c r="E76" s="59">
        <f>'Shipping Invoice'!J80*$N$1</f>
        <v>5.03</v>
      </c>
      <c r="F76" s="59">
        <f t="shared" si="0"/>
        <v>50.300000000000004</v>
      </c>
      <c r="G76" s="60">
        <f t="shared" si="1"/>
        <v>5.03</v>
      </c>
      <c r="H76" s="63">
        <f t="shared" si="2"/>
        <v>50.300000000000004</v>
      </c>
    </row>
    <row r="77" spans="1:8" s="62" customFormat="1" ht="24">
      <c r="A77" s="56" t="str">
        <f>IF((LEN('Copy paste to Here'!G81))&gt;5,((CONCATENATE('Copy paste to Here'!G81," &amp; ",'Copy paste to Here'!D81,"  &amp;  ",'Copy paste to Here'!E81))),"Empty Cell")</f>
        <v xml:space="preserve">316L steel nose stud, 1mm (18g) with a 2mm round crystal in flat head bezel set &amp; Crystal Color: Peridot  &amp;  </v>
      </c>
      <c r="B77" s="57" t="str">
        <f>'Copy paste to Here'!C81</f>
        <v>NLCB18</v>
      </c>
      <c r="C77" s="57" t="s">
        <v>804</v>
      </c>
      <c r="D77" s="58">
        <f>Invoice!B81</f>
        <v>2</v>
      </c>
      <c r="E77" s="59">
        <f>'Shipping Invoice'!J81*$N$1</f>
        <v>15.81</v>
      </c>
      <c r="F77" s="59">
        <f t="shared" si="0"/>
        <v>31.62</v>
      </c>
      <c r="G77" s="60">
        <f t="shared" si="1"/>
        <v>15.81</v>
      </c>
      <c r="H77" s="63">
        <f t="shared" si="2"/>
        <v>31.62</v>
      </c>
    </row>
    <row r="78" spans="1:8" s="62" customFormat="1" ht="24">
      <c r="A78" s="56" t="str">
        <f>IF((LEN('Copy paste to Here'!G82))&gt;5,((CONCATENATE('Copy paste to Here'!G82," &amp; ",'Copy paste to Here'!D82,"  &amp;  ",'Copy paste to Here'!E82))),"Empty Cell")</f>
        <v xml:space="preserve">Clear Bio-flexible nose screw retainer, 20g (0.8mm) with 2mm ball shaped top &amp;   &amp;  </v>
      </c>
      <c r="B78" s="57" t="str">
        <f>'Copy paste to Here'!C82</f>
        <v>NSCRT20</v>
      </c>
      <c r="C78" s="57" t="s">
        <v>806</v>
      </c>
      <c r="D78" s="58">
        <f>Invoice!B82</f>
        <v>2</v>
      </c>
      <c r="E78" s="59">
        <f>'Shipping Invoice'!J82*$N$1</f>
        <v>5.03</v>
      </c>
      <c r="F78" s="59">
        <f t="shared" si="0"/>
        <v>10.06</v>
      </c>
      <c r="G78" s="60">
        <f t="shared" si="1"/>
        <v>5.03</v>
      </c>
      <c r="H78" s="63">
        <f t="shared" si="2"/>
        <v>10.06</v>
      </c>
    </row>
    <row r="79" spans="1:8" s="62" customFormat="1" ht="24">
      <c r="A79" s="56" t="str">
        <f>IF((LEN('Copy paste to Here'!G83))&gt;5,((CONCATENATE('Copy paste to Here'!G83," &amp; ",'Copy paste to Here'!D83,"  &amp;  ",'Copy paste to Here'!E83))),"Empty Cell")</f>
        <v xml:space="preserve">Clear acrylic flexible nose stud retainer, 20g (0.8mm) with 2mm flat disk shaped top &amp;   &amp;  </v>
      </c>
      <c r="B79" s="57" t="str">
        <f>'Copy paste to Here'!C83</f>
        <v>NSRTD</v>
      </c>
      <c r="C79" s="57" t="s">
        <v>808</v>
      </c>
      <c r="D79" s="58">
        <f>Invoice!B83</f>
        <v>369</v>
      </c>
      <c r="E79" s="59">
        <f>'Shipping Invoice'!J83*$N$1</f>
        <v>5.03</v>
      </c>
      <c r="F79" s="59">
        <f t="shared" si="0"/>
        <v>1856.0700000000002</v>
      </c>
      <c r="G79" s="60">
        <f t="shared" si="1"/>
        <v>5.03</v>
      </c>
      <c r="H79" s="63">
        <f t="shared" si="2"/>
        <v>1856.0700000000002</v>
      </c>
    </row>
    <row r="80" spans="1:8" s="62" customFormat="1">
      <c r="A80" s="56" t="str">
        <f>IF((LEN('Copy paste to Here'!G84))&gt;5,((CONCATENATE('Copy paste to Here'!G84," &amp; ",'Copy paste to Here'!D84,"  &amp;  ",'Copy paste to Here'!E84))),"Empty Cell")</f>
        <v xml:space="preserve">Hematite double flared stone plug &amp; Gauge: 8mm  &amp;  </v>
      </c>
      <c r="B80" s="57" t="str">
        <f>'Copy paste to Here'!C84</f>
        <v>PGSEE</v>
      </c>
      <c r="C80" s="57" t="s">
        <v>863</v>
      </c>
      <c r="D80" s="58">
        <f>Invoice!B84</f>
        <v>2</v>
      </c>
      <c r="E80" s="59">
        <f>'Shipping Invoice'!J84*$N$1</f>
        <v>46.35</v>
      </c>
      <c r="F80" s="59">
        <f t="shared" si="0"/>
        <v>92.7</v>
      </c>
      <c r="G80" s="60">
        <f t="shared" si="1"/>
        <v>46.35</v>
      </c>
      <c r="H80" s="63">
        <f t="shared" si="2"/>
        <v>92.7</v>
      </c>
    </row>
    <row r="81" spans="1:8" s="62" customFormat="1">
      <c r="A81" s="56" t="str">
        <f>IF((LEN('Copy paste to Here'!G85))&gt;5,((CONCATENATE('Copy paste to Here'!G85," &amp; ",'Copy paste to Here'!D85,"  &amp;  ",'Copy paste to Here'!E85))),"Empty Cell")</f>
        <v xml:space="preserve">Turquoise stone double flared plug &amp; Gauge: 5mm  &amp;  </v>
      </c>
      <c r="B81" s="57" t="str">
        <f>'Copy paste to Here'!C85</f>
        <v>PGSQ</v>
      </c>
      <c r="C81" s="57" t="s">
        <v>864</v>
      </c>
      <c r="D81" s="58">
        <f>Invoice!B85</f>
        <v>2</v>
      </c>
      <c r="E81" s="59">
        <f>'Shipping Invoice'!J85*$N$1</f>
        <v>28.38</v>
      </c>
      <c r="F81" s="59">
        <f t="shared" si="0"/>
        <v>56.76</v>
      </c>
      <c r="G81" s="60">
        <f t="shared" si="1"/>
        <v>28.38</v>
      </c>
      <c r="H81" s="63">
        <f t="shared" si="2"/>
        <v>56.76</v>
      </c>
    </row>
    <row r="82" spans="1:8" s="62" customFormat="1" ht="36">
      <c r="A82" s="56" t="str">
        <f>IF((LEN('Copy paste to Here'!G86))&gt;5,((CONCATENATE('Copy paste to Here'!G86," &amp; ",'Copy paste to Here'!D86,"  &amp;  ",'Copy paste to Here'!E86))),"Empty Cell")</f>
        <v>PVD plated 316L steel ball closure ring, 16g (1.2mm) with a 3mm rounded disk with a bezel set flat crystal &amp; Length: 8mm  &amp;  Color: Black Anodized w/ Rose crystal</v>
      </c>
      <c r="B82" s="57" t="str">
        <f>'Copy paste to Here'!C86</f>
        <v>RCCRT3</v>
      </c>
      <c r="C82" s="57" t="s">
        <v>816</v>
      </c>
      <c r="D82" s="58">
        <f>Invoice!B86</f>
        <v>2</v>
      </c>
      <c r="E82" s="59">
        <f>'Shipping Invoice'!J86*$N$1</f>
        <v>44.55</v>
      </c>
      <c r="F82" s="59">
        <f t="shared" si="0"/>
        <v>89.1</v>
      </c>
      <c r="G82" s="60">
        <f t="shared" si="1"/>
        <v>44.55</v>
      </c>
      <c r="H82" s="63">
        <f t="shared" si="2"/>
        <v>89.1</v>
      </c>
    </row>
    <row r="83" spans="1:8" s="62" customFormat="1" ht="24">
      <c r="A83" s="56" t="str">
        <f>IF((LEN('Copy paste to Here'!G87))&gt;5,((CONCATENATE('Copy paste to Here'!G87," &amp; ",'Copy paste to Here'!D87,"  &amp;  ",'Copy paste to Here'!E87))),"Empty Cell")</f>
        <v xml:space="preserve">High polished surgical steel hinged segment ring, 14g (1.6mm) &amp; Length: 10mm  &amp;  </v>
      </c>
      <c r="B83" s="57" t="str">
        <f>'Copy paste to Here'!C87</f>
        <v>SEGH14</v>
      </c>
      <c r="C83" s="57" t="s">
        <v>655</v>
      </c>
      <c r="D83" s="58">
        <f>Invoice!B87</f>
        <v>3</v>
      </c>
      <c r="E83" s="59">
        <f>'Shipping Invoice'!J87*$N$1</f>
        <v>55.33</v>
      </c>
      <c r="F83" s="59">
        <f t="shared" ref="F83:F146" si="3">D83*E83</f>
        <v>165.99</v>
      </c>
      <c r="G83" s="60">
        <f t="shared" ref="G83:G146" si="4">E83*$E$14</f>
        <v>55.33</v>
      </c>
      <c r="H83" s="63">
        <f t="shared" ref="H83:H146" si="5">D83*G83</f>
        <v>165.99</v>
      </c>
    </row>
    <row r="84" spans="1:8" s="62" customFormat="1" ht="25.5">
      <c r="A84" s="56" t="str">
        <f>IF((LEN('Copy paste to Here'!G88))&gt;5,((CONCATENATE('Copy paste to Here'!G88," &amp; ",'Copy paste to Here'!D88,"  &amp;  ",'Copy paste to Here'!E88))),"Empty Cell")</f>
        <v>PVD plated surgical steel hinged segment ring, 14g (1.6mm) &amp; Length: 10mm  &amp;  Color: Black</v>
      </c>
      <c r="B84" s="57" t="str">
        <f>'Copy paste to Here'!C88</f>
        <v>SEGHT14</v>
      </c>
      <c r="C84" s="57" t="s">
        <v>818</v>
      </c>
      <c r="D84" s="58">
        <f>Invoice!B88</f>
        <v>3</v>
      </c>
      <c r="E84" s="59">
        <f>'Shipping Invoice'!J88*$N$1</f>
        <v>71.5</v>
      </c>
      <c r="F84" s="59">
        <f t="shared" si="3"/>
        <v>214.5</v>
      </c>
      <c r="G84" s="60">
        <f t="shared" si="4"/>
        <v>71.5</v>
      </c>
      <c r="H84" s="63">
        <f t="shared" si="5"/>
        <v>214.5</v>
      </c>
    </row>
    <row r="85" spans="1:8" s="62" customFormat="1" ht="24">
      <c r="A85" s="56" t="str">
        <f>IF((LEN('Copy paste to Here'!G89))&gt;5,((CONCATENATE('Copy paste to Here'!G89," &amp; ",'Copy paste to Here'!D89,"  &amp;  ",'Copy paste to Here'!E89))),"Empty Cell")</f>
        <v xml:space="preserve">Surgical steel spiral, 18g (1mm) with two 3mm cones &amp; Length: 6mm  &amp;  </v>
      </c>
      <c r="B85" s="57" t="str">
        <f>'Copy paste to Here'!C89</f>
        <v>SP18CN3</v>
      </c>
      <c r="C85" s="57" t="s">
        <v>820</v>
      </c>
      <c r="D85" s="58">
        <f>Invoice!B89</f>
        <v>2</v>
      </c>
      <c r="E85" s="59">
        <f>'Shipping Invoice'!J89*$N$1</f>
        <v>12.93</v>
      </c>
      <c r="F85" s="59">
        <f t="shared" si="3"/>
        <v>25.86</v>
      </c>
      <c r="G85" s="60">
        <f t="shared" si="4"/>
        <v>12.93</v>
      </c>
      <c r="H85" s="63">
        <f t="shared" si="5"/>
        <v>25.86</v>
      </c>
    </row>
    <row r="86" spans="1:8" s="62" customFormat="1" ht="24">
      <c r="A86" s="56" t="str">
        <f>IF((LEN('Copy paste to Here'!G90))&gt;5,((CONCATENATE('Copy paste to Here'!G90," &amp; ",'Copy paste to Here'!D90,"  &amp;  ",'Copy paste to Here'!E90))),"Empty Cell")</f>
        <v xml:space="preserve">Surgical steel spiral, 18g (1mm) with two 3mm cones &amp; Length: 10mm  &amp;  </v>
      </c>
      <c r="B86" s="57" t="str">
        <f>'Copy paste to Here'!C90</f>
        <v>SP18CN3</v>
      </c>
      <c r="C86" s="57" t="s">
        <v>820</v>
      </c>
      <c r="D86" s="58">
        <f>Invoice!B90</f>
        <v>8</v>
      </c>
      <c r="E86" s="59">
        <f>'Shipping Invoice'!J90*$N$1</f>
        <v>12.93</v>
      </c>
      <c r="F86" s="59">
        <f t="shared" si="3"/>
        <v>103.44</v>
      </c>
      <c r="G86" s="60">
        <f t="shared" si="4"/>
        <v>12.93</v>
      </c>
      <c r="H86" s="63">
        <f t="shared" si="5"/>
        <v>103.44</v>
      </c>
    </row>
    <row r="87" spans="1:8" s="62" customFormat="1" ht="24">
      <c r="A87" s="56" t="str">
        <f>IF((LEN('Copy paste to Here'!G91))&gt;5,((CONCATENATE('Copy paste to Here'!G91," &amp; ",'Copy paste to Here'!D91,"  &amp;  ",'Copy paste to Here'!E91))),"Empty Cell")</f>
        <v>Premium PVD plated surgical steel eyebrow spiral, 16g (1.2mm) with two 3mm balls &amp; Length: 8mm  &amp;  Color: Black</v>
      </c>
      <c r="B87" s="57" t="str">
        <f>'Copy paste to Here'!C91</f>
        <v>SPETB</v>
      </c>
      <c r="C87" s="57" t="s">
        <v>606</v>
      </c>
      <c r="D87" s="58">
        <f>Invoice!B91</f>
        <v>3</v>
      </c>
      <c r="E87" s="59">
        <f>'Shipping Invoice'!J91*$N$1</f>
        <v>24.79</v>
      </c>
      <c r="F87" s="59">
        <f t="shared" si="3"/>
        <v>74.37</v>
      </c>
      <c r="G87" s="60">
        <f t="shared" si="4"/>
        <v>24.79</v>
      </c>
      <c r="H87" s="63">
        <f t="shared" si="5"/>
        <v>74.37</v>
      </c>
    </row>
    <row r="88" spans="1:8" s="62" customFormat="1" ht="24">
      <c r="A88" s="56" t="str">
        <f>IF((LEN('Copy paste to Here'!G92))&gt;5,((CONCATENATE('Copy paste to Here'!G92," &amp; ",'Copy paste to Here'!D92,"  &amp;  ",'Copy paste to Here'!E92))),"Empty Cell")</f>
        <v xml:space="preserve">Rose gold PVD plated surgical steel eyebrow spiral, 16g (1.2mm) with two 3mm balls &amp; Length: 8mm  &amp;  </v>
      </c>
      <c r="B88" s="57" t="str">
        <f>'Copy paste to Here'!C92</f>
        <v>SPETTB</v>
      </c>
      <c r="C88" s="57" t="s">
        <v>822</v>
      </c>
      <c r="D88" s="58">
        <f>Invoice!B92</f>
        <v>2</v>
      </c>
      <c r="E88" s="59">
        <f>'Shipping Invoice'!J92*$N$1</f>
        <v>24.79</v>
      </c>
      <c r="F88" s="59">
        <f t="shared" si="3"/>
        <v>49.58</v>
      </c>
      <c r="G88" s="60">
        <f t="shared" si="4"/>
        <v>24.79</v>
      </c>
      <c r="H88" s="63">
        <f t="shared" si="5"/>
        <v>49.58</v>
      </c>
    </row>
    <row r="89" spans="1:8" s="62" customFormat="1" ht="36">
      <c r="A89" s="56" t="str">
        <f>IF((LEN('Copy paste to Here'!G93))&gt;5,((CONCATENATE('Copy paste to Here'!G93," &amp; ",'Copy paste to Here'!D93,"  &amp;  ",'Copy paste to Here'!E93))),"Empty Cell")</f>
        <v xml:space="preserve">316L steel Tragus Labret, 16g (1.2mm) with a tiny 2.5mm round base plate suitable for tragus piercings and a 4mm cone  &amp; Length: 12mm  &amp;  </v>
      </c>
      <c r="B89" s="57" t="str">
        <f>'Copy paste to Here'!C93</f>
        <v>TLBCN4S</v>
      </c>
      <c r="C89" s="57" t="s">
        <v>824</v>
      </c>
      <c r="D89" s="58">
        <f>Invoice!B93</f>
        <v>2</v>
      </c>
      <c r="E89" s="59">
        <f>'Shipping Invoice'!J93*$N$1</f>
        <v>6.83</v>
      </c>
      <c r="F89" s="59">
        <f t="shared" si="3"/>
        <v>13.66</v>
      </c>
      <c r="G89" s="60">
        <f t="shared" si="4"/>
        <v>6.83</v>
      </c>
      <c r="H89" s="63">
        <f t="shared" si="5"/>
        <v>13.66</v>
      </c>
    </row>
    <row r="90" spans="1:8" s="62" customFormat="1" ht="24">
      <c r="A90" s="56" t="str">
        <f>IF((LEN('Copy paste to Here'!G94))&gt;5,((CONCATENATE('Copy paste to Here'!G94," &amp; ",'Copy paste to Here'!D94,"  &amp;  ",'Copy paste to Here'!E94))),"Empty Cell")</f>
        <v xml:space="preserve">Bio flexible tongue retainer, 14g (1.6mm) with silicon O-ring &amp; Color: # 1 in picture  &amp;  </v>
      </c>
      <c r="B90" s="57" t="str">
        <f>'Copy paste to Here'!C94</f>
        <v>TR14</v>
      </c>
      <c r="C90" s="57" t="s">
        <v>650</v>
      </c>
      <c r="D90" s="58">
        <f>Invoice!B94</f>
        <v>9</v>
      </c>
      <c r="E90" s="59">
        <f>'Shipping Invoice'!J94*$N$1</f>
        <v>5.03</v>
      </c>
      <c r="F90" s="59">
        <f t="shared" si="3"/>
        <v>45.27</v>
      </c>
      <c r="G90" s="60">
        <f t="shared" si="4"/>
        <v>5.03</v>
      </c>
      <c r="H90" s="63">
        <f t="shared" si="5"/>
        <v>45.27</v>
      </c>
    </row>
    <row r="91" spans="1:8" s="62" customFormat="1" ht="24">
      <c r="A91" s="56" t="str">
        <f>IF((LEN('Copy paste to Here'!G95))&gt;5,((CONCATENATE('Copy paste to Here'!G95," &amp; ",'Copy paste to Here'!D95,"  &amp;  ",'Copy paste to Here'!E95))),"Empty Cell")</f>
        <v xml:space="preserve">Titanium G23 eyebrow barbell, 1.2mm (16g) with two internally threaded 3mm balls &amp; Length: 12mm  &amp;  </v>
      </c>
      <c r="B91" s="57" t="str">
        <f>'Copy paste to Here'!C95</f>
        <v>UBBEBIN</v>
      </c>
      <c r="C91" s="57" t="s">
        <v>826</v>
      </c>
      <c r="D91" s="58">
        <f>Invoice!B95</f>
        <v>2</v>
      </c>
      <c r="E91" s="59">
        <f>'Shipping Invoice'!J95*$N$1</f>
        <v>63.6</v>
      </c>
      <c r="F91" s="59">
        <f t="shared" si="3"/>
        <v>127.2</v>
      </c>
      <c r="G91" s="60">
        <f t="shared" si="4"/>
        <v>63.6</v>
      </c>
      <c r="H91" s="63">
        <f t="shared" si="5"/>
        <v>127.2</v>
      </c>
    </row>
    <row r="92" spans="1:8" s="62" customFormat="1" ht="24">
      <c r="A92" s="56" t="str">
        <f>IF((LEN('Copy paste to Here'!G96))&gt;5,((CONCATENATE('Copy paste to Here'!G96," &amp; ",'Copy paste to Here'!D96,"  &amp;  ",'Copy paste to Here'!E96))),"Empty Cell")</f>
        <v xml:space="preserve">Titanium G23 eyebrow banana, 16g (1.2mm) with two 3mm balls &amp; Length: 10mm  &amp;  </v>
      </c>
      <c r="B92" s="57" t="str">
        <f>'Copy paste to Here'!C96</f>
        <v>UBNEB</v>
      </c>
      <c r="C92" s="57" t="s">
        <v>828</v>
      </c>
      <c r="D92" s="58">
        <f>Invoice!B96</f>
        <v>2</v>
      </c>
      <c r="E92" s="59">
        <f>'Shipping Invoice'!J96*$N$1</f>
        <v>35.57</v>
      </c>
      <c r="F92" s="59">
        <f t="shared" si="3"/>
        <v>71.14</v>
      </c>
      <c r="G92" s="60">
        <f t="shared" si="4"/>
        <v>35.57</v>
      </c>
      <c r="H92" s="63">
        <f t="shared" si="5"/>
        <v>71.14</v>
      </c>
    </row>
    <row r="93" spans="1:8" s="62" customFormat="1" ht="24">
      <c r="A93" s="56" t="str">
        <f>IF((LEN('Copy paste to Here'!G97))&gt;5,((CONCATENATE('Copy paste to Here'!G97," &amp; ",'Copy paste to Here'!D97,"  &amp;  ",'Copy paste to Here'!E97))),"Empty Cell")</f>
        <v xml:space="preserve">Titanium G23 circular barbell, 1.2mm (16g) with two internally threaded 3mm balls &amp; Length: 10mm  &amp;  </v>
      </c>
      <c r="B93" s="57" t="str">
        <f>'Copy paste to Here'!C97</f>
        <v>UCBEBIN</v>
      </c>
      <c r="C93" s="57" t="s">
        <v>830</v>
      </c>
      <c r="D93" s="58">
        <f>Invoice!B97</f>
        <v>2</v>
      </c>
      <c r="E93" s="59">
        <f>'Shipping Invoice'!J97*$N$1</f>
        <v>67.19</v>
      </c>
      <c r="F93" s="59">
        <f t="shared" si="3"/>
        <v>134.38</v>
      </c>
      <c r="G93" s="60">
        <f t="shared" si="4"/>
        <v>67.19</v>
      </c>
      <c r="H93" s="63">
        <f t="shared" si="5"/>
        <v>134.38</v>
      </c>
    </row>
    <row r="94" spans="1:8" s="62" customFormat="1" ht="24">
      <c r="A94" s="56" t="str">
        <f>IF((LEN('Copy paste to Here'!G98))&gt;5,((CONCATENATE('Copy paste to Here'!G98," &amp; ",'Copy paste to Here'!D98,"  &amp;  ",'Copy paste to Here'!E98))),"Empty Cell")</f>
        <v xml:space="preserve">Titanium G23 internally threaded labret, 1.2mm (16g) with a 3mm ball &amp; Length: 14mm  &amp;  </v>
      </c>
      <c r="B94" s="57" t="str">
        <f>'Copy paste to Here'!C98</f>
        <v>ULBB3IN</v>
      </c>
      <c r="C94" s="57" t="s">
        <v>832</v>
      </c>
      <c r="D94" s="58">
        <f>Invoice!B98</f>
        <v>4</v>
      </c>
      <c r="E94" s="59">
        <f>'Shipping Invoice'!J98*$N$1</f>
        <v>48.15</v>
      </c>
      <c r="F94" s="59">
        <f t="shared" si="3"/>
        <v>192.6</v>
      </c>
      <c r="G94" s="60">
        <f t="shared" si="4"/>
        <v>48.15</v>
      </c>
      <c r="H94" s="63">
        <f t="shared" si="5"/>
        <v>192.6</v>
      </c>
    </row>
    <row r="95" spans="1:8" s="62" customFormat="1" ht="24">
      <c r="A95" s="56" t="str">
        <f>IF((LEN('Copy paste to Here'!G99))&gt;5,((CONCATENATE('Copy paste to Here'!G99," &amp; ",'Copy paste to Here'!D99,"  &amp;  ",'Copy paste to Here'!E99))),"Empty Cell")</f>
        <v>Pack of 10 pcs. of Flexible acrylic labret with external threading, 16g (1.2mm) &amp; Length: 10mm  &amp;  Color: Clear</v>
      </c>
      <c r="B95" s="57" t="str">
        <f>'Copy paste to Here'!C99</f>
        <v>XALB16G</v>
      </c>
      <c r="C95" s="57" t="s">
        <v>834</v>
      </c>
      <c r="D95" s="58">
        <f>Invoice!B99</f>
        <v>2</v>
      </c>
      <c r="E95" s="59">
        <f>'Shipping Invoice'!J99*$N$1</f>
        <v>28.03</v>
      </c>
      <c r="F95" s="59">
        <f t="shared" si="3"/>
        <v>56.06</v>
      </c>
      <c r="G95" s="60">
        <f t="shared" si="4"/>
        <v>28.03</v>
      </c>
      <c r="H95" s="63">
        <f t="shared" si="5"/>
        <v>56.06</v>
      </c>
    </row>
    <row r="96" spans="1:8" s="62" customFormat="1" ht="24">
      <c r="A96" s="56" t="str">
        <f>IF((LEN('Copy paste to Here'!G100))&gt;5,((CONCATENATE('Copy paste to Here'!G100," &amp; ",'Copy paste to Here'!D100,"  &amp;  ",'Copy paste to Here'!E100))),"Empty Cell")</f>
        <v xml:space="preserve">Pack of 10 pcs. of 3mm high polished surgical steel balls with 1.2mm threading (16g) &amp;   &amp;  </v>
      </c>
      <c r="B96" s="57" t="str">
        <f>'Copy paste to Here'!C100</f>
        <v>XBAL3</v>
      </c>
      <c r="C96" s="57" t="s">
        <v>836</v>
      </c>
      <c r="D96" s="58">
        <f>Invoice!B100</f>
        <v>3</v>
      </c>
      <c r="E96" s="59">
        <f>'Shipping Invoice'!J100*$N$1</f>
        <v>21.92</v>
      </c>
      <c r="F96" s="59">
        <f t="shared" si="3"/>
        <v>65.760000000000005</v>
      </c>
      <c r="G96" s="60">
        <f t="shared" si="4"/>
        <v>21.92</v>
      </c>
      <c r="H96" s="63">
        <f t="shared" si="5"/>
        <v>65.760000000000005</v>
      </c>
    </row>
    <row r="97" spans="1:8" s="62" customFormat="1" ht="24">
      <c r="A97" s="56" t="str">
        <f>IF((LEN('Copy paste to Here'!G101))&gt;5,((CONCATENATE('Copy paste to Here'!G101," &amp; ",'Copy paste to Here'!D101,"  &amp;  ",'Copy paste to Here'!E101))),"Empty Cell")</f>
        <v xml:space="preserve">Pack of 10 pcs. of 4mm anodized surgical steel balls with threading 1.6mm (14g) &amp; Color: Rainbow  &amp;  </v>
      </c>
      <c r="B97" s="57" t="str">
        <f>'Copy paste to Here'!C101</f>
        <v>XBT4G</v>
      </c>
      <c r="C97" s="57" t="s">
        <v>838</v>
      </c>
      <c r="D97" s="58">
        <f>Invoice!B101</f>
        <v>2</v>
      </c>
      <c r="E97" s="59">
        <f>'Shipping Invoice'!J101*$N$1</f>
        <v>71.5</v>
      </c>
      <c r="F97" s="59">
        <f t="shared" si="3"/>
        <v>143</v>
      </c>
      <c r="G97" s="60">
        <f t="shared" si="4"/>
        <v>71.5</v>
      </c>
      <c r="H97" s="63">
        <f t="shared" si="5"/>
        <v>143</v>
      </c>
    </row>
    <row r="98" spans="1:8" s="62" customFormat="1" ht="24">
      <c r="A98" s="56" t="str">
        <f>IF((LEN('Copy paste to Here'!G102))&gt;5,((CONCATENATE('Copy paste to Here'!G102," &amp; ",'Copy paste to Here'!D102,"  &amp;  ",'Copy paste to Here'!E102))),"Empty Cell")</f>
        <v xml:space="preserve">Pack of 10 pcs. of 3mm surgical steel half jewel balls with bezel set crystal with 1.2mm threading (16g) &amp; Crystal Color: Clear  &amp;  </v>
      </c>
      <c r="B98" s="57" t="str">
        <f>'Copy paste to Here'!C102</f>
        <v>XHJB3</v>
      </c>
      <c r="C98" s="57" t="s">
        <v>840</v>
      </c>
      <c r="D98" s="58">
        <f>Invoice!B102</f>
        <v>1</v>
      </c>
      <c r="E98" s="59">
        <f>'Shipping Invoice'!J102*$N$1</f>
        <v>132.94</v>
      </c>
      <c r="F98" s="59">
        <f t="shared" si="3"/>
        <v>132.94</v>
      </c>
      <c r="G98" s="60">
        <f t="shared" si="4"/>
        <v>132.94</v>
      </c>
      <c r="H98" s="63">
        <f t="shared" si="5"/>
        <v>132.94</v>
      </c>
    </row>
    <row r="99" spans="1:8" s="62" customFormat="1" ht="36">
      <c r="A99" s="56" t="str">
        <f>IF((LEN('Copy paste to Here'!G103))&gt;5,((CONCATENATE('Copy paste to Here'!G103," &amp; ",'Copy paste to Here'!D103,"  &amp;  ",'Copy paste to Here'!E103))),"Empty Cell")</f>
        <v xml:space="preserve">Pack of 10 pcs. of 3mm high polished surgical steel balls with bezel set crystal and with 1.2mm (16g) threading &amp; Crystal Color: Clear  &amp;  </v>
      </c>
      <c r="B99" s="57" t="str">
        <f>'Copy paste to Here'!C103</f>
        <v>XJB3</v>
      </c>
      <c r="C99" s="57" t="s">
        <v>842</v>
      </c>
      <c r="D99" s="58">
        <f>Invoice!B103</f>
        <v>1</v>
      </c>
      <c r="E99" s="59">
        <f>'Shipping Invoice'!J103*$N$1</f>
        <v>86.23</v>
      </c>
      <c r="F99" s="59">
        <f t="shared" si="3"/>
        <v>86.23</v>
      </c>
      <c r="G99" s="60">
        <f t="shared" si="4"/>
        <v>86.23</v>
      </c>
      <c r="H99" s="63">
        <f t="shared" si="5"/>
        <v>86.23</v>
      </c>
    </row>
    <row r="100" spans="1:8" s="62" customFormat="1" ht="36">
      <c r="A100" s="56" t="str">
        <f>IF((LEN('Copy paste to Here'!G104))&gt;5,((CONCATENATE('Copy paste to Here'!G104," &amp; ",'Copy paste to Here'!D104,"  &amp;  ",'Copy paste to Here'!E104))),"Empty Cell")</f>
        <v xml:space="preserve">Pack of 10 pcs. of 3mm high polished surgical steel balls with bezel set crystal and with 1.2mm (16g) threading &amp; Crystal Color: AB  &amp;  </v>
      </c>
      <c r="B100" s="57" t="str">
        <f>'Copy paste to Here'!C104</f>
        <v>XJB3</v>
      </c>
      <c r="C100" s="57" t="s">
        <v>842</v>
      </c>
      <c r="D100" s="58">
        <f>Invoice!B104</f>
        <v>1</v>
      </c>
      <c r="E100" s="59">
        <f>'Shipping Invoice'!J104*$N$1</f>
        <v>86.23</v>
      </c>
      <c r="F100" s="59">
        <f t="shared" si="3"/>
        <v>86.23</v>
      </c>
      <c r="G100" s="60">
        <f t="shared" si="4"/>
        <v>86.23</v>
      </c>
      <c r="H100" s="63">
        <f t="shared" si="5"/>
        <v>86.23</v>
      </c>
    </row>
    <row r="101" spans="1:8" s="62" customFormat="1" ht="36">
      <c r="A101" s="56" t="str">
        <f>IF((LEN('Copy paste to Here'!G105))&gt;5,((CONCATENATE('Copy paste to Here'!G105," &amp; ",'Copy paste to Here'!D105,"  &amp;  ",'Copy paste to Here'!E105))),"Empty Cell")</f>
        <v xml:space="preserve">Pack of 10 pcs. of 4mm high polished surgical steel balls with bezel set crystal and with 1.6mm (14g) threading &amp; Crystal Color: Sapphire  &amp;  </v>
      </c>
      <c r="B101" s="57" t="str">
        <f>'Copy paste to Here'!C105</f>
        <v>XJB4</v>
      </c>
      <c r="C101" s="57" t="s">
        <v>844</v>
      </c>
      <c r="D101" s="58">
        <f>Invoice!B105</f>
        <v>1</v>
      </c>
      <c r="E101" s="59">
        <f>'Shipping Invoice'!J105*$N$1</f>
        <v>86.23</v>
      </c>
      <c r="F101" s="59">
        <f t="shared" si="3"/>
        <v>86.23</v>
      </c>
      <c r="G101" s="60">
        <f t="shared" si="4"/>
        <v>86.23</v>
      </c>
      <c r="H101" s="63">
        <f t="shared" si="5"/>
        <v>86.23</v>
      </c>
    </row>
    <row r="102" spans="1:8" s="62" customFormat="1" ht="24">
      <c r="A102" s="56" t="str">
        <f>IF((LEN('Copy paste to Here'!G106))&gt;5,((CONCATENATE('Copy paste to Here'!G106," &amp; ",'Copy paste to Here'!D106,"  &amp;  ",'Copy paste to Here'!E106))),"Empty Cell")</f>
        <v xml:space="preserve">Pack of 10 pcs. of 4mm Rose gold PVD plated 316L steel balls with bezel set crystal and with 1.6mm threading (14g) &amp;   &amp;  </v>
      </c>
      <c r="B102" s="57" t="str">
        <f>'Copy paste to Here'!C106</f>
        <v>XJBTT4G</v>
      </c>
      <c r="C102" s="57" t="s">
        <v>846</v>
      </c>
      <c r="D102" s="58">
        <f>Invoice!B106</f>
        <v>1</v>
      </c>
      <c r="E102" s="59">
        <f>'Shipping Invoice'!J106*$N$1</f>
        <v>190.79</v>
      </c>
      <c r="F102" s="59">
        <f t="shared" si="3"/>
        <v>190.79</v>
      </c>
      <c r="G102" s="60">
        <f t="shared" si="4"/>
        <v>190.79</v>
      </c>
      <c r="H102" s="63">
        <f t="shared" si="5"/>
        <v>190.79</v>
      </c>
    </row>
    <row r="103" spans="1:8" s="62" customFormat="1" ht="24">
      <c r="A103" s="56" t="str">
        <f>IF((LEN('Copy paste to Here'!G107))&gt;5,((CONCATENATE('Copy paste to Here'!G107," &amp; ",'Copy paste to Here'!D107,"  &amp;  ",'Copy paste to Here'!E107))),"Empty Cell")</f>
        <v xml:space="preserve">Set of 10 pcs. of 4mm acrylic ball in solid colors with 14g (1.6mm) threading &amp; Color: Pink  &amp;  </v>
      </c>
      <c r="B103" s="57" t="str">
        <f>'Copy paste to Here'!C107</f>
        <v>XSAB4</v>
      </c>
      <c r="C103" s="57" t="s">
        <v>848</v>
      </c>
      <c r="D103" s="58">
        <f>Invoice!B107</f>
        <v>1</v>
      </c>
      <c r="E103" s="59">
        <f>'Shipping Invoice'!J107*$N$1</f>
        <v>23</v>
      </c>
      <c r="F103" s="59">
        <f t="shared" si="3"/>
        <v>23</v>
      </c>
      <c r="G103" s="60">
        <f t="shared" si="4"/>
        <v>23</v>
      </c>
      <c r="H103" s="63">
        <f t="shared" si="5"/>
        <v>23</v>
      </c>
    </row>
    <row r="104" spans="1:8" s="62" customFormat="1" ht="24">
      <c r="A104" s="56" t="str">
        <f>IF((LEN('Copy paste to Here'!G108))&gt;5,((CONCATENATE('Copy paste to Here'!G108," &amp; ",'Copy paste to Here'!D108,"  &amp;  ",'Copy paste to Here'!E108))),"Empty Cell")</f>
        <v xml:space="preserve">Set of 10 pcs. of 4mm solid color acrylic cones with 14g (1.6mm) threading &amp; Color: Green  &amp;  </v>
      </c>
      <c r="B104" s="57" t="str">
        <f>'Copy paste to Here'!C108</f>
        <v>XSACN4</v>
      </c>
      <c r="C104" s="57" t="s">
        <v>850</v>
      </c>
      <c r="D104" s="58">
        <f>Invoice!B108</f>
        <v>1</v>
      </c>
      <c r="E104" s="59">
        <f>'Shipping Invoice'!J108*$N$1</f>
        <v>26.59</v>
      </c>
      <c r="F104" s="59">
        <f t="shared" si="3"/>
        <v>26.59</v>
      </c>
      <c r="G104" s="60">
        <f t="shared" si="4"/>
        <v>26.59</v>
      </c>
      <c r="H104" s="63">
        <f t="shared" si="5"/>
        <v>26.59</v>
      </c>
    </row>
    <row r="105" spans="1:8" s="62" customFormat="1" ht="24">
      <c r="A105" s="56" t="str">
        <f>IF((LEN('Copy paste to Here'!G109))&gt;5,((CONCATENATE('Copy paste to Here'!G109," &amp; ",'Copy paste to Here'!D109,"  &amp;  ",'Copy paste to Here'!E109))),"Empty Cell")</f>
        <v>Pack of 10 pcs. of anodized 316L steel circular barbell posts - threading 1.2mm (16g) &amp; Length: 10mm  &amp;  Color: Black</v>
      </c>
      <c r="B105" s="57" t="str">
        <f>'Copy paste to Here'!C109</f>
        <v>XTCB16G</v>
      </c>
      <c r="C105" s="57" t="s">
        <v>853</v>
      </c>
      <c r="D105" s="58">
        <f>Invoice!B109</f>
        <v>1</v>
      </c>
      <c r="E105" s="59">
        <f>'Shipping Invoice'!J109*$N$1</f>
        <v>105.99</v>
      </c>
      <c r="F105" s="59">
        <f t="shared" si="3"/>
        <v>105.99</v>
      </c>
      <c r="G105" s="60">
        <f t="shared" si="4"/>
        <v>105.99</v>
      </c>
      <c r="H105" s="63">
        <f t="shared" si="5"/>
        <v>105.99</v>
      </c>
    </row>
    <row r="106" spans="1:8" s="62" customFormat="1" ht="24">
      <c r="A106" s="56" t="str">
        <f>IF((LEN('Copy paste to Here'!G110))&gt;5,((CONCATENATE('Copy paste to Here'!G110," &amp; ",'Copy paste to Here'!D110,"  &amp;  ",'Copy paste to Here'!E110))),"Empty Cell")</f>
        <v xml:space="preserve">Set of 10 pcs. of 4mm acrylic UV cones with 14g (1.6mm) threading &amp; Color: Black  &amp;  </v>
      </c>
      <c r="B106" s="57" t="str">
        <f>'Copy paste to Here'!C110</f>
        <v>XUVCN4</v>
      </c>
      <c r="C106" s="57" t="s">
        <v>855</v>
      </c>
      <c r="D106" s="58">
        <f>Invoice!B110</f>
        <v>1</v>
      </c>
      <c r="E106" s="59">
        <f>'Shipping Invoice'!J110*$N$1</f>
        <v>26.59</v>
      </c>
      <c r="F106" s="59">
        <f t="shared" si="3"/>
        <v>26.59</v>
      </c>
      <c r="G106" s="60">
        <f t="shared" si="4"/>
        <v>26.59</v>
      </c>
      <c r="H106" s="63">
        <f t="shared" si="5"/>
        <v>26.59</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11256.490000000003</v>
      </c>
      <c r="G1000" s="60"/>
      <c r="H1000" s="61">
        <f t="shared" ref="H1000:H1007" si="49">F1000*$E$14</f>
        <v>11256.490000000003</v>
      </c>
    </row>
    <row r="1001" spans="1:8" s="62" customFormat="1">
      <c r="A1001" s="56" t="str">
        <f>'[2]Copy paste to Here'!T2</f>
        <v>SHIPPING HANDLING</v>
      </c>
      <c r="B1001" s="75"/>
      <c r="C1001" s="75"/>
      <c r="D1001" s="76"/>
      <c r="E1001" s="67"/>
      <c r="F1001" s="59">
        <f>Invoice!J112</f>
        <v>-4502.5960000000014</v>
      </c>
      <c r="G1001" s="60"/>
      <c r="H1001" s="61">
        <f t="shared" si="49"/>
        <v>-4502.5960000000014</v>
      </c>
    </row>
    <row r="1002" spans="1:8" s="62" customFormat="1" outlineLevel="1">
      <c r="A1002" s="56" t="str">
        <f>'[2]Copy paste to Here'!T3</f>
        <v>DISCOUNT</v>
      </c>
      <c r="B1002" s="75"/>
      <c r="C1002" s="75"/>
      <c r="D1002" s="76"/>
      <c r="E1002" s="67"/>
      <c r="F1002" s="59">
        <f>Invoice!J113</f>
        <v>0</v>
      </c>
      <c r="G1002" s="60"/>
      <c r="H1002" s="61">
        <f t="shared" si="49"/>
        <v>0</v>
      </c>
    </row>
    <row r="1003" spans="1:8" s="62" customFormat="1">
      <c r="A1003" s="56" t="str">
        <f>'[2]Copy paste to Here'!T4</f>
        <v>Total:</v>
      </c>
      <c r="B1003" s="75"/>
      <c r="C1003" s="75"/>
      <c r="D1003" s="76"/>
      <c r="E1003" s="67"/>
      <c r="F1003" s="59">
        <f>SUM(F1000:F1002)</f>
        <v>6753.8940000000021</v>
      </c>
      <c r="G1003" s="60"/>
      <c r="H1003" s="61">
        <f t="shared" si="49"/>
        <v>6753.8940000000021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11256.490000000003</v>
      </c>
    </row>
    <row r="1010" spans="1:8" s="21" customFormat="1">
      <c r="A1010" s="22"/>
      <c r="E1010" s="21" t="s">
        <v>182</v>
      </c>
      <c r="H1010" s="84">
        <f>(SUMIF($A$1000:$A$1008,"Total:",$H$1000:$H$1008))</f>
        <v>6753.8940000000021</v>
      </c>
    </row>
    <row r="1011" spans="1:8" s="21" customFormat="1">
      <c r="E1011" s="21" t="s">
        <v>183</v>
      </c>
      <c r="H1011" s="85">
        <f>H1013-H1012</f>
        <v>6312.05</v>
      </c>
    </row>
    <row r="1012" spans="1:8" s="21" customFormat="1">
      <c r="E1012" s="21" t="s">
        <v>184</v>
      </c>
      <c r="H1012" s="85">
        <f>ROUND((H1013*7)/107,2)</f>
        <v>441.84</v>
      </c>
    </row>
    <row r="1013" spans="1:8" s="21" customFormat="1">
      <c r="E1013" s="22" t="s">
        <v>185</v>
      </c>
      <c r="H1013" s="86">
        <f>ROUND((SUMIF($A$1000:$A$1008,"Total:",$H$1000:$H$1008)),2)</f>
        <v>6753.89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9"/>
  <sheetViews>
    <sheetView workbookViewId="0">
      <selection activeCell="A5" sqref="A5"/>
    </sheetView>
  </sheetViews>
  <sheetFormatPr defaultRowHeight="15"/>
  <sheetData>
    <row r="1" spans="1:1">
      <c r="A1" s="2" t="s">
        <v>724</v>
      </c>
    </row>
    <row r="2" spans="1:1">
      <c r="A2" s="2" t="s">
        <v>724</v>
      </c>
    </row>
    <row r="3" spans="1:1">
      <c r="A3" s="2" t="s">
        <v>586</v>
      </c>
    </row>
    <row r="4" spans="1:1">
      <c r="A4" s="2" t="s">
        <v>726</v>
      </c>
    </row>
    <row r="5" spans="1:1">
      <c r="A5" s="2" t="s">
        <v>728</v>
      </c>
    </row>
    <row r="6" spans="1:1">
      <c r="A6" s="2" t="s">
        <v>730</v>
      </c>
    </row>
    <row r="7" spans="1:1">
      <c r="A7" s="2" t="s">
        <v>730</v>
      </c>
    </row>
    <row r="8" spans="1:1">
      <c r="A8" s="2" t="s">
        <v>730</v>
      </c>
    </row>
    <row r="9" spans="1:1">
      <c r="A9" s="2" t="s">
        <v>730</v>
      </c>
    </row>
    <row r="10" spans="1:1">
      <c r="A10" s="2" t="s">
        <v>732</v>
      </c>
    </row>
    <row r="11" spans="1:1">
      <c r="A11" s="2" t="s">
        <v>735</v>
      </c>
    </row>
    <row r="12" spans="1:1">
      <c r="A12" s="2" t="s">
        <v>735</v>
      </c>
    </row>
    <row r="13" spans="1:1">
      <c r="A13" s="2" t="s">
        <v>737</v>
      </c>
    </row>
    <row r="14" spans="1:1">
      <c r="A14" s="2" t="s">
        <v>737</v>
      </c>
    </row>
    <row r="15" spans="1:1">
      <c r="A15" s="2" t="s">
        <v>739</v>
      </c>
    </row>
    <row r="16" spans="1:1">
      <c r="A16" s="2" t="s">
        <v>740</v>
      </c>
    </row>
    <row r="17" spans="1:1">
      <c r="A17" s="2" t="s">
        <v>740</v>
      </c>
    </row>
    <row r="18" spans="1:1">
      <c r="A18" s="2" t="s">
        <v>857</v>
      </c>
    </row>
    <row r="19" spans="1:1">
      <c r="A19" s="2" t="s">
        <v>744</v>
      </c>
    </row>
    <row r="20" spans="1:1">
      <c r="A20" s="2" t="s">
        <v>744</v>
      </c>
    </row>
    <row r="21" spans="1:1">
      <c r="A21" s="2" t="s">
        <v>748</v>
      </c>
    </row>
    <row r="22" spans="1:1">
      <c r="A22" s="2" t="s">
        <v>716</v>
      </c>
    </row>
    <row r="23" spans="1:1">
      <c r="A23" s="2" t="s">
        <v>716</v>
      </c>
    </row>
    <row r="24" spans="1:1">
      <c r="A24" s="2" t="s">
        <v>750</v>
      </c>
    </row>
    <row r="25" spans="1:1">
      <c r="A25" s="2" t="s">
        <v>752</v>
      </c>
    </row>
    <row r="26" spans="1:1">
      <c r="A26" s="2" t="s">
        <v>754</v>
      </c>
    </row>
    <row r="27" spans="1:1">
      <c r="A27" s="2" t="s">
        <v>668</v>
      </c>
    </row>
    <row r="28" spans="1:1">
      <c r="A28" s="2" t="s">
        <v>757</v>
      </c>
    </row>
    <row r="29" spans="1:1">
      <c r="A29" s="2" t="s">
        <v>759</v>
      </c>
    </row>
    <row r="30" spans="1:1">
      <c r="A30" s="2" t="s">
        <v>759</v>
      </c>
    </row>
    <row r="31" spans="1:1">
      <c r="A31" s="2" t="s">
        <v>761</v>
      </c>
    </row>
    <row r="32" spans="1:1">
      <c r="A32" s="2" t="s">
        <v>761</v>
      </c>
    </row>
    <row r="33" spans="1:1">
      <c r="A33" s="2" t="s">
        <v>763</v>
      </c>
    </row>
    <row r="34" spans="1:1">
      <c r="A34" s="2" t="s">
        <v>618</v>
      </c>
    </row>
    <row r="35" spans="1:1">
      <c r="A35" s="2" t="s">
        <v>618</v>
      </c>
    </row>
    <row r="36" spans="1:1">
      <c r="A36" s="2" t="s">
        <v>765</v>
      </c>
    </row>
    <row r="37" spans="1:1">
      <c r="A37" s="2" t="s">
        <v>767</v>
      </c>
    </row>
    <row r="38" spans="1:1">
      <c r="A38" s="2" t="s">
        <v>769</v>
      </c>
    </row>
    <row r="39" spans="1:1">
      <c r="A39" s="2" t="s">
        <v>771</v>
      </c>
    </row>
    <row r="40" spans="1:1">
      <c r="A40" s="2" t="s">
        <v>773</v>
      </c>
    </row>
    <row r="41" spans="1:1">
      <c r="A41" s="2" t="s">
        <v>773</v>
      </c>
    </row>
    <row r="42" spans="1:1">
      <c r="A42" s="2" t="s">
        <v>775</v>
      </c>
    </row>
    <row r="43" spans="1:1">
      <c r="A43" s="2" t="s">
        <v>775</v>
      </c>
    </row>
    <row r="44" spans="1:1">
      <c r="A44" s="2" t="s">
        <v>775</v>
      </c>
    </row>
    <row r="45" spans="1:1">
      <c r="A45" s="2" t="s">
        <v>777</v>
      </c>
    </row>
    <row r="46" spans="1:1">
      <c r="A46" s="2" t="s">
        <v>779</v>
      </c>
    </row>
    <row r="47" spans="1:1">
      <c r="A47" s="2" t="s">
        <v>858</v>
      </c>
    </row>
    <row r="48" spans="1:1">
      <c r="A48" s="2" t="s">
        <v>783</v>
      </c>
    </row>
    <row r="49" spans="1:1">
      <c r="A49" s="2" t="s">
        <v>784</v>
      </c>
    </row>
    <row r="50" spans="1:1">
      <c r="A50" s="2" t="s">
        <v>859</v>
      </c>
    </row>
    <row r="51" spans="1:1">
      <c r="A51" s="2" t="s">
        <v>860</v>
      </c>
    </row>
    <row r="52" spans="1:1">
      <c r="A52" s="2" t="s">
        <v>791</v>
      </c>
    </row>
    <row r="53" spans="1:1">
      <c r="A53" s="2" t="s">
        <v>793</v>
      </c>
    </row>
    <row r="54" spans="1:1">
      <c r="A54" s="2" t="s">
        <v>861</v>
      </c>
    </row>
    <row r="55" spans="1:1">
      <c r="A55" s="2" t="s">
        <v>862</v>
      </c>
    </row>
    <row r="56" spans="1:1">
      <c r="A56" s="2" t="s">
        <v>862</v>
      </c>
    </row>
    <row r="57" spans="1:1">
      <c r="A57" s="2" t="s">
        <v>862</v>
      </c>
    </row>
    <row r="58" spans="1:1">
      <c r="A58" s="2" t="s">
        <v>799</v>
      </c>
    </row>
    <row r="59" spans="1:1">
      <c r="A59" s="2" t="s">
        <v>801</v>
      </c>
    </row>
    <row r="60" spans="1:1">
      <c r="A60" s="2" t="s">
        <v>804</v>
      </c>
    </row>
    <row r="61" spans="1:1">
      <c r="A61" s="2" t="s">
        <v>806</v>
      </c>
    </row>
    <row r="62" spans="1:1">
      <c r="A62" s="2" t="s">
        <v>808</v>
      </c>
    </row>
    <row r="63" spans="1:1">
      <c r="A63" s="2" t="s">
        <v>863</v>
      </c>
    </row>
    <row r="64" spans="1:1">
      <c r="A64" s="2" t="s">
        <v>864</v>
      </c>
    </row>
    <row r="65" spans="1:1">
      <c r="A65" s="2" t="s">
        <v>816</v>
      </c>
    </row>
    <row r="66" spans="1:1">
      <c r="A66" s="2" t="s">
        <v>655</v>
      </c>
    </row>
    <row r="67" spans="1:1">
      <c r="A67" s="2" t="s">
        <v>818</v>
      </c>
    </row>
    <row r="68" spans="1:1">
      <c r="A68" s="2" t="s">
        <v>820</v>
      </c>
    </row>
    <row r="69" spans="1:1">
      <c r="A69" s="2" t="s">
        <v>820</v>
      </c>
    </row>
    <row r="70" spans="1:1">
      <c r="A70" s="2" t="s">
        <v>606</v>
      </c>
    </row>
    <row r="71" spans="1:1">
      <c r="A71" s="2" t="s">
        <v>822</v>
      </c>
    </row>
    <row r="72" spans="1:1">
      <c r="A72" s="2" t="s">
        <v>824</v>
      </c>
    </row>
    <row r="73" spans="1:1">
      <c r="A73" s="2" t="s">
        <v>650</v>
      </c>
    </row>
    <row r="74" spans="1:1">
      <c r="A74" s="2" t="s">
        <v>826</v>
      </c>
    </row>
    <row r="75" spans="1:1">
      <c r="A75" s="2" t="s">
        <v>828</v>
      </c>
    </row>
    <row r="76" spans="1:1">
      <c r="A76" s="2" t="s">
        <v>830</v>
      </c>
    </row>
    <row r="77" spans="1:1">
      <c r="A77" s="2" t="s">
        <v>832</v>
      </c>
    </row>
    <row r="78" spans="1:1">
      <c r="A78" s="2" t="s">
        <v>834</v>
      </c>
    </row>
    <row r="79" spans="1:1">
      <c r="A79" s="2" t="s">
        <v>836</v>
      </c>
    </row>
    <row r="80" spans="1:1">
      <c r="A80" s="2" t="s">
        <v>838</v>
      </c>
    </row>
    <row r="81" spans="1:1">
      <c r="A81" s="2" t="s">
        <v>840</v>
      </c>
    </row>
    <row r="82" spans="1:1">
      <c r="A82" s="2" t="s">
        <v>842</v>
      </c>
    </row>
    <row r="83" spans="1:1">
      <c r="A83" s="2" t="s">
        <v>842</v>
      </c>
    </row>
    <row r="84" spans="1:1">
      <c r="A84" s="2" t="s">
        <v>844</v>
      </c>
    </row>
    <row r="85" spans="1:1">
      <c r="A85" s="2" t="s">
        <v>846</v>
      </c>
    </row>
    <row r="86" spans="1:1">
      <c r="A86" s="2" t="s">
        <v>848</v>
      </c>
    </row>
    <row r="87" spans="1:1">
      <c r="A87" s="2" t="s">
        <v>850</v>
      </c>
    </row>
    <row r="88" spans="1:1">
      <c r="A88" s="2" t="s">
        <v>853</v>
      </c>
    </row>
    <row r="89" spans="1:1">
      <c r="A89" s="2" t="s">
        <v>855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2024-05-31T07:03:30Z</cp:lastPrinted>
  <dcterms:created xsi:type="dcterms:W3CDTF">2009-06-02T18:56:54Z</dcterms:created>
  <dcterms:modified xsi:type="dcterms:W3CDTF">2024-05-31T07:03:34Z</dcterms:modified>
</cp:coreProperties>
</file>