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90BAEE2-59DC-4690-9318-DCE2F1AC6B0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Invoice!$A$1:$K$151</definedName>
    <definedName name="_xlnm.Print_Area" localSheetId="3">'Shipping Invoice'!$A$1:$L$143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1" i="2" l="1"/>
  <c r="K141" i="7"/>
  <c r="E121" i="6"/>
  <c r="E105" i="6"/>
  <c r="E89" i="6"/>
  <c r="E73" i="6"/>
  <c r="E57" i="6"/>
  <c r="E41" i="6"/>
  <c r="E25" i="6"/>
  <c r="K14" i="7"/>
  <c r="K17" i="7"/>
  <c r="K10" i="7"/>
  <c r="I138" i="7"/>
  <c r="I137" i="7"/>
  <c r="I136" i="7"/>
  <c r="I135" i="7"/>
  <c r="I131" i="7"/>
  <c r="I130" i="7"/>
  <c r="I129" i="7"/>
  <c r="I128" i="7"/>
  <c r="I126" i="7"/>
  <c r="I124" i="7"/>
  <c r="I123" i="7"/>
  <c r="I122" i="7"/>
  <c r="I121" i="7"/>
  <c r="I120" i="7"/>
  <c r="I116" i="7"/>
  <c r="I115" i="7"/>
  <c r="I114" i="7"/>
  <c r="I112" i="7"/>
  <c r="I110" i="7"/>
  <c r="I109" i="7"/>
  <c r="I108" i="7"/>
  <c r="I107" i="7"/>
  <c r="I106" i="7"/>
  <c r="I102" i="7"/>
  <c r="I101" i="7"/>
  <c r="I100" i="7"/>
  <c r="I98" i="7"/>
  <c r="I96" i="7"/>
  <c r="I95" i="7"/>
  <c r="I94" i="7"/>
  <c r="I93" i="7"/>
  <c r="I88" i="7"/>
  <c r="I87" i="7"/>
  <c r="I86" i="7"/>
  <c r="I85" i="7"/>
  <c r="I84" i="7"/>
  <c r="I83" i="7"/>
  <c r="I82" i="7"/>
  <c r="I81" i="7"/>
  <c r="I80" i="7"/>
  <c r="I79" i="7"/>
  <c r="I74" i="7"/>
  <c r="I73" i="7"/>
  <c r="I72" i="7"/>
  <c r="I71" i="7"/>
  <c r="I69" i="7"/>
  <c r="I67" i="7"/>
  <c r="I66" i="7"/>
  <c r="I65" i="7"/>
  <c r="I64" i="7"/>
  <c r="I63" i="7"/>
  <c r="I58" i="7"/>
  <c r="I57" i="7"/>
  <c r="I56" i="7"/>
  <c r="I55" i="7"/>
  <c r="I53" i="7"/>
  <c r="I51" i="7"/>
  <c r="I50" i="7"/>
  <c r="I49" i="7"/>
  <c r="I48" i="7"/>
  <c r="I47" i="7"/>
  <c r="I42" i="7"/>
  <c r="I41" i="7"/>
  <c r="I40" i="7"/>
  <c r="I39" i="7"/>
  <c r="I37" i="7"/>
  <c r="I35" i="7"/>
  <c r="I34" i="7"/>
  <c r="I33" i="7"/>
  <c r="I32" i="7"/>
  <c r="I27" i="7"/>
  <c r="I26" i="7"/>
  <c r="I25" i="7"/>
  <c r="I24" i="7"/>
  <c r="I22" i="7"/>
  <c r="N1" i="7"/>
  <c r="I134" i="7" s="1"/>
  <c r="N1" i="6"/>
  <c r="E125" i="6" s="1"/>
  <c r="F1002" i="6"/>
  <c r="D134" i="6"/>
  <c r="B138" i="7" s="1"/>
  <c r="K138" i="7" s="1"/>
  <c r="D133" i="6"/>
  <c r="B137" i="7" s="1"/>
  <c r="K137" i="7" s="1"/>
  <c r="D132" i="6"/>
  <c r="B136" i="7" s="1"/>
  <c r="D131" i="6"/>
  <c r="B135" i="7" s="1"/>
  <c r="D130" i="6"/>
  <c r="B134" i="7" s="1"/>
  <c r="D129" i="6"/>
  <c r="B133" i="7" s="1"/>
  <c r="D128" i="6"/>
  <c r="B132" i="7" s="1"/>
  <c r="D127" i="6"/>
  <c r="B131" i="7" s="1"/>
  <c r="K131" i="7" s="1"/>
  <c r="D126" i="6"/>
  <c r="B130" i="7" s="1"/>
  <c r="K130" i="7" s="1"/>
  <c r="D125" i="6"/>
  <c r="B129" i="7" s="1"/>
  <c r="K129" i="7" s="1"/>
  <c r="D124" i="6"/>
  <c r="B128" i="7" s="1"/>
  <c r="D123" i="6"/>
  <c r="B127" i="7" s="1"/>
  <c r="D122" i="6"/>
  <c r="B126" i="7" s="1"/>
  <c r="D121" i="6"/>
  <c r="B125" i="7" s="1"/>
  <c r="D120" i="6"/>
  <c r="B124" i="7" s="1"/>
  <c r="K124" i="7" s="1"/>
  <c r="D119" i="6"/>
  <c r="B123" i="7" s="1"/>
  <c r="K123" i="7" s="1"/>
  <c r="D118" i="6"/>
  <c r="B122" i="7" s="1"/>
  <c r="D117" i="6"/>
  <c r="B121" i="7" s="1"/>
  <c r="K121" i="7" s="1"/>
  <c r="D116" i="6"/>
  <c r="B120" i="7" s="1"/>
  <c r="D115" i="6"/>
  <c r="B119" i="7" s="1"/>
  <c r="D114" i="6"/>
  <c r="B118" i="7" s="1"/>
  <c r="D113" i="6"/>
  <c r="B117" i="7" s="1"/>
  <c r="D112" i="6"/>
  <c r="B116" i="7" s="1"/>
  <c r="D111" i="6"/>
  <c r="B115" i="7" s="1"/>
  <c r="D110" i="6"/>
  <c r="B114" i="7" s="1"/>
  <c r="K114" i="7" s="1"/>
  <c r="D109" i="6"/>
  <c r="B113" i="7" s="1"/>
  <c r="D108" i="6"/>
  <c r="B112" i="7" s="1"/>
  <c r="D107" i="6"/>
  <c r="B111" i="7" s="1"/>
  <c r="D106" i="6"/>
  <c r="B110" i="7" s="1"/>
  <c r="D105" i="6"/>
  <c r="B109" i="7" s="1"/>
  <c r="D104" i="6"/>
  <c r="B108" i="7" s="1"/>
  <c r="D103" i="6"/>
  <c r="B107" i="7" s="1"/>
  <c r="K107" i="7" s="1"/>
  <c r="D102" i="6"/>
  <c r="B106" i="7" s="1"/>
  <c r="D101" i="6"/>
  <c r="B105" i="7" s="1"/>
  <c r="D100" i="6"/>
  <c r="B104" i="7" s="1"/>
  <c r="D99" i="6"/>
  <c r="B103" i="7" s="1"/>
  <c r="D98" i="6"/>
  <c r="B102" i="7" s="1"/>
  <c r="D97" i="6"/>
  <c r="B101" i="7" s="1"/>
  <c r="D96" i="6"/>
  <c r="B100" i="7" s="1"/>
  <c r="K100" i="7" s="1"/>
  <c r="D95" i="6"/>
  <c r="B99" i="7" s="1"/>
  <c r="D94" i="6"/>
  <c r="B98" i="7" s="1"/>
  <c r="K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K82" i="7" s="1"/>
  <c r="D77" i="6"/>
  <c r="B81" i="7" s="1"/>
  <c r="K81" i="7" s="1"/>
  <c r="D76" i="6"/>
  <c r="B80" i="7" s="1"/>
  <c r="D75" i="6"/>
  <c r="B79" i="7" s="1"/>
  <c r="D74" i="6"/>
  <c r="B78" i="7" s="1"/>
  <c r="D73" i="6"/>
  <c r="B77" i="7" s="1"/>
  <c r="D72" i="6"/>
  <c r="B76" i="7" s="1"/>
  <c r="D71" i="6"/>
  <c r="B75" i="7" s="1"/>
  <c r="D70" i="6"/>
  <c r="B74" i="7" s="1"/>
  <c r="K74" i="7" s="1"/>
  <c r="D69" i="6"/>
  <c r="B73" i="7" s="1"/>
  <c r="K73" i="7" s="1"/>
  <c r="D68" i="6"/>
  <c r="B72" i="7" s="1"/>
  <c r="D67" i="6"/>
  <c r="B71" i="7" s="1"/>
  <c r="D66" i="6"/>
  <c r="B70" i="7" s="1"/>
  <c r="D65" i="6"/>
  <c r="B69" i="7" s="1"/>
  <c r="D64" i="6"/>
  <c r="B68" i="7" s="1"/>
  <c r="D63" i="6"/>
  <c r="B67" i="7" s="1"/>
  <c r="K67" i="7" s="1"/>
  <c r="D62" i="6"/>
  <c r="B66" i="7" s="1"/>
  <c r="K66" i="7" s="1"/>
  <c r="D61" i="6"/>
  <c r="B65" i="7" s="1"/>
  <c r="K65" i="7" s="1"/>
  <c r="D60" i="6"/>
  <c r="B64" i="7" s="1"/>
  <c r="D59" i="6"/>
  <c r="B63" i="7" s="1"/>
  <c r="D58" i="6"/>
  <c r="B62" i="7" s="1"/>
  <c r="D57" i="6"/>
  <c r="B61" i="7" s="1"/>
  <c r="D56" i="6"/>
  <c r="B60" i="7" s="1"/>
  <c r="D55" i="6"/>
  <c r="B59" i="7" s="1"/>
  <c r="D54" i="6"/>
  <c r="B58" i="7" s="1"/>
  <c r="K58" i="7" s="1"/>
  <c r="D53" i="6"/>
  <c r="B57" i="7" s="1"/>
  <c r="K57" i="7" s="1"/>
  <c r="D52" i="6"/>
  <c r="B56" i="7" s="1"/>
  <c r="D51" i="6"/>
  <c r="B55" i="7" s="1"/>
  <c r="D50" i="6"/>
  <c r="B54" i="7" s="1"/>
  <c r="D49" i="6"/>
  <c r="B53" i="7" s="1"/>
  <c r="D48" i="6"/>
  <c r="B52" i="7" s="1"/>
  <c r="D47" i="6"/>
  <c r="B51" i="7" s="1"/>
  <c r="K51" i="7" s="1"/>
  <c r="D46" i="6"/>
  <c r="B50" i="7" s="1"/>
  <c r="K50" i="7" s="1"/>
  <c r="D45" i="6"/>
  <c r="B49" i="7" s="1"/>
  <c r="K49" i="7" s="1"/>
  <c r="D44" i="6"/>
  <c r="B48" i="7" s="1"/>
  <c r="D43" i="6"/>
  <c r="B47" i="7" s="1"/>
  <c r="D42" i="6"/>
  <c r="B46" i="7" s="1"/>
  <c r="D41" i="6"/>
  <c r="B45" i="7" s="1"/>
  <c r="D40" i="6"/>
  <c r="B44" i="7" s="1"/>
  <c r="D39" i="6"/>
  <c r="B43" i="7" s="1"/>
  <c r="D38" i="6"/>
  <c r="B42" i="7" s="1"/>
  <c r="K42" i="7" s="1"/>
  <c r="D37" i="6"/>
  <c r="B41" i="7" s="1"/>
  <c r="K41" i="7" s="1"/>
  <c r="D36" i="6"/>
  <c r="B40" i="7" s="1"/>
  <c r="D35" i="6"/>
  <c r="B39" i="7" s="1"/>
  <c r="D34" i="6"/>
  <c r="B38" i="7" s="1"/>
  <c r="D33" i="6"/>
  <c r="B37" i="7" s="1"/>
  <c r="D32" i="6"/>
  <c r="B36" i="7" s="1"/>
  <c r="D31" i="6"/>
  <c r="B35" i="7" s="1"/>
  <c r="D30" i="6"/>
  <c r="B34" i="7" s="1"/>
  <c r="K34" i="7" s="1"/>
  <c r="D29" i="6"/>
  <c r="B33" i="7" s="1"/>
  <c r="K33" i="7" s="1"/>
  <c r="D28" i="6"/>
  <c r="B32" i="7" s="1"/>
  <c r="D27" i="6"/>
  <c r="B31" i="7" s="1"/>
  <c r="D26" i="6"/>
  <c r="B30" i="7" s="1"/>
  <c r="D25" i="6"/>
  <c r="B29" i="7" s="1"/>
  <c r="D24" i="6"/>
  <c r="B28" i="7" s="1"/>
  <c r="D23" i="6"/>
  <c r="B27" i="7" s="1"/>
  <c r="K27" i="7" s="1"/>
  <c r="D22" i="6"/>
  <c r="B26" i="7" s="1"/>
  <c r="D21" i="6"/>
  <c r="B25" i="7" s="1"/>
  <c r="D20" i="6"/>
  <c r="B24" i="7" s="1"/>
  <c r="D19" i="6"/>
  <c r="B23" i="7" s="1"/>
  <c r="D18" i="6"/>
  <c r="B22" i="7" s="1"/>
  <c r="G3" i="6"/>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39" i="2" l="1"/>
  <c r="J140" i="2" s="1"/>
  <c r="K140" i="7" s="1"/>
  <c r="K25" i="7"/>
  <c r="K26" i="7"/>
  <c r="K106" i="7"/>
  <c r="K122" i="7"/>
  <c r="K93" i="7"/>
  <c r="K135" i="7"/>
  <c r="K59" i="7"/>
  <c r="K45" i="7"/>
  <c r="K77" i="7"/>
  <c r="K109" i="7"/>
  <c r="K35" i="7"/>
  <c r="K94" i="7"/>
  <c r="K110" i="7"/>
  <c r="K126" i="7"/>
  <c r="I36" i="7"/>
  <c r="K36" i="7" s="1"/>
  <c r="I52" i="7"/>
  <c r="K52" i="7" s="1"/>
  <c r="I68" i="7"/>
  <c r="K83" i="7"/>
  <c r="I97" i="7"/>
  <c r="I111" i="7"/>
  <c r="K111" i="7" s="1"/>
  <c r="I125" i="7"/>
  <c r="K125" i="7" s="1"/>
  <c r="K43" i="7"/>
  <c r="K91" i="7"/>
  <c r="K108" i="7"/>
  <c r="K63" i="7"/>
  <c r="K95" i="7"/>
  <c r="K127" i="7"/>
  <c r="K47" i="7"/>
  <c r="K79" i="7"/>
  <c r="K32" i="7"/>
  <c r="K48" i="7"/>
  <c r="K64" i="7"/>
  <c r="K80" i="7"/>
  <c r="K96" i="7"/>
  <c r="K112" i="7"/>
  <c r="K128" i="7"/>
  <c r="I23" i="7"/>
  <c r="I38" i="7"/>
  <c r="K38" i="7" s="1"/>
  <c r="I54" i="7"/>
  <c r="K54" i="7" s="1"/>
  <c r="I70" i="7"/>
  <c r="K70" i="7" s="1"/>
  <c r="K84" i="7"/>
  <c r="I99" i="7"/>
  <c r="I113" i="7"/>
  <c r="I127" i="7"/>
  <c r="K97" i="7"/>
  <c r="K113" i="7"/>
  <c r="K118" i="7"/>
  <c r="K99" i="7"/>
  <c r="K37" i="7"/>
  <c r="K53" i="7"/>
  <c r="K69" i="7"/>
  <c r="K85" i="7"/>
  <c r="K101" i="7"/>
  <c r="I28" i="7"/>
  <c r="K28" i="7" s="1"/>
  <c r="I43" i="7"/>
  <c r="I59" i="7"/>
  <c r="I75" i="7"/>
  <c r="K75" i="7" s="1"/>
  <c r="I89" i="7"/>
  <c r="K89" i="7" s="1"/>
  <c r="I103" i="7"/>
  <c r="K116" i="7"/>
  <c r="I132" i="7"/>
  <c r="K86" i="7"/>
  <c r="K102" i="7"/>
  <c r="K134" i="7"/>
  <c r="I29" i="7"/>
  <c r="K29" i="7" s="1"/>
  <c r="I44" i="7"/>
  <c r="K44" i="7" s="1"/>
  <c r="I60" i="7"/>
  <c r="K60" i="7" s="1"/>
  <c r="I76" i="7"/>
  <c r="K76" i="7" s="1"/>
  <c r="I90" i="7"/>
  <c r="K90" i="7" s="1"/>
  <c r="K103" i="7"/>
  <c r="I117" i="7"/>
  <c r="K117" i="7" s="1"/>
  <c r="K132" i="7"/>
  <c r="K23" i="7"/>
  <c r="K39" i="7"/>
  <c r="K55" i="7"/>
  <c r="K71" i="7"/>
  <c r="K87" i="7"/>
  <c r="I30" i="7"/>
  <c r="K30" i="7" s="1"/>
  <c r="I45" i="7"/>
  <c r="I61" i="7"/>
  <c r="K61" i="7" s="1"/>
  <c r="I77" i="7"/>
  <c r="I91" i="7"/>
  <c r="I104" i="7"/>
  <c r="K104" i="7" s="1"/>
  <c r="I118" i="7"/>
  <c r="I133" i="7"/>
  <c r="K133" i="7" s="1"/>
  <c r="K115" i="7"/>
  <c r="K68" i="7"/>
  <c r="K24" i="7"/>
  <c r="K40" i="7"/>
  <c r="K56" i="7"/>
  <c r="K72" i="7"/>
  <c r="K88" i="7"/>
  <c r="K120" i="7"/>
  <c r="K136" i="7"/>
  <c r="I31" i="7"/>
  <c r="K31" i="7" s="1"/>
  <c r="I46" i="7"/>
  <c r="K46" i="7" s="1"/>
  <c r="I62" i="7"/>
  <c r="K62" i="7" s="1"/>
  <c r="I78" i="7"/>
  <c r="K78" i="7" s="1"/>
  <c r="I92" i="7"/>
  <c r="K92" i="7" s="1"/>
  <c r="I105" i="7"/>
  <c r="K105" i="7" s="1"/>
  <c r="I119" i="7"/>
  <c r="K119" i="7" s="1"/>
  <c r="E30" i="6"/>
  <c r="E46" i="6"/>
  <c r="E62" i="6"/>
  <c r="E78" i="6"/>
  <c r="E94" i="6"/>
  <c r="E110" i="6"/>
  <c r="E126" i="6"/>
  <c r="E31" i="6"/>
  <c r="E47" i="6"/>
  <c r="E63" i="6"/>
  <c r="E79" i="6"/>
  <c r="E95" i="6"/>
  <c r="E111" i="6"/>
  <c r="E127" i="6"/>
  <c r="E32" i="6"/>
  <c r="E48" i="6"/>
  <c r="E64" i="6"/>
  <c r="E80" i="6"/>
  <c r="E96" i="6"/>
  <c r="E112" i="6"/>
  <c r="E128" i="6"/>
  <c r="E49" i="6"/>
  <c r="E33" i="6"/>
  <c r="E65" i="6"/>
  <c r="E81" i="6"/>
  <c r="E97" i="6"/>
  <c r="E113" i="6"/>
  <c r="E129" i="6"/>
  <c r="E18" i="6"/>
  <c r="E34" i="6"/>
  <c r="E50" i="6"/>
  <c r="E66" i="6"/>
  <c r="E82" i="6"/>
  <c r="E98" i="6"/>
  <c r="E114" i="6"/>
  <c r="E130" i="6"/>
  <c r="E19" i="6"/>
  <c r="E35" i="6"/>
  <c r="E51" i="6"/>
  <c r="E67" i="6"/>
  <c r="E83" i="6"/>
  <c r="E99" i="6"/>
  <c r="E115" i="6"/>
  <c r="E131" i="6"/>
  <c r="E20" i="6"/>
  <c r="E36" i="6"/>
  <c r="E52" i="6"/>
  <c r="E68" i="6"/>
  <c r="E84" i="6"/>
  <c r="E100" i="6"/>
  <c r="E116" i="6"/>
  <c r="E132" i="6"/>
  <c r="E21" i="6"/>
  <c r="E37" i="6"/>
  <c r="E53" i="6"/>
  <c r="E69" i="6"/>
  <c r="E85" i="6"/>
  <c r="E101" i="6"/>
  <c r="E117" i="6"/>
  <c r="E133" i="6"/>
  <c r="E22" i="6"/>
  <c r="E38" i="6"/>
  <c r="E54" i="6"/>
  <c r="E70" i="6"/>
  <c r="E86" i="6"/>
  <c r="E102" i="6"/>
  <c r="E118" i="6"/>
  <c r="E134" i="6"/>
  <c r="E23" i="6"/>
  <c r="E39" i="6"/>
  <c r="E55" i="6"/>
  <c r="E71" i="6"/>
  <c r="E87" i="6"/>
  <c r="E103" i="6"/>
  <c r="E119" i="6"/>
  <c r="E24" i="6"/>
  <c r="E40" i="6"/>
  <c r="E56" i="6"/>
  <c r="E72" i="6"/>
  <c r="E88" i="6"/>
  <c r="E104" i="6"/>
  <c r="E120" i="6"/>
  <c r="E26" i="6"/>
  <c r="E42" i="6"/>
  <c r="E58" i="6"/>
  <c r="E74" i="6"/>
  <c r="E90" i="6"/>
  <c r="E106" i="6"/>
  <c r="E122" i="6"/>
  <c r="E27" i="6"/>
  <c r="E43" i="6"/>
  <c r="E59" i="6"/>
  <c r="E75" i="6"/>
  <c r="E91" i="6"/>
  <c r="E107" i="6"/>
  <c r="E123" i="6"/>
  <c r="E28" i="6"/>
  <c r="E44" i="6"/>
  <c r="E60" i="6"/>
  <c r="E76" i="6"/>
  <c r="E92" i="6"/>
  <c r="E108" i="6"/>
  <c r="E124" i="6"/>
  <c r="E29" i="6"/>
  <c r="E45" i="6"/>
  <c r="E61" i="6"/>
  <c r="E77" i="6"/>
  <c r="E93" i="6"/>
  <c r="E109" i="6"/>
  <c r="K22" i="7"/>
  <c r="B139" i="7"/>
  <c r="M11" i="6"/>
  <c r="J142" i="2" l="1"/>
  <c r="F1001" i="6"/>
  <c r="K139" i="7"/>
  <c r="K14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5" i="2" s="1"/>
  <c r="I149" i="2" l="1"/>
  <c r="I147" i="2" s="1"/>
  <c r="I150" i="2"/>
  <c r="I14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<sst xmlns="http://schemas.openxmlformats.org/spreadsheetml/2006/main" count="3530" uniqueCount="905">
  <si>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</si>
  <si>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</si>
  <si>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</si>
  <si>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</si>
  <si>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</si>
  <si>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</si>
  <si>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</si>
  <si>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</si>
  <si>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</si>
  <si>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</si>
  <si>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</si>
  <si>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</si>
  <si>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</si>
  <si>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</si>
  <si>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</si>
  <si>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</si>
  <si>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</si>
  <si>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</si>
  <si>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</si>
  <si>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</si>
  <si>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</si>
  <si>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</si>
  <si>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</si>
  <si>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</si>
  <si>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</si>
  <si>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</si>
  <si>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</si>
  <si>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</si>
  <si>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</si>
  <si>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</si>
  <si>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</si>
  <si>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</si>
  <si>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</si>
  <si>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</si>
  <si>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</si>
  <si>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</si>
  <si>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</si>
  <si>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</si>
  <si>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</si>
  <si>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</si>
  <si>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</si>
  <si>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</si>
  <si>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</si>
  <si>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</si>
  <si>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</si>
  <si>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</si>
  <si>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</si>
  <si>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</si>
  <si>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</si>
  <si>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</si>
  <si>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</si>
  <si>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</si>
  <si>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</si>
  <si>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</si>
  <si>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</si>
  <si>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</si>
  <si>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</si>
  <si>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</si>
  <si>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</si>
  <si>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</si>
  <si>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</si>
  <si>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</si>
  <si>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</si>
  <si>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</si>
  <si>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</si>
  <si>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</si>
  <si>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</si>
  <si>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</si>
  <si>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</si>
  <si>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</si>
  <si>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</si>
  <si>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</si>
  <si>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</si>
  <si>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</si>
  <si>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</si>
  <si>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</si>
  <si>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</si>
  <si>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</si>
  <si>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</si>
  <si>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</si>
  <si>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</si>
  <si>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</si>
  <si>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</si>
  <si>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</si>
  <si>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</si>
  <si>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</si>
  <si>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</si>
  <si>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</si>
  <si>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</si>
  <si>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</si>
  <si>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</si>
  <si>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</si>
  <si>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</si>
  <si>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</si>
  <si>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</si>
  <si>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</si>
  <si>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</si>
  <si>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</si>
  <si>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</si>
  <si>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</si>
  <si>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</si>
  <si>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</si>
  <si>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</si>
  <si>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</si>
  <si>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</si>
  <si>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</si>
  <si>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</si>
  <si>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</si>
  <si>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</si>
  <si>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</si>
  <si>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</si>
  <si>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</si>
  <si>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</si>
  <si>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</si>
  <si>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</si>
  <si>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</si>
  <si>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</si>
  <si>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</si>
  <si>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</si>
  <si>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</si>
  <si>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</si>
  <si>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</si>
  <si>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</si>
  <si>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</si>
  <si>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</si>
  <si>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</si>
  <si>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</si>
  <si>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</si>
  <si>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</si>
  <si>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</si>
  <si>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</si>
  <si>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</si>
  <si>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</si>
  <si>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</si>
  <si>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</si>
  <si>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</si>
  <si>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</si>
  <si>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</si>
  <si>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</si>
  <si>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</si>
  <si>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</si>
  <si>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</si>
  <si>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</si>
  <si>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</si>
  <si>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</si>
  <si>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</si>
  <si>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</si>
  <si>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</si>
  <si>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</si>
  <si>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</si>
  <si>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</si>
  <si>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</si>
  <si>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</si>
  <si>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</si>
  <si>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</si>
  <si>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</si>
  <si>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</si>
  <si>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</si>
  <si>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</si>
  <si>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</si>
  <si>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</si>
  <si>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</si>
  <si>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</si>
  <si>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</si>
  <si>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</si>
  <si>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</si>
  <si>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</si>
  <si>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</si>
  <si>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</si>
  <si>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</si>
  <si>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</si>
  <si>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</si>
  <si>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</si>
  <si>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</si>
  <si>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</si>
  <si>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</si>
  <si>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</si>
  <si>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</si>
  <si>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</si>
  <si>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</si>
  <si>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</si>
  <si>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</si>
  <si>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</si>
  <si>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</si>
  <si>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</si>
  <si>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</si>
  <si>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</si>
  <si>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</si>
  <si>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</si>
  <si>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</si>
  <si>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</si>
  <si>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</si>
  <si>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</si>
  <si>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</si>
  <si>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</si>
  <si>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</si>
  <si>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</si>
  <si>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</si>
  <si>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</si>
  <si>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</si>
  <si>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</si>
  <si>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</si>
  <si>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</si>
  <si>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</si>
  <si>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</si>
  <si>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</si>
  <si>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</si>
  <si>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</si>
  <si>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</si>
  <si>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</si>
  <si>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</si>
  <si>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</si>
  <si>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</si>
  <si>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</si>
  <si>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</si>
  <si>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</si>
  <si>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</si>
  <si>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</si>
  <si>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</si>
  <si>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</si>
  <si>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</si>
  <si>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</si>
  <si>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</si>
  <si>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</si>
  <si>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</si>
  <si>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</si>
  <si>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</si>
  <si>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</si>
  <si>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</si>
  <si>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</si>
  <si>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</si>
  <si>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</si>
  <si>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</si>
  <si>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</si>
  <si>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</si>
  <si>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</si>
  <si>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</si>
  <si>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</si>
  <si>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</si>
  <si>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</si>
  <si>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</si>
  <si>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</si>
  <si>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</si>
  <si>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</si>
  <si>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</si>
  <si>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</si>
  <si>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</si>
  <si>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</si>
  <si>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</si>
  <si>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</si>
  <si>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</si>
  <si>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</si>
  <si>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</si>
  <si>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</si>
  <si>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</si>
  <si>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</si>
  <si>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</si>
  <si>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</si>
  <si>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</si>
  <si>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</si>
  <si>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</si>
  <si>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</si>
  <si>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</si>
  <si>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</si>
  <si>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</si>
  <si>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</si>
  <si>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</si>
  <si>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</si>
  <si>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</si>
  <si>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</si>
  <si>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</si>
  <si>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</si>
  <si>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</si>
  <si>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</si>
  <si>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</si>
  <si>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</si>
  <si>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</si>
  <si>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</si>
  <si>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</si>
  <si>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</si>
  <si>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</si>
  <si>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</si>
  <si>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</si>
  <si>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</si>
  <si>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</si>
  <si>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</si>
  <si>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</si>
  <si>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</si>
  <si>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</si>
  <si>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</si>
  <si>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</si>
  <si>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</si>
  <si>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</si>
  <si>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</si>
  <si>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</si>
  <si>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</si>
  <si>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</si>
  <si>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</si>
  <si>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</si>
  <si>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</si>
  <si>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</si>
  <si>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</si>
  <si>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</si>
  <si>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</si>
  <si>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</si>
  <si>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</si>
  <si>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</si>
  <si>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</si>
  <si>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</si>
  <si>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</si>
  <si>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</si>
  <si>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</si>
  <si>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</si>
  <si>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</si>
  <si>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</si>
  <si>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</si>
  <si>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</si>
  <si>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</si>
  <si>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</si>
  <si>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</si>
  <si>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</si>
  <si>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</si>
  <si>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</si>
  <si>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</si>
  <si>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</si>
  <si>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</si>
  <si>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</si>
  <si>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</si>
  <si>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</si>
  <si>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</si>
  <si>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</si>
  <si>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</si>
  <si>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</si>
  <si>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</si>
  <si>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</si>
  <si>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</si>
  <si>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</si>
  <si>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</si>
  <si>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</si>
  <si>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</si>
  <si>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</si>
  <si>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</si>
  <si>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</si>
  <si>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</si>
  <si>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</si>
  <si>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</si>
  <si>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</si>
  <si>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</si>
  <si>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</si>
  <si>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</si>
  <si>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</si>
  <si>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</si>
  <si>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</si>
  <si>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</si>
  <si>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</si>
  <si>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</si>
  <si>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</si>
  <si>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</si>
  <si>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</si>
  <si>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</si>
  <si>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</si>
  <si>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</si>
  <si>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</si>
  <si>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</si>
  <si>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</si>
  <si>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</si>
  <si>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</si>
  <si>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</si>
  <si>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</si>
  <si>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</si>
  <si>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</si>
  <si>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</si>
  <si>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</si>
  <si>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</si>
  <si>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</si>
  <si>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</si>
  <si>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</si>
  <si>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</si>
  <si>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</si>
  <si>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</si>
  <si>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</si>
  <si>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</si>
  <si>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</si>
  <si>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</si>
  <si>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</si>
  <si>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</si>
  <si>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</si>
  <si>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</si>
  <si>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</si>
  <si>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</si>
  <si>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</si>
  <si>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</si>
  <si>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</si>
  <si>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</si>
  <si>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</si>
  <si>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</si>
  <si>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</si>
  <si>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</si>
  <si>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</si>
  <si>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</si>
  <si>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</si>
  <si>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</si>
  <si>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</si>
  <si>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</si>
  <si>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</si>
  <si>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</si>
  <si>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</si>
  <si>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</si>
  <si>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</si>
  <si>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</si>
  <si>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</si>
  <si>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</si>
  <si>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</si>
  <si>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</si>
  <si>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</si>
  <si>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</si>
  <si>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</si>
  <si>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</si>
  <si>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</si>
  <si>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</si>
  <si>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</si>
  <si>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</si>
  <si>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</si>
  <si>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</si>
  <si>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</si>
  <si>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</si>
  <si>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</si>
  <si>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</si>
  <si>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</si>
  <si>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</si>
  <si>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</si>
  <si>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</si>
  <si>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</si>
  <si>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</si>
  <si>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</si>
  <si>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</si>
  <si>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</si>
  <si>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</si>
  <si>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</si>
  <si>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</si>
  <si>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</si>
  <si>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</si>
  <si>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</si>
  <si>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</si>
  <si>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</si>
  <si>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</si>
  <si>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</si>
  <si>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</si>
  <si>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</si>
  <si>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</si>
  <si>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</si>
  <si>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</si>
  <si>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</si>
  <si>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</si>
  <si>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</si>
  <si>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</si>
  <si>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</si>
  <si>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</si>
  <si>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</si>
  <si>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</si>
  <si>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</si>
  <si>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</si>
  <si>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</si>
  <si>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</si>
  <si>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</si>
  <si>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</si>
  <si>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</si>
  <si>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</si>
  <si>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</si>
  <si>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</si>
  <si>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</si>
  <si>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</si>
  <si>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</si>
  <si>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</si>
  <si>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</si>
  <si>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</si>
  <si>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</si>
  <si>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</si>
  <si>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</si>
  <si>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</si>
  <si>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</si>
  <si>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</si>
  <si>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</si>
  <si>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</si>
  <si>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</si>
  <si>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</si>
  <si>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</si>
  <si>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</si>
  <si>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</si>
  <si>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</si>
  <si>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</si>
  <si>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</si>
  <si>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</si>
  <si>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</si>
  <si>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</si>
  <si>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</si>
  <si>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</si>
  <si>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</si>
  <si>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</si>
  <si>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</si>
  <si>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</si>
  <si>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</si>
  <si>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</si>
  <si>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</si>
  <si>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</si>
  <si>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</si>
  <si>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</si>
  <si>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</si>
  <si>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</si>
  <si>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</si>
  <si>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</si>
  <si>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</si>
  <si>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</si>
  <si>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</si>
  <si>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</si>
  <si>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</si>
  <si>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</si>
  <si>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</si>
  <si>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</si>
  <si>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</si>
  <si>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</si>
  <si>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</si>
  <si>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</si>
  <si>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</si>
  <si>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</si>
  <si>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</si>
  <si>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</si>
  <si>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</si>
  <si>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</si>
  <si>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</si>
  <si>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</si>
  <si>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</si>
  <si>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</si>
  <si>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</si>
  <si>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</si>
  <si>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</si>
  <si>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</si>
  <si>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</si>
  <si>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</si>
  <si>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</si>
  <si>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</si>
  <si>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</si>
  <si>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</si>
  <si>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</si>
  <si>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</si>
  <si>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</si>
  <si>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</si>
  <si>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</si>
  <si>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</si>
  <si>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</si>
  <si>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</si>
  <si>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</si>
  <si>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</si>
  <si>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</si>
  <si>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</si>
  <si>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</si>
  <si>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</si>
  <si>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</si>
  <si>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</si>
  <si>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</si>
  <si>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</si>
  <si>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</si>
  <si>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</si>
  <si>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</si>
  <si>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</si>
  <si>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</si>
  <si>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</si>
  <si>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</si>
  <si>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</si>
  <si>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</si>
  <si>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</si>
  <si>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</si>
  <si>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</si>
  <si>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</si>
  <si>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</si>
  <si>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</si>
  <si>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</si>
  <si>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</si>
  <si>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</si>
  <si>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</si>
  <si>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</si>
  <si>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</si>
  <si>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</si>
  <si>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</si>
  <si>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</si>
  <si>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</si>
  <si>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</si>
  <si>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</si>
  <si>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</si>
  <si>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</si>
  <si>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</si>
  <si>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</si>
  <si>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</si>
  <si>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</si>
  <si>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</si>
  <si>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</si>
  <si>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</si>
  <si>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</si>
  <si>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</si>
  <si>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</si>
  <si>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</si>
  <si>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</si>
  <si>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</si>
  <si>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</si>
  <si>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</si>
  <si>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</si>
  <si>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</si>
  <si>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</si>
  <si>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</si>
  <si>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</si>
  <si>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</si>
  <si>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</si>
  <si>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</si>
  <si>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</si>
  <si>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</si>
  <si>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</si>
  <si>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</si>
  <si>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</si>
  <si>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</si>
  <si>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</si>
  <si>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</si>
  <si>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</si>
  <si>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</si>
  <si>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</si>
  <si>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</si>
  <si>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</si>
  <si>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</si>
  <si>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</si>
  <si>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</si>
  <si>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</si>
  <si>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</si>
  <si>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</si>
  <si>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</si>
  <si>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</si>
  <si>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</si>
  <si>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</si>
  <si>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</si>
  <si>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</si>
  <si>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</si>
  <si>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</si>
  <si>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</si>
  <si>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</si>
  <si>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</si>
  <si>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</si>
  <si>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</si>
  <si>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</si>
  <si>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</si>
  <si>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</si>
  <si>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</si>
  <si>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</si>
  <si>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</si>
  <si>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</si>
  <si>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</si>
  <si>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</si>
  <si>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</si>
  <si>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</si>
  <si>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</si>
  <si>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</si>
  <si>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</si>
  <si>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</si>
  <si>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</si>
  <si>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</si>
  <si>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</si>
  <si>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</si>
  <si>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</si>
  <si>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</si>
  <si>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</si>
  <si>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</si>
  <si>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</si>
  <si>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</si>
  <si>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</si>
  <si>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</si>
  <si>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</si>
  <si>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</si>
  <si>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</si>
  <si>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</si>
  <si>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</si>
  <si>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</si>
  <si>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</si>
  <si>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</si>
  <si>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</si>
  <si>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</si>
  <si>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</si>
  <si>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</si>
  <si>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</si>
  <si>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</si>
  <si>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</si>
  <si>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</si>
  <si>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</si>
  <si>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</si>
  <si>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</si>
  <si>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</si>
  <si>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</si>
  <si>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</si>
  <si>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</si>
  <si>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</si>
  <si>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</si>
  <si>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</si>
  <si>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</si>
  <si>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</si>
  <si>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</si>
  <si>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</si>
  <si>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</si>
  <si>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</si>
  <si>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</si>
  <si>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</si>
  <si>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</si>
  <si>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</si>
  <si>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</si>
  <si>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</si>
  <si>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</si>
  <si>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</si>
  <si>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</si>
  <si>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</si>
  <si>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</si>
  <si>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</si>
  <si>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</si>
  <si>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</si>
  <si>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</si>
  <si>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</si>
  <si>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</si>
  <si>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</si>
  <si>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</si>
  <si>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</si>
  <si>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</si>
  <si>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</si>
  <si>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ASPG</t>
  </si>
  <si>
    <t>Gauge: 6mm</t>
  </si>
  <si>
    <t>Solid acrylic double flared plug</t>
  </si>
  <si>
    <t>BBC</t>
  </si>
  <si>
    <t>316L steel tongue barbell, 14g (1.6mm) with a 6mm bezel set jewel ball on the top and a lower 6mm plain steel ball</t>
  </si>
  <si>
    <t>316L steel eyebrow barbell, 16g (1.2mm) with two 3mm balls</t>
  </si>
  <si>
    <t>BBETB</t>
  </si>
  <si>
    <t>Anodized surgical steel eyebrow or helix barbell, 16g (1.2mm) with two 3mm balls</t>
  </si>
  <si>
    <t>BBETTB</t>
  </si>
  <si>
    <t>Rose gold PVD plated 316L steel eyebrow barbell, 16g (1.2mm) with two 3mm balls</t>
  </si>
  <si>
    <t>BBFR6</t>
  </si>
  <si>
    <t>Surgical steel tongue barbell, 14g (1.6mm) with 6mm ferido glued multi crystal ball with resin cover and a 6mm plain steel ball</t>
  </si>
  <si>
    <t>316L steel Industrial barbell, 14g (1.6mm) with two 5mm balls</t>
  </si>
  <si>
    <t>BBINDCN</t>
  </si>
  <si>
    <t>316L steel Industrial barbell, 14g (1.6mm) with two 5mm cones</t>
  </si>
  <si>
    <t>BBITCN</t>
  </si>
  <si>
    <t>Premium PVD plated surgical steel industrial Barbell, 14g (1.6mm) with two 5mm cones</t>
  </si>
  <si>
    <t>BBITTB</t>
  </si>
  <si>
    <t>Rose gold PVD plated surgical steel industrial Barbell, 14g (1.6mm) with two 5mm balls</t>
  </si>
  <si>
    <t>BCRT18</t>
  </si>
  <si>
    <t>Black PVD plated surgical steel ball closure ring, 18g (1mm) with 3mm ball</t>
  </si>
  <si>
    <t>BCRTG</t>
  </si>
  <si>
    <t>Anodized ball closure ring, 14g (1.6mm) with a 6mm ball</t>
  </si>
  <si>
    <t>BN18CN3</t>
  </si>
  <si>
    <t>Surgical steel eyebrow banana, 18g (1mm) with two 3mm cones</t>
  </si>
  <si>
    <t>BNE20CN</t>
  </si>
  <si>
    <t>Surgical steel eyebrow banana, 20g (0.8mm) with two 3mm cones</t>
  </si>
  <si>
    <t>BNEBIN</t>
  </si>
  <si>
    <t>Surgical steel eyebrow banana, 16g (1.2mm) with two internally threaded 3mm balls</t>
  </si>
  <si>
    <t>BNET20B</t>
  </si>
  <si>
    <t>Anodized surgical steel eyebrow banana, 20g (0.8mm) with two 3mm balls</t>
  </si>
  <si>
    <t>BNETB4</t>
  </si>
  <si>
    <t>Anodized surgical steel eyebrow banana, 16g (1.2mm) with two 4mm balls</t>
  </si>
  <si>
    <t>BNETTB</t>
  </si>
  <si>
    <t>Rose gold PVD plated surgical steel eyebrow banana, 16g (1.2mm) with two 3mm balls</t>
  </si>
  <si>
    <t>BNT2DI</t>
  </si>
  <si>
    <t>Anodized 316L steel eyebrow banana, 16g (1.2mm) with two 3mm dice</t>
  </si>
  <si>
    <t>CB18B3</t>
  </si>
  <si>
    <t>Surgical steel circular barbell, 18g (1mm) with two 3mm balls</t>
  </si>
  <si>
    <t>CB20B</t>
  </si>
  <si>
    <t>Surgical steel circular barbell, 20g (0.8mm) with two 3mm balls</t>
  </si>
  <si>
    <t>CBEBIN</t>
  </si>
  <si>
    <t>Surgical steel circular barbell, 16g (1.2mm) with two internally threaded 3mm balls</t>
  </si>
  <si>
    <t>CBECN4</t>
  </si>
  <si>
    <t>Surgical steel circular barbell, 16g (1.2mm) with two 4mm cones</t>
  </si>
  <si>
    <t>CBETB</t>
  </si>
  <si>
    <t>Premium PVD plated surgical steel circular barbell, 16g (1.2mm) with two 3mm balls</t>
  </si>
  <si>
    <t>CBETCN</t>
  </si>
  <si>
    <t>Premium PVD plated surgical steel circular barbell, 16g (1.2mm) with two 3mm cones</t>
  </si>
  <si>
    <t>CBT18B3</t>
  </si>
  <si>
    <t>PVD plated surgical steel circular barbell 18g (1mm) with two 3mm balls</t>
  </si>
  <si>
    <t>CBTB4</t>
  </si>
  <si>
    <t>Anodized surgical steel circular barbell, 14g (1.6mm) with two 4mm balls</t>
  </si>
  <si>
    <t>CBTCNM</t>
  </si>
  <si>
    <t>Anodized surgical steel circular barbell, 14g (1.6mm) with two 4mm cones</t>
  </si>
  <si>
    <t>EBRT</t>
  </si>
  <si>
    <t>ER134G</t>
  </si>
  <si>
    <t>Pair of gold PVD plated stainless steel huggies with an inner diameter of 9mm</t>
  </si>
  <si>
    <t>FBNEVB</t>
  </si>
  <si>
    <t>Bioflex eyebrow banana, 16g (1.2mm) with two 3mm balls</t>
  </si>
  <si>
    <t>FBNEVCN</t>
  </si>
  <si>
    <t>Bioflex eyebrow banana, 16g (1.2mm) with two 3mm cones</t>
  </si>
  <si>
    <t>FBNUV</t>
  </si>
  <si>
    <t>Bioflex belly banana, 14g (1.6mm) with 5 and 8mm ball</t>
  </si>
  <si>
    <t>FTSI</t>
  </si>
  <si>
    <t>Gauge: 16mm</t>
  </si>
  <si>
    <t>Silicone double flared flesh tunnel</t>
  </si>
  <si>
    <t>IPTR</t>
  </si>
  <si>
    <t>Anodized surgical steel fake plug with rubber O-Rings</t>
  </si>
  <si>
    <t>IPVRD</t>
  </si>
  <si>
    <t>Color: Orange</t>
  </si>
  <si>
    <t>Acrylic fake plug without rubber O-rings</t>
  </si>
  <si>
    <t>LBCZIN</t>
  </si>
  <si>
    <t>Internally threaded 316L steel labret, 16g (1.2mm) with a upper 2 -5mm prong set round CZ stone (attachments are made from surgical steel)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</si>
  <si>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</si>
  <si>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</si>
  <si>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</si>
  <si>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</si>
  <si>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</si>
  <si>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</si>
  <si>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</si>
  <si>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</si>
  <si>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LBTTCN3</t>
  </si>
  <si>
    <t>Rose gold PVD plated surgical steel labret, 16g (1.2mm) with a 3mm cone</t>
  </si>
  <si>
    <t>NBRTD</t>
  </si>
  <si>
    <t>Gauge: 0.8mm</t>
  </si>
  <si>
    <t>Clear acrylic flexible nose bone retainer, 22g (0.6mm) and 20g (0.8mm) with 2mm flat disk shaped top</t>
  </si>
  <si>
    <t>NLCB18</t>
  </si>
  <si>
    <t>316L steel nose stud, 1mm (18g) with a 2mm round crystal in flat head bezel set</t>
  </si>
  <si>
    <t>NSCRT20</t>
  </si>
  <si>
    <t>Clear Bio-flexible nose screw retainer, 20g (0.8mm) with 2mm ball shaped top</t>
  </si>
  <si>
    <t>NSRTD</t>
  </si>
  <si>
    <t>Clear acrylic flexible nose stud retainer, 20g (0.8mm) with 2mm flat disk shaped top</t>
  </si>
  <si>
    <t>Anodized surgical steel nose screw, 20g (0.8mm) with 2mm ball top</t>
  </si>
  <si>
    <t>NSTC</t>
  </si>
  <si>
    <t>Anodized surgical steel nose screw, 20g (0.8mm) with 2mm round crystal tops</t>
  </si>
  <si>
    <t>SEGHT14</t>
  </si>
  <si>
    <t>PVD plated surgical steel hinged segment ring, 14g (1.6mm)</t>
  </si>
  <si>
    <t>SP20CN</t>
  </si>
  <si>
    <t>Surgical steel spiral, 20g (0.8mm) with two 3mm cones</t>
  </si>
  <si>
    <t>SPETB4</t>
  </si>
  <si>
    <t>Anodized surgical steel eyebrow spiral, 16g (1.2mm) with two 4mm balls</t>
  </si>
  <si>
    <t>SPT18B3</t>
  </si>
  <si>
    <t>PVD plated surgical steel spiral, 18g (1mm) with two 3mm balls</t>
  </si>
  <si>
    <t>SPT20B</t>
  </si>
  <si>
    <t>Anodized surgical steel eyebrow spiral, 20g (0.8mm) with two 3mm balls</t>
  </si>
  <si>
    <t>UBBEB</t>
  </si>
  <si>
    <t>Titanium G23 eyebrow barbell, 16g (1.2mm) with two 3mm balls</t>
  </si>
  <si>
    <t>UBBEBIN</t>
  </si>
  <si>
    <t>Titanium G23 eyebrow barbell, 1.2mm (16g) with two internally threaded 3mm balls</t>
  </si>
  <si>
    <t>UBNG</t>
  </si>
  <si>
    <t>Titanium G23 belly banana, 14g (1.6mm) with an upper 5mm and a lower 8mm plain titanium ball</t>
  </si>
  <si>
    <t>UCBEB</t>
  </si>
  <si>
    <t>Titanium G23 circular barbell, 16g (1.2mm) with two 3mm balls</t>
  </si>
  <si>
    <t>ULBB3IN</t>
  </si>
  <si>
    <t>Titanium G23 internally threaded labret, 1.2mm (16g) with a 3mm ball</t>
  </si>
  <si>
    <t>XABB14G</t>
  </si>
  <si>
    <t>Pack of 10 pcs. of bioflex barbell posts with external threading, 14g (1.6mm)</t>
  </si>
  <si>
    <t>XABN14G</t>
  </si>
  <si>
    <t>Pack of 10 pcs. of bioflex banana posts with external threading, 14g (1.6mm)</t>
  </si>
  <si>
    <t>XBAL3</t>
  </si>
  <si>
    <t>Pack of 10 pcs. of 3mm high polished surgical steel balls with 1.2mm threading (16g)</t>
  </si>
  <si>
    <t>XBT3S</t>
  </si>
  <si>
    <t>Pack of 10 pcs. of 3mm anodized surgical steel balls with threading 1.2mm (16g)</t>
  </si>
  <si>
    <t>XBT4G</t>
  </si>
  <si>
    <t>Pack of 10 pcs. of 4mm anodized surgical steel balls with threading 1.6mm (14g)</t>
  </si>
  <si>
    <t>XCNT4G</t>
  </si>
  <si>
    <t>Pack of 10 pcs. of 4mm anodized surgical steel cones with threading 1.6mm (14g)</t>
  </si>
  <si>
    <t>XCON3</t>
  </si>
  <si>
    <t>Pack of 10 pcs. of 3mm high polished surgical steel cones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</si>
  <si>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</si>
  <si>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</si>
  <si>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</si>
  <si>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</si>
  <si>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</si>
  <si>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</si>
  <si>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XJBT4S</t>
  </si>
  <si>
    <t>Color: Black Anodized w/ Aquamarine crystal</t>
  </si>
  <si>
    <t>Pack of 10 pcs. of 4mm anodized surgical steel balls with bezel set crystal and with 1.2mm threading (16g)</t>
  </si>
  <si>
    <t>XSAB3</t>
  </si>
  <si>
    <t>Set of 10 pcs. of 3mm acrylic ball in solid colors with 16g (1.2mm) threading</t>
  </si>
  <si>
    <t>Color: Pink</t>
  </si>
  <si>
    <t>XSAB4</t>
  </si>
  <si>
    <t>Set of 10 pcs. of 4mm acrylic ball in solid colors with 14g (1.6mm) threading</t>
  </si>
  <si>
    <t>XSACN3</t>
  </si>
  <si>
    <t>Set of 10 pcs. of 3mm solid color acrylic cones with 16g (1.2mm) threading</t>
  </si>
  <si>
    <t>XSACN4</t>
  </si>
  <si>
    <t>Set of 10 pcs. of 4mm solid color acrylic cones with 14g (1.6mm) threading</t>
  </si>
  <si>
    <t>XUCB16G</t>
  </si>
  <si>
    <t xml:space="preserve">Pack of 10 pcs. of high polished titanium G23 circular barbell posts threading 16g (1.2mm) </t>
  </si>
  <si>
    <t>XUVB3</t>
  </si>
  <si>
    <t>Set of 10 pcs. of 3mm acrylic UV balls with 16g (1.2mm) threading</t>
  </si>
  <si>
    <t>XUVB4</t>
  </si>
  <si>
    <t>Set of 10 pcs. of 4mm acrylic UV balls with 14g (1.6mm) threading</t>
  </si>
  <si>
    <t>XUVCN4</t>
  </si>
  <si>
    <t>Set of 10 pcs. of 4mm acrylic UV cones with 14g (1.6mm) threading</t>
  </si>
  <si>
    <t>ASPG2</t>
  </si>
  <si>
    <t>BBINDX14A</t>
  </si>
  <si>
    <t>BBINDCNX14A</t>
  </si>
  <si>
    <t>FTSI5/8</t>
  </si>
  <si>
    <t>IPTR6</t>
  </si>
  <si>
    <t>IPTR10</t>
  </si>
  <si>
    <t>LBCZIN4</t>
  </si>
  <si>
    <t>LBIRC3</t>
  </si>
  <si>
    <t>UBBEB16S3</t>
  </si>
  <si>
    <t>Thirteen Thousand Six Hundred Twenty Three and 42 cents THB</t>
  </si>
  <si>
    <t>Bio flexible eyebrow retainer, 16g (1.2mm) - length 1/4'' to 1/2'' (6mm to 12mm)</t>
  </si>
  <si>
    <t>Exchange Rate THB-THB</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</si>
  <si>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</si>
  <si>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</si>
  <si>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</si>
  <si>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</si>
  <si>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</si>
  <si>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</si>
  <si>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</si>
  <si>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</si>
  <si>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 xml:space="preserve">Credit 90 Days from the day order is picked up. </t>
  </si>
  <si>
    <t>Due Date</t>
  </si>
  <si>
    <t>Eight Thousand One Hundred Seventy Four and 05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</si>
</sst>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78" applyNumberFormat="1" applyFont="1" applyFill="1" applyBorder="1" applyAlignment="1">
      <alignment horizontal="center" vertical="center"/>
    </xf>
    <xf numFmtId="1" fontId="21" fillId="2" borderId="6" xfId="78" applyNumberFormat="1" applyFont="1" applyFill="1" applyBorder="1"/>
    <xf numFmtId="1" fontId="4" fillId="2" borderId="3" xfId="0" applyNumberFormat="1" applyFont="1" applyFill="1" applyBorder="1"/>
    <xf numFmtId="1" fontId="21" fillId="2" borderId="2" xfId="78" applyNumberFormat="1" applyFont="1" applyFill="1" applyBorder="1"/>
    <xf numFmtId="1" fontId="21" fillId="2" borderId="1" xfId="78" applyNumberFormat="1" applyFont="1" applyFill="1" applyBorder="1"/>
    <xf numFmtId="165" fontId="40" fillId="2" borderId="7" xfId="78" applyNumberFormat="1" applyFont="1" applyFill="1" applyBorder="1" applyAlignment="1">
      <alignment horizontal="center"/>
    </xf>
    <xf numFmtId="1" fontId="4" fillId="2" borderId="8" xfId="0" applyNumberFormat="1" applyFont="1" applyFill="1" applyBorder="1"/>
    <xf numFmtId="1" fontId="4" fillId="2" borderId="2" xfId="0" applyNumberFormat="1" applyFont="1" applyFill="1" applyBorder="1"/>
    <xf numFmtId="1" fontId="4" fillId="2" borderId="7" xfId="0"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2">
    <cellStyle name="Comma 2" xfId="7" xr:uid="{4D3C0830-D1FA-4E6C-B3C3-25DB6E6A31A5}"/>
    <cellStyle name="Comma 2 2" xfId="4430" xr:uid="{1355540F-3E4E-4E0B-9441-6BC08465049F}"/>
    <cellStyle name="Comma 2 2 2" xfId="4755" xr:uid="{49DD62C3-28A9-483B-A61E-3EF4FD81F343}"/>
    <cellStyle name="Comma 2 2 2 2" xfId="5326" xr:uid="{AA671920-56F7-4D64-B39C-9206C47CDE56}"/>
    <cellStyle name="Comma 2 2 3" xfId="4591" xr:uid="{898AEFF6-BFD9-4117-BE37-6EEB5B9DA3ED}"/>
    <cellStyle name="Comma 2 2 4" xfId="5351" xr:uid="{B7B9E326-9F35-4780-909C-456D1292C752}"/>
    <cellStyle name="Comma 3" xfId="4318" xr:uid="{496A4D2A-739D-4999-BABB-9A99ECEAEB66}"/>
    <cellStyle name="Comma 3 2" xfId="4432" xr:uid="{8F412BB1-E360-4606-92AC-0DC2FA77E26A}"/>
    <cellStyle name="Comma 3 2 2" xfId="4756" xr:uid="{9B08F5F1-F7D2-48BC-8373-FB5A7B56F3A2}"/>
    <cellStyle name="Comma 3 2 2 2" xfId="5327" xr:uid="{AD051E6F-F020-4D74-AFD9-C20FFEC4D4B3}"/>
    <cellStyle name="Comma 3 2 3" xfId="5325" xr:uid="{3FB1915E-9AB8-43F6-8159-B16C56E841BF}"/>
    <cellStyle name="Comma 3 2 4" xfId="5352" xr:uid="{83B0EDF8-A94B-498D-8DF7-90266BE42F43}"/>
    <cellStyle name="Currency 10" xfId="8" xr:uid="{D9669E5F-E976-436B-A1AB-99099C784E5C}"/>
    <cellStyle name="Currency 10 2" xfId="9" xr:uid="{2122A547-B07C-4062-A7A7-D4BC695F3B3C}"/>
    <cellStyle name="Currency 10 2 2" xfId="203" xr:uid="{C62FF94E-85C3-460F-B51C-CF7804D6C570}"/>
    <cellStyle name="Currency 10 2 2 2" xfId="4616" xr:uid="{3825ACEF-7033-421E-9110-1A0C71A31AD5}"/>
    <cellStyle name="Currency 10 2 3" xfId="4511" xr:uid="{8A129EF5-257B-4882-999C-62DDDADBC03E}"/>
    <cellStyle name="Currency 10 3" xfId="10" xr:uid="{85635E30-5D2B-48AF-B603-168F24C1DAFB}"/>
    <cellStyle name="Currency 10 3 2" xfId="204" xr:uid="{032B2088-A7AD-48BC-A0B1-E00F497214C8}"/>
    <cellStyle name="Currency 10 3 2 2" xfId="4617" xr:uid="{79523415-EBE6-44B0-86DA-F2C51F4114A7}"/>
    <cellStyle name="Currency 10 3 3" xfId="4512" xr:uid="{4C961CB8-3E5A-46EA-8E25-488EB490716C}"/>
    <cellStyle name="Currency 10 4" xfId="205" xr:uid="{C7B43C4E-968F-468D-91A3-600020377FC5}"/>
    <cellStyle name="Currency 10 4 2" xfId="4618" xr:uid="{3EF5112D-AD8E-4039-9ECC-E4CD419598BC}"/>
    <cellStyle name="Currency 10 5" xfId="4437" xr:uid="{6475E0D7-15C8-4D4D-8722-155F9EEA79FD}"/>
    <cellStyle name="Currency 10 6" xfId="4510" xr:uid="{539C37E2-651E-42A5-ACA7-9B19055C2850}"/>
    <cellStyle name="Currency 11" xfId="11" xr:uid="{F50B14FE-8B97-480C-9D53-96786DB82A26}"/>
    <cellStyle name="Currency 11 2" xfId="12" xr:uid="{2E079B88-C01E-4139-9397-B38B6E4B7FEF}"/>
    <cellStyle name="Currency 11 2 2" xfId="206" xr:uid="{CA885CE1-0A14-4F13-A235-50B42FE8E8C3}"/>
    <cellStyle name="Currency 11 2 2 2" xfId="4619" xr:uid="{F74E0CE1-5B3D-4734-9D6C-88F54F482721}"/>
    <cellStyle name="Currency 11 2 3" xfId="4514" xr:uid="{64FCD821-DDD0-4A0D-BA93-C9A77BF539F4}"/>
    <cellStyle name="Currency 11 3" xfId="13" xr:uid="{6CEE26B6-6266-4339-BFF8-E8D33FEE434B}"/>
    <cellStyle name="Currency 11 3 2" xfId="207" xr:uid="{A991E0F5-5F4F-40DE-995C-C960230D2D43}"/>
    <cellStyle name="Currency 11 3 2 2" xfId="4620" xr:uid="{901DED45-69BA-4AA9-896C-FA585AC96A47}"/>
    <cellStyle name="Currency 11 3 3" xfId="4515" xr:uid="{4820D0BC-038D-4DFA-A52E-2ABFDBF48533}"/>
    <cellStyle name="Currency 11 4" xfId="208" xr:uid="{85B146C5-B1A9-46E6-9C9E-DCAE926CE3A1}"/>
    <cellStyle name="Currency 11 4 2" xfId="4621" xr:uid="{6C31E255-6409-4132-9C92-428373DC8B1F}"/>
    <cellStyle name="Currency 11 5" xfId="4319" xr:uid="{836A998C-C070-4683-B2FD-D2A05C8FD8DE}"/>
    <cellStyle name="Currency 11 5 2" xfId="4438" xr:uid="{CD12B470-54FD-4617-A6D4-E5E66EF3F0D1}"/>
    <cellStyle name="Currency 11 5 3" xfId="4720" xr:uid="{5F7E8441-2740-4D76-ADD4-A4CE7EC69395}"/>
    <cellStyle name="Currency 11 5 3 2" xfId="5315" xr:uid="{CA1768C0-28A8-479C-9230-5209DF488E40}"/>
    <cellStyle name="Currency 11 5 3 3" xfId="4757" xr:uid="{81066584-83C4-4E12-A0FE-2C91327AB064}"/>
    <cellStyle name="Currency 11 5 4" xfId="4697" xr:uid="{80535947-F2C9-4523-A0A5-B23B567BF1DF}"/>
    <cellStyle name="Currency 11 6" xfId="4513" xr:uid="{43323328-3C60-4B38-9996-6E2A81A44164}"/>
    <cellStyle name="Currency 12" xfId="14" xr:uid="{45D8229E-8B07-4230-A641-08A2B61DFFB4}"/>
    <cellStyle name="Currency 12 2" xfId="15" xr:uid="{D7BB16E3-B4CC-4401-B909-D1B37721D0EE}"/>
    <cellStyle name="Currency 12 2 2" xfId="209" xr:uid="{29B36173-3CD2-4FC5-919F-D45B32AFCAA7}"/>
    <cellStyle name="Currency 12 2 2 2" xfId="4622" xr:uid="{7ABD2BC2-04B3-4470-8357-E1FA1C0E84BD}"/>
    <cellStyle name="Currency 12 2 3" xfId="4517" xr:uid="{7B98A4EA-5350-4A7E-A0C1-4C0EA9D22727}"/>
    <cellStyle name="Currency 12 3" xfId="210" xr:uid="{FAC560ED-9F06-4531-9955-D8566C2559C8}"/>
    <cellStyle name="Currency 12 3 2" xfId="4623" xr:uid="{C5701D68-0E73-4528-8610-0F1CD2282300}"/>
    <cellStyle name="Currency 12 4" xfId="4516" xr:uid="{16CCD87E-A50F-4BC0-985F-E89E4DB1A228}"/>
    <cellStyle name="Currency 13" xfId="16" xr:uid="{082AB981-9108-4974-A69B-2929C761EBF6}"/>
    <cellStyle name="Currency 13 2" xfId="4321" xr:uid="{CD43EB92-98D9-45A3-B885-11C640981C97}"/>
    <cellStyle name="Currency 13 3" xfId="4322" xr:uid="{801C7852-8B73-4BA0-A934-40C139BC1472}"/>
    <cellStyle name="Currency 13 3 2" xfId="4759" xr:uid="{A32B8DB0-4CF6-4838-8C94-19AACCD91E3D}"/>
    <cellStyle name="Currency 13 4" xfId="4320" xr:uid="{58945F37-AC6D-4CF3-B660-E6262EE7C1CA}"/>
    <cellStyle name="Currency 13 5" xfId="4758" xr:uid="{8AB8B83F-AB3D-4E48-BE03-9D7B728762F1}"/>
    <cellStyle name="Currency 14" xfId="17" xr:uid="{DE8547C4-8B02-401B-BA8D-EA4280D09B63}"/>
    <cellStyle name="Currency 14 2" xfId="211" xr:uid="{6A26F9EE-BEC8-44D3-83B4-08E824084FB3}"/>
    <cellStyle name="Currency 14 2 2" xfId="4624" xr:uid="{DCFAAD9A-4BCC-48B7-9F94-5B8C0D7B0A6F}"/>
    <cellStyle name="Currency 14 3" xfId="4518" xr:uid="{ECE1CFF6-89B1-4FE9-8270-406BD66A4815}"/>
    <cellStyle name="Currency 15" xfId="4414" xr:uid="{84ED22F8-1818-45B5-8666-7A3A5B8991D0}"/>
    <cellStyle name="Currency 15 2" xfId="5357" xr:uid="{36E8C48E-29FC-403B-970A-FA4D756953E4}"/>
    <cellStyle name="Currency 17" xfId="4323" xr:uid="{8226E669-C99A-49B4-A1A2-BE0B1BFC0424}"/>
    <cellStyle name="Currency 2" xfId="18" xr:uid="{C5182982-CE31-4622-9D93-79E91288A750}"/>
    <cellStyle name="Currency 2 2" xfId="19" xr:uid="{87D65B16-861E-4A5E-8226-EB5439C75ABE}"/>
    <cellStyle name="Currency 2 2 2" xfId="20" xr:uid="{C774A9FB-9425-4168-B5EC-ECC99F2F4EE6}"/>
    <cellStyle name="Currency 2 2 2 2" xfId="21" xr:uid="{C893CE35-25D9-4ED2-9E08-54BA9C650C8E}"/>
    <cellStyle name="Currency 2 2 2 2 2" xfId="4760" xr:uid="{26E55F6D-C537-403E-9B94-EA42C4B16AC7}"/>
    <cellStyle name="Currency 2 2 2 3" xfId="22" xr:uid="{169ACB6C-D85A-4257-81E9-16ABB43BF535}"/>
    <cellStyle name="Currency 2 2 2 3 2" xfId="212" xr:uid="{80BBA3B2-9A5F-453C-85C2-B2BC37828607}"/>
    <cellStyle name="Currency 2 2 2 3 2 2" xfId="4625" xr:uid="{A0746A38-6D96-4C15-A991-5C4157606C7A}"/>
    <cellStyle name="Currency 2 2 2 3 3" xfId="4521" xr:uid="{C73BE856-4C1D-475C-8CCE-7E878202B0B4}"/>
    <cellStyle name="Currency 2 2 2 4" xfId="213" xr:uid="{7BB89764-A3E4-40C4-A3DF-77385194571E}"/>
    <cellStyle name="Currency 2 2 2 4 2" xfId="4626" xr:uid="{707F3E21-8199-49FA-A8F5-7D1236934D78}"/>
    <cellStyle name="Currency 2 2 2 5" xfId="4520" xr:uid="{D658F853-CA9A-4912-A0D2-7313319395C9}"/>
    <cellStyle name="Currency 2 2 3" xfId="214" xr:uid="{025361F6-EC21-4E96-823D-998EAA9060CF}"/>
    <cellStyle name="Currency 2 2 3 2" xfId="4627" xr:uid="{FC45BA37-B378-4B16-94F4-871D031CA1BC}"/>
    <cellStyle name="Currency 2 2 4" xfId="4519" xr:uid="{2851FB21-E6C1-4C17-987C-2BBB405D0F7C}"/>
    <cellStyle name="Currency 2 3" xfId="23" xr:uid="{61C3784A-51CD-4D2F-B712-3BD29138D653}"/>
    <cellStyle name="Currency 2 3 2" xfId="215" xr:uid="{0746490F-593C-4D20-B22A-4D0CF0E92E38}"/>
    <cellStyle name="Currency 2 3 2 2" xfId="4628" xr:uid="{9B146CA2-E8C7-45EE-9010-01A41C65D526}"/>
    <cellStyle name="Currency 2 3 3" xfId="4522" xr:uid="{85FFBFC3-A244-44DA-BDB1-8AE0FA748D81}"/>
    <cellStyle name="Currency 2 4" xfId="216" xr:uid="{D91B44FC-6AB1-4BE4-8147-984D3E7B40BC}"/>
    <cellStyle name="Currency 2 4 2" xfId="217" xr:uid="{81C9201F-EB29-4239-8297-B36A0254722F}"/>
    <cellStyle name="Currency 2 5" xfId="218" xr:uid="{E2ACEC93-9E59-4E3A-A70A-E4E613C64553}"/>
    <cellStyle name="Currency 2 5 2" xfId="219" xr:uid="{751C65E1-3457-4ED5-8729-6C66B8CD09D8}"/>
    <cellStyle name="Currency 2 6" xfId="220" xr:uid="{AF03FA57-FEC6-4ABC-98F3-FB545EF70072}"/>
    <cellStyle name="Currency 3" xfId="24" xr:uid="{B0F91DA7-6072-4231-96C6-7E286F5A5C29}"/>
    <cellStyle name="Currency 3 2" xfId="25" xr:uid="{9543554F-5FBB-49F4-88DB-A7BE3B9CA635}"/>
    <cellStyle name="Currency 3 2 2" xfId="221" xr:uid="{E16436F6-1343-416B-84FA-FF67793ED396}"/>
    <cellStyle name="Currency 3 2 2 2" xfId="4629" xr:uid="{E241CA79-0770-44F2-9659-B0285FBEE286}"/>
    <cellStyle name="Currency 3 2 3" xfId="4524" xr:uid="{2D5BD0EB-CEC8-41C6-BED4-DD380FE4F5C2}"/>
    <cellStyle name="Currency 3 3" xfId="26" xr:uid="{D2D88FA3-C714-49DD-9A7B-5AE84821A707}"/>
    <cellStyle name="Currency 3 3 2" xfId="222" xr:uid="{A9977CBF-B02C-4CD6-97BF-B341F0E28000}"/>
    <cellStyle name="Currency 3 3 2 2" xfId="4630" xr:uid="{947DA9EC-19C9-43B7-98F8-143D26E307F1}"/>
    <cellStyle name="Currency 3 3 3" xfId="4525" xr:uid="{1101A600-968D-49BE-9ED4-63AA6432E896}"/>
    <cellStyle name="Currency 3 4" xfId="27" xr:uid="{14A6C2BC-0D30-4A44-8BE4-A7D39810E4B2}"/>
    <cellStyle name="Currency 3 4 2" xfId="223" xr:uid="{2D54F465-00F8-4DE6-AD4A-2E6355AB39E5}"/>
    <cellStyle name="Currency 3 4 2 2" xfId="4631" xr:uid="{FB8816EA-DB2C-4BAB-8873-BBFDF481C9BD}"/>
    <cellStyle name="Currency 3 4 3" xfId="4526" xr:uid="{3CEF6F4D-5A38-4257-94FB-3D77FBD42419}"/>
    <cellStyle name="Currency 3 5" xfId="224" xr:uid="{F2DEB803-7675-4D7D-9E0E-4C2C43F01A8B}"/>
    <cellStyle name="Currency 3 5 2" xfId="4632" xr:uid="{96F36BC8-FA7B-4C0B-8E93-C785BBD8564D}"/>
    <cellStyle name="Currency 3 6" xfId="4523" xr:uid="{4C5D1715-AE13-4DA5-8CD3-D5DE4B742E20}"/>
    <cellStyle name="Currency 4" xfId="28" xr:uid="{65F1B446-0990-447D-95B0-7BAAEF76E01A}"/>
    <cellStyle name="Currency 4 2" xfId="29" xr:uid="{A8C22547-BA95-4C9A-91E1-3F226CEE9B93}"/>
    <cellStyle name="Currency 4 2 2" xfId="225" xr:uid="{46ED8BD1-9F20-4976-9D82-10CC25AD695D}"/>
    <cellStyle name="Currency 4 2 2 2" xfId="4633" xr:uid="{C5BB125F-FE01-49F9-9F9B-AEB1746FA385}"/>
    <cellStyle name="Currency 4 2 3" xfId="4528" xr:uid="{F43EB52A-7EB9-4F6E-98C6-27C7007E7F72}"/>
    <cellStyle name="Currency 4 3" xfId="30" xr:uid="{2E4C7F64-F2EC-46BB-B45D-1B095CA83999}"/>
    <cellStyle name="Currency 4 3 2" xfId="226" xr:uid="{7D61B913-60F3-475A-8D16-676EAA9EB899}"/>
    <cellStyle name="Currency 4 3 2 2" xfId="4634" xr:uid="{235E310F-2D5D-4CC0-A69A-F1940C06A4DA}"/>
    <cellStyle name="Currency 4 3 3" xfId="4529" xr:uid="{08C9A8E4-4239-4342-ACFC-F0B0A0472738}"/>
    <cellStyle name="Currency 4 4" xfId="227" xr:uid="{BB25C724-EB2D-4DB8-81D7-2262C4AC9C4F}"/>
    <cellStyle name="Currency 4 4 2" xfId="4635" xr:uid="{4D3BC713-00E8-4EFE-9CD2-2C3505D28271}"/>
    <cellStyle name="Currency 4 5" xfId="4324" xr:uid="{15258647-21A9-42AF-80D3-60D5406407B5}"/>
    <cellStyle name="Currency 4 5 2" xfId="4439" xr:uid="{BF5A61EE-9286-4670-8619-1C4DAA027818}"/>
    <cellStyle name="Currency 4 5 3" xfId="4721" xr:uid="{ECB795AB-1950-42A6-8DEE-F40441D02A83}"/>
    <cellStyle name="Currency 4 5 3 2" xfId="5316" xr:uid="{77B7465B-5793-4E46-B546-D29D49166694}"/>
    <cellStyle name="Currency 4 5 3 3" xfId="4761" xr:uid="{9B40D26D-2210-40B5-80A9-DDCA8D7EC7A7}"/>
    <cellStyle name="Currency 4 5 4" xfId="4698" xr:uid="{C0D7A92F-36D0-4AFC-BB38-A15B361E61D7}"/>
    <cellStyle name="Currency 4 6" xfId="4527" xr:uid="{05AA1F66-2FBC-4E19-9988-95A92F0FE488}"/>
    <cellStyle name="Currency 5" xfId="31" xr:uid="{A88300BA-E946-4A9B-B448-FCACE673D1FA}"/>
    <cellStyle name="Currency 5 2" xfId="32" xr:uid="{55586C4F-235C-448B-B002-327485B85039}"/>
    <cellStyle name="Currency 5 2 2" xfId="228" xr:uid="{015DA5CF-9C3C-46E2-87B1-8C9D2A427085}"/>
    <cellStyle name="Currency 5 2 2 2" xfId="4636" xr:uid="{2D05E3F1-77AB-4033-8C23-7358C2CFB2F5}"/>
    <cellStyle name="Currency 5 2 3" xfId="4530" xr:uid="{3C2F3402-D600-456C-8241-7783ACE63582}"/>
    <cellStyle name="Currency 5 3" xfId="4325" xr:uid="{8FEA4D09-8FF6-4E78-B5A0-949C6D756F24}"/>
    <cellStyle name="Currency 5 3 2" xfId="4440" xr:uid="{0CED4390-E3E6-4CFA-972A-30F2BF8D2DB4}"/>
    <cellStyle name="Currency 5 3 2 2" xfId="5306" xr:uid="{9E2CACB9-4454-40FF-9FE8-DB59A0904ED8}"/>
    <cellStyle name="Currency 5 3 2 3" xfId="4763" xr:uid="{B6B92533-4CE0-4F81-85E0-BFAA75DF9F7D}"/>
    <cellStyle name="Currency 5 4" xfId="4762" xr:uid="{7B1D3996-B33F-42F7-988C-20512B9154B8}"/>
    <cellStyle name="Currency 6" xfId="33" xr:uid="{F0EE5BFA-5976-452C-9400-75A763ACFB56}"/>
    <cellStyle name="Currency 6 2" xfId="229" xr:uid="{DD1222EA-AB31-4058-B7FB-8E03841C5C7C}"/>
    <cellStyle name="Currency 6 2 2" xfId="4637" xr:uid="{D311B34D-9E0B-4784-8DF8-F6A7E527B44A}"/>
    <cellStyle name="Currency 6 3" xfId="4326" xr:uid="{85EDED79-A6C8-45AA-BCE7-E87631EDC714}"/>
    <cellStyle name="Currency 6 3 2" xfId="4441" xr:uid="{0020701A-DBBA-45E0-87D9-A39BCA85DAA5}"/>
    <cellStyle name="Currency 6 3 3" xfId="4722" xr:uid="{F0817A01-5802-47EC-9DD2-19F5422FBBC8}"/>
    <cellStyle name="Currency 6 3 3 2" xfId="5317" xr:uid="{05275317-0CDB-4679-8DFD-8A6D051E6BC2}"/>
    <cellStyle name="Currency 6 3 3 3" xfId="4764" xr:uid="{C658048C-6E8A-4EAB-8417-BB87A55E3118}"/>
    <cellStyle name="Currency 6 3 4" xfId="4699" xr:uid="{D75947F1-8649-47E7-9A7C-3F192EC220F8}"/>
    <cellStyle name="Currency 6 4" xfId="4531" xr:uid="{9CD3F2B5-03B8-4D0F-8A75-2A1F5A13C256}"/>
    <cellStyle name="Currency 7" xfId="34" xr:uid="{9DA6512D-284D-4379-83DB-E04BCF70C538}"/>
    <cellStyle name="Currency 7 2" xfId="35" xr:uid="{0DE4B1EC-380B-4007-910D-317B566E9824}"/>
    <cellStyle name="Currency 7 2 2" xfId="250" xr:uid="{1CFC4DFC-C417-4DE8-A3BD-DA5F18A9967D}"/>
    <cellStyle name="Currency 7 2 2 2" xfId="4638" xr:uid="{135F218A-39F4-46C9-8368-D790C8D034C3}"/>
    <cellStyle name="Currency 7 2 3" xfId="4533" xr:uid="{87904D32-3E70-4598-8DCD-232F49404F9B}"/>
    <cellStyle name="Currency 7 3" xfId="230" xr:uid="{C4FA38D0-12E6-4619-AE0E-9015A5F1E84D}"/>
    <cellStyle name="Currency 7 3 2" xfId="4639" xr:uid="{83F40509-5FC5-4609-96AB-45FBD8195C77}"/>
    <cellStyle name="Currency 7 4" xfId="4442" xr:uid="{B65C159A-B6CC-4F8F-950A-97A60D4ED025}"/>
    <cellStyle name="Currency 7 5" xfId="4532" xr:uid="{BA47B471-F01D-42E6-B8EE-0A6B32F74D25}"/>
    <cellStyle name="Currency 8" xfId="36" xr:uid="{577ED17D-25BF-459F-B2C9-CAF096FDD243}"/>
    <cellStyle name="Currency 8 2" xfId="37" xr:uid="{6538C1E2-D7D6-4BC2-A42E-C213A156C5A5}"/>
    <cellStyle name="Currency 8 2 2" xfId="231" xr:uid="{025C76B5-0998-407E-83BF-54AF5205BE25}"/>
    <cellStyle name="Currency 8 2 2 2" xfId="4640" xr:uid="{FA910669-B7B7-4034-A971-7A535120EA97}"/>
    <cellStyle name="Currency 8 2 3" xfId="4535" xr:uid="{46E12431-E4FF-4DA4-A134-15AF5B723685}"/>
    <cellStyle name="Currency 8 3" xfId="38" xr:uid="{989C89A9-A421-4C9B-9FA3-C11D16BAFA61}"/>
    <cellStyle name="Currency 8 3 2" xfId="232" xr:uid="{9BF78354-BD01-46BD-8BC0-4720B835FC69}"/>
    <cellStyle name="Currency 8 3 2 2" xfId="4641" xr:uid="{602B8AB4-2A52-484C-8B8D-86CF0CC5405D}"/>
    <cellStyle name="Currency 8 3 3" xfId="4536" xr:uid="{89C1F40A-A46B-485E-B9BC-50781B9AFCB1}"/>
    <cellStyle name="Currency 8 4" xfId="39" xr:uid="{565F1FA7-D719-47C9-BD5C-2F3CDD22BC4E}"/>
    <cellStyle name="Currency 8 4 2" xfId="233" xr:uid="{57D6DD05-5902-4B60-B3CE-B232C64FE1DD}"/>
    <cellStyle name="Currency 8 4 2 2" xfId="4642" xr:uid="{90DEEDDB-6685-4278-BDEB-9ED37DFBBBB5}"/>
    <cellStyle name="Currency 8 4 3" xfId="4537" xr:uid="{770B16FF-BFB8-4347-B87A-448C2ACA6E56}"/>
    <cellStyle name="Currency 8 5" xfId="234" xr:uid="{852037E1-AB75-40CB-88A1-9DB9E2A884F3}"/>
    <cellStyle name="Currency 8 5 2" xfId="4643" xr:uid="{92B885EE-E9A0-42F2-9F1B-655FA78BFF3E}"/>
    <cellStyle name="Currency 8 6" xfId="4443" xr:uid="{042A8C6A-1C9D-4172-844E-4274BD96C171}"/>
    <cellStyle name="Currency 8 7" xfId="4534" xr:uid="{1B70EBD5-5BA1-4611-BB7A-FA53FD5B7EF8}"/>
    <cellStyle name="Currency 9" xfId="40" xr:uid="{E7366745-616D-4AD1-94C6-AAA2AC48823E}"/>
    <cellStyle name="Currency 9 2" xfId="41" xr:uid="{134BF16D-B7AA-4003-B280-0D03AE9CCC61}"/>
    <cellStyle name="Currency 9 2 2" xfId="235" xr:uid="{4A478BB6-0A62-4F9E-8982-7D52663018D2}"/>
    <cellStyle name="Currency 9 2 2 2" xfId="4644" xr:uid="{E34AE399-38C3-41FB-96E8-26678876547B}"/>
    <cellStyle name="Currency 9 2 3" xfId="4539" xr:uid="{531916BC-456F-4F55-89E0-43EC0EADA303}"/>
    <cellStyle name="Currency 9 3" xfId="42" xr:uid="{7722C87E-800A-4506-90B7-EC5DC9E186B8}"/>
    <cellStyle name="Currency 9 3 2" xfId="236" xr:uid="{715103FB-CDBA-4B2F-88E2-62BC33AF1E90}"/>
    <cellStyle name="Currency 9 3 2 2" xfId="4645" xr:uid="{D53657A8-1717-4F58-8695-60CE87AF5E83}"/>
    <cellStyle name="Currency 9 3 3" xfId="4540" xr:uid="{B1DA8ABA-6B92-4C6B-AB3C-DE4B6F65E25C}"/>
    <cellStyle name="Currency 9 4" xfId="237" xr:uid="{61722287-000B-49FF-BD79-DB2E9922166A}"/>
    <cellStyle name="Currency 9 4 2" xfId="4646" xr:uid="{AD22F912-B7BE-4B75-8C83-3EA9E0A66BD6}"/>
    <cellStyle name="Currency 9 5" xfId="4327" xr:uid="{661AFB73-ED21-47C0-B675-8CC9ACE29AF0}"/>
    <cellStyle name="Currency 9 5 2" xfId="4444" xr:uid="{3970BF4F-F530-4510-85DD-00735FF527C2}"/>
    <cellStyle name="Currency 9 5 3" xfId="4723" xr:uid="{31B7F9F6-574A-47EB-ACB3-D19AAA72F095}"/>
    <cellStyle name="Currency 9 5 4" xfId="4700" xr:uid="{97CA7241-28F4-4952-9747-B044A2B10791}"/>
    <cellStyle name="Currency 9 6" xfId="4538" xr:uid="{F6912DB0-6FDA-423F-965A-65882CE81D7D}"/>
    <cellStyle name="Hyperlink 2" xfId="6" xr:uid="{6CFFD761-E1C4-4FFC-9C82-FDD569F38491}"/>
    <cellStyle name="Hyperlink 2 2" xfId="5361" xr:uid="{31618749-4837-4745-88B3-841447315F56}"/>
    <cellStyle name="Hyperlink 3" xfId="202" xr:uid="{B0C69B47-CA07-4B62-864F-81616ED92626}"/>
    <cellStyle name="Hyperlink 3 2" xfId="4415" xr:uid="{1A6C3D89-28CB-44EB-BD4B-49F833FFF7AD}"/>
    <cellStyle name="Hyperlink 3 3" xfId="4328" xr:uid="{737B3BD0-446D-4F9E-8380-C64970EECE8E}"/>
    <cellStyle name="Hyperlink 4" xfId="4329" xr:uid="{29EC6E13-9284-410B-B4AE-9C06DAFC06B4}"/>
    <cellStyle name="Hyperlink 4 2" xfId="5355" xr:uid="{7F6B7A19-B598-4466-ABE5-C0E86ACA179C}"/>
    <cellStyle name="Normal" xfId="0" builtinId="0"/>
    <cellStyle name="Normal 10" xfId="43" xr:uid="{E5015F37-3A71-405F-9BE4-D0489B69CC3E}"/>
    <cellStyle name="Normal 10 10" xfId="903" xr:uid="{58887D02-01F4-4E5B-8017-D2A6246D317F}"/>
    <cellStyle name="Normal 10 10 2" xfId="2508" xr:uid="{5EB817A4-5A6E-41ED-98BA-B0F4679EFFDB}"/>
    <cellStyle name="Normal 10 10 2 2" xfId="4331" xr:uid="{AB89DE7B-4E5C-4BF2-AF64-8F5D1814208A}"/>
    <cellStyle name="Normal 10 10 2 3" xfId="4675" xr:uid="{AD7B2FE3-6CD9-45DB-AC3A-45059B45F8BC}"/>
    <cellStyle name="Normal 10 10 3" xfId="2509" xr:uid="{E6F94C6B-1B5E-4630-9368-8CDDFE0AA5BF}"/>
    <cellStyle name="Normal 10 10 4" xfId="2510" xr:uid="{DFA30BA2-1813-47B8-BC70-A64B71F0DD9A}"/>
    <cellStyle name="Normal 10 11" xfId="2511" xr:uid="{C32543A5-4FDA-4AFE-9303-A06941FE736C}"/>
    <cellStyle name="Normal 10 11 2" xfId="2512" xr:uid="{A87765F3-D5BA-4F67-A50E-5EEBF736759C}"/>
    <cellStyle name="Normal 10 11 3" xfId="2513" xr:uid="{BDA90002-5790-4675-A825-F2C9C11DDD2F}"/>
    <cellStyle name="Normal 10 11 4" xfId="2514" xr:uid="{2A747924-544C-475A-9D95-206DD0A2C066}"/>
    <cellStyle name="Normal 10 12" xfId="2515" xr:uid="{8B7D9BE1-C94F-4ABF-86BC-F2C31679B296}"/>
    <cellStyle name="Normal 10 12 2" xfId="2516" xr:uid="{B57B47D8-7279-44CC-A762-AFA1012A60C8}"/>
    <cellStyle name="Normal 10 13" xfId="2517" xr:uid="{FEEE6B78-3134-47E3-A260-FCB812E082D0}"/>
    <cellStyle name="Normal 10 14" xfId="2518" xr:uid="{7C5CC46F-5EE4-4929-A450-06E62A70CD4B}"/>
    <cellStyle name="Normal 10 15" xfId="2519" xr:uid="{9C9A210A-336F-4D13-B27C-6D6DFA4645A0}"/>
    <cellStyle name="Normal 10 2" xfId="44" xr:uid="{647074B0-7F16-48D8-86E3-65A0D04A3667}"/>
    <cellStyle name="Normal 10 2 10" xfId="2520" xr:uid="{E04D8DC4-4253-44E7-BB3D-ADB68B01A123}"/>
    <cellStyle name="Normal 10 2 11" xfId="2521" xr:uid="{6B9E823D-6EE8-4C8A-9DFA-B944E5C976EF}"/>
    <cellStyle name="Normal 10 2 2" xfId="45" xr:uid="{E3F46C74-0B86-4320-BAEF-B49C957BC5A9}"/>
    <cellStyle name="Normal 10 2 2 2" xfId="46" xr:uid="{DD5C64D9-3F55-4D6A-881A-5E01A7BBCC5F}"/>
    <cellStyle name="Normal 10 2 2 2 2" xfId="238" xr:uid="{AA9B3487-72A4-4F6D-9B9E-9073E0A4C816}"/>
    <cellStyle name="Normal 10 2 2 2 2 2" xfId="454" xr:uid="{CDFD97FB-EA8D-4C99-86B9-D196B42789B7}"/>
    <cellStyle name="Normal 10 2 2 2 2 2 2" xfId="455" xr:uid="{F4C35B88-E055-499A-897F-1F8DA80A0A0E}"/>
    <cellStyle name="Normal 10 2 2 2 2 2 2 2" xfId="904" xr:uid="{8DAAA15B-077B-491B-B2E7-3D5B9D915839}"/>
    <cellStyle name="Normal 10 2 2 2 2 2 2 2 2" xfId="905" xr:uid="{BF500F4E-1DA7-400A-A59B-9278C0DA9818}"/>
    <cellStyle name="Normal 10 2 2 2 2 2 2 3" xfId="906" xr:uid="{1F5BEF1B-BFC7-432C-8376-83E3EBC2C89F}"/>
    <cellStyle name="Normal 10 2 2 2 2 2 3" xfId="907" xr:uid="{1CCC16BA-2132-4FB9-A142-F4A4B851FFA8}"/>
    <cellStyle name="Normal 10 2 2 2 2 2 3 2" xfId="908" xr:uid="{51645FD8-5C7D-4587-8908-D7BF24426EC0}"/>
    <cellStyle name="Normal 10 2 2 2 2 2 4" xfId="909" xr:uid="{5ACFA0EC-3927-4F10-99B4-3D21A8F11373}"/>
    <cellStyle name="Normal 10 2 2 2 2 3" xfId="456" xr:uid="{0E0FBE63-2039-46D9-AAD6-15B0605C2BEF}"/>
    <cellStyle name="Normal 10 2 2 2 2 3 2" xfId="910" xr:uid="{28224D5C-7F42-445D-A69A-8B621F502E11}"/>
    <cellStyle name="Normal 10 2 2 2 2 3 2 2" xfId="911" xr:uid="{211EC226-4785-4EEC-9EC6-A869FC782038}"/>
    <cellStyle name="Normal 10 2 2 2 2 3 3" xfId="912" xr:uid="{3C24915B-5A2B-4C3A-BBEB-BAB2EBCE1868}"/>
    <cellStyle name="Normal 10 2 2 2 2 3 4" xfId="2522" xr:uid="{B8D81124-6C0B-4DB6-B9CF-08C4415505A6}"/>
    <cellStyle name="Normal 10 2 2 2 2 4" xfId="913" xr:uid="{3E53BDCF-65D0-4E9A-A75F-9306C0851542}"/>
    <cellStyle name="Normal 10 2 2 2 2 4 2" xfId="914" xr:uid="{9081DC40-8CE2-4852-A6F1-A78140907210}"/>
    <cellStyle name="Normal 10 2 2 2 2 5" xfId="915" xr:uid="{EAD4F1AB-6FE0-4A72-9813-6CA9F42622AE}"/>
    <cellStyle name="Normal 10 2 2 2 2 6" xfId="2523" xr:uid="{1A9D99F5-6D7C-49C1-A838-CD755B356074}"/>
    <cellStyle name="Normal 10 2 2 2 3" xfId="239" xr:uid="{2D5D5788-EABF-45FB-80E8-176B784CC498}"/>
    <cellStyle name="Normal 10 2 2 2 3 2" xfId="457" xr:uid="{113A6DDB-12D2-41D1-BEA9-C2886AF02D36}"/>
    <cellStyle name="Normal 10 2 2 2 3 2 2" xfId="458" xr:uid="{BE595578-A374-4E1D-91B1-86B7645E90B4}"/>
    <cellStyle name="Normal 10 2 2 2 3 2 2 2" xfId="916" xr:uid="{ADDDEAD8-6074-42EF-87D1-F22A67C39B96}"/>
    <cellStyle name="Normal 10 2 2 2 3 2 2 2 2" xfId="917" xr:uid="{087C365D-C54D-4795-9C03-180DF308BF35}"/>
    <cellStyle name="Normal 10 2 2 2 3 2 2 3" xfId="918" xr:uid="{C6EA05BF-0965-4527-BE82-4D2403C951FE}"/>
    <cellStyle name="Normal 10 2 2 2 3 2 3" xfId="919" xr:uid="{C4067B1F-2571-4268-B438-48D3AB669D9C}"/>
    <cellStyle name="Normal 10 2 2 2 3 2 3 2" xfId="920" xr:uid="{89D1AAAA-DE2D-4333-A17D-EC8F296EC4A7}"/>
    <cellStyle name="Normal 10 2 2 2 3 2 4" xfId="921" xr:uid="{89FEA527-9CFC-4BC1-8299-E6D3A7E66A28}"/>
    <cellStyle name="Normal 10 2 2 2 3 3" xfId="459" xr:uid="{63865956-F076-4F17-A630-6794E6131D5D}"/>
    <cellStyle name="Normal 10 2 2 2 3 3 2" xfId="922" xr:uid="{6179E3F4-FD6E-4968-999C-92318913D5F9}"/>
    <cellStyle name="Normal 10 2 2 2 3 3 2 2" xfId="923" xr:uid="{851675D3-53A1-407C-9495-EE4C812B7165}"/>
    <cellStyle name="Normal 10 2 2 2 3 3 3" xfId="924" xr:uid="{BA55F82F-A0F3-44B0-805C-E887EC142F0F}"/>
    <cellStyle name="Normal 10 2 2 2 3 4" xfId="925" xr:uid="{0D948E89-F785-4AF1-AF75-F7CED3F232C2}"/>
    <cellStyle name="Normal 10 2 2 2 3 4 2" xfId="926" xr:uid="{572EDA86-15A9-4E2D-9CA8-FDACAEAB7149}"/>
    <cellStyle name="Normal 10 2 2 2 3 5" xfId="927" xr:uid="{4FBEF809-C6D4-44CB-8FD1-31861BFE7136}"/>
    <cellStyle name="Normal 10 2 2 2 4" xfId="460" xr:uid="{E3BBE573-C9C7-422D-A34D-0CCFBBBA8F44}"/>
    <cellStyle name="Normal 10 2 2 2 4 2" xfId="461" xr:uid="{49234BBC-8898-4E6D-AD8A-B46CD48FEA6A}"/>
    <cellStyle name="Normal 10 2 2 2 4 2 2" xfId="928" xr:uid="{B2241D6A-21FE-4735-9D5B-FDC6C9078A14}"/>
    <cellStyle name="Normal 10 2 2 2 4 2 2 2" xfId="929" xr:uid="{7198A1A8-498C-4E06-A284-5AF30E3D0C54}"/>
    <cellStyle name="Normal 10 2 2 2 4 2 3" xfId="930" xr:uid="{A90E8344-2F2B-45AA-ACD3-4697B9B1E136}"/>
    <cellStyle name="Normal 10 2 2 2 4 3" xfId="931" xr:uid="{12EC1933-28EE-4C50-ABEE-DC2DE3385862}"/>
    <cellStyle name="Normal 10 2 2 2 4 3 2" xfId="932" xr:uid="{30F01E66-B284-47B6-AA75-A089F35034CF}"/>
    <cellStyle name="Normal 10 2 2 2 4 4" xfId="933" xr:uid="{10545E54-C390-4799-90A6-7FEAEC72C570}"/>
    <cellStyle name="Normal 10 2 2 2 5" xfId="462" xr:uid="{D2B14DEA-56FF-437A-833E-B3515ADBF055}"/>
    <cellStyle name="Normal 10 2 2 2 5 2" xfId="934" xr:uid="{9F0F7781-351A-4AFA-9C3E-3C112CB54BDD}"/>
    <cellStyle name="Normal 10 2 2 2 5 2 2" xfId="935" xr:uid="{AC56A075-607B-43EC-A498-C013580A41F8}"/>
    <cellStyle name="Normal 10 2 2 2 5 3" xfId="936" xr:uid="{AA1B63AC-E7DF-4A17-A848-A7363E29C91F}"/>
    <cellStyle name="Normal 10 2 2 2 5 4" xfId="2524" xr:uid="{4B089D51-1CE6-459E-ADFC-BBAB610B5388}"/>
    <cellStyle name="Normal 10 2 2 2 6" xfId="937" xr:uid="{0376AA27-FD04-4140-831E-6AB5D2A14EE1}"/>
    <cellStyle name="Normal 10 2 2 2 6 2" xfId="938" xr:uid="{440B3297-B8F6-405C-9600-34F80F111EFC}"/>
    <cellStyle name="Normal 10 2 2 2 7" xfId="939" xr:uid="{3C0F3822-FE18-47A3-83D3-CAE044A0199F}"/>
    <cellStyle name="Normal 10 2 2 2 8" xfId="2525" xr:uid="{65E5EC49-7F22-48B4-8175-3E0591736599}"/>
    <cellStyle name="Normal 10 2 2 3" xfId="240" xr:uid="{477A949B-CE94-41AA-99CE-A85C42EA615D}"/>
    <cellStyle name="Normal 10 2 2 3 2" xfId="463" xr:uid="{FA5372FA-D90E-4631-89A2-79806AD2C905}"/>
    <cellStyle name="Normal 10 2 2 3 2 2" xfId="464" xr:uid="{3992D0CD-34B8-4B47-A8BC-CE0520CB68C5}"/>
    <cellStyle name="Normal 10 2 2 3 2 2 2" xfId="940" xr:uid="{0906F723-7F1E-4B32-B886-4F67ABCB43C7}"/>
    <cellStyle name="Normal 10 2 2 3 2 2 2 2" xfId="941" xr:uid="{5ADBC1DB-B4B6-46A9-A271-62185DC9B52D}"/>
    <cellStyle name="Normal 10 2 2 3 2 2 3" xfId="942" xr:uid="{EF37E7C5-9407-422E-B504-D07009389C40}"/>
    <cellStyle name="Normal 10 2 2 3 2 3" xfId="943" xr:uid="{EFF31FD7-2F5E-4EE0-808F-EA6B310E0AC6}"/>
    <cellStyle name="Normal 10 2 2 3 2 3 2" xfId="944" xr:uid="{04BBF4A8-7117-4D88-8A71-9F03540F64C4}"/>
    <cellStyle name="Normal 10 2 2 3 2 4" xfId="945" xr:uid="{82F182A6-143B-407B-BD38-D7E10BE21CED}"/>
    <cellStyle name="Normal 10 2 2 3 3" xfId="465" xr:uid="{7AF0197B-5CA2-4096-8ECA-D1D737F0DF26}"/>
    <cellStyle name="Normal 10 2 2 3 3 2" xfId="946" xr:uid="{D4E06310-37F3-4B43-B67A-347D896ADEA0}"/>
    <cellStyle name="Normal 10 2 2 3 3 2 2" xfId="947" xr:uid="{8148F6C9-C734-4F3D-887D-18B66ACB4975}"/>
    <cellStyle name="Normal 10 2 2 3 3 3" xfId="948" xr:uid="{6BD6D00B-27DD-4D25-9715-2B412CFD5993}"/>
    <cellStyle name="Normal 10 2 2 3 3 4" xfId="2526" xr:uid="{CC972956-2BFF-444B-B7A9-A9A3CD41B971}"/>
    <cellStyle name="Normal 10 2 2 3 4" xfId="949" xr:uid="{E3561CBA-1620-422E-8C57-26A6E8800839}"/>
    <cellStyle name="Normal 10 2 2 3 4 2" xfId="950" xr:uid="{3D5E738B-CD07-4285-9F97-8F75260F868B}"/>
    <cellStyle name="Normal 10 2 2 3 5" xfId="951" xr:uid="{289B1C76-F576-4C00-BAB2-227E7DE17A38}"/>
    <cellStyle name="Normal 10 2 2 3 6" xfId="2527" xr:uid="{DAE9E334-CFC4-456A-BBD1-375F9D4BB8F4}"/>
    <cellStyle name="Normal 10 2 2 4" xfId="241" xr:uid="{E9144855-D5A3-4B76-B668-D1C24B305A49}"/>
    <cellStyle name="Normal 10 2 2 4 2" xfId="466" xr:uid="{BEC79612-9C57-4992-BFEA-514752A128EA}"/>
    <cellStyle name="Normal 10 2 2 4 2 2" xfId="467" xr:uid="{6399D138-FD69-4770-A8B8-3FDAC5572C07}"/>
    <cellStyle name="Normal 10 2 2 4 2 2 2" xfId="952" xr:uid="{CE67C0A3-7C6D-4DB5-8FFD-AAC25E1E7E55}"/>
    <cellStyle name="Normal 10 2 2 4 2 2 2 2" xfId="953" xr:uid="{AD05E10A-4D0A-4008-8E94-EC82427BA363}"/>
    <cellStyle name="Normal 10 2 2 4 2 2 3" xfId="954" xr:uid="{2331B4BE-6D7B-47D7-91E1-D2A056B4A5C3}"/>
    <cellStyle name="Normal 10 2 2 4 2 3" xfId="955" xr:uid="{2C5B8114-1A44-44C2-AE7B-5F5B8C228AA2}"/>
    <cellStyle name="Normal 10 2 2 4 2 3 2" xfId="956" xr:uid="{2DBD67DD-6471-440B-95D4-62F4A262E1CF}"/>
    <cellStyle name="Normal 10 2 2 4 2 4" xfId="957" xr:uid="{6D96D184-7426-4F15-A277-1EB424EE8FAA}"/>
    <cellStyle name="Normal 10 2 2 4 3" xfId="468" xr:uid="{FE382C3B-3103-49BF-9627-3B2CDA478292}"/>
    <cellStyle name="Normal 10 2 2 4 3 2" xfId="958" xr:uid="{80197F65-CC8D-4EFF-BC5C-E3BA5FCFD6D8}"/>
    <cellStyle name="Normal 10 2 2 4 3 2 2" xfId="959" xr:uid="{B6DAE066-BD7E-4C4D-9F77-E6FB65A620E4}"/>
    <cellStyle name="Normal 10 2 2 4 3 3" xfId="960" xr:uid="{D4451717-12C1-4C32-B40A-F7BFDF7BF833}"/>
    <cellStyle name="Normal 10 2 2 4 4" xfId="961" xr:uid="{61895DC5-79B5-429A-8DD8-660B716049E7}"/>
    <cellStyle name="Normal 10 2 2 4 4 2" xfId="962" xr:uid="{D7ED640C-420A-4E91-A5B5-A9F9C9167041}"/>
    <cellStyle name="Normal 10 2 2 4 5" xfId="963" xr:uid="{D400D0D8-16C2-48BD-B6D2-93AD87767553}"/>
    <cellStyle name="Normal 10 2 2 5" xfId="242" xr:uid="{3E3367D8-5E73-4AD4-8455-58EE8165536D}"/>
    <cellStyle name="Normal 10 2 2 5 2" xfId="469" xr:uid="{7034A0A7-E45E-496D-8612-22EDB641EC8C}"/>
    <cellStyle name="Normal 10 2 2 5 2 2" xfId="964" xr:uid="{212DFD0A-C982-4505-9ABD-6CCF04F2354E}"/>
    <cellStyle name="Normal 10 2 2 5 2 2 2" xfId="965" xr:uid="{075EC314-DFB9-44E6-8C7D-614B1EDFF806}"/>
    <cellStyle name="Normal 10 2 2 5 2 3" xfId="966" xr:uid="{B3898FCB-58BF-4EBA-A582-86AFD6DE9E5C}"/>
    <cellStyle name="Normal 10 2 2 5 3" xfId="967" xr:uid="{54EC856C-7925-48AD-A165-3C18D8823A72}"/>
    <cellStyle name="Normal 10 2 2 5 3 2" xfId="968" xr:uid="{A9556993-8A84-4CFB-AAFF-7CDEE264C68F}"/>
    <cellStyle name="Normal 10 2 2 5 4" xfId="969" xr:uid="{9C2C7C18-84CA-4241-82C9-A1C756156BC7}"/>
    <cellStyle name="Normal 10 2 2 6" xfId="470" xr:uid="{0BE13969-D5E2-438C-B8E7-38A24F93C325}"/>
    <cellStyle name="Normal 10 2 2 6 2" xfId="970" xr:uid="{873B9758-7ABB-4A5F-A80C-54794333A21B}"/>
    <cellStyle name="Normal 10 2 2 6 2 2" xfId="971" xr:uid="{B0A270C0-F29C-45CF-A866-D3F1C556E743}"/>
    <cellStyle name="Normal 10 2 2 6 2 3" xfId="4333" xr:uid="{19A4CE95-19B5-47E0-9E75-EE14965F975A}"/>
    <cellStyle name="Normal 10 2 2 6 3" xfId="972" xr:uid="{0D5638CB-AE8B-4809-AC58-2196012EC6DF}"/>
    <cellStyle name="Normal 10 2 2 6 4" xfId="2528" xr:uid="{E3E0DC3F-BBB1-460C-83CE-B5D96BB5438C}"/>
    <cellStyle name="Normal 10 2 2 6 4 2" xfId="4564" xr:uid="{72373EB9-3B12-4636-84D8-0AED06E1F1FC}"/>
    <cellStyle name="Normal 10 2 2 6 4 3" xfId="4676" xr:uid="{5102C083-1283-47E7-9331-3D8C6C571C0B}"/>
    <cellStyle name="Normal 10 2 2 6 4 4" xfId="4602" xr:uid="{1B88EF61-4CCB-41B4-B6E2-331AE85C1DC5}"/>
    <cellStyle name="Normal 10 2 2 7" xfId="973" xr:uid="{2F2EE5EC-6AE6-4BBD-98FD-A7F804D7F878}"/>
    <cellStyle name="Normal 10 2 2 7 2" xfId="974" xr:uid="{6D8573C3-0452-4B02-A782-C937DA3610EF}"/>
    <cellStyle name="Normal 10 2 2 8" xfId="975" xr:uid="{DBC0392B-98F2-4AC7-9342-B55E7642B1DA}"/>
    <cellStyle name="Normal 10 2 2 9" xfId="2529" xr:uid="{3BAED3F9-315D-4B93-9C39-791FC5ECA601}"/>
    <cellStyle name="Normal 10 2 3" xfId="47" xr:uid="{4F9E8CC4-DFEB-4B3B-9A35-8ED5B7E543CC}"/>
    <cellStyle name="Normal 10 2 3 2" xfId="48" xr:uid="{241BBBD9-9192-4112-84E2-A7BDF95EC814}"/>
    <cellStyle name="Normal 10 2 3 2 2" xfId="471" xr:uid="{176CC69C-792A-49D6-911B-D88FC2D18788}"/>
    <cellStyle name="Normal 10 2 3 2 2 2" xfId="472" xr:uid="{73DB6064-5DB8-445A-9943-102152DCC7D3}"/>
    <cellStyle name="Normal 10 2 3 2 2 2 2" xfId="976" xr:uid="{E935FB1D-326A-41DB-B778-31F979CA21F4}"/>
    <cellStyle name="Normal 10 2 3 2 2 2 2 2" xfId="977" xr:uid="{6712A1A2-8527-48CF-86A9-D0D6F2DED0DB}"/>
    <cellStyle name="Normal 10 2 3 2 2 2 3" xfId="978" xr:uid="{188CCA60-BDA3-474F-A707-E841735F5366}"/>
    <cellStyle name="Normal 10 2 3 2 2 3" xfId="979" xr:uid="{A59DE511-5D10-41D0-B829-31CEEDB17342}"/>
    <cellStyle name="Normal 10 2 3 2 2 3 2" xfId="980" xr:uid="{30ADA179-11F7-4E69-9DA0-199007A796C2}"/>
    <cellStyle name="Normal 10 2 3 2 2 4" xfId="981" xr:uid="{DBF06768-34EF-4C11-A07C-21ADA8D6FC6F}"/>
    <cellStyle name="Normal 10 2 3 2 3" xfId="473" xr:uid="{671E9CB6-97CF-4B03-BAD1-1F82DCAEC429}"/>
    <cellStyle name="Normal 10 2 3 2 3 2" xfId="982" xr:uid="{2E5C8659-E594-49BC-92FD-EF4347BC15A6}"/>
    <cellStyle name="Normal 10 2 3 2 3 2 2" xfId="983" xr:uid="{0BBAB0C1-F2CF-46D0-A546-80D176DBD66E}"/>
    <cellStyle name="Normal 10 2 3 2 3 3" xfId="984" xr:uid="{A22CF0FD-53E6-4218-9285-93696925B329}"/>
    <cellStyle name="Normal 10 2 3 2 3 4" xfId="2530" xr:uid="{30CC5A39-C9A5-4062-8B04-10334D1AB85F}"/>
    <cellStyle name="Normal 10 2 3 2 4" xfId="985" xr:uid="{33F16120-E2F6-4F83-AD5A-86587A8CC63A}"/>
    <cellStyle name="Normal 10 2 3 2 4 2" xfId="986" xr:uid="{76DBF141-F490-4F84-A5F6-C44404FA7C93}"/>
    <cellStyle name="Normal 10 2 3 2 5" xfId="987" xr:uid="{F42E763D-D994-49C3-88DA-9A5F68B3C220}"/>
    <cellStyle name="Normal 10 2 3 2 6" xfId="2531" xr:uid="{8DA3CEB7-84CB-4C84-944D-D869345CC7F4}"/>
    <cellStyle name="Normal 10 2 3 3" xfId="243" xr:uid="{EC062459-3A9F-4C17-B3EB-C8D60BA08B05}"/>
    <cellStyle name="Normal 10 2 3 3 2" xfId="474" xr:uid="{3AFD11B3-4620-4968-BDC8-BA0A471DF976}"/>
    <cellStyle name="Normal 10 2 3 3 2 2" xfId="475" xr:uid="{0EAFF4B3-EF42-43AA-AB23-33F5D1F486D8}"/>
    <cellStyle name="Normal 10 2 3 3 2 2 2" xfId="988" xr:uid="{6718419A-0357-4C58-B90F-BD3525AA1750}"/>
    <cellStyle name="Normal 10 2 3 3 2 2 2 2" xfId="989" xr:uid="{DEC682ED-F783-477B-B984-294C54C9A847}"/>
    <cellStyle name="Normal 10 2 3 3 2 2 3" xfId="990" xr:uid="{3DCB5848-DC44-4174-9184-C6DAE3034ECB}"/>
    <cellStyle name="Normal 10 2 3 3 2 3" xfId="991" xr:uid="{6CFBD657-599B-4853-9897-BF453E0456C2}"/>
    <cellStyle name="Normal 10 2 3 3 2 3 2" xfId="992" xr:uid="{1E45B9CE-5BA8-4DCD-A3D0-66CDBF74CAEA}"/>
    <cellStyle name="Normal 10 2 3 3 2 4" xfId="993" xr:uid="{C4AAE162-6CFD-4F88-BE51-13579F771BBF}"/>
    <cellStyle name="Normal 10 2 3 3 3" xfId="476" xr:uid="{9C6A711D-87A8-4367-A534-1797FBD77A45}"/>
    <cellStyle name="Normal 10 2 3 3 3 2" xfId="994" xr:uid="{776C4636-3E1B-487D-A628-58E779EF1B84}"/>
    <cellStyle name="Normal 10 2 3 3 3 2 2" xfId="995" xr:uid="{35F00393-5038-4188-A057-4299160EFC33}"/>
    <cellStyle name="Normal 10 2 3 3 3 3" xfId="996" xr:uid="{FD61E2D5-32B7-4D52-B360-D29352E48989}"/>
    <cellStyle name="Normal 10 2 3 3 4" xfId="997" xr:uid="{565E41E3-9468-42D6-A112-947F56A29742}"/>
    <cellStyle name="Normal 10 2 3 3 4 2" xfId="998" xr:uid="{E19FC9B5-E7BB-4954-9681-BC5092F259F1}"/>
    <cellStyle name="Normal 10 2 3 3 5" xfId="999" xr:uid="{F199C717-A531-4759-9260-0E85581F75A5}"/>
    <cellStyle name="Normal 10 2 3 4" xfId="244" xr:uid="{D29FD397-78E7-4B76-AA4C-B90A59CCC1CD}"/>
    <cellStyle name="Normal 10 2 3 4 2" xfId="477" xr:uid="{10911341-504B-4233-B83C-A25C71557DC0}"/>
    <cellStyle name="Normal 10 2 3 4 2 2" xfId="1000" xr:uid="{670C983E-AB6A-4295-A10A-718610787910}"/>
    <cellStyle name="Normal 10 2 3 4 2 2 2" xfId="1001" xr:uid="{983503A8-A28B-4E1A-841E-EC4DA7E0B527}"/>
    <cellStyle name="Normal 10 2 3 4 2 3" xfId="1002" xr:uid="{A2B1DCEC-D809-4A27-99A5-A01F89D77F1C}"/>
    <cellStyle name="Normal 10 2 3 4 3" xfId="1003" xr:uid="{277CF97B-58BB-42B4-87D9-4AC6DBB58663}"/>
    <cellStyle name="Normal 10 2 3 4 3 2" xfId="1004" xr:uid="{2FA1E598-A9B7-43B1-A986-F6C0A83923E4}"/>
    <cellStyle name="Normal 10 2 3 4 4" xfId="1005" xr:uid="{4FE1CDA9-B121-43F0-953F-8E71D78B674E}"/>
    <cellStyle name="Normal 10 2 3 5" xfId="478" xr:uid="{617A112C-89B7-4EA5-A78A-9AC70B7F7663}"/>
    <cellStyle name="Normal 10 2 3 5 2" xfId="1006" xr:uid="{5FA2AFB0-2742-4DFB-ADA7-8F0491C2FC8D}"/>
    <cellStyle name="Normal 10 2 3 5 2 2" xfId="1007" xr:uid="{6CCB9510-EE91-40DC-903A-7BACCA120389}"/>
    <cellStyle name="Normal 10 2 3 5 2 3" xfId="4334" xr:uid="{F6948818-FB32-4171-B6FF-B39549BCA54F}"/>
    <cellStyle name="Normal 10 2 3 5 3" xfId="1008" xr:uid="{D64442C9-C8C5-4641-992F-7F92114D123C}"/>
    <cellStyle name="Normal 10 2 3 5 4" xfId="2532" xr:uid="{7AA28B81-768F-49EA-BA9A-750DD8C189A1}"/>
    <cellStyle name="Normal 10 2 3 5 4 2" xfId="4565" xr:uid="{D7ACB571-AF63-444A-AA62-289B9D7D2F63}"/>
    <cellStyle name="Normal 10 2 3 5 4 3" xfId="4677" xr:uid="{2C2D9A4C-D751-4523-8CAB-4017502C6B76}"/>
    <cellStyle name="Normal 10 2 3 5 4 4" xfId="4603" xr:uid="{86D6DDF7-5DD8-4FE6-A0C3-44D4C67FD205}"/>
    <cellStyle name="Normal 10 2 3 6" xfId="1009" xr:uid="{A9EA2CF1-D329-4744-9D82-8516C2627CE5}"/>
    <cellStyle name="Normal 10 2 3 6 2" xfId="1010" xr:uid="{2A680BAC-5F9D-4108-B9F4-0D22EC733B79}"/>
    <cellStyle name="Normal 10 2 3 7" xfId="1011" xr:uid="{56864EC6-9297-47DA-B4C3-F229502094DA}"/>
    <cellStyle name="Normal 10 2 3 8" xfId="2533" xr:uid="{DEF26AD9-589A-4021-AADE-1503B6E9DC53}"/>
    <cellStyle name="Normal 10 2 4" xfId="49" xr:uid="{C64FA5E4-E9B0-4D03-8AA3-46BD391AF075}"/>
    <cellStyle name="Normal 10 2 4 2" xfId="429" xr:uid="{133EA676-EF6B-4375-B49D-35438A1BB1A2}"/>
    <cellStyle name="Normal 10 2 4 2 2" xfId="479" xr:uid="{A3C355FD-B9AA-4080-A844-F62A3765DC37}"/>
    <cellStyle name="Normal 10 2 4 2 2 2" xfId="1012" xr:uid="{C2EC8688-07E3-4E7C-8ED9-B010C695988E}"/>
    <cellStyle name="Normal 10 2 4 2 2 2 2" xfId="1013" xr:uid="{92FEAEAA-726D-441B-97C6-77B0B35C1C3A}"/>
    <cellStyle name="Normal 10 2 4 2 2 3" xfId="1014" xr:uid="{24805B11-CECC-4692-AEA1-77E4F5043BBC}"/>
    <cellStyle name="Normal 10 2 4 2 2 4" xfId="2534" xr:uid="{2C09B23C-7B80-43FB-954B-F74CA540B6D9}"/>
    <cellStyle name="Normal 10 2 4 2 3" xfId="1015" xr:uid="{4192A1A1-9807-49CC-898A-98230AD2CCC8}"/>
    <cellStyle name="Normal 10 2 4 2 3 2" xfId="1016" xr:uid="{D20F28FB-9B63-4EA7-8E65-351E08A5B9D2}"/>
    <cellStyle name="Normal 10 2 4 2 4" xfId="1017" xr:uid="{58F00DCD-B2C9-4FFD-A325-CB18C22C6B75}"/>
    <cellStyle name="Normal 10 2 4 2 5" xfId="2535" xr:uid="{AA7A5AE9-0377-44C2-97D0-5DF1F4B4DAC8}"/>
    <cellStyle name="Normal 10 2 4 3" xfId="480" xr:uid="{2FA41D0F-3DE0-49B0-9ACE-C7463A568AA1}"/>
    <cellStyle name="Normal 10 2 4 3 2" xfId="1018" xr:uid="{BFBE88D3-AD10-4CF6-BE7B-476291B5E3D6}"/>
    <cellStyle name="Normal 10 2 4 3 2 2" xfId="1019" xr:uid="{890FAB66-8FB6-4B67-A9DD-826BA9CC76F2}"/>
    <cellStyle name="Normal 10 2 4 3 3" xfId="1020" xr:uid="{0793117F-19C4-45C8-9F5B-8D3EA046D1EB}"/>
    <cellStyle name="Normal 10 2 4 3 4" xfId="2536" xr:uid="{60E9729A-E7F0-4CA7-B524-BE78A5D3BBAC}"/>
    <cellStyle name="Normal 10 2 4 4" xfId="1021" xr:uid="{CFF0217A-8100-4BB2-BD13-E9C23E8D45A1}"/>
    <cellStyle name="Normal 10 2 4 4 2" xfId="1022" xr:uid="{9ED4545D-1C5E-497F-92F7-508C86A6F867}"/>
    <cellStyle name="Normal 10 2 4 4 3" xfId="2537" xr:uid="{E17A42A5-2E23-4784-8ECA-4E58218AA949}"/>
    <cellStyle name="Normal 10 2 4 4 4" xfId="2538" xr:uid="{397AD664-0C1B-470B-BFEA-5B39933F0A71}"/>
    <cellStyle name="Normal 10 2 4 5" xfId="1023" xr:uid="{289BD3E5-BEF2-4518-9C98-FDCE1B366D44}"/>
    <cellStyle name="Normal 10 2 4 6" xfId="2539" xr:uid="{7B5A8721-93E8-44C9-BAE7-D269263E1DF1}"/>
    <cellStyle name="Normal 10 2 4 7" xfId="2540" xr:uid="{BA2D06BB-9B1D-47A1-9D34-02BDA311C6FA}"/>
    <cellStyle name="Normal 10 2 5" xfId="245" xr:uid="{9039BE48-5EFE-4B47-BA3C-92942DBFBB63}"/>
    <cellStyle name="Normal 10 2 5 2" xfId="481" xr:uid="{191D0B6F-0CE6-407D-811B-77D5D0A41653}"/>
    <cellStyle name="Normal 10 2 5 2 2" xfId="482" xr:uid="{B9A6A7D0-AED7-4DBC-ABA1-14B5A45CEFC0}"/>
    <cellStyle name="Normal 10 2 5 2 2 2" xfId="1024" xr:uid="{488FCD9D-4A5D-4547-A2E7-071B0E8021D8}"/>
    <cellStyle name="Normal 10 2 5 2 2 2 2" xfId="1025" xr:uid="{6BC341F5-FF41-4BB0-A6ED-89D5E97CECF9}"/>
    <cellStyle name="Normal 10 2 5 2 2 3" xfId="1026" xr:uid="{D692F97F-32FB-4B58-A2CE-7176383E1F70}"/>
    <cellStyle name="Normal 10 2 5 2 3" xfId="1027" xr:uid="{E9549BDF-0F0B-4267-8ABC-99E40B15045E}"/>
    <cellStyle name="Normal 10 2 5 2 3 2" xfId="1028" xr:uid="{0C055ACE-ED1C-462A-A883-E7A30F5E483A}"/>
    <cellStyle name="Normal 10 2 5 2 4" xfId="1029" xr:uid="{22675470-D997-4B40-B31E-9CDF8E8A276F}"/>
    <cellStyle name="Normal 10 2 5 3" xfId="483" xr:uid="{EC7A8BA9-865C-4416-9A98-DDE9E23CAE03}"/>
    <cellStyle name="Normal 10 2 5 3 2" xfId="1030" xr:uid="{895508CF-4B8B-4C3E-A26B-BC0AECE9F2CB}"/>
    <cellStyle name="Normal 10 2 5 3 2 2" xfId="1031" xr:uid="{A1C08B29-2B22-4E5E-8788-AAFC88712650}"/>
    <cellStyle name="Normal 10 2 5 3 3" xfId="1032" xr:uid="{171A844D-4D08-4731-8AA7-CDF8381DE7F2}"/>
    <cellStyle name="Normal 10 2 5 3 4" xfId="2541" xr:uid="{1493D720-72F8-4755-9FA1-890CADE14A37}"/>
    <cellStyle name="Normal 10 2 5 4" xfId="1033" xr:uid="{BAA1C7F4-437D-4F46-9FC1-AEE36828FFEC}"/>
    <cellStyle name="Normal 10 2 5 4 2" xfId="1034" xr:uid="{41109774-6233-4320-9D91-3BBD76C5DFC5}"/>
    <cellStyle name="Normal 10 2 5 5" xfId="1035" xr:uid="{DE2B0275-5E82-404F-BDCE-BAC6BF5917F6}"/>
    <cellStyle name="Normal 10 2 5 6" xfId="2542" xr:uid="{75DE7501-08C9-4998-89D7-3E393042BF27}"/>
    <cellStyle name="Normal 10 2 6" xfId="246" xr:uid="{483315E5-F229-40C5-8FD8-285FB0C3497C}"/>
    <cellStyle name="Normal 10 2 6 2" xfId="484" xr:uid="{877ECB70-1D88-43D3-AEA4-D0588B21EB08}"/>
    <cellStyle name="Normal 10 2 6 2 2" xfId="1036" xr:uid="{12D144BD-E95A-42E9-B882-143716AB0E19}"/>
    <cellStyle name="Normal 10 2 6 2 2 2" xfId="1037" xr:uid="{076FCDCB-55EA-439E-B6FE-2A33031E26D8}"/>
    <cellStyle name="Normal 10 2 6 2 3" xfId="1038" xr:uid="{D4A0F399-CF70-4B00-9673-00EAB0625DA4}"/>
    <cellStyle name="Normal 10 2 6 2 4" xfId="2543" xr:uid="{7E897DFA-32F7-47DE-BE41-A4B9F52854F1}"/>
    <cellStyle name="Normal 10 2 6 3" xfId="1039" xr:uid="{36B6F4DC-8929-44D4-9749-C130774A1FF6}"/>
    <cellStyle name="Normal 10 2 6 3 2" xfId="1040" xr:uid="{9B1D087B-C573-42D8-92FC-380FEA8E2849}"/>
    <cellStyle name="Normal 10 2 6 4" xfId="1041" xr:uid="{6189628F-1564-47DF-BFDC-B55B0CD47ABB}"/>
    <cellStyle name="Normal 10 2 6 5" xfId="2544" xr:uid="{2FF82755-B5FF-44E6-A996-E90FCF320B83}"/>
    <cellStyle name="Normal 10 2 7" xfId="485" xr:uid="{35222567-775C-4571-BC42-FDB768472579}"/>
    <cellStyle name="Normal 10 2 7 2" xfId="1042" xr:uid="{6228B4BA-61AF-4DC5-88F2-D3E9C91E9016}"/>
    <cellStyle name="Normal 10 2 7 2 2" xfId="1043" xr:uid="{05E729C2-B397-446B-B659-3955FD0AE3A6}"/>
    <cellStyle name="Normal 10 2 7 2 3" xfId="4332" xr:uid="{46DF2877-7729-4073-9F4A-C719ED0C592C}"/>
    <cellStyle name="Normal 10 2 7 3" xfId="1044" xr:uid="{F08C5358-2B0B-4A7E-AB7D-10072EFE70D4}"/>
    <cellStyle name="Normal 10 2 7 4" xfId="2545" xr:uid="{A4E2EFFD-86A1-40AD-9CF0-AE9B24BDB502}"/>
    <cellStyle name="Normal 10 2 7 4 2" xfId="4563" xr:uid="{ACB1B1CC-5779-4BE0-A21C-F21E9064F258}"/>
    <cellStyle name="Normal 10 2 7 4 3" xfId="4678" xr:uid="{31BE3BEF-8CE4-4A7B-B042-71A72A0D0505}"/>
    <cellStyle name="Normal 10 2 7 4 4" xfId="4601" xr:uid="{5FE72243-010C-4508-B540-E73511699C96}"/>
    <cellStyle name="Normal 10 2 8" xfId="1045" xr:uid="{3F689B80-FB50-49E9-8FAC-547B01209921}"/>
    <cellStyle name="Normal 10 2 8 2" xfId="1046" xr:uid="{4906B115-9A67-4F29-8C08-468C9A3352C5}"/>
    <cellStyle name="Normal 10 2 8 3" xfId="2546" xr:uid="{AD9B94D1-80C9-4AD9-BBD6-50624517EB63}"/>
    <cellStyle name="Normal 10 2 8 4" xfId="2547" xr:uid="{767D8F72-6EC1-4AD6-8BDC-BF4B4A845E52}"/>
    <cellStyle name="Normal 10 2 9" xfId="1047" xr:uid="{50131264-7A5E-4B66-AD40-37CB6F06F67B}"/>
    <cellStyle name="Normal 10 3" xfId="50" xr:uid="{911070DB-A731-499E-BF44-CBF11D80687D}"/>
    <cellStyle name="Normal 10 3 10" xfId="2548" xr:uid="{69B0A742-1A00-4A94-A3D6-65BCE65CA0ED}"/>
    <cellStyle name="Normal 10 3 11" xfId="2549" xr:uid="{81C75737-5EAE-48D5-A33B-2DD9938B221A}"/>
    <cellStyle name="Normal 10 3 2" xfId="51" xr:uid="{16089DF1-61B2-46D3-9B73-C9D67A9F9885}"/>
    <cellStyle name="Normal 10 3 2 2" xfId="52" xr:uid="{84304F73-7C3E-4567-BF4A-CF133CDA9799}"/>
    <cellStyle name="Normal 10 3 2 2 2" xfId="247" xr:uid="{7634B08C-0A38-4CD8-83E1-6C6567371F37}"/>
    <cellStyle name="Normal 10 3 2 2 2 2" xfId="486" xr:uid="{3BC691B3-96FB-4844-818C-60FE4E5A82F7}"/>
    <cellStyle name="Normal 10 3 2 2 2 2 2" xfId="1048" xr:uid="{553123E7-0493-4232-A6F0-AA86D501222B}"/>
    <cellStyle name="Normal 10 3 2 2 2 2 2 2" xfId="1049" xr:uid="{22C94689-EADC-47BD-B144-34D067FC4907}"/>
    <cellStyle name="Normal 10 3 2 2 2 2 3" xfId="1050" xr:uid="{5A599E17-6BA4-47B0-8F38-0C0B11B944B2}"/>
    <cellStyle name="Normal 10 3 2 2 2 2 4" xfId="2550" xr:uid="{4399D6EE-3E24-4C22-B1C7-406A9F7C2A4C}"/>
    <cellStyle name="Normal 10 3 2 2 2 3" xfId="1051" xr:uid="{B016DC5E-14E8-4AE5-ADF6-843CA184D918}"/>
    <cellStyle name="Normal 10 3 2 2 2 3 2" xfId="1052" xr:uid="{578442EE-712B-4B21-B05F-8A24AC9D68A2}"/>
    <cellStyle name="Normal 10 3 2 2 2 3 3" xfId="2551" xr:uid="{3DDE1999-E560-432A-B4D1-D6F379E35835}"/>
    <cellStyle name="Normal 10 3 2 2 2 3 4" xfId="2552" xr:uid="{43F8F473-3EE1-43BF-A597-2743D76E194E}"/>
    <cellStyle name="Normal 10 3 2 2 2 4" xfId="1053" xr:uid="{072236DA-5EE6-4FFF-9732-2F1DB38B8DB2}"/>
    <cellStyle name="Normal 10 3 2 2 2 5" xfId="2553" xr:uid="{B1E4FD99-21D3-4A74-B74F-5F37F9DFA93D}"/>
    <cellStyle name="Normal 10 3 2 2 2 6" xfId="2554" xr:uid="{B9E2C79C-2C4B-46A3-A577-6AC3D833A508}"/>
    <cellStyle name="Normal 10 3 2 2 3" xfId="487" xr:uid="{26CB9C99-EB45-4796-9555-2D5362AC5C44}"/>
    <cellStyle name="Normal 10 3 2 2 3 2" xfId="1054" xr:uid="{5DE9E5B0-B96A-4C3D-9274-04E973684E00}"/>
    <cellStyle name="Normal 10 3 2 2 3 2 2" xfId="1055" xr:uid="{A965B66D-7CA9-49AC-853F-F72832B9DDF5}"/>
    <cellStyle name="Normal 10 3 2 2 3 2 3" xfId="2555" xr:uid="{1FD5FCBD-01F4-4FF5-8AD6-1826599B743A}"/>
    <cellStyle name="Normal 10 3 2 2 3 2 4" xfId="2556" xr:uid="{2ABC4449-6BFA-4E1E-A9C5-AB27B50FE225}"/>
    <cellStyle name="Normal 10 3 2 2 3 3" xfId="1056" xr:uid="{0F425A9F-A099-42FB-840F-B50859838D19}"/>
    <cellStyle name="Normal 10 3 2 2 3 4" xfId="2557" xr:uid="{BAC9A64B-012F-4A2F-BDC2-D0AFC1245469}"/>
    <cellStyle name="Normal 10 3 2 2 3 5" xfId="2558" xr:uid="{46BB7C29-3AEA-4B67-99B2-0238B5886565}"/>
    <cellStyle name="Normal 10 3 2 2 4" xfId="1057" xr:uid="{354EB1F5-7F55-4E64-B9D7-813AF0DD5172}"/>
    <cellStyle name="Normal 10 3 2 2 4 2" xfId="1058" xr:uid="{9CF8E063-4F08-4939-973B-E3F4E56DB474}"/>
    <cellStyle name="Normal 10 3 2 2 4 3" xfId="2559" xr:uid="{6ED20DB4-DE44-4C11-9C8F-17A0D4CBBCE0}"/>
    <cellStyle name="Normal 10 3 2 2 4 4" xfId="2560" xr:uid="{FFA22526-8A01-4F1A-BFB6-E8636EB69FAB}"/>
    <cellStyle name="Normal 10 3 2 2 5" xfId="1059" xr:uid="{DF1178D6-3E6B-4D4A-B689-AE20EACC1CAD}"/>
    <cellStyle name="Normal 10 3 2 2 5 2" xfId="2561" xr:uid="{CB18E37E-72C9-4EBC-9D5C-DBDD2230F856}"/>
    <cellStyle name="Normal 10 3 2 2 5 3" xfId="2562" xr:uid="{2A010CF8-A14C-4E15-80DE-7C57AF9DCB64}"/>
    <cellStyle name="Normal 10 3 2 2 5 4" xfId="2563" xr:uid="{854FD373-89E3-434D-BFC6-93CE713C2890}"/>
    <cellStyle name="Normal 10 3 2 2 6" xfId="2564" xr:uid="{6D5F6CF2-9D5B-4445-81E5-373396F74C38}"/>
    <cellStyle name="Normal 10 3 2 2 7" xfId="2565" xr:uid="{05AE1BA8-D2D9-417D-B23F-33DDEB4BE9CA}"/>
    <cellStyle name="Normal 10 3 2 2 8" xfId="2566" xr:uid="{7A87DCF6-8329-4ED7-BEF9-A6074764A100}"/>
    <cellStyle name="Normal 10 3 2 3" xfId="248" xr:uid="{CC96FE06-F485-4E66-8C8A-196F1009D254}"/>
    <cellStyle name="Normal 10 3 2 3 2" xfId="488" xr:uid="{CE3D37EC-4541-4924-B247-FDD45CB1B1DD}"/>
    <cellStyle name="Normal 10 3 2 3 2 2" xfId="489" xr:uid="{4CA3FC14-A06B-4FE9-9BA0-0B36B52AB30F}"/>
    <cellStyle name="Normal 10 3 2 3 2 2 2" xfId="1060" xr:uid="{80501F17-2898-4962-9357-D3C4DACE4698}"/>
    <cellStyle name="Normal 10 3 2 3 2 2 2 2" xfId="1061" xr:uid="{C2A08ADB-9569-44F0-A86A-C4F74B4775E7}"/>
    <cellStyle name="Normal 10 3 2 3 2 2 3" xfId="1062" xr:uid="{C80A54C7-3040-45BE-BC47-CDE2CA05C312}"/>
    <cellStyle name="Normal 10 3 2 3 2 3" xfId="1063" xr:uid="{F23FBB0E-F2B3-481E-9433-E84F5455E712}"/>
    <cellStyle name="Normal 10 3 2 3 2 3 2" xfId="1064" xr:uid="{E45A800F-6099-4801-8FBE-BA9FFDAF8B19}"/>
    <cellStyle name="Normal 10 3 2 3 2 4" xfId="1065" xr:uid="{C216E39F-1292-408D-AEA6-ECCC2B255E01}"/>
    <cellStyle name="Normal 10 3 2 3 3" xfId="490" xr:uid="{0469F469-6DCD-4974-AB07-287C23F0E0CF}"/>
    <cellStyle name="Normal 10 3 2 3 3 2" xfId="1066" xr:uid="{C4B9F4DA-3176-486F-9A63-AEEBEAEAC345}"/>
    <cellStyle name="Normal 10 3 2 3 3 2 2" xfId="1067" xr:uid="{7F37C3F2-C881-4EB7-925C-98FF4BF210B9}"/>
    <cellStyle name="Normal 10 3 2 3 3 3" xfId="1068" xr:uid="{2E49B134-A808-4847-87DD-708A6DD8A0A2}"/>
    <cellStyle name="Normal 10 3 2 3 3 4" xfId="2567" xr:uid="{C7F2898D-B995-4D97-9EEE-4CAC1584BBD9}"/>
    <cellStyle name="Normal 10 3 2 3 4" xfId="1069" xr:uid="{922B9D2B-4488-4F9D-AB6D-7C1D6627607D}"/>
    <cellStyle name="Normal 10 3 2 3 4 2" xfId="1070" xr:uid="{2CDA304F-71E5-4246-AA55-AC90B000BE6C}"/>
    <cellStyle name="Normal 10 3 2 3 5" xfId="1071" xr:uid="{50C2D00A-00F8-438F-85D7-40AD782B4D2D}"/>
    <cellStyle name="Normal 10 3 2 3 6" xfId="2568" xr:uid="{487979DB-7561-47F2-A207-7EE5FB35353B}"/>
    <cellStyle name="Normal 10 3 2 4" xfId="249" xr:uid="{385B6924-5235-4138-87F8-B53F60B21955}"/>
    <cellStyle name="Normal 10 3 2 4 2" xfId="491" xr:uid="{86470068-32D2-4AD2-B6A5-0F3EA7F150BF}"/>
    <cellStyle name="Normal 10 3 2 4 2 2" xfId="1072" xr:uid="{1A885561-8783-4A0D-A1A1-C517EF3862C9}"/>
    <cellStyle name="Normal 10 3 2 4 2 2 2" xfId="1073" xr:uid="{FA898619-3ACE-4C6B-808A-9F8F508DAB7D}"/>
    <cellStyle name="Normal 10 3 2 4 2 3" xfId="1074" xr:uid="{23B7291F-DE68-4DAF-9C4C-B4EFCB77C089}"/>
    <cellStyle name="Normal 10 3 2 4 2 4" xfId="2569" xr:uid="{B812CD60-58E7-4377-9DA1-E928C00FC44D}"/>
    <cellStyle name="Normal 10 3 2 4 3" xfId="1075" xr:uid="{6B3E5B76-63B3-4D9D-BDEE-6F03BA1930FC}"/>
    <cellStyle name="Normal 10 3 2 4 3 2" xfId="1076" xr:uid="{B2BB840D-993D-445B-A21F-005F3591D1B9}"/>
    <cellStyle name="Normal 10 3 2 4 4" xfId="1077" xr:uid="{54331399-6EBD-4EA5-AA76-17551C6DD088}"/>
    <cellStyle name="Normal 10 3 2 4 5" xfId="2570" xr:uid="{2DF6DB5B-9600-4BC8-9345-969CEBB7982B}"/>
    <cellStyle name="Normal 10 3 2 5" xfId="251" xr:uid="{3154E7F4-597B-48A1-AEBB-5328DBDB0A63}"/>
    <cellStyle name="Normal 10 3 2 5 2" xfId="1078" xr:uid="{84679F0B-ECDC-4909-B603-1AB0B9D78E5D}"/>
    <cellStyle name="Normal 10 3 2 5 2 2" xfId="1079" xr:uid="{4B288241-96A6-4030-B185-0E762E18C09A}"/>
    <cellStyle name="Normal 10 3 2 5 3" xfId="1080" xr:uid="{9F5E50E3-32E1-4A4C-AC1F-D10BF68D10FA}"/>
    <cellStyle name="Normal 10 3 2 5 4" xfId="2571" xr:uid="{F5257FE0-24A4-48A8-8622-27DAE46343B1}"/>
    <cellStyle name="Normal 10 3 2 6" xfId="1081" xr:uid="{CA6C0D3F-96DB-4C3C-820E-86BEB93708F7}"/>
    <cellStyle name="Normal 10 3 2 6 2" xfId="1082" xr:uid="{1E2EF564-11A3-45EC-B7B1-172BF16E91FC}"/>
    <cellStyle name="Normal 10 3 2 6 3" xfId="2572" xr:uid="{A144B700-307C-4571-A4FF-DD7FC25CF75E}"/>
    <cellStyle name="Normal 10 3 2 6 4" xfId="2573" xr:uid="{417FDFE0-F261-4223-A6D3-638EEF42F29B}"/>
    <cellStyle name="Normal 10 3 2 7" xfId="1083" xr:uid="{96839A24-0C49-4130-9FE4-8F98555B1D9B}"/>
    <cellStyle name="Normal 10 3 2 8" xfId="2574" xr:uid="{7976A664-1648-4A18-9BF3-2B6370C4313B}"/>
    <cellStyle name="Normal 10 3 2 9" xfId="2575" xr:uid="{9D89BB25-D208-4EC0-A77D-A46EBF7C4683}"/>
    <cellStyle name="Normal 10 3 3" xfId="53" xr:uid="{35C5D37F-F11C-4C44-979F-ADD953A19E5D}"/>
    <cellStyle name="Normal 10 3 3 2" xfId="54" xr:uid="{A160CCA2-9C87-4506-9927-052F15758076}"/>
    <cellStyle name="Normal 10 3 3 2 2" xfId="492" xr:uid="{F5D35268-0233-4969-AFE4-75F6F9A41A60}"/>
    <cellStyle name="Normal 10 3 3 2 2 2" xfId="1084" xr:uid="{D15156F9-E940-4814-A576-327B7E5A4584}"/>
    <cellStyle name="Normal 10 3 3 2 2 2 2" xfId="1085" xr:uid="{038C48D8-AA56-49A6-BA39-3E18A443A28D}"/>
    <cellStyle name="Normal 10 3 3 2 2 2 2 2" xfId="4445" xr:uid="{FA14C3B6-83D3-44A8-89FE-38E903240904}"/>
    <cellStyle name="Normal 10 3 3 2 2 2 3" xfId="4446" xr:uid="{AA83C7A6-46B2-4983-BFB0-CD679C7E184A}"/>
    <cellStyle name="Normal 10 3 3 2 2 3" xfId="1086" xr:uid="{48456965-F780-4704-88B5-02585F0A8CAB}"/>
    <cellStyle name="Normal 10 3 3 2 2 3 2" xfId="4447" xr:uid="{1277B797-4890-4E3E-B400-60636F8DCC4F}"/>
    <cellStyle name="Normal 10 3 3 2 2 4" xfId="2576" xr:uid="{5949DB96-4D15-455D-8CDC-18A4F701E314}"/>
    <cellStyle name="Normal 10 3 3 2 3" xfId="1087" xr:uid="{0F84A190-5CE9-46E9-93F6-25D3B613BDC4}"/>
    <cellStyle name="Normal 10 3 3 2 3 2" xfId="1088" xr:uid="{49976ED7-35EE-4CC2-BC23-0C86E0DB575C}"/>
    <cellStyle name="Normal 10 3 3 2 3 2 2" xfId="4448" xr:uid="{C67916F4-E107-40B9-871F-938B57ADFE50}"/>
    <cellStyle name="Normal 10 3 3 2 3 3" xfId="2577" xr:uid="{2CD1BDA9-428F-48E7-BD30-6C529E217993}"/>
    <cellStyle name="Normal 10 3 3 2 3 4" xfId="2578" xr:uid="{6259614D-6A68-4341-90C2-B9CEF5F95EF7}"/>
    <cellStyle name="Normal 10 3 3 2 4" xfId="1089" xr:uid="{C9761F97-0005-42D4-A849-4B5FC68F6EF6}"/>
    <cellStyle name="Normal 10 3 3 2 4 2" xfId="4449" xr:uid="{74FD827A-BEC5-4FBC-AEF8-54757D358A72}"/>
    <cellStyle name="Normal 10 3 3 2 5" xfId="2579" xr:uid="{05A37C2A-D4EA-4235-8408-D38C6B2B62FB}"/>
    <cellStyle name="Normal 10 3 3 2 6" xfId="2580" xr:uid="{73125A7B-9CC5-4D4E-BCEA-FBAD7AC44F03}"/>
    <cellStyle name="Normal 10 3 3 3" xfId="252" xr:uid="{ACF6B5C6-51C4-4EDF-8B75-B72FF2974131}"/>
    <cellStyle name="Normal 10 3 3 3 2" xfId="1090" xr:uid="{65CCD82F-4B9B-419A-90E4-D7B357F4016C}"/>
    <cellStyle name="Normal 10 3 3 3 2 2" xfId="1091" xr:uid="{A93A4FBF-66F7-4E44-8D85-A99534B3F30F}"/>
    <cellStyle name="Normal 10 3 3 3 2 2 2" xfId="4450" xr:uid="{5C958004-C660-4107-B0C3-E2B5CB78CCFD}"/>
    <cellStyle name="Normal 10 3 3 3 2 3" xfId="2581" xr:uid="{7E7E4AED-0A52-4317-8CC8-F86294033367}"/>
    <cellStyle name="Normal 10 3 3 3 2 4" xfId="2582" xr:uid="{7C4EFB94-0E28-4F8D-8921-B2580E2F0CE3}"/>
    <cellStyle name="Normal 10 3 3 3 3" xfId="1092" xr:uid="{26A29C83-1916-4466-AB47-AE593838F5F7}"/>
    <cellStyle name="Normal 10 3 3 3 3 2" xfId="4451" xr:uid="{A196B741-50CC-4381-8B29-A06E1FC41C2A}"/>
    <cellStyle name="Normal 10 3 3 3 4" xfId="2583" xr:uid="{3BDFC18E-1A1C-4B68-AF64-0195D7380DF8}"/>
    <cellStyle name="Normal 10 3 3 3 5" xfId="2584" xr:uid="{8293D3B5-9483-4236-9530-65423BCC9BE9}"/>
    <cellStyle name="Normal 10 3 3 4" xfId="1093" xr:uid="{D81C51DC-FC92-471A-BED7-DD71DD09A2B5}"/>
    <cellStyle name="Normal 10 3 3 4 2" xfId="1094" xr:uid="{D2856345-5343-468D-97C7-E0ED9DACC1E6}"/>
    <cellStyle name="Normal 10 3 3 4 2 2" xfId="4452" xr:uid="{3B0A1220-9324-4D70-B772-6B8467CD02F2}"/>
    <cellStyle name="Normal 10 3 3 4 3" xfId="2585" xr:uid="{4700FB1F-4164-4396-ABBA-97F5338D9B8A}"/>
    <cellStyle name="Normal 10 3 3 4 4" xfId="2586" xr:uid="{7FEC9559-6E0B-47B1-850C-AC1155CBEEEC}"/>
    <cellStyle name="Normal 10 3 3 5" xfId="1095" xr:uid="{3C85D5E7-0627-49D2-B7C7-79791B47B951}"/>
    <cellStyle name="Normal 10 3 3 5 2" xfId="2587" xr:uid="{E27F48C0-9A0E-4FA2-BC91-2D5400BC8802}"/>
    <cellStyle name="Normal 10 3 3 5 3" xfId="2588" xr:uid="{1BE70830-FE56-43CD-99F6-8788C0A3A839}"/>
    <cellStyle name="Normal 10 3 3 5 4" xfId="2589" xr:uid="{39A32B77-B0A2-4787-A252-C0056DB7B597}"/>
    <cellStyle name="Normal 10 3 3 6" xfId="2590" xr:uid="{54ED8AF9-F851-4363-894C-002286865D4A}"/>
    <cellStyle name="Normal 10 3 3 7" xfId="2591" xr:uid="{4076805C-255D-433C-B089-5CC2867FF784}"/>
    <cellStyle name="Normal 10 3 3 8" xfId="2592" xr:uid="{309D47A2-FF6B-4EB6-B0AF-741B882D647F}"/>
    <cellStyle name="Normal 10 3 4" xfId="55" xr:uid="{26CE2747-801B-4778-B7AB-D5667B16AC9D}"/>
    <cellStyle name="Normal 10 3 4 2" xfId="493" xr:uid="{317D1687-4B3D-424F-98B5-B47A282B540B}"/>
    <cellStyle name="Normal 10 3 4 2 2" xfId="494" xr:uid="{2FC22E15-44DC-4787-9BC4-0D1D31F20F9F}"/>
    <cellStyle name="Normal 10 3 4 2 2 2" xfId="1096" xr:uid="{7C5EAAF8-AECA-4A50-88D1-BC6AD0BC399C}"/>
    <cellStyle name="Normal 10 3 4 2 2 2 2" xfId="1097" xr:uid="{3C9B6EFF-67E4-4672-8D65-F9718C684C7C}"/>
    <cellStyle name="Normal 10 3 4 2 2 3" xfId="1098" xr:uid="{7DA7F217-B3CD-4CFC-B20D-7667709C4E6B}"/>
    <cellStyle name="Normal 10 3 4 2 2 4" xfId="2593" xr:uid="{CC0120DB-0CDB-4EDC-AE5C-A8BB6A0EB9C6}"/>
    <cellStyle name="Normal 10 3 4 2 3" xfId="1099" xr:uid="{58113EF0-70E7-4C5B-BCC1-84CA3BC06493}"/>
    <cellStyle name="Normal 10 3 4 2 3 2" xfId="1100" xr:uid="{DAF48161-2486-4064-B66E-E98A74B60031}"/>
    <cellStyle name="Normal 10 3 4 2 4" xfId="1101" xr:uid="{5B2FCB07-8C4F-4892-8742-C5349842CECD}"/>
    <cellStyle name="Normal 10 3 4 2 5" xfId="2594" xr:uid="{3DC3532C-ED0D-48E1-88AF-C65C164AC068}"/>
    <cellStyle name="Normal 10 3 4 3" xfId="495" xr:uid="{77AA513B-832D-4F91-8AE7-7CB1CFA7F120}"/>
    <cellStyle name="Normal 10 3 4 3 2" xfId="1102" xr:uid="{875ED4CF-E320-4813-B1CD-E5E6CF3D0651}"/>
    <cellStyle name="Normal 10 3 4 3 2 2" xfId="1103" xr:uid="{1CE7A249-2ACB-411E-8A03-AB5BE52BD86C}"/>
    <cellStyle name="Normal 10 3 4 3 3" xfId="1104" xr:uid="{2F8A2FD3-A6B1-4EA7-9299-9A409C47C408}"/>
    <cellStyle name="Normal 10 3 4 3 4" xfId="2595" xr:uid="{6AB50EBC-DB93-4D67-8CBF-044532225C58}"/>
    <cellStyle name="Normal 10 3 4 4" xfId="1105" xr:uid="{7DB9F2D4-C2AC-4144-A4D5-F231DD6B3CAA}"/>
    <cellStyle name="Normal 10 3 4 4 2" xfId="1106" xr:uid="{532CEF9E-64BD-4B66-8257-E5443CB5CC2F}"/>
    <cellStyle name="Normal 10 3 4 4 3" xfId="2596" xr:uid="{F94DF5FE-D284-4662-81EF-408C415EE50A}"/>
    <cellStyle name="Normal 10 3 4 4 4" xfId="2597" xr:uid="{AC5C4DA2-133F-4DDB-B9D3-CD5F1B84519E}"/>
    <cellStyle name="Normal 10 3 4 5" xfId="1107" xr:uid="{68F0A321-8761-457B-8E44-5F4EDD38AA30}"/>
    <cellStyle name="Normal 10 3 4 6" xfId="2598" xr:uid="{D7B678C6-CF1C-46BA-94CD-C268693E4EC4}"/>
    <cellStyle name="Normal 10 3 4 7" xfId="2599" xr:uid="{77E85459-446B-4D5A-9982-71DA41561FFF}"/>
    <cellStyle name="Normal 10 3 5" xfId="253" xr:uid="{7753E045-60C7-4315-80CF-FEF06410883B}"/>
    <cellStyle name="Normal 10 3 5 2" xfId="496" xr:uid="{2FB6623B-C6F7-42A6-AE8D-0443C7A6FEBE}"/>
    <cellStyle name="Normal 10 3 5 2 2" xfId="1108" xr:uid="{51BBEAEB-587D-40C4-B7CE-6594E9A3704F}"/>
    <cellStyle name="Normal 10 3 5 2 2 2" xfId="1109" xr:uid="{BADF15C7-4178-4FF3-8E64-DD083C6925C8}"/>
    <cellStyle name="Normal 10 3 5 2 3" xfId="1110" xr:uid="{CA5ADB8D-3648-4C7E-AD57-E8E9EDD001C0}"/>
    <cellStyle name="Normal 10 3 5 2 4" xfId="2600" xr:uid="{66D19EE0-FB52-4652-B33F-B980C89E9E1C}"/>
    <cellStyle name="Normal 10 3 5 3" xfId="1111" xr:uid="{591697F9-9015-4569-91AF-295C80CF6617}"/>
    <cellStyle name="Normal 10 3 5 3 2" xfId="1112" xr:uid="{677ADE89-D571-40F2-88CC-C2FB4E28F2D2}"/>
    <cellStyle name="Normal 10 3 5 3 3" xfId="2601" xr:uid="{01CEC7FE-35C7-48D2-9D94-ABBE38DF6498}"/>
    <cellStyle name="Normal 10 3 5 3 4" xfId="2602" xr:uid="{EAC73DDA-6046-487C-B19D-A8F98E602E19}"/>
    <cellStyle name="Normal 10 3 5 4" xfId="1113" xr:uid="{FF7951A8-F956-4060-BFCE-F395E7288760}"/>
    <cellStyle name="Normal 10 3 5 5" xfId="2603" xr:uid="{C160DDF9-EF67-4D7A-A043-EA45D5FA87D0}"/>
    <cellStyle name="Normal 10 3 5 6" xfId="2604" xr:uid="{1FBAC8F5-C243-47F3-8CA2-E6AF455D3A7D}"/>
    <cellStyle name="Normal 10 3 6" xfId="254" xr:uid="{015AB5CA-8016-47A2-B493-69A1EBA651C4}"/>
    <cellStyle name="Normal 10 3 6 2" xfId="1114" xr:uid="{6B6E7499-814C-402C-9208-97D099A3B7C9}"/>
    <cellStyle name="Normal 10 3 6 2 2" xfId="1115" xr:uid="{C4DBE2F2-5CC2-4DE0-988C-AF04AFC2ABE3}"/>
    <cellStyle name="Normal 10 3 6 2 3" xfId="2605" xr:uid="{6E9CC4B1-FD58-47BE-ACB6-491B91DFA3B9}"/>
    <cellStyle name="Normal 10 3 6 2 4" xfId="2606" xr:uid="{57C03EDA-8616-43CB-86E1-980E9AB911BF}"/>
    <cellStyle name="Normal 10 3 6 3" xfId="1116" xr:uid="{2321D574-D0D8-4EFD-9A18-809FCBA0D01E}"/>
    <cellStyle name="Normal 10 3 6 4" xfId="2607" xr:uid="{8704857E-EEE0-48EC-A703-C95A669C8D23}"/>
    <cellStyle name="Normal 10 3 6 5" xfId="2608" xr:uid="{0FA6BD33-2CA9-491A-9F77-8DE407DBD4DC}"/>
    <cellStyle name="Normal 10 3 7" xfId="1117" xr:uid="{263795CE-E296-41F1-B178-7489DDFED7F6}"/>
    <cellStyle name="Normal 10 3 7 2" xfId="1118" xr:uid="{4C4C21FC-D839-4ADA-BEC8-C44EEE50A851}"/>
    <cellStyle name="Normal 10 3 7 3" xfId="2609" xr:uid="{F58874D8-79DC-4915-BDCE-7E7C95FDA026}"/>
    <cellStyle name="Normal 10 3 7 4" xfId="2610" xr:uid="{91D21667-28EF-4F5F-A258-0314A2E383DC}"/>
    <cellStyle name="Normal 10 3 8" xfId="1119" xr:uid="{8B40E62A-CA83-419C-A5DC-0ED46077E459}"/>
    <cellStyle name="Normal 10 3 8 2" xfId="2611" xr:uid="{5E1AAFCC-426C-4E23-8D9C-25B6E072596E}"/>
    <cellStyle name="Normal 10 3 8 3" xfId="2612" xr:uid="{4A49F2D5-3E4F-42F0-80C1-2A01A985C678}"/>
    <cellStyle name="Normal 10 3 8 4" xfId="2613" xr:uid="{389C3F12-3F3F-46E5-99DF-495C11FA296E}"/>
    <cellStyle name="Normal 10 3 9" xfId="2614" xr:uid="{F52520B5-A563-4FC3-847C-61CECBBA5340}"/>
    <cellStyle name="Normal 10 4" xfId="56" xr:uid="{633648D0-D9D9-4C31-AD08-4F5559F0762A}"/>
    <cellStyle name="Normal 10 4 10" xfId="2615" xr:uid="{2E313061-CC09-4F9C-A68D-8EC2E7AF05CD}"/>
    <cellStyle name="Normal 10 4 11" xfId="2616" xr:uid="{520F6986-C473-4CEE-82E0-E7E38DFEF4F4}"/>
    <cellStyle name="Normal 10 4 2" xfId="57" xr:uid="{089D65ED-DE34-43FA-A72B-2265641CCC22}"/>
    <cellStyle name="Normal 10 4 2 2" xfId="255" xr:uid="{F64F3E18-FCF9-4897-8B8A-D33FA9024DA9}"/>
    <cellStyle name="Normal 10 4 2 2 2" xfId="497" xr:uid="{67AF136F-FDE2-418F-95C0-36B6684CB8B7}"/>
    <cellStyle name="Normal 10 4 2 2 2 2" xfId="498" xr:uid="{36BE00F6-940E-473D-9BB5-FEB50F397056}"/>
    <cellStyle name="Normal 10 4 2 2 2 2 2" xfId="1120" xr:uid="{FD250B9D-6498-4843-B39A-53B00BA48E52}"/>
    <cellStyle name="Normal 10 4 2 2 2 2 3" xfId="2617" xr:uid="{417FA72F-050C-49A4-8340-8CF597821E1D}"/>
    <cellStyle name="Normal 10 4 2 2 2 2 4" xfId="2618" xr:uid="{697E0056-E2E5-4092-98AC-9D091D10A476}"/>
    <cellStyle name="Normal 10 4 2 2 2 3" xfId="1121" xr:uid="{58421677-0C7C-4DD8-B015-2840F01C87A0}"/>
    <cellStyle name="Normal 10 4 2 2 2 3 2" xfId="2619" xr:uid="{E679C5D3-7A2A-4DD6-915A-17DF365C6E50}"/>
    <cellStyle name="Normal 10 4 2 2 2 3 3" xfId="2620" xr:uid="{C03CCCDA-7014-46A6-AA9F-CFB169A7DA01}"/>
    <cellStyle name="Normal 10 4 2 2 2 3 4" xfId="2621" xr:uid="{D7632206-4282-46E8-B22B-57B749853085}"/>
    <cellStyle name="Normal 10 4 2 2 2 4" xfId="2622" xr:uid="{2258D852-6674-490D-81EE-81ADD34011CF}"/>
    <cellStyle name="Normal 10 4 2 2 2 5" xfId="2623" xr:uid="{8579B5B5-B6AB-4B60-9A83-E8242B27E23C}"/>
    <cellStyle name="Normal 10 4 2 2 2 6" xfId="2624" xr:uid="{F1F17D8B-AF31-43D3-BAFF-9DB94BA90815}"/>
    <cellStyle name="Normal 10 4 2 2 3" xfId="499" xr:uid="{41C80BB5-0B64-49C1-BC4B-6D0D15222CB2}"/>
    <cellStyle name="Normal 10 4 2 2 3 2" xfId="1122" xr:uid="{42F945C4-5A60-4417-86B3-59C2E5906F30}"/>
    <cellStyle name="Normal 10 4 2 2 3 2 2" xfId="2625" xr:uid="{A0DD107D-C176-4395-BEB9-7750F4FC90DE}"/>
    <cellStyle name="Normal 10 4 2 2 3 2 3" xfId="2626" xr:uid="{3EFD4BAC-7788-4506-B09A-1827F2FE2A9A}"/>
    <cellStyle name="Normal 10 4 2 2 3 2 4" xfId="2627" xr:uid="{D55EE1B0-BC6E-4F32-A225-8BB172D6E09D}"/>
    <cellStyle name="Normal 10 4 2 2 3 3" xfId="2628" xr:uid="{32A0C9BE-60A1-45A3-827F-73D7E4973724}"/>
    <cellStyle name="Normal 10 4 2 2 3 4" xfId="2629" xr:uid="{F15AC4FD-2ED9-4218-B1FE-F2812C6D5DF9}"/>
    <cellStyle name="Normal 10 4 2 2 3 5" xfId="2630" xr:uid="{0C382053-2F03-4F71-8808-998D033858CA}"/>
    <cellStyle name="Normal 10 4 2 2 4" xfId="1123" xr:uid="{0F1E9D8E-2806-46C0-A142-294A770D893E}"/>
    <cellStyle name="Normal 10 4 2 2 4 2" xfId="2631" xr:uid="{EC12562B-60F8-4841-AD9A-1D67C04CE70D}"/>
    <cellStyle name="Normal 10 4 2 2 4 3" xfId="2632" xr:uid="{542204ED-3609-462D-8B69-8F17E794C7AA}"/>
    <cellStyle name="Normal 10 4 2 2 4 4" xfId="2633" xr:uid="{9179027F-1EF1-472C-8EBA-CAB24575F1E5}"/>
    <cellStyle name="Normal 10 4 2 2 5" xfId="2634" xr:uid="{583BE907-80A0-485E-A412-71247959FDBC}"/>
    <cellStyle name="Normal 10 4 2 2 5 2" xfId="2635" xr:uid="{6D2C28C1-ACC3-4DDD-A83A-E139B2C442FE}"/>
    <cellStyle name="Normal 10 4 2 2 5 3" xfId="2636" xr:uid="{6697A1D5-F26D-42ED-A0A4-6A44DD072A0E}"/>
    <cellStyle name="Normal 10 4 2 2 5 4" xfId="2637" xr:uid="{A068AE97-26E5-4538-86D6-18BC01F5211B}"/>
    <cellStyle name="Normal 10 4 2 2 6" xfId="2638" xr:uid="{977D6AAC-5E17-4767-8B77-F301B13FFA59}"/>
    <cellStyle name="Normal 10 4 2 2 7" xfId="2639" xr:uid="{800EF095-C828-49C5-84EA-5002B121D327}"/>
    <cellStyle name="Normal 10 4 2 2 8" xfId="2640" xr:uid="{0D4B80AC-80D1-4F0E-9DC7-E77C13C97063}"/>
    <cellStyle name="Normal 10 4 2 3" xfId="500" xr:uid="{B5AAFF44-E9FB-4B72-9DFE-B2ACA39B9B42}"/>
    <cellStyle name="Normal 10 4 2 3 2" xfId="501" xr:uid="{F42A187E-2B1D-4B93-AB0F-33B79F30B32D}"/>
    <cellStyle name="Normal 10 4 2 3 2 2" xfId="502" xr:uid="{23BBF0DA-E472-4AE3-8B8B-3FCFF6B0ECA6}"/>
    <cellStyle name="Normal 10 4 2 3 2 3" xfId="2641" xr:uid="{568A500B-EB65-4A2E-8EA9-001FBA12641E}"/>
    <cellStyle name="Normal 10 4 2 3 2 4" xfId="2642" xr:uid="{541E3D13-0D12-436D-A844-088EB7DF8C71}"/>
    <cellStyle name="Normal 10 4 2 3 3" xfId="503" xr:uid="{86F998A4-4D95-4444-8786-0E41E73E3058}"/>
    <cellStyle name="Normal 10 4 2 3 3 2" xfId="2643" xr:uid="{5D2EEC82-3DCD-4D11-BAE8-63C5ED38094F}"/>
    <cellStyle name="Normal 10 4 2 3 3 3" xfId="2644" xr:uid="{D3C1436F-6908-46F8-B038-582230F3E176}"/>
    <cellStyle name="Normal 10 4 2 3 3 4" xfId="2645" xr:uid="{6B6111C5-81F9-4B74-A9E9-A9AC643CCA53}"/>
    <cellStyle name="Normal 10 4 2 3 4" xfId="2646" xr:uid="{2F7A9331-2A2A-4F86-AD97-3B6C918D8CAB}"/>
    <cellStyle name="Normal 10 4 2 3 5" xfId="2647" xr:uid="{DACC1376-7FE5-4BA5-AC56-779A6036C44E}"/>
    <cellStyle name="Normal 10 4 2 3 6" xfId="2648" xr:uid="{448FCF38-A1E6-4730-901F-08FF451292EA}"/>
    <cellStyle name="Normal 10 4 2 4" xfId="504" xr:uid="{D9648629-B194-4877-8B11-8B1792926B5B}"/>
    <cellStyle name="Normal 10 4 2 4 2" xfId="505" xr:uid="{5FC17B42-DFC1-4526-ABFD-EECB5AD6136F}"/>
    <cellStyle name="Normal 10 4 2 4 2 2" xfId="2649" xr:uid="{12999584-5450-43B3-BE94-EE961B47DD57}"/>
    <cellStyle name="Normal 10 4 2 4 2 3" xfId="2650" xr:uid="{832AB9C7-6868-4C48-8945-E79C6632486A}"/>
    <cellStyle name="Normal 10 4 2 4 2 4" xfId="2651" xr:uid="{E508D045-E025-4A8F-8B56-6780E790596E}"/>
    <cellStyle name="Normal 10 4 2 4 3" xfId="2652" xr:uid="{5A656AF2-F91D-4EA8-8872-455EBB6EB394}"/>
    <cellStyle name="Normal 10 4 2 4 4" xfId="2653" xr:uid="{1D6DED15-FA80-4472-AE33-2557C8DCDCF8}"/>
    <cellStyle name="Normal 10 4 2 4 5" xfId="2654" xr:uid="{CCCD9A43-13FF-4182-80B8-0A5EDD8BBE4E}"/>
    <cellStyle name="Normal 10 4 2 5" xfId="506" xr:uid="{17C6B428-B94C-47CB-96C6-28524736C74C}"/>
    <cellStyle name="Normal 10 4 2 5 2" xfId="2655" xr:uid="{76CA0BDA-0AAE-4823-9C5B-473A925E8131}"/>
    <cellStyle name="Normal 10 4 2 5 3" xfId="2656" xr:uid="{E174D489-24E5-4FDE-98F4-BBCD597D71A9}"/>
    <cellStyle name="Normal 10 4 2 5 4" xfId="2657" xr:uid="{8C8185FB-47F3-4F77-9452-970C680C635D}"/>
    <cellStyle name="Normal 10 4 2 6" xfId="2658" xr:uid="{82739B68-65C9-4D24-942B-5A1350399B68}"/>
    <cellStyle name="Normal 10 4 2 6 2" xfId="2659" xr:uid="{F4ED50FA-80C0-4E69-86CF-B3E0B461130E}"/>
    <cellStyle name="Normal 10 4 2 6 3" xfId="2660" xr:uid="{72106381-C87B-40B8-A649-C78A983D75E1}"/>
    <cellStyle name="Normal 10 4 2 6 4" xfId="2661" xr:uid="{A73D9666-A444-43F7-99B1-A64D39CE3582}"/>
    <cellStyle name="Normal 10 4 2 7" xfId="2662" xr:uid="{8C2DA55F-9F52-4F7D-8BE2-F6C48BAA4D9D}"/>
    <cellStyle name="Normal 10 4 2 8" xfId="2663" xr:uid="{B272AA6F-D7BB-4133-B40F-DB71EEE27A67}"/>
    <cellStyle name="Normal 10 4 2 9" xfId="2664" xr:uid="{696AEB27-9815-4AE1-8731-59F75267FD7D}"/>
    <cellStyle name="Normal 10 4 3" xfId="256" xr:uid="{9C36E09D-2338-4A05-9C1B-CB7E209AECDB}"/>
    <cellStyle name="Normal 10 4 3 2" xfId="507" xr:uid="{659413AC-4D70-4D64-A234-CD67362C69BF}"/>
    <cellStyle name="Normal 10 4 3 2 2" xfId="508" xr:uid="{3D41EDAC-A83B-491E-B750-09A1D1D0336D}"/>
    <cellStyle name="Normal 10 4 3 2 2 2" xfId="1124" xr:uid="{5434F55C-AE9B-4BF6-9985-C93B95B6D7C2}"/>
    <cellStyle name="Normal 10 4 3 2 2 2 2" xfId="1125" xr:uid="{E5F94EEA-BA60-4690-B69C-996002BFDF22}"/>
    <cellStyle name="Normal 10 4 3 2 2 3" xfId="1126" xr:uid="{03D7A981-55BE-4CE2-99EC-917490FDE1EB}"/>
    <cellStyle name="Normal 10 4 3 2 2 4" xfId="2665" xr:uid="{00A70C9F-520B-4DAD-8EEE-FA9AE2E9F800}"/>
    <cellStyle name="Normal 10 4 3 2 3" xfId="1127" xr:uid="{A8411A6F-C430-4805-9680-370BAB9244D5}"/>
    <cellStyle name="Normal 10 4 3 2 3 2" xfId="1128" xr:uid="{955A6D42-CF4A-43B7-98E0-892CF6EB1399}"/>
    <cellStyle name="Normal 10 4 3 2 3 3" xfId="2666" xr:uid="{1D584310-9350-424D-8C7C-2D2800799DD2}"/>
    <cellStyle name="Normal 10 4 3 2 3 4" xfId="2667" xr:uid="{91EB0DF2-B027-4BB8-B9C4-FD0602990E10}"/>
    <cellStyle name="Normal 10 4 3 2 4" xfId="1129" xr:uid="{85099225-AB0E-495B-B65B-23A33B008C6C}"/>
    <cellStyle name="Normal 10 4 3 2 5" xfId="2668" xr:uid="{18FB291C-93DE-421F-9715-9506F8549EE5}"/>
    <cellStyle name="Normal 10 4 3 2 6" xfId="2669" xr:uid="{148586E9-8037-4709-B247-DB916DD00F5A}"/>
    <cellStyle name="Normal 10 4 3 3" xfId="509" xr:uid="{50EB2772-1EF6-4042-A63D-A0E07ED3DB7E}"/>
    <cellStyle name="Normal 10 4 3 3 2" xfId="1130" xr:uid="{D8E3E5BB-CF18-415D-AF96-FE254A1AA2F2}"/>
    <cellStyle name="Normal 10 4 3 3 2 2" xfId="1131" xr:uid="{B605DAF1-29C5-4D82-AD40-FCA387EE74E7}"/>
    <cellStyle name="Normal 10 4 3 3 2 3" xfId="2670" xr:uid="{983D6424-D7E2-4B69-8A08-49062F15B6EC}"/>
    <cellStyle name="Normal 10 4 3 3 2 4" xfId="2671" xr:uid="{D9BD1C8C-8B80-4E55-BAB8-46A6DC1D5D52}"/>
    <cellStyle name="Normal 10 4 3 3 3" xfId="1132" xr:uid="{6E44D6C5-5ABD-4374-BA56-45537E0552E2}"/>
    <cellStyle name="Normal 10 4 3 3 4" xfId="2672" xr:uid="{D2F84B95-1D17-4F83-9883-B535E6325EE8}"/>
    <cellStyle name="Normal 10 4 3 3 5" xfId="2673" xr:uid="{56F76FB9-E284-48D2-91C9-32640A11D690}"/>
    <cellStyle name="Normal 10 4 3 4" xfId="1133" xr:uid="{39D16628-63F7-43FC-B659-5B0BC65AF80D}"/>
    <cellStyle name="Normal 10 4 3 4 2" xfId="1134" xr:uid="{2C56A63F-7C4E-45C4-996E-15E4FAB07395}"/>
    <cellStyle name="Normal 10 4 3 4 3" xfId="2674" xr:uid="{E0AAE225-3E53-423C-A40D-E73CD9AFCD14}"/>
    <cellStyle name="Normal 10 4 3 4 4" xfId="2675" xr:uid="{A8B52E7D-843E-456E-B0D1-FB12025E31A1}"/>
    <cellStyle name="Normal 10 4 3 5" xfId="1135" xr:uid="{5DF32C4E-0A43-462D-877C-76431FFF5645}"/>
    <cellStyle name="Normal 10 4 3 5 2" xfId="2676" xr:uid="{59077113-F383-43E6-99EF-597121460E9D}"/>
    <cellStyle name="Normal 10 4 3 5 3" xfId="2677" xr:uid="{3F9D1628-35AD-4C83-B028-C4287E549E3F}"/>
    <cellStyle name="Normal 10 4 3 5 4" xfId="2678" xr:uid="{CB75EF4F-1DCA-4D07-A20A-A19AC50ED20B}"/>
    <cellStyle name="Normal 10 4 3 6" xfId="2679" xr:uid="{8796D75D-64C3-4209-A020-D176CD30B537}"/>
    <cellStyle name="Normal 10 4 3 7" xfId="2680" xr:uid="{C45C6C22-FCA3-466C-BCEC-5A0D2FBBF73C}"/>
    <cellStyle name="Normal 10 4 3 8" xfId="2681" xr:uid="{448808F9-0E6B-433A-9323-D260A5AA388C}"/>
    <cellStyle name="Normal 10 4 4" xfId="257" xr:uid="{DCB78230-741F-4974-A5D7-AB3456CCF0CA}"/>
    <cellStyle name="Normal 10 4 4 2" xfId="510" xr:uid="{CFD0894A-C174-41CA-8025-B75DDE9C3CD0}"/>
    <cellStyle name="Normal 10 4 4 2 2" xfId="511" xr:uid="{7A8A8B10-4FAB-4020-922A-2D62CDE249E8}"/>
    <cellStyle name="Normal 10 4 4 2 2 2" xfId="1136" xr:uid="{4B1175FF-9423-4FC0-9716-0CCE6CC21B3C}"/>
    <cellStyle name="Normal 10 4 4 2 2 3" xfId="2682" xr:uid="{14DA6C83-F735-40BA-B261-5597CB538875}"/>
    <cellStyle name="Normal 10 4 4 2 2 4" xfId="2683" xr:uid="{4CA7BF9F-E8CC-40C1-8FCE-DED212CF768F}"/>
    <cellStyle name="Normal 10 4 4 2 3" xfId="1137" xr:uid="{3163507A-A595-4D16-8FB9-95AA171C52A1}"/>
    <cellStyle name="Normal 10 4 4 2 4" xfId="2684" xr:uid="{D87F46E5-3A84-4FF8-BF88-5987CB50C7A0}"/>
    <cellStyle name="Normal 10 4 4 2 5" xfId="2685" xr:uid="{47C354B3-5B18-4EB8-A4FC-60DBBE2AEAAE}"/>
    <cellStyle name="Normal 10 4 4 3" xfId="512" xr:uid="{A7491DD7-A53D-4041-A811-79AAB6BDB810}"/>
    <cellStyle name="Normal 10 4 4 3 2" xfId="1138" xr:uid="{7884B610-6F68-4E1B-9D36-4674DAB0C8CA}"/>
    <cellStyle name="Normal 10 4 4 3 3" xfId="2686" xr:uid="{F8C68510-E1F1-494A-89F7-94BADABEF469}"/>
    <cellStyle name="Normal 10 4 4 3 4" xfId="2687" xr:uid="{06D7761D-C63E-431D-A10C-F743B6C0AF20}"/>
    <cellStyle name="Normal 10 4 4 4" xfId="1139" xr:uid="{DC239D19-EB01-4F94-BBC2-88ADB460C751}"/>
    <cellStyle name="Normal 10 4 4 4 2" xfId="2688" xr:uid="{369EF74A-4DA4-448A-842F-C5161B8C4EFE}"/>
    <cellStyle name="Normal 10 4 4 4 3" xfId="2689" xr:uid="{25C22A2C-BF99-4C31-946F-199193C44A3B}"/>
    <cellStyle name="Normal 10 4 4 4 4" xfId="2690" xr:uid="{E2ED50C7-0830-4251-8310-95F89371EC5C}"/>
    <cellStyle name="Normal 10 4 4 5" xfId="2691" xr:uid="{64F7E97B-2978-4AF2-ABA0-60DA4636B4FB}"/>
    <cellStyle name="Normal 10 4 4 6" xfId="2692" xr:uid="{F3521EC3-0CF3-41CF-A04E-D183D7FC0A77}"/>
    <cellStyle name="Normal 10 4 4 7" xfId="2693" xr:uid="{D0D20DD2-4B80-4492-B4B4-F859B73BA9B1}"/>
    <cellStyle name="Normal 10 4 5" xfId="258" xr:uid="{FD26CE0F-A8E3-41CF-841B-94C69DB40F19}"/>
    <cellStyle name="Normal 10 4 5 2" xfId="513" xr:uid="{CCE394F5-2259-4754-B1EF-9286AD110734}"/>
    <cellStyle name="Normal 10 4 5 2 2" xfId="1140" xr:uid="{0FE0264F-BBDC-474E-86DA-FA62C2D8E922}"/>
    <cellStyle name="Normal 10 4 5 2 3" xfId="2694" xr:uid="{B9438DF0-13A3-4B97-9AAD-721F6A6CE872}"/>
    <cellStyle name="Normal 10 4 5 2 4" xfId="2695" xr:uid="{F3B3C9E2-69B8-4232-93F4-581D4F7639B4}"/>
    <cellStyle name="Normal 10 4 5 3" xfId="1141" xr:uid="{19EFD181-1409-44F1-BDE1-511F0BBF4510}"/>
    <cellStyle name="Normal 10 4 5 3 2" xfId="2696" xr:uid="{92036974-ACB3-4AC7-B3FF-66F0CA6A6A7B}"/>
    <cellStyle name="Normal 10 4 5 3 3" xfId="2697" xr:uid="{E6F64CA6-98B5-410B-A6BC-EF665E1DA28F}"/>
    <cellStyle name="Normal 10 4 5 3 4" xfId="2698" xr:uid="{8F4B0ECB-B529-4185-B114-DAF7E1FE448C}"/>
    <cellStyle name="Normal 10 4 5 4" xfId="2699" xr:uid="{28A2521B-0FBE-41C4-975D-B8A8475963B4}"/>
    <cellStyle name="Normal 10 4 5 5" xfId="2700" xr:uid="{315D1FCC-F4F9-4BB2-88B5-B4F46813A2EF}"/>
    <cellStyle name="Normal 10 4 5 6" xfId="2701" xr:uid="{E5A2558F-F6DB-4555-B501-62010EFF5888}"/>
    <cellStyle name="Normal 10 4 6" xfId="514" xr:uid="{5C4AC6A6-BC56-4206-892E-2B3568A27A34}"/>
    <cellStyle name="Normal 10 4 6 2" xfId="1142" xr:uid="{924E284A-2762-4229-94F4-647C8CE86818}"/>
    <cellStyle name="Normal 10 4 6 2 2" xfId="2702" xr:uid="{09E5E64A-CC69-4131-BA16-F45305B7F33E}"/>
    <cellStyle name="Normal 10 4 6 2 3" xfId="2703" xr:uid="{9248920C-157B-47CE-9C5D-E05E39EBEDC6}"/>
    <cellStyle name="Normal 10 4 6 2 4" xfId="2704" xr:uid="{F9835816-00DD-43E7-8066-90D1323A8BBF}"/>
    <cellStyle name="Normal 10 4 6 3" xfId="2705" xr:uid="{D57E276B-6D89-452C-9120-45A353425F37}"/>
    <cellStyle name="Normal 10 4 6 4" xfId="2706" xr:uid="{FB2B2D29-E671-4B5C-8C11-2C3C111D71AA}"/>
    <cellStyle name="Normal 10 4 6 5" xfId="2707" xr:uid="{97A06F30-02DE-4590-BAA9-F40F319A6881}"/>
    <cellStyle name="Normal 10 4 7" xfId="1143" xr:uid="{1837600A-22EE-4118-AED0-0F02A8EF8D09}"/>
    <cellStyle name="Normal 10 4 7 2" xfId="2708" xr:uid="{E3941B56-BF46-4A46-A900-F8C332C90CB8}"/>
    <cellStyle name="Normal 10 4 7 3" xfId="2709" xr:uid="{5F0A9A3A-B753-49A0-AEF6-5461A9CC7B0F}"/>
    <cellStyle name="Normal 10 4 7 4" xfId="2710" xr:uid="{A866F733-44BD-48B2-97DC-2A93EC96A14D}"/>
    <cellStyle name="Normal 10 4 8" xfId="2711" xr:uid="{B36CC4A1-95BC-42EC-AB73-1EA7C9E51B24}"/>
    <cellStyle name="Normal 10 4 8 2" xfId="2712" xr:uid="{C58D70F0-5647-415B-BC74-D732739F95CB}"/>
    <cellStyle name="Normal 10 4 8 3" xfId="2713" xr:uid="{252A4B64-F58D-48B9-B9C0-4527E0537888}"/>
    <cellStyle name="Normal 10 4 8 4" xfId="2714" xr:uid="{29A95914-BF36-4A67-B402-21ACB863084B}"/>
    <cellStyle name="Normal 10 4 9" xfId="2715" xr:uid="{BEDE6C32-1D2A-4246-9C66-62D7B258E6FE}"/>
    <cellStyle name="Normal 10 5" xfId="58" xr:uid="{38BF8429-DF75-4D0F-A593-E3D19EC8CD2A}"/>
    <cellStyle name="Normal 10 5 2" xfId="59" xr:uid="{5E3DBDD7-CC96-49CD-8E0D-9C89B8429F67}"/>
    <cellStyle name="Normal 10 5 2 2" xfId="259" xr:uid="{2286C1C2-EB38-4124-BFE0-15D1A45822B8}"/>
    <cellStyle name="Normal 10 5 2 2 2" xfId="515" xr:uid="{D40CC419-88EE-49BC-A6E0-474C85CF9247}"/>
    <cellStyle name="Normal 10 5 2 2 2 2" xfId="1144" xr:uid="{BD299840-A073-445D-834B-E80B90690D62}"/>
    <cellStyle name="Normal 10 5 2 2 2 3" xfId="2716" xr:uid="{151C2D56-3A69-47DD-BB68-AC7AE0DBF99F}"/>
    <cellStyle name="Normal 10 5 2 2 2 4" xfId="2717" xr:uid="{40BD402C-4C37-4530-AEC3-CB320DC3C64F}"/>
    <cellStyle name="Normal 10 5 2 2 3" xfId="1145" xr:uid="{A9C1D46C-0B1A-4DC3-B8B3-24327338F402}"/>
    <cellStyle name="Normal 10 5 2 2 3 2" xfId="2718" xr:uid="{D8C5D0F1-828A-4CCA-A435-8F5B2C46DD7F}"/>
    <cellStyle name="Normal 10 5 2 2 3 3" xfId="2719" xr:uid="{7EA44AA6-D260-4CED-80A4-FBDD59C53809}"/>
    <cellStyle name="Normal 10 5 2 2 3 4" xfId="2720" xr:uid="{19CB2839-CE1D-425E-B2DB-D70F97677BB4}"/>
    <cellStyle name="Normal 10 5 2 2 4" xfId="2721" xr:uid="{B4B973B1-B8EA-4B10-A05B-00B9E536666B}"/>
    <cellStyle name="Normal 10 5 2 2 5" xfId="2722" xr:uid="{E84AD825-C712-4108-8BDF-B6BC456470D4}"/>
    <cellStyle name="Normal 10 5 2 2 6" xfId="2723" xr:uid="{F83FC98F-D665-4F05-BDC9-125BDEDB9B5A}"/>
    <cellStyle name="Normal 10 5 2 3" xfId="516" xr:uid="{439B7E33-11B4-40DE-8782-24A5C271C14E}"/>
    <cellStyle name="Normal 10 5 2 3 2" xfId="1146" xr:uid="{978AFD5F-E250-44AC-9BF5-5CCA1890BEAA}"/>
    <cellStyle name="Normal 10 5 2 3 2 2" xfId="2724" xr:uid="{F23BBC4F-209B-41E7-BF83-CC19475E0696}"/>
    <cellStyle name="Normal 10 5 2 3 2 3" xfId="2725" xr:uid="{E0371151-D590-406D-8B85-B8DD1AFE6897}"/>
    <cellStyle name="Normal 10 5 2 3 2 4" xfId="2726" xr:uid="{0EFA4D00-4747-4E27-975B-8CE3F79DD3FD}"/>
    <cellStyle name="Normal 10 5 2 3 3" xfId="2727" xr:uid="{B5111ED6-CE73-4F34-BCA2-41771A89A17B}"/>
    <cellStyle name="Normal 10 5 2 3 4" xfId="2728" xr:uid="{4FF679BC-65FF-487C-B70B-E45A03F83A88}"/>
    <cellStyle name="Normal 10 5 2 3 5" xfId="2729" xr:uid="{90DD306B-B105-4C96-A0DB-BE4540151355}"/>
    <cellStyle name="Normal 10 5 2 4" xfId="1147" xr:uid="{3045E509-AF97-4135-837C-F36B36A8212F}"/>
    <cellStyle name="Normal 10 5 2 4 2" xfId="2730" xr:uid="{6520F2DD-B07F-477C-999A-E4674489B64D}"/>
    <cellStyle name="Normal 10 5 2 4 3" xfId="2731" xr:uid="{8D4CE7FE-4F48-4612-9669-5CC0588F1738}"/>
    <cellStyle name="Normal 10 5 2 4 4" xfId="2732" xr:uid="{7A299D60-0D04-43FB-B537-726DFE1309DD}"/>
    <cellStyle name="Normal 10 5 2 5" xfId="2733" xr:uid="{4EA96E6B-8EBC-4671-83CA-16B55B71236E}"/>
    <cellStyle name="Normal 10 5 2 5 2" xfId="2734" xr:uid="{039A0CDF-FBF5-4486-BA69-B07D84FE793C}"/>
    <cellStyle name="Normal 10 5 2 5 3" xfId="2735" xr:uid="{55FE1540-9F49-4499-8898-3DC9F477C237}"/>
    <cellStyle name="Normal 10 5 2 5 4" xfId="2736" xr:uid="{7ED7C5D1-B2D9-4990-861B-6311E7C60F69}"/>
    <cellStyle name="Normal 10 5 2 6" xfId="2737" xr:uid="{3E1B5F7C-4E7E-4F9D-9C4C-2395AA62CDDB}"/>
    <cellStyle name="Normal 10 5 2 7" xfId="2738" xr:uid="{557D6FE7-F83F-4DA2-B6E7-8DED9DE9AA05}"/>
    <cellStyle name="Normal 10 5 2 8" xfId="2739" xr:uid="{FD2C6ED1-3E7A-432D-9552-77A26543701E}"/>
    <cellStyle name="Normal 10 5 3" xfId="260" xr:uid="{A0230AB7-A397-48A5-AB89-8FA5B2150CF6}"/>
    <cellStyle name="Normal 10 5 3 2" xfId="517" xr:uid="{A505815B-2FBF-4468-BB4B-3012404ED3FD}"/>
    <cellStyle name="Normal 10 5 3 2 2" xfId="518" xr:uid="{C725F6F4-0C27-4DAD-828F-44917420B69B}"/>
    <cellStyle name="Normal 10 5 3 2 3" xfId="2740" xr:uid="{F05FCE8D-FA73-4667-BA2E-25504AF9E355}"/>
    <cellStyle name="Normal 10 5 3 2 4" xfId="2741" xr:uid="{D701F425-F7A6-4E3B-BE30-D96ED7589400}"/>
    <cellStyle name="Normal 10 5 3 3" xfId="519" xr:uid="{1523AF95-1AFD-409E-A5F2-8344C65534B9}"/>
    <cellStyle name="Normal 10 5 3 3 2" xfId="2742" xr:uid="{13ECDCAC-1BC7-43AC-8D68-0FCAECE619E1}"/>
    <cellStyle name="Normal 10 5 3 3 3" xfId="2743" xr:uid="{E65CACE3-B883-4D48-9193-8DFABF72F0F0}"/>
    <cellStyle name="Normal 10 5 3 3 4" xfId="2744" xr:uid="{EC7D7C73-804C-43F4-9BD0-09B4EE871336}"/>
    <cellStyle name="Normal 10 5 3 4" xfId="2745" xr:uid="{B65115A3-82B6-4591-AFA7-C7B77081B07B}"/>
    <cellStyle name="Normal 10 5 3 5" xfId="2746" xr:uid="{F42C3919-B6CB-4DC0-A977-0AFFD997D3EC}"/>
    <cellStyle name="Normal 10 5 3 6" xfId="2747" xr:uid="{E29B555C-19DE-4382-AB3B-A38543C05797}"/>
    <cellStyle name="Normal 10 5 4" xfId="261" xr:uid="{9D51C9D4-264F-409F-8AAA-8D3265521F3D}"/>
    <cellStyle name="Normal 10 5 4 2" xfId="520" xr:uid="{F4C4EE2B-C01D-4D03-81E4-B46A1678B0B4}"/>
    <cellStyle name="Normal 10 5 4 2 2" xfId="2748" xr:uid="{9AEFEBEE-55E8-48FD-A8B4-C3210789E3A0}"/>
    <cellStyle name="Normal 10 5 4 2 3" xfId="2749" xr:uid="{F7A7E1B3-CF1A-412A-948B-29C4273ED0BA}"/>
    <cellStyle name="Normal 10 5 4 2 4" xfId="2750" xr:uid="{328A6D59-6536-49DF-BAF5-DEB2646A2FF6}"/>
    <cellStyle name="Normal 10 5 4 3" xfId="2751" xr:uid="{F797D28B-6FAB-42D4-AFC3-53C3C7C34C3F}"/>
    <cellStyle name="Normal 10 5 4 4" xfId="2752" xr:uid="{EDAEAE38-2C55-4121-B61A-A92079DFFB97}"/>
    <cellStyle name="Normal 10 5 4 5" xfId="2753" xr:uid="{9055BFEF-0FA0-4528-9B63-9AE61CC71C5A}"/>
    <cellStyle name="Normal 10 5 5" xfId="521" xr:uid="{F3DA0DF5-A00D-4E18-BB8A-8A22EF0FEC88}"/>
    <cellStyle name="Normal 10 5 5 2" xfId="2754" xr:uid="{3948BD91-8045-41B8-8857-B4E59B9537A0}"/>
    <cellStyle name="Normal 10 5 5 3" xfId="2755" xr:uid="{ED272EDB-E955-4699-9516-7D0A153ECCB1}"/>
    <cellStyle name="Normal 10 5 5 4" xfId="2756" xr:uid="{6B1360EF-003B-4704-B86F-D1F46EDB4E7C}"/>
    <cellStyle name="Normal 10 5 6" xfId="2757" xr:uid="{C3CB6ACB-CED9-47A2-B501-FBA4507479C4}"/>
    <cellStyle name="Normal 10 5 6 2" xfId="2758" xr:uid="{7F19905E-069B-4E80-AB81-C358C7D80E69}"/>
    <cellStyle name="Normal 10 5 6 3" xfId="2759" xr:uid="{0947ADF9-96F1-4DB7-B149-9AC192B5ABF4}"/>
    <cellStyle name="Normal 10 5 6 4" xfId="2760" xr:uid="{768A8AA4-DFEE-4F4B-9C07-E9E314A1C01F}"/>
    <cellStyle name="Normal 10 5 7" xfId="2761" xr:uid="{B9DE6F35-D85C-4FCB-B9FD-9821E0F7730B}"/>
    <cellStyle name="Normal 10 5 8" xfId="2762" xr:uid="{7D269F99-16B9-44BC-9139-E54CC6A5EA49}"/>
    <cellStyle name="Normal 10 5 9" xfId="2763" xr:uid="{5A37465F-13F0-41EB-97CF-99615A900488}"/>
    <cellStyle name="Normal 10 6" xfId="60" xr:uid="{C652BA08-4844-4549-BEDE-99F1A401C47C}"/>
    <cellStyle name="Normal 10 6 2" xfId="262" xr:uid="{AB1AFE25-D11B-4E96-B1F9-734D9815F63D}"/>
    <cellStyle name="Normal 10 6 2 2" xfId="522" xr:uid="{070CC55B-D142-4EF1-AFFA-FE7569C4AD3F}"/>
    <cellStyle name="Normal 10 6 2 2 2" xfId="1148" xr:uid="{0CFC47BA-3650-4799-A46A-309DFA168811}"/>
    <cellStyle name="Normal 10 6 2 2 2 2" xfId="1149" xr:uid="{1267C7F2-7A4B-46E5-9C52-263C054CF864}"/>
    <cellStyle name="Normal 10 6 2 2 3" xfId="1150" xr:uid="{9ED31B5A-99DE-4A8F-A97C-2EA50B7E5E35}"/>
    <cellStyle name="Normal 10 6 2 2 4" xfId="2764" xr:uid="{DA9B2EF3-0DE0-4CEE-BA3E-C77756D28A7F}"/>
    <cellStyle name="Normal 10 6 2 3" xfId="1151" xr:uid="{6A24C72D-CBFA-4F51-B6C2-5C0B2E8A2FB2}"/>
    <cellStyle name="Normal 10 6 2 3 2" xfId="1152" xr:uid="{AC2546AB-A1D9-46E0-B528-51D4A90BC980}"/>
    <cellStyle name="Normal 10 6 2 3 3" xfId="2765" xr:uid="{15C4148A-45FC-432C-BE8B-B1C3D833390D}"/>
    <cellStyle name="Normal 10 6 2 3 4" xfId="2766" xr:uid="{228DE7A6-6E05-4214-82B5-2AF0D7DAF337}"/>
    <cellStyle name="Normal 10 6 2 4" xfId="1153" xr:uid="{EE203132-8E9A-404C-9301-0DBEE36D70B1}"/>
    <cellStyle name="Normal 10 6 2 5" xfId="2767" xr:uid="{CFA10659-E231-438A-9E5C-E7B7C0678649}"/>
    <cellStyle name="Normal 10 6 2 6" xfId="2768" xr:uid="{3CE5DEA3-CBD4-421A-AF1C-2E7F535689FA}"/>
    <cellStyle name="Normal 10 6 3" xfId="523" xr:uid="{839893BB-E589-4B74-A2DD-F27618E9EF03}"/>
    <cellStyle name="Normal 10 6 3 2" xfId="1154" xr:uid="{A22A9132-CF11-4A5C-BDA0-F472744A6AFB}"/>
    <cellStyle name="Normal 10 6 3 2 2" xfId="1155" xr:uid="{69AF8476-3E44-46D0-AE25-53BFC8A062F2}"/>
    <cellStyle name="Normal 10 6 3 2 3" xfId="2769" xr:uid="{55933778-0149-4EA1-BFDA-B575BA79EA0F}"/>
    <cellStyle name="Normal 10 6 3 2 4" xfId="2770" xr:uid="{BC9C650C-3B21-4F78-A814-F4409DD57739}"/>
    <cellStyle name="Normal 10 6 3 3" xfId="1156" xr:uid="{A8E263F8-EBF6-41E8-874E-9DC776156FFA}"/>
    <cellStyle name="Normal 10 6 3 4" xfId="2771" xr:uid="{7AF46D89-CDE6-417F-876F-40D7B1A8638A}"/>
    <cellStyle name="Normal 10 6 3 5" xfId="2772" xr:uid="{7AF00D43-8DC1-46A5-969A-39A474D71D37}"/>
    <cellStyle name="Normal 10 6 4" xfId="1157" xr:uid="{32FDF915-DDA2-4ACF-9419-A32CE2CD1C72}"/>
    <cellStyle name="Normal 10 6 4 2" xfId="1158" xr:uid="{86C5CD91-4BBE-41B8-862C-1F3D9439BA3F}"/>
    <cellStyle name="Normal 10 6 4 3" xfId="2773" xr:uid="{5D658118-0E0E-47CE-A38C-E20F1C2FE44B}"/>
    <cellStyle name="Normal 10 6 4 4" xfId="2774" xr:uid="{BAE2E98D-D16C-4B9F-9F6B-0D56B4D2B37F}"/>
    <cellStyle name="Normal 10 6 5" xfId="1159" xr:uid="{C9E37B0F-1D05-49CE-90E7-97E81278E1BE}"/>
    <cellStyle name="Normal 10 6 5 2" xfId="2775" xr:uid="{E7391EE5-83EF-46F9-83F0-86D887309B21}"/>
    <cellStyle name="Normal 10 6 5 3" xfId="2776" xr:uid="{707829C7-32B3-46DA-A007-25A6F102AD24}"/>
    <cellStyle name="Normal 10 6 5 4" xfId="2777" xr:uid="{CD081735-03FF-47BE-8F0A-26F7A49C6935}"/>
    <cellStyle name="Normal 10 6 6" xfId="2778" xr:uid="{A0B1B67A-8F25-46A7-AC5D-4CFFE9771CAB}"/>
    <cellStyle name="Normal 10 6 7" xfId="2779" xr:uid="{E93E492C-1CCC-4BDB-A402-689EAA4666CD}"/>
    <cellStyle name="Normal 10 6 8" xfId="2780" xr:uid="{F5625ACB-D3E4-4178-ABB4-0D9BDA96B519}"/>
    <cellStyle name="Normal 10 7" xfId="263" xr:uid="{7445CEFE-911A-48CC-A568-6644D30114FD}"/>
    <cellStyle name="Normal 10 7 2" xfId="524" xr:uid="{861708AB-493B-4D43-A503-D9521C8526F5}"/>
    <cellStyle name="Normal 10 7 2 2" xfId="525" xr:uid="{0EFD0655-5B9F-45D0-AA25-40E894B67D7B}"/>
    <cellStyle name="Normal 10 7 2 2 2" xfId="1160" xr:uid="{9E66CC7C-ECF7-43CF-8556-7964D31D82D4}"/>
    <cellStyle name="Normal 10 7 2 2 3" xfId="2781" xr:uid="{3269DBF7-D6BD-4EE6-B73F-D5BF4AD53DE7}"/>
    <cellStyle name="Normal 10 7 2 2 4" xfId="2782" xr:uid="{5EDB3E29-FD10-4BBC-B16C-4BED35EA3EF1}"/>
    <cellStyle name="Normal 10 7 2 3" xfId="1161" xr:uid="{06EBF9EE-7C82-454F-97B4-7BE16B747613}"/>
    <cellStyle name="Normal 10 7 2 4" xfId="2783" xr:uid="{B4626B8B-3EE6-493B-AE90-1E7C5C45AF9C}"/>
    <cellStyle name="Normal 10 7 2 5" xfId="2784" xr:uid="{09C6039F-6067-448F-BA91-49234FDD22FF}"/>
    <cellStyle name="Normal 10 7 3" xfId="526" xr:uid="{714D8D87-395C-4D59-A05C-90D92259E74D}"/>
    <cellStyle name="Normal 10 7 3 2" xfId="1162" xr:uid="{C3C77BFA-E248-4959-921A-E34089236007}"/>
    <cellStyle name="Normal 10 7 3 3" xfId="2785" xr:uid="{90A43F9C-6D5D-421C-9FBE-913EC802C3F6}"/>
    <cellStyle name="Normal 10 7 3 4" xfId="2786" xr:uid="{4582730A-9760-4519-B97A-F089FADF1018}"/>
    <cellStyle name="Normal 10 7 4" xfId="1163" xr:uid="{3B8A4741-AE7D-411E-A3DF-1F4871825139}"/>
    <cellStyle name="Normal 10 7 4 2" xfId="2787" xr:uid="{01A64AC5-93F6-4BDB-A1E0-1A98C1BF13CB}"/>
    <cellStyle name="Normal 10 7 4 3" xfId="2788" xr:uid="{0325A65E-A025-4D29-B3DA-25BB979369BB}"/>
    <cellStyle name="Normal 10 7 4 4" xfId="2789" xr:uid="{49CAE23F-EDB5-4DFF-8D98-BF3B7CC77393}"/>
    <cellStyle name="Normal 10 7 5" xfId="2790" xr:uid="{E7768561-9E50-4A71-B41D-8B6CF132DB81}"/>
    <cellStyle name="Normal 10 7 6" xfId="2791" xr:uid="{D75EC3A2-C24C-4D38-B883-5AD98EDD3547}"/>
    <cellStyle name="Normal 10 7 7" xfId="2792" xr:uid="{B55DBDFA-45F2-4656-94F1-FC0C0AA26384}"/>
    <cellStyle name="Normal 10 8" xfId="264" xr:uid="{4391452B-BFBB-49A4-BEF5-C886B5DEA023}"/>
    <cellStyle name="Normal 10 8 2" xfId="527" xr:uid="{79FB3267-F93B-452A-9703-3C22212DD36D}"/>
    <cellStyle name="Normal 10 8 2 2" xfId="1164" xr:uid="{B0E46239-C478-455E-B317-5EDF8580133F}"/>
    <cellStyle name="Normal 10 8 2 3" xfId="2793" xr:uid="{AB04F6C2-85C9-4A8A-8758-527BCE3939B7}"/>
    <cellStyle name="Normal 10 8 2 4" xfId="2794" xr:uid="{D88A2707-13BC-4B9C-B89B-AAB32D5CCC28}"/>
    <cellStyle name="Normal 10 8 3" xfId="1165" xr:uid="{FAE8F30D-1416-410F-AC0B-87128E16EAA4}"/>
    <cellStyle name="Normal 10 8 3 2" xfId="2795" xr:uid="{8C6DDC65-4594-4568-B55F-1E1E35630897}"/>
    <cellStyle name="Normal 10 8 3 3" xfId="2796" xr:uid="{008335E7-03B5-4565-B78E-86472B68922A}"/>
    <cellStyle name="Normal 10 8 3 4" xfId="2797" xr:uid="{560B5EEC-C99A-4DD0-8293-41E2F9B53F3A}"/>
    <cellStyle name="Normal 10 8 4" xfId="2798" xr:uid="{77829B55-B946-42DD-A18D-3D640DBC9741}"/>
    <cellStyle name="Normal 10 8 5" xfId="2799" xr:uid="{514EEC63-E73B-4840-BA3D-6EDAEBC2DD47}"/>
    <cellStyle name="Normal 10 8 6" xfId="2800" xr:uid="{EDA984CF-5569-44C5-98C4-5B7E6B8B62E2}"/>
    <cellStyle name="Normal 10 9" xfId="265" xr:uid="{8DAB105B-5A74-4968-A0B4-40375A70C1CC}"/>
    <cellStyle name="Normal 10 9 2" xfId="1166" xr:uid="{18151BD1-125C-47EA-AD50-B19F670E7D8A}"/>
    <cellStyle name="Normal 10 9 2 2" xfId="2801" xr:uid="{2C7527E7-2B44-4406-AD0C-52042A930CF5}"/>
    <cellStyle name="Normal 10 9 2 2 2" xfId="4330" xr:uid="{0C1D2E9E-B987-4A0A-BAE4-F53224E2D880}"/>
    <cellStyle name="Normal 10 9 2 2 3" xfId="4679" xr:uid="{9102A081-CC8C-4B63-8ACF-C6143C76F550}"/>
    <cellStyle name="Normal 10 9 2 3" xfId="2802" xr:uid="{9F413FD7-FB98-4B1E-8C04-464C70306C62}"/>
    <cellStyle name="Normal 10 9 2 4" xfId="2803" xr:uid="{9264FA55-E55F-4E6C-9B46-68AD3948C6F7}"/>
    <cellStyle name="Normal 10 9 3" xfId="2804" xr:uid="{82FD68E2-A33B-4CD1-961E-70EBB0E6219D}"/>
    <cellStyle name="Normal 10 9 3 2" xfId="5339" xr:uid="{2C766DA6-C8B6-4833-801B-74C4948676F9}"/>
    <cellStyle name="Normal 10 9 4" xfId="2805" xr:uid="{F9D92FC4-B2F3-476A-8051-E66FDDB4B284}"/>
    <cellStyle name="Normal 10 9 4 2" xfId="4562" xr:uid="{71A32976-81DD-4E7C-A6F3-981D035D98AB}"/>
    <cellStyle name="Normal 10 9 4 3" xfId="4680" xr:uid="{9706B822-1A98-4998-A211-73815DDFB4AB}"/>
    <cellStyle name="Normal 10 9 4 4" xfId="4600" xr:uid="{C66CE80D-A9E8-4E06-9CE8-6E770BD6F71B}"/>
    <cellStyle name="Normal 10 9 5" xfId="2806" xr:uid="{7B4D32BA-7C06-4567-99F2-ADC8475AFEF8}"/>
    <cellStyle name="Normal 11" xfId="61" xr:uid="{A70D0932-0FCD-49E3-8083-F449B17B73B4}"/>
    <cellStyle name="Normal 11 2" xfId="266" xr:uid="{E69AF40A-DF33-48C0-A9F9-2EF16E4C8B8F}"/>
    <cellStyle name="Normal 11 2 2" xfId="4647" xr:uid="{ABCEAFF0-63BB-4E5B-91C2-1A44CC5EC655}"/>
    <cellStyle name="Normal 11 3" xfId="4335" xr:uid="{EF61F098-7FDD-4DC6-B6CC-B6625F463CF4}"/>
    <cellStyle name="Normal 11 3 2" xfId="4541" xr:uid="{784D3E69-1BCC-48A4-B97E-061E345146C2}"/>
    <cellStyle name="Normal 11 3 3" xfId="4724" xr:uid="{72960FFE-129A-47EC-870F-40D880858989}"/>
    <cellStyle name="Normal 11 3 4" xfId="4701" xr:uid="{D6FE6404-8795-4B12-AA73-3A9DF3CF3164}"/>
    <cellStyle name="Normal 12" xfId="62" xr:uid="{1415AD81-6650-4089-9F55-3B7C5E46D5A2}"/>
    <cellStyle name="Normal 12 2" xfId="267" xr:uid="{8481F5AC-92E0-4ECE-A000-549F4D599A6D}"/>
    <cellStyle name="Normal 12 2 2" xfId="4648" xr:uid="{AD8223A3-6C09-40E8-AB48-9E9AB3D79F93}"/>
    <cellStyle name="Normal 12 3" xfId="4542" xr:uid="{95C64385-FDEF-4534-8923-626647495741}"/>
    <cellStyle name="Normal 13" xfId="63" xr:uid="{64701F55-D3CB-49EC-A567-A2254CCE4C50}"/>
    <cellStyle name="Normal 13 2" xfId="64" xr:uid="{7C45FA7D-4698-4E19-9859-4A23B5E02A52}"/>
    <cellStyle name="Normal 13 2 2" xfId="268" xr:uid="{D0F83702-90A8-40A9-8265-39AFD92F8037}"/>
    <cellStyle name="Normal 13 2 2 2" xfId="4649" xr:uid="{F3F2CF58-6A8A-4490-9BC3-54C29269F0BE}"/>
    <cellStyle name="Normal 13 2 3" xfId="4337" xr:uid="{5D1D8740-3B72-438F-8851-BEB746CB6F84}"/>
    <cellStyle name="Normal 13 2 3 2" xfId="4543" xr:uid="{03B21BA9-8561-4E5D-AF50-A84A0B3406F3}"/>
    <cellStyle name="Normal 13 2 3 3" xfId="4725" xr:uid="{E1F8FA3C-5A36-4152-91C7-798E2D851A53}"/>
    <cellStyle name="Normal 13 2 3 4" xfId="4702" xr:uid="{C1873F6C-06C1-412C-8646-9118BBF82315}"/>
    <cellStyle name="Normal 13 3" xfId="269" xr:uid="{425C5141-95C2-49D3-BDFF-C8CEC82F2E79}"/>
    <cellStyle name="Normal 13 3 2" xfId="4421" xr:uid="{45F250B7-14D1-42FA-B1E2-72C927972108}"/>
    <cellStyle name="Normal 13 3 3" xfId="4338" xr:uid="{88A6C0F9-9416-4036-A4AA-2E5B376FA8AB}"/>
    <cellStyle name="Normal 13 3 4" xfId="4566" xr:uid="{3AE6492D-2379-40F6-82A5-6B5E5FB0E031}"/>
    <cellStyle name="Normal 13 3 5" xfId="4726" xr:uid="{86AF968B-9C47-4EC7-B73D-9D0E81A43318}"/>
    <cellStyle name="Normal 13 4" xfId="4339" xr:uid="{E9983784-002B-4B27-90DF-94B2FA7397F0}"/>
    <cellStyle name="Normal 13 5" xfId="4336" xr:uid="{1B2CDCDF-14ED-4ED0-A739-7C2279F5D1CB}"/>
    <cellStyle name="Normal 14" xfId="65" xr:uid="{A956B2D2-0243-4FEB-A036-145E19FF3DEF}"/>
    <cellStyle name="Normal 14 18" xfId="4341" xr:uid="{CE0DE2DA-04DC-48E5-82A0-1D18C9DB36B2}"/>
    <cellStyle name="Normal 14 2" xfId="270" xr:uid="{C19E273B-293B-4C64-A231-09CBAF478985}"/>
    <cellStyle name="Normal 14 2 2" xfId="430" xr:uid="{D42F479A-484C-4B99-AF3C-93B1F31A4BAC}"/>
    <cellStyle name="Normal 14 2 2 2" xfId="431" xr:uid="{0D5E8337-F1DD-43A7-9A51-5481AF00EF8D}"/>
    <cellStyle name="Normal 14 2 3" xfId="432" xr:uid="{0A0A2E1F-39B0-4D50-92C0-5DAFB008B902}"/>
    <cellStyle name="Normal 14 3" xfId="433" xr:uid="{B741AC3F-5E34-47E4-BDC3-9C8D0FE25F28}"/>
    <cellStyle name="Normal 14 3 2" xfId="4650" xr:uid="{EA77BE45-B962-4AC5-BCA9-CE8764BE840F}"/>
    <cellStyle name="Normal 14 4" xfId="4340" xr:uid="{5C8D17CA-6133-4ADF-9C53-B2B6FD65F7D8}"/>
    <cellStyle name="Normal 14 4 2" xfId="4544" xr:uid="{06D236F0-A47D-42E1-9F43-A33FF098676E}"/>
    <cellStyle name="Normal 14 4 3" xfId="4727" xr:uid="{CAAD410B-AA24-45FA-B755-C8C5351AA1D5}"/>
    <cellStyle name="Normal 14 4 4" xfId="4703" xr:uid="{04BF2EA9-F681-4071-B89D-F31860D271DA}"/>
    <cellStyle name="Normal 15" xfId="66" xr:uid="{D59A0B9A-C40C-41E0-956C-3D98C1A95A02}"/>
    <cellStyle name="Normal 15 2" xfId="67" xr:uid="{16FFCAC7-10B3-4F20-BD46-2744FF28CE75}"/>
    <cellStyle name="Normal 15 2 2" xfId="271" xr:uid="{A8362A76-93BD-40E1-8959-CDF45130AB05}"/>
    <cellStyle name="Normal 15 2 2 2" xfId="4453" xr:uid="{050E696F-6E56-4E1B-BD35-02C2D0C81EB2}"/>
    <cellStyle name="Normal 15 2 3" xfId="4546" xr:uid="{06115BE3-2E04-40A3-BF67-4E27E2A642E5}"/>
    <cellStyle name="Normal 15 3" xfId="272" xr:uid="{D369CBE8-6E4F-46DE-A97C-96B17EFC0255}"/>
    <cellStyle name="Normal 15 3 2" xfId="4422" xr:uid="{0D04C91B-5D39-4B8D-B05E-54C2D3AD51C8}"/>
    <cellStyle name="Normal 15 3 3" xfId="4343" xr:uid="{AB77697F-BB16-4377-BB77-886BC6A202CC}"/>
    <cellStyle name="Normal 15 3 4" xfId="4567" xr:uid="{1A5B2596-6582-431B-BAEC-8B9331817967}"/>
    <cellStyle name="Normal 15 3 5" xfId="4729" xr:uid="{A4C5EB60-585B-40E9-B0A1-6332D6F3C1B7}"/>
    <cellStyle name="Normal 15 4" xfId="4342" xr:uid="{1482EB3C-0F6F-4CC5-8603-56DF88633D22}"/>
    <cellStyle name="Normal 15 4 2" xfId="4545" xr:uid="{289E412D-070C-4911-9D36-3ACB770D9BAD}"/>
    <cellStyle name="Normal 15 4 3" xfId="4728" xr:uid="{F381D179-76F4-4A60-B4A1-55D1C724A250}"/>
    <cellStyle name="Normal 15 4 4" xfId="4704" xr:uid="{9ECEEB48-5B18-46C3-8906-BBB689BD2D5D}"/>
    <cellStyle name="Normal 16" xfId="68" xr:uid="{6AFEB34F-4468-4E85-AA9B-C24DD7A4C776}"/>
    <cellStyle name="Normal 16 2" xfId="273" xr:uid="{7C20208E-B48E-47B9-ADFE-7DDDE0742376}"/>
    <cellStyle name="Normal 16 2 2" xfId="4423" xr:uid="{F2D2E50F-A972-49CA-80D9-B136FF3C73BB}"/>
    <cellStyle name="Normal 16 2 3" xfId="4344" xr:uid="{306397E4-FE01-49B0-9002-A6F2F4EF185E}"/>
    <cellStyle name="Normal 16 2 4" xfId="4568" xr:uid="{0A0DA9FD-205F-40DA-A886-849FA0D98523}"/>
    <cellStyle name="Normal 16 2 5" xfId="4730" xr:uid="{8AB08A56-9C92-4AFB-8F99-AA4F3A44370B}"/>
    <cellStyle name="Normal 16 3" xfId="274" xr:uid="{AE30FEEE-FFAA-45CE-95C6-047E6BB381A0}"/>
    <cellStyle name="Normal 17" xfId="69" xr:uid="{FABA6CE2-BB81-4DB6-8BD3-7DB741C961CB}"/>
    <cellStyle name="Normal 17 2" xfId="275" xr:uid="{29EEC23C-CB6C-4D33-97B9-6AF31656484B}"/>
    <cellStyle name="Normal 17 2 2" xfId="4424" xr:uid="{F89B13D9-C03C-4D16-AD86-A409252221DD}"/>
    <cellStyle name="Normal 17 2 3" xfId="4346" xr:uid="{F44E3465-A128-4707-AE48-3870BB6BF51D}"/>
    <cellStyle name="Normal 17 2 4" xfId="4569" xr:uid="{5B87CF11-7F75-40EA-975E-8065CC425670}"/>
    <cellStyle name="Normal 17 2 5" xfId="4731" xr:uid="{C6B45BE0-EFE1-48A7-8A24-1F694A02C866}"/>
    <cellStyle name="Normal 17 3" xfId="4347" xr:uid="{B376395D-BCEC-4DF5-8598-66504C8DBDAC}"/>
    <cellStyle name="Normal 17 4" xfId="4345" xr:uid="{F3C164BE-E56A-48C9-857A-0AC8E466E4EA}"/>
    <cellStyle name="Normal 18" xfId="70" xr:uid="{9392209E-E85E-4F3C-9E88-7E75FC6C1997}"/>
    <cellStyle name="Normal 18 2" xfId="276" xr:uid="{E720FAF6-6AD5-4B54-B115-19E63FD2E508}"/>
    <cellStyle name="Normal 18 2 2" xfId="4454" xr:uid="{1339821C-643D-42EC-ABB1-79E203B7751E}"/>
    <cellStyle name="Normal 18 3" xfId="4348" xr:uid="{4AE4078E-45CC-4DEF-9076-91D5D81E0F78}"/>
    <cellStyle name="Normal 18 3 2" xfId="4547" xr:uid="{6E20AC2F-A998-4E9E-891F-9137A60AF427}"/>
    <cellStyle name="Normal 18 3 3" xfId="4732" xr:uid="{1125189E-85DA-4A89-BD42-7B5F89EFE42A}"/>
    <cellStyle name="Normal 18 3 4" xfId="4705" xr:uid="{72372287-911B-4062-B6F9-D5660AC6A2B9}"/>
    <cellStyle name="Normal 19" xfId="71" xr:uid="{6CB9F321-CEE5-4877-9491-6DBB06B25652}"/>
    <cellStyle name="Normal 19 2" xfId="72" xr:uid="{B79045E6-3243-42F9-81E1-601B01F6362F}"/>
    <cellStyle name="Normal 19 2 2" xfId="277" xr:uid="{0F2008AB-8F6A-4D93-AED1-650E23DA6B34}"/>
    <cellStyle name="Normal 19 2 2 2" xfId="4651" xr:uid="{66F97FFC-C2D1-4668-9E2C-5641889418C5}"/>
    <cellStyle name="Normal 19 2 3" xfId="4549" xr:uid="{DDE7F053-44AB-40CC-AF48-E42D66305304}"/>
    <cellStyle name="Normal 19 3" xfId="278" xr:uid="{A68B35CC-DA83-4700-8FCD-23C06FE05A24}"/>
    <cellStyle name="Normal 19 3 2" xfId="4652" xr:uid="{CA41E9DF-CA2D-4DEE-85C5-3FD5978B8D60}"/>
    <cellStyle name="Normal 19 4" xfId="4548" xr:uid="{96DB1DB0-E5D2-48F1-83B8-2E275178EEE6}"/>
    <cellStyle name="Normal 2" xfId="3" xr:uid="{0035700C-F3A5-4A6F-B63A-5CE25669DEE2}"/>
    <cellStyle name="Normal 2 2" xfId="73" xr:uid="{2A84EA37-9BCB-40A5-AB54-47879D58B219}"/>
    <cellStyle name="Normal 2 2 2" xfId="74" xr:uid="{66A71918-E7FD-4B2A-AD45-E35C2A62F90A}"/>
    <cellStyle name="Normal 2 2 2 2" xfId="279" xr:uid="{76049C14-4B5E-4F0D-8560-47F156BFD792}"/>
    <cellStyle name="Normal 2 2 2 2 2" xfId="4655" xr:uid="{A535A8AB-9A93-4D71-AB51-D3964E87E4EA}"/>
    <cellStyle name="Normal 2 2 2 3" xfId="4551" xr:uid="{DFB48A9C-E2F8-4930-BC19-182C47D99D8C}"/>
    <cellStyle name="Normal 2 2 3" xfId="280" xr:uid="{10DE4AA2-7E8A-4878-9BF1-C09AA5BB2785}"/>
    <cellStyle name="Normal 2 2 3 2" xfId="4455" xr:uid="{F2CB7204-82F4-4888-9288-56DFAB89C180}"/>
    <cellStyle name="Normal 2 2 3 2 2" xfId="4585" xr:uid="{5C665341-B7B4-4487-975F-751EAA4ABAB0}"/>
    <cellStyle name="Normal 2 2 3 2 2 2" xfId="4656" xr:uid="{8BBB7696-6846-4276-8A90-D1A6FB22AB11}"/>
    <cellStyle name="Normal 2 2 3 2 2 3" xfId="5353" xr:uid="{38A459C3-4670-46C5-B0F2-619753244840}"/>
    <cellStyle name="Normal 2 2 3 2 3" xfId="4750" xr:uid="{27FE4573-47B4-4BB9-9D3D-8EE054A8F98B}"/>
    <cellStyle name="Normal 2 2 3 2 4" xfId="5305" xr:uid="{49080FAB-73C8-4010-8177-C247F954EE3B}"/>
    <cellStyle name="Normal 2 2 3 3" xfId="4435" xr:uid="{87F3D589-8B35-4269-B18B-1F58CC33B697}"/>
    <cellStyle name="Normal 2 2 3 4" xfId="4706" xr:uid="{B54680E0-8E87-41BF-B268-16D722AE27A6}"/>
    <cellStyle name="Normal 2 2 3 5" xfId="4695" xr:uid="{D2209220-966A-4A2C-8F07-5E8199617591}"/>
    <cellStyle name="Normal 2 2 4" xfId="4349" xr:uid="{D724267F-20BA-43A7-8623-84AB3C0CC9B3}"/>
    <cellStyle name="Normal 2 2 4 2" xfId="4550" xr:uid="{DD6D372E-BCE0-492D-B261-C718BD95520E}"/>
    <cellStyle name="Normal 2 2 4 3" xfId="4733" xr:uid="{C883E134-A4C3-47D8-B066-7430A979A347}"/>
    <cellStyle name="Normal 2 2 4 4" xfId="4707" xr:uid="{EFC91861-0A99-44ED-A6D6-08A62880CBB8}"/>
    <cellStyle name="Normal 2 2 5" xfId="4654" xr:uid="{9D93654E-F05D-4D19-AD04-63C159F5CB44}"/>
    <cellStyle name="Normal 2 2 6" xfId="4753" xr:uid="{943A5B8C-045F-40D6-9D43-AB31354EA26B}"/>
    <cellStyle name="Normal 2 3" xfId="75" xr:uid="{90C1E02F-C13C-4B98-BB4B-CDE15FBEFCA3}"/>
    <cellStyle name="Normal 2 3 2" xfId="76" xr:uid="{1D8D8D5D-6B9F-496F-AACC-25BC49D3F0BD}"/>
    <cellStyle name="Normal 2 3 2 2" xfId="281" xr:uid="{015BFDBC-1D52-49A2-9899-415C16C0F51E}"/>
    <cellStyle name="Normal 2 3 2 2 2" xfId="4657" xr:uid="{ACEB3401-DA35-4B22-B680-883295CAC6BE}"/>
    <cellStyle name="Normal 2 3 2 3" xfId="4351" xr:uid="{A67990EE-8791-44F1-A81A-92F81E7D5DDF}"/>
    <cellStyle name="Normal 2 3 2 3 2" xfId="4553" xr:uid="{96789A45-C560-4216-8A01-2D56DC08F4ED}"/>
    <cellStyle name="Normal 2 3 2 3 3" xfId="4735" xr:uid="{32920749-F4DB-41D3-BAB1-C45E862BB71E}"/>
    <cellStyle name="Normal 2 3 2 3 4" xfId="4708" xr:uid="{420ADDB8-854C-49F1-AD3D-ED9077129CC3}"/>
    <cellStyle name="Normal 2 3 3" xfId="77" xr:uid="{744BD921-5BD7-46BC-B80E-F1333A78F77F}"/>
    <cellStyle name="Normal 2 3 4" xfId="78" xr:uid="{E0827867-E477-4039-B445-DD22B426A21E}"/>
    <cellStyle name="Normal 2 3 5" xfId="185" xr:uid="{753937C7-EF0F-4218-BBBF-44B2975FFF33}"/>
    <cellStyle name="Normal 2 3 5 2" xfId="4658" xr:uid="{CEB1AF4C-AEA4-4D81-90CE-F10B39BA74C1}"/>
    <cellStyle name="Normal 2 3 6" xfId="4350" xr:uid="{CC628C6C-F95A-49F9-A505-08749061E831}"/>
    <cellStyle name="Normal 2 3 6 2" xfId="4552" xr:uid="{250E9D3A-9090-44A7-9F17-36514CD3B54A}"/>
    <cellStyle name="Normal 2 3 6 3" xfId="4734" xr:uid="{47703FF9-335D-471C-A8C0-454DAE995F26}"/>
    <cellStyle name="Normal 2 3 6 4" xfId="4709" xr:uid="{F39F440C-0562-4D75-91B6-BDDC1C12B954}"/>
    <cellStyle name="Normal 2 3 7" xfId="5318" xr:uid="{B34260AE-EC5D-4C18-951B-40DA3084B5E1}"/>
    <cellStyle name="Normal 2 4" xfId="79" xr:uid="{2D3E8892-03F8-423D-9E79-CD5FC36E211F}"/>
    <cellStyle name="Normal 2 4 2" xfId="80" xr:uid="{3ED3044C-4275-448C-A95B-D2F606C5ED95}"/>
    <cellStyle name="Normal 2 4 3" xfId="282" xr:uid="{57EE1CDF-1557-41E6-97AC-B003A9EF6C0B}"/>
    <cellStyle name="Normal 2 4 3 2" xfId="4659" xr:uid="{E7E1FDD2-7373-4BAC-A9A1-69CAC4C04489}"/>
    <cellStyle name="Normal 2 4 3 3" xfId="4673" xr:uid="{CCF46CBC-58CF-4E40-8878-0FA750140748}"/>
    <cellStyle name="Normal 2 4 4" xfId="4554" xr:uid="{D8E68DB4-66A1-4EC1-8703-856992FF40A3}"/>
    <cellStyle name="Normal 2 4 5" xfId="4754" xr:uid="{673C94A9-19A5-4475-B94F-C701749BB78D}"/>
    <cellStyle name="Normal 2 4 6" xfId="4752" xr:uid="{E62825B9-E734-483B-835C-7A494EA3AEAF}"/>
    <cellStyle name="Normal 2 5" xfId="184" xr:uid="{CA5C593F-AB89-450A-8044-C0512EC37FAB}"/>
    <cellStyle name="Normal 2 5 2" xfId="284" xr:uid="{0A20A778-AFF9-4860-B5A0-F78B5721C0C4}"/>
    <cellStyle name="Normal 2 5 2 2" xfId="2505" xr:uid="{54C3C66B-CF0F-49DA-A0BC-A1D7F930AC5A}"/>
    <cellStyle name="Normal 2 5 3" xfId="283" xr:uid="{A8AA102D-3C64-4F9F-BE08-ABB47B4AB187}"/>
    <cellStyle name="Normal 2 5 3 2" xfId="4586" xr:uid="{80918AF9-D63E-437F-9E02-DFCD25F28C96}"/>
    <cellStyle name="Normal 2 5 3 3" xfId="4746" xr:uid="{05A6664D-3BBB-4BA9-9BE9-C0D10B41E527}"/>
    <cellStyle name="Normal 2 5 3 4" xfId="5302" xr:uid="{DE59E4E4-3241-4A7D-8FFE-73EACACD391B}"/>
    <cellStyle name="Normal 2 5 3 4 2" xfId="5345" xr:uid="{C43522DB-6BE8-40D4-8DAB-C683307AD958}"/>
    <cellStyle name="Normal 2 5 4" xfId="4660" xr:uid="{391FB4AA-6601-4326-A009-2B06D16EABF4}"/>
    <cellStyle name="Normal 2 5 5" xfId="4615" xr:uid="{4951F37C-24DF-45B8-8610-B51E47281995}"/>
    <cellStyle name="Normal 2 5 6" xfId="4614" xr:uid="{19B61FE9-25B6-48B5-873D-F9F267790C91}"/>
    <cellStyle name="Normal 2 5 7" xfId="4749" xr:uid="{DB12CED5-0442-42F1-960F-A227FDB20EA4}"/>
    <cellStyle name="Normal 2 5 8" xfId="4719" xr:uid="{86A8A10F-1259-4022-B669-2003478F3AF2}"/>
    <cellStyle name="Normal 2 6" xfId="285" xr:uid="{1DBC15FC-F2E5-4255-A0FA-961241C956CD}"/>
    <cellStyle name="Normal 2 6 2" xfId="286" xr:uid="{E77F7CAF-11F9-4E81-9F91-CE420FEC5A46}"/>
    <cellStyle name="Normal 2 6 3" xfId="452" xr:uid="{D3BCA608-B102-4D8E-B60B-55E53D98BB53}"/>
    <cellStyle name="Normal 2 6 3 2" xfId="5335" xr:uid="{3EFFC8C7-EFD1-43D1-A663-CE7C99662BAC}"/>
    <cellStyle name="Normal 2 6 4" xfId="4661" xr:uid="{F3075DFB-5A24-45C6-8879-28EDEA025736}"/>
    <cellStyle name="Normal 2 6 5" xfId="4612" xr:uid="{B95EF8A5-EC8A-43CC-AB1D-175C820B3258}"/>
    <cellStyle name="Normal 2 6 5 2" xfId="4710" xr:uid="{77DDF55D-B487-4F4A-B1C1-9D2D36F22FAA}"/>
    <cellStyle name="Normal 2 6 6" xfId="4598" xr:uid="{90589CA4-0AA3-43EE-BB91-B148DC33EF1F}"/>
    <cellStyle name="Normal 2 6 7" xfId="5322" xr:uid="{586D7E24-7C5F-4969-9060-086933816384}"/>
    <cellStyle name="Normal 2 6 8" xfId="5331" xr:uid="{3AA6DC66-3E6B-4134-B6E3-09AB631CD7C8}"/>
    <cellStyle name="Normal 2 7" xfId="287" xr:uid="{72739995-0B90-45B1-9A3F-BA16F48D9CE8}"/>
    <cellStyle name="Normal 2 7 2" xfId="4456" xr:uid="{890FF400-FF36-42E3-9FD0-2CA15BDE05AC}"/>
    <cellStyle name="Normal 2 7 3" xfId="4662" xr:uid="{AB6FBCBF-70A9-46FA-AA00-64E6F7A1050F}"/>
    <cellStyle name="Normal 2 7 4" xfId="5303" xr:uid="{7E9A2E7D-9AD4-4118-BAFF-E1E73EFCE65B}"/>
    <cellStyle name="Normal 2 8" xfId="4508" xr:uid="{84013008-63D0-49DA-9253-CAEADF1E2813}"/>
    <cellStyle name="Normal 2 9" xfId="4653" xr:uid="{64D3271F-F0E2-41C8-9699-4CC9938249CF}"/>
    <cellStyle name="Normal 20" xfId="434" xr:uid="{1FBCD15F-17A2-47CD-996C-FCAA8F80AE59}"/>
    <cellStyle name="Normal 20 2" xfId="435" xr:uid="{9CF410A7-5EA4-4D8F-BF3B-D6F30483F3E3}"/>
    <cellStyle name="Normal 20 2 2" xfId="436" xr:uid="{D2B95744-43D1-400C-80D4-CCF459CED4AB}"/>
    <cellStyle name="Normal 20 2 2 2" xfId="4425" xr:uid="{71F0860B-D82C-425F-8FC5-2246D2AA6B6A}"/>
    <cellStyle name="Normal 20 2 2 3" xfId="4417" xr:uid="{EABC07CE-621A-4910-9164-489C9399A8A0}"/>
    <cellStyle name="Normal 20 2 2 4" xfId="4582" xr:uid="{368EB7D4-749C-4EC8-9F5E-1E94A34A65AF}"/>
    <cellStyle name="Normal 20 2 2 5" xfId="4744" xr:uid="{30520F34-3545-4231-B1C2-D040DDBC3119}"/>
    <cellStyle name="Normal 20 2 3" xfId="4420" xr:uid="{2EF8A74B-BD73-495A-A310-73092B64AE0D}"/>
    <cellStyle name="Normal 20 2 4" xfId="4416" xr:uid="{AA16146F-49E7-418D-B23C-1013AEDBE53D}"/>
    <cellStyle name="Normal 20 2 5" xfId="4581" xr:uid="{6FCB5B47-D991-4E64-A25D-525DFCF1DA17}"/>
    <cellStyle name="Normal 20 2 6" xfId="4743" xr:uid="{A7C8F39A-2694-405D-A9A2-406081B66AE4}"/>
    <cellStyle name="Normal 20 3" xfId="1167" xr:uid="{813B2F73-6241-402E-8DBC-84904043FAD4}"/>
    <cellStyle name="Normal 20 3 2" xfId="4457" xr:uid="{2E285437-BC00-4110-AFDF-61AFAF9FE992}"/>
    <cellStyle name="Normal 20 4" xfId="4352" xr:uid="{5EC0E6C1-AADA-46BD-AA49-5E11378840AF}"/>
    <cellStyle name="Normal 20 4 2" xfId="4555" xr:uid="{F01F6C1C-2590-49B2-A80E-C2E1E700C4B9}"/>
    <cellStyle name="Normal 20 4 3" xfId="4736" xr:uid="{E40B1ED8-2E1B-4E5A-9CD4-6EEA2D4B6637}"/>
    <cellStyle name="Normal 20 4 4" xfId="4711" xr:uid="{0CD392B8-BEF6-452F-A84A-D55EF3FC67DF}"/>
    <cellStyle name="Normal 20 5" xfId="4433" xr:uid="{20B125F1-A25B-471D-9DBA-F8026312648C}"/>
    <cellStyle name="Normal 20 5 2" xfId="5328" xr:uid="{BF103968-33FD-44D1-90CD-E4462220DA36}"/>
    <cellStyle name="Normal 20 6" xfId="4587" xr:uid="{253DF683-5350-4FDA-9CDA-84FCE3F4A70A}"/>
    <cellStyle name="Normal 20 7" xfId="4696" xr:uid="{C6A68FAF-C2B4-4D42-A421-5DF6AEE44745}"/>
    <cellStyle name="Normal 20 8" xfId="4717" xr:uid="{C7E792E5-4A46-4500-97C9-9A5B50AFEC3F}"/>
    <cellStyle name="Normal 20 9" xfId="4716" xr:uid="{2CA99CF5-0BDE-4D35-B750-5D06EEBA74FF}"/>
    <cellStyle name="Normal 21" xfId="437" xr:uid="{33EF65EB-A138-4893-8BBF-634532AE570A}"/>
    <cellStyle name="Normal 21 2" xfId="438" xr:uid="{6F7935A6-739A-47FC-A8A1-C1BEF5A64C40}"/>
    <cellStyle name="Normal 21 2 2" xfId="439" xr:uid="{F2766977-48E2-499B-B7D1-A9C28ED5E9B2}"/>
    <cellStyle name="Normal 21 3" xfId="4353" xr:uid="{618F8C22-7C62-45D6-AAD9-FAB40222E902}"/>
    <cellStyle name="Normal 21 3 2" xfId="4459" xr:uid="{CE8063F3-D414-4D3F-A23D-2F6BBC8688E9}"/>
    <cellStyle name="Normal 21 3 2 2" xfId="5358" xr:uid="{6F719FD9-0A49-490A-8DC8-547EDE1E4301}"/>
    <cellStyle name="Normal 21 3 3" xfId="4458" xr:uid="{8ACDEE2C-7BDB-4E89-8F1F-C31447E6C0E1}"/>
    <cellStyle name="Normal 21 4" xfId="4570" xr:uid="{8E527E9E-4EED-4456-A386-DD55EBB1E1FF}"/>
    <cellStyle name="Normal 21 4 2" xfId="5359" xr:uid="{CD57D931-2E3F-4DD1-8AB4-FF5163E249C6}"/>
    <cellStyle name="Normal 21 5" xfId="4737" xr:uid="{0360B402-A39D-4768-B5D7-91251B73B028}"/>
    <cellStyle name="Normal 22" xfId="440" xr:uid="{779F7A1A-70DC-45AF-B477-B8D34EA3E208}"/>
    <cellStyle name="Normal 22 2" xfId="441" xr:uid="{DA68041E-8DDF-4B2D-A33A-0F48D95F3098}"/>
    <cellStyle name="Normal 22 3" xfId="4310" xr:uid="{28EABA77-58B8-45C9-A493-98035DDAE5FE}"/>
    <cellStyle name="Normal 22 3 2" xfId="4354" xr:uid="{8613EAB2-A815-4FA6-BF24-728DF30513D9}"/>
    <cellStyle name="Normal 22 3 2 2" xfId="4461" xr:uid="{ACDE44C9-BBBE-458A-8A46-2D0D73743542}"/>
    <cellStyle name="Normal 22 3 3" xfId="4460" xr:uid="{B54CA6B8-13D2-45F0-B473-85FEFB2DFDC7}"/>
    <cellStyle name="Normal 22 3 4" xfId="4691" xr:uid="{DE5F6F63-5B3C-4BAD-8CBD-073C7590A98D}"/>
    <cellStyle name="Normal 22 4" xfId="4313" xr:uid="{C4A46CF6-A5F4-48CC-AB93-7CEB30EB66A2}"/>
    <cellStyle name="Normal 22 4 10" xfId="5356" xr:uid="{19DFEC40-AB7B-45A3-A878-C90E896F1C0F}"/>
    <cellStyle name="Normal 22 4 2" xfId="4431" xr:uid="{B79B681B-0E43-4D28-91FE-D5E1C5809651}"/>
    <cellStyle name="Normal 22 4 3" xfId="4571" xr:uid="{36AA19DF-D0FF-4684-A805-BCC193050B69}"/>
    <cellStyle name="Normal 22 4 3 2" xfId="4590" xr:uid="{80FD5FC7-7375-4093-9B1E-BE438099602E}"/>
    <cellStyle name="Normal 22 4 3 3" xfId="4748" xr:uid="{4BDB21AF-2A31-4B39-B002-857F2900F95B}"/>
    <cellStyle name="Normal 22 4 3 4" xfId="5338" xr:uid="{5973920D-01F8-4B29-929A-C91CA13DDD88}"/>
    <cellStyle name="Normal 22 4 3 5" xfId="5334" xr:uid="{6B1BC1AC-8FD4-4B52-BDE2-6AABE7AB44CC}"/>
    <cellStyle name="Normal 22 4 4" xfId="4692" xr:uid="{59F770B1-73C4-4413-9916-85FC36A69835}"/>
    <cellStyle name="Normal 22 4 5" xfId="4604" xr:uid="{DE2898B9-BFF6-49B6-924C-8302526617CB}"/>
    <cellStyle name="Normal 22 4 6" xfId="4595" xr:uid="{754C520A-0D2D-4282-8428-D2D8E1AB7F45}"/>
    <cellStyle name="Normal 22 4 7" xfId="4594" xr:uid="{55A88F55-E4B2-487B-B29B-496CF9AF645E}"/>
    <cellStyle name="Normal 22 4 8" xfId="4593" xr:uid="{84CEB53B-95FE-4C21-A6E5-49E376686FE3}"/>
    <cellStyle name="Normal 22 4 9" xfId="4592" xr:uid="{AD1D5B2D-617C-467F-B1DA-D3BA68BA704E}"/>
    <cellStyle name="Normal 22 5" xfId="4738" xr:uid="{FFE4ECD4-C184-4043-B016-91C8575AEBAF}"/>
    <cellStyle name="Normal 23" xfId="442" xr:uid="{D17BBCC5-6D21-45D6-9932-48BF24AE1CFC}"/>
    <cellStyle name="Normal 23 2" xfId="2500" xr:uid="{C00E2600-EFB4-4FF5-8275-C35A14E21CFD}"/>
    <cellStyle name="Normal 23 2 2" xfId="4356" xr:uid="{8B36CE01-AC54-4013-92D0-D307CFB0BA3F}"/>
    <cellStyle name="Normal 23 2 2 2" xfId="4751" xr:uid="{E3AF0474-C6CC-4094-8E42-49B47435B50F}"/>
    <cellStyle name="Normal 23 2 2 3" xfId="4693" xr:uid="{08FD3581-900D-49DB-BD7B-4804494986F0}"/>
    <cellStyle name="Normal 23 2 2 4" xfId="4663" xr:uid="{833B49D9-1309-41F6-ABF7-CC080FAFBA8C}"/>
    <cellStyle name="Normal 23 2 3" xfId="4605" xr:uid="{DFAAB9E4-1DF5-4717-88F7-6BC508C881F9}"/>
    <cellStyle name="Normal 23 2 4" xfId="4712" xr:uid="{900661FB-19A1-4673-B86E-3853B9FAC2C5}"/>
    <cellStyle name="Normal 23 3" xfId="4426" xr:uid="{B34BB4CE-A2B0-48E5-8B00-B286D4C702E3}"/>
    <cellStyle name="Normal 23 4" xfId="4355" xr:uid="{4DF312BA-7A8E-492E-B1EB-4D77D894FA88}"/>
    <cellStyle name="Normal 23 5" xfId="4572" xr:uid="{6AB44CCE-9ECE-4FB2-BB11-1496F23F3402}"/>
    <cellStyle name="Normal 23 6" xfId="4739" xr:uid="{BF6FE3E8-2752-460F-9C9B-2DCD69EA61FD}"/>
    <cellStyle name="Normal 24" xfId="443" xr:uid="{2F2C3528-542E-43AE-93F5-08549D1DB935}"/>
    <cellStyle name="Normal 24 2" xfId="444" xr:uid="{4BEC8B74-6F1C-4AE7-BBDF-C48BB09BF024}"/>
    <cellStyle name="Normal 24 2 2" xfId="4428" xr:uid="{339CA3BE-5B9B-4DB7-888F-6A4DE5346CA7}"/>
    <cellStyle name="Normal 24 2 3" xfId="4358" xr:uid="{8DCA3811-B5EC-418F-86BD-852C36430E4C}"/>
    <cellStyle name="Normal 24 2 4" xfId="4574" xr:uid="{4A1125B8-8B71-4D47-A96A-43CF632D3929}"/>
    <cellStyle name="Normal 24 2 5" xfId="4741" xr:uid="{2FEFB5E7-6478-4E90-80B0-62575BCCCAE0}"/>
    <cellStyle name="Normal 24 3" xfId="4427" xr:uid="{CB5BBB08-9569-4D66-9A2E-203CCDB60AD4}"/>
    <cellStyle name="Normal 24 4" xfId="4357" xr:uid="{37F913C1-D65D-434D-872A-9821EB200C11}"/>
    <cellStyle name="Normal 24 5" xfId="4573" xr:uid="{69811FCF-14B5-4607-92AD-596136EEB08D}"/>
    <cellStyle name="Normal 24 6" xfId="4740" xr:uid="{B6A0F099-B2CA-4631-B345-A317F0677C66}"/>
    <cellStyle name="Normal 25" xfId="451" xr:uid="{BDDD6C59-34E5-493D-8218-9499D0ECDD55}"/>
    <cellStyle name="Normal 25 2" xfId="4360" xr:uid="{59B91F06-3A9F-42EA-9441-6BC17C27210F}"/>
    <cellStyle name="Normal 25 2 2" xfId="5337" xr:uid="{E19BAA2E-7880-409B-8873-3A088DD5EBF9}"/>
    <cellStyle name="Normal 25 3" xfId="4429" xr:uid="{3B862BB2-708A-42B3-A787-1AA94D4F8DD0}"/>
    <cellStyle name="Normal 25 4" xfId="4359" xr:uid="{7789BA56-2ACF-46F0-9102-FBB77FA732A6}"/>
    <cellStyle name="Normal 25 5" xfId="4575" xr:uid="{E8B2DD77-E566-4E77-AC1B-EA9A4C3E5D78}"/>
    <cellStyle name="Normal 26" xfId="2498" xr:uid="{CF8614B5-CF5D-46AA-99DC-5709E6572A53}"/>
    <cellStyle name="Normal 26 2" xfId="2499" xr:uid="{2ED77487-1F2A-451A-BA30-7227106A5526}"/>
    <cellStyle name="Normal 26 2 2" xfId="4362" xr:uid="{89C13515-387C-460E-9864-82D796874767}"/>
    <cellStyle name="Normal 26 3" xfId="4361" xr:uid="{F4385989-ECA0-45C4-B836-476C8F2686D3}"/>
    <cellStyle name="Normal 26 3 2" xfId="4436" xr:uid="{AE95B86D-3107-4EC5-A8A3-13A07899F819}"/>
    <cellStyle name="Normal 27" xfId="2507" xr:uid="{AD2AAC88-7E9E-4210-91D8-B98B14F1C801}"/>
    <cellStyle name="Normal 27 2" xfId="4364" xr:uid="{D9B003AE-5EBE-46E6-B0A9-606C026EF55D}"/>
    <cellStyle name="Normal 27 3" xfId="4363" xr:uid="{51B27AFF-047F-4653-9057-B94C9198C348}"/>
    <cellStyle name="Normal 27 4" xfId="4599" xr:uid="{F4C51E41-D17F-4820-BBB1-2C7D697B6ACB}"/>
    <cellStyle name="Normal 27 5" xfId="5320" xr:uid="{BA6AD2DE-BF90-48DB-BACD-682F36CD1805}"/>
    <cellStyle name="Normal 27 6" xfId="4589" xr:uid="{85A83E71-142D-46BE-B0F7-D97511C6142E}"/>
    <cellStyle name="Normal 27 7" xfId="5332" xr:uid="{F5995B61-6D0B-4067-9539-4AE85F8C5DB5}"/>
    <cellStyle name="Normal 28" xfId="4365" xr:uid="{3C52F714-A67E-4B46-8A9B-6931464E0041}"/>
    <cellStyle name="Normal 28 2" xfId="4366" xr:uid="{B0ACC1A3-D729-4D40-AD2C-6B8D31CCFAFB}"/>
    <cellStyle name="Normal 28 3" xfId="4367" xr:uid="{D6AEEDC8-6A7B-4536-811C-B6A9F271FF19}"/>
    <cellStyle name="Normal 29" xfId="4368" xr:uid="{36A91870-EA2E-4F28-86EE-AE6F0406EEAC}"/>
    <cellStyle name="Normal 29 2" xfId="4369" xr:uid="{82F56F4F-57A8-4A8A-944C-381890D931D5}"/>
    <cellStyle name="Normal 3" xfId="2" xr:uid="{665067A7-73F8-4B7E-BFD2-7BB3B9468366}"/>
    <cellStyle name="Normal 3 2" xfId="81" xr:uid="{75044434-B252-4318-9B79-99F5B261ECBE}"/>
    <cellStyle name="Normal 3 2 2" xfId="82" xr:uid="{C06691EF-3A3F-4A31-B86C-34D62DC7CEA4}"/>
    <cellStyle name="Normal 3 2 2 2" xfId="288" xr:uid="{F7F2F950-A0C2-4D29-9FA8-45B0C3CF029B}"/>
    <cellStyle name="Normal 3 2 2 2 2" xfId="4665" xr:uid="{ADBFF69C-DB43-4E9A-9D16-A6779EC578EA}"/>
    <cellStyle name="Normal 3 2 2 3" xfId="4556" xr:uid="{1516DC77-6B7A-45A8-B007-D31BAABAC6B4}"/>
    <cellStyle name="Normal 3 2 3" xfId="83" xr:uid="{C3390D8D-594E-4832-966D-58EE847DFCCA}"/>
    <cellStyle name="Normal 3 2 4" xfId="289" xr:uid="{CBBAD3A3-4A31-485B-9C2B-C234FFB30CAB}"/>
    <cellStyle name="Normal 3 2 4 2" xfId="4666" xr:uid="{FCB84E7A-021C-4C97-9A16-E0BA5E5F1026}"/>
    <cellStyle name="Normal 3 2 5" xfId="2506" xr:uid="{6DBA9B2E-991B-4FD0-B4B2-EC3092F3BBD4}"/>
    <cellStyle name="Normal 3 2 5 2" xfId="4509" xr:uid="{00C17D71-F1DB-4EA0-A8E1-433FF1B0953F}"/>
    <cellStyle name="Normal 3 2 5 3" xfId="5304" xr:uid="{9AADBC99-1425-4DC7-8888-3AE68A9FA573}"/>
    <cellStyle name="Normal 3 3" xfId="84" xr:uid="{19786BD1-583F-4071-8554-96C53E08C314}"/>
    <cellStyle name="Normal 3 3 2" xfId="290" xr:uid="{53644634-A5C5-4CB5-8DE9-176FF051E0A3}"/>
    <cellStyle name="Normal 3 3 2 2" xfId="4667" xr:uid="{97E8D67B-484A-45A6-BF8D-D7C7CD3934F0}"/>
    <cellStyle name="Normal 3 3 3" xfId="4557" xr:uid="{FC3A2EAC-CDF7-4E89-A55F-A71FDBD0DF93}"/>
    <cellStyle name="Normal 3 4" xfId="85" xr:uid="{235C1652-15D6-4094-925A-9D525E8DD83C}"/>
    <cellStyle name="Normal 3 4 2" xfId="2502" xr:uid="{0A05308C-D8DC-4CBF-B1C0-00DFCC029C0F}"/>
    <cellStyle name="Normal 3 4 2 2" xfId="4668" xr:uid="{4AC5E6B2-6CAF-48C2-809B-7E71C953E483}"/>
    <cellStyle name="Normal 3 4 3" xfId="5341" xr:uid="{0AD53A0A-6412-422D-912F-B1940D1216D4}"/>
    <cellStyle name="Normal 3 5" xfId="2501" xr:uid="{1EA7AF99-CCA9-4AC4-91BB-565EA5E91853}"/>
    <cellStyle name="Normal 3 5 2" xfId="4669" xr:uid="{3D62674D-682D-4420-A843-440E1C7AF323}"/>
    <cellStyle name="Normal 3 5 3" xfId="4745" xr:uid="{3B0237BD-6F37-443A-AFDD-1AF37D9F6BC1}"/>
    <cellStyle name="Normal 3 5 4" xfId="4713" xr:uid="{5B761456-26A8-469F-A5A1-9E0832B0260C}"/>
    <cellStyle name="Normal 3 6" xfId="4664" xr:uid="{2C4D8ADF-40B5-448F-AF2D-526C7BFEE7BC}"/>
    <cellStyle name="Normal 3 6 2" xfId="5336" xr:uid="{91B28119-3B4C-40B9-8B76-303933D82730}"/>
    <cellStyle name="Normal 3 6 2 2" xfId="5333" xr:uid="{051D535A-65E9-4E6A-BF0E-D70AFF10A8D9}"/>
    <cellStyle name="Normal 30" xfId="4370" xr:uid="{93FBF41F-BF50-46EB-9718-BF8F48AC1850}"/>
    <cellStyle name="Normal 30 2" xfId="4371" xr:uid="{3594411C-B0E4-40EE-B8AF-C916FAC099FB}"/>
    <cellStyle name="Normal 31" xfId="4372" xr:uid="{F18B276A-C262-4518-A3B2-D9D7F84C5A96}"/>
    <cellStyle name="Normal 31 2" xfId="4373" xr:uid="{30BF8410-5747-450B-A3C9-21376E236A68}"/>
    <cellStyle name="Normal 32" xfId="4374" xr:uid="{0B1EDA6F-54FE-4753-A396-C26B466450E6}"/>
    <cellStyle name="Normal 33" xfId="4375" xr:uid="{F3770F2C-97A1-4E91-9102-2E2651C77417}"/>
    <cellStyle name="Normal 33 2" xfId="4376" xr:uid="{DFEDDD95-994C-4101-9AA2-A9ABE4CC2866}"/>
    <cellStyle name="Normal 34" xfId="4377" xr:uid="{5CF7FA14-B952-41ED-9DA5-6EC6FF253014}"/>
    <cellStyle name="Normal 34 2" xfId="4378" xr:uid="{E75AC818-8962-42E8-A554-2F76E6A429C1}"/>
    <cellStyle name="Normal 35" xfId="4379" xr:uid="{DF1F6868-B5A9-47AC-AF75-85315E5A91DB}"/>
    <cellStyle name="Normal 35 2" xfId="4380" xr:uid="{8239B1B0-DC27-4C19-BAF1-08EDFB219241}"/>
    <cellStyle name="Normal 36" xfId="4381" xr:uid="{513661F3-3CB2-4A75-9AC7-F15961FF8D08}"/>
    <cellStyle name="Normal 36 2" xfId="4382" xr:uid="{CD96D00E-12AB-4881-9EE7-9C1038EE9F20}"/>
    <cellStyle name="Normal 37" xfId="4383" xr:uid="{2B9C38D1-749B-46E1-A3B4-745A21191235}"/>
    <cellStyle name="Normal 37 2" xfId="4384" xr:uid="{AB95BC1B-5D61-4574-9227-7C21BE099EED}"/>
    <cellStyle name="Normal 38" xfId="4385" xr:uid="{DCFA5F11-9667-4B20-B185-CE7D1DC3F318}"/>
    <cellStyle name="Normal 38 2" xfId="4386" xr:uid="{D79E1108-9B34-433F-872A-978B0191FBE1}"/>
    <cellStyle name="Normal 39" xfId="4387" xr:uid="{07172715-BB9D-4AB6-BA6B-A96D8F8186EF}"/>
    <cellStyle name="Normal 39 2" xfId="4388" xr:uid="{20674A38-2E73-4DD8-B343-DE82284C79B8}"/>
    <cellStyle name="Normal 39 2 2" xfId="4389" xr:uid="{8CDBFA6D-E439-447C-ADCA-34B99BE413DA}"/>
    <cellStyle name="Normal 39 3" xfId="4390" xr:uid="{0E0F508B-C446-4B30-9A08-694BFB47B88B}"/>
    <cellStyle name="Normal 4" xfId="86" xr:uid="{FBFE843E-B673-4642-8150-C3ADD983C3D0}"/>
    <cellStyle name="Normal 4 2" xfId="87" xr:uid="{B1438603-48A0-4E54-8C09-F31AFE9A643D}"/>
    <cellStyle name="Normal 4 2 2" xfId="88" xr:uid="{65256125-2C90-4A87-86BD-66C346DE1006}"/>
    <cellStyle name="Normal 4 2 2 2" xfId="445" xr:uid="{0E15CF39-82DD-4717-BD32-3DCA9E291603}"/>
    <cellStyle name="Normal 4 2 2 3" xfId="2807" xr:uid="{C33F1F8A-AC89-43AD-8103-C516E32D501E}"/>
    <cellStyle name="Normal 4 2 2 4" xfId="2808" xr:uid="{E0E0DF2F-4CC7-4735-B76D-815644237B3B}"/>
    <cellStyle name="Normal 4 2 2 4 2" xfId="2809" xr:uid="{E41B617C-81B7-4D15-8B2C-EB2248B7D502}"/>
    <cellStyle name="Normal 4 2 2 4 3" xfId="2810" xr:uid="{51EEADA3-C11E-4D09-8E68-BEA328D6EBA7}"/>
    <cellStyle name="Normal 4 2 2 4 3 2" xfId="2811" xr:uid="{9580EDF6-D3CF-4AB5-A06A-8C18A0990275}"/>
    <cellStyle name="Normal 4 2 2 4 3 3" xfId="4312" xr:uid="{8811C0C8-FB49-4480-92C8-1D066EE4A2CA}"/>
    <cellStyle name="Normal 4 2 3" xfId="2493" xr:uid="{6E53045A-21EA-4D78-B6E1-E2D761F05A06}"/>
    <cellStyle name="Normal 4 2 3 2" xfId="2504" xr:uid="{A509F35A-F073-4677-9961-66C98E91112C}"/>
    <cellStyle name="Normal 4 2 3 2 2" xfId="4462" xr:uid="{7BE01461-CB59-499B-A983-1F1052B2940B}"/>
    <cellStyle name="Normal 4 2 3 2 3" xfId="5347" xr:uid="{56B9ED4F-D3A1-4253-A875-330A0F84CA40}"/>
    <cellStyle name="Normal 4 2 3 3" xfId="4463" xr:uid="{C87B1BBD-0AE8-43D1-946B-763E54F23604}"/>
    <cellStyle name="Normal 4 2 3 3 2" xfId="4464" xr:uid="{FBEA2008-6AD6-482F-921D-17A80621E843}"/>
    <cellStyle name="Normal 4 2 3 4" xfId="4465" xr:uid="{F03A248F-CB04-47EE-B4B2-729FE8917704}"/>
    <cellStyle name="Normal 4 2 3 5" xfId="4466" xr:uid="{2119482F-D390-4424-9695-9BA0F6E13EC2}"/>
    <cellStyle name="Normal 4 2 4" xfId="2494" xr:uid="{3739D3DF-22EC-4108-BF35-370E3CFB0FB8}"/>
    <cellStyle name="Normal 4 2 4 2" xfId="4392" xr:uid="{7C5EFC31-96B8-42B0-B40C-47EC4D27B4F2}"/>
    <cellStyle name="Normal 4 2 4 2 2" xfId="4467" xr:uid="{4914B65A-5511-4688-98CC-118AD8CA9C35}"/>
    <cellStyle name="Normal 4 2 4 2 3" xfId="4694" xr:uid="{673436D2-293C-4E3C-A1FB-A0956C0BDD3C}"/>
    <cellStyle name="Normal 4 2 4 2 4" xfId="4613" xr:uid="{D4527A89-4093-41A5-A872-72C23F60CB1C}"/>
    <cellStyle name="Normal 4 2 4 3" xfId="4576" xr:uid="{B301FA06-3A0F-499E-B61C-102224A318A9}"/>
    <cellStyle name="Normal 4 2 4 4" xfId="4714" xr:uid="{C251A235-EE6B-490E-8DD3-0516D440AAE9}"/>
    <cellStyle name="Normal 4 2 5" xfId="1168" xr:uid="{641F5288-ECF7-41BA-B6DB-599AB3C6F83C}"/>
    <cellStyle name="Normal 4 2 6" xfId="4558" xr:uid="{459E9CCA-2D9C-4B68-A42A-714C0C17A920}"/>
    <cellStyle name="Normal 4 2 7" xfId="5350" xr:uid="{161DB57C-B474-40FC-8A19-6567FCBFDE1B}"/>
    <cellStyle name="Normal 4 3" xfId="528" xr:uid="{2C572AC4-8584-4E25-8924-A6DDF9E7C68C}"/>
    <cellStyle name="Normal 4 3 2" xfId="1170" xr:uid="{D8BFA307-BF7C-470B-8A67-22E4ADF6E17E}"/>
    <cellStyle name="Normal 4 3 2 2" xfId="1171" xr:uid="{B737FBC2-3FFC-480D-9122-E62336FA6398}"/>
    <cellStyle name="Normal 4 3 2 3" xfId="1172" xr:uid="{65457A4D-50E1-4A2B-BFC3-CCEAFA473188}"/>
    <cellStyle name="Normal 4 3 3" xfId="1169" xr:uid="{2CBFDB12-026D-4720-B01F-70C322C9A143}"/>
    <cellStyle name="Normal 4 3 3 2" xfId="4434" xr:uid="{8D1B2A17-7BDD-4338-934F-55CB4D78FC6A}"/>
    <cellStyle name="Normal 4 3 4" xfId="2812" xr:uid="{D8400AD5-38EA-49D5-B32D-929BBB4FF7D8}"/>
    <cellStyle name="Normal 4 3 5" xfId="2813" xr:uid="{7A377F05-AF3D-4682-B320-D169F10A5A3D}"/>
    <cellStyle name="Normal 4 3 5 2" xfId="2814" xr:uid="{753A21BA-3F11-4A06-AD3B-BE4A66C66CD0}"/>
    <cellStyle name="Normal 4 3 5 3" xfId="2815" xr:uid="{E4B08099-5EC6-4F7E-BF65-B2F6E4DB20D7}"/>
    <cellStyle name="Normal 4 3 5 3 2" xfId="2816" xr:uid="{EC1905A5-320A-41C2-98F9-6F4ABAFA0327}"/>
    <cellStyle name="Normal 4 3 5 3 3" xfId="4311" xr:uid="{D78A73FA-85E1-4B42-A0B8-8FB910C0CFB2}"/>
    <cellStyle name="Normal 4 3 6" xfId="4314" xr:uid="{1C5D623D-169D-4159-877A-1C1FB1F1AC4B}"/>
    <cellStyle name="Normal 4 3 7" xfId="5348" xr:uid="{3FB74083-6560-4B13-A629-FD8043D4D223}"/>
    <cellStyle name="Normal 4 4" xfId="453" xr:uid="{4E9BEAB5-7758-4672-ACC1-7603B09A52A4}"/>
    <cellStyle name="Normal 4 4 2" xfId="2495" xr:uid="{2A668EA4-A821-44F2-A9A0-E8B1A9AE8877}"/>
    <cellStyle name="Normal 4 4 2 2" xfId="5354" xr:uid="{DFB52537-855F-4E58-9CE4-A2402EF15DE6}"/>
    <cellStyle name="Normal 4 4 3" xfId="2503" xr:uid="{57F988DD-8A52-4E53-BD83-1B5A28A936F7}"/>
    <cellStyle name="Normal 4 4 3 2" xfId="4317" xr:uid="{C8FA3FF1-56C0-49DD-A5A2-6F9D70741092}"/>
    <cellStyle name="Normal 4 4 3 3" xfId="4316" xr:uid="{90CDD22D-FD40-4791-A5A0-224BE0549F2A}"/>
    <cellStyle name="Normal 4 4 4" xfId="4747" xr:uid="{FB3027C9-A7F0-4AB3-9971-C2EFDBDC6D7C}"/>
    <cellStyle name="Normal 4 4 5" xfId="5346" xr:uid="{9DC5FB1F-C3B8-4FA1-88C2-BBA6C609CE67}"/>
    <cellStyle name="Normal 4 5" xfId="2496" xr:uid="{C2965BB6-2A76-432C-90AD-7D44E317810C}"/>
    <cellStyle name="Normal 4 5 2" xfId="4391" xr:uid="{275183FD-4D11-4419-B2FF-84FB7664CA92}"/>
    <cellStyle name="Normal 4 6" xfId="2497" xr:uid="{BF72D106-0DBA-4CFB-91A7-E0A137B24677}"/>
    <cellStyle name="Normal 4 7" xfId="900" xr:uid="{4447046D-28D7-4C84-BD92-9B4B60412D1E}"/>
    <cellStyle name="Normal 4 8" xfId="5349" xr:uid="{16ED3E56-4E27-42BE-AB95-3D58792D6F6C}"/>
    <cellStyle name="Normal 40" xfId="4393" xr:uid="{C1894AE4-ADB2-4084-9893-4389944054EE}"/>
    <cellStyle name="Normal 40 2" xfId="4394" xr:uid="{125D025D-1604-4573-BD83-C5FC9B2DAD29}"/>
    <cellStyle name="Normal 40 2 2" xfId="4395" xr:uid="{12B01907-FBB0-4B03-97A2-E440F6DCACA4}"/>
    <cellStyle name="Normal 40 3" xfId="4396" xr:uid="{BC3C682A-FA3B-4208-B8EF-2438D4782C37}"/>
    <cellStyle name="Normal 41" xfId="4397" xr:uid="{04433A56-0F69-44B1-84BD-D7DE3FF31AB6}"/>
    <cellStyle name="Normal 41 2" xfId="4398" xr:uid="{F2EEFE62-155D-44D0-A3B3-F9D3EACCB591}"/>
    <cellStyle name="Normal 42" xfId="4399" xr:uid="{F337130B-B6C6-4D8A-92CB-AFA4E0BA6574}"/>
    <cellStyle name="Normal 42 2" xfId="4400" xr:uid="{383DE59D-5FD2-43BF-BE96-121A6B1897B8}"/>
    <cellStyle name="Normal 43" xfId="4401" xr:uid="{11EB6D67-D0E5-40E6-A754-8D949635A3E9}"/>
    <cellStyle name="Normal 43 2" xfId="4402" xr:uid="{CFA978FC-0950-4DA6-A3B5-AE86D467A177}"/>
    <cellStyle name="Normal 44" xfId="4412" xr:uid="{9C36F29B-E03B-4040-8E41-2D15B65F811D}"/>
    <cellStyle name="Normal 44 2" xfId="4413" xr:uid="{782FEF4E-E37D-4CFC-A89F-87050412A283}"/>
    <cellStyle name="Normal 45" xfId="4674" xr:uid="{C9A39BCB-F958-466B-B389-EDF064267B41}"/>
    <cellStyle name="Normal 45 2" xfId="5324" xr:uid="{0DD0A30C-E231-44B4-8B80-DEC4C5D0E53C}"/>
    <cellStyle name="Normal 45 3" xfId="5323" xr:uid="{9C48D8FF-F9DF-4F3D-BA99-3E85383379DC}"/>
    <cellStyle name="Normal 5" xfId="89" xr:uid="{05AF85DE-C36B-4931-81C1-B6586CF5E31B}"/>
    <cellStyle name="Normal 5 10" xfId="291" xr:uid="{F3972548-C696-4396-8203-0C9F9166FE6D}"/>
    <cellStyle name="Normal 5 10 2" xfId="529" xr:uid="{87DCA555-C217-4534-9A85-FEF41E1299FC}"/>
    <cellStyle name="Normal 5 10 2 2" xfId="1173" xr:uid="{7A249A04-8F83-4343-87A4-A8F6A2B4D874}"/>
    <cellStyle name="Normal 5 10 2 3" xfId="2817" xr:uid="{FD80EBE5-4C78-4988-8B64-D44252D5816C}"/>
    <cellStyle name="Normal 5 10 2 4" xfId="2818" xr:uid="{2AA3AAED-9B13-4D66-B5E1-083B36F85283}"/>
    <cellStyle name="Normal 5 10 3" xfId="1174" xr:uid="{C4D8DC61-BBB1-43F6-B011-42347B97C2CA}"/>
    <cellStyle name="Normal 5 10 3 2" xfId="2819" xr:uid="{7FEB994F-2C74-41EF-A2C9-D986997C70FE}"/>
    <cellStyle name="Normal 5 10 3 3" xfId="2820" xr:uid="{E7637B42-57BC-47DF-843A-C16A55153A26}"/>
    <cellStyle name="Normal 5 10 3 4" xfId="2821" xr:uid="{678BE039-1782-4520-8380-A33914E947F4}"/>
    <cellStyle name="Normal 5 10 4" xfId="2822" xr:uid="{BCFC1861-F4C2-41FB-BF35-A65CFCC5A913}"/>
    <cellStyle name="Normal 5 10 5" xfId="2823" xr:uid="{C588752B-B752-4670-88E3-DE5301D7DDB9}"/>
    <cellStyle name="Normal 5 10 6" xfId="2824" xr:uid="{15D44DA0-5B09-46DA-A9F4-AC1C78CEAC6D}"/>
    <cellStyle name="Normal 5 11" xfId="292" xr:uid="{6D2C28F0-0284-4C45-A419-9E8C429132D8}"/>
    <cellStyle name="Normal 5 11 2" xfId="1175" xr:uid="{B6F9C23A-9E53-45AF-8944-744812344474}"/>
    <cellStyle name="Normal 5 11 2 2" xfId="2825" xr:uid="{4333452F-D201-476B-A805-CFE25AF448C6}"/>
    <cellStyle name="Normal 5 11 2 2 2" xfId="4403" xr:uid="{FEFF67A1-43AE-4039-B218-8D67C3A352EB}"/>
    <cellStyle name="Normal 5 11 2 2 3" xfId="4681" xr:uid="{433F9650-56FB-4923-ADCA-67BCCB2D18BF}"/>
    <cellStyle name="Normal 5 11 2 3" xfId="2826" xr:uid="{D8335BC1-EC90-47DA-8C22-65E2576D8972}"/>
    <cellStyle name="Normal 5 11 2 4" xfId="2827" xr:uid="{B21E7D2D-BC1F-4B63-8703-D724B2747E93}"/>
    <cellStyle name="Normal 5 11 3" xfId="2828" xr:uid="{996C6796-F7B2-43B8-8414-85D8C3FF6A9D}"/>
    <cellStyle name="Normal 5 11 3 2" xfId="5340" xr:uid="{98ED9E5D-7FB1-4B09-8210-29D38CC3A999}"/>
    <cellStyle name="Normal 5 11 4" xfId="2829" xr:uid="{CE46472F-6CF4-465B-B3BA-84E0D2D7DA1B}"/>
    <cellStyle name="Normal 5 11 4 2" xfId="4577" xr:uid="{50FCC067-83C3-4D8B-98A4-0F74B750FF12}"/>
    <cellStyle name="Normal 5 11 4 3" xfId="4682" xr:uid="{E21BCB78-1D44-45DF-ACE9-DF34909FFEB9}"/>
    <cellStyle name="Normal 5 11 4 4" xfId="4606" xr:uid="{C7A147CD-1008-4C6B-AEF6-4BC5294B5BC9}"/>
    <cellStyle name="Normal 5 11 5" xfId="2830" xr:uid="{4810284B-539E-4EA2-A5EA-72A4E18C3D8C}"/>
    <cellStyle name="Normal 5 12" xfId="1176" xr:uid="{FA2DC068-C057-41F2-8A2E-721806C965F5}"/>
    <cellStyle name="Normal 5 12 2" xfId="2831" xr:uid="{4A114030-9FF1-4027-8F2C-5B87EE820E22}"/>
    <cellStyle name="Normal 5 12 3" xfId="2832" xr:uid="{EC0AC906-1BF8-4C82-A2C1-0464B2B65B36}"/>
    <cellStyle name="Normal 5 12 4" xfId="2833" xr:uid="{62383B85-16CB-464F-870E-E8E8F1B06E6D}"/>
    <cellStyle name="Normal 5 13" xfId="901" xr:uid="{F3C0F9EF-FA10-42A4-8316-D81369C18373}"/>
    <cellStyle name="Normal 5 13 2" xfId="2834" xr:uid="{F0714DC7-CDB0-47CE-8D50-D282685E0490}"/>
    <cellStyle name="Normal 5 13 3" xfId="2835" xr:uid="{F794E30E-FE2E-4B31-981E-C9D91BECA9D2}"/>
    <cellStyle name="Normal 5 13 4" xfId="2836" xr:uid="{1E42FE00-C87C-402A-8B6C-F7B74FFE6AB3}"/>
    <cellStyle name="Normal 5 14" xfId="2837" xr:uid="{91AB7BAF-0A14-441D-BC9D-10352B024A03}"/>
    <cellStyle name="Normal 5 14 2" xfId="2838" xr:uid="{B101E54C-D9BC-4F94-8729-7D89CADF884E}"/>
    <cellStyle name="Normal 5 15" xfId="2839" xr:uid="{0709E00B-168B-4B3D-8595-B0D67BCACC06}"/>
    <cellStyle name="Normal 5 16" xfId="2840" xr:uid="{C58CAE2C-6C08-4D6D-ADE0-2F229C82DE00}"/>
    <cellStyle name="Normal 5 17" xfId="2841" xr:uid="{B68F8EBA-1D23-498A-BEAC-E5EF24ABD152}"/>
    <cellStyle name="Normal 5 18" xfId="5360" xr:uid="{9B64E042-0EF6-4A51-826A-73B3170EC13D}"/>
    <cellStyle name="Normal 5 2" xfId="90" xr:uid="{A639D3BE-56AD-4D90-956D-A6C10CF80B5F}"/>
    <cellStyle name="Normal 5 2 2" xfId="187" xr:uid="{0E0D77F5-480B-4D6B-84A0-4F9151FEE4AE}"/>
    <cellStyle name="Normal 5 2 2 2" xfId="188" xr:uid="{2F470357-A98C-4246-BA6D-E685A941B8FE}"/>
    <cellStyle name="Normal 5 2 2 2 2" xfId="189" xr:uid="{469BA52C-1AF2-41B2-BD12-7888AFCE8CE5}"/>
    <cellStyle name="Normal 5 2 2 2 2 2" xfId="190" xr:uid="{0C8D6169-1A74-4C36-BE61-8B6F8F3DE041}"/>
    <cellStyle name="Normal 5 2 2 2 3" xfId="191" xr:uid="{05048718-5B53-4F21-A8F5-418FDF9A862C}"/>
    <cellStyle name="Normal 5 2 2 2 4" xfId="4670" xr:uid="{A4A8A0BA-2573-4D1C-B247-578D58F1178D}"/>
    <cellStyle name="Normal 5 2 2 2 5" xfId="5300" xr:uid="{8CA8C440-6AB5-42C7-AA68-E1CBC07FF5E0}"/>
    <cellStyle name="Normal 5 2 2 3" xfId="192" xr:uid="{288CA2CF-FCE4-40D4-83C6-8C3ADBD7B250}"/>
    <cellStyle name="Normal 5 2 2 3 2" xfId="193" xr:uid="{38184339-A597-42CD-9E7A-453211D42B9C}"/>
    <cellStyle name="Normal 5 2 2 4" xfId="194" xr:uid="{87FB9814-85A4-425B-B382-B619B7F17008}"/>
    <cellStyle name="Normal 5 2 2 5" xfId="293" xr:uid="{84DA99A6-F3A4-48C6-90E8-53B704804FA1}"/>
    <cellStyle name="Normal 5 2 2 6" xfId="4596" xr:uid="{0CA7BA10-2E66-462C-A946-E562E56F88A3}"/>
    <cellStyle name="Normal 5 2 2 7" xfId="5329" xr:uid="{B04247D1-B093-4D22-8A11-471B1155A045}"/>
    <cellStyle name="Normal 5 2 3" xfId="195" xr:uid="{6266DBE1-3DC0-4661-ACB6-F51DD79034F8}"/>
    <cellStyle name="Normal 5 2 3 2" xfId="196" xr:uid="{524E3876-A030-423F-AFB4-F71C13192250}"/>
    <cellStyle name="Normal 5 2 3 2 2" xfId="197" xr:uid="{52389101-917E-45DA-A419-09888DE10C8D}"/>
    <cellStyle name="Normal 5 2 3 2 3" xfId="4559" xr:uid="{F212D467-5450-4060-9D74-3E35DE79C600}"/>
    <cellStyle name="Normal 5 2 3 2 4" xfId="5301" xr:uid="{ABD0EC31-12A3-498C-B0D4-552EC74FDEE1}"/>
    <cellStyle name="Normal 5 2 3 3" xfId="198" xr:uid="{2B3461DE-EB44-4A77-A4DE-DB65FC92853E}"/>
    <cellStyle name="Normal 5 2 3 3 2" xfId="4742" xr:uid="{A94197BD-4CFB-40E0-AC5A-E5BE2471D67E}"/>
    <cellStyle name="Normal 5 2 3 4" xfId="4404" xr:uid="{6099F7E3-2DFC-4BDA-AA19-2C13E40F4930}"/>
    <cellStyle name="Normal 5 2 3 4 2" xfId="4715" xr:uid="{573409DD-9512-4430-8CCB-4FE6FAFAE787}"/>
    <cellStyle name="Normal 5 2 3 5" xfId="4597" xr:uid="{FB89C4DD-89D0-45FC-93F9-52A1D0826498}"/>
    <cellStyle name="Normal 5 2 3 6" xfId="5321" xr:uid="{CA406067-0BCD-401C-94ED-4EAEE5ADAB57}"/>
    <cellStyle name="Normal 5 2 3 7" xfId="5330" xr:uid="{80B97717-7791-45D3-B689-E9307D414DB0}"/>
    <cellStyle name="Normal 5 2 4" xfId="199" xr:uid="{CFEB84B3-94CB-4E1B-BCBB-208790514EFB}"/>
    <cellStyle name="Normal 5 2 4 2" xfId="200" xr:uid="{8FA355CE-97E5-4999-8F30-71AD7554DD8B}"/>
    <cellStyle name="Normal 5 2 5" xfId="201" xr:uid="{90E3F4C8-4F30-4315-AE28-24F5816EFB2C}"/>
    <cellStyle name="Normal 5 2 6" xfId="186" xr:uid="{52B9B09E-9ACF-4B51-8DAC-78A349E55DF4}"/>
    <cellStyle name="Normal 5 3" xfId="91" xr:uid="{C1B04FE7-1733-4D38-9125-2F91AA048D30}"/>
    <cellStyle name="Normal 5 3 2" xfId="4406" xr:uid="{39F181EA-4D57-4566-9C27-DEF018A1A1CE}"/>
    <cellStyle name="Normal 5 3 3" xfId="4405" xr:uid="{292412A1-9647-4BCD-A530-A03FEED76369}"/>
    <cellStyle name="Normal 5 4" xfId="92" xr:uid="{8D1D1FC3-9D1D-4BFF-8BBE-1F49C06285F0}"/>
    <cellStyle name="Normal 5 4 10" xfId="2842" xr:uid="{FDE428AD-54E8-4045-A923-11F51251D140}"/>
    <cellStyle name="Normal 5 4 11" xfId="2843" xr:uid="{E7B053A7-BD25-40AF-A45C-B30E9C9FD477}"/>
    <cellStyle name="Normal 5 4 2" xfId="93" xr:uid="{2E8E7D51-3AEF-43A7-B991-15F6DD2307BE}"/>
    <cellStyle name="Normal 5 4 2 2" xfId="94" xr:uid="{E111C776-07CC-4436-9928-CCBEAF863B31}"/>
    <cellStyle name="Normal 5 4 2 2 2" xfId="294" xr:uid="{4C6936AA-1AE3-438D-BACB-7ACB72ACB91C}"/>
    <cellStyle name="Normal 5 4 2 2 2 2" xfId="530" xr:uid="{C6C37C74-98B7-41CC-AEBE-B87F2CEFABB1}"/>
    <cellStyle name="Normal 5 4 2 2 2 2 2" xfId="531" xr:uid="{AE9937D2-0733-4E03-9228-E29B1727D4D5}"/>
    <cellStyle name="Normal 5 4 2 2 2 2 2 2" xfId="1177" xr:uid="{7D6CF745-914C-40BA-B680-4E8D5A0DCECC}"/>
    <cellStyle name="Normal 5 4 2 2 2 2 2 2 2" xfId="1178" xr:uid="{CAD4FC5F-8682-4D81-AE17-A2675DC810E5}"/>
    <cellStyle name="Normal 5 4 2 2 2 2 2 3" xfId="1179" xr:uid="{3A037F4C-BE36-4005-9BA5-C4B44C478442}"/>
    <cellStyle name="Normal 5 4 2 2 2 2 3" xfId="1180" xr:uid="{6240C830-6C88-4F0F-BB38-A5E592B469A1}"/>
    <cellStyle name="Normal 5 4 2 2 2 2 3 2" xfId="1181" xr:uid="{BBF589C2-7B1A-4A36-AA6E-89958E990E5E}"/>
    <cellStyle name="Normal 5 4 2 2 2 2 4" xfId="1182" xr:uid="{60B4237E-225B-449A-BAA0-1115F6E71595}"/>
    <cellStyle name="Normal 5 4 2 2 2 3" xfId="532" xr:uid="{D13C896E-7FAB-4C08-9EFD-9EBDDCD74D40}"/>
    <cellStyle name="Normal 5 4 2 2 2 3 2" xfId="1183" xr:uid="{688DCD87-F274-4698-B670-261955B0D45F}"/>
    <cellStyle name="Normal 5 4 2 2 2 3 2 2" xfId="1184" xr:uid="{6F7C07A3-4E07-49A1-AFE8-EDF321A2B261}"/>
    <cellStyle name="Normal 5 4 2 2 2 3 3" xfId="1185" xr:uid="{F66B9E5D-3760-4488-9C0E-CE5E519AA04D}"/>
    <cellStyle name="Normal 5 4 2 2 2 3 4" xfId="2844" xr:uid="{C956920E-A23E-4B32-B4EF-015C392E3F10}"/>
    <cellStyle name="Normal 5 4 2 2 2 4" xfId="1186" xr:uid="{732E3BE6-33AF-4C0F-80A3-E55D835C3D5A}"/>
    <cellStyle name="Normal 5 4 2 2 2 4 2" xfId="1187" xr:uid="{CBCFE50B-C4D0-4DC8-9EB5-417C93E4A263}"/>
    <cellStyle name="Normal 5 4 2 2 2 5" xfId="1188" xr:uid="{3CAFCFCE-672F-4516-841B-A3F44757830F}"/>
    <cellStyle name="Normal 5 4 2 2 2 6" xfId="2845" xr:uid="{8A26C045-42FA-4690-BA18-49262846D200}"/>
    <cellStyle name="Normal 5 4 2 2 3" xfId="295" xr:uid="{5663C619-4BC1-4D9C-BFE7-A47F951CB069}"/>
    <cellStyle name="Normal 5 4 2 2 3 2" xfId="533" xr:uid="{C00352C5-3639-42FD-AEA1-0E7653EA8EE1}"/>
    <cellStyle name="Normal 5 4 2 2 3 2 2" xfId="534" xr:uid="{31DA000A-5086-4469-AF54-B71C59217527}"/>
    <cellStyle name="Normal 5 4 2 2 3 2 2 2" xfId="1189" xr:uid="{BD340053-956E-4F6F-B5B3-8EBEE8B060AB}"/>
    <cellStyle name="Normal 5 4 2 2 3 2 2 2 2" xfId="1190" xr:uid="{9C6694FF-941B-48FF-A106-8A4B63F7C727}"/>
    <cellStyle name="Normal 5 4 2 2 3 2 2 3" xfId="1191" xr:uid="{620BB3A3-FD59-49B0-83AA-FD583E4C0B77}"/>
    <cellStyle name="Normal 5 4 2 2 3 2 3" xfId="1192" xr:uid="{E073AE83-CAE9-4883-9F4A-8D3B54A46EB4}"/>
    <cellStyle name="Normal 5 4 2 2 3 2 3 2" xfId="1193" xr:uid="{22FFE718-FE9A-479C-A305-AA31AEF1F610}"/>
    <cellStyle name="Normal 5 4 2 2 3 2 4" xfId="1194" xr:uid="{415A42B7-47C5-4FB7-A895-75BA8CDC24F7}"/>
    <cellStyle name="Normal 5 4 2 2 3 3" xfId="535" xr:uid="{D169F1B6-6670-48BE-B5B0-7DF0E50862E5}"/>
    <cellStyle name="Normal 5 4 2 2 3 3 2" xfId="1195" xr:uid="{6BA4A060-CDB6-4576-A46E-3939A7FF1A5D}"/>
    <cellStyle name="Normal 5 4 2 2 3 3 2 2" xfId="1196" xr:uid="{95E94AAC-29C6-44DC-9085-C6A2977905FA}"/>
    <cellStyle name="Normal 5 4 2 2 3 3 3" xfId="1197" xr:uid="{8B48D61E-050C-4C33-9BF5-FEC7391B0366}"/>
    <cellStyle name="Normal 5 4 2 2 3 4" xfId="1198" xr:uid="{A4E299E0-BCF3-4D5A-90EF-D894EF132A46}"/>
    <cellStyle name="Normal 5 4 2 2 3 4 2" xfId="1199" xr:uid="{7F8AA000-90BB-46DA-BC5E-BAFA8A283090}"/>
    <cellStyle name="Normal 5 4 2 2 3 5" xfId="1200" xr:uid="{4D3C052C-2DBC-4569-AACD-6E4B29B3692F}"/>
    <cellStyle name="Normal 5 4 2 2 4" xfId="536" xr:uid="{CE27A7F8-1D49-4B81-B361-32726DC9C4CF}"/>
    <cellStyle name="Normal 5 4 2 2 4 2" xfId="537" xr:uid="{7C38DBD7-7172-4F83-8804-AC3879414E1D}"/>
    <cellStyle name="Normal 5 4 2 2 4 2 2" xfId="1201" xr:uid="{A18C4EB9-FFC6-4873-B953-B62FF421E927}"/>
    <cellStyle name="Normal 5 4 2 2 4 2 2 2" xfId="1202" xr:uid="{DC33D459-22BF-4EE6-9490-5BCB666C06BD}"/>
    <cellStyle name="Normal 5 4 2 2 4 2 3" xfId="1203" xr:uid="{48B9C138-5B6A-4C3B-8061-0F8D5871B11C}"/>
    <cellStyle name="Normal 5 4 2 2 4 3" xfId="1204" xr:uid="{B7D24859-5C8E-4CBE-9EB2-6752C42E3F9E}"/>
    <cellStyle name="Normal 5 4 2 2 4 3 2" xfId="1205" xr:uid="{7E8A34AF-AF2D-4687-85D3-DAD69F56DC00}"/>
    <cellStyle name="Normal 5 4 2 2 4 4" xfId="1206" xr:uid="{72D26112-F447-48D9-96D4-8AC136200980}"/>
    <cellStyle name="Normal 5 4 2 2 5" xfId="538" xr:uid="{333426F6-1DE6-43F0-A033-219FEDD6D9C5}"/>
    <cellStyle name="Normal 5 4 2 2 5 2" xfId="1207" xr:uid="{CF44CBD4-A50E-4D35-B6A1-D4B78C84CBCE}"/>
    <cellStyle name="Normal 5 4 2 2 5 2 2" xfId="1208" xr:uid="{5FF4FF51-E5FD-4676-910E-FFC6871DC73B}"/>
    <cellStyle name="Normal 5 4 2 2 5 3" xfId="1209" xr:uid="{CAE10892-5FAE-4F11-8502-FE6B48441969}"/>
    <cellStyle name="Normal 5 4 2 2 5 4" xfId="2846" xr:uid="{A423034A-A148-4AF0-B77E-B486B8835D44}"/>
    <cellStyle name="Normal 5 4 2 2 6" xfId="1210" xr:uid="{A1F496CF-7766-4799-95E2-9AA1E8805982}"/>
    <cellStyle name="Normal 5 4 2 2 6 2" xfId="1211" xr:uid="{2DC1C407-6C36-4D01-9815-2C40C25E5DA3}"/>
    <cellStyle name="Normal 5 4 2 2 7" xfId="1212" xr:uid="{6F305AFF-397C-422A-B7CD-E1E26F5D89B8}"/>
    <cellStyle name="Normal 5 4 2 2 8" xfId="2847" xr:uid="{79EE33B8-BD55-4251-9A3B-8E7E1A593161}"/>
    <cellStyle name="Normal 5 4 2 3" xfId="296" xr:uid="{14FD7D54-3DFB-4665-B541-4146AB1C859D}"/>
    <cellStyle name="Normal 5 4 2 3 2" xfId="539" xr:uid="{CEF75C34-0E5A-4BA1-9638-D8276F5DAA64}"/>
    <cellStyle name="Normal 5 4 2 3 2 2" xfId="540" xr:uid="{2C4E6F5D-3FE2-47D1-8EF5-CE843B9E5173}"/>
    <cellStyle name="Normal 5 4 2 3 2 2 2" xfId="1213" xr:uid="{CE90EB86-653F-4D46-8D98-B1DC2C8559D2}"/>
    <cellStyle name="Normal 5 4 2 3 2 2 2 2" xfId="1214" xr:uid="{40EEAE3D-5254-471A-B500-0804D56D4991}"/>
    <cellStyle name="Normal 5 4 2 3 2 2 3" xfId="1215" xr:uid="{15AA71C9-BD38-408B-A036-5C95790B1AC8}"/>
    <cellStyle name="Normal 5 4 2 3 2 3" xfId="1216" xr:uid="{86288BD1-0551-44C3-8A4C-37C55CBCDA43}"/>
    <cellStyle name="Normal 5 4 2 3 2 3 2" xfId="1217" xr:uid="{68AF3DC3-068D-4F70-BBA6-B3932788A126}"/>
    <cellStyle name="Normal 5 4 2 3 2 4" xfId="1218" xr:uid="{6072EFCB-3975-4AF7-B8B3-9DD0E7BAEA84}"/>
    <cellStyle name="Normal 5 4 2 3 3" xfId="541" xr:uid="{98DBEBB1-1AE5-41EB-8993-6DC1626037E3}"/>
    <cellStyle name="Normal 5 4 2 3 3 2" xfId="1219" xr:uid="{A73B5A3F-E6CF-4F04-B66A-47CE41F11D0A}"/>
    <cellStyle name="Normal 5 4 2 3 3 2 2" xfId="1220" xr:uid="{04AA190C-F804-4B33-A9BE-82BB28CAD556}"/>
    <cellStyle name="Normal 5 4 2 3 3 3" xfId="1221" xr:uid="{2BEB47CE-09B9-41C6-B331-CB85526A1E23}"/>
    <cellStyle name="Normal 5 4 2 3 3 4" xfId="2848" xr:uid="{CACD0D35-7162-4930-9CD7-E8836A20901D}"/>
    <cellStyle name="Normal 5 4 2 3 4" xfId="1222" xr:uid="{C4D6525A-5061-4052-B620-A31511C3516B}"/>
    <cellStyle name="Normal 5 4 2 3 4 2" xfId="1223" xr:uid="{59333229-F594-4DD8-A1D9-3615DFE130F3}"/>
    <cellStyle name="Normal 5 4 2 3 5" xfId="1224" xr:uid="{0A6E0E15-CCC2-4D20-974D-E4F253FA7DFB}"/>
    <cellStyle name="Normal 5 4 2 3 6" xfId="2849" xr:uid="{19A4A015-A9B4-4867-8683-E1B3CA9A0E0B}"/>
    <cellStyle name="Normal 5 4 2 4" xfId="297" xr:uid="{FEB8D0BF-09AC-4117-9CB5-920A9831DC40}"/>
    <cellStyle name="Normal 5 4 2 4 2" xfId="542" xr:uid="{DCDAB8D0-0A3E-4B38-A262-C0528DA15257}"/>
    <cellStyle name="Normal 5 4 2 4 2 2" xfId="543" xr:uid="{94DB9EC9-474B-4588-9554-8D0B34E3055C}"/>
    <cellStyle name="Normal 5 4 2 4 2 2 2" xfId="1225" xr:uid="{5EF2C359-6B9E-4987-8951-04D41594A60D}"/>
    <cellStyle name="Normal 5 4 2 4 2 2 2 2" xfId="1226" xr:uid="{27C99088-8F58-4889-B597-C2A56B3282C9}"/>
    <cellStyle name="Normal 5 4 2 4 2 2 3" xfId="1227" xr:uid="{2ABD5672-491F-4E6F-844F-79791117847A}"/>
    <cellStyle name="Normal 5 4 2 4 2 3" xfId="1228" xr:uid="{F8E309F9-D5B9-4599-A52F-78F3491F9531}"/>
    <cellStyle name="Normal 5 4 2 4 2 3 2" xfId="1229" xr:uid="{1858DF02-9288-4339-8BCA-3DF9B49C161A}"/>
    <cellStyle name="Normal 5 4 2 4 2 4" xfId="1230" xr:uid="{580E4065-DE47-43B8-92AB-C6B810061C64}"/>
    <cellStyle name="Normal 5 4 2 4 3" xfId="544" xr:uid="{0CAF051A-D78A-4777-877C-E6B9A3163279}"/>
    <cellStyle name="Normal 5 4 2 4 3 2" xfId="1231" xr:uid="{CB9EE50A-E19A-4974-871E-62FD098FEACF}"/>
    <cellStyle name="Normal 5 4 2 4 3 2 2" xfId="1232" xr:uid="{80EC7F7F-E284-41F3-B2D9-0CC530834C45}"/>
    <cellStyle name="Normal 5 4 2 4 3 3" xfId="1233" xr:uid="{DD13F20F-9896-48B3-9996-36A1843BA2FD}"/>
    <cellStyle name="Normal 5 4 2 4 4" xfId="1234" xr:uid="{D2FB9CD9-C0A5-4799-A0E4-85220D809253}"/>
    <cellStyle name="Normal 5 4 2 4 4 2" xfId="1235" xr:uid="{5DEE035B-764E-4647-BA21-38E9296B6022}"/>
    <cellStyle name="Normal 5 4 2 4 5" xfId="1236" xr:uid="{3309B82E-4DD7-4C21-BC4D-883F46B07BBD}"/>
    <cellStyle name="Normal 5 4 2 5" xfId="298" xr:uid="{844776A2-23F2-47FC-9738-F2F4C6668753}"/>
    <cellStyle name="Normal 5 4 2 5 2" xfId="545" xr:uid="{A5A2CA0D-BE2A-4352-96F7-CEC036EBAF8B}"/>
    <cellStyle name="Normal 5 4 2 5 2 2" xfId="1237" xr:uid="{22472399-9704-496A-84CF-CA1EF4439F63}"/>
    <cellStyle name="Normal 5 4 2 5 2 2 2" xfId="1238" xr:uid="{96DB9139-22CA-4B2C-B277-856E491670C1}"/>
    <cellStyle name="Normal 5 4 2 5 2 3" xfId="1239" xr:uid="{36B902DB-FDED-45A2-A964-FCF886B3165E}"/>
    <cellStyle name="Normal 5 4 2 5 3" xfId="1240" xr:uid="{58A9BFB3-2999-48B3-A57A-FD2F1755727A}"/>
    <cellStyle name="Normal 5 4 2 5 3 2" xfId="1241" xr:uid="{5434B1A0-D078-4D0C-8A4D-851293033EA5}"/>
    <cellStyle name="Normal 5 4 2 5 4" xfId="1242" xr:uid="{9D22011D-D3B7-4212-8651-F082CBE70179}"/>
    <cellStyle name="Normal 5 4 2 6" xfId="546" xr:uid="{201A52E6-FCA0-413E-A85D-E716E6B4B78A}"/>
    <cellStyle name="Normal 5 4 2 6 2" xfId="1243" xr:uid="{F9643AA2-C0BE-42F2-8757-4BCC1291E93C}"/>
    <cellStyle name="Normal 5 4 2 6 2 2" xfId="1244" xr:uid="{5B33326E-9756-47C5-BF65-2FBD052F21EB}"/>
    <cellStyle name="Normal 5 4 2 6 2 3" xfId="4419" xr:uid="{4798E0AE-9EF9-4195-BB1C-9E512D174BC0}"/>
    <cellStyle name="Normal 5 4 2 6 3" xfId="1245" xr:uid="{B5C7DE43-4DE8-428E-9F8F-9738BBE447CE}"/>
    <cellStyle name="Normal 5 4 2 6 4" xfId="2850" xr:uid="{66B37E98-32BD-4A1C-9D15-287D8281F22E}"/>
    <cellStyle name="Normal 5 4 2 6 4 2" xfId="4584" xr:uid="{EF499061-E7F3-40E9-8839-C66BC046ABCE}"/>
    <cellStyle name="Normal 5 4 2 6 4 3" xfId="4683" xr:uid="{EF44FA55-5F74-48AD-8E30-8FF635FB23E7}"/>
    <cellStyle name="Normal 5 4 2 6 4 4" xfId="4611" xr:uid="{2FB40E53-B363-42B9-B218-4422075BEF2A}"/>
    <cellStyle name="Normal 5 4 2 7" xfId="1246" xr:uid="{9D397A23-D962-40EC-A423-8FC2ADA65B89}"/>
    <cellStyle name="Normal 5 4 2 7 2" xfId="1247" xr:uid="{9E6D0A2B-5520-4E95-A90B-556852E9C8F8}"/>
    <cellStyle name="Normal 5 4 2 8" xfId="1248" xr:uid="{993B0664-F29A-4BA9-BE92-DBDFEE198A10}"/>
    <cellStyle name="Normal 5 4 2 9" xfId="2851" xr:uid="{992BE829-327E-4668-A188-E6BFE9125D55}"/>
    <cellStyle name="Normal 5 4 3" xfId="95" xr:uid="{706F5876-1CB4-4878-AFA6-CAA260535BDB}"/>
    <cellStyle name="Normal 5 4 3 2" xfId="96" xr:uid="{599C37AC-5CC0-4CB1-BDBB-9589ABE6F04D}"/>
    <cellStyle name="Normal 5 4 3 2 2" xfId="547" xr:uid="{B252F94C-6153-4C0B-BA9D-C37059E10A6C}"/>
    <cellStyle name="Normal 5 4 3 2 2 2" xfId="548" xr:uid="{4699C3C3-7329-4621-A137-EB51952A66E5}"/>
    <cellStyle name="Normal 5 4 3 2 2 2 2" xfId="1249" xr:uid="{0E860149-4C80-42FC-831F-02F4FE28FF53}"/>
    <cellStyle name="Normal 5 4 3 2 2 2 2 2" xfId="1250" xr:uid="{93B99EA6-353E-433F-8FC0-D7EAA906801A}"/>
    <cellStyle name="Normal 5 4 3 2 2 2 3" xfId="1251" xr:uid="{10D1D9A2-A614-4D66-9C29-44B6439D20CD}"/>
    <cellStyle name="Normal 5 4 3 2 2 3" xfId="1252" xr:uid="{8F9B5880-7CFE-4C75-9578-B0AA657787EB}"/>
    <cellStyle name="Normal 5 4 3 2 2 3 2" xfId="1253" xr:uid="{ABF2C067-8CF7-4905-A6A2-5924A4334C4B}"/>
    <cellStyle name="Normal 5 4 3 2 2 4" xfId="1254" xr:uid="{701FA96B-1192-4FC4-921B-7BC17E0F64F6}"/>
    <cellStyle name="Normal 5 4 3 2 3" xfId="549" xr:uid="{AA4481A3-2A25-400D-96A3-DE009F484FB4}"/>
    <cellStyle name="Normal 5 4 3 2 3 2" xfId="1255" xr:uid="{9AA46293-A030-47A7-AA90-976904C45ADF}"/>
    <cellStyle name="Normal 5 4 3 2 3 2 2" xfId="1256" xr:uid="{C27FB5CF-B971-48F9-96BB-97E68C426937}"/>
    <cellStyle name="Normal 5 4 3 2 3 3" xfId="1257" xr:uid="{DFDDDC56-B738-45D1-90AA-693607686CF0}"/>
    <cellStyle name="Normal 5 4 3 2 3 4" xfId="2852" xr:uid="{87FDC9F4-BE79-49E0-B360-58FA30773396}"/>
    <cellStyle name="Normal 5 4 3 2 4" xfId="1258" xr:uid="{6AE8C525-A56A-452F-8C02-0A40DBFD7F16}"/>
    <cellStyle name="Normal 5 4 3 2 4 2" xfId="1259" xr:uid="{9D4799C4-0530-4645-93B1-2ACB0015A70A}"/>
    <cellStyle name="Normal 5 4 3 2 5" xfId="1260" xr:uid="{BF4224CB-E841-47A9-82DD-C51E95A48C12}"/>
    <cellStyle name="Normal 5 4 3 2 6" xfId="2853" xr:uid="{E296B0D7-C424-4D68-8D4C-30F6EDC4A648}"/>
    <cellStyle name="Normal 5 4 3 3" xfId="299" xr:uid="{48CDADFC-5C5C-4A4A-BFC9-EE4F8F548CF5}"/>
    <cellStyle name="Normal 5 4 3 3 2" xfId="550" xr:uid="{10A44E3C-B42C-467C-B6A1-21B2DED10AF7}"/>
    <cellStyle name="Normal 5 4 3 3 2 2" xfId="551" xr:uid="{617007C0-7D91-47AA-80BE-A9241AFE6C60}"/>
    <cellStyle name="Normal 5 4 3 3 2 2 2" xfId="1261" xr:uid="{8F8B45F8-74C1-4253-8308-A6A2DE373546}"/>
    <cellStyle name="Normal 5 4 3 3 2 2 2 2" xfId="1262" xr:uid="{E59003D5-6D41-4429-865A-15DD25BABC72}"/>
    <cellStyle name="Normal 5 4 3 3 2 2 3" xfId="1263" xr:uid="{BDB80820-3FBD-4B81-9369-38245067F6B3}"/>
    <cellStyle name="Normal 5 4 3 3 2 3" xfId="1264" xr:uid="{AFF35586-FF46-462E-9B3C-1E64CB39E325}"/>
    <cellStyle name="Normal 5 4 3 3 2 3 2" xfId="1265" xr:uid="{AED206A8-DA90-4A4F-9F6E-5BF3F0281689}"/>
    <cellStyle name="Normal 5 4 3 3 2 4" xfId="1266" xr:uid="{DCA614DC-F058-435C-8C58-C63F7B921BEB}"/>
    <cellStyle name="Normal 5 4 3 3 3" xfId="552" xr:uid="{BD68B1D0-F119-40D3-A971-852F8D49D69A}"/>
    <cellStyle name="Normal 5 4 3 3 3 2" xfId="1267" xr:uid="{996BDDF8-3C8F-4C2B-B02A-5175045AC535}"/>
    <cellStyle name="Normal 5 4 3 3 3 2 2" xfId="1268" xr:uid="{ECC84E01-79B1-43A6-ABCF-742553252AC0}"/>
    <cellStyle name="Normal 5 4 3 3 3 3" xfId="1269" xr:uid="{D3B59115-EEC3-42B6-96A9-3AD99941E275}"/>
    <cellStyle name="Normal 5 4 3 3 4" xfId="1270" xr:uid="{45EF022C-E58F-437D-917D-4DBE594DD863}"/>
    <cellStyle name="Normal 5 4 3 3 4 2" xfId="1271" xr:uid="{0E528272-DFE6-4E57-A37B-2DCC17D43FAA}"/>
    <cellStyle name="Normal 5 4 3 3 5" xfId="1272" xr:uid="{79735D50-B5F1-4EC0-B12B-39A9225BDF90}"/>
    <cellStyle name="Normal 5 4 3 4" xfId="300" xr:uid="{47D1CC50-2CF9-4438-B869-9C63D68B7CE7}"/>
    <cellStyle name="Normal 5 4 3 4 2" xfId="553" xr:uid="{928CEE07-3A7F-4067-A76C-23C29D22D90C}"/>
    <cellStyle name="Normal 5 4 3 4 2 2" xfId="1273" xr:uid="{3DFACCED-851A-4280-BAB8-C80673EA2626}"/>
    <cellStyle name="Normal 5 4 3 4 2 2 2" xfId="1274" xr:uid="{BB4D14DC-5B39-4604-98B1-FBAA011DB5CE}"/>
    <cellStyle name="Normal 5 4 3 4 2 3" xfId="1275" xr:uid="{7B34CF98-6909-4940-8DF8-9CA4FEEF412F}"/>
    <cellStyle name="Normal 5 4 3 4 3" xfId="1276" xr:uid="{77ABB788-728B-4A13-A02C-56F68B238F41}"/>
    <cellStyle name="Normal 5 4 3 4 3 2" xfId="1277" xr:uid="{52B042E6-8BE6-4801-BB4E-AF457BAB6B89}"/>
    <cellStyle name="Normal 5 4 3 4 4" xfId="1278" xr:uid="{F358ED59-9437-4ABC-95FE-1BDE0CA405EE}"/>
    <cellStyle name="Normal 5 4 3 5" xfId="554" xr:uid="{12810B33-51FB-493D-9D4D-E980CFA553BE}"/>
    <cellStyle name="Normal 5 4 3 5 2" xfId="1279" xr:uid="{9FAE9FD6-73C5-4F14-A861-6F32A07554B8}"/>
    <cellStyle name="Normal 5 4 3 5 2 2" xfId="1280" xr:uid="{13755B08-AD76-41A2-B2A8-72E84027E314}"/>
    <cellStyle name="Normal 5 4 3 5 3" xfId="1281" xr:uid="{5B80EB68-97F8-4373-8F1D-4F547D7F4F13}"/>
    <cellStyle name="Normal 5 4 3 5 4" xfId="2854" xr:uid="{82ECF4C7-9CB2-4D6A-869D-D7370A4FD8FF}"/>
    <cellStyle name="Normal 5 4 3 6" xfId="1282" xr:uid="{85AE4B4E-5B04-4C78-A9BD-A8D04C974A41}"/>
    <cellStyle name="Normal 5 4 3 6 2" xfId="1283" xr:uid="{B2FDDCEC-0D6F-43E2-8442-F6DFCD99E4DF}"/>
    <cellStyle name="Normal 5 4 3 7" xfId="1284" xr:uid="{4199F653-2B2F-4B46-9E3A-9436CE87D8CD}"/>
    <cellStyle name="Normal 5 4 3 8" xfId="2855" xr:uid="{F33B007D-12E1-4D19-A770-C739D0BA2D97}"/>
    <cellStyle name="Normal 5 4 4" xfId="97" xr:uid="{0760E07A-9813-4D9C-A543-BC2995AA1AE1}"/>
    <cellStyle name="Normal 5 4 4 2" xfId="446" xr:uid="{4B2D2E95-B295-42EE-95DD-10068E158633}"/>
    <cellStyle name="Normal 5 4 4 2 2" xfId="555" xr:uid="{D57394E1-1665-4376-871E-99380DD4C5AC}"/>
    <cellStyle name="Normal 5 4 4 2 2 2" xfId="1285" xr:uid="{53D6E7A3-BACD-4954-9226-F693C3B7045C}"/>
    <cellStyle name="Normal 5 4 4 2 2 2 2" xfId="1286" xr:uid="{3EFFEE7E-89D5-48DC-B2C4-AACF9E468E92}"/>
    <cellStyle name="Normal 5 4 4 2 2 3" xfId="1287" xr:uid="{2DE9F5DA-804C-4FA5-ADC3-ABF561E27D60}"/>
    <cellStyle name="Normal 5 4 4 2 2 4" xfId="2856" xr:uid="{98E04147-9D02-43B9-92CC-AAD62B1A9D7C}"/>
    <cellStyle name="Normal 5 4 4 2 3" xfId="1288" xr:uid="{891611A7-A24B-4A47-AFD3-254ED31E7A7C}"/>
    <cellStyle name="Normal 5 4 4 2 3 2" xfId="1289" xr:uid="{E71F61A0-B312-4F83-9302-42D83FE6EAED}"/>
    <cellStyle name="Normal 5 4 4 2 4" xfId="1290" xr:uid="{257DD81B-E019-4731-97B2-998380B66346}"/>
    <cellStyle name="Normal 5 4 4 2 5" xfId="2857" xr:uid="{5F8D4064-03E1-40D2-AD15-39029A1BC0D3}"/>
    <cellStyle name="Normal 5 4 4 3" xfId="556" xr:uid="{95F7F744-FCBA-4914-A9E1-FD0117B32722}"/>
    <cellStyle name="Normal 5 4 4 3 2" xfId="1291" xr:uid="{A0A7A538-0962-43D6-9199-08443677B7BB}"/>
    <cellStyle name="Normal 5 4 4 3 2 2" xfId="1292" xr:uid="{08D06659-0528-4CC4-ABDD-FE746849A382}"/>
    <cellStyle name="Normal 5 4 4 3 3" xfId="1293" xr:uid="{7E6263AE-52A6-4137-B3F1-F1C9D274A565}"/>
    <cellStyle name="Normal 5 4 4 3 4" xfId="2858" xr:uid="{0A4F8B8D-FCA6-4FEA-884D-FCFF6833AD57}"/>
    <cellStyle name="Normal 5 4 4 4" xfId="1294" xr:uid="{6DBACECA-DB49-4BB6-ABEB-19DF3B86FEC3}"/>
    <cellStyle name="Normal 5 4 4 4 2" xfId="1295" xr:uid="{D9282B05-4A39-47FF-BB4B-02BCDAA16CFC}"/>
    <cellStyle name="Normal 5 4 4 4 3" xfId="2859" xr:uid="{265E7822-627A-4BEA-858D-E2C0833BA5D6}"/>
    <cellStyle name="Normal 5 4 4 4 4" xfId="2860" xr:uid="{D4C91B80-0712-49C5-AB40-974A643636C2}"/>
    <cellStyle name="Normal 5 4 4 5" xfId="1296" xr:uid="{EDBC39F2-8A38-45C7-90D8-19EB35A613E7}"/>
    <cellStyle name="Normal 5 4 4 6" xfId="2861" xr:uid="{4D6609C3-6604-46C5-B50C-D85D05147AFD}"/>
    <cellStyle name="Normal 5 4 4 7" xfId="2862" xr:uid="{CE1D07FF-982B-4A2D-B8CA-63DD85E56154}"/>
    <cellStyle name="Normal 5 4 5" xfId="301" xr:uid="{CA7BBF06-2EEC-4CBE-A67D-7DA95311AA48}"/>
    <cellStyle name="Normal 5 4 5 2" xfId="557" xr:uid="{5ABB7B4F-1C3D-49D7-AA2B-4E6724FD493D}"/>
    <cellStyle name="Normal 5 4 5 2 2" xfId="558" xr:uid="{1F405B59-29FD-403B-B6AA-995C95B912AD}"/>
    <cellStyle name="Normal 5 4 5 2 2 2" xfId="1297" xr:uid="{CABFF755-C042-4E35-8831-FA2762A3951E}"/>
    <cellStyle name="Normal 5 4 5 2 2 2 2" xfId="1298" xr:uid="{08402A11-EBE2-4A92-BF82-7F2153D46174}"/>
    <cellStyle name="Normal 5 4 5 2 2 3" xfId="1299" xr:uid="{BB7B8C05-75F5-4965-AA52-F50340EE3865}"/>
    <cellStyle name="Normal 5 4 5 2 3" xfId="1300" xr:uid="{7301BFB6-0FD1-42DD-91D9-9566F2F06365}"/>
    <cellStyle name="Normal 5 4 5 2 3 2" xfId="1301" xr:uid="{0FAD9483-5B70-44E9-99F9-C7122BEAD14D}"/>
    <cellStyle name="Normal 5 4 5 2 4" xfId="1302" xr:uid="{866F9A23-FFB7-42CC-A72A-9D404590B67B}"/>
    <cellStyle name="Normal 5 4 5 3" xfId="559" xr:uid="{10751E4E-8BBC-403F-9D59-6C26DEF3B58B}"/>
    <cellStyle name="Normal 5 4 5 3 2" xfId="1303" xr:uid="{F102D41E-3D0B-4E88-8F63-81D87FF625E0}"/>
    <cellStyle name="Normal 5 4 5 3 2 2" xfId="1304" xr:uid="{E7828D2F-DFD6-4136-A890-AAE15D2A0C03}"/>
    <cellStyle name="Normal 5 4 5 3 3" xfId="1305" xr:uid="{686FF13E-9D91-42BC-88B9-6C8197424989}"/>
    <cellStyle name="Normal 5 4 5 3 4" xfId="2863" xr:uid="{57CC38E6-127A-4176-846F-8FE94E1E6270}"/>
    <cellStyle name="Normal 5 4 5 4" xfId="1306" xr:uid="{376086B9-95CD-4E9F-8F9D-34776F17DB3F}"/>
    <cellStyle name="Normal 5 4 5 4 2" xfId="1307" xr:uid="{1E0DB8C7-8625-4100-853B-0AC97110BC4E}"/>
    <cellStyle name="Normal 5 4 5 5" xfId="1308" xr:uid="{8D1F76EC-B19B-457F-ABB3-69374FEF9799}"/>
    <cellStyle name="Normal 5 4 5 6" xfId="2864" xr:uid="{EF7E98E7-1859-4AE5-A310-5622368C1A8F}"/>
    <cellStyle name="Normal 5 4 6" xfId="302" xr:uid="{CA13CBA5-59DE-48EC-A03E-49D5A4EB6A73}"/>
    <cellStyle name="Normal 5 4 6 2" xfId="560" xr:uid="{E3E02682-B455-44EC-8C8A-BEE4A58348B7}"/>
    <cellStyle name="Normal 5 4 6 2 2" xfId="1309" xr:uid="{22223ABD-7DFD-441E-8AF4-F463104D2A49}"/>
    <cellStyle name="Normal 5 4 6 2 2 2" xfId="1310" xr:uid="{D3F94FAB-7DC3-4A73-B73B-35697C10BA72}"/>
    <cellStyle name="Normal 5 4 6 2 3" xfId="1311" xr:uid="{315579C8-8BEC-4EFA-9DF3-9CB528B08DAC}"/>
    <cellStyle name="Normal 5 4 6 2 4" xfId="2865" xr:uid="{08EBA329-871D-4F53-80FB-51C8DD683EF0}"/>
    <cellStyle name="Normal 5 4 6 3" xfId="1312" xr:uid="{AAB24DB2-C95A-466B-B73D-F09CC353DFD0}"/>
    <cellStyle name="Normal 5 4 6 3 2" xfId="1313" xr:uid="{1A6A99A6-20C5-4E11-917C-D60B1A923FE7}"/>
    <cellStyle name="Normal 5 4 6 4" xfId="1314" xr:uid="{F7B359CA-A7CD-4651-884F-5B5FE3C7C9E0}"/>
    <cellStyle name="Normal 5 4 6 5" xfId="2866" xr:uid="{524F5944-2819-4509-905A-F098AD4774B3}"/>
    <cellStyle name="Normal 5 4 7" xfId="561" xr:uid="{19E14156-F9A0-49ED-B586-EE3265FEB015}"/>
    <cellStyle name="Normal 5 4 7 2" xfId="1315" xr:uid="{5CC3383D-CEAA-4BDD-A092-28FB47BEF310}"/>
    <cellStyle name="Normal 5 4 7 2 2" xfId="1316" xr:uid="{30BFECBA-3BED-41FC-8383-1096A90CDEE5}"/>
    <cellStyle name="Normal 5 4 7 2 3" xfId="4418" xr:uid="{3ABFA62A-70D4-4C69-A473-DA08BC1E4541}"/>
    <cellStyle name="Normal 5 4 7 3" xfId="1317" xr:uid="{AC1425E1-034F-4FB4-A6F7-F3A5132AC6C6}"/>
    <cellStyle name="Normal 5 4 7 4" xfId="2867" xr:uid="{778237DA-C07A-42CE-840B-39F01F3EF36C}"/>
    <cellStyle name="Normal 5 4 7 4 2" xfId="4583" xr:uid="{4CE083BB-DC7A-460B-8983-2F76034662EF}"/>
    <cellStyle name="Normal 5 4 7 4 3" xfId="4684" xr:uid="{28D4EADA-58AC-4386-87CD-B8D34F6BDC18}"/>
    <cellStyle name="Normal 5 4 7 4 4" xfId="4610" xr:uid="{FDF450B8-EF34-422A-838E-D846865FEE0E}"/>
    <cellStyle name="Normal 5 4 8" xfId="1318" xr:uid="{760BA6C4-8A58-49E0-B42A-FEADF80FF60C}"/>
    <cellStyle name="Normal 5 4 8 2" xfId="1319" xr:uid="{3F7A8559-B17C-41B8-8DE3-F3344D4C102B}"/>
    <cellStyle name="Normal 5 4 8 3" xfId="2868" xr:uid="{6F205B0D-D5F8-46AF-BA1F-CD5EBE6E9301}"/>
    <cellStyle name="Normal 5 4 8 4" xfId="2869" xr:uid="{B4502E97-E29D-4D4E-9ED6-4E635B557E44}"/>
    <cellStyle name="Normal 5 4 9" xfId="1320" xr:uid="{C3FA12DB-82A2-4E31-875B-1C20ADB20460}"/>
    <cellStyle name="Normal 5 5" xfId="98" xr:uid="{BE6DFEAE-F6A5-49AE-905E-52AD359F84D1}"/>
    <cellStyle name="Normal 5 5 10" xfId="2870" xr:uid="{E3E8DCC3-1047-4A59-8199-3EC06FAB14B2}"/>
    <cellStyle name="Normal 5 5 11" xfId="2871" xr:uid="{77D38BBF-F74A-4535-BB52-951A9C783AA5}"/>
    <cellStyle name="Normal 5 5 2" xfId="99" xr:uid="{12EB0B03-8048-405E-92D7-CB7A77098B0E}"/>
    <cellStyle name="Normal 5 5 2 2" xfId="100" xr:uid="{58A693B3-14AA-480D-9AD4-64AD394A628E}"/>
    <cellStyle name="Normal 5 5 2 2 2" xfId="303" xr:uid="{ED2F301E-2302-4124-8173-46D5087438F7}"/>
    <cellStyle name="Normal 5 5 2 2 2 2" xfId="562" xr:uid="{25D90921-7D96-4830-9AEB-A4434351DB82}"/>
    <cellStyle name="Normal 5 5 2 2 2 2 2" xfId="1321" xr:uid="{1AAE42E2-1FB8-49EF-920A-A16388961868}"/>
    <cellStyle name="Normal 5 5 2 2 2 2 2 2" xfId="1322" xr:uid="{6617C19A-4BAA-4F22-8DAC-B68CACCE2EF5}"/>
    <cellStyle name="Normal 5 5 2 2 2 2 3" xfId="1323" xr:uid="{4AFF68BB-8861-4E5B-B4A6-36571408AA6C}"/>
    <cellStyle name="Normal 5 5 2 2 2 2 4" xfId="2872" xr:uid="{301CAB38-F1BE-49A0-8F8F-00AAD28C2570}"/>
    <cellStyle name="Normal 5 5 2 2 2 3" xfId="1324" xr:uid="{D6BAFA00-6C32-4432-9C25-1AABEF080063}"/>
    <cellStyle name="Normal 5 5 2 2 2 3 2" xfId="1325" xr:uid="{8403F411-D89B-4565-A32B-D658C92507C1}"/>
    <cellStyle name="Normal 5 5 2 2 2 3 3" xfId="2873" xr:uid="{6A26CAD8-646D-4C15-BBDC-0FA31D9F658B}"/>
    <cellStyle name="Normal 5 5 2 2 2 3 4" xfId="2874" xr:uid="{D3FA721D-06D4-4E34-90B4-173C49E8C1D7}"/>
    <cellStyle name="Normal 5 5 2 2 2 4" xfId="1326" xr:uid="{EC034606-4FA3-445C-8479-4DB1CC073A4F}"/>
    <cellStyle name="Normal 5 5 2 2 2 5" xfId="2875" xr:uid="{ECF1C239-11A8-46F4-8C12-E64CF2715CE8}"/>
    <cellStyle name="Normal 5 5 2 2 2 6" xfId="2876" xr:uid="{0916CD41-1D32-4D82-9BD4-36EF8D2EA66C}"/>
    <cellStyle name="Normal 5 5 2 2 3" xfId="563" xr:uid="{A2B1F74F-91E2-4F08-8E0B-3526C50C8623}"/>
    <cellStyle name="Normal 5 5 2 2 3 2" xfId="1327" xr:uid="{B595E9AC-CCE3-4515-9D49-211A5753C678}"/>
    <cellStyle name="Normal 5 5 2 2 3 2 2" xfId="1328" xr:uid="{884489BB-CE00-40B9-B258-E2B298A59C78}"/>
    <cellStyle name="Normal 5 5 2 2 3 2 3" xfId="2877" xr:uid="{6561E497-D00D-4607-9B4B-3A2C4544E0EE}"/>
    <cellStyle name="Normal 5 5 2 2 3 2 4" xfId="2878" xr:uid="{4DBA07C7-63C2-472C-AA0B-4E2A55F48B26}"/>
    <cellStyle name="Normal 5 5 2 2 3 3" xfId="1329" xr:uid="{F236BCF3-7AE8-4EFB-AFE1-AF6ED9D95E6D}"/>
    <cellStyle name="Normal 5 5 2 2 3 4" xfId="2879" xr:uid="{A9CFE7DD-56D0-4B01-AD84-A4577CB0B7C5}"/>
    <cellStyle name="Normal 5 5 2 2 3 5" xfId="2880" xr:uid="{851DB500-9410-4617-96DC-5E93AA679B55}"/>
    <cellStyle name="Normal 5 5 2 2 4" xfId="1330" xr:uid="{4F2A7F6F-AD44-4C6A-BFA7-61D1B83C0E23}"/>
    <cellStyle name="Normal 5 5 2 2 4 2" xfId="1331" xr:uid="{A6391634-A7E5-4AE6-9D11-E8F6664E61C1}"/>
    <cellStyle name="Normal 5 5 2 2 4 3" xfId="2881" xr:uid="{5FB19021-268D-4D22-A9EC-9300FD3AE8A3}"/>
    <cellStyle name="Normal 5 5 2 2 4 4" xfId="2882" xr:uid="{CFA331B7-67D1-4CFD-95A5-90C74F9678F9}"/>
    <cellStyle name="Normal 5 5 2 2 5" xfId="1332" xr:uid="{F82C2D55-C4C5-4697-B56A-6DC51E7112E6}"/>
    <cellStyle name="Normal 5 5 2 2 5 2" xfId="2883" xr:uid="{98636BB0-F525-4820-AC8D-46B218616291}"/>
    <cellStyle name="Normal 5 5 2 2 5 3" xfId="2884" xr:uid="{3E438976-23C8-4429-B74F-8A771BA490BB}"/>
    <cellStyle name="Normal 5 5 2 2 5 4" xfId="2885" xr:uid="{D39C64DF-DDCF-47B1-8C3C-99D70E3DBC4B}"/>
    <cellStyle name="Normal 5 5 2 2 6" xfId="2886" xr:uid="{0DB2BEDF-EAE6-4152-81F8-4034CDBCD9B3}"/>
    <cellStyle name="Normal 5 5 2 2 7" xfId="2887" xr:uid="{2AF3E42C-4646-47A8-B8CB-12E9B5082C27}"/>
    <cellStyle name="Normal 5 5 2 2 8" xfId="2888" xr:uid="{72188EA8-B505-42DD-A229-EA8211287576}"/>
    <cellStyle name="Normal 5 5 2 3" xfId="304" xr:uid="{8392C09D-AA16-4AA6-899C-3C9C784ED097}"/>
    <cellStyle name="Normal 5 5 2 3 2" xfId="564" xr:uid="{67E974E0-6FD5-4CB0-98D2-270647F68493}"/>
    <cellStyle name="Normal 5 5 2 3 2 2" xfId="565" xr:uid="{38CD9480-EDE9-4111-A6D4-77DD1038627E}"/>
    <cellStyle name="Normal 5 5 2 3 2 2 2" xfId="1333" xr:uid="{90EB1F69-6A33-445F-8182-8570F140E481}"/>
    <cellStyle name="Normal 5 5 2 3 2 2 2 2" xfId="1334" xr:uid="{B72786EE-6CFA-4F0E-A127-FC91DC619911}"/>
    <cellStyle name="Normal 5 5 2 3 2 2 3" xfId="1335" xr:uid="{2F9554CF-5ABF-4FF2-9F91-4E7D04FC4F5E}"/>
    <cellStyle name="Normal 5 5 2 3 2 3" xfId="1336" xr:uid="{04B8F70C-F630-4232-BC21-F705BEAFC11B}"/>
    <cellStyle name="Normal 5 5 2 3 2 3 2" xfId="1337" xr:uid="{A6823C5F-DDC2-4490-BD82-379B32862B00}"/>
    <cellStyle name="Normal 5 5 2 3 2 4" xfId="1338" xr:uid="{492A6286-D110-4EC9-87F5-CE39FFD4F29D}"/>
    <cellStyle name="Normal 5 5 2 3 3" xfId="566" xr:uid="{CB58319D-AA66-421B-A8B5-9E19AF6B50C4}"/>
    <cellStyle name="Normal 5 5 2 3 3 2" xfId="1339" xr:uid="{154E7D8E-505C-4A65-8440-BD7E9924DC06}"/>
    <cellStyle name="Normal 5 5 2 3 3 2 2" xfId="1340" xr:uid="{CF482905-656F-4F14-B80E-76E9C5113E94}"/>
    <cellStyle name="Normal 5 5 2 3 3 3" xfId="1341" xr:uid="{2B208AE3-981A-41B3-98A3-141A063AC2FC}"/>
    <cellStyle name="Normal 5 5 2 3 3 4" xfId="2889" xr:uid="{1B927C2F-5D38-4935-9C60-6015BE6D0ECF}"/>
    <cellStyle name="Normal 5 5 2 3 4" xfId="1342" xr:uid="{BE9FA114-E513-44A5-9F77-F9ABB096ABDF}"/>
    <cellStyle name="Normal 5 5 2 3 4 2" xfId="1343" xr:uid="{751695EF-19CD-43C9-84D1-B3E60FE368B0}"/>
    <cellStyle name="Normal 5 5 2 3 5" xfId="1344" xr:uid="{86AD8C83-A054-45B9-9A29-E116674082D5}"/>
    <cellStyle name="Normal 5 5 2 3 6" xfId="2890" xr:uid="{B06403AE-E0D2-45BB-922C-E9BE4DFE9EDB}"/>
    <cellStyle name="Normal 5 5 2 4" xfId="305" xr:uid="{C5F753FA-9A08-472E-B3D4-0F7A3E4269A7}"/>
    <cellStyle name="Normal 5 5 2 4 2" xfId="567" xr:uid="{419DE2D4-A8F3-4330-807F-F72EC2F7CBF6}"/>
    <cellStyle name="Normal 5 5 2 4 2 2" xfId="1345" xr:uid="{041A1A16-7233-4BAE-AA6F-E7DB7F5C1287}"/>
    <cellStyle name="Normal 5 5 2 4 2 2 2" xfId="1346" xr:uid="{C03E4C45-225B-4B02-B5F1-5DAFBF9561A5}"/>
    <cellStyle name="Normal 5 5 2 4 2 3" xfId="1347" xr:uid="{8E69DE1C-54E6-4CAB-B14D-FE8675DC0132}"/>
    <cellStyle name="Normal 5 5 2 4 2 4" xfId="2891" xr:uid="{2C1279E3-F988-4D54-866B-45298879BD8C}"/>
    <cellStyle name="Normal 5 5 2 4 3" xfId="1348" xr:uid="{B40B595C-6F01-4C68-8F1F-5EF0C4AE2D48}"/>
    <cellStyle name="Normal 5 5 2 4 3 2" xfId="1349" xr:uid="{1C57A61D-3B35-4920-8698-CF49DE22D5AF}"/>
    <cellStyle name="Normal 5 5 2 4 4" xfId="1350" xr:uid="{591F2F11-8B9E-4B28-AB7A-D5839C65A757}"/>
    <cellStyle name="Normal 5 5 2 4 5" xfId="2892" xr:uid="{1030CCB0-D27A-4BE2-9905-4EA852E0F3B4}"/>
    <cellStyle name="Normal 5 5 2 5" xfId="306" xr:uid="{36094B17-0629-44B2-B0C8-DF0AA625C0C6}"/>
    <cellStyle name="Normal 5 5 2 5 2" xfId="1351" xr:uid="{D7C4CC64-0C9F-4B59-BAA0-DFB3900055D4}"/>
    <cellStyle name="Normal 5 5 2 5 2 2" xfId="1352" xr:uid="{CD2C2323-DD80-4078-A293-ECD4082FAEAD}"/>
    <cellStyle name="Normal 5 5 2 5 3" xfId="1353" xr:uid="{E90AF25F-88A6-4A60-AAF4-6D16322AEEC8}"/>
    <cellStyle name="Normal 5 5 2 5 4" xfId="2893" xr:uid="{54A7E4E4-13FB-4163-9CEE-E478DF745881}"/>
    <cellStyle name="Normal 5 5 2 6" xfId="1354" xr:uid="{52EEAF6B-1D76-4DBE-B8A0-3DCD00E6B8BB}"/>
    <cellStyle name="Normal 5 5 2 6 2" xfId="1355" xr:uid="{BF6A2F34-2E78-4A8E-BA98-D1CED6AF33A4}"/>
    <cellStyle name="Normal 5 5 2 6 3" xfId="2894" xr:uid="{5809001E-2B4C-4390-B12B-D2B2E60B40D9}"/>
    <cellStyle name="Normal 5 5 2 6 4" xfId="2895" xr:uid="{FA765ADA-AEDC-4E03-8F0C-9E67CF27467A}"/>
    <cellStyle name="Normal 5 5 2 7" xfId="1356" xr:uid="{386CFA73-FA2F-4833-A479-348F2234D23E}"/>
    <cellStyle name="Normal 5 5 2 8" xfId="2896" xr:uid="{E5443DA1-9BD2-47B6-AC79-69D058F44C53}"/>
    <cellStyle name="Normal 5 5 2 9" xfId="2897" xr:uid="{E97BF925-98AD-4C12-9D6F-10656FD466C8}"/>
    <cellStyle name="Normal 5 5 3" xfId="101" xr:uid="{CF42B929-6E9E-4328-90E4-B55D21A95C2E}"/>
    <cellStyle name="Normal 5 5 3 2" xfId="102" xr:uid="{4A21D35D-8DA3-4688-9883-4D78423A587B}"/>
    <cellStyle name="Normal 5 5 3 2 2" xfId="568" xr:uid="{27A9EC37-B101-4EAA-B056-266BAE67FE60}"/>
    <cellStyle name="Normal 5 5 3 2 2 2" xfId="1357" xr:uid="{BD54884F-E8B8-4BC3-BB37-5FEC307949B5}"/>
    <cellStyle name="Normal 5 5 3 2 2 2 2" xfId="1358" xr:uid="{FEBCA335-B2A3-44C2-92BF-457D9A9F7A79}"/>
    <cellStyle name="Normal 5 5 3 2 2 2 2 2" xfId="4468" xr:uid="{2206EB39-5920-4A02-9A25-F3D55502F779}"/>
    <cellStyle name="Normal 5 5 3 2 2 2 3" xfId="4469" xr:uid="{5F5807CA-F1E3-40E9-97DB-DB77B9C5F582}"/>
    <cellStyle name="Normal 5 5 3 2 2 3" xfId="1359" xr:uid="{B8129975-20EF-4202-B1E7-80FCD17128B8}"/>
    <cellStyle name="Normal 5 5 3 2 2 3 2" xfId="4470" xr:uid="{1ECC44EA-4D73-4B84-8049-5D3708112D8B}"/>
    <cellStyle name="Normal 5 5 3 2 2 4" xfId="2898" xr:uid="{DCFC9C01-26D1-4B2F-BC68-0B7091DD4F0F}"/>
    <cellStyle name="Normal 5 5 3 2 3" xfId="1360" xr:uid="{D40F7114-DE78-4439-BCEB-E6BCA391CF86}"/>
    <cellStyle name="Normal 5 5 3 2 3 2" xfId="1361" xr:uid="{03DBFEAC-558F-4EF5-8C67-022FC871540D}"/>
    <cellStyle name="Normal 5 5 3 2 3 2 2" xfId="4471" xr:uid="{7E25525D-F194-433E-BFDE-E4BEAD6E1D97}"/>
    <cellStyle name="Normal 5 5 3 2 3 3" xfId="2899" xr:uid="{B67B488E-B12A-43B0-91C2-182151DF7A9C}"/>
    <cellStyle name="Normal 5 5 3 2 3 4" xfId="2900" xr:uid="{E793F43C-97E5-44EE-8964-2B4B045D6753}"/>
    <cellStyle name="Normal 5 5 3 2 4" xfId="1362" xr:uid="{9AD3B86C-8FD6-4783-B361-4F53C9FF55FD}"/>
    <cellStyle name="Normal 5 5 3 2 4 2" xfId="4472" xr:uid="{A82FC7AE-919B-4CCA-88C8-41FC49BB146F}"/>
    <cellStyle name="Normal 5 5 3 2 5" xfId="2901" xr:uid="{6CBAFCDE-4023-42EC-A2DD-C9CCAC267862}"/>
    <cellStyle name="Normal 5 5 3 2 6" xfId="2902" xr:uid="{E9A7DCA7-1FC9-4BFC-AA83-D0B814AB0A6B}"/>
    <cellStyle name="Normal 5 5 3 3" xfId="307" xr:uid="{EE780AE8-8C39-4647-9F8A-FD9E34817447}"/>
    <cellStyle name="Normal 5 5 3 3 2" xfId="1363" xr:uid="{619FBD94-A378-4428-A4E9-9BFA790A534A}"/>
    <cellStyle name="Normal 5 5 3 3 2 2" xfId="1364" xr:uid="{B7B2E94A-9A66-4CE9-AED0-B42697BA46CC}"/>
    <cellStyle name="Normal 5 5 3 3 2 2 2" xfId="4473" xr:uid="{A770AD39-2FC0-4C79-8904-6875CC1B83D4}"/>
    <cellStyle name="Normal 5 5 3 3 2 3" xfId="2903" xr:uid="{5251C5FD-D327-46F2-BA2B-4A6C3149FF95}"/>
    <cellStyle name="Normal 5 5 3 3 2 4" xfId="2904" xr:uid="{57825C06-96E4-4F46-9331-7168E4614694}"/>
    <cellStyle name="Normal 5 5 3 3 3" xfId="1365" xr:uid="{9AA17BC1-9110-4585-A778-54DC22A3CC6B}"/>
    <cellStyle name="Normal 5 5 3 3 3 2" xfId="4474" xr:uid="{EA2B9513-F77D-43EA-B7DE-AE326CB67870}"/>
    <cellStyle name="Normal 5 5 3 3 4" xfId="2905" xr:uid="{C0FC339C-C2A1-4FF9-B83B-29019E9568AF}"/>
    <cellStyle name="Normal 5 5 3 3 5" xfId="2906" xr:uid="{566B02A5-C4E8-4DD3-9C3D-73BE25935F5D}"/>
    <cellStyle name="Normal 5 5 3 4" xfId="1366" xr:uid="{D416F15B-09F4-4526-8AB6-9E82BD93492C}"/>
    <cellStyle name="Normal 5 5 3 4 2" xfId="1367" xr:uid="{DE790110-0711-41D7-811C-2FB3676F9DAD}"/>
    <cellStyle name="Normal 5 5 3 4 2 2" xfId="4475" xr:uid="{627CE0B3-5E2B-488F-9AFD-526464127866}"/>
    <cellStyle name="Normal 5 5 3 4 3" xfId="2907" xr:uid="{B95607EF-2593-40AC-B02E-0F73D54E05D8}"/>
    <cellStyle name="Normal 5 5 3 4 4" xfId="2908" xr:uid="{70B65C4A-8D01-4067-B049-49AA5DA71D7A}"/>
    <cellStyle name="Normal 5 5 3 5" xfId="1368" xr:uid="{D8ED9BA0-6F3D-4931-B845-F0FAAE8B3171}"/>
    <cellStyle name="Normal 5 5 3 5 2" xfId="2909" xr:uid="{71E2FEAE-0E7C-464E-A748-A2290907CD33}"/>
    <cellStyle name="Normal 5 5 3 5 3" xfId="2910" xr:uid="{3BDBD5C2-5ACA-49D1-BDB2-BD705242978A}"/>
    <cellStyle name="Normal 5 5 3 5 4" xfId="2911" xr:uid="{4C87C792-9B48-400F-B3A7-C59F5C11939B}"/>
    <cellStyle name="Normal 5 5 3 6" xfId="2912" xr:uid="{3C64A647-D5AF-4E3C-9DBB-66F922849A52}"/>
    <cellStyle name="Normal 5 5 3 7" xfId="2913" xr:uid="{00B08583-C34B-43CA-9F24-FC449E258463}"/>
    <cellStyle name="Normal 5 5 3 8" xfId="2914" xr:uid="{401FF632-D828-403E-AB78-6A9F0B3F8567}"/>
    <cellStyle name="Normal 5 5 4" xfId="103" xr:uid="{4F2F3642-AD49-4C9C-8E4D-86E57C8E78E9}"/>
    <cellStyle name="Normal 5 5 4 2" xfId="569" xr:uid="{4A196473-F17E-4DBE-A98F-12FC45D1D132}"/>
    <cellStyle name="Normal 5 5 4 2 2" xfId="570" xr:uid="{B1399581-A67D-4484-A7BF-278639140697}"/>
    <cellStyle name="Normal 5 5 4 2 2 2" xfId="1369" xr:uid="{40E54028-94B5-4201-9432-47A8B985F932}"/>
    <cellStyle name="Normal 5 5 4 2 2 2 2" xfId="1370" xr:uid="{88784A9A-0646-4435-9F55-5AF5DD02F399}"/>
    <cellStyle name="Normal 5 5 4 2 2 3" xfId="1371" xr:uid="{FC23C330-FF98-4CA5-80C6-16CB3C43CB2A}"/>
    <cellStyle name="Normal 5 5 4 2 2 4" xfId="2915" xr:uid="{5A3BB7D7-9E68-40CF-A7F1-4C9EFD3B41DC}"/>
    <cellStyle name="Normal 5 5 4 2 3" xfId="1372" xr:uid="{7FB04E18-3D56-4738-A9BC-F9B20058C738}"/>
    <cellStyle name="Normal 5 5 4 2 3 2" xfId="1373" xr:uid="{720FB021-D159-4FD6-830F-78CBB1F13BC6}"/>
    <cellStyle name="Normal 5 5 4 2 4" xfId="1374" xr:uid="{A0C4DE4D-3FBF-4C22-ACDD-2C6E69B54679}"/>
    <cellStyle name="Normal 5 5 4 2 5" xfId="2916" xr:uid="{DE0498EF-A897-4DC0-87E6-D42BFC2977F3}"/>
    <cellStyle name="Normal 5 5 4 3" xfId="571" xr:uid="{9525F465-C005-4029-BEEB-C2CE93583051}"/>
    <cellStyle name="Normal 5 5 4 3 2" xfId="1375" xr:uid="{521B79CE-2D79-4679-9C75-0F61C12FF6EA}"/>
    <cellStyle name="Normal 5 5 4 3 2 2" xfId="1376" xr:uid="{43BF8DCA-B4D9-4D23-944E-B4AB65BF1C20}"/>
    <cellStyle name="Normal 5 5 4 3 3" xfId="1377" xr:uid="{4A032E27-FF2F-47AF-A316-61F84546DDD2}"/>
    <cellStyle name="Normal 5 5 4 3 4" xfId="2917" xr:uid="{BA4BA782-52BB-4105-9C19-4D247F8761B3}"/>
    <cellStyle name="Normal 5 5 4 4" xfId="1378" xr:uid="{79361403-F078-49A9-8C3B-78DDBD7132DA}"/>
    <cellStyle name="Normal 5 5 4 4 2" xfId="1379" xr:uid="{1C4AD707-0B83-41E7-A646-99870413D68E}"/>
    <cellStyle name="Normal 5 5 4 4 3" xfId="2918" xr:uid="{84DAF778-AE17-4DAD-8005-0AB7DFD283D7}"/>
    <cellStyle name="Normal 5 5 4 4 4" xfId="2919" xr:uid="{1532251C-7C53-4473-A098-B1338BC7B6ED}"/>
    <cellStyle name="Normal 5 5 4 5" xfId="1380" xr:uid="{D4EAD76D-7895-4C6B-B9CA-98992475F99E}"/>
    <cellStyle name="Normal 5 5 4 6" xfId="2920" xr:uid="{59BF2078-2B69-46A7-8A48-8CA2168C3D0D}"/>
    <cellStyle name="Normal 5 5 4 7" xfId="2921" xr:uid="{CB12D2B6-3A69-4AE8-AD63-CF078A80FC0D}"/>
    <cellStyle name="Normal 5 5 5" xfId="308" xr:uid="{27ABFC24-1980-442A-8721-9F3B6A9B85E2}"/>
    <cellStyle name="Normal 5 5 5 2" xfId="572" xr:uid="{01E94140-6BE1-4483-9C09-B12D173143EA}"/>
    <cellStyle name="Normal 5 5 5 2 2" xfId="1381" xr:uid="{B351D3A4-D6DC-4B06-B184-E8D00948D41E}"/>
    <cellStyle name="Normal 5 5 5 2 2 2" xfId="1382" xr:uid="{51D005E4-9100-4F82-8565-AEAB24245DBE}"/>
    <cellStyle name="Normal 5 5 5 2 3" xfId="1383" xr:uid="{A6B21178-5D06-4E21-84DA-8ADE9164A5E4}"/>
    <cellStyle name="Normal 5 5 5 2 4" xfId="2922" xr:uid="{AD33A76D-6416-4A16-9B6A-BFA490860D84}"/>
    <cellStyle name="Normal 5 5 5 3" xfId="1384" xr:uid="{BAC583C3-BA8E-48D9-B69E-2EAE6DF43D38}"/>
    <cellStyle name="Normal 5 5 5 3 2" xfId="1385" xr:uid="{3366437C-BE60-4671-A8A6-E96E00816DC4}"/>
    <cellStyle name="Normal 5 5 5 3 3" xfId="2923" xr:uid="{3D35F561-26A9-405A-BC49-BD8B1A94517B}"/>
    <cellStyle name="Normal 5 5 5 3 4" xfId="2924" xr:uid="{4A00A7AF-E553-43AD-A007-FCFFF28001D4}"/>
    <cellStyle name="Normal 5 5 5 4" xfId="1386" xr:uid="{E9CBBCBD-7BA6-4213-AAF5-B3FFF5DD030A}"/>
    <cellStyle name="Normal 5 5 5 5" xfId="2925" xr:uid="{01FA272D-7D57-44A0-8E9A-15F93F2CCFA9}"/>
    <cellStyle name="Normal 5 5 5 6" xfId="2926" xr:uid="{5CE24C8F-C4B3-46E7-9026-6B0A869F3D0B}"/>
    <cellStyle name="Normal 5 5 6" xfId="309" xr:uid="{7DD67A12-2274-4D4B-8933-0A4B47378A30}"/>
    <cellStyle name="Normal 5 5 6 2" xfId="1387" xr:uid="{188ED41D-BAB0-4050-BC44-6B1DF1FAFDB2}"/>
    <cellStyle name="Normal 5 5 6 2 2" xfId="1388" xr:uid="{7A14A4B7-2B3B-448F-B5F2-298E955DC01F}"/>
    <cellStyle name="Normal 5 5 6 2 3" xfId="2927" xr:uid="{1363B798-8A4E-49DB-BF37-2480A179858C}"/>
    <cellStyle name="Normal 5 5 6 2 4" xfId="2928" xr:uid="{31DAE2B3-1970-42E4-B63C-A49F9CFC1653}"/>
    <cellStyle name="Normal 5 5 6 3" xfId="1389" xr:uid="{47D985AE-15DC-44E3-AC0D-16A36DF53329}"/>
    <cellStyle name="Normal 5 5 6 4" xfId="2929" xr:uid="{236CF1B5-9708-4258-9EEB-5FB1F25C0028}"/>
    <cellStyle name="Normal 5 5 6 5" xfId="2930" xr:uid="{7F4CBF1C-9076-40AB-B834-2C99003979A2}"/>
    <cellStyle name="Normal 5 5 7" xfId="1390" xr:uid="{612C5A95-B368-47A0-8B85-C4E9CB265973}"/>
    <cellStyle name="Normal 5 5 7 2" xfId="1391" xr:uid="{E7372845-C8DB-4AEC-A521-928629C62FA1}"/>
    <cellStyle name="Normal 5 5 7 3" xfId="2931" xr:uid="{B4989EF4-C9E5-4597-974A-0A1784C83BE3}"/>
    <cellStyle name="Normal 5 5 7 4" xfId="2932" xr:uid="{FDC8CB4A-8066-4AE0-86DC-58B72C44C9A8}"/>
    <cellStyle name="Normal 5 5 8" xfId="1392" xr:uid="{54EDD7F3-2529-4F28-8CAA-E904CC2D77F7}"/>
    <cellStyle name="Normal 5 5 8 2" xfId="2933" xr:uid="{135848E9-5D68-4E83-B5D6-F451B0DB693C}"/>
    <cellStyle name="Normal 5 5 8 3" xfId="2934" xr:uid="{6953A59C-8F2C-43DB-9CD6-3A6A81F89011}"/>
    <cellStyle name="Normal 5 5 8 4" xfId="2935" xr:uid="{AB22093C-103B-458C-8A1A-00B054E86CFE}"/>
    <cellStyle name="Normal 5 5 9" xfId="2936" xr:uid="{FA62D6E2-15CB-41C2-A87C-D65C6C746EB6}"/>
    <cellStyle name="Normal 5 6" xfId="104" xr:uid="{FDFE48BC-B5D6-4F5C-ACCD-D412E535BCCB}"/>
    <cellStyle name="Normal 5 6 10" xfId="2937" xr:uid="{A830CFA2-D4F3-4430-A904-263D85B8DEBC}"/>
    <cellStyle name="Normal 5 6 11" xfId="2938" xr:uid="{D408702E-A833-4DD7-9860-D6CEEE92561F}"/>
    <cellStyle name="Normal 5 6 2" xfId="105" xr:uid="{181C9C47-CD3A-40F2-9F92-6F4A223E0593}"/>
    <cellStyle name="Normal 5 6 2 2" xfId="310" xr:uid="{EB3B94E1-B37D-4B47-968B-B58EB624B059}"/>
    <cellStyle name="Normal 5 6 2 2 2" xfId="573" xr:uid="{3905A375-FAC5-4BDA-8CD1-FDC8F528CEA2}"/>
    <cellStyle name="Normal 5 6 2 2 2 2" xfId="574" xr:uid="{725C0D2F-8F57-42C4-B5C2-DD0CAF4FBBCE}"/>
    <cellStyle name="Normal 5 6 2 2 2 2 2" xfId="1393" xr:uid="{3F285D64-C407-438A-8290-E84BBFBEB518}"/>
    <cellStyle name="Normal 5 6 2 2 2 2 3" xfId="2939" xr:uid="{5A88D745-AFA7-41ED-A741-D2EE9D99B574}"/>
    <cellStyle name="Normal 5 6 2 2 2 2 4" xfId="2940" xr:uid="{02A73819-E114-4BD0-8107-E9FD176DAEF2}"/>
    <cellStyle name="Normal 5 6 2 2 2 3" xfId="1394" xr:uid="{99442975-6C57-47B4-8CB5-279566D4BF00}"/>
    <cellStyle name="Normal 5 6 2 2 2 3 2" xfId="2941" xr:uid="{4BF15F7D-4A90-4ACA-9FF7-DFA8E367FDC7}"/>
    <cellStyle name="Normal 5 6 2 2 2 3 3" xfId="2942" xr:uid="{39F44C36-FEA8-40EE-9D7A-C681836EE148}"/>
    <cellStyle name="Normal 5 6 2 2 2 3 4" xfId="2943" xr:uid="{11C94E71-754F-49B5-B1D4-A9A97FDCDA59}"/>
    <cellStyle name="Normal 5 6 2 2 2 4" xfId="2944" xr:uid="{7BD3C163-2802-47CE-91BB-C6A3A31FEF7A}"/>
    <cellStyle name="Normal 5 6 2 2 2 5" xfId="2945" xr:uid="{714E5BC3-32B8-4259-866C-1F9DDC8DD98F}"/>
    <cellStyle name="Normal 5 6 2 2 2 6" xfId="2946" xr:uid="{78832047-D3EB-4F1C-84E0-05079817A925}"/>
    <cellStyle name="Normal 5 6 2 2 3" xfId="575" xr:uid="{D998B3EB-C874-4B00-A689-0E60D5AE77CA}"/>
    <cellStyle name="Normal 5 6 2 2 3 2" xfId="1395" xr:uid="{A68059E8-9EA3-4172-9E3D-EF73F5B6B266}"/>
    <cellStyle name="Normal 5 6 2 2 3 2 2" xfId="2947" xr:uid="{962AB77F-87D0-4F37-819D-CCB70739CA62}"/>
    <cellStyle name="Normal 5 6 2 2 3 2 3" xfId="2948" xr:uid="{B0D19DF1-8F04-469F-A8B2-49BB37D101F3}"/>
    <cellStyle name="Normal 5 6 2 2 3 2 4" xfId="2949" xr:uid="{09DAC339-068D-478E-A44D-95D4055A61F6}"/>
    <cellStyle name="Normal 5 6 2 2 3 3" xfId="2950" xr:uid="{DBADED58-5021-472B-94AD-1AC1BC450B06}"/>
    <cellStyle name="Normal 5 6 2 2 3 4" xfId="2951" xr:uid="{B70DF79C-110E-41B6-B5ED-03638A6C2B91}"/>
    <cellStyle name="Normal 5 6 2 2 3 5" xfId="2952" xr:uid="{CB07CEDE-0414-4A58-AEA5-C870BD4BD017}"/>
    <cellStyle name="Normal 5 6 2 2 4" xfId="1396" xr:uid="{075A1F63-3900-46C2-8430-7196B6401202}"/>
    <cellStyle name="Normal 5 6 2 2 4 2" xfId="2953" xr:uid="{D04443B6-1D13-4193-90F5-0792C3926984}"/>
    <cellStyle name="Normal 5 6 2 2 4 3" xfId="2954" xr:uid="{83CF17CE-063E-4812-890D-5E7990C516FE}"/>
    <cellStyle name="Normal 5 6 2 2 4 4" xfId="2955" xr:uid="{05F0DFC9-7E5E-4557-8CDB-252EFDAC52EA}"/>
    <cellStyle name="Normal 5 6 2 2 5" xfId="2956" xr:uid="{86A60E20-EDAC-41C1-B14C-3C4E24B53432}"/>
    <cellStyle name="Normal 5 6 2 2 5 2" xfId="2957" xr:uid="{1A1BC075-9D33-4EBB-BF99-AE7E0F900C0B}"/>
    <cellStyle name="Normal 5 6 2 2 5 3" xfId="2958" xr:uid="{458B45A3-612A-4876-A42E-D0D96994548B}"/>
    <cellStyle name="Normal 5 6 2 2 5 4" xfId="2959" xr:uid="{47516E8D-6E6E-4501-A6AB-51B75F28D275}"/>
    <cellStyle name="Normal 5 6 2 2 6" xfId="2960" xr:uid="{3A234E76-D64B-458D-B523-00B1CC0E267A}"/>
    <cellStyle name="Normal 5 6 2 2 7" xfId="2961" xr:uid="{F08AB96D-A34C-4211-A57A-1ABB67FCCA60}"/>
    <cellStyle name="Normal 5 6 2 2 8" xfId="2962" xr:uid="{9223E1B2-53F8-46C9-990C-2B51697D9169}"/>
    <cellStyle name="Normal 5 6 2 3" xfId="576" xr:uid="{5B5C34BF-9542-4512-8EFD-93BB1BBAD45F}"/>
    <cellStyle name="Normal 5 6 2 3 2" xfId="577" xr:uid="{19C7D615-F84B-4186-926C-493B10B3A524}"/>
    <cellStyle name="Normal 5 6 2 3 2 2" xfId="578" xr:uid="{3BF49E26-13A5-4714-AF5A-CD8F501D4073}"/>
    <cellStyle name="Normal 5 6 2 3 2 3" xfId="2963" xr:uid="{C8A3FEDC-9CCF-4879-85F0-9A9FC19809DB}"/>
    <cellStyle name="Normal 5 6 2 3 2 4" xfId="2964" xr:uid="{BAD837F0-B349-458B-89AC-064864864DAE}"/>
    <cellStyle name="Normal 5 6 2 3 3" xfId="579" xr:uid="{AB2D517D-8A40-4741-80BA-B527505EDB48}"/>
    <cellStyle name="Normal 5 6 2 3 3 2" xfId="2965" xr:uid="{BD13B52E-0C67-4B03-9B9A-44D4D2184D11}"/>
    <cellStyle name="Normal 5 6 2 3 3 3" xfId="2966" xr:uid="{9AF330FD-1212-4C37-83ED-6DB95398BBB2}"/>
    <cellStyle name="Normal 5 6 2 3 3 4" xfId="2967" xr:uid="{49369C45-AF34-40C0-854E-C5C8046A5932}"/>
    <cellStyle name="Normal 5 6 2 3 4" xfId="2968" xr:uid="{DBE0EB83-C191-42A3-A4E4-845C17618F19}"/>
    <cellStyle name="Normal 5 6 2 3 5" xfId="2969" xr:uid="{CA8CA850-FA0C-446A-8F8F-F6FBEE832ADF}"/>
    <cellStyle name="Normal 5 6 2 3 6" xfId="2970" xr:uid="{8BB9DBC1-4095-4884-AD73-13DDD130B0AE}"/>
    <cellStyle name="Normal 5 6 2 4" xfId="580" xr:uid="{CEDA80EA-6C6F-4EE2-A6E1-BEF137BCCEF5}"/>
    <cellStyle name="Normal 5 6 2 4 2" xfId="581" xr:uid="{C9C67ACB-5156-45F5-89EC-52AA941CFD9E}"/>
    <cellStyle name="Normal 5 6 2 4 2 2" xfId="2971" xr:uid="{BA6C9FB4-475B-44A4-BAD8-FBF9627BB847}"/>
    <cellStyle name="Normal 5 6 2 4 2 3" xfId="2972" xr:uid="{D12E6FA2-FC3B-4A57-9D9C-9A70C98D37A2}"/>
    <cellStyle name="Normal 5 6 2 4 2 4" xfId="2973" xr:uid="{8C57AD8B-A9A9-43E3-9753-6F3A62EF6F64}"/>
    <cellStyle name="Normal 5 6 2 4 3" xfId="2974" xr:uid="{E28AD5DF-7BEC-4E78-B874-C71E44612806}"/>
    <cellStyle name="Normal 5 6 2 4 4" xfId="2975" xr:uid="{330F8370-BB5B-4978-9494-4151DF114CA5}"/>
    <cellStyle name="Normal 5 6 2 4 5" xfId="2976" xr:uid="{4B0E7A0F-FE4C-45F6-9FDB-202148EEAE26}"/>
    <cellStyle name="Normal 5 6 2 5" xfId="582" xr:uid="{B7D8E179-2E50-44AA-8465-5D93C57F6154}"/>
    <cellStyle name="Normal 5 6 2 5 2" xfId="2977" xr:uid="{68D31BEF-7E13-4A27-B5B2-D70C89A5DC67}"/>
    <cellStyle name="Normal 5 6 2 5 3" xfId="2978" xr:uid="{35BF1C4E-8814-4210-A7A2-EE00006E9682}"/>
    <cellStyle name="Normal 5 6 2 5 4" xfId="2979" xr:uid="{BBCC2052-B962-449B-A58F-BE8C42E4DE88}"/>
    <cellStyle name="Normal 5 6 2 6" xfId="2980" xr:uid="{4883D7A7-AD99-409F-87EB-513645D98368}"/>
    <cellStyle name="Normal 5 6 2 6 2" xfId="2981" xr:uid="{FE752EA7-D0AC-4EAC-9979-2BFFF8AC9595}"/>
    <cellStyle name="Normal 5 6 2 6 3" xfId="2982" xr:uid="{D6F184D7-11DA-45D9-A5DC-1B0A98933560}"/>
    <cellStyle name="Normal 5 6 2 6 4" xfId="2983" xr:uid="{A8360E17-8C9F-40B1-9565-3B63A955A056}"/>
    <cellStyle name="Normal 5 6 2 7" xfId="2984" xr:uid="{E681E773-1938-4652-86D3-95993404EA27}"/>
    <cellStyle name="Normal 5 6 2 8" xfId="2985" xr:uid="{7EB4DEB8-685C-40C2-80A8-C3325A8DE5BF}"/>
    <cellStyle name="Normal 5 6 2 9" xfId="2986" xr:uid="{906FD624-CF61-4469-90CE-15B75FE1030F}"/>
    <cellStyle name="Normal 5 6 3" xfId="311" xr:uid="{150B2FF4-C794-48F6-A060-69DED47AC2B9}"/>
    <cellStyle name="Normal 5 6 3 2" xfId="583" xr:uid="{9FF1D692-7283-4643-90FB-848E525CD308}"/>
    <cellStyle name="Normal 5 6 3 2 2" xfId="584" xr:uid="{2041B36C-8E29-4ED0-925E-BBBE202CA4A6}"/>
    <cellStyle name="Normal 5 6 3 2 2 2" xfId="1397" xr:uid="{2759EB8B-E22A-41F3-AF57-6A8D53D448BC}"/>
    <cellStyle name="Normal 5 6 3 2 2 2 2" xfId="1398" xr:uid="{050FD6A7-3A02-45E3-8D7C-44E6680E2B2C}"/>
    <cellStyle name="Normal 5 6 3 2 2 3" xfId="1399" xr:uid="{38735AA2-B9D0-4BCE-9CA8-8B66DDC7E8C8}"/>
    <cellStyle name="Normal 5 6 3 2 2 4" xfId="2987" xr:uid="{57DAB6D6-E462-417E-8964-82B4EC4F17CF}"/>
    <cellStyle name="Normal 5 6 3 2 3" xfId="1400" xr:uid="{64BA2455-7510-4C77-A40A-1B43801E4F65}"/>
    <cellStyle name="Normal 5 6 3 2 3 2" xfId="1401" xr:uid="{4C70BF34-02C0-4676-B4CD-E17532FCB8AB}"/>
    <cellStyle name="Normal 5 6 3 2 3 3" xfId="2988" xr:uid="{AC66AAB1-A121-461C-9A45-5395D8D74285}"/>
    <cellStyle name="Normal 5 6 3 2 3 4" xfId="2989" xr:uid="{EFECB215-3F38-487B-A327-9EEE160F3263}"/>
    <cellStyle name="Normal 5 6 3 2 4" xfId="1402" xr:uid="{83241B76-8214-4521-AC03-E46EE94B54A7}"/>
    <cellStyle name="Normal 5 6 3 2 5" xfId="2990" xr:uid="{2B0F8458-FBA2-4576-9EBB-22F6F5837EB4}"/>
    <cellStyle name="Normal 5 6 3 2 6" xfId="2991" xr:uid="{04A99D53-1E47-49CB-82BF-B8C550E7F1B4}"/>
    <cellStyle name="Normal 5 6 3 3" xfId="585" xr:uid="{1E477DC7-5F56-4E60-8F7F-D84BEB319C4D}"/>
    <cellStyle name="Normal 5 6 3 3 2" xfId="1403" xr:uid="{96E1E297-797B-440E-9642-16F227AFB123}"/>
    <cellStyle name="Normal 5 6 3 3 2 2" xfId="1404" xr:uid="{2A72A10A-3A8B-4753-A472-AF66D23530A2}"/>
    <cellStyle name="Normal 5 6 3 3 2 3" xfId="2992" xr:uid="{C671A321-36A1-48F3-9219-048A54396AF5}"/>
    <cellStyle name="Normal 5 6 3 3 2 4" xfId="2993" xr:uid="{AEC32331-28B9-4540-A904-5245FD73C490}"/>
    <cellStyle name="Normal 5 6 3 3 3" xfId="1405" xr:uid="{DC9C4997-3CD0-420D-AFA8-4123DC8133E2}"/>
    <cellStyle name="Normal 5 6 3 3 4" xfId="2994" xr:uid="{9057B7A4-40A3-442A-AA42-3F978BEA75BD}"/>
    <cellStyle name="Normal 5 6 3 3 5" xfId="2995" xr:uid="{0B9DE402-2B90-472A-90EC-4D194FE96AC9}"/>
    <cellStyle name="Normal 5 6 3 4" xfId="1406" xr:uid="{0C9B8221-93E3-418E-BBFF-C7392ECF1D7B}"/>
    <cellStyle name="Normal 5 6 3 4 2" xfId="1407" xr:uid="{23C2BB38-E4F6-4983-B83C-F96701146DDD}"/>
    <cellStyle name="Normal 5 6 3 4 3" xfId="2996" xr:uid="{AC2BCDB9-8EAA-4AC0-89AB-2ADAE43FE310}"/>
    <cellStyle name="Normal 5 6 3 4 4" xfId="2997" xr:uid="{BF58E61B-3B25-4BCB-A12F-7494823F742A}"/>
    <cellStyle name="Normal 5 6 3 5" xfId="1408" xr:uid="{6D7624D4-4CCE-42B5-87C9-B14336673356}"/>
    <cellStyle name="Normal 5 6 3 5 2" xfId="2998" xr:uid="{09986324-8F32-4C50-A177-B16604256877}"/>
    <cellStyle name="Normal 5 6 3 5 3" xfId="2999" xr:uid="{1C590371-CF31-4F7C-AC2A-D9B0B88C54FA}"/>
    <cellStyle name="Normal 5 6 3 5 4" xfId="3000" xr:uid="{090F87F5-7EEC-467B-8A5D-7E319763E946}"/>
    <cellStyle name="Normal 5 6 3 6" xfId="3001" xr:uid="{1375ED0E-94AD-421B-8043-8AF1AE274F44}"/>
    <cellStyle name="Normal 5 6 3 7" xfId="3002" xr:uid="{2EF4754A-6B8D-45E8-8BE7-D66A27CDF1B5}"/>
    <cellStyle name="Normal 5 6 3 8" xfId="3003" xr:uid="{5540ACE0-8044-454B-87A5-BB2C3E219889}"/>
    <cellStyle name="Normal 5 6 4" xfId="312" xr:uid="{80AB93CD-5F19-4DD8-8983-883E7ABD183C}"/>
    <cellStyle name="Normal 5 6 4 2" xfId="586" xr:uid="{898AEE90-D41E-4942-87F9-6E9CBA1A21FA}"/>
    <cellStyle name="Normal 5 6 4 2 2" xfId="587" xr:uid="{F99904C2-A182-4231-B2CD-BA13BE100F79}"/>
    <cellStyle name="Normal 5 6 4 2 2 2" xfId="1409" xr:uid="{E2C59DE6-7A73-488D-BDBF-3E18DDEF304B}"/>
    <cellStyle name="Normal 5 6 4 2 2 3" xfId="3004" xr:uid="{69BEBB09-1C04-4692-A066-44241F658848}"/>
    <cellStyle name="Normal 5 6 4 2 2 4" xfId="3005" xr:uid="{5BB3BDFC-4B9C-4472-AF88-004B2D8FC7A8}"/>
    <cellStyle name="Normal 5 6 4 2 3" xfId="1410" xr:uid="{0D00F5B8-E7C2-4ED8-9630-B4B3FC7E3952}"/>
    <cellStyle name="Normal 5 6 4 2 4" xfId="3006" xr:uid="{13530E3C-B867-40DF-AD2D-F8040F92F79D}"/>
    <cellStyle name="Normal 5 6 4 2 5" xfId="3007" xr:uid="{268C82EB-004C-4A00-A30A-5D52CA3E4430}"/>
    <cellStyle name="Normal 5 6 4 3" xfId="588" xr:uid="{06EDF0A8-B498-481B-AD31-2C879E8F8925}"/>
    <cellStyle name="Normal 5 6 4 3 2" xfId="1411" xr:uid="{526558C5-7CD0-44DE-ABBD-7F77BD944F87}"/>
    <cellStyle name="Normal 5 6 4 3 3" xfId="3008" xr:uid="{FC912717-F63C-4C57-84B3-1605F0E4AE8B}"/>
    <cellStyle name="Normal 5 6 4 3 4" xfId="3009" xr:uid="{C7FB61DE-2028-45C8-B3CC-CD3842F3ECA5}"/>
    <cellStyle name="Normal 5 6 4 4" xfId="1412" xr:uid="{1199FABA-8DA5-467E-9D43-4CD3B8FB472E}"/>
    <cellStyle name="Normal 5 6 4 4 2" xfId="3010" xr:uid="{34DEE1FA-2319-432A-BA5A-AE4052FBEC26}"/>
    <cellStyle name="Normal 5 6 4 4 3" xfId="3011" xr:uid="{6C5A02D4-5620-4443-B571-A6070EC2C483}"/>
    <cellStyle name="Normal 5 6 4 4 4" xfId="3012" xr:uid="{0284E8F1-8B38-469C-89C8-0740666BCC54}"/>
    <cellStyle name="Normal 5 6 4 5" xfId="3013" xr:uid="{2629BCD2-9D6F-4791-B29A-B01C695A4ECB}"/>
    <cellStyle name="Normal 5 6 4 6" xfId="3014" xr:uid="{D19D60A1-05E5-462E-9738-DFC52C84B1E7}"/>
    <cellStyle name="Normal 5 6 4 7" xfId="3015" xr:uid="{3FE289C0-7C0B-46A5-8636-7E79A557E22B}"/>
    <cellStyle name="Normal 5 6 5" xfId="313" xr:uid="{553213D3-2895-4034-88CD-6D6EBDCA6FD4}"/>
    <cellStyle name="Normal 5 6 5 2" xfId="589" xr:uid="{5DF256C8-533F-4267-AEA2-108AC49849EC}"/>
    <cellStyle name="Normal 5 6 5 2 2" xfId="1413" xr:uid="{4438584D-0961-4EB8-85A1-03303204877C}"/>
    <cellStyle name="Normal 5 6 5 2 3" xfId="3016" xr:uid="{93A0E2A4-E60A-4787-AD95-E019925E57ED}"/>
    <cellStyle name="Normal 5 6 5 2 4" xfId="3017" xr:uid="{B3F8C407-0684-4C1F-95F1-FEBD363D7316}"/>
    <cellStyle name="Normal 5 6 5 3" xfId="1414" xr:uid="{F42281D0-4B11-4C0A-8935-3D0B52CAF725}"/>
    <cellStyle name="Normal 5 6 5 3 2" xfId="3018" xr:uid="{47058807-86ED-4879-A61C-2C253F0A3201}"/>
    <cellStyle name="Normal 5 6 5 3 3" xfId="3019" xr:uid="{E58BF38E-7E16-4964-89E4-D63F0E9087BC}"/>
    <cellStyle name="Normal 5 6 5 3 4" xfId="3020" xr:uid="{35C45A28-A061-4140-8E7C-A28D768EFB83}"/>
    <cellStyle name="Normal 5 6 5 4" xfId="3021" xr:uid="{1700EB90-53C5-47B6-BF4E-58340288E799}"/>
    <cellStyle name="Normal 5 6 5 5" xfId="3022" xr:uid="{B7156223-C96E-4042-BD49-889931653445}"/>
    <cellStyle name="Normal 5 6 5 6" xfId="3023" xr:uid="{DF227863-D8A6-4639-87F2-8781176AF4BD}"/>
    <cellStyle name="Normal 5 6 6" xfId="590" xr:uid="{36B5E29C-30BD-43C2-8D85-D59E765852E9}"/>
    <cellStyle name="Normal 5 6 6 2" xfId="1415" xr:uid="{E3781D22-EED9-497B-93A1-AEF12615E03D}"/>
    <cellStyle name="Normal 5 6 6 2 2" xfId="3024" xr:uid="{0DCDAB54-C6F5-49C3-B0CF-F295C43AFD0D}"/>
    <cellStyle name="Normal 5 6 6 2 3" xfId="3025" xr:uid="{81528019-C0DC-4666-A5F4-8680C37F485A}"/>
    <cellStyle name="Normal 5 6 6 2 4" xfId="3026" xr:uid="{F303D056-324A-4CF7-9CA7-956ED0026C10}"/>
    <cellStyle name="Normal 5 6 6 3" xfId="3027" xr:uid="{775FCEFC-CFA4-4FB3-B222-D256A856A3B3}"/>
    <cellStyle name="Normal 5 6 6 4" xfId="3028" xr:uid="{A95688DD-C633-440B-8C2B-598F5BB16844}"/>
    <cellStyle name="Normal 5 6 6 5" xfId="3029" xr:uid="{94F52A90-29F8-492C-B4BE-B5C7EC73264E}"/>
    <cellStyle name="Normal 5 6 7" xfId="1416" xr:uid="{73D8D50C-F098-43CA-8ADC-57D1043D17AB}"/>
    <cellStyle name="Normal 5 6 7 2" xfId="3030" xr:uid="{9F2A3524-8589-442F-A3B7-8FEB93A9886C}"/>
    <cellStyle name="Normal 5 6 7 3" xfId="3031" xr:uid="{FD9A7716-DAB0-4B20-BBB3-85E3C2F47A27}"/>
    <cellStyle name="Normal 5 6 7 4" xfId="3032" xr:uid="{A57F4C1F-691A-4550-8212-0909DDAE4911}"/>
    <cellStyle name="Normal 5 6 8" xfId="3033" xr:uid="{564169C1-348A-4A86-8C46-B5A3DF0C8FD8}"/>
    <cellStyle name="Normal 5 6 8 2" xfId="3034" xr:uid="{311AAF98-E4C3-48DD-92E2-526671A58B55}"/>
    <cellStyle name="Normal 5 6 8 3" xfId="3035" xr:uid="{3AC1A321-B362-4D62-81C8-15F96E72A770}"/>
    <cellStyle name="Normal 5 6 8 4" xfId="3036" xr:uid="{096324DC-16B2-4B02-BB4E-DEADC934B91E}"/>
    <cellStyle name="Normal 5 6 9" xfId="3037" xr:uid="{F2961A54-D310-49EF-8BCA-606EE19BCF48}"/>
    <cellStyle name="Normal 5 7" xfId="106" xr:uid="{7D4B6F4E-56AF-4159-8200-1160A859629F}"/>
    <cellStyle name="Normal 5 7 2" xfId="107" xr:uid="{E69CC034-7D31-4975-BEFC-21BFC29F86E8}"/>
    <cellStyle name="Normal 5 7 2 2" xfId="314" xr:uid="{BAB9B137-D153-430F-880B-88AB0996771B}"/>
    <cellStyle name="Normal 5 7 2 2 2" xfId="591" xr:uid="{9A03F71D-CC89-4477-9665-7FE93F05A60F}"/>
    <cellStyle name="Normal 5 7 2 2 2 2" xfId="1417" xr:uid="{CC076CF9-A659-4E30-8169-CBB6D69246BF}"/>
    <cellStyle name="Normal 5 7 2 2 2 3" xfId="3038" xr:uid="{894146C1-4197-4C12-9DA7-6AAE68E284E7}"/>
    <cellStyle name="Normal 5 7 2 2 2 4" xfId="3039" xr:uid="{D2C53C11-CF51-4363-8807-2245579680BF}"/>
    <cellStyle name="Normal 5 7 2 2 3" xfId="1418" xr:uid="{E22F1AB3-5BC4-4446-9B5B-404CB8ACD510}"/>
    <cellStyle name="Normal 5 7 2 2 3 2" xfId="3040" xr:uid="{5A94FC90-3015-4EFC-868A-DE9605DAF434}"/>
    <cellStyle name="Normal 5 7 2 2 3 3" xfId="3041" xr:uid="{E74543B3-7CEB-4B94-B1D3-961EBA297F38}"/>
    <cellStyle name="Normal 5 7 2 2 3 4" xfId="3042" xr:uid="{745B148F-7371-40EE-B1A3-8D455E093C10}"/>
    <cellStyle name="Normal 5 7 2 2 4" xfId="3043" xr:uid="{787B61FD-65FD-48BE-9ABC-A8BFBF208DAD}"/>
    <cellStyle name="Normal 5 7 2 2 5" xfId="3044" xr:uid="{DE7DA65B-A505-4A77-8BBE-1E7D7691FCDC}"/>
    <cellStyle name="Normal 5 7 2 2 6" xfId="3045" xr:uid="{6C75D794-DB0F-4F52-83DD-0E54F125F671}"/>
    <cellStyle name="Normal 5 7 2 3" xfId="592" xr:uid="{D0AEFF82-B5D4-4B62-AD83-A96CCFACC618}"/>
    <cellStyle name="Normal 5 7 2 3 2" xfId="1419" xr:uid="{15A2ABF0-6101-44BB-BE34-C4CFD084CE40}"/>
    <cellStyle name="Normal 5 7 2 3 2 2" xfId="3046" xr:uid="{CD1D4B06-F70B-4EBE-933D-3BE3DCBC789B}"/>
    <cellStyle name="Normal 5 7 2 3 2 3" xfId="3047" xr:uid="{70530711-E11D-49FF-BB20-7EFB76F9A4ED}"/>
    <cellStyle name="Normal 5 7 2 3 2 4" xfId="3048" xr:uid="{A16A76AF-4F74-4FB8-AA06-F5A9EEC997CC}"/>
    <cellStyle name="Normal 5 7 2 3 3" xfId="3049" xr:uid="{23957EB2-6D23-4D22-AD98-C8589B446A72}"/>
    <cellStyle name="Normal 5 7 2 3 4" xfId="3050" xr:uid="{29E13166-E029-4E3D-BFD9-F93961E4BCC0}"/>
    <cellStyle name="Normal 5 7 2 3 5" xfId="3051" xr:uid="{2E32DF34-286F-43E6-8C0F-0E6CD3E35896}"/>
    <cellStyle name="Normal 5 7 2 4" xfId="1420" xr:uid="{A70956AD-E8AA-472E-8B44-9018FFA33285}"/>
    <cellStyle name="Normal 5 7 2 4 2" xfId="3052" xr:uid="{4165062F-3854-447D-9B52-45D8F5B1D67B}"/>
    <cellStyle name="Normal 5 7 2 4 3" xfId="3053" xr:uid="{74A55731-2521-4D6B-A9AE-5F4C6F1A338A}"/>
    <cellStyle name="Normal 5 7 2 4 4" xfId="3054" xr:uid="{623CC105-482F-493E-9186-C0CBB6C02F73}"/>
    <cellStyle name="Normal 5 7 2 5" xfId="3055" xr:uid="{CC7F28D4-B2C4-4F12-A619-4CA301000775}"/>
    <cellStyle name="Normal 5 7 2 5 2" xfId="3056" xr:uid="{9BD5E03A-C116-4113-BED5-D8AAF6029F6D}"/>
    <cellStyle name="Normal 5 7 2 5 3" xfId="3057" xr:uid="{E0D20CF4-1F9C-44FF-9122-FAC23CF161A2}"/>
    <cellStyle name="Normal 5 7 2 5 4" xfId="3058" xr:uid="{1B850CE5-40FA-420E-B801-538FE997B686}"/>
    <cellStyle name="Normal 5 7 2 6" xfId="3059" xr:uid="{510EBAFD-B628-485E-B1AB-F69445D1AA6D}"/>
    <cellStyle name="Normal 5 7 2 7" xfId="3060" xr:uid="{52F2EBC7-1085-4D10-A80E-16C9C237B17D}"/>
    <cellStyle name="Normal 5 7 2 8" xfId="3061" xr:uid="{3FD68FEC-F245-4037-8074-F337AE99862C}"/>
    <cellStyle name="Normal 5 7 3" xfId="315" xr:uid="{174ABFD8-2B36-4A77-AC10-8E328E03D91D}"/>
    <cellStyle name="Normal 5 7 3 2" xfId="593" xr:uid="{8A4B01FB-F746-4527-A1A0-872A98C90C32}"/>
    <cellStyle name="Normal 5 7 3 2 2" xfId="594" xr:uid="{053DC584-5B9E-4281-BFC0-2F74A3A11152}"/>
    <cellStyle name="Normal 5 7 3 2 3" xfId="3062" xr:uid="{9A9A6FE4-D7C9-427D-BAC1-D1BCC775BD7A}"/>
    <cellStyle name="Normal 5 7 3 2 4" xfId="3063" xr:uid="{3E4C6A48-BADF-4E8A-887B-E50F5760B9BF}"/>
    <cellStyle name="Normal 5 7 3 3" xfId="595" xr:uid="{3A6AA153-E2C9-4DC7-A437-012C5EF8FA85}"/>
    <cellStyle name="Normal 5 7 3 3 2" xfId="3064" xr:uid="{FF4B78D5-2092-4645-BA6C-338B039C5A1B}"/>
    <cellStyle name="Normal 5 7 3 3 3" xfId="3065" xr:uid="{84FF0271-DC53-49B0-9DC0-7A94F3A51D11}"/>
    <cellStyle name="Normal 5 7 3 3 4" xfId="3066" xr:uid="{59FAEFB8-37B8-477D-80ED-549B4FCBF7BA}"/>
    <cellStyle name="Normal 5 7 3 4" xfId="3067" xr:uid="{476FD3C3-2951-47D3-B3D6-C6AFE412148C}"/>
    <cellStyle name="Normal 5 7 3 5" xfId="3068" xr:uid="{7DDB18EF-F581-4FAF-AE9C-B890CFCE4C3B}"/>
    <cellStyle name="Normal 5 7 3 6" xfId="3069" xr:uid="{02D3EAB8-40A6-4583-BD42-CA770F0D9235}"/>
    <cellStyle name="Normal 5 7 4" xfId="316" xr:uid="{8AC935DE-4B53-4835-815C-D137520463DC}"/>
    <cellStyle name="Normal 5 7 4 2" xfId="596" xr:uid="{AF2BC23F-C603-4F89-87FA-9BB789E2EEB7}"/>
    <cellStyle name="Normal 5 7 4 2 2" xfId="3070" xr:uid="{59A6DED2-95FE-4D20-9D88-08F4EBEAD253}"/>
    <cellStyle name="Normal 5 7 4 2 3" xfId="3071" xr:uid="{594C6E4B-77B2-4CAE-8847-3F4B731BFBA5}"/>
    <cellStyle name="Normal 5 7 4 2 4" xfId="3072" xr:uid="{116BEC28-C37D-4893-8DC1-E2523731AB68}"/>
    <cellStyle name="Normal 5 7 4 3" xfId="3073" xr:uid="{D9F2193D-B44F-42FC-B745-6CF546E8F221}"/>
    <cellStyle name="Normal 5 7 4 4" xfId="3074" xr:uid="{E73776CE-7009-4E2B-976F-7C91C9FE9F0A}"/>
    <cellStyle name="Normal 5 7 4 5" xfId="3075" xr:uid="{4A406A99-0F2A-40D0-9D0B-AC70A9E86F3D}"/>
    <cellStyle name="Normal 5 7 5" xfId="597" xr:uid="{8556FE7D-ED67-4670-9640-5D6925AEC7D3}"/>
    <cellStyle name="Normal 5 7 5 2" xfId="3076" xr:uid="{3FC6C108-08D0-4BD0-9553-CEACA4F78218}"/>
    <cellStyle name="Normal 5 7 5 3" xfId="3077" xr:uid="{682C9557-41E4-46AE-B879-D51A62786CBA}"/>
    <cellStyle name="Normal 5 7 5 4" xfId="3078" xr:uid="{0D2486ED-850D-4E25-8387-E1DAE71D71EB}"/>
    <cellStyle name="Normal 5 7 6" xfId="3079" xr:uid="{D1F28F28-E4E2-44B7-83D4-7BC65968E69A}"/>
    <cellStyle name="Normal 5 7 6 2" xfId="3080" xr:uid="{7722F8BA-9B61-4E2A-A58D-CC4027F318D5}"/>
    <cellStyle name="Normal 5 7 6 3" xfId="3081" xr:uid="{7C55EB48-0807-4A7D-B37B-A766410077D6}"/>
    <cellStyle name="Normal 5 7 6 4" xfId="3082" xr:uid="{4AFF62FB-5DCF-4997-BA54-C80184578217}"/>
    <cellStyle name="Normal 5 7 7" xfId="3083" xr:uid="{7FDACB22-076C-42B5-B9F7-000A5C6A4458}"/>
    <cellStyle name="Normal 5 7 8" xfId="3084" xr:uid="{3D92905D-D2FA-4A21-A11D-1C8B08FE7900}"/>
    <cellStyle name="Normal 5 7 9" xfId="3085" xr:uid="{0EB7A384-06D8-4373-B988-14F45879083F}"/>
    <cellStyle name="Normal 5 8" xfId="108" xr:uid="{78B6C1F6-037A-4E66-A3AA-22E39AF1DCE7}"/>
    <cellStyle name="Normal 5 8 2" xfId="317" xr:uid="{856CE331-4970-4F87-BE37-467DD45208C4}"/>
    <cellStyle name="Normal 5 8 2 2" xfId="598" xr:uid="{2CAE8703-2EDA-4F1F-927D-5A9B72265FEA}"/>
    <cellStyle name="Normal 5 8 2 2 2" xfId="1421" xr:uid="{118DEA3A-FC80-4E24-A947-974790EDF8A2}"/>
    <cellStyle name="Normal 5 8 2 2 2 2" xfId="1422" xr:uid="{10E7A221-AE0E-40DC-8839-B29D46191495}"/>
    <cellStyle name="Normal 5 8 2 2 3" xfId="1423" xr:uid="{ABA47265-7709-438A-8AFA-B9AF81CBB0D3}"/>
    <cellStyle name="Normal 5 8 2 2 4" xfId="3086" xr:uid="{ACB95F66-109F-49F3-9215-617AE1B885B0}"/>
    <cellStyle name="Normal 5 8 2 3" xfId="1424" xr:uid="{C6790797-5FA6-4368-A733-BED44C040459}"/>
    <cellStyle name="Normal 5 8 2 3 2" xfId="1425" xr:uid="{64C9B970-9DE7-410B-BAEC-38D438C914EC}"/>
    <cellStyle name="Normal 5 8 2 3 3" xfId="3087" xr:uid="{5706573C-58A6-4951-8BDC-81287E0E70F9}"/>
    <cellStyle name="Normal 5 8 2 3 4" xfId="3088" xr:uid="{506DFD8B-A2FA-4754-ADF1-4099A4E9577E}"/>
    <cellStyle name="Normal 5 8 2 4" xfId="1426" xr:uid="{F1B90806-5D6A-4D83-B033-0AB69093C0DA}"/>
    <cellStyle name="Normal 5 8 2 5" xfId="3089" xr:uid="{33B38C31-3DCE-4263-9019-EB9A3603664F}"/>
    <cellStyle name="Normal 5 8 2 6" xfId="3090" xr:uid="{BFC0568B-F6DF-4671-9DD1-E3454D48E6D8}"/>
    <cellStyle name="Normal 5 8 3" xfId="599" xr:uid="{155071FA-6560-468D-BAEE-A2BA3B53F581}"/>
    <cellStyle name="Normal 5 8 3 2" xfId="1427" xr:uid="{42E46664-9B37-4880-9CF8-597549B14AEE}"/>
    <cellStyle name="Normal 5 8 3 2 2" xfId="1428" xr:uid="{3695BFAE-69D5-46AE-9783-8FB094968B77}"/>
    <cellStyle name="Normal 5 8 3 2 3" xfId="3091" xr:uid="{6A0DD95D-BBDC-452B-9990-C2C545B97F02}"/>
    <cellStyle name="Normal 5 8 3 2 4" xfId="3092" xr:uid="{1723A532-408F-4150-838B-A74B3B10AD15}"/>
    <cellStyle name="Normal 5 8 3 3" xfId="1429" xr:uid="{D34E59A1-7B2C-42EC-8CA8-DC311FAA276E}"/>
    <cellStyle name="Normal 5 8 3 4" xfId="3093" xr:uid="{88C06898-EBE5-4DA4-AB88-02BEE468EFDE}"/>
    <cellStyle name="Normal 5 8 3 5" xfId="3094" xr:uid="{6145067A-D42A-4BD3-A906-9A34DC5A791E}"/>
    <cellStyle name="Normal 5 8 4" xfId="1430" xr:uid="{9AF1526C-3218-41AA-804E-CA9FD8572098}"/>
    <cellStyle name="Normal 5 8 4 2" xfId="1431" xr:uid="{8CA29C45-20E2-45A4-8568-1C09BD293F0B}"/>
    <cellStyle name="Normal 5 8 4 3" xfId="3095" xr:uid="{F48BA2B0-8990-4CA6-A392-3877193E727C}"/>
    <cellStyle name="Normal 5 8 4 4" xfId="3096" xr:uid="{3E7137C1-C20D-4E28-A403-21A18ABE95C0}"/>
    <cellStyle name="Normal 5 8 5" xfId="1432" xr:uid="{FCC738FF-7BA9-4FB8-9165-91B2EACDCCF0}"/>
    <cellStyle name="Normal 5 8 5 2" xfId="3097" xr:uid="{D8B57FC3-DF3F-4291-BD50-FE1AD63E344A}"/>
    <cellStyle name="Normal 5 8 5 3" xfId="3098" xr:uid="{F4D013EA-693C-4E28-99B9-99EF1C85E3A5}"/>
    <cellStyle name="Normal 5 8 5 4" xfId="3099" xr:uid="{1FC88A9F-2345-4D02-8E3A-9EEFC0A1CF9E}"/>
    <cellStyle name="Normal 5 8 6" xfId="3100" xr:uid="{EDE68A41-7D5E-4D77-B300-7150C72A7B30}"/>
    <cellStyle name="Normal 5 8 7" xfId="3101" xr:uid="{3C481DA6-038A-46A1-B30F-477B984BB8BF}"/>
    <cellStyle name="Normal 5 8 8" xfId="3102" xr:uid="{69721990-96C0-4F08-BCD8-CA36EEA30AF9}"/>
    <cellStyle name="Normal 5 9" xfId="318" xr:uid="{30C9BBB3-F900-4F50-875C-B331022D376F}"/>
    <cellStyle name="Normal 5 9 2" xfId="600" xr:uid="{72314377-71C7-47F8-B802-659BACC9B71D}"/>
    <cellStyle name="Normal 5 9 2 2" xfId="601" xr:uid="{85762608-B443-41A1-8991-E890F6CC9DE8}"/>
    <cellStyle name="Normal 5 9 2 2 2" xfId="1433" xr:uid="{3E246B72-3493-4369-B7C5-A2AEF9D9CAEB}"/>
    <cellStyle name="Normal 5 9 2 2 3" xfId="3103" xr:uid="{FD313904-1CFB-4F42-845B-C70A7DD3E79A}"/>
    <cellStyle name="Normal 5 9 2 2 4" xfId="3104" xr:uid="{2B17535E-5008-4C38-97A3-6E85596C340C}"/>
    <cellStyle name="Normal 5 9 2 3" xfId="1434" xr:uid="{45182994-58B0-49D8-8E64-796884A0BBFC}"/>
    <cellStyle name="Normal 5 9 2 4" xfId="3105" xr:uid="{6D6AE009-6A59-44C2-9BF3-53FABCABA225}"/>
    <cellStyle name="Normal 5 9 2 5" xfId="3106" xr:uid="{74F6A9DD-17BF-4596-B91C-B3A8754E065A}"/>
    <cellStyle name="Normal 5 9 3" xfId="602" xr:uid="{77AB76CB-9217-426C-B5ED-6ACAFC5C35CA}"/>
    <cellStyle name="Normal 5 9 3 2" xfId="1435" xr:uid="{DE85D44B-0E6D-4A2A-862E-7E26E7C7AF76}"/>
    <cellStyle name="Normal 5 9 3 3" xfId="3107" xr:uid="{90A93CDA-974A-4045-9FA7-ED6955E11488}"/>
    <cellStyle name="Normal 5 9 3 4" xfId="3108" xr:uid="{A05735C7-3AFB-40E3-8BEF-476A17D668FD}"/>
    <cellStyle name="Normal 5 9 4" xfId="1436" xr:uid="{74989848-4913-4421-9945-CEC552A2AB6E}"/>
    <cellStyle name="Normal 5 9 4 2" xfId="3109" xr:uid="{0D047048-43A8-4E18-80C1-A49BED031002}"/>
    <cellStyle name="Normal 5 9 4 3" xfId="3110" xr:uid="{3A535FFC-60CD-476E-B89D-46169EDF0A85}"/>
    <cellStyle name="Normal 5 9 4 4" xfId="3111" xr:uid="{F98E9C3D-DF29-4685-A87F-FFCE4AB4D16D}"/>
    <cellStyle name="Normal 5 9 5" xfId="3112" xr:uid="{93D78951-D057-4FB5-803B-EB283CC2C828}"/>
    <cellStyle name="Normal 5 9 6" xfId="3113" xr:uid="{B1F960B4-5457-445F-837A-747D7A45C864}"/>
    <cellStyle name="Normal 5 9 7" xfId="3114" xr:uid="{70E43B3A-94B1-40A1-9984-D9C300CE66EF}"/>
    <cellStyle name="Normal 6" xfId="109" xr:uid="{587A8E30-D23E-491F-9C0B-9D034E29D335}"/>
    <cellStyle name="Normal 6 10" xfId="319" xr:uid="{7DFAE40E-AB13-4209-85A3-ED926CF22CB4}"/>
    <cellStyle name="Normal 6 10 2" xfId="1437" xr:uid="{6908B22D-DD77-46E1-AECD-EA70D4C21EE2}"/>
    <cellStyle name="Normal 6 10 2 2" xfId="3115" xr:uid="{18131797-565A-48C7-A1DF-FD21B47422E2}"/>
    <cellStyle name="Normal 6 10 2 2 2" xfId="4588" xr:uid="{83AC12EF-7FFD-4D53-80FD-344C7AECE1D9}"/>
    <cellStyle name="Normal 6 10 2 3" xfId="3116" xr:uid="{660472F1-8FAF-4162-94F9-1DBB9101C40C}"/>
    <cellStyle name="Normal 6 10 2 4" xfId="3117" xr:uid="{1C7FB051-63ED-4265-BB33-7851107B5D1B}"/>
    <cellStyle name="Normal 6 10 2 5" xfId="5344" xr:uid="{BCA56185-DCC2-42D4-9477-C5D417A20D5F}"/>
    <cellStyle name="Normal 6 10 3" xfId="3118" xr:uid="{251B4DB8-D733-44FE-976A-EE08819B6792}"/>
    <cellStyle name="Normal 6 10 4" xfId="3119" xr:uid="{EE1774D5-AAD6-417F-ADEC-4D70616F79BB}"/>
    <cellStyle name="Normal 6 10 5" xfId="3120" xr:uid="{B5ED4C0A-9F42-4F87-B3F3-4B0DAF48A5C6}"/>
    <cellStyle name="Normal 6 11" xfId="1438" xr:uid="{D517368D-C2A7-4782-9808-8EBCA49C0B1B}"/>
    <cellStyle name="Normal 6 11 2" xfId="3121" xr:uid="{01EF6FAD-1D7D-4005-A508-1AC3B45290DD}"/>
    <cellStyle name="Normal 6 11 3" xfId="3122" xr:uid="{D0B4F788-1B53-4A2D-8E57-547037F19EFB}"/>
    <cellStyle name="Normal 6 11 4" xfId="3123" xr:uid="{FD1DF5EA-5650-4F69-8773-3DCD1CD78D32}"/>
    <cellStyle name="Normal 6 12" xfId="902" xr:uid="{817099BB-3E97-47AA-86B6-1BD6203B2CC4}"/>
    <cellStyle name="Normal 6 12 2" xfId="3124" xr:uid="{564B4379-6988-47F9-A43C-C1398D61A587}"/>
    <cellStyle name="Normal 6 12 3" xfId="3125" xr:uid="{E07318F0-0F52-46E7-9005-B73274DB1D86}"/>
    <cellStyle name="Normal 6 12 4" xfId="3126" xr:uid="{7E43F68C-ED64-4DE6-944E-ACD95688F1E3}"/>
    <cellStyle name="Normal 6 13" xfId="899" xr:uid="{773CDE32-AAC5-485B-AE11-4D3949A97AA1}"/>
    <cellStyle name="Normal 6 13 2" xfId="3128" xr:uid="{ED98E546-61BD-4759-A26C-586EF9A7574A}"/>
    <cellStyle name="Normal 6 13 3" xfId="4315" xr:uid="{5F95F7E1-CA22-4FAA-8135-4B67BFE5C82F}"/>
    <cellStyle name="Normal 6 13 4" xfId="3127" xr:uid="{6E6324E8-1781-4A62-9FEF-5506DBAE51AC}"/>
    <cellStyle name="Normal 6 13 5" xfId="5319" xr:uid="{EAE5708B-EED6-4802-A8E4-3C08C9D01A39}"/>
    <cellStyle name="Normal 6 14" xfId="3129" xr:uid="{19D3A9BC-7C29-4D1E-909F-55624C71952E}"/>
    <cellStyle name="Normal 6 15" xfId="3130" xr:uid="{DF990445-8E95-4D42-8847-7DD565E75A85}"/>
    <cellStyle name="Normal 6 16" xfId="3131" xr:uid="{6B532277-EC89-44D8-B79B-158221362060}"/>
    <cellStyle name="Normal 6 2" xfId="110" xr:uid="{BD2AE504-2F2C-4A55-998A-B83697BCDE61}"/>
    <cellStyle name="Normal 6 2 2" xfId="320" xr:uid="{7EDD660A-0A76-4FDD-AAE5-D43B441A20CB}"/>
    <cellStyle name="Normal 6 2 2 2" xfId="4671" xr:uid="{0ECF3931-6314-4655-9C6C-10EC3B048548}"/>
    <cellStyle name="Normal 6 2 3" xfId="4560" xr:uid="{B93AE523-7E74-4D91-9DF3-0057795C5DD7}"/>
    <cellStyle name="Normal 6 3" xfId="111" xr:uid="{C5196F81-070A-4AFE-8D07-25423C71DCC5}"/>
    <cellStyle name="Normal 6 3 10" xfId="3132" xr:uid="{4B471F39-45F0-49A1-8B68-6C63F542B579}"/>
    <cellStyle name="Normal 6 3 11" xfId="3133" xr:uid="{5351D7A4-7566-4998-9FE1-6EF2EDAB36CD}"/>
    <cellStyle name="Normal 6 3 2" xfId="112" xr:uid="{6D31C883-1C7D-43FB-BF6F-71B70B43A3AB}"/>
    <cellStyle name="Normal 6 3 2 2" xfId="113" xr:uid="{6BC0D342-A61C-4D30-8327-91C4997B4E9F}"/>
    <cellStyle name="Normal 6 3 2 2 2" xfId="321" xr:uid="{AFCA46A8-5737-4109-B9CE-A6102F8A90B1}"/>
    <cellStyle name="Normal 6 3 2 2 2 2" xfId="603" xr:uid="{463250B7-570A-4BC2-A7AD-8AB8D9644775}"/>
    <cellStyle name="Normal 6 3 2 2 2 2 2" xfId="604" xr:uid="{79795791-11CD-455E-96E8-C69CF642ACC4}"/>
    <cellStyle name="Normal 6 3 2 2 2 2 2 2" xfId="1439" xr:uid="{5E6A9FA6-2CF2-4313-87AF-7CEEE4695650}"/>
    <cellStyle name="Normal 6 3 2 2 2 2 2 2 2" xfId="1440" xr:uid="{B63AFD81-20C7-48A1-B39C-09A06400EE30}"/>
    <cellStyle name="Normal 6 3 2 2 2 2 2 3" xfId="1441" xr:uid="{957D572F-0BDC-457B-A23B-2AA3F6B9567D}"/>
    <cellStyle name="Normal 6 3 2 2 2 2 3" xfId="1442" xr:uid="{73F0DD0E-0F8F-41D7-9694-0404A678805B}"/>
    <cellStyle name="Normal 6 3 2 2 2 2 3 2" xfId="1443" xr:uid="{636C2F1D-BBF1-445E-A894-764C44E9117D}"/>
    <cellStyle name="Normal 6 3 2 2 2 2 4" xfId="1444" xr:uid="{F71CFE57-3862-4FF8-A1CA-08F6B7B9EE27}"/>
    <cellStyle name="Normal 6 3 2 2 2 3" xfId="605" xr:uid="{2F2C3808-A508-4AED-B773-14F0275BD15A}"/>
    <cellStyle name="Normal 6 3 2 2 2 3 2" xfId="1445" xr:uid="{183CA0AC-10F9-4F96-B9F0-0708202F3619}"/>
    <cellStyle name="Normal 6 3 2 2 2 3 2 2" xfId="1446" xr:uid="{57ADA4D3-B924-4292-854D-ADC878C6EB0D}"/>
    <cellStyle name="Normal 6 3 2 2 2 3 3" xfId="1447" xr:uid="{44735D6E-2A87-479B-9C78-549D2F5C92E4}"/>
    <cellStyle name="Normal 6 3 2 2 2 3 4" xfId="3134" xr:uid="{F0F7A32A-7C66-43F4-A9C5-9A7DC4654A64}"/>
    <cellStyle name="Normal 6 3 2 2 2 4" xfId="1448" xr:uid="{8AC6B4F0-E924-4C46-A85F-D4AD1FED0917}"/>
    <cellStyle name="Normal 6 3 2 2 2 4 2" xfId="1449" xr:uid="{C1232D69-E439-4B95-B8D3-457B1356E9FD}"/>
    <cellStyle name="Normal 6 3 2 2 2 5" xfId="1450" xr:uid="{C3B5F078-90B9-4290-A4FC-64A67A7E20A9}"/>
    <cellStyle name="Normal 6 3 2 2 2 6" xfId="3135" xr:uid="{53A16D5D-4B63-4004-9E98-8619C1B5B8B1}"/>
    <cellStyle name="Normal 6 3 2 2 3" xfId="322" xr:uid="{D80A40C3-3A96-4815-974D-BEC16FE949C3}"/>
    <cellStyle name="Normal 6 3 2 2 3 2" xfId="606" xr:uid="{54712728-624B-48D0-A4E9-211820513877}"/>
    <cellStyle name="Normal 6 3 2 2 3 2 2" xfId="607" xr:uid="{36F3BC50-2E5E-47B5-8501-EE824549FA1B}"/>
    <cellStyle name="Normal 6 3 2 2 3 2 2 2" xfId="1451" xr:uid="{5269E6FB-53A4-45C6-9C0E-2B0ACD0EEEF9}"/>
    <cellStyle name="Normal 6 3 2 2 3 2 2 2 2" xfId="1452" xr:uid="{60DBEBC3-772F-44A2-8BFF-C5FEBE9AA613}"/>
    <cellStyle name="Normal 6 3 2 2 3 2 2 3" xfId="1453" xr:uid="{343DF9CA-6DE6-40D3-B671-331E08870529}"/>
    <cellStyle name="Normal 6 3 2 2 3 2 3" xfId="1454" xr:uid="{D203F7BC-8ACD-4034-91B4-4E9CBB7ABF64}"/>
    <cellStyle name="Normal 6 3 2 2 3 2 3 2" xfId="1455" xr:uid="{2A124275-0593-4F06-A66D-94AC8CC73349}"/>
    <cellStyle name="Normal 6 3 2 2 3 2 4" xfId="1456" xr:uid="{D5402CC7-67C0-48AF-8064-8AE727B1F880}"/>
    <cellStyle name="Normal 6 3 2 2 3 3" xfId="608" xr:uid="{7DF1BF82-5CA7-43B7-9E50-C1EB9612A168}"/>
    <cellStyle name="Normal 6 3 2 2 3 3 2" xfId="1457" xr:uid="{C0469CC9-EEB5-4C49-B9B0-44115754BB0C}"/>
    <cellStyle name="Normal 6 3 2 2 3 3 2 2" xfId="1458" xr:uid="{78AE9E15-113F-4DCF-B10B-E6E27D23A209}"/>
    <cellStyle name="Normal 6 3 2 2 3 3 3" xfId="1459" xr:uid="{2D8743B6-F4C3-4535-A51E-888DBCFFB209}"/>
    <cellStyle name="Normal 6 3 2 2 3 4" xfId="1460" xr:uid="{903D724B-F983-4542-BF84-E7E2F143E3DA}"/>
    <cellStyle name="Normal 6 3 2 2 3 4 2" xfId="1461" xr:uid="{0E97FEB4-9EFF-45B3-B984-A8EA2A4D0F18}"/>
    <cellStyle name="Normal 6 3 2 2 3 5" xfId="1462" xr:uid="{B45AC722-2926-413B-8F85-378939B2EF1B}"/>
    <cellStyle name="Normal 6 3 2 2 4" xfId="609" xr:uid="{B1AF5193-448F-408C-81F3-B2FBB41F26E9}"/>
    <cellStyle name="Normal 6 3 2 2 4 2" xfId="610" xr:uid="{34A0D8EB-AFDB-4F2E-86B8-E4533F2B3A7F}"/>
    <cellStyle name="Normal 6 3 2 2 4 2 2" xfId="1463" xr:uid="{CE00072B-4F1F-4E6E-A327-8C1F46D2602D}"/>
    <cellStyle name="Normal 6 3 2 2 4 2 2 2" xfId="1464" xr:uid="{BD9E13E3-DD50-47D9-8DFA-923B9408F2D3}"/>
    <cellStyle name="Normal 6 3 2 2 4 2 3" xfId="1465" xr:uid="{4D3D844C-2D55-401F-9A12-D8425D922395}"/>
    <cellStyle name="Normal 6 3 2 2 4 3" xfId="1466" xr:uid="{934207E6-8F55-4465-A898-203EF41E7E6A}"/>
    <cellStyle name="Normal 6 3 2 2 4 3 2" xfId="1467" xr:uid="{1FA287C5-8965-4783-8FF3-AC81FDBD865A}"/>
    <cellStyle name="Normal 6 3 2 2 4 4" xfId="1468" xr:uid="{B5009C5C-0B3C-4A47-94EC-8052CB57AB05}"/>
    <cellStyle name="Normal 6 3 2 2 5" xfId="611" xr:uid="{9DA05D8B-4054-4824-A6D8-6E3002EAE1AC}"/>
    <cellStyle name="Normal 6 3 2 2 5 2" xfId="1469" xr:uid="{0614B9C2-B27D-4397-91D8-5ACD047B0D09}"/>
    <cellStyle name="Normal 6 3 2 2 5 2 2" xfId="1470" xr:uid="{276A3537-2214-4A92-8433-F71E350F76B8}"/>
    <cellStyle name="Normal 6 3 2 2 5 3" xfId="1471" xr:uid="{DEE031BB-AF1D-4259-B0B7-875D386B3CD9}"/>
    <cellStyle name="Normal 6 3 2 2 5 4" xfId="3136" xr:uid="{9E4174D7-88A7-40B6-BB5E-2487E2C31FF8}"/>
    <cellStyle name="Normal 6 3 2 2 6" xfId="1472" xr:uid="{7A8989BB-ED7C-4DE5-9351-1B7EC7AD5501}"/>
    <cellStyle name="Normal 6 3 2 2 6 2" xfId="1473" xr:uid="{8ED45C22-6B62-4142-834D-4E06226C147C}"/>
    <cellStyle name="Normal 6 3 2 2 7" xfId="1474" xr:uid="{AE952897-8D85-43CB-83BE-2A290115026C}"/>
    <cellStyle name="Normal 6 3 2 2 8" xfId="3137" xr:uid="{04F6B799-DC9D-41C1-9F0E-CEEB29FF9EB2}"/>
    <cellStyle name="Normal 6 3 2 3" xfId="323" xr:uid="{3D594403-2B18-44F1-90D6-B12777EEF300}"/>
    <cellStyle name="Normal 6 3 2 3 2" xfId="612" xr:uid="{9E4C847D-DEF7-42A8-9CFA-AD10D84B0D34}"/>
    <cellStyle name="Normal 6 3 2 3 2 2" xfId="613" xr:uid="{91141A2F-516A-466F-83D5-049607AA2EE8}"/>
    <cellStyle name="Normal 6 3 2 3 2 2 2" xfId="1475" xr:uid="{C4D79B0B-71B4-4C4F-9065-566133713411}"/>
    <cellStyle name="Normal 6 3 2 3 2 2 2 2" xfId="1476" xr:uid="{45A422CC-B463-4152-8E64-D3B72CC34D07}"/>
    <cellStyle name="Normal 6 3 2 3 2 2 3" xfId="1477" xr:uid="{1B26CE2E-4F6A-497C-93A2-62042AEC45CE}"/>
    <cellStyle name="Normal 6 3 2 3 2 3" xfId="1478" xr:uid="{8A72BC96-844E-4071-B870-662FE746408B}"/>
    <cellStyle name="Normal 6 3 2 3 2 3 2" xfId="1479" xr:uid="{DD309656-7B89-461F-B8A7-B75F45E0EE76}"/>
    <cellStyle name="Normal 6 3 2 3 2 4" xfId="1480" xr:uid="{E589EDC8-2639-47FA-B3A5-2BF3A8AE16E5}"/>
    <cellStyle name="Normal 6 3 2 3 3" xfId="614" xr:uid="{E0208ABC-B063-442A-BCA8-B0C1942195BF}"/>
    <cellStyle name="Normal 6 3 2 3 3 2" xfId="1481" xr:uid="{6CE25D6C-D822-4EBD-87A7-4B24ADF4EB19}"/>
    <cellStyle name="Normal 6 3 2 3 3 2 2" xfId="1482" xr:uid="{BF7CC3C9-8829-451E-A61A-9CFC7BD82B65}"/>
    <cellStyle name="Normal 6 3 2 3 3 3" xfId="1483" xr:uid="{711639D1-8396-4A17-9200-390EA684D681}"/>
    <cellStyle name="Normal 6 3 2 3 3 4" xfId="3138" xr:uid="{54C5E476-D0B3-402D-96F6-80441D33EAA0}"/>
    <cellStyle name="Normal 6 3 2 3 4" xfId="1484" xr:uid="{0FF2C37B-F62C-42B1-A44B-ACD55158FF58}"/>
    <cellStyle name="Normal 6 3 2 3 4 2" xfId="1485" xr:uid="{E9C359D3-21C5-44E6-8CBB-FE5FC1ED34AC}"/>
    <cellStyle name="Normal 6 3 2 3 5" xfId="1486" xr:uid="{A6F17584-1568-4E3B-806F-A881165D80EC}"/>
    <cellStyle name="Normal 6 3 2 3 6" xfId="3139" xr:uid="{B7704371-DC6A-45D0-ACF4-9980E55A95E2}"/>
    <cellStyle name="Normal 6 3 2 4" xfId="324" xr:uid="{E0D16916-8256-4EAD-8F95-920C921E0346}"/>
    <cellStyle name="Normal 6 3 2 4 2" xfId="615" xr:uid="{F124B112-EEDA-4474-91F2-9C0FF7D14B9B}"/>
    <cellStyle name="Normal 6 3 2 4 2 2" xfId="616" xr:uid="{BD6EA446-1424-4B1A-9CD0-B5327C52F637}"/>
    <cellStyle name="Normal 6 3 2 4 2 2 2" xfId="1487" xr:uid="{D254A651-FD97-4F59-95E3-FC8943D84C6B}"/>
    <cellStyle name="Normal 6 3 2 4 2 2 2 2" xfId="1488" xr:uid="{7193E1EE-E5EB-47CB-99F4-0705ED86D452}"/>
    <cellStyle name="Normal 6 3 2 4 2 2 3" xfId="1489" xr:uid="{94DDE287-B503-4CE8-9DA7-359F2E5C4A2E}"/>
    <cellStyle name="Normal 6 3 2 4 2 3" xfId="1490" xr:uid="{4D025A6E-A1AB-4F61-82BF-389F676D02D3}"/>
    <cellStyle name="Normal 6 3 2 4 2 3 2" xfId="1491" xr:uid="{92E01C17-35C1-4C65-890C-10BC334F8A41}"/>
    <cellStyle name="Normal 6 3 2 4 2 4" xfId="1492" xr:uid="{CD84B000-D299-475C-90FC-B6BA850E85FA}"/>
    <cellStyle name="Normal 6 3 2 4 3" xfId="617" xr:uid="{4B352790-D228-445B-AA77-135C3375F979}"/>
    <cellStyle name="Normal 6 3 2 4 3 2" xfId="1493" xr:uid="{EE52210D-42C4-469C-AA42-BE358E258C50}"/>
    <cellStyle name="Normal 6 3 2 4 3 2 2" xfId="1494" xr:uid="{490628ED-5A2D-4A8E-A50E-2088B85FBAA1}"/>
    <cellStyle name="Normal 6 3 2 4 3 3" xfId="1495" xr:uid="{0B2B2D9E-CA2D-48DC-AA72-6F0DD0C85C20}"/>
    <cellStyle name="Normal 6 3 2 4 4" xfId="1496" xr:uid="{218A4FD1-11AE-4D46-B346-6518E00705BB}"/>
    <cellStyle name="Normal 6 3 2 4 4 2" xfId="1497" xr:uid="{B843E8F8-ADE9-4DF0-B942-0C74F7FC21D0}"/>
    <cellStyle name="Normal 6 3 2 4 5" xfId="1498" xr:uid="{2FC072CC-5D92-4851-9A29-CDE92059FE46}"/>
    <cellStyle name="Normal 6 3 2 5" xfId="325" xr:uid="{DC2E061E-EE9B-44FE-815E-7A4868513719}"/>
    <cellStyle name="Normal 6 3 2 5 2" xfId="618" xr:uid="{62D04285-C842-4E19-8910-22AADC00A7BF}"/>
    <cellStyle name="Normal 6 3 2 5 2 2" xfId="1499" xr:uid="{8A3B1EBE-20AD-4BBC-8B9B-072BFBD1C01F}"/>
    <cellStyle name="Normal 6 3 2 5 2 2 2" xfId="1500" xr:uid="{A3D44C00-C9EF-4387-96AC-21908B3A852C}"/>
    <cellStyle name="Normal 6 3 2 5 2 3" xfId="1501" xr:uid="{7E2E0D0B-95AA-482D-B0FE-EE41133C7EE5}"/>
    <cellStyle name="Normal 6 3 2 5 3" xfId="1502" xr:uid="{222691B4-28B0-4972-B08D-04731AA70CC9}"/>
    <cellStyle name="Normal 6 3 2 5 3 2" xfId="1503" xr:uid="{63D9BFFA-1CA9-4022-B6E3-3A754B21FFEC}"/>
    <cellStyle name="Normal 6 3 2 5 4" xfId="1504" xr:uid="{EE0E44B4-28C6-4B81-9C11-628933969F0C}"/>
    <cellStyle name="Normal 6 3 2 6" xfId="619" xr:uid="{80A18CD4-D775-4E42-A744-1B98E0ABC16A}"/>
    <cellStyle name="Normal 6 3 2 6 2" xfId="1505" xr:uid="{2D627F4E-7CA7-4890-A43F-D3EA43EE58E9}"/>
    <cellStyle name="Normal 6 3 2 6 2 2" xfId="1506" xr:uid="{CEF6204B-35B0-4E6B-BC92-C63F63869DDA}"/>
    <cellStyle name="Normal 6 3 2 6 3" xfId="1507" xr:uid="{3C643230-77A4-4B8D-AB15-04B2110A75E8}"/>
    <cellStyle name="Normal 6 3 2 6 4" xfId="3140" xr:uid="{B5DAEE38-7F52-4DFB-9DCE-6D3A4F4D945A}"/>
    <cellStyle name="Normal 6 3 2 7" xfId="1508" xr:uid="{EFB4DC06-04E5-4CB7-82E2-2E4C256E112C}"/>
    <cellStyle name="Normal 6 3 2 7 2" xfId="1509" xr:uid="{F2E69E8E-1DBD-4AAB-9FCA-318DC7A611AD}"/>
    <cellStyle name="Normal 6 3 2 8" xfId="1510" xr:uid="{C914A200-19C2-4E50-AFA0-AA66B5A95EF2}"/>
    <cellStyle name="Normal 6 3 2 9" xfId="3141" xr:uid="{1C5788AE-23A7-4F6C-9D46-33C5A8C851CA}"/>
    <cellStyle name="Normal 6 3 3" xfId="114" xr:uid="{03A6977C-4393-4105-8686-959DFBBDCE43}"/>
    <cellStyle name="Normal 6 3 3 2" xfId="115" xr:uid="{EF017FD3-D40B-47B6-858F-4BC7F91E2B4C}"/>
    <cellStyle name="Normal 6 3 3 2 2" xfId="620" xr:uid="{CB830020-0A37-4FC0-9619-4C911C8AC0F1}"/>
    <cellStyle name="Normal 6 3 3 2 2 2" xfId="621" xr:uid="{0CBE983E-4EF1-4891-A67C-D7C499ED3738}"/>
    <cellStyle name="Normal 6 3 3 2 2 2 2" xfId="1511" xr:uid="{FDA7AD7F-1D6C-4F58-8843-B017E2D1F0A9}"/>
    <cellStyle name="Normal 6 3 3 2 2 2 2 2" xfId="1512" xr:uid="{562F928B-4EC3-4D07-84DB-15BEC8408F8D}"/>
    <cellStyle name="Normal 6 3 3 2 2 2 3" xfId="1513" xr:uid="{12244470-0A18-4183-8E8E-C21B5424A147}"/>
    <cellStyle name="Normal 6 3 3 2 2 3" xfId="1514" xr:uid="{AFFD1F7B-98BE-4DFA-99AB-A2466C980598}"/>
    <cellStyle name="Normal 6 3 3 2 2 3 2" xfId="1515" xr:uid="{5154A0B3-431E-49BE-B7F5-CB478A948157}"/>
    <cellStyle name="Normal 6 3 3 2 2 4" xfId="1516" xr:uid="{472198F3-1B60-48B4-95FC-A9AB3DA83404}"/>
    <cellStyle name="Normal 6 3 3 2 3" xfId="622" xr:uid="{DD0DBBC2-2C58-42CB-AA85-9339FBF3EC50}"/>
    <cellStyle name="Normal 6 3 3 2 3 2" xfId="1517" xr:uid="{AA357C4D-40B4-4EDA-B515-562401D102F2}"/>
    <cellStyle name="Normal 6 3 3 2 3 2 2" xfId="1518" xr:uid="{930521EB-EF86-4A23-A557-E6D8F3760B4F}"/>
    <cellStyle name="Normal 6 3 3 2 3 3" xfId="1519" xr:uid="{928C93D7-9149-4B7A-8282-6CB441FB5392}"/>
    <cellStyle name="Normal 6 3 3 2 3 4" xfId="3142" xr:uid="{8607A8E4-2C6D-4E45-B9F2-64DA5580094F}"/>
    <cellStyle name="Normal 6 3 3 2 4" xfId="1520" xr:uid="{F0271C19-C196-47AC-B4B9-172BD58EFC38}"/>
    <cellStyle name="Normal 6 3 3 2 4 2" xfId="1521" xr:uid="{E94326D9-97BF-4483-8B48-23BA4B531D64}"/>
    <cellStyle name="Normal 6 3 3 2 5" xfId="1522" xr:uid="{83FA7CFE-FAFF-4366-8337-9750C8F13FFC}"/>
    <cellStyle name="Normal 6 3 3 2 6" xfId="3143" xr:uid="{DEF239B2-7D74-4A7F-9B83-F7EC132675C8}"/>
    <cellStyle name="Normal 6 3 3 3" xfId="326" xr:uid="{B76E38FF-096A-4669-92DD-0CF349D47787}"/>
    <cellStyle name="Normal 6 3 3 3 2" xfId="623" xr:uid="{6A055901-59AB-4D91-B9BD-119D987857F6}"/>
    <cellStyle name="Normal 6 3 3 3 2 2" xfId="624" xr:uid="{53CD698A-5AC5-4BC0-BA95-6FD92BA5853D}"/>
    <cellStyle name="Normal 6 3 3 3 2 2 2" xfId="1523" xr:uid="{15CE914D-F92A-42DA-BB19-7E6882CBC557}"/>
    <cellStyle name="Normal 6 3 3 3 2 2 2 2" xfId="1524" xr:uid="{8BB45711-1C2F-44DE-B90D-2AC6A5E79A8E}"/>
    <cellStyle name="Normal 6 3 3 3 2 2 3" xfId="1525" xr:uid="{B07D0952-6B03-4F3E-9D40-E22DDE6FF597}"/>
    <cellStyle name="Normal 6 3 3 3 2 3" xfId="1526" xr:uid="{58137A44-91C4-46D5-8304-1B70D8B6BA05}"/>
    <cellStyle name="Normal 6 3 3 3 2 3 2" xfId="1527" xr:uid="{5D1C6084-77B0-46B4-8F9D-21A70CBF054B}"/>
    <cellStyle name="Normal 6 3 3 3 2 4" xfId="1528" xr:uid="{555BBB74-2353-4B19-A672-1C27A596BBC0}"/>
    <cellStyle name="Normal 6 3 3 3 3" xfId="625" xr:uid="{7BDA0D13-E3C6-4363-BAB0-06CC23B9019E}"/>
    <cellStyle name="Normal 6 3 3 3 3 2" xfId="1529" xr:uid="{E653D0E8-AA21-4863-B5D1-0CF0FD4FD7B8}"/>
    <cellStyle name="Normal 6 3 3 3 3 2 2" xfId="1530" xr:uid="{3808A76C-FB75-4AFF-89A1-4EA2C32E44AD}"/>
    <cellStyle name="Normal 6 3 3 3 3 3" xfId="1531" xr:uid="{93390767-083F-45A0-9FE9-48B6C478CB01}"/>
    <cellStyle name="Normal 6 3 3 3 4" xfId="1532" xr:uid="{3ECF946B-B8FC-4C2F-81F1-65D1957DE170}"/>
    <cellStyle name="Normal 6 3 3 3 4 2" xfId="1533" xr:uid="{C8316EF6-6E43-4E2F-867D-24A5B060D892}"/>
    <cellStyle name="Normal 6 3 3 3 5" xfId="1534" xr:uid="{69909261-972A-4589-A344-B45F020A2AD5}"/>
    <cellStyle name="Normal 6 3 3 4" xfId="327" xr:uid="{6B08DCA8-4EE2-4592-B68A-5EED6CD8FF15}"/>
    <cellStyle name="Normal 6 3 3 4 2" xfId="626" xr:uid="{1013B407-5E4C-4C4A-B513-3E6F074F9028}"/>
    <cellStyle name="Normal 6 3 3 4 2 2" xfId="1535" xr:uid="{1774E5BC-6145-4B4E-A5CD-310EBDB4AEFA}"/>
    <cellStyle name="Normal 6 3 3 4 2 2 2" xfId="1536" xr:uid="{A5901FCE-B369-4492-98B7-0E286680A222}"/>
    <cellStyle name="Normal 6 3 3 4 2 3" xfId="1537" xr:uid="{1F017228-6FF7-4C10-B9FE-2F6F66D10B80}"/>
    <cellStyle name="Normal 6 3 3 4 3" xfId="1538" xr:uid="{7AF51F1C-37EF-4E44-8C09-5C2881DFA2A6}"/>
    <cellStyle name="Normal 6 3 3 4 3 2" xfId="1539" xr:uid="{B4216707-B331-4395-8650-45D73C60DDCB}"/>
    <cellStyle name="Normal 6 3 3 4 4" xfId="1540" xr:uid="{15CBA626-8E1C-494E-8E69-112A060350B3}"/>
    <cellStyle name="Normal 6 3 3 5" xfId="627" xr:uid="{415E292D-353C-4C60-8AB8-BBD09B79675F}"/>
    <cellStyle name="Normal 6 3 3 5 2" xfId="1541" xr:uid="{68C0F692-1F66-46DA-A2D0-6423CB7603B5}"/>
    <cellStyle name="Normal 6 3 3 5 2 2" xfId="1542" xr:uid="{A2BA4253-60DA-4C3C-8F62-0620CFA84359}"/>
    <cellStyle name="Normal 6 3 3 5 3" xfId="1543" xr:uid="{765C091A-15A9-485C-A981-D373397C219B}"/>
    <cellStyle name="Normal 6 3 3 5 4" xfId="3144" xr:uid="{7155FFC3-98FA-4E45-A71F-AE67D2747D92}"/>
    <cellStyle name="Normal 6 3 3 6" xfId="1544" xr:uid="{05B6FD7D-D1BD-4713-8722-FC460CAB5237}"/>
    <cellStyle name="Normal 6 3 3 6 2" xfId="1545" xr:uid="{127D4D9F-255F-44D7-9DE1-91AB467F263A}"/>
    <cellStyle name="Normal 6 3 3 7" xfId="1546" xr:uid="{EBEB5EF8-DB33-4C51-AE5B-E2C857B96A5B}"/>
    <cellStyle name="Normal 6 3 3 8" xfId="3145" xr:uid="{282A5C69-B83A-4BBF-8148-712BE02AE377}"/>
    <cellStyle name="Normal 6 3 4" xfId="116" xr:uid="{46E467C2-6D83-4FF7-8817-036F70E2191D}"/>
    <cellStyle name="Normal 6 3 4 2" xfId="447" xr:uid="{A3E424A6-258F-484D-9AF1-F5533EB2F7A5}"/>
    <cellStyle name="Normal 6 3 4 2 2" xfId="628" xr:uid="{D493737E-1AA1-4E88-A40E-59019FC149FD}"/>
    <cellStyle name="Normal 6 3 4 2 2 2" xfId="1547" xr:uid="{614CB2C7-5C05-4BFE-B3D7-356BF3A2299F}"/>
    <cellStyle name="Normal 6 3 4 2 2 2 2" xfId="1548" xr:uid="{2C938E5A-7885-4CA3-9F14-C9D4CCA210E9}"/>
    <cellStyle name="Normal 6 3 4 2 2 3" xfId="1549" xr:uid="{5016709E-9AB9-456D-9CD4-DC9D65E7A306}"/>
    <cellStyle name="Normal 6 3 4 2 2 4" xfId="3146" xr:uid="{A9250D36-E150-4E34-A07F-3F632027CCC6}"/>
    <cellStyle name="Normal 6 3 4 2 3" xfId="1550" xr:uid="{C822D8DD-CA64-40F6-9156-2C3FB4AE2E71}"/>
    <cellStyle name="Normal 6 3 4 2 3 2" xfId="1551" xr:uid="{0D1BA7BB-B4C1-4630-96ED-77219400948C}"/>
    <cellStyle name="Normal 6 3 4 2 4" xfId="1552" xr:uid="{D68DBD53-25B4-432F-B5F1-9A4BE0866B72}"/>
    <cellStyle name="Normal 6 3 4 2 5" xfId="3147" xr:uid="{94E19C5D-8976-4E5E-B90D-73D4C3B15AA2}"/>
    <cellStyle name="Normal 6 3 4 3" xfId="629" xr:uid="{B0F1CAC1-7A6C-4677-9855-09DA8068A030}"/>
    <cellStyle name="Normal 6 3 4 3 2" xfId="1553" xr:uid="{D5864B6F-2021-4B60-AC1E-06CCF1B02D35}"/>
    <cellStyle name="Normal 6 3 4 3 2 2" xfId="1554" xr:uid="{11401C70-8BA7-4064-A350-B7A9112DACAF}"/>
    <cellStyle name="Normal 6 3 4 3 3" xfId="1555" xr:uid="{57D3AD4B-C423-4742-A3FB-836337A75FD3}"/>
    <cellStyle name="Normal 6 3 4 3 4" xfId="3148" xr:uid="{B34B236B-47F1-4EE6-BD73-0198390E639D}"/>
    <cellStyle name="Normal 6 3 4 4" xfId="1556" xr:uid="{146A1DE0-79CC-4E32-89FC-EED54AE76BC6}"/>
    <cellStyle name="Normal 6 3 4 4 2" xfId="1557" xr:uid="{C3F3753E-1788-4951-9BDE-2BB707FB7884}"/>
    <cellStyle name="Normal 6 3 4 4 3" xfId="3149" xr:uid="{70DE1968-36C3-4E1D-A83A-4776DDE3318B}"/>
    <cellStyle name="Normal 6 3 4 4 4" xfId="3150" xr:uid="{CD59EB18-C7FC-4794-BBDC-E7C0A7DDDBEF}"/>
    <cellStyle name="Normal 6 3 4 5" xfId="1558" xr:uid="{528DFB99-11E2-4153-B7FE-00BC71367D68}"/>
    <cellStyle name="Normal 6 3 4 6" xfId="3151" xr:uid="{5C47EE72-E134-4E87-A2B2-BCF7B3B3CF46}"/>
    <cellStyle name="Normal 6 3 4 7" xfId="3152" xr:uid="{586B6259-B005-413E-B777-D075C9DE8043}"/>
    <cellStyle name="Normal 6 3 5" xfId="328" xr:uid="{F6083B77-707B-46C9-920B-1B714901801B}"/>
    <cellStyle name="Normal 6 3 5 2" xfId="630" xr:uid="{BFAEA52C-099B-44A9-8DE9-E19CC4E8E18D}"/>
    <cellStyle name="Normal 6 3 5 2 2" xfId="631" xr:uid="{4E221BCD-7BE5-4C76-BAD6-09FDC25C680D}"/>
    <cellStyle name="Normal 6 3 5 2 2 2" xfId="1559" xr:uid="{01BCB0E7-E104-4856-AF71-A498318D9A20}"/>
    <cellStyle name="Normal 6 3 5 2 2 2 2" xfId="1560" xr:uid="{73E90DA8-53A9-416F-B722-928A7DDBB17F}"/>
    <cellStyle name="Normal 6 3 5 2 2 3" xfId="1561" xr:uid="{94875D73-89F3-41A8-A367-DA4B4EFEF33D}"/>
    <cellStyle name="Normal 6 3 5 2 3" xfId="1562" xr:uid="{A0FD0006-4D7D-4EE5-8ECD-C72B8917722E}"/>
    <cellStyle name="Normal 6 3 5 2 3 2" xfId="1563" xr:uid="{0633DF98-3BD1-4D6B-A94B-E7608EBFD0C6}"/>
    <cellStyle name="Normal 6 3 5 2 4" xfId="1564" xr:uid="{46CAC986-3E65-4C29-86F6-596A40695278}"/>
    <cellStyle name="Normal 6 3 5 3" xfId="632" xr:uid="{EBA2FEFD-667C-4B8A-ACF0-95DEEB8900AC}"/>
    <cellStyle name="Normal 6 3 5 3 2" xfId="1565" xr:uid="{76D279E1-FF74-4632-BF28-943CE2138DE3}"/>
    <cellStyle name="Normal 6 3 5 3 2 2" xfId="1566" xr:uid="{00B78F09-E13E-47EC-88DB-982D7AAA7A48}"/>
    <cellStyle name="Normal 6 3 5 3 3" xfId="1567" xr:uid="{AFAAD553-5885-4439-820A-2C9E41344C0B}"/>
    <cellStyle name="Normal 6 3 5 3 4" xfId="3153" xr:uid="{36418BCB-A5FF-4450-B0B1-01BFDA15A52A}"/>
    <cellStyle name="Normal 6 3 5 4" xfId="1568" xr:uid="{2F7E111D-16C9-4A50-BB01-F8D64447FC49}"/>
    <cellStyle name="Normal 6 3 5 4 2" xfId="1569" xr:uid="{7793B44E-119F-411C-914E-03DED4DA9539}"/>
    <cellStyle name="Normal 6 3 5 5" xfId="1570" xr:uid="{949ED888-BEB4-4F15-9A76-52024E0312E4}"/>
    <cellStyle name="Normal 6 3 5 6" xfId="3154" xr:uid="{9E7F74F5-A1B3-49E6-BFF8-0E98E7883E49}"/>
    <cellStyle name="Normal 6 3 6" xfId="329" xr:uid="{73C53063-CD9B-4559-B8DD-5DDBB33D0ABD}"/>
    <cellStyle name="Normal 6 3 6 2" xfId="633" xr:uid="{3D40E76F-8372-4F9A-A770-17543FFFF54D}"/>
    <cellStyle name="Normal 6 3 6 2 2" xfId="1571" xr:uid="{D93B1E59-80F2-4360-8357-E4FB8DE2EA51}"/>
    <cellStyle name="Normal 6 3 6 2 2 2" xfId="1572" xr:uid="{71F4A386-3ABC-4673-A50E-FFA65862A650}"/>
    <cellStyle name="Normal 6 3 6 2 3" xfId="1573" xr:uid="{AC375634-7C05-4417-9F77-F26C8A1F0375}"/>
    <cellStyle name="Normal 6 3 6 2 4" xfId="3155" xr:uid="{B7C70A40-F36C-40B3-A751-81DE01F84140}"/>
    <cellStyle name="Normal 6 3 6 3" xfId="1574" xr:uid="{DCB12825-9A2E-4986-BD84-5B41A8739411}"/>
    <cellStyle name="Normal 6 3 6 3 2" xfId="1575" xr:uid="{6A413226-E877-4F44-8DAC-2A15B20A2BFE}"/>
    <cellStyle name="Normal 6 3 6 4" xfId="1576" xr:uid="{43CD95D2-86B3-4AEB-9A55-DD3F17F07A0D}"/>
    <cellStyle name="Normal 6 3 6 5" xfId="3156" xr:uid="{FB27F925-455D-4DF4-9B0F-CE3626755832}"/>
    <cellStyle name="Normal 6 3 7" xfId="634" xr:uid="{88FB1EC8-E771-42BE-A9C7-1FF9AA5D2F0E}"/>
    <cellStyle name="Normal 6 3 7 2" xfId="1577" xr:uid="{28729CF5-7721-4013-88DC-0896D3A49640}"/>
    <cellStyle name="Normal 6 3 7 2 2" xfId="1578" xr:uid="{06E79134-AA53-4A85-8CFB-9E2C51FADB13}"/>
    <cellStyle name="Normal 6 3 7 3" xfId="1579" xr:uid="{EC88B9E2-6C64-4C59-8D6F-3656512C16E8}"/>
    <cellStyle name="Normal 6 3 7 4" xfId="3157" xr:uid="{B53367E9-91F4-4BD8-882B-FA7BC8C87802}"/>
    <cellStyle name="Normal 6 3 8" xfId="1580" xr:uid="{503D0F9D-BEF7-4A89-9832-CE24BA498AD9}"/>
    <cellStyle name="Normal 6 3 8 2" xfId="1581" xr:uid="{1CE9308C-86D8-43BB-B84E-AFC0AB2DD82B}"/>
    <cellStyle name="Normal 6 3 8 3" xfId="3158" xr:uid="{1D1A0AEF-E5DB-4451-B742-80CF8C7E43FF}"/>
    <cellStyle name="Normal 6 3 8 4" xfId="3159" xr:uid="{47760028-9645-4F23-BC31-94623BAAA3E3}"/>
    <cellStyle name="Normal 6 3 9" xfId="1582" xr:uid="{669AF96F-9100-4744-9F61-0D8738B66A2D}"/>
    <cellStyle name="Normal 6 3 9 2" xfId="4718" xr:uid="{8162253A-ED9C-467E-B054-64E69577A213}"/>
    <cellStyle name="Normal 6 4" xfId="117" xr:uid="{308AF5B2-CC08-4DC0-B524-34B36FD56684}"/>
    <cellStyle name="Normal 6 4 10" xfId="3160" xr:uid="{E3D49D70-CA48-4FC1-95EA-36551610493F}"/>
    <cellStyle name="Normal 6 4 11" xfId="3161" xr:uid="{8E883C8A-1A9B-45F7-8F5F-F6664A356D7A}"/>
    <cellStyle name="Normal 6 4 2" xfId="118" xr:uid="{3C1CC7B2-27EC-46E9-9CAC-63A6742F86B0}"/>
    <cellStyle name="Normal 6 4 2 2" xfId="119" xr:uid="{FEBFC9C3-73EF-4581-A633-47AF173162EE}"/>
    <cellStyle name="Normal 6 4 2 2 2" xfId="330" xr:uid="{F2643764-30D8-4E72-B181-BF9213E8EE97}"/>
    <cellStyle name="Normal 6 4 2 2 2 2" xfId="635" xr:uid="{0745675C-880E-4063-8551-B3B91F18FC65}"/>
    <cellStyle name="Normal 6 4 2 2 2 2 2" xfId="1583" xr:uid="{19CD7967-9337-478D-A2C3-2B5DD1948004}"/>
    <cellStyle name="Normal 6 4 2 2 2 2 2 2" xfId="1584" xr:uid="{526913D7-0BB9-4023-9C39-A11F657B4EC0}"/>
    <cellStyle name="Normal 6 4 2 2 2 2 3" xfId="1585" xr:uid="{760695EC-3FE1-421F-AFD7-EF499226A267}"/>
    <cellStyle name="Normal 6 4 2 2 2 2 4" xfId="3162" xr:uid="{A4107728-24C6-403C-AFE2-44B3F6614B9E}"/>
    <cellStyle name="Normal 6 4 2 2 2 3" xfId="1586" xr:uid="{802521A0-933A-4FDB-8F5B-CF5A01652B8E}"/>
    <cellStyle name="Normal 6 4 2 2 2 3 2" xfId="1587" xr:uid="{94D3D40E-6585-4956-B0BA-E5FC4F6CD6BE}"/>
    <cellStyle name="Normal 6 4 2 2 2 3 3" xfId="3163" xr:uid="{2021021F-19AF-44F2-8FA4-A4A46E75A880}"/>
    <cellStyle name="Normal 6 4 2 2 2 3 4" xfId="3164" xr:uid="{732BAE6E-074C-4929-8591-8BEFA3D88491}"/>
    <cellStyle name="Normal 6 4 2 2 2 4" xfId="1588" xr:uid="{288E97A3-22E5-4623-95E4-E369B89496A5}"/>
    <cellStyle name="Normal 6 4 2 2 2 5" xfId="3165" xr:uid="{510196B2-97E5-4446-8310-A451DB6E7DC8}"/>
    <cellStyle name="Normal 6 4 2 2 2 6" xfId="3166" xr:uid="{51B2C8B4-7DAF-443C-B6F2-B28B250D7CE5}"/>
    <cellStyle name="Normal 6 4 2 2 3" xfId="636" xr:uid="{89849A28-99F5-43B5-B438-C6A265D46F44}"/>
    <cellStyle name="Normal 6 4 2 2 3 2" xfId="1589" xr:uid="{97200DDE-DECA-4AB0-8632-4F690227F788}"/>
    <cellStyle name="Normal 6 4 2 2 3 2 2" xfId="1590" xr:uid="{9F586135-91F3-4E28-A610-7434AD1D09E8}"/>
    <cellStyle name="Normal 6 4 2 2 3 2 3" xfId="3167" xr:uid="{4E35B331-93A5-441C-8B91-441FAA5D13C6}"/>
    <cellStyle name="Normal 6 4 2 2 3 2 4" xfId="3168" xr:uid="{2977CE69-B29F-400C-A4F2-59F83A2F4EB9}"/>
    <cellStyle name="Normal 6 4 2 2 3 3" xfId="1591" xr:uid="{C39A3010-A03E-4779-B744-470642E1A76B}"/>
    <cellStyle name="Normal 6 4 2 2 3 4" xfId="3169" xr:uid="{3F6721D6-DA86-4119-904E-57ABEC262347}"/>
    <cellStyle name="Normal 6 4 2 2 3 5" xfId="3170" xr:uid="{0E3E0213-F4C0-4D6C-811A-A21A3E98FB2F}"/>
    <cellStyle name="Normal 6 4 2 2 4" xfId="1592" xr:uid="{65421D3B-03A2-4725-8D3A-2CB4DC5BDABD}"/>
    <cellStyle name="Normal 6 4 2 2 4 2" xfId="1593" xr:uid="{01F3A6D9-294E-472E-9389-B9C9F2FA6E10}"/>
    <cellStyle name="Normal 6 4 2 2 4 3" xfId="3171" xr:uid="{4CA89444-9193-4F74-BF57-4831AF2BB3C0}"/>
    <cellStyle name="Normal 6 4 2 2 4 4" xfId="3172" xr:uid="{4D331D13-8A04-49F4-8AD1-FB40A758B487}"/>
    <cellStyle name="Normal 6 4 2 2 5" xfId="1594" xr:uid="{6DDD4356-75DF-471A-B357-EE57278A1A63}"/>
    <cellStyle name="Normal 6 4 2 2 5 2" xfId="3173" xr:uid="{435491FA-5987-4F63-9837-9B3832D6D268}"/>
    <cellStyle name="Normal 6 4 2 2 5 3" xfId="3174" xr:uid="{9AFFBBB0-3D89-4004-8F87-292EDE051824}"/>
    <cellStyle name="Normal 6 4 2 2 5 4" xfId="3175" xr:uid="{6F70D7D3-53ED-47EA-A1A8-C373751ECE18}"/>
    <cellStyle name="Normal 6 4 2 2 6" xfId="3176" xr:uid="{7746EC94-A1EC-424F-A1A4-20035DC06528}"/>
    <cellStyle name="Normal 6 4 2 2 7" xfId="3177" xr:uid="{57ABD9C0-C7AB-46F1-9EAC-1A1BEF5F33AE}"/>
    <cellStyle name="Normal 6 4 2 2 8" xfId="3178" xr:uid="{F0021003-49A7-439B-95AC-DD17B8B5A54F}"/>
    <cellStyle name="Normal 6 4 2 3" xfId="331" xr:uid="{82CF1A82-C2E8-4C76-898D-55E827D49684}"/>
    <cellStyle name="Normal 6 4 2 3 2" xfId="637" xr:uid="{66B68CD3-709D-4F7E-8528-3B22081EB837}"/>
    <cellStyle name="Normal 6 4 2 3 2 2" xfId="638" xr:uid="{52451AD1-D475-4A95-B6DD-998E6EA84861}"/>
    <cellStyle name="Normal 6 4 2 3 2 2 2" xfId="1595" xr:uid="{4DF04F24-7E7D-4D0D-8A2B-2029A001832C}"/>
    <cellStyle name="Normal 6 4 2 3 2 2 2 2" xfId="1596" xr:uid="{97872FDB-E582-4335-B914-64EDFB799753}"/>
    <cellStyle name="Normal 6 4 2 3 2 2 3" xfId="1597" xr:uid="{545C1ADF-2696-4783-9274-A33155C9A795}"/>
    <cellStyle name="Normal 6 4 2 3 2 3" xfId="1598" xr:uid="{782AE908-3020-4954-AFBD-2B0A413D476C}"/>
    <cellStyle name="Normal 6 4 2 3 2 3 2" xfId="1599" xr:uid="{DCED5DD4-A4AB-436A-8550-44AF0CFE4B01}"/>
    <cellStyle name="Normal 6 4 2 3 2 4" xfId="1600" xr:uid="{64A3F20C-EC22-48BC-9133-222F9AC3CEBE}"/>
    <cellStyle name="Normal 6 4 2 3 3" xfId="639" xr:uid="{82421CEB-B703-459A-A75D-82D13BEE129D}"/>
    <cellStyle name="Normal 6 4 2 3 3 2" xfId="1601" xr:uid="{DAA7F6AB-A3D3-4AC8-B8D6-12DCBDCD3712}"/>
    <cellStyle name="Normal 6 4 2 3 3 2 2" xfId="1602" xr:uid="{227FA1B2-605B-42CA-8AA1-C67CDD055282}"/>
    <cellStyle name="Normal 6 4 2 3 3 3" xfId="1603" xr:uid="{F598BC61-9880-483A-9AD2-6A5C5D1D4A76}"/>
    <cellStyle name="Normal 6 4 2 3 3 4" xfId="3179" xr:uid="{A63C1D80-BFF5-4EB6-910B-DBFE326E4A35}"/>
    <cellStyle name="Normal 6 4 2 3 4" xfId="1604" xr:uid="{5F06BCAA-04B6-4161-A8AB-4230A9E3095F}"/>
    <cellStyle name="Normal 6 4 2 3 4 2" xfId="1605" xr:uid="{F9E02823-B091-4298-8CF9-A16971DA7A2F}"/>
    <cellStyle name="Normal 6 4 2 3 5" xfId="1606" xr:uid="{E3F144CA-3AC2-489A-AE4B-BAA0B87380F1}"/>
    <cellStyle name="Normal 6 4 2 3 6" xfId="3180" xr:uid="{0E7CE93D-BE19-42AB-B5FE-2B44837B778A}"/>
    <cellStyle name="Normal 6 4 2 4" xfId="332" xr:uid="{7BCC6B09-955D-436F-9CC1-863D964BD946}"/>
    <cellStyle name="Normal 6 4 2 4 2" xfId="640" xr:uid="{40582C07-A1A8-4D5D-A504-228576650B0F}"/>
    <cellStyle name="Normal 6 4 2 4 2 2" xfId="1607" xr:uid="{CA5F0C38-D3AC-4278-B6D8-67588FD2C3E4}"/>
    <cellStyle name="Normal 6 4 2 4 2 2 2" xfId="1608" xr:uid="{F330DC47-9490-4118-ABD3-5FA2B1D1149B}"/>
    <cellStyle name="Normal 6 4 2 4 2 3" xfId="1609" xr:uid="{5029F664-BF54-4052-BEFA-9BCF5A46AA07}"/>
    <cellStyle name="Normal 6 4 2 4 2 4" xfId="3181" xr:uid="{D9C1C792-10A2-4749-BA32-2B09E6CD07CA}"/>
    <cellStyle name="Normal 6 4 2 4 3" xfId="1610" xr:uid="{D99BE172-908A-47A2-9A4C-B7A68D34FB46}"/>
    <cellStyle name="Normal 6 4 2 4 3 2" xfId="1611" xr:uid="{A52094D0-3EB2-41A2-8E27-AD7AAEF6CE2D}"/>
    <cellStyle name="Normal 6 4 2 4 4" xfId="1612" xr:uid="{9649D2D7-90ED-474C-9BC2-4CBDA129A023}"/>
    <cellStyle name="Normal 6 4 2 4 5" xfId="3182" xr:uid="{B25F4C32-C1D6-49B4-B4B6-E7D171FA2763}"/>
    <cellStyle name="Normal 6 4 2 5" xfId="333" xr:uid="{31CE1AEA-288F-41DB-9C66-B0ABFD0EFB68}"/>
    <cellStyle name="Normal 6 4 2 5 2" xfId="1613" xr:uid="{F8F14497-2A1A-4014-B9C0-B3CC86A88288}"/>
    <cellStyle name="Normal 6 4 2 5 2 2" xfId="1614" xr:uid="{25E6EB82-94A7-4FA4-88FB-E94914EA6757}"/>
    <cellStyle name="Normal 6 4 2 5 3" xfId="1615" xr:uid="{29EF61A4-EB1D-4EFF-9C28-8B6F0CCF6DBD}"/>
    <cellStyle name="Normal 6 4 2 5 4" xfId="3183" xr:uid="{5AECBD6B-62B0-4219-BE85-E853CB557751}"/>
    <cellStyle name="Normal 6 4 2 6" xfId="1616" xr:uid="{4573580D-B60F-4CB7-A1B6-54546B1C7ED6}"/>
    <cellStyle name="Normal 6 4 2 6 2" xfId="1617" xr:uid="{27389D58-27F7-41AF-AB17-E3EC7DBB1D1E}"/>
    <cellStyle name="Normal 6 4 2 6 3" xfId="3184" xr:uid="{39070ACD-0591-4720-B414-ACA1D6DB259A}"/>
    <cellStyle name="Normal 6 4 2 6 4" xfId="3185" xr:uid="{270DB34F-6189-4245-9A3A-C8A93172F120}"/>
    <cellStyle name="Normal 6 4 2 7" xfId="1618" xr:uid="{DF7466EE-0F07-43D1-8515-CC5D6D8C7CA0}"/>
    <cellStyle name="Normal 6 4 2 8" xfId="3186" xr:uid="{59191257-C96D-4C1E-898A-DA88A5315CC4}"/>
    <cellStyle name="Normal 6 4 2 9" xfId="3187" xr:uid="{37D16772-5BE9-44CF-A2FD-55DEFA90546D}"/>
    <cellStyle name="Normal 6 4 3" xfId="120" xr:uid="{90B899CD-D032-49AB-A5CA-C86088D22D88}"/>
    <cellStyle name="Normal 6 4 3 2" xfId="121" xr:uid="{23A4779E-0E3A-4193-8083-8935BC1E8F6A}"/>
    <cellStyle name="Normal 6 4 3 2 2" xfId="641" xr:uid="{284DBB50-5531-485F-9B3F-ABFE644622DE}"/>
    <cellStyle name="Normal 6 4 3 2 2 2" xfId="1619" xr:uid="{46668344-D13E-4B85-9486-41EA2E753E6A}"/>
    <cellStyle name="Normal 6 4 3 2 2 2 2" xfId="1620" xr:uid="{97C96BBE-20B8-4C4B-B864-FA0E854CD15F}"/>
    <cellStyle name="Normal 6 4 3 2 2 2 2 2" xfId="4476" xr:uid="{0B89E8C5-AC09-4B5F-8E5C-9D26CA6FE75E}"/>
    <cellStyle name="Normal 6 4 3 2 2 2 3" xfId="4477" xr:uid="{19CE88DC-74E1-412F-8280-74699737EAA8}"/>
    <cellStyle name="Normal 6 4 3 2 2 3" xfId="1621" xr:uid="{05CDE354-DC0E-40D0-9430-1BA123B77641}"/>
    <cellStyle name="Normal 6 4 3 2 2 3 2" xfId="4478" xr:uid="{F8DA3DA0-EF42-4254-B5FC-13EEAE5F2429}"/>
    <cellStyle name="Normal 6 4 3 2 2 4" xfId="3188" xr:uid="{B67C90D0-DC9F-421F-BBF3-18FC3CA06F41}"/>
    <cellStyle name="Normal 6 4 3 2 3" xfId="1622" xr:uid="{FD49069B-269F-41F3-8C2B-1D357A762BA4}"/>
    <cellStyle name="Normal 6 4 3 2 3 2" xfId="1623" xr:uid="{346950E2-A865-4ACE-B375-1DDD3E22CD2E}"/>
    <cellStyle name="Normal 6 4 3 2 3 2 2" xfId="4479" xr:uid="{80F521A8-B1FC-46D9-A339-32DC876B3CFF}"/>
    <cellStyle name="Normal 6 4 3 2 3 3" xfId="3189" xr:uid="{60ECDDBA-9A2C-472A-8CD7-E9BDB79866E3}"/>
    <cellStyle name="Normal 6 4 3 2 3 4" xfId="3190" xr:uid="{925B9703-9D59-4AE3-8DC1-7AE8799ECBCF}"/>
    <cellStyle name="Normal 6 4 3 2 4" xfId="1624" xr:uid="{D7B3F523-D753-46BC-AF36-8C5A6D54628A}"/>
    <cellStyle name="Normal 6 4 3 2 4 2" xfId="4480" xr:uid="{0F693B84-295A-483E-9998-5D3F83BF7095}"/>
    <cellStyle name="Normal 6 4 3 2 5" xfId="3191" xr:uid="{593AD152-7924-4A04-971C-16131F5B3D98}"/>
    <cellStyle name="Normal 6 4 3 2 6" xfId="3192" xr:uid="{B83B4BFF-B471-4B0C-9F0D-1356198FCC91}"/>
    <cellStyle name="Normal 6 4 3 3" xfId="334" xr:uid="{1B7B73B0-D1B7-4162-B540-67CC43DFD0ED}"/>
    <cellStyle name="Normal 6 4 3 3 2" xfId="1625" xr:uid="{9B8EB98E-3FFF-4A7F-B73F-6DE62C2680BA}"/>
    <cellStyle name="Normal 6 4 3 3 2 2" xfId="1626" xr:uid="{34E9DFCA-0D3C-4249-BE96-3C07C63B0BCA}"/>
    <cellStyle name="Normal 6 4 3 3 2 2 2" xfId="4481" xr:uid="{95E709F3-353B-497C-A6EB-4D05659CF439}"/>
    <cellStyle name="Normal 6 4 3 3 2 3" xfId="3193" xr:uid="{D4020F47-5AA8-4B42-8E5C-4AECEC4E6DB5}"/>
    <cellStyle name="Normal 6 4 3 3 2 4" xfId="3194" xr:uid="{0B00E99A-09C2-4274-BC4E-D87321765FD5}"/>
    <cellStyle name="Normal 6 4 3 3 3" xfId="1627" xr:uid="{821EF4E9-DDE9-40D6-A291-01A537932A32}"/>
    <cellStyle name="Normal 6 4 3 3 3 2" xfId="4482" xr:uid="{99B02EDE-EAB6-4768-8E64-30BFF1491404}"/>
    <cellStyle name="Normal 6 4 3 3 4" xfId="3195" xr:uid="{F10A0066-8158-4F2C-A268-8CC2A2417DAA}"/>
    <cellStyle name="Normal 6 4 3 3 5" xfId="3196" xr:uid="{232D9F35-89A3-4D48-9C8F-DD3836B49FCF}"/>
    <cellStyle name="Normal 6 4 3 4" xfId="1628" xr:uid="{F416E6F9-86CD-4F2B-B8A4-DAFC4C69069F}"/>
    <cellStyle name="Normal 6 4 3 4 2" xfId="1629" xr:uid="{40C3465C-5717-4272-8DF3-18BA80AAA156}"/>
    <cellStyle name="Normal 6 4 3 4 2 2" xfId="4483" xr:uid="{F728DE00-E922-45A4-96FD-0448637FC23C}"/>
    <cellStyle name="Normal 6 4 3 4 3" xfId="3197" xr:uid="{E3A715C3-562B-40A9-A521-91CB65AAADBB}"/>
    <cellStyle name="Normal 6 4 3 4 4" xfId="3198" xr:uid="{EE01314F-BEF7-4B34-9972-5AA551383A4E}"/>
    <cellStyle name="Normal 6 4 3 5" xfId="1630" xr:uid="{5E69A6B2-3A52-4542-A43C-32EAA2E77331}"/>
    <cellStyle name="Normal 6 4 3 5 2" xfId="3199" xr:uid="{C12D7D8B-2088-4BAA-8A14-284A16F677EF}"/>
    <cellStyle name="Normal 6 4 3 5 3" xfId="3200" xr:uid="{712F807D-F328-4914-A278-8E4BBA1A13F4}"/>
    <cellStyle name="Normal 6 4 3 5 4" xfId="3201" xr:uid="{BE546235-DC17-40EB-B8E9-9B8B7BE51180}"/>
    <cellStyle name="Normal 6 4 3 6" xfId="3202" xr:uid="{C292F7D9-495A-4D4B-B4CD-8511E3EFF8AF}"/>
    <cellStyle name="Normal 6 4 3 7" xfId="3203" xr:uid="{550A42BF-284E-44B7-AD8D-F48BC7BBD2A0}"/>
    <cellStyle name="Normal 6 4 3 8" xfId="3204" xr:uid="{05B7C4E6-802A-4438-8F6B-B21065EC7CF7}"/>
    <cellStyle name="Normal 6 4 4" xfId="122" xr:uid="{94A140CF-A95B-4A68-ADA5-FBD5658A9367}"/>
    <cellStyle name="Normal 6 4 4 2" xfId="642" xr:uid="{55758CE2-1A88-40E7-A158-D1009B05E6AC}"/>
    <cellStyle name="Normal 6 4 4 2 2" xfId="643" xr:uid="{6DA57CC9-3696-4FC7-87F4-47DE948A4CF2}"/>
    <cellStyle name="Normal 6 4 4 2 2 2" xfId="1631" xr:uid="{1440E331-5D8D-4346-8C2C-334A4EF3A2D6}"/>
    <cellStyle name="Normal 6 4 4 2 2 2 2" xfId="1632" xr:uid="{DE4CC994-3FF7-4ED4-AA2A-4F9610765FC7}"/>
    <cellStyle name="Normal 6 4 4 2 2 3" xfId="1633" xr:uid="{EC5D67CE-FC81-43DC-A5AA-1EFBB7D538E1}"/>
    <cellStyle name="Normal 6 4 4 2 2 4" xfId="3205" xr:uid="{531EE6AD-30E1-409A-BC10-69EDA39FAB5C}"/>
    <cellStyle name="Normal 6 4 4 2 3" xfId="1634" xr:uid="{C2671683-48CB-4B85-BFA1-63AEABD2B154}"/>
    <cellStyle name="Normal 6 4 4 2 3 2" xfId="1635" xr:uid="{C758E738-5FAB-487C-9DAA-D5B641F68E99}"/>
    <cellStyle name="Normal 6 4 4 2 4" xfId="1636" xr:uid="{538D66DE-E5B0-4451-9E8A-4F955613F437}"/>
    <cellStyle name="Normal 6 4 4 2 5" xfId="3206" xr:uid="{2FB46184-7FAE-4D57-B522-737BE8B42799}"/>
    <cellStyle name="Normal 6 4 4 3" xfId="644" xr:uid="{620303E9-0BC9-427F-80CC-1B9C1ED52A13}"/>
    <cellStyle name="Normal 6 4 4 3 2" xfId="1637" xr:uid="{859A6292-BEB6-4DD1-B1DB-1541D706BE68}"/>
    <cellStyle name="Normal 6 4 4 3 2 2" xfId="1638" xr:uid="{8EB267E2-26C5-43EE-903E-3895243B1D1A}"/>
    <cellStyle name="Normal 6 4 4 3 3" xfId="1639" xr:uid="{E4BFDDCB-6AA3-4BF7-AB8D-834CAB6368D8}"/>
    <cellStyle name="Normal 6 4 4 3 4" xfId="3207" xr:uid="{631366D1-A080-4E09-ABDA-84F0D7ABB512}"/>
    <cellStyle name="Normal 6 4 4 4" xfId="1640" xr:uid="{C2A878C1-DCE9-4927-9A4F-E57BE59EA126}"/>
    <cellStyle name="Normal 6 4 4 4 2" xfId="1641" xr:uid="{AD737E93-15A6-4A12-AEA4-2D27BBBCA44E}"/>
    <cellStyle name="Normal 6 4 4 4 3" xfId="3208" xr:uid="{8F2BAF14-4A26-4A28-B921-6B817B374A32}"/>
    <cellStyle name="Normal 6 4 4 4 4" xfId="3209" xr:uid="{E79F3AC6-0065-41DB-AE98-C9BA064BBA72}"/>
    <cellStyle name="Normal 6 4 4 5" xfId="1642" xr:uid="{4EE04D87-E128-45A0-9BD4-5E4F38EC0DCD}"/>
    <cellStyle name="Normal 6 4 4 6" xfId="3210" xr:uid="{3961ABA3-13B9-439D-824E-E993809B1DF8}"/>
    <cellStyle name="Normal 6 4 4 7" xfId="3211" xr:uid="{6A467A65-354F-40E7-A90A-0A31C377FF9D}"/>
    <cellStyle name="Normal 6 4 5" xfId="335" xr:uid="{275E4EC6-02B6-43AC-B5FA-1FD5AE40C961}"/>
    <cellStyle name="Normal 6 4 5 2" xfId="645" xr:uid="{D1F843AB-1854-4BDE-B1DD-25E138727533}"/>
    <cellStyle name="Normal 6 4 5 2 2" xfId="1643" xr:uid="{5D0ED06C-8A59-43B1-9DAA-522F27810DD8}"/>
    <cellStyle name="Normal 6 4 5 2 2 2" xfId="1644" xr:uid="{3629A327-38A5-415B-BE93-C9B2108E014C}"/>
    <cellStyle name="Normal 6 4 5 2 3" xfId="1645" xr:uid="{02C018BD-EA3E-4853-8F6D-CE5AA6A85280}"/>
    <cellStyle name="Normal 6 4 5 2 4" xfId="3212" xr:uid="{BE7DD7D6-7B6D-475F-BA17-4F95A7DF44A0}"/>
    <cellStyle name="Normal 6 4 5 3" xfId="1646" xr:uid="{6E509450-EA19-4DDE-A05E-FFB2DDD102EC}"/>
    <cellStyle name="Normal 6 4 5 3 2" xfId="1647" xr:uid="{31DD0D97-9E73-4C34-B2A0-811BBE607B85}"/>
    <cellStyle name="Normal 6 4 5 3 3" xfId="3213" xr:uid="{F15AC89F-BFD1-4B38-9D86-6554E1989449}"/>
    <cellStyle name="Normal 6 4 5 3 4" xfId="3214" xr:uid="{8DD0F6F5-5056-496A-9801-5A298826E3BA}"/>
    <cellStyle name="Normal 6 4 5 4" xfId="1648" xr:uid="{2FFB5B99-DD75-4C73-B908-A35ECCE1AAF1}"/>
    <cellStyle name="Normal 6 4 5 5" xfId="3215" xr:uid="{D3271734-9DD8-4693-8975-4065F86C4ED6}"/>
    <cellStyle name="Normal 6 4 5 6" xfId="3216" xr:uid="{A820E63E-4D47-4521-B9BE-EC654E5DDA10}"/>
    <cellStyle name="Normal 6 4 6" xfId="336" xr:uid="{8DEFF65B-C728-404A-ABEB-FB7A6E60AA49}"/>
    <cellStyle name="Normal 6 4 6 2" xfId="1649" xr:uid="{E452BC6F-793E-4B70-BF5E-86F13E20225B}"/>
    <cellStyle name="Normal 6 4 6 2 2" xfId="1650" xr:uid="{92B9ABD7-E7DE-4209-9EF2-A7B0A228EF6C}"/>
    <cellStyle name="Normal 6 4 6 2 3" xfId="3217" xr:uid="{3469E1BF-C622-4670-ADB5-3DB1473EF75A}"/>
    <cellStyle name="Normal 6 4 6 2 4" xfId="3218" xr:uid="{7C30D0AC-4793-4F80-9342-C22F8246CD27}"/>
    <cellStyle name="Normal 6 4 6 3" xfId="1651" xr:uid="{D71C64DB-E4BA-46A4-A73A-6C94AC613EE3}"/>
    <cellStyle name="Normal 6 4 6 4" xfId="3219" xr:uid="{2C8319D3-5D71-411D-8474-469338100EAF}"/>
    <cellStyle name="Normal 6 4 6 5" xfId="3220" xr:uid="{2D202F0C-C43F-4DCE-8323-9A0B05F9AAD5}"/>
    <cellStyle name="Normal 6 4 7" xfId="1652" xr:uid="{F6DC2DEC-3E59-49FF-B274-1DFB2884EAD8}"/>
    <cellStyle name="Normal 6 4 7 2" xfId="1653" xr:uid="{5A500BD7-981A-4778-8B8A-10CBD2C35742}"/>
    <cellStyle name="Normal 6 4 7 3" xfId="3221" xr:uid="{115EBFFC-54F6-4581-A78A-6FDA31A04417}"/>
    <cellStyle name="Normal 6 4 7 3 2" xfId="4407" xr:uid="{E57F46D2-0AFD-4344-B1CB-64932AAEBDE3}"/>
    <cellStyle name="Normal 6 4 7 3 3" xfId="4685" xr:uid="{B567B9F3-4C99-49B9-98F1-B0E1577E1BE5}"/>
    <cellStyle name="Normal 6 4 7 4" xfId="3222" xr:uid="{3BECCA13-BF97-47C3-B880-414713658690}"/>
    <cellStyle name="Normal 6 4 8" xfId="1654" xr:uid="{44D39D6A-026B-4847-B597-9F6D911E6192}"/>
    <cellStyle name="Normal 6 4 8 2" xfId="3223" xr:uid="{AF7951A8-27A4-4F5F-B063-EE81C0769F23}"/>
    <cellStyle name="Normal 6 4 8 3" xfId="3224" xr:uid="{F933941D-BC91-42C5-BB99-B33561455331}"/>
    <cellStyle name="Normal 6 4 8 4" xfId="3225" xr:uid="{972176D9-E338-45A5-BBE0-0BAE431A517D}"/>
    <cellStyle name="Normal 6 4 9" xfId="3226" xr:uid="{FDFBEC74-6491-4C47-8A52-0F8D4B0C7767}"/>
    <cellStyle name="Normal 6 5" xfId="123" xr:uid="{9EB6AE75-2C64-4292-97D5-E55E4F3E0BF2}"/>
    <cellStyle name="Normal 6 5 10" xfId="3227" xr:uid="{280F2152-B86B-4076-B72D-EEBABC795B36}"/>
    <cellStyle name="Normal 6 5 11" xfId="3228" xr:uid="{4EDC3AE4-4687-4D63-9B92-0E9056E32D27}"/>
    <cellStyle name="Normal 6 5 2" xfId="124" xr:uid="{05316097-41E2-423F-8AB9-9E884B2909C6}"/>
    <cellStyle name="Normal 6 5 2 2" xfId="337" xr:uid="{17A54BD7-DD49-41FF-95E2-A19E64694C14}"/>
    <cellStyle name="Normal 6 5 2 2 2" xfId="646" xr:uid="{E7EA3404-7FAD-4D12-BCF0-DFC7A8202DAF}"/>
    <cellStyle name="Normal 6 5 2 2 2 2" xfId="647" xr:uid="{9BF7C765-506A-4831-9446-FB3597D2E64E}"/>
    <cellStyle name="Normal 6 5 2 2 2 2 2" xfId="1655" xr:uid="{8C62A728-DE58-48AE-AB23-B87638E43112}"/>
    <cellStyle name="Normal 6 5 2 2 2 2 3" xfId="3229" xr:uid="{F89AA7F1-C082-4447-B380-6F3815AFB75E}"/>
    <cellStyle name="Normal 6 5 2 2 2 2 4" xfId="3230" xr:uid="{83768136-E64F-4912-A3F7-342477D1018B}"/>
    <cellStyle name="Normal 6 5 2 2 2 3" xfId="1656" xr:uid="{ACDB5DAF-42FE-4B43-A347-755F29FE2D5B}"/>
    <cellStyle name="Normal 6 5 2 2 2 3 2" xfId="3231" xr:uid="{85757791-764F-4C7B-AC14-217A36E99808}"/>
    <cellStyle name="Normal 6 5 2 2 2 3 3" xfId="3232" xr:uid="{07106702-7766-427B-BD7C-CECC3042D109}"/>
    <cellStyle name="Normal 6 5 2 2 2 3 4" xfId="3233" xr:uid="{0C7AC60B-D94B-4911-A288-05B15366D8D4}"/>
    <cellStyle name="Normal 6 5 2 2 2 4" xfId="3234" xr:uid="{396B07BF-4438-4AA6-9CCB-A6ACC2929F26}"/>
    <cellStyle name="Normal 6 5 2 2 2 5" xfId="3235" xr:uid="{1C6C43D9-795C-43A9-A775-379C10612F12}"/>
    <cellStyle name="Normal 6 5 2 2 2 6" xfId="3236" xr:uid="{1A5B7A11-E6DB-4871-9E71-121092E0B678}"/>
    <cellStyle name="Normal 6 5 2 2 3" xfId="648" xr:uid="{5090D4A7-92E1-41E8-B087-7BE4DA0DC9D7}"/>
    <cellStyle name="Normal 6 5 2 2 3 2" xfId="1657" xr:uid="{E09CD1B3-2331-4505-8B04-332E71D26994}"/>
    <cellStyle name="Normal 6 5 2 2 3 2 2" xfId="3237" xr:uid="{A7B0664A-5BF4-41CC-A39C-D6C3BCD4841F}"/>
    <cellStyle name="Normal 6 5 2 2 3 2 3" xfId="3238" xr:uid="{9596789C-5EFE-4A02-A5B5-C4594AFB10E9}"/>
    <cellStyle name="Normal 6 5 2 2 3 2 4" xfId="3239" xr:uid="{80712FC7-FA09-4872-8AFB-816F259ACFDE}"/>
    <cellStyle name="Normal 6 5 2 2 3 3" xfId="3240" xr:uid="{6F29ECC8-D14F-408E-9163-9E369022ED55}"/>
    <cellStyle name="Normal 6 5 2 2 3 4" xfId="3241" xr:uid="{4679F0A8-6081-48C8-B9AE-4EC067A64660}"/>
    <cellStyle name="Normal 6 5 2 2 3 5" xfId="3242" xr:uid="{2FA729D0-B4CE-4E56-A682-1CD159994B5F}"/>
    <cellStyle name="Normal 6 5 2 2 4" xfId="1658" xr:uid="{A9963B46-C1E8-4269-B30A-6092E417A382}"/>
    <cellStyle name="Normal 6 5 2 2 4 2" xfId="3243" xr:uid="{DC198507-185D-405C-95A5-2E7D2314EABE}"/>
    <cellStyle name="Normal 6 5 2 2 4 3" xfId="3244" xr:uid="{E617BAD9-23FB-4B27-BCA4-9FFC17F61F76}"/>
    <cellStyle name="Normal 6 5 2 2 4 4" xfId="3245" xr:uid="{3EAEFAD7-27CA-4FE1-8AE5-13B79FC40EA1}"/>
    <cellStyle name="Normal 6 5 2 2 5" xfId="3246" xr:uid="{D70CA715-3FC4-48B3-B025-6B2E906F2DA5}"/>
    <cellStyle name="Normal 6 5 2 2 5 2" xfId="3247" xr:uid="{166DEED1-DA58-4249-8F68-79C3A5B23692}"/>
    <cellStyle name="Normal 6 5 2 2 5 3" xfId="3248" xr:uid="{92C445AF-E8B2-4F14-B472-2BBE10F41C76}"/>
    <cellStyle name="Normal 6 5 2 2 5 4" xfId="3249" xr:uid="{6FE162EB-4B06-4505-8AFA-94BE686DF296}"/>
    <cellStyle name="Normal 6 5 2 2 6" xfId="3250" xr:uid="{D54DD9DD-AC32-4DC9-99C8-F115A8099D1D}"/>
    <cellStyle name="Normal 6 5 2 2 7" xfId="3251" xr:uid="{4DDB9296-B0EF-46A0-A96F-70C5838F8AAB}"/>
    <cellStyle name="Normal 6 5 2 2 8" xfId="3252" xr:uid="{14F7D4C3-796F-4FFF-B9E1-1A507F1731AE}"/>
    <cellStyle name="Normal 6 5 2 3" xfId="649" xr:uid="{160EC097-A5FD-48B0-8102-92AAF9738253}"/>
    <cellStyle name="Normal 6 5 2 3 2" xfId="650" xr:uid="{F333F037-2A3E-4EE5-96F4-75D0942A0F2C}"/>
    <cellStyle name="Normal 6 5 2 3 2 2" xfId="651" xr:uid="{D1EFC397-5AC9-42D8-B64A-9444812CD835}"/>
    <cellStyle name="Normal 6 5 2 3 2 3" xfId="3253" xr:uid="{2B42234C-26A8-4C8B-8A53-25E0C95B0A84}"/>
    <cellStyle name="Normal 6 5 2 3 2 4" xfId="3254" xr:uid="{D7442338-B877-4434-BC70-EEEC70FA4F89}"/>
    <cellStyle name="Normal 6 5 2 3 3" xfId="652" xr:uid="{870C2F12-F3F5-4268-861B-1CCFD64A845C}"/>
    <cellStyle name="Normal 6 5 2 3 3 2" xfId="3255" xr:uid="{54F92F72-F61A-4B4A-A4B9-24F36902ADE5}"/>
    <cellStyle name="Normal 6 5 2 3 3 3" xfId="3256" xr:uid="{507C99F2-E6E9-446E-B0C7-53C9B5056417}"/>
    <cellStyle name="Normal 6 5 2 3 3 4" xfId="3257" xr:uid="{E24FC1FC-16BA-450D-B5D6-08A8C2D32635}"/>
    <cellStyle name="Normal 6 5 2 3 4" xfId="3258" xr:uid="{4876C0BD-E923-4671-8DC9-739BB61F3FB8}"/>
    <cellStyle name="Normal 6 5 2 3 5" xfId="3259" xr:uid="{A8CE1357-8602-4BC4-B3F3-D03B01CF9689}"/>
    <cellStyle name="Normal 6 5 2 3 6" xfId="3260" xr:uid="{2B25A2CA-2706-4100-9754-700DA1E4F18A}"/>
    <cellStyle name="Normal 6 5 2 4" xfId="653" xr:uid="{657121EE-6026-4FD1-9DD1-C647DC3974AB}"/>
    <cellStyle name="Normal 6 5 2 4 2" xfId="654" xr:uid="{FA6906F0-733C-4362-8E44-EF1F0432A34A}"/>
    <cellStyle name="Normal 6 5 2 4 2 2" xfId="3261" xr:uid="{85929F7F-4665-4471-8507-815C3DDC539E}"/>
    <cellStyle name="Normal 6 5 2 4 2 3" xfId="3262" xr:uid="{F2F2FAC2-9594-467C-8ECA-D4A8A0C0E8FF}"/>
    <cellStyle name="Normal 6 5 2 4 2 4" xfId="3263" xr:uid="{465F2CD3-180B-43AC-AF9A-F3F580EC9A80}"/>
    <cellStyle name="Normal 6 5 2 4 3" xfId="3264" xr:uid="{742D6907-367D-40D5-A4F9-2AE990CB9F56}"/>
    <cellStyle name="Normal 6 5 2 4 4" xfId="3265" xr:uid="{44050C98-203E-441E-B452-F44458D0D8D8}"/>
    <cellStyle name="Normal 6 5 2 4 5" xfId="3266" xr:uid="{6A552C56-C7F6-478B-938E-3F74D62C34D1}"/>
    <cellStyle name="Normal 6 5 2 5" xfId="655" xr:uid="{BD6CAAB6-23CA-4AE3-BBBC-8C191B0FFF4A}"/>
    <cellStyle name="Normal 6 5 2 5 2" xfId="3267" xr:uid="{2F247E28-CCD7-4376-9267-866899C5C658}"/>
    <cellStyle name="Normal 6 5 2 5 3" xfId="3268" xr:uid="{F9B6BAA7-F649-4ED8-9464-0B89765A0583}"/>
    <cellStyle name="Normal 6 5 2 5 4" xfId="3269" xr:uid="{C424CBFB-0367-470A-B371-6200609E0A65}"/>
    <cellStyle name="Normal 6 5 2 6" xfId="3270" xr:uid="{BDC49EC7-FB2E-4EFE-B554-4A715106EBF0}"/>
    <cellStyle name="Normal 6 5 2 6 2" xfId="3271" xr:uid="{5495A28E-4640-4E6F-B865-ECFC0AB90D2E}"/>
    <cellStyle name="Normal 6 5 2 6 3" xfId="3272" xr:uid="{1AF48636-719E-47E1-A833-33B5D54B6FD4}"/>
    <cellStyle name="Normal 6 5 2 6 4" xfId="3273" xr:uid="{907A9A1C-A916-4EE5-8B75-8E662A96777C}"/>
    <cellStyle name="Normal 6 5 2 7" xfId="3274" xr:uid="{BBDD5603-6650-4043-A090-451F466ECA5A}"/>
    <cellStyle name="Normal 6 5 2 8" xfId="3275" xr:uid="{5512B5B3-AD93-463E-A52C-B369D68F0F30}"/>
    <cellStyle name="Normal 6 5 2 9" xfId="3276" xr:uid="{C7486D50-E628-4D58-819E-E3C8C6567C49}"/>
    <cellStyle name="Normal 6 5 3" xfId="338" xr:uid="{97DC0256-ED97-4D96-A0A6-DE2DB800C560}"/>
    <cellStyle name="Normal 6 5 3 2" xfId="656" xr:uid="{9199FEE7-889D-42E6-BEAC-20B419EB0FC0}"/>
    <cellStyle name="Normal 6 5 3 2 2" xfId="657" xr:uid="{FA2A84A7-49E8-49A9-AFF3-75C7C52D73D5}"/>
    <cellStyle name="Normal 6 5 3 2 2 2" xfId="1659" xr:uid="{39DB4C1C-1BCE-47A2-AD02-E7F0CCFAC053}"/>
    <cellStyle name="Normal 6 5 3 2 2 2 2" xfId="1660" xr:uid="{9B0703AD-FC00-4FA3-9151-A04A4E16491C}"/>
    <cellStyle name="Normal 6 5 3 2 2 3" xfId="1661" xr:uid="{3DC6C229-5412-4E30-A5D5-F5B0C9B3C4A6}"/>
    <cellStyle name="Normal 6 5 3 2 2 4" xfId="3277" xr:uid="{47D223F6-EA72-49E2-A1AA-5AC6523DABAF}"/>
    <cellStyle name="Normal 6 5 3 2 3" xfId="1662" xr:uid="{E1CC46B6-A715-4A77-9E07-8F87ED1F6C29}"/>
    <cellStyle name="Normal 6 5 3 2 3 2" xfId="1663" xr:uid="{40B21F84-1CD1-4636-A06B-3D7049D49D9C}"/>
    <cellStyle name="Normal 6 5 3 2 3 3" xfId="3278" xr:uid="{63EBEDB8-A2C2-4ABB-AB43-05EE77974275}"/>
    <cellStyle name="Normal 6 5 3 2 3 4" xfId="3279" xr:uid="{893C14E5-C101-4E75-9B5B-D294877295C7}"/>
    <cellStyle name="Normal 6 5 3 2 4" xfId="1664" xr:uid="{F93C437A-AA2D-4F52-80BF-96193FA692F6}"/>
    <cellStyle name="Normal 6 5 3 2 5" xfId="3280" xr:uid="{BCA6A6B5-A1FC-400A-BCD3-5AFFEBB13132}"/>
    <cellStyle name="Normal 6 5 3 2 6" xfId="3281" xr:uid="{B501A7E6-2337-4504-BB83-0BA476D5A606}"/>
    <cellStyle name="Normal 6 5 3 3" xfId="658" xr:uid="{DA4C11AE-4890-4F50-A06D-2E75B9D15200}"/>
    <cellStyle name="Normal 6 5 3 3 2" xfId="1665" xr:uid="{4EB59798-6C56-433C-8C34-060D966C0E89}"/>
    <cellStyle name="Normal 6 5 3 3 2 2" xfId="1666" xr:uid="{E04C14EE-78B6-4247-96DF-79F73751D9CE}"/>
    <cellStyle name="Normal 6 5 3 3 2 3" xfId="3282" xr:uid="{83AEA2B9-35BA-4901-9A0C-4F7BA4BB5E13}"/>
    <cellStyle name="Normal 6 5 3 3 2 4" xfId="3283" xr:uid="{D6CE8407-3E7C-4400-9F91-0B803E675246}"/>
    <cellStyle name="Normal 6 5 3 3 3" xfId="1667" xr:uid="{90DB04B9-BE4C-476D-BD6B-70078373C58B}"/>
    <cellStyle name="Normal 6 5 3 3 4" xfId="3284" xr:uid="{6804DB67-20BB-4F0C-BDF2-DDF2DA5C4587}"/>
    <cellStyle name="Normal 6 5 3 3 5" xfId="3285" xr:uid="{94754FFF-3AA5-4C0E-8B7D-BA2F43C2DDC4}"/>
    <cellStyle name="Normal 6 5 3 4" xfId="1668" xr:uid="{403865E5-176E-4A3F-A918-B1CF60BD27C6}"/>
    <cellStyle name="Normal 6 5 3 4 2" xfId="1669" xr:uid="{6704D435-20B1-4093-8121-2ABAC5301E0C}"/>
    <cellStyle name="Normal 6 5 3 4 3" xfId="3286" xr:uid="{0923DB8E-327E-4885-A922-C63757D44AA1}"/>
    <cellStyle name="Normal 6 5 3 4 4" xfId="3287" xr:uid="{B1181887-6057-4522-872E-325A82198726}"/>
    <cellStyle name="Normal 6 5 3 5" xfId="1670" xr:uid="{56E3603B-8E19-414F-9652-DE346798C3BC}"/>
    <cellStyle name="Normal 6 5 3 5 2" xfId="3288" xr:uid="{3C4E1459-6C2C-4886-81BA-E849A103E364}"/>
    <cellStyle name="Normal 6 5 3 5 3" xfId="3289" xr:uid="{5810F349-4705-4840-9A18-E39F2E5A197B}"/>
    <cellStyle name="Normal 6 5 3 5 4" xfId="3290" xr:uid="{6B12974F-C33D-49FD-89F3-F2C878DCE44C}"/>
    <cellStyle name="Normal 6 5 3 6" xfId="3291" xr:uid="{1C118880-BF4C-4BFD-B5AF-4B5BF1AACC84}"/>
    <cellStyle name="Normal 6 5 3 7" xfId="3292" xr:uid="{FA06FA5A-FE5B-49D9-A066-6F83DB08A790}"/>
    <cellStyle name="Normal 6 5 3 8" xfId="3293" xr:uid="{933104EF-3945-452B-A19D-1C2A59954549}"/>
    <cellStyle name="Normal 6 5 4" xfId="339" xr:uid="{3D8E8341-DEF9-46E9-8893-9AD98BF875FC}"/>
    <cellStyle name="Normal 6 5 4 2" xfId="659" xr:uid="{C7F7E197-CC9A-4AA0-B2E2-985F294B8D57}"/>
    <cellStyle name="Normal 6 5 4 2 2" xfId="660" xr:uid="{B8122262-D858-4B5A-8861-2FE27E20BC22}"/>
    <cellStyle name="Normal 6 5 4 2 2 2" xfId="1671" xr:uid="{6DFF6AAB-36B0-45E3-906B-34A088A222A8}"/>
    <cellStyle name="Normal 6 5 4 2 2 3" xfId="3294" xr:uid="{D21B1F57-ED47-4B97-AAF1-38EF13891AC1}"/>
    <cellStyle name="Normal 6 5 4 2 2 4" xfId="3295" xr:uid="{4B314DC6-D924-4150-B7CB-CFF4C50FD66A}"/>
    <cellStyle name="Normal 6 5 4 2 3" xfId="1672" xr:uid="{DDB0B2C4-B766-4297-A752-9D97388F0EB4}"/>
    <cellStyle name="Normal 6 5 4 2 4" xfId="3296" xr:uid="{D28F9F45-C892-4B7D-8C01-2586F951296B}"/>
    <cellStyle name="Normal 6 5 4 2 5" xfId="3297" xr:uid="{BB3A2B5E-4DAE-40C0-B48D-44F21468D7C0}"/>
    <cellStyle name="Normal 6 5 4 3" xfId="661" xr:uid="{CD6F468F-01F3-4BDB-8C01-121D38CEF965}"/>
    <cellStyle name="Normal 6 5 4 3 2" xfId="1673" xr:uid="{42A9F025-5590-4352-949C-A6D40E3267DD}"/>
    <cellStyle name="Normal 6 5 4 3 3" xfId="3298" xr:uid="{44A028DA-AE4F-424A-9850-DE9FD300509F}"/>
    <cellStyle name="Normal 6 5 4 3 4" xfId="3299" xr:uid="{96545E74-E25F-4D85-8BE0-6253DEB2D0AF}"/>
    <cellStyle name="Normal 6 5 4 4" xfId="1674" xr:uid="{E49BF71B-EEE7-4880-9CAB-E2A49BBED685}"/>
    <cellStyle name="Normal 6 5 4 4 2" xfId="3300" xr:uid="{EE8F26A3-BC38-474F-A65D-A0AE284B541D}"/>
    <cellStyle name="Normal 6 5 4 4 3" xfId="3301" xr:uid="{E514E353-6714-4441-96F1-7C2A261FD1E3}"/>
    <cellStyle name="Normal 6 5 4 4 4" xfId="3302" xr:uid="{17451575-F6CF-4537-BBB0-F758B7EAEEDF}"/>
    <cellStyle name="Normal 6 5 4 5" xfId="3303" xr:uid="{34318F08-0F48-4256-9739-28641E4A6744}"/>
    <cellStyle name="Normal 6 5 4 6" xfId="3304" xr:uid="{66E75F6E-3F18-4354-890D-21B10E0D4030}"/>
    <cellStyle name="Normal 6 5 4 7" xfId="3305" xr:uid="{9BD440EC-DA3C-477A-A042-DE244877DDB8}"/>
    <cellStyle name="Normal 6 5 5" xfId="340" xr:uid="{A665A041-0830-4D34-8810-3E3E1DF771CF}"/>
    <cellStyle name="Normal 6 5 5 2" xfId="662" xr:uid="{2EED3A18-7566-4F10-A933-C5127C03891D}"/>
    <cellStyle name="Normal 6 5 5 2 2" xfId="1675" xr:uid="{982D0235-733B-443F-94CF-98B0C0C7115B}"/>
    <cellStyle name="Normal 6 5 5 2 3" xfId="3306" xr:uid="{50155973-9933-4ABF-9EA2-A8BDFCB5CB5B}"/>
    <cellStyle name="Normal 6 5 5 2 4" xfId="3307" xr:uid="{D2404AC3-11EE-4C02-8E11-966851B077ED}"/>
    <cellStyle name="Normal 6 5 5 3" xfId="1676" xr:uid="{F2FCCF8C-D54D-4F18-A087-EF149D40993A}"/>
    <cellStyle name="Normal 6 5 5 3 2" xfId="3308" xr:uid="{E638C4D3-C159-497D-8CCD-C389B77FF21B}"/>
    <cellStyle name="Normal 6 5 5 3 3" xfId="3309" xr:uid="{E9509C0B-6721-486C-A6FF-6FC5296A75F0}"/>
    <cellStyle name="Normal 6 5 5 3 4" xfId="3310" xr:uid="{D72CA8B4-88C5-4085-8727-40D7F3B32259}"/>
    <cellStyle name="Normal 6 5 5 4" xfId="3311" xr:uid="{163A7565-1535-422F-8373-9FA5342D5A3B}"/>
    <cellStyle name="Normal 6 5 5 5" xfId="3312" xr:uid="{C8FC4C53-FC76-4107-AE29-49775424F73B}"/>
    <cellStyle name="Normal 6 5 5 6" xfId="3313" xr:uid="{530B30FC-08FD-4790-9046-86CBE0965FC2}"/>
    <cellStyle name="Normal 6 5 6" xfId="663" xr:uid="{8037230E-45E7-402C-A8AD-AC5CB58DE770}"/>
    <cellStyle name="Normal 6 5 6 2" xfId="1677" xr:uid="{ACF21CA6-868E-4358-8964-76761EF6BB00}"/>
    <cellStyle name="Normal 6 5 6 2 2" xfId="3314" xr:uid="{EE7369A9-8548-49FE-B4DF-9CE20769E21E}"/>
    <cellStyle name="Normal 6 5 6 2 3" xfId="3315" xr:uid="{8FCA2497-21C1-41DB-9911-B85255F3EF7D}"/>
    <cellStyle name="Normal 6 5 6 2 4" xfId="3316" xr:uid="{BED21BDF-1281-4DF5-B935-7DB2FF67BF7D}"/>
    <cellStyle name="Normal 6 5 6 3" xfId="3317" xr:uid="{82215B44-E0CE-4E18-B994-FC3F0CC1A6FF}"/>
    <cellStyle name="Normal 6 5 6 4" xfId="3318" xr:uid="{E00EB6A0-0011-44C0-9780-BA3497F43077}"/>
    <cellStyle name="Normal 6 5 6 5" xfId="3319" xr:uid="{163B2961-69A3-4786-81B8-53FA77A7765A}"/>
    <cellStyle name="Normal 6 5 7" xfId="1678" xr:uid="{9568C273-7386-4A35-B348-49AE69C60BB0}"/>
    <cellStyle name="Normal 6 5 7 2" xfId="3320" xr:uid="{1A34CDC7-5AAF-4E85-97EB-EDE2F2B7CC8D}"/>
    <cellStyle name="Normal 6 5 7 3" xfId="3321" xr:uid="{3B5FBCB1-1E7F-4CBD-B552-AF1097C7DB93}"/>
    <cellStyle name="Normal 6 5 7 4" xfId="3322" xr:uid="{E6924D1B-CCE2-4C93-B3FD-D260E4EB6847}"/>
    <cellStyle name="Normal 6 5 8" xfId="3323" xr:uid="{4A585313-874E-42E5-A249-99C9FD93A6BC}"/>
    <cellStyle name="Normal 6 5 8 2" xfId="3324" xr:uid="{60EC7F04-25F7-4D38-94AC-BF0470AC34C5}"/>
    <cellStyle name="Normal 6 5 8 3" xfId="3325" xr:uid="{79021F9B-E350-46E2-A53D-B44BE4BFAFA3}"/>
    <cellStyle name="Normal 6 5 8 4" xfId="3326" xr:uid="{B31A41A9-1FB1-4B81-B8C0-FDDF202A9E21}"/>
    <cellStyle name="Normal 6 5 9" xfId="3327" xr:uid="{D409AA42-9FF2-4520-BD81-104CB886EF67}"/>
    <cellStyle name="Normal 6 6" xfId="125" xr:uid="{ACFE67E8-4B6B-4D1E-B2BE-8A3AA76BF5A9}"/>
    <cellStyle name="Normal 6 6 2" xfId="126" xr:uid="{F9786E23-9C70-47E1-A578-3077A01B2153}"/>
    <cellStyle name="Normal 6 6 2 2" xfId="341" xr:uid="{199093C0-D235-4748-A6C4-008BE9253452}"/>
    <cellStyle name="Normal 6 6 2 2 2" xfId="664" xr:uid="{F1E14FC5-00C3-4C39-8E3D-2840FAE9E414}"/>
    <cellStyle name="Normal 6 6 2 2 2 2" xfId="1679" xr:uid="{4575A5CF-5B4C-46DE-8D3C-9F8153463C74}"/>
    <cellStyle name="Normal 6 6 2 2 2 3" xfId="3328" xr:uid="{228374C9-E835-4364-8C3B-B5C1116F1D6C}"/>
    <cellStyle name="Normal 6 6 2 2 2 4" xfId="3329" xr:uid="{4F893EEF-D1D9-4289-8D54-F7ABF97730B4}"/>
    <cellStyle name="Normal 6 6 2 2 3" xfId="1680" xr:uid="{CAE09974-B550-4B73-B103-C0E81D765549}"/>
    <cellStyle name="Normal 6 6 2 2 3 2" xfId="3330" xr:uid="{32D4E5A3-E031-472B-914F-4BCD6D5387CC}"/>
    <cellStyle name="Normal 6 6 2 2 3 3" xfId="3331" xr:uid="{5F3A6F7C-58DF-4211-B122-C63A76932738}"/>
    <cellStyle name="Normal 6 6 2 2 3 4" xfId="3332" xr:uid="{009F9036-8CB6-4C1F-B9B5-B3EF04472928}"/>
    <cellStyle name="Normal 6 6 2 2 4" xfId="3333" xr:uid="{BA523E54-549E-468C-9573-2CFA97BC2CDA}"/>
    <cellStyle name="Normal 6 6 2 2 5" xfId="3334" xr:uid="{AEE88B86-73E1-4F1F-BE39-1284A000B40E}"/>
    <cellStyle name="Normal 6 6 2 2 6" xfId="3335" xr:uid="{57E6E616-D824-46A6-9566-27D820391FD3}"/>
    <cellStyle name="Normal 6 6 2 3" xfId="665" xr:uid="{4878C012-B5A9-4792-B514-124C47531840}"/>
    <cellStyle name="Normal 6 6 2 3 2" xfId="1681" xr:uid="{F694127C-267B-4F50-979E-CC9A1AA28537}"/>
    <cellStyle name="Normal 6 6 2 3 2 2" xfId="3336" xr:uid="{1280A11F-FA64-49BB-A0D5-5C5F2B3342D3}"/>
    <cellStyle name="Normal 6 6 2 3 2 3" xfId="3337" xr:uid="{729AE62A-80A5-4AD1-9DCC-09B4D11B4DCF}"/>
    <cellStyle name="Normal 6 6 2 3 2 4" xfId="3338" xr:uid="{0CD6338D-13FA-4E64-B10F-EF9389F976A8}"/>
    <cellStyle name="Normal 6 6 2 3 3" xfId="3339" xr:uid="{1865E9A8-B7CF-4661-B1CA-059410E8868C}"/>
    <cellStyle name="Normal 6 6 2 3 4" xfId="3340" xr:uid="{7EF5F95D-3886-4900-9B35-B24436063BED}"/>
    <cellStyle name="Normal 6 6 2 3 5" xfId="3341" xr:uid="{D747573A-8E56-43F5-97D9-C095968D59D3}"/>
    <cellStyle name="Normal 6 6 2 4" xfId="1682" xr:uid="{10F68C32-55A9-47B1-890A-DBB2B42D5A55}"/>
    <cellStyle name="Normal 6 6 2 4 2" xfId="3342" xr:uid="{B29B6C5A-C1BA-4C2A-8B56-FD91EE341D62}"/>
    <cellStyle name="Normal 6 6 2 4 3" xfId="3343" xr:uid="{7B2EC750-905A-42BD-B90F-42D15AC5A57A}"/>
    <cellStyle name="Normal 6 6 2 4 4" xfId="3344" xr:uid="{724EEFBE-5088-4A73-8156-3E3EDF62D0EA}"/>
    <cellStyle name="Normal 6 6 2 5" xfId="3345" xr:uid="{83B85946-520C-4C4F-82F9-259D410F8D19}"/>
    <cellStyle name="Normal 6 6 2 5 2" xfId="3346" xr:uid="{448F75CA-4B6A-494C-A797-017C0331DD3D}"/>
    <cellStyle name="Normal 6 6 2 5 3" xfId="3347" xr:uid="{A3D360FB-E8CA-461D-ADC7-1E5ED386510A}"/>
    <cellStyle name="Normal 6 6 2 5 4" xfId="3348" xr:uid="{BF9C6D3B-3EF6-4665-8F96-0BC6836BEBF7}"/>
    <cellStyle name="Normal 6 6 2 6" xfId="3349" xr:uid="{B020A85B-456F-4CAF-A07C-9C40FBCDDDA3}"/>
    <cellStyle name="Normal 6 6 2 7" xfId="3350" xr:uid="{B194BDA8-DF5E-427C-A236-D63B27C014EA}"/>
    <cellStyle name="Normal 6 6 2 8" xfId="3351" xr:uid="{3FD9333F-E6C9-41C5-B1F0-4ACE2BEF0DE4}"/>
    <cellStyle name="Normal 6 6 3" xfId="342" xr:uid="{5B807C2C-889C-4C67-A195-521AB8A94874}"/>
    <cellStyle name="Normal 6 6 3 2" xfId="666" xr:uid="{50CE71D2-AC2E-4091-A494-78D6410571C9}"/>
    <cellStyle name="Normal 6 6 3 2 2" xfId="667" xr:uid="{B41826A6-C556-46EE-8EAB-4B547B8DD2AF}"/>
    <cellStyle name="Normal 6 6 3 2 3" xfId="3352" xr:uid="{D5FD64B4-4C33-4998-9CD5-525BE52C985E}"/>
    <cellStyle name="Normal 6 6 3 2 4" xfId="3353" xr:uid="{1CDE4C93-D8D0-4FB9-82F0-660AE6E2A1D4}"/>
    <cellStyle name="Normal 6 6 3 3" xfId="668" xr:uid="{15714DC8-20E0-4DB8-AC9D-A59F1F8A0D02}"/>
    <cellStyle name="Normal 6 6 3 3 2" xfId="3354" xr:uid="{A977C1AF-5B43-4D14-89BB-EEE34AB0CC41}"/>
    <cellStyle name="Normal 6 6 3 3 3" xfId="3355" xr:uid="{92EE3302-AC50-4FC3-B3AA-593659F646DB}"/>
    <cellStyle name="Normal 6 6 3 3 4" xfId="3356" xr:uid="{E9FF1C9F-A3FF-401E-96D3-BAB6C82353A2}"/>
    <cellStyle name="Normal 6 6 3 4" xfId="3357" xr:uid="{95ACA9A9-2F07-4366-808B-4E18E8C2A228}"/>
    <cellStyle name="Normal 6 6 3 5" xfId="3358" xr:uid="{6A2F759D-BD32-4F54-8D07-598613353DAA}"/>
    <cellStyle name="Normal 6 6 3 6" xfId="3359" xr:uid="{A6E0B765-C123-4EA5-ACD0-2584269C93D0}"/>
    <cellStyle name="Normal 6 6 4" xfId="343" xr:uid="{161DAA86-3793-4FE3-866B-7BD0F10B2767}"/>
    <cellStyle name="Normal 6 6 4 2" xfId="669" xr:uid="{BBCFC90C-1229-4F9F-96F0-ECCDC0482F34}"/>
    <cellStyle name="Normal 6 6 4 2 2" xfId="3360" xr:uid="{8A818A9D-8191-4445-923D-E313184A4E77}"/>
    <cellStyle name="Normal 6 6 4 2 3" xfId="3361" xr:uid="{7337311D-82B0-4EC6-BF38-FBA260206F14}"/>
    <cellStyle name="Normal 6 6 4 2 4" xfId="3362" xr:uid="{6374EA76-8EA1-4AF0-9ABB-CC265BF71E14}"/>
    <cellStyle name="Normal 6 6 4 3" xfId="3363" xr:uid="{0DE174ED-7D2D-4B4E-9B5B-66E7808BB575}"/>
    <cellStyle name="Normal 6 6 4 4" xfId="3364" xr:uid="{90176781-20A9-4684-82DF-5751C810ABEB}"/>
    <cellStyle name="Normal 6 6 4 5" xfId="3365" xr:uid="{19C2BC69-7E31-4785-8875-B157647113A3}"/>
    <cellStyle name="Normal 6 6 5" xfId="670" xr:uid="{5AEDD4A3-2020-4266-97CB-EC9597686E56}"/>
    <cellStyle name="Normal 6 6 5 2" xfId="3366" xr:uid="{A6659627-7319-4D10-BB65-E054E10E0B71}"/>
    <cellStyle name="Normal 6 6 5 3" xfId="3367" xr:uid="{C2CB519D-CD09-4832-8B12-14FB4A0D92A3}"/>
    <cellStyle name="Normal 6 6 5 4" xfId="3368" xr:uid="{347D9B92-045A-4E02-B963-1EE2D38A1089}"/>
    <cellStyle name="Normal 6 6 6" xfId="3369" xr:uid="{EE3D8AB8-D592-4EE7-99D0-9E7208451ABD}"/>
    <cellStyle name="Normal 6 6 6 2" xfId="3370" xr:uid="{E6FCB03D-3F11-4819-8CD2-FC5E55603AE0}"/>
    <cellStyle name="Normal 6 6 6 3" xfId="3371" xr:uid="{23E31CF8-5CBC-42D7-8E67-0F2FD0A9349E}"/>
    <cellStyle name="Normal 6 6 6 4" xfId="3372" xr:uid="{7A3899A3-BB94-49B8-BAF3-0B11203F09D5}"/>
    <cellStyle name="Normal 6 6 7" xfId="3373" xr:uid="{4857DB80-84BB-4FDC-88E6-6DE1BFBFBD43}"/>
    <cellStyle name="Normal 6 6 8" xfId="3374" xr:uid="{3DEC8891-0A88-4283-A4E3-4A85BFC17088}"/>
    <cellStyle name="Normal 6 6 9" xfId="3375" xr:uid="{967661BE-3506-482B-A7E5-AE41DEA73573}"/>
    <cellStyle name="Normal 6 7" xfId="127" xr:uid="{058A1368-A4DE-442A-AB89-F6AF92996900}"/>
    <cellStyle name="Normal 6 7 2" xfId="344" xr:uid="{DEF71E0B-8149-46A7-B8D6-C274D2B08C8B}"/>
    <cellStyle name="Normal 6 7 2 2" xfId="671" xr:uid="{2815EAA2-FFA4-493D-A4BB-1ABC1C3BBDEF}"/>
    <cellStyle name="Normal 6 7 2 2 2" xfId="1683" xr:uid="{0739F5C6-0EB7-4ACA-AA72-43BDF43616EB}"/>
    <cellStyle name="Normal 6 7 2 2 2 2" xfId="1684" xr:uid="{62E8C697-F8D1-4507-9A23-B6DDD7070F91}"/>
    <cellStyle name="Normal 6 7 2 2 3" xfId="1685" xr:uid="{AE330825-42D1-467B-A012-9951A787917F}"/>
    <cellStyle name="Normal 6 7 2 2 4" xfId="3376" xr:uid="{BB440799-7538-49DF-A45A-0A22C1282E5B}"/>
    <cellStyle name="Normal 6 7 2 3" xfId="1686" xr:uid="{5A642C78-59CD-465C-84C3-903389F8049D}"/>
    <cellStyle name="Normal 6 7 2 3 2" xfId="1687" xr:uid="{9D586849-6D3E-4933-88A0-EC8064FF2B1E}"/>
    <cellStyle name="Normal 6 7 2 3 3" xfId="3377" xr:uid="{0FFC251B-8763-4390-B5AB-980CA903A27C}"/>
    <cellStyle name="Normal 6 7 2 3 4" xfId="3378" xr:uid="{C2897EF6-80BA-420F-8514-E7918D4BF833}"/>
    <cellStyle name="Normal 6 7 2 4" xfId="1688" xr:uid="{AC427B00-4B60-4280-9CA2-C5EBC8C9C615}"/>
    <cellStyle name="Normal 6 7 2 5" xfId="3379" xr:uid="{D4262F9B-52B2-47E8-9697-2FFDCC7EAFE7}"/>
    <cellStyle name="Normal 6 7 2 6" xfId="3380" xr:uid="{A767DCFA-3194-4DDB-94ED-2E489A78C817}"/>
    <cellStyle name="Normal 6 7 3" xfId="672" xr:uid="{D069D3C9-1FF3-4D6C-8F42-8B0020471A60}"/>
    <cellStyle name="Normal 6 7 3 2" xfId="1689" xr:uid="{9EE2C290-03B4-4307-B92B-6818F61BE83C}"/>
    <cellStyle name="Normal 6 7 3 2 2" xfId="1690" xr:uid="{60BB8AB1-0DD2-4336-8DE7-2FE1EADECBCD}"/>
    <cellStyle name="Normal 6 7 3 2 3" xfId="3381" xr:uid="{3EB8DF31-7E48-46A0-B4D6-48D4F5CE7C9E}"/>
    <cellStyle name="Normal 6 7 3 2 4" xfId="3382" xr:uid="{0047A038-C956-4057-A594-5C4703653F35}"/>
    <cellStyle name="Normal 6 7 3 3" xfId="1691" xr:uid="{D382E18D-6853-431E-A69C-4B459068F31C}"/>
    <cellStyle name="Normal 6 7 3 4" xfId="3383" xr:uid="{5668622C-DE4E-44C6-BB62-89EAAEE09327}"/>
    <cellStyle name="Normal 6 7 3 5" xfId="3384" xr:uid="{03F77D0D-6310-4446-BF87-3587397CD1CE}"/>
    <cellStyle name="Normal 6 7 4" xfId="1692" xr:uid="{1E3FCF45-4999-4FB1-9E63-D16E5F803066}"/>
    <cellStyle name="Normal 6 7 4 2" xfId="1693" xr:uid="{4F9083F5-9344-45F9-9B4B-AF69EE3A3563}"/>
    <cellStyle name="Normal 6 7 4 3" xfId="3385" xr:uid="{99B67719-929C-4081-9294-FA4DC623834C}"/>
    <cellStyle name="Normal 6 7 4 4" xfId="3386" xr:uid="{53E7623B-54E8-4D63-8527-457389E36135}"/>
    <cellStyle name="Normal 6 7 5" xfId="1694" xr:uid="{2CC2E30E-7A73-4D64-9829-20699F52F176}"/>
    <cellStyle name="Normal 6 7 5 2" xfId="3387" xr:uid="{1F6527A1-7A22-4EC4-9FD1-333C2D10A6F5}"/>
    <cellStyle name="Normal 6 7 5 3" xfId="3388" xr:uid="{8B76DF0D-43E7-4885-95A2-BEA7364A026B}"/>
    <cellStyle name="Normal 6 7 5 4" xfId="3389" xr:uid="{677ED895-39A7-42AF-BFFE-F33143DF8CC7}"/>
    <cellStyle name="Normal 6 7 6" xfId="3390" xr:uid="{5D5C6080-7ABC-4EE7-AF47-BBF7B02AFA59}"/>
    <cellStyle name="Normal 6 7 7" xfId="3391" xr:uid="{BFF2BA72-79A5-4577-A20E-BB8A4A1EB76A}"/>
    <cellStyle name="Normal 6 7 8" xfId="3392" xr:uid="{CFD9E707-2019-4407-933A-D1FA7B2ECE81}"/>
    <cellStyle name="Normal 6 8" xfId="345" xr:uid="{F2FF9A48-91D6-466F-9877-8B6299FB23A4}"/>
    <cellStyle name="Normal 6 8 2" xfId="673" xr:uid="{6BF3B212-A3BA-4D6C-9F62-5348C1657281}"/>
    <cellStyle name="Normal 6 8 2 2" xfId="674" xr:uid="{A8AF3E8C-9832-46A2-BFB8-987F00DDDD08}"/>
    <cellStyle name="Normal 6 8 2 2 2" xfId="1695" xr:uid="{28D5D575-6864-4C40-A983-ADB611F5C175}"/>
    <cellStyle name="Normal 6 8 2 2 3" xfId="3393" xr:uid="{DF9AD8AF-F164-4AFD-BD82-E1F5B7DB08F6}"/>
    <cellStyle name="Normal 6 8 2 2 4" xfId="3394" xr:uid="{BF915C1F-2356-4512-BCB2-DCDBC11000D5}"/>
    <cellStyle name="Normal 6 8 2 3" xfId="1696" xr:uid="{4D7B2F29-D7A5-430A-99B8-67F49B71DD13}"/>
    <cellStyle name="Normal 6 8 2 4" xfId="3395" xr:uid="{6CF77EC2-2C1B-476E-9EBF-0924E945B843}"/>
    <cellStyle name="Normal 6 8 2 5" xfId="3396" xr:uid="{AF653D13-D2D4-41F4-96BE-F31C53E9FA2D}"/>
    <cellStyle name="Normal 6 8 3" xfId="675" xr:uid="{1A306A01-C0E2-4F9F-9587-2E0A8F0186ED}"/>
    <cellStyle name="Normal 6 8 3 2" xfId="1697" xr:uid="{B05D22C7-69BF-4962-8B52-F3058002E2B9}"/>
    <cellStyle name="Normal 6 8 3 3" xfId="3397" xr:uid="{3E91B4DF-038E-4724-B453-E22DB82B93F9}"/>
    <cellStyle name="Normal 6 8 3 4" xfId="3398" xr:uid="{F1DA44A9-935F-4488-B82D-9EEFCFF7803A}"/>
    <cellStyle name="Normal 6 8 4" xfId="1698" xr:uid="{D26405E8-82C7-4CE5-AD30-7C433197A3EF}"/>
    <cellStyle name="Normal 6 8 4 2" xfId="3399" xr:uid="{A1008C0F-6E68-4D40-96F5-B9DBCC0E6A16}"/>
    <cellStyle name="Normal 6 8 4 3" xfId="3400" xr:uid="{882E2BF6-8204-4BCD-823F-89A7FAE43FEE}"/>
    <cellStyle name="Normal 6 8 4 4" xfId="3401" xr:uid="{43C18116-091B-453A-B79E-9A72389A1B4F}"/>
    <cellStyle name="Normal 6 8 5" xfId="3402" xr:uid="{6EAB5C28-F088-439B-959B-51F45EB3FC4D}"/>
    <cellStyle name="Normal 6 8 6" xfId="3403" xr:uid="{EE9ECD88-BB32-4CB0-A6D9-19D1E6148F99}"/>
    <cellStyle name="Normal 6 8 7" xfId="3404" xr:uid="{B4ECC99D-402E-49EA-9663-88D053708227}"/>
    <cellStyle name="Normal 6 9" xfId="346" xr:uid="{033CDAEE-21CB-4A2F-B40D-0F8BD4DFF732}"/>
    <cellStyle name="Normal 6 9 2" xfId="676" xr:uid="{D30BD639-316D-4A06-BD9A-80E67BEB5617}"/>
    <cellStyle name="Normal 6 9 2 2" xfId="1699" xr:uid="{2242C090-03BC-41C5-87F1-50BAD5DD097F}"/>
    <cellStyle name="Normal 6 9 2 3" xfId="3405" xr:uid="{AB60F229-8C98-4EF3-AED1-67D8F9807E85}"/>
    <cellStyle name="Normal 6 9 2 4" xfId="3406" xr:uid="{5A5DFDED-DCA7-4CED-937F-5721E5949346}"/>
    <cellStyle name="Normal 6 9 3" xfId="1700" xr:uid="{CBD341DA-D2B6-4977-9406-FC4EF1A13163}"/>
    <cellStyle name="Normal 6 9 3 2" xfId="3407" xr:uid="{E8F6F2EB-2807-40F5-86BC-8A683E613D7A}"/>
    <cellStyle name="Normal 6 9 3 3" xfId="3408" xr:uid="{FEAB1D33-92D6-4759-A800-C9D9DB946241}"/>
    <cellStyle name="Normal 6 9 3 4" xfId="3409" xr:uid="{4404BD0B-6581-49CF-AA18-F472B9DF6C98}"/>
    <cellStyle name="Normal 6 9 4" xfId="3410" xr:uid="{251626E9-6818-4906-A2EA-DEF0EFBC1F80}"/>
    <cellStyle name="Normal 6 9 5" xfId="3411" xr:uid="{C5F9E42F-1FB0-47F3-9443-34C57B6358C4}"/>
    <cellStyle name="Normal 6 9 6" xfId="3412" xr:uid="{C6D2ED15-A3C0-449C-A8A8-1C3C75D1D337}"/>
    <cellStyle name="Normal 7" xfId="128" xr:uid="{D9B6237F-571C-485D-9D79-773D3160BB03}"/>
    <cellStyle name="Normal 7 10" xfId="1701" xr:uid="{E6F3F308-7CF6-4314-856D-CB42C0C3C855}"/>
    <cellStyle name="Normal 7 10 2" xfId="3413" xr:uid="{65B41C90-8B15-4DA3-AD3A-C0B9EDBD099E}"/>
    <cellStyle name="Normal 7 10 3" xfId="3414" xr:uid="{B248A510-74A5-4683-87A0-378005AB2955}"/>
    <cellStyle name="Normal 7 10 4" xfId="3415" xr:uid="{00117707-6118-4B02-AC5B-5416BF78FC28}"/>
    <cellStyle name="Normal 7 11" xfId="3416" xr:uid="{172893D3-8718-45D1-AC9F-41313D894B82}"/>
    <cellStyle name="Normal 7 11 2" xfId="3417" xr:uid="{1D882091-49F5-4BAD-9F48-9819A9D25D64}"/>
    <cellStyle name="Normal 7 11 3" xfId="3418" xr:uid="{D5F4CD69-5EEC-4FBE-B0E7-34DC68805D90}"/>
    <cellStyle name="Normal 7 11 4" xfId="3419" xr:uid="{75790047-55F6-4C8E-B9C6-A48EE5326746}"/>
    <cellStyle name="Normal 7 12" xfId="3420" xr:uid="{39ADF9FE-1691-4722-B12B-ABEEB01F2944}"/>
    <cellStyle name="Normal 7 12 2" xfId="3421" xr:uid="{B7291C6B-F5A3-4ADD-86E2-6071265BA09A}"/>
    <cellStyle name="Normal 7 13" xfId="3422" xr:uid="{FEBD309C-85AC-44C9-81DF-DA8DD04AD348}"/>
    <cellStyle name="Normal 7 14" xfId="3423" xr:uid="{329E84BD-513A-4C8D-8E7B-D7E33AE79CE9}"/>
    <cellStyle name="Normal 7 15" xfId="3424" xr:uid="{62072BEA-3A6A-4CC5-8080-4E48FE014297}"/>
    <cellStyle name="Normal 7 2" xfId="129" xr:uid="{F364426B-0505-446B-B6EC-FAAD26FE4A5C}"/>
    <cellStyle name="Normal 7 2 10" xfId="3425" xr:uid="{3680F3B5-D93E-466E-AB56-BE3D99D94BCA}"/>
    <cellStyle name="Normal 7 2 11" xfId="3426" xr:uid="{6E597692-22D5-4EB8-B9A0-CE62506C28BB}"/>
    <cellStyle name="Normal 7 2 2" xfId="130" xr:uid="{4FDCD078-6835-4278-BC17-1C4A8DFBCB20}"/>
    <cellStyle name="Normal 7 2 2 2" xfId="131" xr:uid="{30DB1167-804E-4571-8707-E61DBE28008F}"/>
    <cellStyle name="Normal 7 2 2 2 2" xfId="347" xr:uid="{EF04A03A-C8F9-4982-8504-863806AD95A6}"/>
    <cellStyle name="Normal 7 2 2 2 2 2" xfId="677" xr:uid="{8B56D59B-17D4-4F04-8C9E-0C2C8FA1E2CF}"/>
    <cellStyle name="Normal 7 2 2 2 2 2 2" xfId="678" xr:uid="{BB275D5A-04A0-41E8-8BC8-037F2BA8556C}"/>
    <cellStyle name="Normal 7 2 2 2 2 2 2 2" xfId="1702" xr:uid="{A57BCF08-BE12-47E0-9931-E50833C1D3AD}"/>
    <cellStyle name="Normal 7 2 2 2 2 2 2 2 2" xfId="1703" xr:uid="{2505B6D5-331E-4E05-9B5C-48A92E2540BE}"/>
    <cellStyle name="Normal 7 2 2 2 2 2 2 3" xfId="1704" xr:uid="{A79FE8A6-38D4-476C-98FF-F22DE42875C3}"/>
    <cellStyle name="Normal 7 2 2 2 2 2 3" xfId="1705" xr:uid="{5C3A22A1-6CCF-444E-99C1-FD2C4F58D473}"/>
    <cellStyle name="Normal 7 2 2 2 2 2 3 2" xfId="1706" xr:uid="{3602E9E1-8905-4715-A930-8D599E98E468}"/>
    <cellStyle name="Normal 7 2 2 2 2 2 4" xfId="1707" xr:uid="{3D6FE668-201A-4D9B-BAAF-08B0A2DFA1F0}"/>
    <cellStyle name="Normal 7 2 2 2 2 3" xfId="679" xr:uid="{10D82C82-AB68-4C19-82DC-769977DC0C7B}"/>
    <cellStyle name="Normal 7 2 2 2 2 3 2" xfId="1708" xr:uid="{9126B8B4-668B-4678-874D-55FE80531FA7}"/>
    <cellStyle name="Normal 7 2 2 2 2 3 2 2" xfId="1709" xr:uid="{79DD3348-E385-48D8-927C-70A17C8F7D59}"/>
    <cellStyle name="Normal 7 2 2 2 2 3 3" xfId="1710" xr:uid="{2399986D-C693-43D8-839A-A73C0FBB7659}"/>
    <cellStyle name="Normal 7 2 2 2 2 3 4" xfId="3427" xr:uid="{83C026B9-3478-46F6-971D-965008A75E59}"/>
    <cellStyle name="Normal 7 2 2 2 2 4" xfId="1711" xr:uid="{B4BD67D2-1B9C-44A8-A282-812CC7B0012B}"/>
    <cellStyle name="Normal 7 2 2 2 2 4 2" xfId="1712" xr:uid="{EABC5060-C872-4335-8F09-D37E79EB4FF4}"/>
    <cellStyle name="Normal 7 2 2 2 2 5" xfId="1713" xr:uid="{4D32E88A-72C8-41A2-B800-2E3419799AF9}"/>
    <cellStyle name="Normal 7 2 2 2 2 6" xfId="3428" xr:uid="{34315D74-C917-4CF8-98FE-F6E6A42CE542}"/>
    <cellStyle name="Normal 7 2 2 2 3" xfId="348" xr:uid="{1B448D43-3013-4867-9955-95AB4F0A5B2D}"/>
    <cellStyle name="Normal 7 2 2 2 3 2" xfId="680" xr:uid="{DBFD622E-C47C-4856-8D82-C3AB8A4DD96A}"/>
    <cellStyle name="Normal 7 2 2 2 3 2 2" xfId="681" xr:uid="{79CF05C7-4764-40E3-A43A-CD751034225F}"/>
    <cellStyle name="Normal 7 2 2 2 3 2 2 2" xfId="1714" xr:uid="{9F82D38F-EFAE-482A-90D1-8F359AB1D191}"/>
    <cellStyle name="Normal 7 2 2 2 3 2 2 2 2" xfId="1715" xr:uid="{C630E0EE-B03E-4CA7-B347-827D131CEB8D}"/>
    <cellStyle name="Normal 7 2 2 2 3 2 2 3" xfId="1716" xr:uid="{3646C7B0-0ED8-462F-8603-D0437F687629}"/>
    <cellStyle name="Normal 7 2 2 2 3 2 3" xfId="1717" xr:uid="{4FCD26D0-5C1C-475E-A383-AEA7EC8DBC5E}"/>
    <cellStyle name="Normal 7 2 2 2 3 2 3 2" xfId="1718" xr:uid="{6E178668-3FCA-4E60-B163-A5804958A812}"/>
    <cellStyle name="Normal 7 2 2 2 3 2 4" xfId="1719" xr:uid="{3AF6E5E2-4B0F-458A-B0EF-DE66890EB442}"/>
    <cellStyle name="Normal 7 2 2 2 3 3" xfId="682" xr:uid="{0D3AE47F-06BA-4578-86F2-F427E876F34D}"/>
    <cellStyle name="Normal 7 2 2 2 3 3 2" xfId="1720" xr:uid="{C3716BF7-0CD9-44AC-8545-46D970CDF8AF}"/>
    <cellStyle name="Normal 7 2 2 2 3 3 2 2" xfId="1721" xr:uid="{6F204D38-EF6A-415F-8EE5-F0DD03C39662}"/>
    <cellStyle name="Normal 7 2 2 2 3 3 3" xfId="1722" xr:uid="{F5F0944F-7C09-44BC-8677-BAB1850E4564}"/>
    <cellStyle name="Normal 7 2 2 2 3 4" xfId="1723" xr:uid="{C2C19268-F57B-46BB-905C-AA4B9A2E3F82}"/>
    <cellStyle name="Normal 7 2 2 2 3 4 2" xfId="1724" xr:uid="{4EA159FE-8D4F-427C-BFC4-3B503F2C6F91}"/>
    <cellStyle name="Normal 7 2 2 2 3 5" xfId="1725" xr:uid="{706292CF-7067-4996-9535-F90C20F63FD6}"/>
    <cellStyle name="Normal 7 2 2 2 4" xfId="683" xr:uid="{A12B050A-B4D3-43A4-8D00-1B5FF69A127A}"/>
    <cellStyle name="Normal 7 2 2 2 4 2" xfId="684" xr:uid="{07A4DCEA-110F-4D90-8011-8E4E0A288953}"/>
    <cellStyle name="Normal 7 2 2 2 4 2 2" xfId="1726" xr:uid="{DFEA5974-9EB9-4827-82A1-02B24A1608D6}"/>
    <cellStyle name="Normal 7 2 2 2 4 2 2 2" xfId="1727" xr:uid="{3D9792D9-604B-4C6C-90E3-E51CC0646B09}"/>
    <cellStyle name="Normal 7 2 2 2 4 2 3" xfId="1728" xr:uid="{4A062893-E7E1-4FB6-A967-B4DD55F4945F}"/>
    <cellStyle name="Normal 7 2 2 2 4 3" xfId="1729" xr:uid="{0F5991C7-2082-4F36-B9D1-5CB5407AB978}"/>
    <cellStyle name="Normal 7 2 2 2 4 3 2" xfId="1730" xr:uid="{38C88A15-7D28-4B19-8188-65393F248839}"/>
    <cellStyle name="Normal 7 2 2 2 4 4" xfId="1731" xr:uid="{DC78E104-80B1-4D20-A5BB-A9804C2F22B3}"/>
    <cellStyle name="Normal 7 2 2 2 5" xfId="685" xr:uid="{15BA45E6-58F7-482A-B480-E209E3D93E00}"/>
    <cellStyle name="Normal 7 2 2 2 5 2" xfId="1732" xr:uid="{E0C4B707-D472-4837-96BA-AD87A1A45E1D}"/>
    <cellStyle name="Normal 7 2 2 2 5 2 2" xfId="1733" xr:uid="{2701D80C-2568-4D89-9A8D-D219B751F297}"/>
    <cellStyle name="Normal 7 2 2 2 5 3" xfId="1734" xr:uid="{5396946D-3D63-4368-9965-D1E2DD37FF49}"/>
    <cellStyle name="Normal 7 2 2 2 5 4" xfId="3429" xr:uid="{B364DA07-5CB7-4367-86DD-86029E6B6F1C}"/>
    <cellStyle name="Normal 7 2 2 2 6" xfId="1735" xr:uid="{012F5CEC-B3CF-41BC-B11B-74B8ED29FA97}"/>
    <cellStyle name="Normal 7 2 2 2 6 2" xfId="1736" xr:uid="{50852A1D-BD0C-4639-AF88-A6F0CCC0F7D5}"/>
    <cellStyle name="Normal 7 2 2 2 7" xfId="1737" xr:uid="{D1A32A4E-3A88-4CF1-B2AC-485DBAF3FBB3}"/>
    <cellStyle name="Normal 7 2 2 2 8" xfId="3430" xr:uid="{7AEDB8BD-ED94-44C4-B815-DBE1F8B1EE6F}"/>
    <cellStyle name="Normal 7 2 2 3" xfId="349" xr:uid="{B61E3841-930A-4E4A-BC96-5C0ADBB0C432}"/>
    <cellStyle name="Normal 7 2 2 3 2" xfId="686" xr:uid="{C5B616C3-5CC8-4100-B112-981A6A0F894F}"/>
    <cellStyle name="Normal 7 2 2 3 2 2" xfId="687" xr:uid="{72A1EA6A-AD9E-4453-9438-340156A35158}"/>
    <cellStyle name="Normal 7 2 2 3 2 2 2" xfId="1738" xr:uid="{413140A5-E6F2-462A-B5DE-F63D99A26CA7}"/>
    <cellStyle name="Normal 7 2 2 3 2 2 2 2" xfId="1739" xr:uid="{0C65B0DC-9948-4886-91CF-EF856C84691E}"/>
    <cellStyle name="Normal 7 2 2 3 2 2 3" xfId="1740" xr:uid="{4EEDFFB7-2B94-4121-96C0-18F1EACA6518}"/>
    <cellStyle name="Normal 7 2 2 3 2 3" xfId="1741" xr:uid="{B580B685-380F-4EA9-9680-8F710894D26C}"/>
    <cellStyle name="Normal 7 2 2 3 2 3 2" xfId="1742" xr:uid="{BE0D1ED7-1957-4A5E-AA22-F6ECFE8D19CC}"/>
    <cellStyle name="Normal 7 2 2 3 2 4" xfId="1743" xr:uid="{06646CE2-2792-498A-BC81-89CB15B8F18A}"/>
    <cellStyle name="Normal 7 2 2 3 3" xfId="688" xr:uid="{687487CC-9A59-4D8B-8202-41C12DD76808}"/>
    <cellStyle name="Normal 7 2 2 3 3 2" xfId="1744" xr:uid="{A66F43DC-FEAD-4D33-91AF-74C1CD374CE3}"/>
    <cellStyle name="Normal 7 2 2 3 3 2 2" xfId="1745" xr:uid="{F48B0825-7D06-4637-A7A9-5C3EEC40776B}"/>
    <cellStyle name="Normal 7 2 2 3 3 3" xfId="1746" xr:uid="{AFD23805-630D-4A10-95FC-FB371D2C4219}"/>
    <cellStyle name="Normal 7 2 2 3 3 4" xfId="3431" xr:uid="{F23D007D-D546-4C26-B8B1-4B3003B4E75C}"/>
    <cellStyle name="Normal 7 2 2 3 4" xfId="1747" xr:uid="{1975543A-2E19-451A-9CEE-DE8D40DD31FF}"/>
    <cellStyle name="Normal 7 2 2 3 4 2" xfId="1748" xr:uid="{044A7386-9202-440F-8E3D-731275A8B912}"/>
    <cellStyle name="Normal 7 2 2 3 5" xfId="1749" xr:uid="{C90A4E7A-5E93-4F2B-9C44-ED37349529F0}"/>
    <cellStyle name="Normal 7 2 2 3 6" xfId="3432" xr:uid="{D8DA39BB-BE84-489E-9320-BA42F45F2752}"/>
    <cellStyle name="Normal 7 2 2 4" xfId="350" xr:uid="{78D17A61-D67B-4EFD-8786-9A0ED93073A2}"/>
    <cellStyle name="Normal 7 2 2 4 2" xfId="689" xr:uid="{66A20343-9AAD-4BDD-B898-D4F24C06133D}"/>
    <cellStyle name="Normal 7 2 2 4 2 2" xfId="690" xr:uid="{F6849386-B32E-4055-8AE6-4BCFDDF04464}"/>
    <cellStyle name="Normal 7 2 2 4 2 2 2" xfId="1750" xr:uid="{7F57D936-B7F1-48B8-B5B1-759B3F582043}"/>
    <cellStyle name="Normal 7 2 2 4 2 2 2 2" xfId="1751" xr:uid="{C7710E95-97BD-4808-A6B0-5DD1F504EA0E}"/>
    <cellStyle name="Normal 7 2 2 4 2 2 3" xfId="1752" xr:uid="{2B3FA9CC-B1D3-4B51-B978-EA55A90E3605}"/>
    <cellStyle name="Normal 7 2 2 4 2 3" xfId="1753" xr:uid="{C1F54313-0CCD-4A2C-95CF-FEFD4CF22AE8}"/>
    <cellStyle name="Normal 7 2 2 4 2 3 2" xfId="1754" xr:uid="{41823CFA-0C1E-43DE-8194-70FAE508040F}"/>
    <cellStyle name="Normal 7 2 2 4 2 4" xfId="1755" xr:uid="{F2A38CFA-789E-4B21-B744-FC336354B8F4}"/>
    <cellStyle name="Normal 7 2 2 4 3" xfId="691" xr:uid="{8A5D43D1-4077-42D7-8648-F93015B229F3}"/>
    <cellStyle name="Normal 7 2 2 4 3 2" xfId="1756" xr:uid="{46CC4B31-8D84-47FE-B09A-16115C70E575}"/>
    <cellStyle name="Normal 7 2 2 4 3 2 2" xfId="1757" xr:uid="{68BFC462-C367-46EE-BFB3-DCE2046E585F}"/>
    <cellStyle name="Normal 7 2 2 4 3 3" xfId="1758" xr:uid="{B1CFC5E0-CBB7-40E9-BF4E-23BCAAE05DB8}"/>
    <cellStyle name="Normal 7 2 2 4 4" xfId="1759" xr:uid="{E5CCE71B-B67A-4614-8244-1A0A86F9239C}"/>
    <cellStyle name="Normal 7 2 2 4 4 2" xfId="1760" xr:uid="{1ABF89E6-F0DD-41C4-AC5B-CF7655BF1273}"/>
    <cellStyle name="Normal 7 2 2 4 5" xfId="1761" xr:uid="{B8A9043D-65D6-42DC-A76E-F3F8744EB9FC}"/>
    <cellStyle name="Normal 7 2 2 5" xfId="351" xr:uid="{9EC08692-0B24-4D6D-B8A1-CDEE2C5763EA}"/>
    <cellStyle name="Normal 7 2 2 5 2" xfId="692" xr:uid="{87D17F4A-B084-49B5-81FE-9E9A8A3065C2}"/>
    <cellStyle name="Normal 7 2 2 5 2 2" xfId="1762" xr:uid="{079CF239-9419-4B5E-9810-D6E08195DBF5}"/>
    <cellStyle name="Normal 7 2 2 5 2 2 2" xfId="1763" xr:uid="{0666A3D9-B794-4E81-92D6-AEC0A1DF5B0B}"/>
    <cellStyle name="Normal 7 2 2 5 2 3" xfId="1764" xr:uid="{790155AB-19E5-42BA-8514-EF3A7637BBC3}"/>
    <cellStyle name="Normal 7 2 2 5 3" xfId="1765" xr:uid="{C4FC9C96-3BC6-41E1-9687-A2EB3AD1C322}"/>
    <cellStyle name="Normal 7 2 2 5 3 2" xfId="1766" xr:uid="{F13DAFAC-51C3-4CEA-B04C-B650797C20FF}"/>
    <cellStyle name="Normal 7 2 2 5 4" xfId="1767" xr:uid="{4EF92DAF-5EF4-4975-BACA-1526F82C6EA9}"/>
    <cellStyle name="Normal 7 2 2 6" xfId="693" xr:uid="{39FF9552-864D-4DED-9669-E817D0ACF07D}"/>
    <cellStyle name="Normal 7 2 2 6 2" xfId="1768" xr:uid="{E748EB90-CFF2-4A5F-AEAC-B84504B3076A}"/>
    <cellStyle name="Normal 7 2 2 6 2 2" xfId="1769" xr:uid="{09AF1D12-7DBD-4EFD-840D-ECA2DEF79BC1}"/>
    <cellStyle name="Normal 7 2 2 6 3" xfId="1770" xr:uid="{0C274F0D-5680-41A9-ACF3-1E876E232BF3}"/>
    <cellStyle name="Normal 7 2 2 6 4" xfId="3433" xr:uid="{BC1C0BD1-0E3D-40FE-A695-B2A3D29D75EB}"/>
    <cellStyle name="Normal 7 2 2 7" xfId="1771" xr:uid="{C6801B66-3E7E-42AB-A346-86BBACE5D0D1}"/>
    <cellStyle name="Normal 7 2 2 7 2" xfId="1772" xr:uid="{7BF6F647-EB42-4D2D-926D-E582BBFCBADF}"/>
    <cellStyle name="Normal 7 2 2 8" xfId="1773" xr:uid="{289D462D-EE33-4B2D-BF88-0335798368BE}"/>
    <cellStyle name="Normal 7 2 2 9" xfId="3434" xr:uid="{85BAB16B-F9D9-465F-A942-0E1EE282E4EE}"/>
    <cellStyle name="Normal 7 2 3" xfId="132" xr:uid="{A3818D13-664C-44C4-92CA-49D792ED7985}"/>
    <cellStyle name="Normal 7 2 3 2" xfId="133" xr:uid="{F85411D8-9E02-4E91-B267-AD436E4DBDD5}"/>
    <cellStyle name="Normal 7 2 3 2 2" xfId="694" xr:uid="{2CA872B0-00E1-40EA-9FA1-D92E45604333}"/>
    <cellStyle name="Normal 7 2 3 2 2 2" xfId="695" xr:uid="{164ECD2D-C28E-4654-8710-10D4C697BD02}"/>
    <cellStyle name="Normal 7 2 3 2 2 2 2" xfId="1774" xr:uid="{D97F07BD-DB21-482A-8E89-DC7CD8DC9B8F}"/>
    <cellStyle name="Normal 7 2 3 2 2 2 2 2" xfId="1775" xr:uid="{93FEE9A3-BDA9-4A66-94F8-31A6B20801D4}"/>
    <cellStyle name="Normal 7 2 3 2 2 2 3" xfId="1776" xr:uid="{E0F4A388-20AB-4550-855F-C2E9BD957A78}"/>
    <cellStyle name="Normal 7 2 3 2 2 3" xfId="1777" xr:uid="{83BEEF6F-B488-4D7D-8339-ABC6D790587C}"/>
    <cellStyle name="Normal 7 2 3 2 2 3 2" xfId="1778" xr:uid="{789E4C49-D9CF-4728-9FF9-4BB043B6A4E0}"/>
    <cellStyle name="Normal 7 2 3 2 2 4" xfId="1779" xr:uid="{BEBFED3E-2734-4F59-BE4B-D0F9B855BA2B}"/>
    <cellStyle name="Normal 7 2 3 2 3" xfId="696" xr:uid="{193DB816-7291-49FB-94B9-216BD228EFFF}"/>
    <cellStyle name="Normal 7 2 3 2 3 2" xfId="1780" xr:uid="{39038332-3155-4079-B587-A84FF05EA1C2}"/>
    <cellStyle name="Normal 7 2 3 2 3 2 2" xfId="1781" xr:uid="{F022BF6E-5CF3-4E6D-8F95-098345D09074}"/>
    <cellStyle name="Normal 7 2 3 2 3 3" xfId="1782" xr:uid="{8AA84DCD-61EF-43A5-BD21-208A609BA60E}"/>
    <cellStyle name="Normal 7 2 3 2 3 4" xfId="3435" xr:uid="{CC361320-C109-4D63-BFAC-064BD3402AE7}"/>
    <cellStyle name="Normal 7 2 3 2 4" xfId="1783" xr:uid="{DE42E888-FD79-46B7-8772-AF49381F3C05}"/>
    <cellStyle name="Normal 7 2 3 2 4 2" xfId="1784" xr:uid="{453DDC0D-B594-4126-8DDD-19792EFA51FD}"/>
    <cellStyle name="Normal 7 2 3 2 5" xfId="1785" xr:uid="{4D79635D-2ACA-48E1-BA79-17368D1C5472}"/>
    <cellStyle name="Normal 7 2 3 2 6" xfId="3436" xr:uid="{4738796E-13D8-423E-8E33-A71775027B8F}"/>
    <cellStyle name="Normal 7 2 3 3" xfId="352" xr:uid="{CC8CFA71-7014-4C78-8C96-23367E300D63}"/>
    <cellStyle name="Normal 7 2 3 3 2" xfId="697" xr:uid="{67F3F1E2-F482-47FC-AA1A-70F7BA758013}"/>
    <cellStyle name="Normal 7 2 3 3 2 2" xfId="698" xr:uid="{4AA475F5-97A2-42E6-9817-50E80674A9D1}"/>
    <cellStyle name="Normal 7 2 3 3 2 2 2" xfId="1786" xr:uid="{754E96BF-97EC-41DB-BD05-5E21C6142B8F}"/>
    <cellStyle name="Normal 7 2 3 3 2 2 2 2" xfId="1787" xr:uid="{8F594504-ADF2-4399-A534-AD090A1A1C39}"/>
    <cellStyle name="Normal 7 2 3 3 2 2 3" xfId="1788" xr:uid="{8DC00415-6002-46C3-B22A-EFCB30B90B69}"/>
    <cellStyle name="Normal 7 2 3 3 2 3" xfId="1789" xr:uid="{3FA63271-4894-45B8-94F1-32E60744DE50}"/>
    <cellStyle name="Normal 7 2 3 3 2 3 2" xfId="1790" xr:uid="{3A853FE3-238E-4489-A7D3-78A0741CF566}"/>
    <cellStyle name="Normal 7 2 3 3 2 4" xfId="1791" xr:uid="{78229C8A-6BFD-467B-9A58-FE90430FCE24}"/>
    <cellStyle name="Normal 7 2 3 3 3" xfId="699" xr:uid="{29F61115-2B9F-4953-8129-0BE531D0BF2C}"/>
    <cellStyle name="Normal 7 2 3 3 3 2" xfId="1792" xr:uid="{D1299FCF-62A0-4308-A499-539DDB727225}"/>
    <cellStyle name="Normal 7 2 3 3 3 2 2" xfId="1793" xr:uid="{C0AB50CF-A285-43A9-9DE0-E962384AC9B7}"/>
    <cellStyle name="Normal 7 2 3 3 3 3" xfId="1794" xr:uid="{3B8953DB-CF6B-437D-811D-BE5250FB0576}"/>
    <cellStyle name="Normal 7 2 3 3 4" xfId="1795" xr:uid="{DE08572F-4D0F-4EE1-ADF5-6A00AD1053AC}"/>
    <cellStyle name="Normal 7 2 3 3 4 2" xfId="1796" xr:uid="{C67F4BD4-7636-4EFF-A6E1-EA3A7D3D5543}"/>
    <cellStyle name="Normal 7 2 3 3 5" xfId="1797" xr:uid="{0079F611-E96D-48A7-87C9-C242177EDFB2}"/>
    <cellStyle name="Normal 7 2 3 4" xfId="353" xr:uid="{5613BF42-47AC-463A-985D-F78B1E8282AD}"/>
    <cellStyle name="Normal 7 2 3 4 2" xfId="700" xr:uid="{30BBF84C-D60C-4155-ACD0-EBE44234EFE7}"/>
    <cellStyle name="Normal 7 2 3 4 2 2" xfId="1798" xr:uid="{7F7C8392-00FB-4705-B5C9-2973A1A9C2DD}"/>
    <cellStyle name="Normal 7 2 3 4 2 2 2" xfId="1799" xr:uid="{8A25CF0C-7A83-4A7D-8A08-1891E736BB3A}"/>
    <cellStyle name="Normal 7 2 3 4 2 3" xfId="1800" xr:uid="{1019DC35-E554-4E5E-8BAD-4BA6DF73E593}"/>
    <cellStyle name="Normal 7 2 3 4 3" xfId="1801" xr:uid="{06BABCA7-4FD1-4E46-A132-835486B6E592}"/>
    <cellStyle name="Normal 7 2 3 4 3 2" xfId="1802" xr:uid="{8BBCE27C-A886-4B61-AB4D-ACBCF213769A}"/>
    <cellStyle name="Normal 7 2 3 4 4" xfId="1803" xr:uid="{DA18C3D9-A7F7-40F2-A91C-4F5D34684EE0}"/>
    <cellStyle name="Normal 7 2 3 5" xfId="701" xr:uid="{D0846A04-D22D-4A04-8494-BB1B90329961}"/>
    <cellStyle name="Normal 7 2 3 5 2" xfId="1804" xr:uid="{8CDCE7A8-A7BA-492B-A2EE-CE910AAD5AAA}"/>
    <cellStyle name="Normal 7 2 3 5 2 2" xfId="1805" xr:uid="{D0108383-8ABD-423A-98E6-7A0B008283DB}"/>
    <cellStyle name="Normal 7 2 3 5 3" xfId="1806" xr:uid="{D6C4D8DA-28F7-4DCE-8DFB-FD7764C479E7}"/>
    <cellStyle name="Normal 7 2 3 5 4" xfId="3437" xr:uid="{826BA518-BF55-43B3-9DCD-A07467D41A2F}"/>
    <cellStyle name="Normal 7 2 3 6" xfId="1807" xr:uid="{E74DF4A4-E992-4415-94D0-5474FBD161B9}"/>
    <cellStyle name="Normal 7 2 3 6 2" xfId="1808" xr:uid="{B03DF3A8-D5E8-4549-9EEC-A3F5502EB0AB}"/>
    <cellStyle name="Normal 7 2 3 7" xfId="1809" xr:uid="{E2415725-053E-47D1-BA84-30174AB81962}"/>
    <cellStyle name="Normal 7 2 3 8" xfId="3438" xr:uid="{BE5ED84A-B6BE-4AC2-95B4-66D6F72331F8}"/>
    <cellStyle name="Normal 7 2 4" xfId="134" xr:uid="{877C0DB2-09DA-4100-8B27-C89278A8FE5D}"/>
    <cellStyle name="Normal 7 2 4 2" xfId="448" xr:uid="{E059A5BE-1BE3-42CF-B474-99B61F96110D}"/>
    <cellStyle name="Normal 7 2 4 2 2" xfId="702" xr:uid="{C1CE59B9-D90E-4AD2-B10D-7B10A34716B0}"/>
    <cellStyle name="Normal 7 2 4 2 2 2" xfId="1810" xr:uid="{B0954136-D78F-430B-B2F1-2E0E4D4DAB0D}"/>
    <cellStyle name="Normal 7 2 4 2 2 2 2" xfId="1811" xr:uid="{7FAA9B56-EDA4-4DF5-BD4F-BE4805216772}"/>
    <cellStyle name="Normal 7 2 4 2 2 3" xfId="1812" xr:uid="{975BAF6A-5DF9-4A85-ABFD-FAE74BD55B76}"/>
    <cellStyle name="Normal 7 2 4 2 2 4" xfId="3439" xr:uid="{79F666E2-3F54-4D85-8618-BB5D04BA7C35}"/>
    <cellStyle name="Normal 7 2 4 2 3" xfId="1813" xr:uid="{6BE95A3F-F5CC-4013-9E6A-26686F56FE33}"/>
    <cellStyle name="Normal 7 2 4 2 3 2" xfId="1814" xr:uid="{CFE513BE-715B-4895-B852-763565C4B142}"/>
    <cellStyle name="Normal 7 2 4 2 4" xfId="1815" xr:uid="{34B82F87-F4DD-43A5-9C32-18C529E89A8A}"/>
    <cellStyle name="Normal 7 2 4 2 5" xfId="3440" xr:uid="{CC4A498E-8348-4622-AF83-1C9AB30D0BB0}"/>
    <cellStyle name="Normal 7 2 4 3" xfId="703" xr:uid="{B88A0208-481F-4B72-A8FA-2088B1061303}"/>
    <cellStyle name="Normal 7 2 4 3 2" xfId="1816" xr:uid="{C2F7CE52-49B3-4D9E-9C38-9F12B3E49ACD}"/>
    <cellStyle name="Normal 7 2 4 3 2 2" xfId="1817" xr:uid="{CC70433D-D5F1-497B-8423-8C861F9DCBBF}"/>
    <cellStyle name="Normal 7 2 4 3 3" xfId="1818" xr:uid="{89ADD21B-5A05-4758-B721-98FDC6EC65EC}"/>
    <cellStyle name="Normal 7 2 4 3 4" xfId="3441" xr:uid="{DE8D752B-E20A-4C3A-B93C-47C4F4D4F3D4}"/>
    <cellStyle name="Normal 7 2 4 4" xfId="1819" xr:uid="{A5F6DE1C-D31C-478B-A7CD-D03AC235F86F}"/>
    <cellStyle name="Normal 7 2 4 4 2" xfId="1820" xr:uid="{2091993D-72FA-48BF-B788-9C9A7415DD4F}"/>
    <cellStyle name="Normal 7 2 4 4 3" xfId="3442" xr:uid="{E3A48D06-9E21-4259-AD79-C6C5BA0659F7}"/>
    <cellStyle name="Normal 7 2 4 4 4" xfId="3443" xr:uid="{DE4C7334-882B-45D5-96A8-B4015DCA01D9}"/>
    <cellStyle name="Normal 7 2 4 5" xfId="1821" xr:uid="{F039ED8C-A765-412B-B206-B313E11C8CF0}"/>
    <cellStyle name="Normal 7 2 4 6" xfId="3444" xr:uid="{DB6998E7-F862-4745-B2C6-49452527BD58}"/>
    <cellStyle name="Normal 7 2 4 7" xfId="3445" xr:uid="{90DFE8B8-631D-4253-AC3E-0A19E6578DB7}"/>
    <cellStyle name="Normal 7 2 5" xfId="354" xr:uid="{ED7646BE-3E9A-4A24-A5D3-BE635815EDB3}"/>
    <cellStyle name="Normal 7 2 5 2" xfId="704" xr:uid="{08BFA2DA-5A02-4D4A-A650-5247460A1A15}"/>
    <cellStyle name="Normal 7 2 5 2 2" xfId="705" xr:uid="{5985888B-CE11-4707-9F27-F52A90D935D0}"/>
    <cellStyle name="Normal 7 2 5 2 2 2" xfId="1822" xr:uid="{2B40EFBF-0EE3-4200-BF9B-546DF9D904A8}"/>
    <cellStyle name="Normal 7 2 5 2 2 2 2" xfId="1823" xr:uid="{C359BC3D-FE19-41C1-A7E5-217EA75623C4}"/>
    <cellStyle name="Normal 7 2 5 2 2 3" xfId="1824" xr:uid="{906FFBB4-40C7-4AF2-ADEB-49AB319BE69A}"/>
    <cellStyle name="Normal 7 2 5 2 3" xfId="1825" xr:uid="{20D6AF56-92A4-4A88-B98A-F4A86D71D55C}"/>
    <cellStyle name="Normal 7 2 5 2 3 2" xfId="1826" xr:uid="{102C9114-27FC-4F0F-B9F4-68F66CF10ABB}"/>
    <cellStyle name="Normal 7 2 5 2 4" xfId="1827" xr:uid="{F659D6B9-B8E6-469A-8C0C-F46FA83E7E31}"/>
    <cellStyle name="Normal 7 2 5 3" xfId="706" xr:uid="{7349DA0C-B1AC-4C74-A28B-451613D78F26}"/>
    <cellStyle name="Normal 7 2 5 3 2" xfId="1828" xr:uid="{4DC920F3-D017-4105-9959-CE126D83DDAE}"/>
    <cellStyle name="Normal 7 2 5 3 2 2" xfId="1829" xr:uid="{0481B257-9822-4F52-A7FF-8635CEBB4D35}"/>
    <cellStyle name="Normal 7 2 5 3 3" xfId="1830" xr:uid="{658FC4FA-AF53-4E21-A088-6684077DA064}"/>
    <cellStyle name="Normal 7 2 5 3 4" xfId="3446" xr:uid="{4E9BF772-635D-41A5-B5B7-49B98F5E4746}"/>
    <cellStyle name="Normal 7 2 5 4" xfId="1831" xr:uid="{3785ED5E-6982-4815-82F9-D6FC5F4CAC32}"/>
    <cellStyle name="Normal 7 2 5 4 2" xfId="1832" xr:uid="{15B24CCC-6519-4334-A302-A5CB3B71986D}"/>
    <cellStyle name="Normal 7 2 5 5" xfId="1833" xr:uid="{D64C76D8-5B3C-4FB6-A0A6-AEA4E6E3E195}"/>
    <cellStyle name="Normal 7 2 5 6" xfId="3447" xr:uid="{E851C7AF-0614-4F12-8BCC-88D144FFABB1}"/>
    <cellStyle name="Normal 7 2 6" xfId="355" xr:uid="{251A65C3-3005-497C-ABA3-707E42ECA42E}"/>
    <cellStyle name="Normal 7 2 6 2" xfId="707" xr:uid="{7D1E7BE1-E9FA-4D55-92C5-2983CD2C29EE}"/>
    <cellStyle name="Normal 7 2 6 2 2" xfId="1834" xr:uid="{A54193F9-DFCA-49B2-AA81-8BE08C17660B}"/>
    <cellStyle name="Normal 7 2 6 2 2 2" xfId="1835" xr:uid="{3EB45A99-0799-4F73-ADB3-FF90D8EA7520}"/>
    <cellStyle name="Normal 7 2 6 2 3" xfId="1836" xr:uid="{8BF2416A-A738-4B86-8A45-0121657F4976}"/>
    <cellStyle name="Normal 7 2 6 2 4" xfId="3448" xr:uid="{1F7D6184-7EDF-4AA5-99E2-4C7A7893EF11}"/>
    <cellStyle name="Normal 7 2 6 3" xfId="1837" xr:uid="{2F1A0909-FC00-4703-90B6-C177F7F6DCA8}"/>
    <cellStyle name="Normal 7 2 6 3 2" xfId="1838" xr:uid="{E5404495-6C9D-4E35-A407-6DC5779292EB}"/>
    <cellStyle name="Normal 7 2 6 4" xfId="1839" xr:uid="{125F7207-EEE2-40CC-BFDA-F7469E7CC786}"/>
    <cellStyle name="Normal 7 2 6 5" xfId="3449" xr:uid="{87C5E601-8CC1-4C90-8BD3-76EE06AF624E}"/>
    <cellStyle name="Normal 7 2 7" xfId="708" xr:uid="{F76E3B55-80F2-4DF1-B796-DEEA0B274BCC}"/>
    <cellStyle name="Normal 7 2 7 2" xfId="1840" xr:uid="{5A32949F-4E61-4CE2-BE5D-8E97BCA57D30}"/>
    <cellStyle name="Normal 7 2 7 2 2" xfId="1841" xr:uid="{4C6DD671-FCDA-4A59-B55A-8D7563F50884}"/>
    <cellStyle name="Normal 7 2 7 2 3" xfId="4409" xr:uid="{0D3A1BCD-4797-48EE-A41C-226828B9FB48}"/>
    <cellStyle name="Normal 7 2 7 3" xfId="1842" xr:uid="{DBD114F5-CECF-43C8-AD63-BD7B673EE778}"/>
    <cellStyle name="Normal 7 2 7 4" xfId="3450" xr:uid="{366B27A7-FD54-43BB-888C-EDD6E2B886EE}"/>
    <cellStyle name="Normal 7 2 7 4 2" xfId="4579" xr:uid="{CD7FEFD3-00E5-4EFF-A217-8A456145CD68}"/>
    <cellStyle name="Normal 7 2 7 4 3" xfId="4686" xr:uid="{385D1510-D480-422B-946F-01D563A47E02}"/>
    <cellStyle name="Normal 7 2 7 4 4" xfId="4608" xr:uid="{6A67D2C6-1ED0-4CC2-9BB7-7F97EB88549F}"/>
    <cellStyle name="Normal 7 2 8" xfId="1843" xr:uid="{C858ABCF-C1C6-40DE-B355-4A3F15962B98}"/>
    <cellStyle name="Normal 7 2 8 2" xfId="1844" xr:uid="{3DEF059B-0BB8-45E4-A096-19BD41C9648B}"/>
    <cellStyle name="Normal 7 2 8 3" xfId="3451" xr:uid="{5235C5E4-D2F4-4069-9A92-C8B8C73AC80C}"/>
    <cellStyle name="Normal 7 2 8 4" xfId="3452" xr:uid="{FC9BA6FB-D68F-4F7D-828B-2E286C8410AC}"/>
    <cellStyle name="Normal 7 2 9" xfId="1845" xr:uid="{7D818F03-C376-4A78-B743-A842F7B622F6}"/>
    <cellStyle name="Normal 7 3" xfId="135" xr:uid="{19BB199C-8146-4C25-9751-0F9E81B2876A}"/>
    <cellStyle name="Normal 7 3 10" xfId="3453" xr:uid="{4108092F-4431-4C7F-90E5-6B11028BAFB1}"/>
    <cellStyle name="Normal 7 3 11" xfId="3454" xr:uid="{B46DC9F1-BE2B-48E0-A2A2-FA120F5BB77D}"/>
    <cellStyle name="Normal 7 3 2" xfId="136" xr:uid="{55A2934F-953A-475C-8511-A1A0C60502CB}"/>
    <cellStyle name="Normal 7 3 2 2" xfId="137" xr:uid="{404A5F07-A739-473B-9C9E-97371119CC27}"/>
    <cellStyle name="Normal 7 3 2 2 2" xfId="356" xr:uid="{77EF941C-0024-453C-8EA6-207549D99AF7}"/>
    <cellStyle name="Normal 7 3 2 2 2 2" xfId="709" xr:uid="{77449686-900D-4166-9060-DDC1B22F8DB9}"/>
    <cellStyle name="Normal 7 3 2 2 2 2 2" xfId="1846" xr:uid="{807E0C9A-5B25-44FE-BB36-48E0C0F15999}"/>
    <cellStyle name="Normal 7 3 2 2 2 2 2 2" xfId="1847" xr:uid="{1CB126B3-1943-4715-B21E-E0838CC3D9BB}"/>
    <cellStyle name="Normal 7 3 2 2 2 2 3" xfId="1848" xr:uid="{FA3D7567-20F3-4E24-9182-23FA92A9F52C}"/>
    <cellStyle name="Normal 7 3 2 2 2 2 4" xfId="3455" xr:uid="{23DC8D12-5AE4-4589-9FAB-6F364CD19607}"/>
    <cellStyle name="Normal 7 3 2 2 2 3" xfId="1849" xr:uid="{89D2F797-97DA-4177-AD6D-835BDE581474}"/>
    <cellStyle name="Normal 7 3 2 2 2 3 2" xfId="1850" xr:uid="{9A0242D8-AF1C-4855-A3CB-90F6DD6FEF91}"/>
    <cellStyle name="Normal 7 3 2 2 2 3 3" xfId="3456" xr:uid="{B583C851-0383-4CE5-A2CD-F513ECAB7418}"/>
    <cellStyle name="Normal 7 3 2 2 2 3 4" xfId="3457" xr:uid="{1443F1E9-070B-4A01-B905-F3E913640103}"/>
    <cellStyle name="Normal 7 3 2 2 2 4" xfId="1851" xr:uid="{2E7DE2B3-4963-4F1D-88BF-EC52CB62BC5F}"/>
    <cellStyle name="Normal 7 3 2 2 2 5" xfId="3458" xr:uid="{C71ACC7C-4AEF-4B69-9401-B1E95D1FCD04}"/>
    <cellStyle name="Normal 7 3 2 2 2 6" xfId="3459" xr:uid="{2F5874D6-9DA6-482F-958E-3698C7F17213}"/>
    <cellStyle name="Normal 7 3 2 2 3" xfId="710" xr:uid="{A1EA4C61-76F2-4AE8-AF85-A175BB38922F}"/>
    <cellStyle name="Normal 7 3 2 2 3 2" xfId="1852" xr:uid="{0F443147-DF25-49C7-9AE8-64CB60BDA778}"/>
    <cellStyle name="Normal 7 3 2 2 3 2 2" xfId="1853" xr:uid="{4031AE48-F182-4EEF-9B78-9330FBFF4748}"/>
    <cellStyle name="Normal 7 3 2 2 3 2 3" xfId="3460" xr:uid="{08019C6B-A2D4-4D5F-95F2-3154CB548129}"/>
    <cellStyle name="Normal 7 3 2 2 3 2 4" xfId="3461" xr:uid="{4AEBC368-2750-41F6-9F72-FD0ADE17E4EB}"/>
    <cellStyle name="Normal 7 3 2 2 3 3" xfId="1854" xr:uid="{01FDF963-2381-43FB-98EF-FDAEFE8B0477}"/>
    <cellStyle name="Normal 7 3 2 2 3 4" xfId="3462" xr:uid="{EA10E69D-E10C-4FD7-9D98-8E69A7168C4D}"/>
    <cellStyle name="Normal 7 3 2 2 3 5" xfId="3463" xr:uid="{C25261B8-DF2D-4948-A85C-17C6128377D5}"/>
    <cellStyle name="Normal 7 3 2 2 4" xfId="1855" xr:uid="{D67AAD7C-FCAA-4484-BAF7-F77A8C901B28}"/>
    <cellStyle name="Normal 7 3 2 2 4 2" xfId="1856" xr:uid="{DC4734D5-A0FE-48E4-AE26-3B654A086B7F}"/>
    <cellStyle name="Normal 7 3 2 2 4 3" xfId="3464" xr:uid="{DC5A9246-5112-451D-AFA9-59A77B7119DC}"/>
    <cellStyle name="Normal 7 3 2 2 4 4" xfId="3465" xr:uid="{D9A2A93B-5D76-4398-9C94-8775B125F980}"/>
    <cellStyle name="Normal 7 3 2 2 5" xfId="1857" xr:uid="{71BF5E46-B82E-4C30-886E-15FF25D22AB5}"/>
    <cellStyle name="Normal 7 3 2 2 5 2" xfId="3466" xr:uid="{DCA738F0-4210-42F8-A97D-CA9B0D7C40AF}"/>
    <cellStyle name="Normal 7 3 2 2 5 3" xfId="3467" xr:uid="{C4F8B6C0-1AE9-49C6-8807-D71BE182F2AA}"/>
    <cellStyle name="Normal 7 3 2 2 5 4" xfId="3468" xr:uid="{FA0E67F6-FBC3-46F2-8090-E79EDD1A963C}"/>
    <cellStyle name="Normal 7 3 2 2 6" xfId="3469" xr:uid="{0449F18D-EBD0-4706-87DE-D01418470AEC}"/>
    <cellStyle name="Normal 7 3 2 2 7" xfId="3470" xr:uid="{55A2E6EA-4754-4FAA-BDDB-04D052EE8451}"/>
    <cellStyle name="Normal 7 3 2 2 8" xfId="3471" xr:uid="{042388A3-F356-4993-A7B8-946ED1F8861C}"/>
    <cellStyle name="Normal 7 3 2 3" xfId="357" xr:uid="{FFB0AAE1-A87F-40F6-94EF-5E7AFEBAD04E}"/>
    <cellStyle name="Normal 7 3 2 3 2" xfId="711" xr:uid="{7601A795-9491-4A09-97C4-5E942029832C}"/>
    <cellStyle name="Normal 7 3 2 3 2 2" xfId="712" xr:uid="{BF0333A9-4AB6-4F49-BB4F-6D1DAE3590A3}"/>
    <cellStyle name="Normal 7 3 2 3 2 2 2" xfId="1858" xr:uid="{EA6BBE6F-5587-4DCD-8F33-F65B2275AB6E}"/>
    <cellStyle name="Normal 7 3 2 3 2 2 2 2" xfId="1859" xr:uid="{3F2ED7C8-A458-43B3-B94F-3A0AD1583E38}"/>
    <cellStyle name="Normal 7 3 2 3 2 2 3" xfId="1860" xr:uid="{D4F5CD14-DE16-4F19-A14C-A3179E19446C}"/>
    <cellStyle name="Normal 7 3 2 3 2 3" xfId="1861" xr:uid="{D2889CF3-9C78-4291-BA55-71234CE26429}"/>
    <cellStyle name="Normal 7 3 2 3 2 3 2" xfId="1862" xr:uid="{9AA9C72D-B16E-47F7-8B18-86ACD88C6D81}"/>
    <cellStyle name="Normal 7 3 2 3 2 4" xfId="1863" xr:uid="{5AC4138B-0066-42F7-A27F-2D1EF3229155}"/>
    <cellStyle name="Normal 7 3 2 3 3" xfId="713" xr:uid="{64482CD4-2D67-403F-8437-B0A2416A2384}"/>
    <cellStyle name="Normal 7 3 2 3 3 2" xfId="1864" xr:uid="{783928A7-F30E-4D99-8BEB-06AA529F0FF8}"/>
    <cellStyle name="Normal 7 3 2 3 3 2 2" xfId="1865" xr:uid="{B624EA60-DD10-4EA9-92EE-E7300FC1C378}"/>
    <cellStyle name="Normal 7 3 2 3 3 3" xfId="1866" xr:uid="{EF7B3C71-54A2-44AB-90A8-56BD2CD0E5A2}"/>
    <cellStyle name="Normal 7 3 2 3 3 4" xfId="3472" xr:uid="{9C63BE58-EB26-4EE8-8185-C1C6E9661CE7}"/>
    <cellStyle name="Normal 7 3 2 3 4" xfId="1867" xr:uid="{C5CB90C6-89C4-4F13-B1E5-54D3EF7B97A3}"/>
    <cellStyle name="Normal 7 3 2 3 4 2" xfId="1868" xr:uid="{0D0963A5-08EC-4D7B-BC76-D50476AA3939}"/>
    <cellStyle name="Normal 7 3 2 3 5" xfId="1869" xr:uid="{D707DC73-65B8-4165-8AAC-216A15B0F4B7}"/>
    <cellStyle name="Normal 7 3 2 3 6" xfId="3473" xr:uid="{76FC6EEA-494D-4E87-8826-D02A267E7909}"/>
    <cellStyle name="Normal 7 3 2 4" xfId="358" xr:uid="{CEB7D7FF-E8C1-4106-9F78-C3BC977199E9}"/>
    <cellStyle name="Normal 7 3 2 4 2" xfId="714" xr:uid="{030E25BE-D651-4A76-91E5-0A5C9AD67BED}"/>
    <cellStyle name="Normal 7 3 2 4 2 2" xfId="1870" xr:uid="{F27224CA-A59C-437B-96F7-226A9DEE7A91}"/>
    <cellStyle name="Normal 7 3 2 4 2 2 2" xfId="1871" xr:uid="{707AE4C9-ADB7-4FCD-9B03-83A2758BCCC1}"/>
    <cellStyle name="Normal 7 3 2 4 2 3" xfId="1872" xr:uid="{0BA92463-0B79-444D-A0A7-E93F8ECDA882}"/>
    <cellStyle name="Normal 7 3 2 4 2 4" xfId="3474" xr:uid="{582B030A-AA6D-474E-808A-05024062F97E}"/>
    <cellStyle name="Normal 7 3 2 4 3" xfId="1873" xr:uid="{D08EB112-2A56-41B4-A354-9BA90FC9CD4D}"/>
    <cellStyle name="Normal 7 3 2 4 3 2" xfId="1874" xr:uid="{C103966C-EFD8-4436-A74B-45194C787FFB}"/>
    <cellStyle name="Normal 7 3 2 4 4" xfId="1875" xr:uid="{EEFCC27D-B999-4D6C-AD05-8E3E323B2E89}"/>
    <cellStyle name="Normal 7 3 2 4 5" xfId="3475" xr:uid="{904867CC-C1ED-40E8-8085-C45DF96CCDCA}"/>
    <cellStyle name="Normal 7 3 2 5" xfId="359" xr:uid="{BBC054F0-8A4C-4303-B653-788D9E60B553}"/>
    <cellStyle name="Normal 7 3 2 5 2" xfId="1876" xr:uid="{EA6216AF-B530-4730-BD5C-196A2B6F9AE8}"/>
    <cellStyle name="Normal 7 3 2 5 2 2" xfId="1877" xr:uid="{4A238A46-007E-414A-935B-3110DA9F909F}"/>
    <cellStyle name="Normal 7 3 2 5 3" xfId="1878" xr:uid="{46CD79C8-0503-4B7D-853A-CA0ED60A9737}"/>
    <cellStyle name="Normal 7 3 2 5 4" xfId="3476" xr:uid="{DD08A4ED-D5F3-4426-8423-7AC9D0D01CA2}"/>
    <cellStyle name="Normal 7 3 2 6" xfId="1879" xr:uid="{B0560107-4AE1-49A2-9F19-17B57401FB36}"/>
    <cellStyle name="Normal 7 3 2 6 2" xfId="1880" xr:uid="{B242A395-09D5-4DA4-B5BC-57B83A789FEF}"/>
    <cellStyle name="Normal 7 3 2 6 3" xfId="3477" xr:uid="{37B7CE1A-9BED-4925-B398-DFB97D7C80BC}"/>
    <cellStyle name="Normal 7 3 2 6 4" xfId="3478" xr:uid="{770A28C4-5A41-491D-B609-714C7802D820}"/>
    <cellStyle name="Normal 7 3 2 7" xfId="1881" xr:uid="{090D2F67-4476-40F8-A43C-2FD12F6D8727}"/>
    <cellStyle name="Normal 7 3 2 8" xfId="3479" xr:uid="{38296BE4-7BC7-4F06-BD02-A138C92702F7}"/>
    <cellStyle name="Normal 7 3 2 9" xfId="3480" xr:uid="{65FC5D7C-411A-4B8E-AA7B-7DDC259D35C6}"/>
    <cellStyle name="Normal 7 3 3" xfId="138" xr:uid="{9B274271-4F6B-4A48-A2A6-B79489581518}"/>
    <cellStyle name="Normal 7 3 3 2" xfId="139" xr:uid="{7D1152FD-6A8C-4D8D-98AD-D04B0E2926EF}"/>
    <cellStyle name="Normal 7 3 3 2 2" xfId="715" xr:uid="{3B79CF5D-EFDD-4EC7-8687-B18E04A12AF5}"/>
    <cellStyle name="Normal 7 3 3 2 2 2" xfId="1882" xr:uid="{C59964D2-3528-46DA-B7AF-39B674AC494D}"/>
    <cellStyle name="Normal 7 3 3 2 2 2 2" xfId="1883" xr:uid="{A9031384-F58D-4C1A-A449-766A89E3C6B3}"/>
    <cellStyle name="Normal 7 3 3 2 2 2 2 2" xfId="4484" xr:uid="{C822CAC2-8C7B-44B6-97CF-698812575A45}"/>
    <cellStyle name="Normal 7 3 3 2 2 2 3" xfId="4485" xr:uid="{FF1DFDC9-8E46-4F83-B13D-416EC3FF608D}"/>
    <cellStyle name="Normal 7 3 3 2 2 3" xfId="1884" xr:uid="{7239B47F-775F-4BC4-AA37-B94FED305016}"/>
    <cellStyle name="Normal 7 3 3 2 2 3 2" xfId="4486" xr:uid="{F570228C-4B59-458C-913E-A95B87CF5222}"/>
    <cellStyle name="Normal 7 3 3 2 2 4" xfId="3481" xr:uid="{C7AE3E9D-F7C9-4F83-AA2A-2D562FB3F4E7}"/>
    <cellStyle name="Normal 7 3 3 2 3" xfId="1885" xr:uid="{7EE9ADB3-D332-4053-9497-865A8552D9D9}"/>
    <cellStyle name="Normal 7 3 3 2 3 2" xfId="1886" xr:uid="{5325D288-F830-4BB2-A73D-6FAE30D06F19}"/>
    <cellStyle name="Normal 7 3 3 2 3 2 2" xfId="4487" xr:uid="{B460A0BD-43C0-41C7-8B71-E0E7DA1C4001}"/>
    <cellStyle name="Normal 7 3 3 2 3 3" xfId="3482" xr:uid="{02597B6C-7AC0-4F7D-BA4C-DCCD0C3F7703}"/>
    <cellStyle name="Normal 7 3 3 2 3 4" xfId="3483" xr:uid="{1A1B56B1-70BD-43FF-B6D5-616AFB91C1FA}"/>
    <cellStyle name="Normal 7 3 3 2 4" xfId="1887" xr:uid="{DAAD8CB2-7E7D-462D-873A-AE367CA9A93E}"/>
    <cellStyle name="Normal 7 3 3 2 4 2" xfId="4488" xr:uid="{CAF7B7B4-A71F-4FCC-AD21-61ABB5AE0DD2}"/>
    <cellStyle name="Normal 7 3 3 2 5" xfId="3484" xr:uid="{CD9FAABC-23B8-486E-9768-9831F8BF1E24}"/>
    <cellStyle name="Normal 7 3 3 2 6" xfId="3485" xr:uid="{2D876C7C-D2FB-4C8F-B282-4FF181DF0615}"/>
    <cellStyle name="Normal 7 3 3 3" xfId="360" xr:uid="{8023A57C-0639-4F80-A6FD-5A7E298CFFF3}"/>
    <cellStyle name="Normal 7 3 3 3 2" xfId="1888" xr:uid="{A4BCE29B-C7A6-44DD-A2FC-49783FAC9E43}"/>
    <cellStyle name="Normal 7 3 3 3 2 2" xfId="1889" xr:uid="{D89D4085-93BA-4095-9DEF-79723160A3BE}"/>
    <cellStyle name="Normal 7 3 3 3 2 2 2" xfId="4489" xr:uid="{ECC403E5-57E4-4AF7-BC01-497E660C6D0A}"/>
    <cellStyle name="Normal 7 3 3 3 2 3" xfId="3486" xr:uid="{A358C793-7382-4229-8080-F304540FD4AD}"/>
    <cellStyle name="Normal 7 3 3 3 2 4" xfId="3487" xr:uid="{163D886D-1AE1-48EC-B13C-CB45CFD350B0}"/>
    <cellStyle name="Normal 7 3 3 3 3" xfId="1890" xr:uid="{4D741A5B-AA2D-47C1-88B0-E258803DD9BC}"/>
    <cellStyle name="Normal 7 3 3 3 3 2" xfId="4490" xr:uid="{1731F975-F615-4782-944F-21AE5D10BEFF}"/>
    <cellStyle name="Normal 7 3 3 3 4" xfId="3488" xr:uid="{315C03B9-1B73-467F-9479-5CADDC47375A}"/>
    <cellStyle name="Normal 7 3 3 3 5" xfId="3489" xr:uid="{AC68DFF5-FEE0-428C-BE24-38A4A3490498}"/>
    <cellStyle name="Normal 7 3 3 4" xfId="1891" xr:uid="{EB5D937E-CA9B-4F74-84ED-8431F6C859D6}"/>
    <cellStyle name="Normal 7 3 3 4 2" xfId="1892" xr:uid="{18F04649-E52C-414A-A41B-05CB29EF8803}"/>
    <cellStyle name="Normal 7 3 3 4 2 2" xfId="4491" xr:uid="{A9F69702-B927-47B7-B11B-A948476A5374}"/>
    <cellStyle name="Normal 7 3 3 4 3" xfId="3490" xr:uid="{ABCAB8D6-A7EA-4ECF-BFFF-D26CB9AF5FB4}"/>
    <cellStyle name="Normal 7 3 3 4 4" xfId="3491" xr:uid="{9C225732-3F0D-4429-B616-9502006CB812}"/>
    <cellStyle name="Normal 7 3 3 5" xfId="1893" xr:uid="{3F6A66F0-A0CA-4892-BF02-87E63EF60D3D}"/>
    <cellStyle name="Normal 7 3 3 5 2" xfId="3492" xr:uid="{DB99CF3A-AC56-4A66-9034-26E4653BE0B4}"/>
    <cellStyle name="Normal 7 3 3 5 3" xfId="3493" xr:uid="{CC1B46F3-B0AB-472C-A5E3-EBE09E0F3C98}"/>
    <cellStyle name="Normal 7 3 3 5 4" xfId="3494" xr:uid="{88D64AAD-ADAE-4FA6-9453-75BBE0376A75}"/>
    <cellStyle name="Normal 7 3 3 6" xfId="3495" xr:uid="{DE9E1443-ECE2-4FBB-A147-44743530AB55}"/>
    <cellStyle name="Normal 7 3 3 7" xfId="3496" xr:uid="{E0406BDB-2BFE-40EE-9B55-8CCB3757C695}"/>
    <cellStyle name="Normal 7 3 3 8" xfId="3497" xr:uid="{6AECA2B8-1EFB-4B92-84A1-BC5E5242954A}"/>
    <cellStyle name="Normal 7 3 4" xfId="140" xr:uid="{2F4FFB0C-ADD8-495B-8D25-E35BFB6916AC}"/>
    <cellStyle name="Normal 7 3 4 2" xfId="716" xr:uid="{59C3B083-5B1C-4785-B26F-16479973B049}"/>
    <cellStyle name="Normal 7 3 4 2 2" xfId="717" xr:uid="{6597F7A4-FFE4-43A1-A70A-62F7AA95EB6D}"/>
    <cellStyle name="Normal 7 3 4 2 2 2" xfId="1894" xr:uid="{81AB7A6A-E2D7-4F6E-9482-6B9D2612E9EB}"/>
    <cellStyle name="Normal 7 3 4 2 2 2 2" xfId="1895" xr:uid="{B76E8E49-0A7B-45EF-8E9D-C435431CD0C8}"/>
    <cellStyle name="Normal 7 3 4 2 2 3" xfId="1896" xr:uid="{422F3B29-46CB-4386-99C6-209B3A4437CA}"/>
    <cellStyle name="Normal 7 3 4 2 2 4" xfId="3498" xr:uid="{8797B859-100B-4547-AF82-D5645B927091}"/>
    <cellStyle name="Normal 7 3 4 2 3" xfId="1897" xr:uid="{F14F360D-F7EC-4B02-8009-E5A8A5BF8206}"/>
    <cellStyle name="Normal 7 3 4 2 3 2" xfId="1898" xr:uid="{733D0288-BFCE-44BE-B6BE-F1600DB83686}"/>
    <cellStyle name="Normal 7 3 4 2 4" xfId="1899" xr:uid="{746FC13F-FF51-401B-874B-AA7D1D598B39}"/>
    <cellStyle name="Normal 7 3 4 2 5" xfId="3499" xr:uid="{D678B5AF-A42B-469F-9A3E-AC32C369D368}"/>
    <cellStyle name="Normal 7 3 4 3" xfId="718" xr:uid="{8FACB581-216E-4E69-BE48-AC5757ED835F}"/>
    <cellStyle name="Normal 7 3 4 3 2" xfId="1900" xr:uid="{5ACBFABE-178C-4379-9D9E-6A21F4D48EDE}"/>
    <cellStyle name="Normal 7 3 4 3 2 2" xfId="1901" xr:uid="{6E448E28-E357-47CD-887A-0FF56B079A75}"/>
    <cellStyle name="Normal 7 3 4 3 3" xfId="1902" xr:uid="{62137FCF-5B8A-4233-8BB7-FD4540D847A1}"/>
    <cellStyle name="Normal 7 3 4 3 4" xfId="3500" xr:uid="{FAE5A6B9-BCEB-427A-BE03-A6ACE9986297}"/>
    <cellStyle name="Normal 7 3 4 4" xfId="1903" xr:uid="{CD61A11E-1DB1-49F2-A259-9C87B6298753}"/>
    <cellStyle name="Normal 7 3 4 4 2" xfId="1904" xr:uid="{FC054578-6026-4F97-AF2F-239199BE4E16}"/>
    <cellStyle name="Normal 7 3 4 4 3" xfId="3501" xr:uid="{DBF37519-4113-490B-9CF0-3DFB4A99A1FB}"/>
    <cellStyle name="Normal 7 3 4 4 4" xfId="3502" xr:uid="{66D45678-D406-4EA4-A0E8-86BD4E2D794A}"/>
    <cellStyle name="Normal 7 3 4 5" xfId="1905" xr:uid="{BDDFB86D-AEED-4D63-8E5B-ECB2250BEB67}"/>
    <cellStyle name="Normal 7 3 4 6" xfId="3503" xr:uid="{F1C7D92F-3E7E-460B-85DC-C2D804A5A598}"/>
    <cellStyle name="Normal 7 3 4 7" xfId="3504" xr:uid="{74369F7A-B727-49D1-9891-EF1FCB18FA04}"/>
    <cellStyle name="Normal 7 3 5" xfId="361" xr:uid="{161DD994-1BB6-4537-B7FB-389086A6ED15}"/>
    <cellStyle name="Normal 7 3 5 2" xfId="719" xr:uid="{CD28AA61-4611-4594-A09A-54DBA5C1176B}"/>
    <cellStyle name="Normal 7 3 5 2 2" xfId="1906" xr:uid="{3D169150-80D2-49F9-96BF-34C1DB3B68F9}"/>
    <cellStyle name="Normal 7 3 5 2 2 2" xfId="1907" xr:uid="{B907430A-CC23-4611-8777-171A3C106353}"/>
    <cellStyle name="Normal 7 3 5 2 3" xfId="1908" xr:uid="{DCF9C9A4-3F0B-4082-A569-FA649198AB5B}"/>
    <cellStyle name="Normal 7 3 5 2 4" xfId="3505" xr:uid="{A84194FB-DC81-4042-B457-B1D47C91D24A}"/>
    <cellStyle name="Normal 7 3 5 3" xfId="1909" xr:uid="{E3E4E2A5-E169-4FA7-9F47-83FF8325BE59}"/>
    <cellStyle name="Normal 7 3 5 3 2" xfId="1910" xr:uid="{50877AB2-8F28-453D-BD65-DFEF247213B8}"/>
    <cellStyle name="Normal 7 3 5 3 3" xfId="3506" xr:uid="{3CD21441-2AB0-4C21-B589-A7B34F82E75D}"/>
    <cellStyle name="Normal 7 3 5 3 4" xfId="3507" xr:uid="{97D6C9BC-E5A6-4F21-AD08-D6BD43DE3F3D}"/>
    <cellStyle name="Normal 7 3 5 4" xfId="1911" xr:uid="{FF2FF224-A927-4352-9C1E-EC1E7CD6AF4A}"/>
    <cellStyle name="Normal 7 3 5 5" xfId="3508" xr:uid="{E1E3BB3F-B7D5-4E20-A772-EE778D803EBB}"/>
    <cellStyle name="Normal 7 3 5 6" xfId="3509" xr:uid="{705703B8-AF99-43B7-8A53-09E790AD9402}"/>
    <cellStyle name="Normal 7 3 6" xfId="362" xr:uid="{DF4B6403-FA75-441E-8AC2-0F24067156FD}"/>
    <cellStyle name="Normal 7 3 6 2" xfId="1912" xr:uid="{2BF7CD85-A2D8-4E92-AD18-4B8AAC6A16C8}"/>
    <cellStyle name="Normal 7 3 6 2 2" xfId="1913" xr:uid="{C3579416-416F-4B41-AFB5-782FFE9F8088}"/>
    <cellStyle name="Normal 7 3 6 2 3" xfId="3510" xr:uid="{7E6604F4-CF1A-4F88-8C87-E3F53006A9CE}"/>
    <cellStyle name="Normal 7 3 6 2 4" xfId="3511" xr:uid="{4F263988-99A4-4588-AEDA-CE74690C8263}"/>
    <cellStyle name="Normal 7 3 6 3" xfId="1914" xr:uid="{D3F6C2EE-AE14-47F1-AC62-6BDF7137C9C3}"/>
    <cellStyle name="Normal 7 3 6 4" xfId="3512" xr:uid="{F3AC5B60-228B-433C-84E8-79DBC70E7B59}"/>
    <cellStyle name="Normal 7 3 6 5" xfId="3513" xr:uid="{9449669C-FEB7-4312-922C-19087D97D2EB}"/>
    <cellStyle name="Normal 7 3 7" xfId="1915" xr:uid="{B12E1A90-34C6-4E45-ACA1-C3D622628510}"/>
    <cellStyle name="Normal 7 3 7 2" xfId="1916" xr:uid="{B60E1045-75FA-4F40-A389-7224C6CE690A}"/>
    <cellStyle name="Normal 7 3 7 3" xfId="3514" xr:uid="{1D4FDAE4-5EF9-454E-9021-DADE732B05E8}"/>
    <cellStyle name="Normal 7 3 7 4" xfId="3515" xr:uid="{EA62DEC1-8CDE-410B-B847-8396D7B762F7}"/>
    <cellStyle name="Normal 7 3 8" xfId="1917" xr:uid="{B4669153-8D85-44E8-A077-409F5903D1ED}"/>
    <cellStyle name="Normal 7 3 8 2" xfId="3516" xr:uid="{D9FDB4A3-D2F6-4898-870E-DFC9D8F1FB38}"/>
    <cellStyle name="Normal 7 3 8 3" xfId="3517" xr:uid="{ED41B947-A024-429A-8E16-26DFBCB8A96C}"/>
    <cellStyle name="Normal 7 3 8 4" xfId="3518" xr:uid="{7A66DBCB-0835-487A-9B0E-72FBCD914D01}"/>
    <cellStyle name="Normal 7 3 9" xfId="3519" xr:uid="{30520363-51D3-43A6-98A4-D88070F000CA}"/>
    <cellStyle name="Normal 7 4" xfId="141" xr:uid="{7780DF2C-FC46-48FB-9A9B-53D5D0C3D5B6}"/>
    <cellStyle name="Normal 7 4 10" xfId="3520" xr:uid="{20DF8B13-3263-40B0-81E8-281019607585}"/>
    <cellStyle name="Normal 7 4 11" xfId="3521" xr:uid="{3459767D-A4B5-4160-BB07-6E6A200EED9C}"/>
    <cellStyle name="Normal 7 4 2" xfId="142" xr:uid="{EC006A17-2982-431B-97B7-6D63409EE907}"/>
    <cellStyle name="Normal 7 4 2 2" xfId="363" xr:uid="{44172CD7-CFDA-4028-872C-881A7B8E42A8}"/>
    <cellStyle name="Normal 7 4 2 2 2" xfId="720" xr:uid="{79B0EDA1-3038-4313-A8D0-ECC9AA989D05}"/>
    <cellStyle name="Normal 7 4 2 2 2 2" xfId="721" xr:uid="{3FDE316D-3A09-407E-B835-2E1739D1D636}"/>
    <cellStyle name="Normal 7 4 2 2 2 2 2" xfId="1918" xr:uid="{AD459BE8-79CE-4871-8086-0E6C36E8506C}"/>
    <cellStyle name="Normal 7 4 2 2 2 2 3" xfId="3522" xr:uid="{A5D15331-12E2-4915-9551-E0B86B314068}"/>
    <cellStyle name="Normal 7 4 2 2 2 2 4" xfId="3523" xr:uid="{5B259843-4846-45FC-8C16-A6273DFEAC29}"/>
    <cellStyle name="Normal 7 4 2 2 2 3" xfId="1919" xr:uid="{F6E6CCA1-BD94-4719-AC31-F3F4E6AE715E}"/>
    <cellStyle name="Normal 7 4 2 2 2 3 2" xfId="3524" xr:uid="{02E0D0AF-5D0D-4356-B447-50E3B4BDD949}"/>
    <cellStyle name="Normal 7 4 2 2 2 3 3" xfId="3525" xr:uid="{6032BE3B-C9D1-4141-89F9-FB511668DA59}"/>
    <cellStyle name="Normal 7 4 2 2 2 3 4" xfId="3526" xr:uid="{5E916DF4-3D31-4303-8EC3-4F7DE24FB641}"/>
    <cellStyle name="Normal 7 4 2 2 2 4" xfId="3527" xr:uid="{BC9C1178-87AC-4362-A857-787D09F7F75B}"/>
    <cellStyle name="Normal 7 4 2 2 2 5" xfId="3528" xr:uid="{5834CFED-1725-4745-9207-9861EEE26330}"/>
    <cellStyle name="Normal 7 4 2 2 2 6" xfId="3529" xr:uid="{B6F3E1A1-07EC-4701-82C6-8E3DF5DBAF39}"/>
    <cellStyle name="Normal 7 4 2 2 3" xfId="722" xr:uid="{74D66286-4209-49EB-9EDA-ED7E1AF9B2C9}"/>
    <cellStyle name="Normal 7 4 2 2 3 2" xfId="1920" xr:uid="{9D3CC5F8-1CEA-404C-9E09-D88156DE3618}"/>
    <cellStyle name="Normal 7 4 2 2 3 2 2" xfId="3530" xr:uid="{598CE38A-DB22-4D90-90EA-8239F85B9143}"/>
    <cellStyle name="Normal 7 4 2 2 3 2 3" xfId="3531" xr:uid="{1984F272-0D9D-4F50-A668-627A4B2C1D95}"/>
    <cellStyle name="Normal 7 4 2 2 3 2 4" xfId="3532" xr:uid="{719C6120-47A0-4890-B468-BF18C6F1C2B2}"/>
    <cellStyle name="Normal 7 4 2 2 3 3" xfId="3533" xr:uid="{D2B43CF9-63F6-49F3-AAFE-4DC8B29880DA}"/>
    <cellStyle name="Normal 7 4 2 2 3 4" xfId="3534" xr:uid="{4DDA5461-791B-4473-A45F-CC9236C26F6C}"/>
    <cellStyle name="Normal 7 4 2 2 3 5" xfId="3535" xr:uid="{863DB8FE-8D04-455B-812A-E382639BD697}"/>
    <cellStyle name="Normal 7 4 2 2 4" xfId="1921" xr:uid="{A75FEC3C-8DAE-49E0-BFFF-9E4F52E091CE}"/>
    <cellStyle name="Normal 7 4 2 2 4 2" xfId="3536" xr:uid="{AA36E618-28EE-4914-A578-08E0F1D0F4DC}"/>
    <cellStyle name="Normal 7 4 2 2 4 3" xfId="3537" xr:uid="{89A76B75-854D-454D-91F9-CA7EC630D164}"/>
    <cellStyle name="Normal 7 4 2 2 4 4" xfId="3538" xr:uid="{4294233B-9707-4FAC-862D-11D332A5355D}"/>
    <cellStyle name="Normal 7 4 2 2 5" xfId="3539" xr:uid="{8E6317B3-5556-464A-923D-42DA63327C43}"/>
    <cellStyle name="Normal 7 4 2 2 5 2" xfId="3540" xr:uid="{DD6B5012-BB33-4607-961A-3C48018550AD}"/>
    <cellStyle name="Normal 7 4 2 2 5 3" xfId="3541" xr:uid="{B9A3C300-40F6-45F0-B896-93614341BB8B}"/>
    <cellStyle name="Normal 7 4 2 2 5 4" xfId="3542" xr:uid="{40021774-42F6-43DF-BA86-5411335402ED}"/>
    <cellStyle name="Normal 7 4 2 2 6" xfId="3543" xr:uid="{4A471FEF-EA2A-4A1E-A6B4-B83091C3CED1}"/>
    <cellStyle name="Normal 7 4 2 2 7" xfId="3544" xr:uid="{A67DD5D5-06B2-4B60-AD9D-C929E3C7A105}"/>
    <cellStyle name="Normal 7 4 2 2 8" xfId="3545" xr:uid="{39C71788-DD33-4544-95DE-900822071DF5}"/>
    <cellStyle name="Normal 7 4 2 3" xfId="723" xr:uid="{DE2C7519-486F-4C5E-9768-03DC7D9CEAAC}"/>
    <cellStyle name="Normal 7 4 2 3 2" xfId="724" xr:uid="{CFAE1CBA-E28B-472A-93A1-4587439D6D3C}"/>
    <cellStyle name="Normal 7 4 2 3 2 2" xfId="725" xr:uid="{DB49B759-A608-499C-AE4B-C11728483BC8}"/>
    <cellStyle name="Normal 7 4 2 3 2 3" xfId="3546" xr:uid="{D480F156-0123-4A9A-82E8-6BF5EDD5F97B}"/>
    <cellStyle name="Normal 7 4 2 3 2 4" xfId="3547" xr:uid="{21051F76-E958-41D5-8C3B-6913BE171185}"/>
    <cellStyle name="Normal 7 4 2 3 3" xfId="726" xr:uid="{97426DF0-1C25-4D19-966B-5BB1E5407916}"/>
    <cellStyle name="Normal 7 4 2 3 3 2" xfId="3548" xr:uid="{0AC36C6F-AE26-46E8-BAC1-D7E1F0AA2D7D}"/>
    <cellStyle name="Normal 7 4 2 3 3 3" xfId="3549" xr:uid="{23F8A87F-98AB-40E3-9066-BFCFB0B897D6}"/>
    <cellStyle name="Normal 7 4 2 3 3 4" xfId="3550" xr:uid="{2A038C27-E703-4C7B-AD6B-61D062B173F7}"/>
    <cellStyle name="Normal 7 4 2 3 4" xfId="3551" xr:uid="{D80F08C6-1539-4E80-9A6E-017027B0E599}"/>
    <cellStyle name="Normal 7 4 2 3 5" xfId="3552" xr:uid="{2211CC95-B7D9-42B4-9AE5-A44CEDCF90C4}"/>
    <cellStyle name="Normal 7 4 2 3 6" xfId="3553" xr:uid="{BF4A6904-8C09-47DE-A27E-BEA3A9BB7ADD}"/>
    <cellStyle name="Normal 7 4 2 4" xfId="727" xr:uid="{25F8F7E0-4CD9-4A1D-9A8F-4CA243E35279}"/>
    <cellStyle name="Normal 7 4 2 4 2" xfId="728" xr:uid="{7C9C4402-06E8-4E27-B2D4-DFEC33EB6560}"/>
    <cellStyle name="Normal 7 4 2 4 2 2" xfId="3554" xr:uid="{F785F625-6846-4E6B-952A-3878AB3D23EA}"/>
    <cellStyle name="Normal 7 4 2 4 2 3" xfId="3555" xr:uid="{FE750BDF-8A78-44F1-B8FA-471A5F3ABA6F}"/>
    <cellStyle name="Normal 7 4 2 4 2 4" xfId="3556" xr:uid="{BC9D1ED9-8328-4133-A418-A0B072AF2232}"/>
    <cellStyle name="Normal 7 4 2 4 3" xfId="3557" xr:uid="{5A596C22-A54E-4A9A-9ED6-D98D624770E6}"/>
    <cellStyle name="Normal 7 4 2 4 4" xfId="3558" xr:uid="{1DC079B3-3CFD-400D-AA58-05660A7E743B}"/>
    <cellStyle name="Normal 7 4 2 4 5" xfId="3559" xr:uid="{CD3818FE-A68A-40D2-B493-3AA232669ED4}"/>
    <cellStyle name="Normal 7 4 2 5" xfId="729" xr:uid="{5412A770-0AAB-4F7C-81F2-BA2B61774E92}"/>
    <cellStyle name="Normal 7 4 2 5 2" xfId="3560" xr:uid="{0B85C9C8-0E8B-493C-BC1C-EFA887797927}"/>
    <cellStyle name="Normal 7 4 2 5 3" xfId="3561" xr:uid="{24A8CBCE-8189-45E4-9CD9-33EC3855C8E6}"/>
    <cellStyle name="Normal 7 4 2 5 4" xfId="3562" xr:uid="{8E422A64-2905-4004-B301-A8A4264336E4}"/>
    <cellStyle name="Normal 7 4 2 6" xfId="3563" xr:uid="{67158F83-B402-4BED-851D-222C5EE12808}"/>
    <cellStyle name="Normal 7 4 2 6 2" xfId="3564" xr:uid="{269DF186-990C-4437-A2F6-FF0DC4E001F4}"/>
    <cellStyle name="Normal 7 4 2 6 3" xfId="3565" xr:uid="{C0EC1580-1509-4CB4-A324-95E906DC052F}"/>
    <cellStyle name="Normal 7 4 2 6 4" xfId="3566" xr:uid="{C8BE1AEC-779C-4C1B-B002-99EC669B9242}"/>
    <cellStyle name="Normal 7 4 2 7" xfId="3567" xr:uid="{E4EC6910-E57A-41C7-8684-46473F1C2964}"/>
    <cellStyle name="Normal 7 4 2 8" xfId="3568" xr:uid="{372BABD1-F9F9-4020-9CF1-7FEDB36AE793}"/>
    <cellStyle name="Normal 7 4 2 9" xfId="3569" xr:uid="{9DC23001-5C1A-4EA7-A466-B48627EDDB40}"/>
    <cellStyle name="Normal 7 4 3" xfId="364" xr:uid="{609703F0-9862-4C8B-A170-3BDEBB131C69}"/>
    <cellStyle name="Normal 7 4 3 2" xfId="730" xr:uid="{BC860DCD-282F-4A14-90B8-B85B8A52FECD}"/>
    <cellStyle name="Normal 7 4 3 2 2" xfId="731" xr:uid="{71DD399F-18F8-44AB-ABF9-38C7FF13A457}"/>
    <cellStyle name="Normal 7 4 3 2 2 2" xfId="1922" xr:uid="{05AABE8C-AF9D-4CCC-91BA-2862ED9642D4}"/>
    <cellStyle name="Normal 7 4 3 2 2 2 2" xfId="1923" xr:uid="{49DFAB5A-210E-4C84-B388-A2542DA16873}"/>
    <cellStyle name="Normal 7 4 3 2 2 3" xfId="1924" xr:uid="{3FF0483E-1B64-497C-816F-D86A604E60BB}"/>
    <cellStyle name="Normal 7 4 3 2 2 4" xfId="3570" xr:uid="{35BA64B3-28E8-41B7-AA26-C599189D4E89}"/>
    <cellStyle name="Normal 7 4 3 2 3" xfId="1925" xr:uid="{B83F375C-5289-48A1-8D5A-50143520FCA1}"/>
    <cellStyle name="Normal 7 4 3 2 3 2" xfId="1926" xr:uid="{F4D61A75-0578-496F-9C67-EDE900ACEAFF}"/>
    <cellStyle name="Normal 7 4 3 2 3 3" xfId="3571" xr:uid="{0CB30109-64E8-4D0A-B0A3-6271A2B3B862}"/>
    <cellStyle name="Normal 7 4 3 2 3 4" xfId="3572" xr:uid="{93849B36-8EA3-492F-A622-B25CFA5F6AD0}"/>
    <cellStyle name="Normal 7 4 3 2 4" xfId="1927" xr:uid="{5863A5D7-5178-4383-9F43-B8C01DBFFA73}"/>
    <cellStyle name="Normal 7 4 3 2 5" xfId="3573" xr:uid="{BFA58557-176F-4642-9426-63159D2539EB}"/>
    <cellStyle name="Normal 7 4 3 2 6" xfId="3574" xr:uid="{0C4F2C64-F68C-479E-BEA9-A40C5F31048C}"/>
    <cellStyle name="Normal 7 4 3 3" xfId="732" xr:uid="{61FCCF78-B8EC-4C99-AA79-58A0636C486D}"/>
    <cellStyle name="Normal 7 4 3 3 2" xfId="1928" xr:uid="{FE5860F9-6358-4268-8082-C77F969547BB}"/>
    <cellStyle name="Normal 7 4 3 3 2 2" xfId="1929" xr:uid="{BA47F4CF-E8A5-452E-860A-9B834C37CB0A}"/>
    <cellStyle name="Normal 7 4 3 3 2 3" xfId="3575" xr:uid="{A26E0238-1E0A-4BED-B2EA-0E6F4E201A12}"/>
    <cellStyle name="Normal 7 4 3 3 2 4" xfId="3576" xr:uid="{F409EE0D-7418-479A-946C-6A3B0CDB927A}"/>
    <cellStyle name="Normal 7 4 3 3 3" xfId="1930" xr:uid="{F0A0F4A6-CE72-40D2-9782-5715C28BAEBB}"/>
    <cellStyle name="Normal 7 4 3 3 4" xfId="3577" xr:uid="{C92FA006-B3A7-4DEB-A7DC-FA25E09647E8}"/>
    <cellStyle name="Normal 7 4 3 3 5" xfId="3578" xr:uid="{C2350002-6CCA-4F4F-8898-E4BEB4EA432B}"/>
    <cellStyle name="Normal 7 4 3 4" xfId="1931" xr:uid="{D59CA122-FAFB-4B4A-B434-02BA9766743D}"/>
    <cellStyle name="Normal 7 4 3 4 2" xfId="1932" xr:uid="{DCBBEFFB-12C0-4ABA-B5D2-66AFC4EA138B}"/>
    <cellStyle name="Normal 7 4 3 4 3" xfId="3579" xr:uid="{403F6DD8-C0EA-4550-9679-3C67EBF17667}"/>
    <cellStyle name="Normal 7 4 3 4 4" xfId="3580" xr:uid="{7288A4AC-CD5B-4946-90BE-1BEF47DC4755}"/>
    <cellStyle name="Normal 7 4 3 5" xfId="1933" xr:uid="{1D99148B-91D7-419F-9B1C-2E80D3AB364E}"/>
    <cellStyle name="Normal 7 4 3 5 2" xfId="3581" xr:uid="{766584EB-F6F1-431A-B890-CC58B2360A04}"/>
    <cellStyle name="Normal 7 4 3 5 3" xfId="3582" xr:uid="{860B8E8D-6E75-484C-8559-A8AA38F98DD3}"/>
    <cellStyle name="Normal 7 4 3 5 4" xfId="3583" xr:uid="{5EFD5AF7-33C8-48DC-B919-0D480918E76E}"/>
    <cellStyle name="Normal 7 4 3 6" xfId="3584" xr:uid="{8502DDC0-666B-4260-B290-9F6451F6F028}"/>
    <cellStyle name="Normal 7 4 3 7" xfId="3585" xr:uid="{EF7B2C2E-5B92-41C6-A26B-E27F94BFBECC}"/>
    <cellStyle name="Normal 7 4 3 8" xfId="3586" xr:uid="{14956138-51B8-481B-B05F-DA47FA3E9268}"/>
    <cellStyle name="Normal 7 4 4" xfId="365" xr:uid="{FDEEF0FE-9BB9-48F2-9510-9E7099BE970A}"/>
    <cellStyle name="Normal 7 4 4 2" xfId="733" xr:uid="{5C1A26A3-6676-42FB-88FC-37599C99E26E}"/>
    <cellStyle name="Normal 7 4 4 2 2" xfId="734" xr:uid="{32CDAC11-23AB-4A14-A70E-7A140AE8FFBB}"/>
    <cellStyle name="Normal 7 4 4 2 2 2" xfId="1934" xr:uid="{71EC4B90-BD6E-4C31-BE72-8A20B51507DC}"/>
    <cellStyle name="Normal 7 4 4 2 2 3" xfId="3587" xr:uid="{C9D564F4-117B-42D6-BB9B-1767D3383579}"/>
    <cellStyle name="Normal 7 4 4 2 2 4" xfId="3588" xr:uid="{8BB4D64B-2838-4981-8C7E-41E47BDED4B7}"/>
    <cellStyle name="Normal 7 4 4 2 3" xfId="1935" xr:uid="{8801165E-171C-4050-BD30-EC6F1EBDF9D9}"/>
    <cellStyle name="Normal 7 4 4 2 4" xfId="3589" xr:uid="{0D21C1A6-E303-4D1B-8DC0-64EFFA806754}"/>
    <cellStyle name="Normal 7 4 4 2 5" xfId="3590" xr:uid="{B9B75231-44C2-48BC-BE9D-50D8BA8A8BF0}"/>
    <cellStyle name="Normal 7 4 4 3" xfId="735" xr:uid="{824BD14F-DE54-449D-A503-EE992006D49C}"/>
    <cellStyle name="Normal 7 4 4 3 2" xfId="1936" xr:uid="{B96DE700-4526-41E2-9BED-389C40B995FF}"/>
    <cellStyle name="Normal 7 4 4 3 3" xfId="3591" xr:uid="{142F7102-03B1-4B49-BC12-6E4A6EC222FC}"/>
    <cellStyle name="Normal 7 4 4 3 4" xfId="3592" xr:uid="{59FA2A60-E4FD-4A16-AC50-BB1A11D623EC}"/>
    <cellStyle name="Normal 7 4 4 4" xfId="1937" xr:uid="{7F12D0CC-C212-4E27-AF0D-48535061D36D}"/>
    <cellStyle name="Normal 7 4 4 4 2" xfId="3593" xr:uid="{F36622F4-8D62-4A39-9E88-65CE5E5E9AC8}"/>
    <cellStyle name="Normal 7 4 4 4 3" xfId="3594" xr:uid="{3CF14239-81F0-41F6-A58D-026BD1DCE947}"/>
    <cellStyle name="Normal 7 4 4 4 4" xfId="3595" xr:uid="{7E4FBE33-4C2B-494E-B301-7DFDAC174FD0}"/>
    <cellStyle name="Normal 7 4 4 5" xfId="3596" xr:uid="{017D85A7-9205-4218-9157-CE2FB593BB77}"/>
    <cellStyle name="Normal 7 4 4 6" xfId="3597" xr:uid="{4ED620A6-3C7A-4CBA-898B-9183E0D68AB2}"/>
    <cellStyle name="Normal 7 4 4 7" xfId="3598" xr:uid="{C660D4E6-ED8D-4308-AF2E-E1FE89B5EC60}"/>
    <cellStyle name="Normal 7 4 5" xfId="366" xr:uid="{29CF2B54-CF4C-4025-BF82-B0BE67E10CD0}"/>
    <cellStyle name="Normal 7 4 5 2" xfId="736" xr:uid="{0BF51501-A570-49CA-9F97-6DB08A098304}"/>
    <cellStyle name="Normal 7 4 5 2 2" xfId="1938" xr:uid="{605F897D-D88E-4D9E-8A4E-7E672FE9A4A5}"/>
    <cellStyle name="Normal 7 4 5 2 3" xfId="3599" xr:uid="{CEA968CB-8430-4324-B607-97ED5E189FB4}"/>
    <cellStyle name="Normal 7 4 5 2 4" xfId="3600" xr:uid="{D2D93C7E-549F-47B1-B8B2-99EBE50EF9EF}"/>
    <cellStyle name="Normal 7 4 5 3" xfId="1939" xr:uid="{F6591552-FD7E-4DFC-9014-36BBCBDC4EC2}"/>
    <cellStyle name="Normal 7 4 5 3 2" xfId="3601" xr:uid="{32A107F7-189C-4197-A2AD-5FDD7AC52CF6}"/>
    <cellStyle name="Normal 7 4 5 3 3" xfId="3602" xr:uid="{C37D7564-73CF-4AE2-8860-46EBD9AFB011}"/>
    <cellStyle name="Normal 7 4 5 3 4" xfId="3603" xr:uid="{B8056BF7-95C3-480E-B463-5645F3A81129}"/>
    <cellStyle name="Normal 7 4 5 4" xfId="3604" xr:uid="{2C2E1205-D54D-4EBF-A6B3-B104A81BC3E3}"/>
    <cellStyle name="Normal 7 4 5 5" xfId="3605" xr:uid="{ABE5D6BA-6154-4FEB-B695-290EB8A65F89}"/>
    <cellStyle name="Normal 7 4 5 6" xfId="3606" xr:uid="{B75A2EBA-3B5A-4889-8017-612AC8E4488A}"/>
    <cellStyle name="Normal 7 4 6" xfId="737" xr:uid="{65168AC1-CE37-4987-8C14-AC83FF2462AA}"/>
    <cellStyle name="Normal 7 4 6 2" xfId="1940" xr:uid="{B9945CDA-DD15-4D71-BDEC-1C7A7C78FAE0}"/>
    <cellStyle name="Normal 7 4 6 2 2" xfId="3607" xr:uid="{33327449-CC0E-4371-9F55-A405AF932933}"/>
    <cellStyle name="Normal 7 4 6 2 3" xfId="3608" xr:uid="{81E12D2C-C1CB-461B-8BDA-346DE66724C1}"/>
    <cellStyle name="Normal 7 4 6 2 4" xfId="3609" xr:uid="{C3395600-1286-454B-B854-8286F41B2E34}"/>
    <cellStyle name="Normal 7 4 6 3" xfId="3610" xr:uid="{03E5C571-CDF6-4828-AE9A-463F583423CC}"/>
    <cellStyle name="Normal 7 4 6 4" xfId="3611" xr:uid="{379262C6-55A8-454C-8AB9-BD9C88DA83D6}"/>
    <cellStyle name="Normal 7 4 6 5" xfId="3612" xr:uid="{483610C4-7B6E-4493-94AF-E89AEE8A260C}"/>
    <cellStyle name="Normal 7 4 7" xfId="1941" xr:uid="{FCE9EDF9-51A3-432D-9EC4-D847899856C9}"/>
    <cellStyle name="Normal 7 4 7 2" xfId="3613" xr:uid="{DCEEFF41-5AE3-4E44-B79F-300EE828D7BE}"/>
    <cellStyle name="Normal 7 4 7 3" xfId="3614" xr:uid="{59C50C10-2097-4AC7-8066-A20C652A6454}"/>
    <cellStyle name="Normal 7 4 7 4" xfId="3615" xr:uid="{668CB7BD-CB6E-402C-A249-F649E572A09D}"/>
    <cellStyle name="Normal 7 4 8" xfId="3616" xr:uid="{DA8BB36E-5784-4DEE-B3D4-83383FF3BF0D}"/>
    <cellStyle name="Normal 7 4 8 2" xfId="3617" xr:uid="{0F5DF8B6-D5AC-490D-A37D-1B6E4E2C9471}"/>
    <cellStyle name="Normal 7 4 8 3" xfId="3618" xr:uid="{A6158F5D-CB2F-4546-A3EA-3FF2108D9E03}"/>
    <cellStyle name="Normal 7 4 8 4" xfId="3619" xr:uid="{28D382C1-F7EB-4B5B-9BA5-B753F49BC312}"/>
    <cellStyle name="Normal 7 4 9" xfId="3620" xr:uid="{6BCBC396-44BC-4589-B37D-7C07090B1DFC}"/>
    <cellStyle name="Normal 7 5" xfId="143" xr:uid="{7648BA30-F1A4-4489-93EF-D07BA75E9AB4}"/>
    <cellStyle name="Normal 7 5 2" xfId="144" xr:uid="{4ABFC0B5-90D6-48A9-B563-908361D7FCCE}"/>
    <cellStyle name="Normal 7 5 2 2" xfId="367" xr:uid="{77EA9504-2C5E-4F06-9E4C-8E194A1986EE}"/>
    <cellStyle name="Normal 7 5 2 2 2" xfId="738" xr:uid="{0AE2C1CF-65F7-4998-8BD9-2A6839653CB3}"/>
    <cellStyle name="Normal 7 5 2 2 2 2" xfId="1942" xr:uid="{8335C98A-485E-45C7-8F48-002D368E9C28}"/>
    <cellStyle name="Normal 7 5 2 2 2 3" xfId="3621" xr:uid="{E26816BE-3CD5-43DE-BB69-73149F6F8700}"/>
    <cellStyle name="Normal 7 5 2 2 2 4" xfId="3622" xr:uid="{102823F3-D950-4E08-936E-90829DF34775}"/>
    <cellStyle name="Normal 7 5 2 2 3" xfId="1943" xr:uid="{3997BBD1-C145-4FA2-89C9-D41163B534EE}"/>
    <cellStyle name="Normal 7 5 2 2 3 2" xfId="3623" xr:uid="{6BCA656C-3AE6-4ECF-A0AB-4B9274CBB137}"/>
    <cellStyle name="Normal 7 5 2 2 3 3" xfId="3624" xr:uid="{FA88F362-B579-4451-9DC7-F63651CF470C}"/>
    <cellStyle name="Normal 7 5 2 2 3 4" xfId="3625" xr:uid="{E54EB4E2-7615-41B2-A1E1-12E5F82146EC}"/>
    <cellStyle name="Normal 7 5 2 2 4" xfId="3626" xr:uid="{FE3A8AC6-27FC-41B9-AFC1-20AD1094B95E}"/>
    <cellStyle name="Normal 7 5 2 2 5" xfId="3627" xr:uid="{7E347ED5-78C8-4492-848C-0AFFABE563A6}"/>
    <cellStyle name="Normal 7 5 2 2 6" xfId="3628" xr:uid="{83BF2BCE-74C0-4933-9235-971C791B5B3D}"/>
    <cellStyle name="Normal 7 5 2 3" xfId="739" xr:uid="{0D5C4485-5ECA-45D7-8780-5DBC1F36CA7D}"/>
    <cellStyle name="Normal 7 5 2 3 2" xfId="1944" xr:uid="{30037E22-6251-4CCC-BB66-1918C793C386}"/>
    <cellStyle name="Normal 7 5 2 3 2 2" xfId="3629" xr:uid="{33121D69-EE58-4DFD-858A-E92B4C7EAACC}"/>
    <cellStyle name="Normal 7 5 2 3 2 3" xfId="3630" xr:uid="{1D84CF84-351C-46B4-9E35-983E403BA754}"/>
    <cellStyle name="Normal 7 5 2 3 2 4" xfId="3631" xr:uid="{BA153E11-E7DC-4430-BC9E-B8F09BE05F41}"/>
    <cellStyle name="Normal 7 5 2 3 3" xfId="3632" xr:uid="{43674A25-CAE4-4ED1-AEFE-0EBEAB659CBD}"/>
    <cellStyle name="Normal 7 5 2 3 4" xfId="3633" xr:uid="{06B701CA-6C62-43E8-A479-3766034892C8}"/>
    <cellStyle name="Normal 7 5 2 3 5" xfId="3634" xr:uid="{8E882E32-D811-4AE8-BBFA-ED58107241C0}"/>
    <cellStyle name="Normal 7 5 2 4" xfId="1945" xr:uid="{0DA05666-8B89-4E36-9B11-71A49CABFA8A}"/>
    <cellStyle name="Normal 7 5 2 4 2" xfId="3635" xr:uid="{10E130B8-A6D3-4B8A-A479-6AB5B7E28489}"/>
    <cellStyle name="Normal 7 5 2 4 3" xfId="3636" xr:uid="{1B97F055-AAB0-4663-B798-515DE3BA9CBE}"/>
    <cellStyle name="Normal 7 5 2 4 4" xfId="3637" xr:uid="{E5C9B55A-2C46-4FED-902F-AB01880175ED}"/>
    <cellStyle name="Normal 7 5 2 5" xfId="3638" xr:uid="{6A83A4E2-D032-41C9-939F-EDC9E734B848}"/>
    <cellStyle name="Normal 7 5 2 5 2" xfId="3639" xr:uid="{D4E095FE-B0CB-4EF8-8F78-AE95465B031D}"/>
    <cellStyle name="Normal 7 5 2 5 3" xfId="3640" xr:uid="{DCB71050-4FA7-4E69-9999-49D6AE38A665}"/>
    <cellStyle name="Normal 7 5 2 5 4" xfId="3641" xr:uid="{1EC35F02-8C99-4394-BF61-9F7241CFFE8E}"/>
    <cellStyle name="Normal 7 5 2 6" xfId="3642" xr:uid="{1E49929F-181F-4BA9-99AB-151757E29AAF}"/>
    <cellStyle name="Normal 7 5 2 7" xfId="3643" xr:uid="{23A31A64-4468-43AF-B694-30A1B0EC0F0C}"/>
    <cellStyle name="Normal 7 5 2 8" xfId="3644" xr:uid="{F89AD38E-4822-4B61-923B-296E5936FD93}"/>
    <cellStyle name="Normal 7 5 3" xfId="368" xr:uid="{AC6D1FBE-DAED-49CB-9179-7E9DC4C981D2}"/>
    <cellStyle name="Normal 7 5 3 2" xfId="740" xr:uid="{C726497E-C1DD-4606-904B-207DA1EA9A6D}"/>
    <cellStyle name="Normal 7 5 3 2 2" xfId="741" xr:uid="{73B7C9BC-E276-42A5-8DEB-72A10ACE8149}"/>
    <cellStyle name="Normal 7 5 3 2 3" xfId="3645" xr:uid="{25EC650A-B5B6-42F5-BDEF-5DEED6ECA405}"/>
    <cellStyle name="Normal 7 5 3 2 4" xfId="3646" xr:uid="{77A5BA7A-E783-4493-9355-06C977B443DF}"/>
    <cellStyle name="Normal 7 5 3 3" xfId="742" xr:uid="{B4064076-2A6F-4886-AF7F-659EE7315C1B}"/>
    <cellStyle name="Normal 7 5 3 3 2" xfId="3647" xr:uid="{E71786A3-2A4A-4EA0-A010-B63BDBE176E8}"/>
    <cellStyle name="Normal 7 5 3 3 3" xfId="3648" xr:uid="{5115667B-ED19-4C67-8F26-40CD0169D3C5}"/>
    <cellStyle name="Normal 7 5 3 3 4" xfId="3649" xr:uid="{B4F70E98-8F2D-41E4-BE92-2D25B5A025FA}"/>
    <cellStyle name="Normal 7 5 3 4" xfId="3650" xr:uid="{1451F524-6051-4C0A-AAD6-83834D32E6AD}"/>
    <cellStyle name="Normal 7 5 3 5" xfId="3651" xr:uid="{1E269A39-811C-425A-B94C-02D9642EB8BE}"/>
    <cellStyle name="Normal 7 5 3 6" xfId="3652" xr:uid="{1511E2B3-4376-42A6-B1D8-3AD6F25ACBBF}"/>
    <cellStyle name="Normal 7 5 4" xfId="369" xr:uid="{C8588E01-F1A0-45FF-9F64-96DBE43C7246}"/>
    <cellStyle name="Normal 7 5 4 2" xfId="743" xr:uid="{28C20E3F-C479-4B76-82A2-1118FE5DF279}"/>
    <cellStyle name="Normal 7 5 4 2 2" xfId="3653" xr:uid="{098A10C2-168C-4B07-B35E-3B6E33FA9D20}"/>
    <cellStyle name="Normal 7 5 4 2 3" xfId="3654" xr:uid="{ADA07810-C8B4-47A5-BADD-1E188E1ECD4A}"/>
    <cellStyle name="Normal 7 5 4 2 4" xfId="3655" xr:uid="{FF5712C2-4A9C-40BD-9223-CC44CE4ECE33}"/>
    <cellStyle name="Normal 7 5 4 3" xfId="3656" xr:uid="{BF57A552-62C9-49DD-AD8B-75EBE04FFA74}"/>
    <cellStyle name="Normal 7 5 4 4" xfId="3657" xr:uid="{4D36A214-A7A2-4BFA-99CD-8C74252E6D93}"/>
    <cellStyle name="Normal 7 5 4 5" xfId="3658" xr:uid="{33D72F99-D7EB-45E9-8CE2-6C98FC31A46C}"/>
    <cellStyle name="Normal 7 5 5" xfId="744" xr:uid="{502BBF68-9525-4AF8-916C-01519504F62D}"/>
    <cellStyle name="Normal 7 5 5 2" xfId="3659" xr:uid="{9645A4C2-9836-4DFB-A527-B30ADD17398F}"/>
    <cellStyle name="Normal 7 5 5 3" xfId="3660" xr:uid="{962E89F5-1A95-4547-BF85-CEFF4388120D}"/>
    <cellStyle name="Normal 7 5 5 4" xfId="3661" xr:uid="{CC0D3CBA-AF1D-4A90-AC49-165FC2F7B9F1}"/>
    <cellStyle name="Normal 7 5 6" xfId="3662" xr:uid="{8AD1451B-AAA0-434A-8047-ADB7085D30F0}"/>
    <cellStyle name="Normal 7 5 6 2" xfId="3663" xr:uid="{BD6AC241-154E-4823-85A3-F111D23BF586}"/>
    <cellStyle name="Normal 7 5 6 3" xfId="3664" xr:uid="{9ABE8EB2-0A5A-4B91-AB98-6F211C1ACA13}"/>
    <cellStyle name="Normal 7 5 6 4" xfId="3665" xr:uid="{178F78D9-0883-4F55-B04C-12403B09D162}"/>
    <cellStyle name="Normal 7 5 7" xfId="3666" xr:uid="{A86CF325-BF93-4FDA-91CF-9231DA18B515}"/>
    <cellStyle name="Normal 7 5 8" xfId="3667" xr:uid="{39DEB616-8CCB-43B1-9BA3-E7E2B6E03DA0}"/>
    <cellStyle name="Normal 7 5 9" xfId="3668" xr:uid="{94A1596C-D6CF-4510-9850-39B44AA27B5A}"/>
    <cellStyle name="Normal 7 6" xfId="145" xr:uid="{50C7AFC5-1FBB-4BBC-B98B-3F07B004652F}"/>
    <cellStyle name="Normal 7 6 2" xfId="370" xr:uid="{2B75627E-62B9-4009-80AC-11B2FFAFFC13}"/>
    <cellStyle name="Normal 7 6 2 2" xfId="745" xr:uid="{6D023A87-9552-4721-B8B1-ADFFC2426587}"/>
    <cellStyle name="Normal 7 6 2 2 2" xfId="1946" xr:uid="{D6037F23-307F-4238-AD06-C6B0EFA794ED}"/>
    <cellStyle name="Normal 7 6 2 2 2 2" xfId="1947" xr:uid="{EE1FB30D-7641-46EA-B470-9E6FDF7266E7}"/>
    <cellStyle name="Normal 7 6 2 2 3" xfId="1948" xr:uid="{1B3A6352-D360-4F22-BBB9-7A94050564C5}"/>
    <cellStyle name="Normal 7 6 2 2 4" xfId="3669" xr:uid="{F18F8797-FA15-48E6-961E-11C243FB62B5}"/>
    <cellStyle name="Normal 7 6 2 3" xfId="1949" xr:uid="{1F15C99F-5692-44A1-AF7C-D0689C85CAD0}"/>
    <cellStyle name="Normal 7 6 2 3 2" xfId="1950" xr:uid="{7F2BFC86-5934-488D-831D-A17DE734EE18}"/>
    <cellStyle name="Normal 7 6 2 3 3" xfId="3670" xr:uid="{0913B33A-8873-4F05-A671-5890E4FA6B4E}"/>
    <cellStyle name="Normal 7 6 2 3 4" xfId="3671" xr:uid="{3CA48B15-7270-4775-A902-38AB1A0A05AF}"/>
    <cellStyle name="Normal 7 6 2 4" xfId="1951" xr:uid="{CFA8CB8D-8CFC-4BBB-8A76-AF8197CA2AC8}"/>
    <cellStyle name="Normal 7 6 2 5" xfId="3672" xr:uid="{767A7017-F508-4DBC-A4B7-376841731DB0}"/>
    <cellStyle name="Normal 7 6 2 6" xfId="3673" xr:uid="{3C2C3918-F2CD-46FA-82B1-57D13E3F24FC}"/>
    <cellStyle name="Normal 7 6 3" xfId="746" xr:uid="{C831244A-A3E1-43F9-94F6-E29BD9D5BAE9}"/>
    <cellStyle name="Normal 7 6 3 2" xfId="1952" xr:uid="{A393303F-28BE-416D-805D-3144810654B1}"/>
    <cellStyle name="Normal 7 6 3 2 2" xfId="1953" xr:uid="{4BAEA541-F1E6-42A4-AF45-3B5C942FADF4}"/>
    <cellStyle name="Normal 7 6 3 2 3" xfId="3674" xr:uid="{C6450C21-9790-4E96-AC11-5ED4C1BA60EB}"/>
    <cellStyle name="Normal 7 6 3 2 4" xfId="3675" xr:uid="{A9F4E738-530D-47C8-9B07-314E3AD4C1F1}"/>
    <cellStyle name="Normal 7 6 3 3" xfId="1954" xr:uid="{3B119112-D4A9-4702-A6BD-A7768B2AEB3D}"/>
    <cellStyle name="Normal 7 6 3 4" xfId="3676" xr:uid="{9FAAC2A4-EEA1-4D88-AA0D-F2D9CC677183}"/>
    <cellStyle name="Normal 7 6 3 5" xfId="3677" xr:uid="{6F15C192-9ED5-46CB-B96A-A0BCC2057492}"/>
    <cellStyle name="Normal 7 6 4" xfId="1955" xr:uid="{68C89951-0811-48AB-A5CF-5EF8F6429E6D}"/>
    <cellStyle name="Normal 7 6 4 2" xfId="1956" xr:uid="{92A9C79C-6727-4CE2-9FC8-883A43D99B35}"/>
    <cellStyle name="Normal 7 6 4 3" xfId="3678" xr:uid="{D34ADB85-3080-478E-914B-0381DB8CF87C}"/>
    <cellStyle name="Normal 7 6 4 4" xfId="3679" xr:uid="{70560A44-F6FC-49FC-AA1B-D4504645CEC9}"/>
    <cellStyle name="Normal 7 6 5" xfId="1957" xr:uid="{40F0F38F-9D58-4DF1-B210-3A0547911E7E}"/>
    <cellStyle name="Normal 7 6 5 2" xfId="3680" xr:uid="{AD0871EA-8198-4F9E-8DFE-3D421C7B6AA4}"/>
    <cellStyle name="Normal 7 6 5 3" xfId="3681" xr:uid="{5FB82763-2204-4E5C-BEC9-DB481010845F}"/>
    <cellStyle name="Normal 7 6 5 4" xfId="3682" xr:uid="{CE5A5B56-3134-4237-81B2-1154CF53D590}"/>
    <cellStyle name="Normal 7 6 6" xfId="3683" xr:uid="{B4A2E181-065E-48FE-85F2-3B93A4B4E0C3}"/>
    <cellStyle name="Normal 7 6 7" xfId="3684" xr:uid="{8AAC34E2-1015-4412-A8FE-6680183AD38C}"/>
    <cellStyle name="Normal 7 6 8" xfId="3685" xr:uid="{8AD71E0A-D4AB-4405-9F90-10274102EC01}"/>
    <cellStyle name="Normal 7 7" xfId="371" xr:uid="{EE316320-BC36-49BA-A100-14497F88FE40}"/>
    <cellStyle name="Normal 7 7 2" xfId="747" xr:uid="{D0EEA6A1-2469-45E4-AC59-F09893A1E953}"/>
    <cellStyle name="Normal 7 7 2 2" xfId="748" xr:uid="{1CE16703-79EE-46A3-B1AD-07EB373C55A1}"/>
    <cellStyle name="Normal 7 7 2 2 2" xfId="1958" xr:uid="{707704F9-916F-40D3-9028-F80CEB50638A}"/>
    <cellStyle name="Normal 7 7 2 2 3" xfId="3686" xr:uid="{997301C1-0433-4E27-8DD8-025E679405F2}"/>
    <cellStyle name="Normal 7 7 2 2 4" xfId="3687" xr:uid="{3581CC8C-1415-4AED-896A-4979BA9F596F}"/>
    <cellStyle name="Normal 7 7 2 3" xfId="1959" xr:uid="{7E3EAFCB-370D-47FA-98D5-9F24698B15ED}"/>
    <cellStyle name="Normal 7 7 2 4" xfId="3688" xr:uid="{D81BABB9-B192-4CE2-ACE3-74231F2A5C8F}"/>
    <cellStyle name="Normal 7 7 2 5" xfId="3689" xr:uid="{98B78C3C-41AF-4FCE-834D-93D755F16260}"/>
    <cellStyle name="Normal 7 7 3" xfId="749" xr:uid="{BC565BA0-FBD7-4AEE-B05D-5C6BA1EE316E}"/>
    <cellStyle name="Normal 7 7 3 2" xfId="1960" xr:uid="{8D0C64DF-69AE-430E-8DB0-28B422AB54F8}"/>
    <cellStyle name="Normal 7 7 3 3" xfId="3690" xr:uid="{79EBD0F4-4530-4D1F-B408-02CA1E023315}"/>
    <cellStyle name="Normal 7 7 3 4" xfId="3691" xr:uid="{9FFBB57A-8772-44C1-BE09-EDB389CE963A}"/>
    <cellStyle name="Normal 7 7 4" xfId="1961" xr:uid="{4A7B1346-14D6-43A5-863A-9C63EC5722CC}"/>
    <cellStyle name="Normal 7 7 4 2" xfId="3692" xr:uid="{C50EC150-ADCB-4E0E-9FFE-70F2008F12B5}"/>
    <cellStyle name="Normal 7 7 4 3" xfId="3693" xr:uid="{2EAF912B-A3F6-4018-B612-AD9B171487F1}"/>
    <cellStyle name="Normal 7 7 4 4" xfId="3694" xr:uid="{C0EDED4E-A2AF-4578-8781-CDB63166A003}"/>
    <cellStyle name="Normal 7 7 5" xfId="3695" xr:uid="{2762D47E-EC43-4350-A04C-2291E49DBB4E}"/>
    <cellStyle name="Normal 7 7 6" xfId="3696" xr:uid="{55EFAA05-308C-41B2-8149-EFF86BD41AC6}"/>
    <cellStyle name="Normal 7 7 7" xfId="3697" xr:uid="{AD0407EF-0A44-4CC5-BB94-CDD03AABA35A}"/>
    <cellStyle name="Normal 7 8" xfId="372" xr:uid="{20993B9D-CC00-4D8D-BD26-155DF158053D}"/>
    <cellStyle name="Normal 7 8 2" xfId="750" xr:uid="{5A6ADA7D-1FF4-4A4C-999B-D3CA1E78ED92}"/>
    <cellStyle name="Normal 7 8 2 2" xfId="1962" xr:uid="{14118C28-CB09-4CA4-B003-39D39F5E4764}"/>
    <cellStyle name="Normal 7 8 2 3" xfId="3698" xr:uid="{62DC44E2-60AB-44FB-BD08-7A2B37242BDD}"/>
    <cellStyle name="Normal 7 8 2 4" xfId="3699" xr:uid="{D0978B77-7B2D-406D-AD8C-448108B825D2}"/>
    <cellStyle name="Normal 7 8 3" xfId="1963" xr:uid="{73DDAAB8-36C7-47EA-9A22-B4600B42F713}"/>
    <cellStyle name="Normal 7 8 3 2" xfId="3700" xr:uid="{7176B469-735D-4CA7-B858-132CAAEAE7D2}"/>
    <cellStyle name="Normal 7 8 3 3" xfId="3701" xr:uid="{025F4196-DE2A-47EE-8962-C6F9683A4002}"/>
    <cellStyle name="Normal 7 8 3 4" xfId="3702" xr:uid="{12211DDD-E401-4D0D-A3B3-A7B39D0577A7}"/>
    <cellStyle name="Normal 7 8 4" xfId="3703" xr:uid="{8BB9345D-BB09-4658-A3A0-A0370D82B5CD}"/>
    <cellStyle name="Normal 7 8 5" xfId="3704" xr:uid="{92F93207-19FB-46D4-A869-B3A543D1C226}"/>
    <cellStyle name="Normal 7 8 6" xfId="3705" xr:uid="{C6B0F184-AFA4-4CBA-A661-79067E9C1F24}"/>
    <cellStyle name="Normal 7 9" xfId="373" xr:uid="{FC51A5E0-5EB8-4274-928A-B16303CA8B48}"/>
    <cellStyle name="Normal 7 9 2" xfId="1964" xr:uid="{52862A57-4736-41A9-91E9-6E1B1E3AF77F}"/>
    <cellStyle name="Normal 7 9 2 2" xfId="3706" xr:uid="{289A58DA-5A89-46D4-9F2A-1B395205159F}"/>
    <cellStyle name="Normal 7 9 2 2 2" xfId="4408" xr:uid="{AAEFE2E0-7B9C-4977-9C45-C65FD26A0BFF}"/>
    <cellStyle name="Normal 7 9 2 2 3" xfId="4687" xr:uid="{57584B87-BDF2-49C7-8BC3-BE446DA3D14C}"/>
    <cellStyle name="Normal 7 9 2 3" xfId="3707" xr:uid="{C2FF1D88-9FA1-42BE-88F4-3F8358B7F32F}"/>
    <cellStyle name="Normal 7 9 2 4" xfId="3708" xr:uid="{FAB7EBB3-2628-4682-B215-A2CF8F11C7F6}"/>
    <cellStyle name="Normal 7 9 3" xfId="3709" xr:uid="{FD22653B-808D-420E-BE32-114DDC8158C0}"/>
    <cellStyle name="Normal 7 9 3 2" xfId="5342" xr:uid="{A6A3EEEE-CB9C-4C73-AEAA-8375A683629E}"/>
    <cellStyle name="Normal 7 9 4" xfId="3710" xr:uid="{4706CCDB-5D99-45CE-8EF1-D9BAA1977F36}"/>
    <cellStyle name="Normal 7 9 4 2" xfId="4578" xr:uid="{322B9080-FD93-4C6F-A7A3-218302024C8F}"/>
    <cellStyle name="Normal 7 9 4 3" xfId="4688" xr:uid="{BC808CCB-A528-45B3-A8FB-0EEA8D55CB97}"/>
    <cellStyle name="Normal 7 9 4 4" xfId="4607" xr:uid="{D3330B61-0572-4EC8-A7B3-0D295E4A11DC}"/>
    <cellStyle name="Normal 7 9 5" xfId="3711" xr:uid="{A695E784-6153-45AF-A9AF-EA7EA43A4319}"/>
    <cellStyle name="Normal 8" xfId="146" xr:uid="{B23C5F5A-0B73-45D5-B415-645F69C1103F}"/>
    <cellStyle name="Normal 8 10" xfId="1965" xr:uid="{86D8D0FD-A776-4877-B080-2FDECA6C6990}"/>
    <cellStyle name="Normal 8 10 2" xfId="3712" xr:uid="{76ECA7A9-CC42-4080-ABFC-77AECC8C0020}"/>
    <cellStyle name="Normal 8 10 3" xfId="3713" xr:uid="{CB8EBE73-C846-4158-A91D-813287143591}"/>
    <cellStyle name="Normal 8 10 4" xfId="3714" xr:uid="{2B45B5A9-A7A8-4EEC-96E3-338200A67992}"/>
    <cellStyle name="Normal 8 11" xfId="3715" xr:uid="{336F3B88-48DF-467B-8BC8-E4CB8D09C73C}"/>
    <cellStyle name="Normal 8 11 2" xfId="3716" xr:uid="{7BBA30D7-D509-4928-9A55-FC7DAA4B53DF}"/>
    <cellStyle name="Normal 8 11 3" xfId="3717" xr:uid="{89924B84-9C56-4DDB-A1B7-34B332CFC86B}"/>
    <cellStyle name="Normal 8 11 4" xfId="3718" xr:uid="{2A93B079-4E5F-4CE6-98BE-84A422BFF7DA}"/>
    <cellStyle name="Normal 8 12" xfId="3719" xr:uid="{3A31BBFA-3A58-4C4A-A672-95D3B5DDBCC9}"/>
    <cellStyle name="Normal 8 12 2" xfId="3720" xr:uid="{4F1EDC42-0A96-4886-A556-100FE6BABE2D}"/>
    <cellStyle name="Normal 8 13" xfId="3721" xr:uid="{986FAB32-6CD6-4C87-9A21-9FF7E5442185}"/>
    <cellStyle name="Normal 8 14" xfId="3722" xr:uid="{D218A1DF-1BCF-46FE-8825-CDE2CC83B34B}"/>
    <cellStyle name="Normal 8 15" xfId="3723" xr:uid="{6FDC1101-5DBF-4E37-B851-FDD0C6EAE9F0}"/>
    <cellStyle name="Normal 8 2" xfId="147" xr:uid="{C389E875-EF47-46E8-AF69-A61189E45B29}"/>
    <cellStyle name="Normal 8 2 10" xfId="3724" xr:uid="{CFE306DF-9617-43CE-8007-042DDD5CF09E}"/>
    <cellStyle name="Normal 8 2 11" xfId="3725" xr:uid="{6B881F76-B252-444B-9C05-DBB972D2A23B}"/>
    <cellStyle name="Normal 8 2 2" xfId="148" xr:uid="{BFF90BDA-6C59-4D1E-BFD9-1624102FCAFC}"/>
    <cellStyle name="Normal 8 2 2 2" xfId="149" xr:uid="{392E3A18-23DF-44EF-82A6-8C3824C91F7C}"/>
    <cellStyle name="Normal 8 2 2 2 2" xfId="374" xr:uid="{18F4651C-D750-4A31-8ABC-DAF4C503D6AB}"/>
    <cellStyle name="Normal 8 2 2 2 2 2" xfId="751" xr:uid="{845759EE-BEB6-4D02-BA02-47F4926CBB28}"/>
    <cellStyle name="Normal 8 2 2 2 2 2 2" xfId="752" xr:uid="{B58890FE-1FA4-4BE6-ADEF-B6E20C99FC05}"/>
    <cellStyle name="Normal 8 2 2 2 2 2 2 2" xfId="1966" xr:uid="{8F378920-1374-4678-B2FD-080482EB0A47}"/>
    <cellStyle name="Normal 8 2 2 2 2 2 2 2 2" xfId="1967" xr:uid="{A24ED369-BDCB-477B-9CC1-F01C0E657D89}"/>
    <cellStyle name="Normal 8 2 2 2 2 2 2 3" xfId="1968" xr:uid="{3506BFDC-814B-4C91-8D24-78370236413E}"/>
    <cellStyle name="Normal 8 2 2 2 2 2 3" xfId="1969" xr:uid="{20AEAADE-D710-43B1-9A90-E691CDB02DA1}"/>
    <cellStyle name="Normal 8 2 2 2 2 2 3 2" xfId="1970" xr:uid="{1D517E9E-F413-49BD-B18A-80C9A400BB06}"/>
    <cellStyle name="Normal 8 2 2 2 2 2 4" xfId="1971" xr:uid="{94E078AD-A1A1-4C9A-8E77-69DED557E404}"/>
    <cellStyle name="Normal 8 2 2 2 2 3" xfId="753" xr:uid="{1FB17847-38AC-4FAC-AC32-20E8D223BA93}"/>
    <cellStyle name="Normal 8 2 2 2 2 3 2" xfId="1972" xr:uid="{92918EAA-9690-4C3E-BCE5-2350557BC46C}"/>
    <cellStyle name="Normal 8 2 2 2 2 3 2 2" xfId="1973" xr:uid="{A33F767C-E459-4828-9956-9491DE233BEB}"/>
    <cellStyle name="Normal 8 2 2 2 2 3 3" xfId="1974" xr:uid="{71996644-4B22-4992-9599-9ACED9581136}"/>
    <cellStyle name="Normal 8 2 2 2 2 3 4" xfId="3726" xr:uid="{06251F59-0B38-4D76-8D93-119FA086030D}"/>
    <cellStyle name="Normal 8 2 2 2 2 4" xfId="1975" xr:uid="{C5DC465F-DEFC-477C-A421-778A71036431}"/>
    <cellStyle name="Normal 8 2 2 2 2 4 2" xfId="1976" xr:uid="{46B6A1F7-BFBE-47B1-BDED-196F7F9DD1D6}"/>
    <cellStyle name="Normal 8 2 2 2 2 5" xfId="1977" xr:uid="{4ED2B824-BCA7-4753-9C7A-CC3516989233}"/>
    <cellStyle name="Normal 8 2 2 2 2 6" xfId="3727" xr:uid="{CD87272A-1FA1-45D7-9417-086AA66BBD08}"/>
    <cellStyle name="Normal 8 2 2 2 3" xfId="375" xr:uid="{499B200E-3667-4B22-B6F1-9581F04AF6FB}"/>
    <cellStyle name="Normal 8 2 2 2 3 2" xfId="754" xr:uid="{8A1EAD52-522E-4E50-80C9-7CB16DA60E3F}"/>
    <cellStyle name="Normal 8 2 2 2 3 2 2" xfId="755" xr:uid="{F83BA694-251C-4A1B-A70C-8525BDFCBAE1}"/>
    <cellStyle name="Normal 8 2 2 2 3 2 2 2" xfId="1978" xr:uid="{FD66D17C-6724-429C-A74A-8E77E59A4C21}"/>
    <cellStyle name="Normal 8 2 2 2 3 2 2 2 2" xfId="1979" xr:uid="{99E229B9-BF93-4F0B-9F92-219AC3F170F5}"/>
    <cellStyle name="Normal 8 2 2 2 3 2 2 3" xfId="1980" xr:uid="{1AAD7787-CAB1-44A8-858C-48475862DA55}"/>
    <cellStyle name="Normal 8 2 2 2 3 2 3" xfId="1981" xr:uid="{1D9CF918-B849-41AB-A83A-8325C0BC9A82}"/>
    <cellStyle name="Normal 8 2 2 2 3 2 3 2" xfId="1982" xr:uid="{7A84C14A-D76B-4C4A-BABA-40B825489E13}"/>
    <cellStyle name="Normal 8 2 2 2 3 2 4" xfId="1983" xr:uid="{69E89F47-8F86-4203-ACBA-63CE02F3AECB}"/>
    <cellStyle name="Normal 8 2 2 2 3 3" xfId="756" xr:uid="{71460B8E-4052-4349-88D6-406EEE08DB77}"/>
    <cellStyle name="Normal 8 2 2 2 3 3 2" xfId="1984" xr:uid="{29D00576-F113-4093-8351-79628F67895F}"/>
    <cellStyle name="Normal 8 2 2 2 3 3 2 2" xfId="1985" xr:uid="{DA9481E4-6021-4CCD-AD32-6450890EACF1}"/>
    <cellStyle name="Normal 8 2 2 2 3 3 3" xfId="1986" xr:uid="{55DBDA0C-8147-4A74-8DFC-E567A361235F}"/>
    <cellStyle name="Normal 8 2 2 2 3 4" xfId="1987" xr:uid="{21965CC1-ADDD-4325-94F8-D117C94785C6}"/>
    <cellStyle name="Normal 8 2 2 2 3 4 2" xfId="1988" xr:uid="{30B69419-6222-4D3A-B415-DBEE19D27628}"/>
    <cellStyle name="Normal 8 2 2 2 3 5" xfId="1989" xr:uid="{11289774-0A47-45B6-ADB9-7CE3CEEB9229}"/>
    <cellStyle name="Normal 8 2 2 2 4" xfId="757" xr:uid="{A70AD737-FED6-4770-9E18-26F8E239B8BD}"/>
    <cellStyle name="Normal 8 2 2 2 4 2" xfId="758" xr:uid="{64977936-7DB8-4030-9DED-C3B88FE8421A}"/>
    <cellStyle name="Normal 8 2 2 2 4 2 2" xfId="1990" xr:uid="{81AEC75C-FC26-4A30-B044-06F3CD99E0B1}"/>
    <cellStyle name="Normal 8 2 2 2 4 2 2 2" xfId="1991" xr:uid="{334D9910-14FC-4D42-9EC0-45417CC397C3}"/>
    <cellStyle name="Normal 8 2 2 2 4 2 3" xfId="1992" xr:uid="{414A1BB9-641F-46F8-86D9-657EF5E7298B}"/>
    <cellStyle name="Normal 8 2 2 2 4 3" xfId="1993" xr:uid="{F2882941-FE81-4620-B16D-952394E18329}"/>
    <cellStyle name="Normal 8 2 2 2 4 3 2" xfId="1994" xr:uid="{32B4E9FB-9AD4-4ADF-9BB2-0105D582E759}"/>
    <cellStyle name="Normal 8 2 2 2 4 4" xfId="1995" xr:uid="{A56CC442-12B2-4461-8839-FC40CE3BF054}"/>
    <cellStyle name="Normal 8 2 2 2 5" xfId="759" xr:uid="{CC0FD3C9-94FA-423D-AC2A-27C6471FE460}"/>
    <cellStyle name="Normal 8 2 2 2 5 2" xfId="1996" xr:uid="{D4947025-BAF3-4F86-9A4E-16DB816E1832}"/>
    <cellStyle name="Normal 8 2 2 2 5 2 2" xfId="1997" xr:uid="{6E8C9568-B5EF-4EC0-9384-12A23774AE87}"/>
    <cellStyle name="Normal 8 2 2 2 5 3" xfId="1998" xr:uid="{D6D71765-77B1-4BBE-B477-EC1DA99B3C98}"/>
    <cellStyle name="Normal 8 2 2 2 5 4" xfId="3728" xr:uid="{2EAEE37F-49E0-49A2-90B8-F4448A79F819}"/>
    <cellStyle name="Normal 8 2 2 2 6" xfId="1999" xr:uid="{99EB06BC-0E60-400C-893B-2B7A6975D07F}"/>
    <cellStyle name="Normal 8 2 2 2 6 2" xfId="2000" xr:uid="{C5993399-EFE7-4439-850F-1BFA15B1FE30}"/>
    <cellStyle name="Normal 8 2 2 2 7" xfId="2001" xr:uid="{C331D751-5631-48B1-BCB7-C57EE2498A91}"/>
    <cellStyle name="Normal 8 2 2 2 8" xfId="3729" xr:uid="{B7670DB4-30FB-4B03-A475-1E8510C13C7F}"/>
    <cellStyle name="Normal 8 2 2 3" xfId="376" xr:uid="{CE9BF48D-43E9-4DF2-866A-07AC17B9BD29}"/>
    <cellStyle name="Normal 8 2 2 3 2" xfId="760" xr:uid="{4ABBBC95-9F47-4FAD-BF08-8EEC2FB5E768}"/>
    <cellStyle name="Normal 8 2 2 3 2 2" xfId="761" xr:uid="{0AE9D799-6834-4312-87E2-025850DC189D}"/>
    <cellStyle name="Normal 8 2 2 3 2 2 2" xfId="2002" xr:uid="{256B21B2-B334-4ABD-9439-FB4AEC8F639E}"/>
    <cellStyle name="Normal 8 2 2 3 2 2 2 2" xfId="2003" xr:uid="{679FAEB5-F265-4C3C-9BCC-AC7F67071149}"/>
    <cellStyle name="Normal 8 2 2 3 2 2 3" xfId="2004" xr:uid="{175FBA47-80C2-4FED-A3D1-E4A2429D6BD3}"/>
    <cellStyle name="Normal 8 2 2 3 2 3" xfId="2005" xr:uid="{648A4F9F-EAF5-46A7-BDBA-47C123F942AF}"/>
    <cellStyle name="Normal 8 2 2 3 2 3 2" xfId="2006" xr:uid="{69ABEB24-ACB5-40AD-B08E-EB24C781868A}"/>
    <cellStyle name="Normal 8 2 2 3 2 4" xfId="2007" xr:uid="{BF5FFD73-BBCB-4F6A-B69C-B994FD3359D3}"/>
    <cellStyle name="Normal 8 2 2 3 3" xfId="762" xr:uid="{94AEF79F-BB74-42EA-8C01-5A1177B4D466}"/>
    <cellStyle name="Normal 8 2 2 3 3 2" xfId="2008" xr:uid="{EF873718-F30B-4C29-97A2-0E4380AFA167}"/>
    <cellStyle name="Normal 8 2 2 3 3 2 2" xfId="2009" xr:uid="{30FA3F4A-6A96-46EA-ACC5-92CCAA5A6331}"/>
    <cellStyle name="Normal 8 2 2 3 3 3" xfId="2010" xr:uid="{BAAFFFFE-2E78-4FBC-8918-9743D212E269}"/>
    <cellStyle name="Normal 8 2 2 3 3 4" xfId="3730" xr:uid="{7B8F1274-F68B-4DFB-8C50-58276B12A83D}"/>
    <cellStyle name="Normal 8 2 2 3 4" xfId="2011" xr:uid="{86C3A59E-B28A-49FE-A671-5D9B86FF5DDC}"/>
    <cellStyle name="Normal 8 2 2 3 4 2" xfId="2012" xr:uid="{996F694A-5B34-476D-95B5-C9BE431A065E}"/>
    <cellStyle name="Normal 8 2 2 3 5" xfId="2013" xr:uid="{FCBE58DA-9D9F-4A27-8FEF-861B20CB8752}"/>
    <cellStyle name="Normal 8 2 2 3 6" xfId="3731" xr:uid="{A76EE60E-1B17-4424-8973-FEA113F04627}"/>
    <cellStyle name="Normal 8 2 2 4" xfId="377" xr:uid="{365655D9-B34C-4DAF-9705-A498440BB145}"/>
    <cellStyle name="Normal 8 2 2 4 2" xfId="763" xr:uid="{EBE77D60-2AA2-4747-AF0F-6CB5224113BB}"/>
    <cellStyle name="Normal 8 2 2 4 2 2" xfId="764" xr:uid="{C2E9FA1A-F0FC-4669-9ED6-71292F6B8BDC}"/>
    <cellStyle name="Normal 8 2 2 4 2 2 2" xfId="2014" xr:uid="{1EB3BC8E-829E-48D2-BFF7-FF52384A1852}"/>
    <cellStyle name="Normal 8 2 2 4 2 2 2 2" xfId="2015" xr:uid="{02EC3CE4-6B98-4078-8F04-4DF6CA88901D}"/>
    <cellStyle name="Normal 8 2 2 4 2 2 3" xfId="2016" xr:uid="{74C00188-34EE-4FF2-8E74-148DAC01415D}"/>
    <cellStyle name="Normal 8 2 2 4 2 3" xfId="2017" xr:uid="{FE14E8D1-0AE5-4A8A-9CA9-9937C09E5722}"/>
    <cellStyle name="Normal 8 2 2 4 2 3 2" xfId="2018" xr:uid="{4690CB77-A0A6-4569-91F4-E4641200A638}"/>
    <cellStyle name="Normal 8 2 2 4 2 4" xfId="2019" xr:uid="{5DD93CE8-5FE6-4735-8E47-30DDC9BD468C}"/>
    <cellStyle name="Normal 8 2 2 4 3" xfId="765" xr:uid="{68F3F35D-E19B-4EC3-9FA6-4248514433E6}"/>
    <cellStyle name="Normal 8 2 2 4 3 2" xfId="2020" xr:uid="{40358260-2BA3-4DC2-AFCF-E0436795A05A}"/>
    <cellStyle name="Normal 8 2 2 4 3 2 2" xfId="2021" xr:uid="{E1C7744C-E390-41A7-933A-54DE61681E55}"/>
    <cellStyle name="Normal 8 2 2 4 3 3" xfId="2022" xr:uid="{F2B5B256-AA20-4933-8FCC-E7E94BFF1758}"/>
    <cellStyle name="Normal 8 2 2 4 4" xfId="2023" xr:uid="{DEEACC50-BB82-45FE-937A-1ADDE54873D5}"/>
    <cellStyle name="Normal 8 2 2 4 4 2" xfId="2024" xr:uid="{61FA8D9A-C8BC-4B07-BC5F-1E21B98F34FF}"/>
    <cellStyle name="Normal 8 2 2 4 5" xfId="2025" xr:uid="{BCB84FCB-219A-4B3A-B680-441CF174CD84}"/>
    <cellStyle name="Normal 8 2 2 5" xfId="378" xr:uid="{87EDF399-74EB-4673-96F6-EDD2ACDA2403}"/>
    <cellStyle name="Normal 8 2 2 5 2" xfId="766" xr:uid="{CFC80815-9A34-439B-B15B-43A1AF9DECA7}"/>
    <cellStyle name="Normal 8 2 2 5 2 2" xfId="2026" xr:uid="{667CB50F-DC45-48E9-A0D7-5119A1AC8B35}"/>
    <cellStyle name="Normal 8 2 2 5 2 2 2" xfId="2027" xr:uid="{2D4CB1FF-C349-4C70-884E-B03AA9D21DBC}"/>
    <cellStyle name="Normal 8 2 2 5 2 3" xfId="2028" xr:uid="{C4DE8C6B-79E6-4ACC-8554-80947EEFC9B2}"/>
    <cellStyle name="Normal 8 2 2 5 3" xfId="2029" xr:uid="{1138B6FF-5DC1-4EC8-BD3C-4AE0631617E9}"/>
    <cellStyle name="Normal 8 2 2 5 3 2" xfId="2030" xr:uid="{24F037CA-E86E-4C06-904E-61B912A4140A}"/>
    <cellStyle name="Normal 8 2 2 5 4" xfId="2031" xr:uid="{26F23066-519A-40D1-8919-7D92B47F25CA}"/>
    <cellStyle name="Normal 8 2 2 6" xfId="767" xr:uid="{0396EAB2-0445-4166-9624-B6DAF403E92F}"/>
    <cellStyle name="Normal 8 2 2 6 2" xfId="2032" xr:uid="{4E924A7B-80B6-47D2-A65A-057F0D3011F2}"/>
    <cellStyle name="Normal 8 2 2 6 2 2" xfId="2033" xr:uid="{F8DF9BED-C235-46FD-B650-38F5178B5748}"/>
    <cellStyle name="Normal 8 2 2 6 3" xfId="2034" xr:uid="{251B6A4B-7230-4F37-AF80-3513B91785D3}"/>
    <cellStyle name="Normal 8 2 2 6 4" xfId="3732" xr:uid="{2C62FEB7-03A0-480D-8545-7B6889F288FF}"/>
    <cellStyle name="Normal 8 2 2 7" xfId="2035" xr:uid="{B1093661-8DC0-4A1A-9730-75606F926C0F}"/>
    <cellStyle name="Normal 8 2 2 7 2" xfId="2036" xr:uid="{33944E2B-3581-4F13-99EF-2F77A84809CF}"/>
    <cellStyle name="Normal 8 2 2 8" xfId="2037" xr:uid="{DB736953-8E14-4486-B7E6-57552604479B}"/>
    <cellStyle name="Normal 8 2 2 9" xfId="3733" xr:uid="{DA93C6DA-4508-440B-88EE-14C489F418C6}"/>
    <cellStyle name="Normal 8 2 3" xfId="150" xr:uid="{252F4F64-016F-4A5D-A88A-09E454A3EEBB}"/>
    <cellStyle name="Normal 8 2 3 2" xfId="151" xr:uid="{85C2E07A-2A0A-4B3D-B962-A2A34326602F}"/>
    <cellStyle name="Normal 8 2 3 2 2" xfId="768" xr:uid="{321285F1-EBF5-4CD5-93B8-D1FF7D2F1CA3}"/>
    <cellStyle name="Normal 8 2 3 2 2 2" xfId="769" xr:uid="{0B65606A-8233-4C4A-BA0A-87C4C40F2DDC}"/>
    <cellStyle name="Normal 8 2 3 2 2 2 2" xfId="2038" xr:uid="{AB0AE2AF-C545-4A0F-B7EE-63A72AB05A9D}"/>
    <cellStyle name="Normal 8 2 3 2 2 2 2 2" xfId="2039" xr:uid="{930688F4-4CF4-4F17-A938-B83B1A3103AA}"/>
    <cellStyle name="Normal 8 2 3 2 2 2 3" xfId="2040" xr:uid="{55654BC3-C728-42DA-B79F-8FD517666592}"/>
    <cellStyle name="Normal 8 2 3 2 2 3" xfId="2041" xr:uid="{95B87BEC-DA55-4297-BC85-C2F8375406B4}"/>
    <cellStyle name="Normal 8 2 3 2 2 3 2" xfId="2042" xr:uid="{57249592-EAE5-41CD-8558-1595DC9339CE}"/>
    <cellStyle name="Normal 8 2 3 2 2 4" xfId="2043" xr:uid="{0EDDD85B-AFCD-4358-8CE6-5C13E44494EA}"/>
    <cellStyle name="Normal 8 2 3 2 3" xfId="770" xr:uid="{B544B0F8-8B0E-4D5F-A894-CBA00762F540}"/>
    <cellStyle name="Normal 8 2 3 2 3 2" xfId="2044" xr:uid="{D2690D4D-02C6-4669-BB4C-7BBD82FD609C}"/>
    <cellStyle name="Normal 8 2 3 2 3 2 2" xfId="2045" xr:uid="{9A156528-24F1-4DD3-A32D-980D78ABE41A}"/>
    <cellStyle name="Normal 8 2 3 2 3 3" xfId="2046" xr:uid="{008DF0F4-7EB2-43EA-965F-E0D6E4DC5C3C}"/>
    <cellStyle name="Normal 8 2 3 2 3 4" xfId="3734" xr:uid="{68325CC9-DAD1-4391-A9C2-135001467003}"/>
    <cellStyle name="Normal 8 2 3 2 4" xfId="2047" xr:uid="{AA064D42-4EDA-407F-A29D-DFA2AE0923FD}"/>
    <cellStyle name="Normal 8 2 3 2 4 2" xfId="2048" xr:uid="{097F3802-AC6B-405E-9E46-7B8680FC9578}"/>
    <cellStyle name="Normal 8 2 3 2 5" xfId="2049" xr:uid="{0B4E3CB2-D209-4FAA-89FA-D24184551F95}"/>
    <cellStyle name="Normal 8 2 3 2 6" xfId="3735" xr:uid="{A5742AF6-EB8E-4E29-8791-443DF514BBA0}"/>
    <cellStyle name="Normal 8 2 3 3" xfId="379" xr:uid="{6BC1193C-B24D-44CD-9197-AB82059CB991}"/>
    <cellStyle name="Normal 8 2 3 3 2" xfId="771" xr:uid="{65916D5C-3025-4A23-92DB-569E8715662D}"/>
    <cellStyle name="Normal 8 2 3 3 2 2" xfId="772" xr:uid="{F0F8EFFB-E4CF-4884-B690-3316172F638B}"/>
    <cellStyle name="Normal 8 2 3 3 2 2 2" xfId="2050" xr:uid="{2F471DA0-C396-4961-9A83-2063B4AEC359}"/>
    <cellStyle name="Normal 8 2 3 3 2 2 2 2" xfId="2051" xr:uid="{AF8B6CC3-8DAD-4FD6-AB5F-FF48E9BC401D}"/>
    <cellStyle name="Normal 8 2 3 3 2 2 3" xfId="2052" xr:uid="{747A2AFD-791C-4F40-B4A9-C737BB728FBC}"/>
    <cellStyle name="Normal 8 2 3 3 2 3" xfId="2053" xr:uid="{8E623057-E5A6-4DAF-B162-9CF5F85EE5C5}"/>
    <cellStyle name="Normal 8 2 3 3 2 3 2" xfId="2054" xr:uid="{DF9FDF24-8455-46AA-934F-CDD984D89574}"/>
    <cellStyle name="Normal 8 2 3 3 2 4" xfId="2055" xr:uid="{3E06335D-4475-4CB7-B35F-18C8282A7A27}"/>
    <cellStyle name="Normal 8 2 3 3 3" xfId="773" xr:uid="{385E1439-D988-48DE-9A2F-96840FAA9043}"/>
    <cellStyle name="Normal 8 2 3 3 3 2" xfId="2056" xr:uid="{0BDEDC7C-A576-46D3-ABCA-5E33DBEAC7FC}"/>
    <cellStyle name="Normal 8 2 3 3 3 2 2" xfId="2057" xr:uid="{D34423CD-1936-4166-95D0-B7039747EC28}"/>
    <cellStyle name="Normal 8 2 3 3 3 3" xfId="2058" xr:uid="{3DEDA4DA-1845-4157-A22F-1DCB498A54CC}"/>
    <cellStyle name="Normal 8 2 3 3 4" xfId="2059" xr:uid="{3476CF99-7015-4603-93DC-9C6942E83398}"/>
    <cellStyle name="Normal 8 2 3 3 4 2" xfId="2060" xr:uid="{03A1F2FD-3724-4550-962C-C36422746750}"/>
    <cellStyle name="Normal 8 2 3 3 5" xfId="2061" xr:uid="{2FFDB077-EAE4-4B02-8B38-5F2FDCA2184F}"/>
    <cellStyle name="Normal 8 2 3 4" xfId="380" xr:uid="{87E91BF8-C5BE-4043-8880-C70622D96D98}"/>
    <cellStyle name="Normal 8 2 3 4 2" xfId="774" xr:uid="{109B32B4-2AEE-4697-8484-20FAE73B4A06}"/>
    <cellStyle name="Normal 8 2 3 4 2 2" xfId="2062" xr:uid="{6214C72D-A7DD-4A18-9AAB-99BA6549661E}"/>
    <cellStyle name="Normal 8 2 3 4 2 2 2" xfId="2063" xr:uid="{8FDD0918-7139-4D4F-8C78-09D8CAF4A975}"/>
    <cellStyle name="Normal 8 2 3 4 2 3" xfId="2064" xr:uid="{A5556F41-E68F-42C3-B3C8-AD1E8F8DCE21}"/>
    <cellStyle name="Normal 8 2 3 4 3" xfId="2065" xr:uid="{A0FAEF87-F705-4F47-9532-7FB812E8B355}"/>
    <cellStyle name="Normal 8 2 3 4 3 2" xfId="2066" xr:uid="{10870473-5D3E-4494-B776-8448A537732B}"/>
    <cellStyle name="Normal 8 2 3 4 4" xfId="2067" xr:uid="{14BCE0CF-361B-4269-B89F-1D2CD92710DD}"/>
    <cellStyle name="Normal 8 2 3 5" xfId="775" xr:uid="{E3458042-E69E-4F2D-8250-5440807034F8}"/>
    <cellStyle name="Normal 8 2 3 5 2" xfId="2068" xr:uid="{776990CF-25FC-48CF-BE1A-4BB7DAB2E592}"/>
    <cellStyle name="Normal 8 2 3 5 2 2" xfId="2069" xr:uid="{2BA24795-792E-46D5-9A8B-9C1494128A06}"/>
    <cellStyle name="Normal 8 2 3 5 3" xfId="2070" xr:uid="{C5ED181B-97FD-45CB-AFA8-97A82560CC3A}"/>
    <cellStyle name="Normal 8 2 3 5 4" xfId="3736" xr:uid="{32D120D7-9C29-4CBF-A156-61DB2D139448}"/>
    <cellStyle name="Normal 8 2 3 6" xfId="2071" xr:uid="{B8E93C73-107D-43DD-9CA8-4FE46E6C2504}"/>
    <cellStyle name="Normal 8 2 3 6 2" xfId="2072" xr:uid="{26BEF24C-4EFE-4AC8-8FDD-9F79C4B3345B}"/>
    <cellStyle name="Normal 8 2 3 7" xfId="2073" xr:uid="{256EC2A6-282E-4C9E-A194-7C95AC3CD270}"/>
    <cellStyle name="Normal 8 2 3 8" xfId="3737" xr:uid="{2255D3C1-B122-460E-9EC4-272953DAA503}"/>
    <cellStyle name="Normal 8 2 4" xfId="152" xr:uid="{7E90C6AB-CCC7-46AE-BFC1-A661C0AF931B}"/>
    <cellStyle name="Normal 8 2 4 2" xfId="449" xr:uid="{3696B129-A37E-4B1C-B757-3A6350F9C6A8}"/>
    <cellStyle name="Normal 8 2 4 2 2" xfId="776" xr:uid="{5BC17F69-852D-4A11-8A8B-B7A1405638BC}"/>
    <cellStyle name="Normal 8 2 4 2 2 2" xfId="2074" xr:uid="{A1345B0B-69A7-4820-9F8D-0B7D3B2FEC8F}"/>
    <cellStyle name="Normal 8 2 4 2 2 2 2" xfId="2075" xr:uid="{6ED21B46-A465-496B-BBE6-07B97D646157}"/>
    <cellStyle name="Normal 8 2 4 2 2 3" xfId="2076" xr:uid="{C8EF2C8D-5BD6-4BEF-A91B-8E5D859E9E91}"/>
    <cellStyle name="Normal 8 2 4 2 2 4" xfId="3738" xr:uid="{193152EB-C57D-46C4-8A3F-9EF805244CCC}"/>
    <cellStyle name="Normal 8 2 4 2 3" xfId="2077" xr:uid="{894D5304-ABC5-4DFA-9C16-EB11AECAA91F}"/>
    <cellStyle name="Normal 8 2 4 2 3 2" xfId="2078" xr:uid="{672348B8-2E6B-4908-BFAC-C45A2CACD3CE}"/>
    <cellStyle name="Normal 8 2 4 2 4" xfId="2079" xr:uid="{11487E41-C448-40EA-AA3B-2C30FD51BEBF}"/>
    <cellStyle name="Normal 8 2 4 2 5" xfId="3739" xr:uid="{B1613D06-D3F9-43B4-8C83-A1944E9E232C}"/>
    <cellStyle name="Normal 8 2 4 3" xfId="777" xr:uid="{A1FABA4B-5EBA-44D5-A9E8-B961E38ABF61}"/>
    <cellStyle name="Normal 8 2 4 3 2" xfId="2080" xr:uid="{AF299B75-AA6F-42C7-8786-E32A8D817BE7}"/>
    <cellStyle name="Normal 8 2 4 3 2 2" xfId="2081" xr:uid="{EFA1862A-4EE7-478D-8C46-8EBFBB1AAAC6}"/>
    <cellStyle name="Normal 8 2 4 3 3" xfId="2082" xr:uid="{50383CB5-280A-42E8-8679-CA6CBE76BE7E}"/>
    <cellStyle name="Normal 8 2 4 3 4" xfId="3740" xr:uid="{78023994-83CE-4F17-9C49-19D2D73A1C1E}"/>
    <cellStyle name="Normal 8 2 4 4" xfId="2083" xr:uid="{C564A405-4E5F-4698-8D86-9A7AF9B82A4F}"/>
    <cellStyle name="Normal 8 2 4 4 2" xfId="2084" xr:uid="{64A827CB-0161-4CA5-AD8F-3CB75EB8D54F}"/>
    <cellStyle name="Normal 8 2 4 4 3" xfId="3741" xr:uid="{ABDF20CE-40A3-4E47-95E0-F576E64F8A75}"/>
    <cellStyle name="Normal 8 2 4 4 4" xfId="3742" xr:uid="{0E7FEAEF-08D7-4ECF-97DA-D08447F23458}"/>
    <cellStyle name="Normal 8 2 4 5" xfId="2085" xr:uid="{366A2BE3-C859-4C0E-950B-81D5B416B720}"/>
    <cellStyle name="Normal 8 2 4 6" xfId="3743" xr:uid="{1171C9C8-8B54-4EBC-A0C8-D66C54D47C4B}"/>
    <cellStyle name="Normal 8 2 4 7" xfId="3744" xr:uid="{01DF75C3-0B3E-4890-8814-AA80CF76A93A}"/>
    <cellStyle name="Normal 8 2 5" xfId="381" xr:uid="{9CF359EF-2B28-42D2-9AA0-6606EDD82743}"/>
    <cellStyle name="Normal 8 2 5 2" xfId="778" xr:uid="{31D571BE-262F-4219-8394-AF6A9AC7824E}"/>
    <cellStyle name="Normal 8 2 5 2 2" xfId="779" xr:uid="{A1DAF5AB-6181-4839-931B-F11856C229A6}"/>
    <cellStyle name="Normal 8 2 5 2 2 2" xfId="2086" xr:uid="{E5A7058F-88BA-4187-A765-8D54B3D82706}"/>
    <cellStyle name="Normal 8 2 5 2 2 2 2" xfId="2087" xr:uid="{7A27C839-AE00-4272-A61D-C53EC976E56F}"/>
    <cellStyle name="Normal 8 2 5 2 2 3" xfId="2088" xr:uid="{9EC96D8B-4993-41B2-997F-A633E21AD54E}"/>
    <cellStyle name="Normal 8 2 5 2 3" xfId="2089" xr:uid="{29400BE3-A8DD-4EBD-970A-8C13C6CDDCEA}"/>
    <cellStyle name="Normal 8 2 5 2 3 2" xfId="2090" xr:uid="{5CEA4DB6-E497-42E1-8AB0-4F39863D3D2F}"/>
    <cellStyle name="Normal 8 2 5 2 4" xfId="2091" xr:uid="{8065320D-F407-4AEC-9F91-5EF1E5BD6B01}"/>
    <cellStyle name="Normal 8 2 5 3" xfId="780" xr:uid="{72549FC3-437A-40B8-83CE-92DBE2AFC541}"/>
    <cellStyle name="Normal 8 2 5 3 2" xfId="2092" xr:uid="{23934667-ECB7-4BA9-AA77-0C72A9847F12}"/>
    <cellStyle name="Normal 8 2 5 3 2 2" xfId="2093" xr:uid="{8CBBCFD5-FC07-4E0F-9D01-948C2E7642B4}"/>
    <cellStyle name="Normal 8 2 5 3 3" xfId="2094" xr:uid="{85E559E3-0D8E-48AA-BA96-793D418C8A44}"/>
    <cellStyle name="Normal 8 2 5 3 4" xfId="3745" xr:uid="{EBA7D7FE-23F2-4D11-9D35-2990F7C83E91}"/>
    <cellStyle name="Normal 8 2 5 4" xfId="2095" xr:uid="{6B23C0A3-919B-465D-8A68-AE931B3B3FC2}"/>
    <cellStyle name="Normal 8 2 5 4 2" xfId="2096" xr:uid="{C7EEE83D-6CEF-4D3B-BF6F-774AEE431C7E}"/>
    <cellStyle name="Normal 8 2 5 5" xfId="2097" xr:uid="{704374B9-65B0-4AB8-A6EA-68DBB6579A17}"/>
    <cellStyle name="Normal 8 2 5 6" xfId="3746" xr:uid="{198E9559-C845-4F84-BCCA-16CFE154C2A6}"/>
    <cellStyle name="Normal 8 2 6" xfId="382" xr:uid="{82A571B2-486E-4634-9783-22E3B57FD70B}"/>
    <cellStyle name="Normal 8 2 6 2" xfId="781" xr:uid="{8E131963-4BCD-4708-B9D6-BB1F88D8C96D}"/>
    <cellStyle name="Normal 8 2 6 2 2" xfId="2098" xr:uid="{2970CCBC-8932-41CD-B0DC-2F3A9C628D7C}"/>
    <cellStyle name="Normal 8 2 6 2 2 2" xfId="2099" xr:uid="{76817AC1-4765-428A-BCB8-56FCB87CBAB4}"/>
    <cellStyle name="Normal 8 2 6 2 3" xfId="2100" xr:uid="{AE27C90C-4584-4F53-AA42-C62015DB1810}"/>
    <cellStyle name="Normal 8 2 6 2 4" xfId="3747" xr:uid="{FA88DDD9-4EE0-4C48-A8FD-3E1F7C934F1E}"/>
    <cellStyle name="Normal 8 2 6 3" xfId="2101" xr:uid="{38F94163-88E9-4BB3-8DCA-FDF9314D2718}"/>
    <cellStyle name="Normal 8 2 6 3 2" xfId="2102" xr:uid="{66DEEB07-E451-4218-B710-BE6A28870F01}"/>
    <cellStyle name="Normal 8 2 6 4" xfId="2103" xr:uid="{AECA4984-6BEB-45C8-A397-8265E96C84E5}"/>
    <cellStyle name="Normal 8 2 6 5" xfId="3748" xr:uid="{8E4A6A1D-1EC1-403A-97A9-A0F3AEBC4CA5}"/>
    <cellStyle name="Normal 8 2 7" xfId="782" xr:uid="{25ECDFD9-128A-494E-821A-4680F3A95FF2}"/>
    <cellStyle name="Normal 8 2 7 2" xfId="2104" xr:uid="{8EEF5D04-E25B-4B61-9DDF-261B57FFFE12}"/>
    <cellStyle name="Normal 8 2 7 2 2" xfId="2105" xr:uid="{9D17FFA8-2265-4244-93F0-88F812E39383}"/>
    <cellStyle name="Normal 8 2 7 3" xfId="2106" xr:uid="{16057A0F-D2E4-4ED7-A588-E43DDFFC5C0F}"/>
    <cellStyle name="Normal 8 2 7 4" xfId="3749" xr:uid="{63A0D857-4F0F-4A92-94D9-D7246AF4DC22}"/>
    <cellStyle name="Normal 8 2 8" xfId="2107" xr:uid="{2A736F39-8DCF-42A8-B1B9-A9EC1B0B61F2}"/>
    <cellStyle name="Normal 8 2 8 2" xfId="2108" xr:uid="{C2E1FA5E-EEB9-4B6B-93A1-C19ECCD1AC88}"/>
    <cellStyle name="Normal 8 2 8 3" xfId="3750" xr:uid="{4365DD5F-79D8-40ED-BE14-871412FE5804}"/>
    <cellStyle name="Normal 8 2 8 4" xfId="3751" xr:uid="{733451C0-F547-4E2B-81AE-B1A0EB71E99C}"/>
    <cellStyle name="Normal 8 2 9" xfId="2109" xr:uid="{3368A958-A942-45B7-B039-5B00AD6BADCB}"/>
    <cellStyle name="Normal 8 3" xfId="153" xr:uid="{7ED7E958-AB7D-4739-A91B-8E1DD16A268F}"/>
    <cellStyle name="Normal 8 3 10" xfId="3752" xr:uid="{97A1A182-A106-49D7-9F7E-F5B6D1344AF1}"/>
    <cellStyle name="Normal 8 3 11" xfId="3753" xr:uid="{58482CE8-8441-4D90-953A-D3A649028997}"/>
    <cellStyle name="Normal 8 3 2" xfId="154" xr:uid="{83C12242-3994-4714-BDE5-F7D39139DB9F}"/>
    <cellStyle name="Normal 8 3 2 2" xfId="155" xr:uid="{86699345-EC4F-42F1-BA8F-761020BC67D3}"/>
    <cellStyle name="Normal 8 3 2 2 2" xfId="383" xr:uid="{43B3C90A-F66E-410A-86ED-F80C5C940723}"/>
    <cellStyle name="Normal 8 3 2 2 2 2" xfId="783" xr:uid="{A4ADCA67-0D24-4F0E-B20E-636A47DA8C54}"/>
    <cellStyle name="Normal 8 3 2 2 2 2 2" xfId="2110" xr:uid="{70E55831-3DD3-48C5-9883-C2149288B494}"/>
    <cellStyle name="Normal 8 3 2 2 2 2 2 2" xfId="2111" xr:uid="{AF9595C7-96E6-4AB2-8EDE-C6A2A7D5AD02}"/>
    <cellStyle name="Normal 8 3 2 2 2 2 3" xfId="2112" xr:uid="{A6AED589-415E-40D8-8FE5-C4973D9C102C}"/>
    <cellStyle name="Normal 8 3 2 2 2 2 4" xfId="3754" xr:uid="{B8325F73-2272-415D-A688-C8E73EF29765}"/>
    <cellStyle name="Normal 8 3 2 2 2 3" xfId="2113" xr:uid="{D764342B-DD3F-4BEC-9B0D-43FB5BCDCAE4}"/>
    <cellStyle name="Normal 8 3 2 2 2 3 2" xfId="2114" xr:uid="{36D5FF74-081B-46F4-BEE2-8A99D69085E8}"/>
    <cellStyle name="Normal 8 3 2 2 2 3 3" xfId="3755" xr:uid="{F940C3DE-D2B9-434C-B268-E9CE92FB8D67}"/>
    <cellStyle name="Normal 8 3 2 2 2 3 4" xfId="3756" xr:uid="{08242EAF-8ADE-4D13-8CC0-710868E491B7}"/>
    <cellStyle name="Normal 8 3 2 2 2 4" xfId="2115" xr:uid="{7286C63F-8B74-4EA3-99B1-10A606EE9A15}"/>
    <cellStyle name="Normal 8 3 2 2 2 5" xfId="3757" xr:uid="{CC64C335-77FC-4CC7-BD8C-932E28E8118E}"/>
    <cellStyle name="Normal 8 3 2 2 2 6" xfId="3758" xr:uid="{427EEC92-BF46-4DAE-AEC8-EEFE71D9EE99}"/>
    <cellStyle name="Normal 8 3 2 2 3" xfId="784" xr:uid="{68D09FB3-A8E1-47D6-BA34-6638CE6D1B16}"/>
    <cellStyle name="Normal 8 3 2 2 3 2" xfId="2116" xr:uid="{249BA44D-E6C3-4A24-AE6A-FF57D31B09E6}"/>
    <cellStyle name="Normal 8 3 2 2 3 2 2" xfId="2117" xr:uid="{119752FB-F10B-4B70-A825-F5B145A59932}"/>
    <cellStyle name="Normal 8 3 2 2 3 2 3" xfId="3759" xr:uid="{2723D597-20EA-48C1-B17B-6398D91CA49F}"/>
    <cellStyle name="Normal 8 3 2 2 3 2 4" xfId="3760" xr:uid="{C54B9293-90D9-4261-AC7C-C528E7CBE3FB}"/>
    <cellStyle name="Normal 8 3 2 2 3 3" xfId="2118" xr:uid="{81EEADA7-44A1-40FB-833A-373F8F8A4418}"/>
    <cellStyle name="Normal 8 3 2 2 3 4" xfId="3761" xr:uid="{715E7AD6-3DC5-45F7-BD57-5882B250CFAC}"/>
    <cellStyle name="Normal 8 3 2 2 3 5" xfId="3762" xr:uid="{FF3505BE-411E-4F41-9077-8A1362F1F782}"/>
    <cellStyle name="Normal 8 3 2 2 4" xfId="2119" xr:uid="{490064FD-3D50-4199-B48E-1CC50B506B16}"/>
    <cellStyle name="Normal 8 3 2 2 4 2" xfId="2120" xr:uid="{2A7DFE24-06FF-4334-9A31-DA219C9E900F}"/>
    <cellStyle name="Normal 8 3 2 2 4 3" xfId="3763" xr:uid="{DE8408CF-08E5-48A2-979D-070062B152F7}"/>
    <cellStyle name="Normal 8 3 2 2 4 4" xfId="3764" xr:uid="{97A12738-3EB7-45EE-AB22-232C9BABA068}"/>
    <cellStyle name="Normal 8 3 2 2 5" xfId="2121" xr:uid="{4C54FBED-3530-4FE0-9DA0-49A09958426F}"/>
    <cellStyle name="Normal 8 3 2 2 5 2" xfId="3765" xr:uid="{4AFFD92A-0A18-4B76-9084-62783DF908D7}"/>
    <cellStyle name="Normal 8 3 2 2 5 3" xfId="3766" xr:uid="{260C3B34-96BD-4AE7-B401-09FD46DC6944}"/>
    <cellStyle name="Normal 8 3 2 2 5 4" xfId="3767" xr:uid="{33C62BC2-37D0-4C59-931C-920733F5A3D4}"/>
    <cellStyle name="Normal 8 3 2 2 6" xfId="3768" xr:uid="{3649F1FC-7939-46E6-B05F-2F4FACFFEB27}"/>
    <cellStyle name="Normal 8 3 2 2 7" xfId="3769" xr:uid="{B906DFE9-0D46-4B2B-A331-C921ACF06F80}"/>
    <cellStyle name="Normal 8 3 2 2 8" xfId="3770" xr:uid="{A870612B-5570-48C3-BF2E-EC8FA3D2D81A}"/>
    <cellStyle name="Normal 8 3 2 3" xfId="384" xr:uid="{52B9BF12-5ACB-46F3-A5AC-94A4CA518D1F}"/>
    <cellStyle name="Normal 8 3 2 3 2" xfId="785" xr:uid="{07D8001F-B10C-452D-9EAD-920F012398F3}"/>
    <cellStyle name="Normal 8 3 2 3 2 2" xfId="786" xr:uid="{82953C65-8567-4EE7-BAFA-7D2AAB1CCE00}"/>
    <cellStyle name="Normal 8 3 2 3 2 2 2" xfId="2122" xr:uid="{2052C630-A3EE-4BB8-BD47-D4D5DFC11DCC}"/>
    <cellStyle name="Normal 8 3 2 3 2 2 2 2" xfId="2123" xr:uid="{F4F96B49-38C6-40FF-9941-5EECE8A57465}"/>
    <cellStyle name="Normal 8 3 2 3 2 2 3" xfId="2124" xr:uid="{968F7778-A2B3-40D3-BA9C-28510D4C5F68}"/>
    <cellStyle name="Normal 8 3 2 3 2 3" xfId="2125" xr:uid="{4F169E0D-EBF3-44F3-88B8-45C71D278DDB}"/>
    <cellStyle name="Normal 8 3 2 3 2 3 2" xfId="2126" xr:uid="{F3EC5028-C45C-48F7-8356-005C3F512B33}"/>
    <cellStyle name="Normal 8 3 2 3 2 4" xfId="2127" xr:uid="{A135FD61-339D-4336-A54C-025FE66E6360}"/>
    <cellStyle name="Normal 8 3 2 3 3" xfId="787" xr:uid="{760267C0-779C-48BB-8E05-79F094FE050A}"/>
    <cellStyle name="Normal 8 3 2 3 3 2" xfId="2128" xr:uid="{BFC81A2D-2204-48EF-8671-2DBBDF5170DD}"/>
    <cellStyle name="Normal 8 3 2 3 3 2 2" xfId="2129" xr:uid="{185F6978-BC18-4240-8DE1-2235C15F5400}"/>
    <cellStyle name="Normal 8 3 2 3 3 3" xfId="2130" xr:uid="{0736456D-5AC0-4618-BE24-DEFA1D33CB8D}"/>
    <cellStyle name="Normal 8 3 2 3 3 4" xfId="3771" xr:uid="{6D04748A-6DDF-4382-9D60-6E73006CED23}"/>
    <cellStyle name="Normal 8 3 2 3 4" xfId="2131" xr:uid="{0A00C740-8A98-4313-9049-DAED7E8080BA}"/>
    <cellStyle name="Normal 8 3 2 3 4 2" xfId="2132" xr:uid="{DC49982D-AD10-43A2-B4F2-AACA097A941E}"/>
    <cellStyle name="Normal 8 3 2 3 5" xfId="2133" xr:uid="{BBC3191D-9C46-4A3B-8F93-09A32638C089}"/>
    <cellStyle name="Normal 8 3 2 3 6" xfId="3772" xr:uid="{2177C567-BB29-49F5-8571-A943156969B1}"/>
    <cellStyle name="Normal 8 3 2 4" xfId="385" xr:uid="{64442937-970F-483D-A708-573ACC8BDB38}"/>
    <cellStyle name="Normal 8 3 2 4 2" xfId="788" xr:uid="{420F29BE-9312-40F8-9A98-57F4E8591A39}"/>
    <cellStyle name="Normal 8 3 2 4 2 2" xfId="2134" xr:uid="{3924E254-22FB-49D9-91A4-077466884A6C}"/>
    <cellStyle name="Normal 8 3 2 4 2 2 2" xfId="2135" xr:uid="{8517179F-37C9-49B9-841A-B5CAD49C07F9}"/>
    <cellStyle name="Normal 8 3 2 4 2 3" xfId="2136" xr:uid="{7BEC3310-345E-499A-A498-8A8E65C0B69D}"/>
    <cellStyle name="Normal 8 3 2 4 2 4" xfId="3773" xr:uid="{00C67744-3975-4FF2-B847-467E4720DB77}"/>
    <cellStyle name="Normal 8 3 2 4 3" xfId="2137" xr:uid="{E4898A24-F87A-457B-AEB2-778AAD701F12}"/>
    <cellStyle name="Normal 8 3 2 4 3 2" xfId="2138" xr:uid="{96E99997-4473-4F96-8FDF-7397CBFFF853}"/>
    <cellStyle name="Normal 8 3 2 4 4" xfId="2139" xr:uid="{2F147CA6-87CC-4998-9B9A-E2A1275905C7}"/>
    <cellStyle name="Normal 8 3 2 4 5" xfId="3774" xr:uid="{5DFE7210-0957-4533-A0C5-9455839942B2}"/>
    <cellStyle name="Normal 8 3 2 5" xfId="386" xr:uid="{F239E623-9511-486F-B779-D42FA9F70D70}"/>
    <cellStyle name="Normal 8 3 2 5 2" xfId="2140" xr:uid="{156D0B87-5894-4CE1-AEC7-A0C8357C3BE2}"/>
    <cellStyle name="Normal 8 3 2 5 2 2" xfId="2141" xr:uid="{27FB6759-F4C9-4089-B827-3A58CD915305}"/>
    <cellStyle name="Normal 8 3 2 5 3" xfId="2142" xr:uid="{DF38C14F-99CA-40CE-A755-2097CE32320A}"/>
    <cellStyle name="Normal 8 3 2 5 4" xfId="3775" xr:uid="{8372E545-1812-4480-9160-BF96A428911D}"/>
    <cellStyle name="Normal 8 3 2 6" xfId="2143" xr:uid="{9C3625A0-E38D-4543-AE28-A0740BA65FE7}"/>
    <cellStyle name="Normal 8 3 2 6 2" xfId="2144" xr:uid="{A3D4B261-4E1C-4EF6-BFBA-B8EBBBAD3A01}"/>
    <cellStyle name="Normal 8 3 2 6 3" xfId="3776" xr:uid="{0E50A2ED-A85A-4473-B667-395909AF6223}"/>
    <cellStyle name="Normal 8 3 2 6 4" xfId="3777" xr:uid="{A394E298-858D-41DE-B03D-E1D56480E901}"/>
    <cellStyle name="Normal 8 3 2 7" xfId="2145" xr:uid="{9A8F5D0C-2FEB-4CF7-8CC8-6A62730F288D}"/>
    <cellStyle name="Normal 8 3 2 8" xfId="3778" xr:uid="{61EB636A-9443-4957-98F5-7D2635B0F215}"/>
    <cellStyle name="Normal 8 3 2 9" xfId="3779" xr:uid="{F9EF624F-67AB-41A2-9735-4FE680DA3C6E}"/>
    <cellStyle name="Normal 8 3 3" xfId="156" xr:uid="{FE8CA36B-D989-4FCF-A8F2-A5212A778DDE}"/>
    <cellStyle name="Normal 8 3 3 2" xfId="157" xr:uid="{98D8BE26-F1AD-46EA-915C-2E3731543D73}"/>
    <cellStyle name="Normal 8 3 3 2 2" xfId="789" xr:uid="{AC5C429C-3F35-4363-BC97-4FE94A13A384}"/>
    <cellStyle name="Normal 8 3 3 2 2 2" xfId="2146" xr:uid="{C331C3AE-FD97-44B2-B7BD-2C4F7EC9DB57}"/>
    <cellStyle name="Normal 8 3 3 2 2 2 2" xfId="2147" xr:uid="{33EDE5AE-B929-4BB7-9065-6C75E9AC5BA5}"/>
    <cellStyle name="Normal 8 3 3 2 2 2 2 2" xfId="4492" xr:uid="{53065A8B-C5EA-4C20-A36E-7B623BEF7A85}"/>
    <cellStyle name="Normal 8 3 3 2 2 2 3" xfId="4493" xr:uid="{882502A1-54A3-4293-A835-CD2EBFA51F7E}"/>
    <cellStyle name="Normal 8 3 3 2 2 3" xfId="2148" xr:uid="{CC0C591D-88F3-4298-BFE8-476C328CA20B}"/>
    <cellStyle name="Normal 8 3 3 2 2 3 2" xfId="4494" xr:uid="{C5C79AEE-2C7A-4A85-BF65-54AC9A36D654}"/>
    <cellStyle name="Normal 8 3 3 2 2 4" xfId="3780" xr:uid="{D1506087-DA51-4AEC-B332-681E4B51D888}"/>
    <cellStyle name="Normal 8 3 3 2 3" xfId="2149" xr:uid="{CE57EB18-C702-4149-8274-7BDE4FBA0763}"/>
    <cellStyle name="Normal 8 3 3 2 3 2" xfId="2150" xr:uid="{E86C1229-709F-40B3-8285-D93F735F6AC6}"/>
    <cellStyle name="Normal 8 3 3 2 3 2 2" xfId="4495" xr:uid="{59B6DF77-752C-407D-A65B-FF1BED57E9E4}"/>
    <cellStyle name="Normal 8 3 3 2 3 3" xfId="3781" xr:uid="{46E27A46-C993-4572-8778-1DFBF1F790AE}"/>
    <cellStyle name="Normal 8 3 3 2 3 4" xfId="3782" xr:uid="{4E51D97E-0192-4F78-9F7E-5FDD3C5020C0}"/>
    <cellStyle name="Normal 8 3 3 2 4" xfId="2151" xr:uid="{17966DC8-7DA0-416E-A0EB-B2D60B6BEA44}"/>
    <cellStyle name="Normal 8 3 3 2 4 2" xfId="4496" xr:uid="{485B918A-D260-4B6E-BDA8-E788001B082C}"/>
    <cellStyle name="Normal 8 3 3 2 5" xfId="3783" xr:uid="{06B6D2F8-8FCB-4158-BE94-2F3ABD5C3CBE}"/>
    <cellStyle name="Normal 8 3 3 2 6" xfId="3784" xr:uid="{7A5A8FE0-2F84-43F4-BA59-973224B2BEB2}"/>
    <cellStyle name="Normal 8 3 3 3" xfId="387" xr:uid="{980B2AF5-1941-4638-9278-2D6A5C6F48B3}"/>
    <cellStyle name="Normal 8 3 3 3 2" xfId="2152" xr:uid="{20DDCB9D-67C7-423A-B8A8-688E9A8AE625}"/>
    <cellStyle name="Normal 8 3 3 3 2 2" xfId="2153" xr:uid="{B2ED0C61-2E0E-4C2A-A48D-7FA4DA3696B3}"/>
    <cellStyle name="Normal 8 3 3 3 2 2 2" xfId="4497" xr:uid="{4C2C612B-AC8E-4463-BEE9-14B88AC27DD1}"/>
    <cellStyle name="Normal 8 3 3 3 2 3" xfId="3785" xr:uid="{7CE11B56-96B6-4C56-B775-F3BECCEBAC60}"/>
    <cellStyle name="Normal 8 3 3 3 2 4" xfId="3786" xr:uid="{50702E76-E6F0-4BF5-B75E-EF143AAA1978}"/>
    <cellStyle name="Normal 8 3 3 3 3" xfId="2154" xr:uid="{80B86B4A-A57B-4FAB-A37B-41CA1D359BAB}"/>
    <cellStyle name="Normal 8 3 3 3 3 2" xfId="4498" xr:uid="{4D0C04C2-CAF9-4C35-89BD-2810843748F1}"/>
    <cellStyle name="Normal 8 3 3 3 4" xfId="3787" xr:uid="{A900D8E5-AA7D-4225-8BE4-5D1D7886B4E9}"/>
    <cellStyle name="Normal 8 3 3 3 5" xfId="3788" xr:uid="{B2C64E23-B5F0-463C-8CA1-E8DC12803AE7}"/>
    <cellStyle name="Normal 8 3 3 4" xfId="2155" xr:uid="{BC2338CF-E580-4504-AD64-8ECF2A2D0ACF}"/>
    <cellStyle name="Normal 8 3 3 4 2" xfId="2156" xr:uid="{933BE373-B89E-4650-911E-0244B80F6191}"/>
    <cellStyle name="Normal 8 3 3 4 2 2" xfId="4499" xr:uid="{7F04A1CA-D693-4BEF-B256-4D789A1D056C}"/>
    <cellStyle name="Normal 8 3 3 4 3" xfId="3789" xr:uid="{285B8A25-F111-4C19-B8FC-3FA8A9A9796F}"/>
    <cellStyle name="Normal 8 3 3 4 4" xfId="3790" xr:uid="{506AF936-5B81-4FEE-A719-C76A1F3712DF}"/>
    <cellStyle name="Normal 8 3 3 5" xfId="2157" xr:uid="{FCFC60CF-9902-43D9-B544-A4CB3EFBB7B5}"/>
    <cellStyle name="Normal 8 3 3 5 2" xfId="3791" xr:uid="{8B335040-2EBE-4EFD-A35D-C43290364064}"/>
    <cellStyle name="Normal 8 3 3 5 3" xfId="3792" xr:uid="{5A1D3068-E9D2-438E-AAA1-BE939525AAB0}"/>
    <cellStyle name="Normal 8 3 3 5 4" xfId="3793" xr:uid="{F368D5D4-840D-437C-BA76-1A9BF0E42BC8}"/>
    <cellStyle name="Normal 8 3 3 6" xfId="3794" xr:uid="{A276986B-9F17-461B-851B-67D0B79AFB83}"/>
    <cellStyle name="Normal 8 3 3 7" xfId="3795" xr:uid="{43E1692C-8DB2-427C-A687-50F2EBCC6401}"/>
    <cellStyle name="Normal 8 3 3 8" xfId="3796" xr:uid="{1305E11F-ED26-4A91-8AA0-24F6A607EE61}"/>
    <cellStyle name="Normal 8 3 4" xfId="158" xr:uid="{5F0C9E01-8FBA-4C38-9708-72287CD201C0}"/>
    <cellStyle name="Normal 8 3 4 2" xfId="790" xr:uid="{75AB4710-7E0E-4382-9CA0-4877D36C191F}"/>
    <cellStyle name="Normal 8 3 4 2 2" xfId="791" xr:uid="{96F051B4-0E7F-41F7-B26C-5CD20B5873F0}"/>
    <cellStyle name="Normal 8 3 4 2 2 2" xfId="2158" xr:uid="{97F79E5F-BF37-474F-A951-B9E9DBDA64FA}"/>
    <cellStyle name="Normal 8 3 4 2 2 2 2" xfId="2159" xr:uid="{26D241DB-21DC-4F35-8EE6-26D655C1A6F0}"/>
    <cellStyle name="Normal 8 3 4 2 2 3" xfId="2160" xr:uid="{96A373DA-64EB-4D0E-ACFC-22FE604CD94C}"/>
    <cellStyle name="Normal 8 3 4 2 2 4" xfId="3797" xr:uid="{1BED7821-ECC1-4EE3-83BC-A98A00E6E380}"/>
    <cellStyle name="Normal 8 3 4 2 3" xfId="2161" xr:uid="{AD98C44D-367B-4B01-9E65-8B400B9166C6}"/>
    <cellStyle name="Normal 8 3 4 2 3 2" xfId="2162" xr:uid="{D1F6DF1B-3D48-44E7-A12F-88769BA104E0}"/>
    <cellStyle name="Normal 8 3 4 2 4" xfId="2163" xr:uid="{5A8C7C04-65B0-4438-BAF5-3CCBE7B43940}"/>
    <cellStyle name="Normal 8 3 4 2 5" xfId="3798" xr:uid="{CC227DDC-E42D-4011-B9AA-372751755485}"/>
    <cellStyle name="Normal 8 3 4 3" xfId="792" xr:uid="{00AB3BC8-9FE3-47E3-B40D-B00081E5EB84}"/>
    <cellStyle name="Normal 8 3 4 3 2" xfId="2164" xr:uid="{6C245223-B702-4208-8F30-D4AEA28693FE}"/>
    <cellStyle name="Normal 8 3 4 3 2 2" xfId="2165" xr:uid="{3915A96E-8AF5-4B8C-8A4D-922922122DB2}"/>
    <cellStyle name="Normal 8 3 4 3 3" xfId="2166" xr:uid="{92DB0AE4-4D7C-4D48-8896-0CCDD77757EE}"/>
    <cellStyle name="Normal 8 3 4 3 4" xfId="3799" xr:uid="{A087FAFF-B951-426C-93C6-EC550E3DF3C2}"/>
    <cellStyle name="Normal 8 3 4 4" xfId="2167" xr:uid="{8D9FEC42-1AD5-4BC4-9C50-025638AD3AE9}"/>
    <cellStyle name="Normal 8 3 4 4 2" xfId="2168" xr:uid="{883BA20E-2444-480C-917E-D7FE4F766352}"/>
    <cellStyle name="Normal 8 3 4 4 3" xfId="3800" xr:uid="{8522DFB1-87CF-40AC-9D04-F6EF08E7394D}"/>
    <cellStyle name="Normal 8 3 4 4 4" xfId="3801" xr:uid="{C30418C2-8860-4C9D-B539-FA7E776552ED}"/>
    <cellStyle name="Normal 8 3 4 5" xfId="2169" xr:uid="{86C2C63F-E28E-4D34-9037-067D98B50EB4}"/>
    <cellStyle name="Normal 8 3 4 6" xfId="3802" xr:uid="{29E5DF94-A589-44C4-932F-A99A41D440B6}"/>
    <cellStyle name="Normal 8 3 4 7" xfId="3803" xr:uid="{19292C1A-8C38-48FB-B7A7-4FEB2D373BAD}"/>
    <cellStyle name="Normal 8 3 5" xfId="388" xr:uid="{4FC2F23F-B78E-4DEC-B402-C4A8ACAA090D}"/>
    <cellStyle name="Normal 8 3 5 2" xfId="793" xr:uid="{49DA0A3B-22EE-41BE-AB1B-55532D6C5854}"/>
    <cellStyle name="Normal 8 3 5 2 2" xfId="2170" xr:uid="{682857BD-FA16-4C43-BE4F-632BA1EB8158}"/>
    <cellStyle name="Normal 8 3 5 2 2 2" xfId="2171" xr:uid="{DD83D301-826A-48CE-B88D-3A41AC1C5A9F}"/>
    <cellStyle name="Normal 8 3 5 2 3" xfId="2172" xr:uid="{2AB929F4-AAE4-4DCD-9120-99DD80D55B23}"/>
    <cellStyle name="Normal 8 3 5 2 4" xfId="3804" xr:uid="{32FF729F-1C86-427D-991B-840DD430853F}"/>
    <cellStyle name="Normal 8 3 5 3" xfId="2173" xr:uid="{50A5DB59-BDBC-4EC8-A331-7B81AD3156C8}"/>
    <cellStyle name="Normal 8 3 5 3 2" xfId="2174" xr:uid="{F66E3CA8-09A7-493F-B5E7-1F6DEAC0C171}"/>
    <cellStyle name="Normal 8 3 5 3 3" xfId="3805" xr:uid="{6DB9AA7B-20A7-43F2-891F-20A0F4A1F5D8}"/>
    <cellStyle name="Normal 8 3 5 3 4" xfId="3806" xr:uid="{A028601C-05B1-4E35-8086-5A69148F9AF3}"/>
    <cellStyle name="Normal 8 3 5 4" xfId="2175" xr:uid="{FA4B5A7E-FB64-44CC-80CC-AD98624EEF75}"/>
    <cellStyle name="Normal 8 3 5 5" xfId="3807" xr:uid="{286F3C31-BD5D-4EE0-A182-86574B6CB9DC}"/>
    <cellStyle name="Normal 8 3 5 6" xfId="3808" xr:uid="{66C470F7-F6CD-4EAD-BA0C-3828D8E477E6}"/>
    <cellStyle name="Normal 8 3 6" xfId="389" xr:uid="{46DB75AE-2EB5-46C5-9223-33176D6F3FC3}"/>
    <cellStyle name="Normal 8 3 6 2" xfId="2176" xr:uid="{BD62C311-ED3F-402C-9D30-0F15F459E1C6}"/>
    <cellStyle name="Normal 8 3 6 2 2" xfId="2177" xr:uid="{479D24BC-5D91-40B3-8F8E-34327234B343}"/>
    <cellStyle name="Normal 8 3 6 2 3" xfId="3809" xr:uid="{AE2B4069-1012-4CE2-B1A2-8E3C16B3B757}"/>
    <cellStyle name="Normal 8 3 6 2 4" xfId="3810" xr:uid="{B8F313B7-DA14-4D70-810D-D99FFB6A6833}"/>
    <cellStyle name="Normal 8 3 6 3" xfId="2178" xr:uid="{4E104E4F-BBCB-4BE9-B070-CBF4E7DDD76B}"/>
    <cellStyle name="Normal 8 3 6 4" xfId="3811" xr:uid="{2B7A6A70-2329-420B-AA1D-C1D39D2D9D05}"/>
    <cellStyle name="Normal 8 3 6 5" xfId="3812" xr:uid="{028C3978-1DB6-4CC9-BDCD-A92C66A3CC12}"/>
    <cellStyle name="Normal 8 3 7" xfId="2179" xr:uid="{AE51157F-4FB7-430A-9D2C-64BEF89D90D3}"/>
    <cellStyle name="Normal 8 3 7 2" xfId="2180" xr:uid="{AD358601-BFC4-4848-9DAD-32309D765876}"/>
    <cellStyle name="Normal 8 3 7 3" xfId="3813" xr:uid="{883958DD-E707-40CB-B995-68D7E6FBA56E}"/>
    <cellStyle name="Normal 8 3 7 4" xfId="3814" xr:uid="{D9E11E74-EA39-4480-B466-A1D3B22FFF4A}"/>
    <cellStyle name="Normal 8 3 8" xfId="2181" xr:uid="{F31D0424-889D-4A93-9186-A213099B7006}"/>
    <cellStyle name="Normal 8 3 8 2" xfId="3815" xr:uid="{F2C7E61A-A6FF-4FA8-96AF-89E1EA9CB751}"/>
    <cellStyle name="Normal 8 3 8 3" xfId="3816" xr:uid="{8835D852-00DB-4D70-AF45-3EAC36D4B7CE}"/>
    <cellStyle name="Normal 8 3 8 4" xfId="3817" xr:uid="{0FD28951-8AA7-4B1E-9F99-9CF92C9BF940}"/>
    <cellStyle name="Normal 8 3 9" xfId="3818" xr:uid="{E88D588B-1B8B-415A-8011-D39BD5913C40}"/>
    <cellStyle name="Normal 8 4" xfId="159" xr:uid="{7BA5F199-5FDA-4690-B747-42FE043E7AD9}"/>
    <cellStyle name="Normal 8 4 10" xfId="3819" xr:uid="{F63CD658-4C91-4DF2-893D-28955EF120A2}"/>
    <cellStyle name="Normal 8 4 11" xfId="3820" xr:uid="{00F05F7C-1782-48DE-86F5-8BF4492E6CFD}"/>
    <cellStyle name="Normal 8 4 2" xfId="160" xr:uid="{AEB4862E-C7D0-4E9B-95ED-214BEE70AAE3}"/>
    <cellStyle name="Normal 8 4 2 2" xfId="390" xr:uid="{AD62D85C-8E1C-4361-9AF1-9FDF643A4227}"/>
    <cellStyle name="Normal 8 4 2 2 2" xfId="794" xr:uid="{2662DA03-9FF7-49FE-8D5D-A14BDC7B0F01}"/>
    <cellStyle name="Normal 8 4 2 2 2 2" xfId="795" xr:uid="{83B40CC8-C238-45FF-BF9A-C190D1614777}"/>
    <cellStyle name="Normal 8 4 2 2 2 2 2" xfId="2182" xr:uid="{CF46128B-DC4C-41F3-B5A0-DF52CAB824CD}"/>
    <cellStyle name="Normal 8 4 2 2 2 2 3" xfId="3821" xr:uid="{5F075746-6344-4221-9BF8-0BC5C024E458}"/>
    <cellStyle name="Normal 8 4 2 2 2 2 4" xfId="3822" xr:uid="{4EA3C6C9-5B7A-46D1-B2F7-6F5D28715BF4}"/>
    <cellStyle name="Normal 8 4 2 2 2 3" xfId="2183" xr:uid="{6D16CCFF-4523-4C12-8F26-2A039D31CBB4}"/>
    <cellStyle name="Normal 8 4 2 2 2 3 2" xfId="3823" xr:uid="{5A5337BA-00D0-4457-9131-702DED994ED6}"/>
    <cellStyle name="Normal 8 4 2 2 2 3 3" xfId="3824" xr:uid="{9F934B70-78FE-42DD-8FB1-A8A617D58E9F}"/>
    <cellStyle name="Normal 8 4 2 2 2 3 4" xfId="3825" xr:uid="{1DFD4360-31BA-42C2-8CEF-05A5CC70C3EC}"/>
    <cellStyle name="Normal 8 4 2 2 2 4" xfId="3826" xr:uid="{A2BE6EDD-D537-459A-A6D6-09025D1E3D68}"/>
    <cellStyle name="Normal 8 4 2 2 2 5" xfId="3827" xr:uid="{5E7FD018-9CAE-436C-BA7F-996DF7514204}"/>
    <cellStyle name="Normal 8 4 2 2 2 6" xfId="3828" xr:uid="{CAA163D3-7B7D-467B-9C2C-08A13722A81A}"/>
    <cellStyle name="Normal 8 4 2 2 3" xfId="796" xr:uid="{AB755B34-EBA3-4C9B-BC8C-00FF777E430E}"/>
    <cellStyle name="Normal 8 4 2 2 3 2" xfId="2184" xr:uid="{56B47F3F-EB3A-4B26-8084-F8041BF95762}"/>
    <cellStyle name="Normal 8 4 2 2 3 2 2" xfId="3829" xr:uid="{FA0F6F1F-737A-4227-9792-9475EFFD4C8C}"/>
    <cellStyle name="Normal 8 4 2 2 3 2 3" xfId="3830" xr:uid="{698E5066-C538-4B9E-B6D4-356F24A44ED4}"/>
    <cellStyle name="Normal 8 4 2 2 3 2 4" xfId="3831" xr:uid="{E246A716-CBBF-4449-A403-59629FFCEE00}"/>
    <cellStyle name="Normal 8 4 2 2 3 3" xfId="3832" xr:uid="{1D2BACA4-9775-4ADD-8980-C09BBDF21379}"/>
    <cellStyle name="Normal 8 4 2 2 3 4" xfId="3833" xr:uid="{27A08DD3-7D0B-41AC-8D0E-2E3F358E68AD}"/>
    <cellStyle name="Normal 8 4 2 2 3 5" xfId="3834" xr:uid="{D95280D5-BC5C-47D6-B342-591F3A15AAAB}"/>
    <cellStyle name="Normal 8 4 2 2 4" xfId="2185" xr:uid="{7D3DA3F3-86D9-4D23-800E-ED9D15BCB7E4}"/>
    <cellStyle name="Normal 8 4 2 2 4 2" xfId="3835" xr:uid="{1AAD9386-1A75-4C5A-B61D-013B9A6D4439}"/>
    <cellStyle name="Normal 8 4 2 2 4 3" xfId="3836" xr:uid="{00308B83-0B79-4A9A-8920-BD133FE0EF46}"/>
    <cellStyle name="Normal 8 4 2 2 4 4" xfId="3837" xr:uid="{D97BC022-6DB4-4676-8B72-A68E5507E3A9}"/>
    <cellStyle name="Normal 8 4 2 2 5" xfId="3838" xr:uid="{03DDDB96-D1B5-4150-9BBC-68489673C499}"/>
    <cellStyle name="Normal 8 4 2 2 5 2" xfId="3839" xr:uid="{22838D10-149E-4C2E-BA7A-4D89961BE035}"/>
    <cellStyle name="Normal 8 4 2 2 5 3" xfId="3840" xr:uid="{71A66E92-BED7-4BEA-B419-F8AA34C90EAD}"/>
    <cellStyle name="Normal 8 4 2 2 5 4" xfId="3841" xr:uid="{44EDC989-A379-4221-94DC-5467D7399E38}"/>
    <cellStyle name="Normal 8 4 2 2 6" xfId="3842" xr:uid="{634B1354-3BD7-4D5F-81DA-424EF1AFBC62}"/>
    <cellStyle name="Normal 8 4 2 2 7" xfId="3843" xr:uid="{D9C92FA4-E1BC-4B2C-86D3-A043D55932B6}"/>
    <cellStyle name="Normal 8 4 2 2 8" xfId="3844" xr:uid="{65D746D1-C7B8-40DD-9CFB-411E2D68EE8B}"/>
    <cellStyle name="Normal 8 4 2 3" xfId="797" xr:uid="{5CC859C8-A7B0-4A49-BC1D-7AB3E869967C}"/>
    <cellStyle name="Normal 8 4 2 3 2" xfId="798" xr:uid="{5CFC2B8F-99A4-41C6-A4EE-F133B3E1AB8B}"/>
    <cellStyle name="Normal 8 4 2 3 2 2" xfId="799" xr:uid="{AEA00021-364E-40A7-AD79-33D0C7E19291}"/>
    <cellStyle name="Normal 8 4 2 3 2 3" xfId="3845" xr:uid="{39953FD5-4101-47FB-B056-38EF9F7F48FA}"/>
    <cellStyle name="Normal 8 4 2 3 2 4" xfId="3846" xr:uid="{9BC34E86-564D-4F00-8021-CF63336E2FC4}"/>
    <cellStyle name="Normal 8 4 2 3 3" xfId="800" xr:uid="{1FEA9D38-8CFB-4EEA-A457-87751163AC2C}"/>
    <cellStyle name="Normal 8 4 2 3 3 2" xfId="3847" xr:uid="{E0DA313F-A32B-4441-8452-6489E9D0DCEF}"/>
    <cellStyle name="Normal 8 4 2 3 3 3" xfId="3848" xr:uid="{C7E9C52C-A185-48D8-8506-7C11F6AD0A80}"/>
    <cellStyle name="Normal 8 4 2 3 3 4" xfId="3849" xr:uid="{BD634D24-42E7-4E24-BB44-1E8C4878E0BC}"/>
    <cellStyle name="Normal 8 4 2 3 4" xfId="3850" xr:uid="{F6CBEFE8-73A5-44A9-A38B-F628320AC917}"/>
    <cellStyle name="Normal 8 4 2 3 5" xfId="3851" xr:uid="{301175A7-48B7-4213-9D04-0D7917CF0FFC}"/>
    <cellStyle name="Normal 8 4 2 3 6" xfId="3852" xr:uid="{EDE88721-8F2E-49A5-9897-F36417B9718F}"/>
    <cellStyle name="Normal 8 4 2 4" xfId="801" xr:uid="{BA63C828-3318-492A-8529-6468D27C575A}"/>
    <cellStyle name="Normal 8 4 2 4 2" xfId="802" xr:uid="{DA7293F6-DF19-4F02-A3EE-88FC51B3712F}"/>
    <cellStyle name="Normal 8 4 2 4 2 2" xfId="3853" xr:uid="{21E93C6D-ED21-44CE-A22F-83ECE42F75EE}"/>
    <cellStyle name="Normal 8 4 2 4 2 3" xfId="3854" xr:uid="{78B107D5-A307-4442-8B48-937009B3251B}"/>
    <cellStyle name="Normal 8 4 2 4 2 4" xfId="3855" xr:uid="{7861CA76-866A-4A7A-A227-1D841828EC17}"/>
    <cellStyle name="Normal 8 4 2 4 3" xfId="3856" xr:uid="{36259C44-52AD-42D1-9D85-6DEA7687EF37}"/>
    <cellStyle name="Normal 8 4 2 4 4" xfId="3857" xr:uid="{78CAEB79-83C6-4F1B-A7D3-A8A5C521C6E3}"/>
    <cellStyle name="Normal 8 4 2 4 5" xfId="3858" xr:uid="{3EDF9A83-CFC1-4740-BC93-318C6DFA8F72}"/>
    <cellStyle name="Normal 8 4 2 5" xfId="803" xr:uid="{62690811-3D3D-4096-994E-192C2B6431C8}"/>
    <cellStyle name="Normal 8 4 2 5 2" xfId="3859" xr:uid="{B649A2DF-E2F6-49EB-ABA1-B0854AD10264}"/>
    <cellStyle name="Normal 8 4 2 5 3" xfId="3860" xr:uid="{CB15CC2A-6B62-41EC-8EBE-EC1092D0DC91}"/>
    <cellStyle name="Normal 8 4 2 5 4" xfId="3861" xr:uid="{D3D4954E-C6B8-4A4A-B61D-1243E18861FC}"/>
    <cellStyle name="Normal 8 4 2 6" xfId="3862" xr:uid="{018CA4B0-4BA2-452B-BAE2-230BEDCCEBD9}"/>
    <cellStyle name="Normal 8 4 2 6 2" xfId="3863" xr:uid="{AB0BE7F5-AC49-4F7C-876D-3ADFEA52AD41}"/>
    <cellStyle name="Normal 8 4 2 6 3" xfId="3864" xr:uid="{0FD83DDB-BD44-49F2-8A20-3BA83F087A8D}"/>
    <cellStyle name="Normal 8 4 2 6 4" xfId="3865" xr:uid="{90FC151F-9381-4658-B5ED-DB95E752358C}"/>
    <cellStyle name="Normal 8 4 2 7" xfId="3866" xr:uid="{55C3F7E7-034E-4F78-A226-B6874D2F2BBE}"/>
    <cellStyle name="Normal 8 4 2 8" xfId="3867" xr:uid="{9220D6B7-7711-4D17-B3A0-F0A0380427DC}"/>
    <cellStyle name="Normal 8 4 2 9" xfId="3868" xr:uid="{52FE820E-3233-4B09-96A9-574FB1D25891}"/>
    <cellStyle name="Normal 8 4 3" xfId="391" xr:uid="{DF295EC2-6C30-484D-B67B-AF5410A71756}"/>
    <cellStyle name="Normal 8 4 3 2" xfId="804" xr:uid="{445B5C4E-46BE-4290-AFF5-A147EB37AC12}"/>
    <cellStyle name="Normal 8 4 3 2 2" xfId="805" xr:uid="{F1FF1474-450B-4D8A-9E5F-E8BBC1BE7E27}"/>
    <cellStyle name="Normal 8 4 3 2 2 2" xfId="2186" xr:uid="{FB670E8F-934D-4421-BE38-4CBDDC37E590}"/>
    <cellStyle name="Normal 8 4 3 2 2 2 2" xfId="2187" xr:uid="{267A479E-F2BE-4A56-8797-B6C5B5FA9BC1}"/>
    <cellStyle name="Normal 8 4 3 2 2 3" xfId="2188" xr:uid="{69E1B6E8-1897-41F5-8589-84277BAC0D12}"/>
    <cellStyle name="Normal 8 4 3 2 2 4" xfId="3869" xr:uid="{33DA4E40-6644-43EF-B5B8-C9F3F74F6E49}"/>
    <cellStyle name="Normal 8 4 3 2 3" xfId="2189" xr:uid="{39547597-6D87-4F1D-AE80-F4FB108FC5C4}"/>
    <cellStyle name="Normal 8 4 3 2 3 2" xfId="2190" xr:uid="{B1C3F1F8-EF2D-42DC-B6A1-584857730F26}"/>
    <cellStyle name="Normal 8 4 3 2 3 3" xfId="3870" xr:uid="{4B008530-5A2B-4FA2-A3C6-9E7B5642F6B8}"/>
    <cellStyle name="Normal 8 4 3 2 3 4" xfId="3871" xr:uid="{EECC1429-A829-4557-8185-1EF525960832}"/>
    <cellStyle name="Normal 8 4 3 2 4" xfId="2191" xr:uid="{7A81A4B8-73E2-4B1A-A7C7-2561728EAA97}"/>
    <cellStyle name="Normal 8 4 3 2 5" xfId="3872" xr:uid="{2CA54ABD-98A9-498A-9C93-5EEA4458CBEF}"/>
    <cellStyle name="Normal 8 4 3 2 6" xfId="3873" xr:uid="{8E479051-4D74-4D4D-9CFF-A67AA1B75BDC}"/>
    <cellStyle name="Normal 8 4 3 3" xfId="806" xr:uid="{981D42E1-7C37-42AB-A112-CC6C6B5A6E21}"/>
    <cellStyle name="Normal 8 4 3 3 2" xfId="2192" xr:uid="{97A82DB6-0F0F-4BCF-92DE-1D06E1E8FA0A}"/>
    <cellStyle name="Normal 8 4 3 3 2 2" xfId="2193" xr:uid="{786B01E1-C501-45B1-AF07-D51C452A88DF}"/>
    <cellStyle name="Normal 8 4 3 3 2 3" xfId="3874" xr:uid="{B357ACC4-A55C-4B2A-9E32-78E138065747}"/>
    <cellStyle name="Normal 8 4 3 3 2 4" xfId="3875" xr:uid="{C133FE22-66DC-4477-AE83-D0C0EFCFCD71}"/>
    <cellStyle name="Normal 8 4 3 3 3" xfId="2194" xr:uid="{C2C3FE30-6FB5-4B61-B93D-054267847349}"/>
    <cellStyle name="Normal 8 4 3 3 4" xfId="3876" xr:uid="{B4AD6477-C510-4D14-89E9-486B460E2C53}"/>
    <cellStyle name="Normal 8 4 3 3 5" xfId="3877" xr:uid="{37C36FAD-BE98-4D19-85A3-9D3E862AB71A}"/>
    <cellStyle name="Normal 8 4 3 4" xfId="2195" xr:uid="{E4937648-27E6-4A35-A093-CB70718B6DD6}"/>
    <cellStyle name="Normal 8 4 3 4 2" xfId="2196" xr:uid="{9BFABB19-7871-420C-B0ED-A7DBA7021D91}"/>
    <cellStyle name="Normal 8 4 3 4 3" xfId="3878" xr:uid="{0C072114-4429-4714-9BAC-8767F30B1641}"/>
    <cellStyle name="Normal 8 4 3 4 4" xfId="3879" xr:uid="{F7AC754B-0D39-4E21-B58C-45E64CFD15E2}"/>
    <cellStyle name="Normal 8 4 3 5" xfId="2197" xr:uid="{8A7720A7-BE62-4B47-AE1B-E727560E2BE9}"/>
    <cellStyle name="Normal 8 4 3 5 2" xfId="3880" xr:uid="{877542DF-D354-46DF-BEA8-8A6B994B9469}"/>
    <cellStyle name="Normal 8 4 3 5 3" xfId="3881" xr:uid="{BA1E66ED-0E7B-498F-9294-7A27E6236F50}"/>
    <cellStyle name="Normal 8 4 3 5 4" xfId="3882" xr:uid="{44E4D9AD-54EF-446F-AF9F-D94424180BD4}"/>
    <cellStyle name="Normal 8 4 3 6" xfId="3883" xr:uid="{6AF0CE3D-86F3-4319-B576-17C8D32151B4}"/>
    <cellStyle name="Normal 8 4 3 7" xfId="3884" xr:uid="{289383DE-85AB-4DEB-8211-8E9D9D80D9F0}"/>
    <cellStyle name="Normal 8 4 3 8" xfId="3885" xr:uid="{8708F982-6BED-47FF-85B9-DC55CD1EF1B9}"/>
    <cellStyle name="Normal 8 4 4" xfId="392" xr:uid="{FD416574-A8D8-42FD-BA41-FBF64EA9B0A3}"/>
    <cellStyle name="Normal 8 4 4 2" xfId="807" xr:uid="{8E37FA6C-39AD-4C75-BD4B-8FFC1107076D}"/>
    <cellStyle name="Normal 8 4 4 2 2" xfId="808" xr:uid="{74DE918D-A0A2-4E13-8DDF-821BFBFEB628}"/>
    <cellStyle name="Normal 8 4 4 2 2 2" xfId="2198" xr:uid="{5CE70CC2-71B8-495C-839D-C582631C2F75}"/>
    <cellStyle name="Normal 8 4 4 2 2 3" xfId="3886" xr:uid="{5E44D2AB-EBD2-49CF-A5E4-424A42931FC0}"/>
    <cellStyle name="Normal 8 4 4 2 2 4" xfId="3887" xr:uid="{11975206-8AD5-481A-9B66-2D9D19362C35}"/>
    <cellStyle name="Normal 8 4 4 2 3" xfId="2199" xr:uid="{33B3A9B9-C5B4-4C98-8492-E2144888FBD5}"/>
    <cellStyle name="Normal 8 4 4 2 4" xfId="3888" xr:uid="{BCB88731-A214-438E-9B73-0ABEA7FA9E3F}"/>
    <cellStyle name="Normal 8 4 4 2 5" xfId="3889" xr:uid="{E33BE2EF-2B50-493F-9923-31847E7A380E}"/>
    <cellStyle name="Normal 8 4 4 3" xfId="809" xr:uid="{EE952F06-372E-4D68-ABD4-CB31FE010DE9}"/>
    <cellStyle name="Normal 8 4 4 3 2" xfId="2200" xr:uid="{A560F3E6-271D-4569-9A10-EEC575365788}"/>
    <cellStyle name="Normal 8 4 4 3 3" xfId="3890" xr:uid="{CEB8F66F-FD37-40D0-93FB-8B31AD719DBB}"/>
    <cellStyle name="Normal 8 4 4 3 4" xfId="3891" xr:uid="{BAAA9D7B-F366-489E-81C2-309B1C836229}"/>
    <cellStyle name="Normal 8 4 4 4" xfId="2201" xr:uid="{FEEDB369-D9E8-491A-A9DB-338E773A417D}"/>
    <cellStyle name="Normal 8 4 4 4 2" xfId="3892" xr:uid="{16568A8F-F707-45A5-BE7B-F19AC9DB8C8A}"/>
    <cellStyle name="Normal 8 4 4 4 3" xfId="3893" xr:uid="{04425479-73C7-4764-9DC8-419589618599}"/>
    <cellStyle name="Normal 8 4 4 4 4" xfId="3894" xr:uid="{95C35830-F2F9-4F1B-9747-731D6C425CFE}"/>
    <cellStyle name="Normal 8 4 4 5" xfId="3895" xr:uid="{50BC2448-BFA7-4EA3-8AE2-1FC686CB6140}"/>
    <cellStyle name="Normal 8 4 4 6" xfId="3896" xr:uid="{6667C39F-583E-4236-B8C1-7DFAC520EA36}"/>
    <cellStyle name="Normal 8 4 4 7" xfId="3897" xr:uid="{3F44651E-8C30-45A9-BD5B-70FE8F085314}"/>
    <cellStyle name="Normal 8 4 5" xfId="393" xr:uid="{B3A236BA-CEAC-40E6-9EEE-71B983E04517}"/>
    <cellStyle name="Normal 8 4 5 2" xfId="810" xr:uid="{7FF2F650-92FB-4414-B829-F79720E55677}"/>
    <cellStyle name="Normal 8 4 5 2 2" xfId="2202" xr:uid="{FDA9EAFC-C330-468C-9343-ED54DBEE09E0}"/>
    <cellStyle name="Normal 8 4 5 2 3" xfId="3898" xr:uid="{911AF07B-26C6-4A70-881E-43BD9EFDF2BC}"/>
    <cellStyle name="Normal 8 4 5 2 4" xfId="3899" xr:uid="{18BB16E3-E689-48F5-A6D9-941E20F98060}"/>
    <cellStyle name="Normal 8 4 5 3" xfId="2203" xr:uid="{C701CE4C-C315-449A-B0D0-406D5BFF1930}"/>
    <cellStyle name="Normal 8 4 5 3 2" xfId="3900" xr:uid="{30A5D13F-D217-4E26-A138-C6470441C936}"/>
    <cellStyle name="Normal 8 4 5 3 3" xfId="3901" xr:uid="{E2DCA659-A522-40CE-AC84-693938B05C1B}"/>
    <cellStyle name="Normal 8 4 5 3 4" xfId="3902" xr:uid="{11130F2F-4846-4430-8E06-7727EA1C0AAF}"/>
    <cellStyle name="Normal 8 4 5 4" xfId="3903" xr:uid="{762734B5-9CAB-449E-9973-8DB21FF0C65D}"/>
    <cellStyle name="Normal 8 4 5 5" xfId="3904" xr:uid="{0F929169-29FD-400A-B204-49BF54D01991}"/>
    <cellStyle name="Normal 8 4 5 6" xfId="3905" xr:uid="{640A6BE6-F4A1-491C-A2C8-5E5911E825A5}"/>
    <cellStyle name="Normal 8 4 6" xfId="811" xr:uid="{8DCA6AE4-0ACE-41DA-85A0-4B7E3783C21C}"/>
    <cellStyle name="Normal 8 4 6 2" xfId="2204" xr:uid="{A78D2058-96EB-47D8-9DD9-DE8A1F9F0714}"/>
    <cellStyle name="Normal 8 4 6 2 2" xfId="3906" xr:uid="{E49EE849-7DC9-44F6-A13A-F7723E9D0D82}"/>
    <cellStyle name="Normal 8 4 6 2 3" xfId="3907" xr:uid="{078A9F04-4559-45D7-B5C0-0EB2A6B678D6}"/>
    <cellStyle name="Normal 8 4 6 2 4" xfId="3908" xr:uid="{8AFBE836-204A-4B0E-8C10-76138F60ECE0}"/>
    <cellStyle name="Normal 8 4 6 3" xfId="3909" xr:uid="{DDA9E61A-7326-410C-BBEC-42E9F22D2CAE}"/>
    <cellStyle name="Normal 8 4 6 4" xfId="3910" xr:uid="{08805441-2064-428B-9820-300A6CD9F151}"/>
    <cellStyle name="Normal 8 4 6 5" xfId="3911" xr:uid="{C67EE1E1-A664-42AD-8FDA-5F79F8069586}"/>
    <cellStyle name="Normal 8 4 7" xfId="2205" xr:uid="{5F7C74B9-7FFE-457D-B9B6-7C0201291348}"/>
    <cellStyle name="Normal 8 4 7 2" xfId="3912" xr:uid="{8488D495-0E6F-4528-8D7B-2718674CCE2C}"/>
    <cellStyle name="Normal 8 4 7 3" xfId="3913" xr:uid="{A1C3335B-5D55-47DF-A740-C4B594581E35}"/>
    <cellStyle name="Normal 8 4 7 4" xfId="3914" xr:uid="{C9F2AC37-75D9-4065-B309-BD65941B003A}"/>
    <cellStyle name="Normal 8 4 8" xfId="3915" xr:uid="{90CFAA94-1C5E-4E9B-B2C4-0E4B893D067E}"/>
    <cellStyle name="Normal 8 4 8 2" xfId="3916" xr:uid="{B9C58A87-7243-44AE-BA4C-07FF62C934D1}"/>
    <cellStyle name="Normal 8 4 8 3" xfId="3917" xr:uid="{6F12BAE6-6A03-4B3B-8E6F-E7DF6DB28B7B}"/>
    <cellStyle name="Normal 8 4 8 4" xfId="3918" xr:uid="{700AB7EC-CD40-4376-B3E7-C3716D81DBB8}"/>
    <cellStyle name="Normal 8 4 9" xfId="3919" xr:uid="{C088D9E6-A6A4-4588-9585-EC20A05759B1}"/>
    <cellStyle name="Normal 8 5" xfId="161" xr:uid="{F1C913D1-4084-4FEF-A004-B1BE46245736}"/>
    <cellStyle name="Normal 8 5 2" xfId="162" xr:uid="{0517532F-23B6-4A01-AE58-C63FDDB0A892}"/>
    <cellStyle name="Normal 8 5 2 2" xfId="394" xr:uid="{EACB1D6C-5EFE-4B92-91B2-E65375CDB055}"/>
    <cellStyle name="Normal 8 5 2 2 2" xfId="812" xr:uid="{ABE157B7-07D1-4987-98F9-D687B325FFEF}"/>
    <cellStyle name="Normal 8 5 2 2 2 2" xfId="2206" xr:uid="{091A03E0-0456-4E3A-81AB-8B2399E15B2D}"/>
    <cellStyle name="Normal 8 5 2 2 2 3" xfId="3920" xr:uid="{A353258A-120D-45A3-AED3-E4DE3C251F38}"/>
    <cellStyle name="Normal 8 5 2 2 2 4" xfId="3921" xr:uid="{65F30D48-6146-40B2-88B1-2462A42F2F6B}"/>
    <cellStyle name="Normal 8 5 2 2 3" xfId="2207" xr:uid="{AF23B7E4-B905-4590-A510-F38B356EFA2E}"/>
    <cellStyle name="Normal 8 5 2 2 3 2" xfId="3922" xr:uid="{F9CD9DED-114E-4E82-B8BD-899D0F494EF2}"/>
    <cellStyle name="Normal 8 5 2 2 3 3" xfId="3923" xr:uid="{94E292DA-1AC5-4AED-AD54-9EBD2FCF062B}"/>
    <cellStyle name="Normal 8 5 2 2 3 4" xfId="3924" xr:uid="{1D6862E9-793B-4329-8E65-6CE57A69DFA2}"/>
    <cellStyle name="Normal 8 5 2 2 4" xfId="3925" xr:uid="{69FCAE49-CEF0-4B84-9BB3-BD61290B23BD}"/>
    <cellStyle name="Normal 8 5 2 2 5" xfId="3926" xr:uid="{E5B2E0D8-F665-4AB8-99A3-09C0D34997D3}"/>
    <cellStyle name="Normal 8 5 2 2 6" xfId="3927" xr:uid="{144F11AD-4527-48BD-99B2-30214D2304E0}"/>
    <cellStyle name="Normal 8 5 2 3" xfId="813" xr:uid="{3E2874A3-CB41-4A81-8707-A33D7D4310E1}"/>
    <cellStyle name="Normal 8 5 2 3 2" xfId="2208" xr:uid="{FC159C6E-C0E8-4078-AC62-4AB6477453C9}"/>
    <cellStyle name="Normal 8 5 2 3 2 2" xfId="3928" xr:uid="{F92BA159-3E53-4A84-BCA1-6873364B5619}"/>
    <cellStyle name="Normal 8 5 2 3 2 3" xfId="3929" xr:uid="{75C8EAE7-D74A-4296-8C65-96FD0D269F6E}"/>
    <cellStyle name="Normal 8 5 2 3 2 4" xfId="3930" xr:uid="{1A8F1A56-76DA-466F-94A2-0A5B97928C27}"/>
    <cellStyle name="Normal 8 5 2 3 3" xfId="3931" xr:uid="{72C384E8-217E-4EE6-BB04-79F92E45A139}"/>
    <cellStyle name="Normal 8 5 2 3 4" xfId="3932" xr:uid="{ADC9BE08-329D-4B85-BE20-9AF193A7A4D9}"/>
    <cellStyle name="Normal 8 5 2 3 5" xfId="3933" xr:uid="{70CF0045-3F84-47E1-BBB5-FCD052DBDA2A}"/>
    <cellStyle name="Normal 8 5 2 4" xfId="2209" xr:uid="{3A585ABE-7C13-4362-AC22-C49CF7E01784}"/>
    <cellStyle name="Normal 8 5 2 4 2" xfId="3934" xr:uid="{B911A023-96CF-480E-BE62-17601060FB63}"/>
    <cellStyle name="Normal 8 5 2 4 3" xfId="3935" xr:uid="{15B9BC4F-0F7F-4406-85E8-A52F73DE7D05}"/>
    <cellStyle name="Normal 8 5 2 4 4" xfId="3936" xr:uid="{2B02C985-A83B-434C-AD34-24F4A82B3375}"/>
    <cellStyle name="Normal 8 5 2 5" xfId="3937" xr:uid="{D21BE478-A2C6-418E-93B0-68F57F37D95C}"/>
    <cellStyle name="Normal 8 5 2 5 2" xfId="3938" xr:uid="{65074B77-5841-47A9-A8FC-50D615370459}"/>
    <cellStyle name="Normal 8 5 2 5 3" xfId="3939" xr:uid="{740AF8E4-2E2C-4A5D-A6E8-D2EC803C7392}"/>
    <cellStyle name="Normal 8 5 2 5 4" xfId="3940" xr:uid="{9EEC1EAD-7F86-44E9-8352-C682CA72C6B4}"/>
    <cellStyle name="Normal 8 5 2 6" xfId="3941" xr:uid="{4910CC00-1B69-4097-9B6D-162DD1EE0AD1}"/>
    <cellStyle name="Normal 8 5 2 7" xfId="3942" xr:uid="{342D4C85-5DE7-4C84-B567-9827F9C42AB0}"/>
    <cellStyle name="Normal 8 5 2 8" xfId="3943" xr:uid="{E58FCE10-512A-4794-8C72-78E3FD7ABC0A}"/>
    <cellStyle name="Normal 8 5 3" xfId="395" xr:uid="{B1FEDEB1-8A6E-4FC2-BC1A-507017D4292E}"/>
    <cellStyle name="Normal 8 5 3 2" xfId="814" xr:uid="{F2219B6B-D55E-4C16-87FE-CDB7F6786D6F}"/>
    <cellStyle name="Normal 8 5 3 2 2" xfId="815" xr:uid="{1C12955B-7B2D-4AF9-A943-6A7031F8C19A}"/>
    <cellStyle name="Normal 8 5 3 2 3" xfId="3944" xr:uid="{FD3AF3E3-82AD-47AE-B147-79F519627878}"/>
    <cellStyle name="Normal 8 5 3 2 4" xfId="3945" xr:uid="{55128777-B268-45CA-B540-5ADC65E64FD5}"/>
    <cellStyle name="Normal 8 5 3 3" xfId="816" xr:uid="{FB74E560-1AFB-4A67-917B-2734C1EC133F}"/>
    <cellStyle name="Normal 8 5 3 3 2" xfId="3946" xr:uid="{0A2E4D68-4CB9-4B3C-9730-8800BFB2F775}"/>
    <cellStyle name="Normal 8 5 3 3 3" xfId="3947" xr:uid="{98CB08EB-7FD6-43DC-A6C8-607C9D82065D}"/>
    <cellStyle name="Normal 8 5 3 3 4" xfId="3948" xr:uid="{AD1CC137-C34A-414F-8072-53CB948C545A}"/>
    <cellStyle name="Normal 8 5 3 4" xfId="3949" xr:uid="{1F6B8EDD-F2D6-4855-98EA-85C0C74DD308}"/>
    <cellStyle name="Normal 8 5 3 5" xfId="3950" xr:uid="{2A4EADCA-F270-4F3F-BEC3-659981A69F7B}"/>
    <cellStyle name="Normal 8 5 3 6" xfId="3951" xr:uid="{C3AC4E0D-FC1B-4194-824D-E159C4A168AE}"/>
    <cellStyle name="Normal 8 5 4" xfId="396" xr:uid="{E2B7F61D-D3D4-46F3-A676-495006D7B6F2}"/>
    <cellStyle name="Normal 8 5 4 2" xfId="817" xr:uid="{31F58A7B-F71F-4FF2-A971-6523AF0A1336}"/>
    <cellStyle name="Normal 8 5 4 2 2" xfId="3952" xr:uid="{9B8BC2CF-BC8B-4E05-82F3-E3C22771DA45}"/>
    <cellStyle name="Normal 8 5 4 2 3" xfId="3953" xr:uid="{FD29BECB-DD67-45AB-B0AD-C8B97B9DDCFB}"/>
    <cellStyle name="Normal 8 5 4 2 4" xfId="3954" xr:uid="{AD68BE31-50B1-4ED4-B3BC-959E7BCC10E6}"/>
    <cellStyle name="Normal 8 5 4 3" xfId="3955" xr:uid="{2C24B5FC-6911-4AA5-878F-F6F5FD9A91B4}"/>
    <cellStyle name="Normal 8 5 4 4" xfId="3956" xr:uid="{E4631EA3-AD46-42CA-A020-210A872CFF61}"/>
    <cellStyle name="Normal 8 5 4 5" xfId="3957" xr:uid="{8AD607C5-2FE6-416E-A263-47ED6C9FBA92}"/>
    <cellStyle name="Normal 8 5 5" xfId="818" xr:uid="{34BFF40B-7977-49AB-99C2-47C1542CCB67}"/>
    <cellStyle name="Normal 8 5 5 2" xfId="3958" xr:uid="{690E21DD-6092-4059-BBA8-B0B2888A5F0A}"/>
    <cellStyle name="Normal 8 5 5 3" xfId="3959" xr:uid="{84C65AE6-2B40-4950-8F66-D7CBA787BDD4}"/>
    <cellStyle name="Normal 8 5 5 4" xfId="3960" xr:uid="{B41F8707-1BF5-4D07-9E44-C0F76B798CF3}"/>
    <cellStyle name="Normal 8 5 6" xfId="3961" xr:uid="{291B0742-75A8-46B9-905E-98DAC50FF4C4}"/>
    <cellStyle name="Normal 8 5 6 2" xfId="3962" xr:uid="{D4D321D1-A176-4BBC-92E0-1BF6324B2760}"/>
    <cellStyle name="Normal 8 5 6 3" xfId="3963" xr:uid="{58E5EC1F-84E1-47A0-BAF5-9CB129132FA1}"/>
    <cellStyle name="Normal 8 5 6 4" xfId="3964" xr:uid="{B237DF8E-BAC2-475E-902B-476A9C6FE731}"/>
    <cellStyle name="Normal 8 5 7" xfId="3965" xr:uid="{9654F91B-70A6-4194-A4F2-0BE7005DF01E}"/>
    <cellStyle name="Normal 8 5 8" xfId="3966" xr:uid="{6F618DA7-E2ED-4CBC-97AC-0A6A11C50F55}"/>
    <cellStyle name="Normal 8 5 9" xfId="3967" xr:uid="{7E14A2B3-2764-4D48-9DA6-1067C8F1E424}"/>
    <cellStyle name="Normal 8 6" xfId="163" xr:uid="{C7A3CDD4-115A-422B-881B-03571263223A}"/>
    <cellStyle name="Normal 8 6 2" xfId="397" xr:uid="{870734BE-2694-44D7-A186-D8D82CBA9154}"/>
    <cellStyle name="Normal 8 6 2 2" xfId="819" xr:uid="{C9239F93-FCAC-4666-87E1-5BF14BA43735}"/>
    <cellStyle name="Normal 8 6 2 2 2" xfId="2210" xr:uid="{8B45B602-2398-4270-AE84-7551EA852BB1}"/>
    <cellStyle name="Normal 8 6 2 2 2 2" xfId="2211" xr:uid="{6B3C9B6E-B17A-489B-855A-20A62C6458D2}"/>
    <cellStyle name="Normal 8 6 2 2 3" xfId="2212" xr:uid="{91A4CF59-2C76-4308-A16F-6BA42DBC4C23}"/>
    <cellStyle name="Normal 8 6 2 2 4" xfId="3968" xr:uid="{BCA8977C-F212-49D4-AC61-7C4FF125E6E6}"/>
    <cellStyle name="Normal 8 6 2 3" xfId="2213" xr:uid="{58F62623-8D6D-43B1-8A8E-90DC6C4FAECA}"/>
    <cellStyle name="Normal 8 6 2 3 2" xfId="2214" xr:uid="{A4CA65F6-18A5-4F96-B9D7-CE6877311530}"/>
    <cellStyle name="Normal 8 6 2 3 3" xfId="3969" xr:uid="{F2B2145E-DA1A-46CB-A233-F59DA5CF7EA6}"/>
    <cellStyle name="Normal 8 6 2 3 4" xfId="3970" xr:uid="{4D902EA1-F8F4-494A-90FC-C946B06C2331}"/>
    <cellStyle name="Normal 8 6 2 4" xfId="2215" xr:uid="{5D591942-9103-462D-8647-F759C7BEF48A}"/>
    <cellStyle name="Normal 8 6 2 5" xfId="3971" xr:uid="{24A0EA4D-2515-4FC5-89EA-29C2E951D676}"/>
    <cellStyle name="Normal 8 6 2 6" xfId="3972" xr:uid="{06332022-9EE1-415D-8294-EE2D43B331EA}"/>
    <cellStyle name="Normal 8 6 3" xfId="820" xr:uid="{FCB1680C-B495-4D80-885F-B74160C1782B}"/>
    <cellStyle name="Normal 8 6 3 2" xfId="2216" xr:uid="{FF89B416-8CF6-4450-A7E3-6FE7BC52C369}"/>
    <cellStyle name="Normal 8 6 3 2 2" xfId="2217" xr:uid="{D4DB96F1-7311-4798-A441-9DCDBEC6BE80}"/>
    <cellStyle name="Normal 8 6 3 2 3" xfId="3973" xr:uid="{18B7CA3A-86B9-4B46-8655-710D6BE0781A}"/>
    <cellStyle name="Normal 8 6 3 2 4" xfId="3974" xr:uid="{85D9CF2C-721C-4385-A309-712EC132DD11}"/>
    <cellStyle name="Normal 8 6 3 3" xfId="2218" xr:uid="{15EF51EC-2C84-42F0-BB66-FEFF5C6270DC}"/>
    <cellStyle name="Normal 8 6 3 4" xfId="3975" xr:uid="{8DA4A7AF-57E1-4580-87B8-518F3C3C4620}"/>
    <cellStyle name="Normal 8 6 3 5" xfId="3976" xr:uid="{B122E9D5-AD3F-4662-8D50-9311C1E6B95C}"/>
    <cellStyle name="Normal 8 6 4" xfId="2219" xr:uid="{44A58BB6-3943-49C3-919C-CE0F0DD41A55}"/>
    <cellStyle name="Normal 8 6 4 2" xfId="2220" xr:uid="{8B2472BC-C302-4D3E-A338-4EEDF9E78103}"/>
    <cellStyle name="Normal 8 6 4 3" xfId="3977" xr:uid="{59BF1C9C-CAFC-4E8E-89C9-34BF588665EF}"/>
    <cellStyle name="Normal 8 6 4 4" xfId="3978" xr:uid="{6BB99361-0ECB-4540-B727-69766C58C55C}"/>
    <cellStyle name="Normal 8 6 5" xfId="2221" xr:uid="{88AFCF6C-5541-4748-8F2C-B8BE55C27848}"/>
    <cellStyle name="Normal 8 6 5 2" xfId="3979" xr:uid="{B7A59622-A551-4EC9-9F2C-5C41CC27C688}"/>
    <cellStyle name="Normal 8 6 5 3" xfId="3980" xr:uid="{C5B29442-D75D-42B9-A128-B020104FDC60}"/>
    <cellStyle name="Normal 8 6 5 4" xfId="3981" xr:uid="{0B65AD5D-8BBE-4489-B312-C6A0251F61FE}"/>
    <cellStyle name="Normal 8 6 6" xfId="3982" xr:uid="{498681C4-098B-41CF-B37F-56BF52C28091}"/>
    <cellStyle name="Normal 8 6 7" xfId="3983" xr:uid="{6A0EAA8C-BAFA-48DB-949A-0821A68E23F6}"/>
    <cellStyle name="Normal 8 6 8" xfId="3984" xr:uid="{C572D9D3-2770-4C5E-866D-D6CC130CDF46}"/>
    <cellStyle name="Normal 8 7" xfId="398" xr:uid="{D528FDE1-986F-4A40-9A3D-2F76A15944B9}"/>
    <cellStyle name="Normal 8 7 2" xfId="821" xr:uid="{7E48D0DD-C0B6-4BDE-BF95-26078D5AA468}"/>
    <cellStyle name="Normal 8 7 2 2" xfId="822" xr:uid="{4ABE1F2A-95D4-49C7-BDCA-B82A405489F8}"/>
    <cellStyle name="Normal 8 7 2 2 2" xfId="2222" xr:uid="{59163532-D87A-434B-81C6-77009FF4976D}"/>
    <cellStyle name="Normal 8 7 2 2 3" xfId="3985" xr:uid="{3763B6CF-D39D-4D28-9082-FA157BBB1108}"/>
    <cellStyle name="Normal 8 7 2 2 4" xfId="3986" xr:uid="{02A35E77-5253-4A80-8118-2FB7C9541BA8}"/>
    <cellStyle name="Normal 8 7 2 3" xfId="2223" xr:uid="{1D2A4579-42F3-490D-8004-061D59DE1575}"/>
    <cellStyle name="Normal 8 7 2 4" xfId="3987" xr:uid="{86D7D8D5-FF6C-4D83-98A7-53A964F60675}"/>
    <cellStyle name="Normal 8 7 2 5" xfId="3988" xr:uid="{3E9E21EB-B584-4C6D-BF98-CF0DCB4955AC}"/>
    <cellStyle name="Normal 8 7 3" xfId="823" xr:uid="{9DA28072-22C9-49AF-827B-B1223526C164}"/>
    <cellStyle name="Normal 8 7 3 2" xfId="2224" xr:uid="{8C31A866-075E-49C3-A6F4-AEC3F924F07B}"/>
    <cellStyle name="Normal 8 7 3 3" xfId="3989" xr:uid="{FDB8E8A7-188A-44A9-B887-5EF54E9AB112}"/>
    <cellStyle name="Normal 8 7 3 4" xfId="3990" xr:uid="{4155A266-C5EC-4A23-9EC8-05BB08358146}"/>
    <cellStyle name="Normal 8 7 4" xfId="2225" xr:uid="{72C86921-ADDC-4C99-A351-8AE9A082F1FC}"/>
    <cellStyle name="Normal 8 7 4 2" xfId="3991" xr:uid="{4FDBF7A3-E09B-476B-9659-7187D0D10C58}"/>
    <cellStyle name="Normal 8 7 4 3" xfId="3992" xr:uid="{8C0E70B1-CB39-476B-8ECB-EC17A57EF393}"/>
    <cellStyle name="Normal 8 7 4 4" xfId="3993" xr:uid="{BDE4C39A-7287-43A7-9942-6122725D25E6}"/>
    <cellStyle name="Normal 8 7 5" xfId="3994" xr:uid="{03361245-D26B-4D37-AB44-F8BC0479E4B2}"/>
    <cellStyle name="Normal 8 7 6" xfId="3995" xr:uid="{C0F7D1CF-F266-48E5-9CAB-4E6CED40AD31}"/>
    <cellStyle name="Normal 8 7 7" xfId="3996" xr:uid="{218A8413-4B03-40F7-BF89-98D59103FE13}"/>
    <cellStyle name="Normal 8 8" xfId="399" xr:uid="{CBD8EFF4-EDA0-4CEA-AE44-4E98BD7CE0CE}"/>
    <cellStyle name="Normal 8 8 2" xfId="824" xr:uid="{9709CCB8-710D-45D2-A4F6-37599AA88095}"/>
    <cellStyle name="Normal 8 8 2 2" xfId="2226" xr:uid="{D4408820-9ECE-48EE-930C-99866AD11B5C}"/>
    <cellStyle name="Normal 8 8 2 3" xfId="3997" xr:uid="{C76EA959-810A-4003-A77F-BDA622DF7AA0}"/>
    <cellStyle name="Normal 8 8 2 4" xfId="3998" xr:uid="{B7E1147A-B8E7-4AEE-95EE-8A6DB22C8B57}"/>
    <cellStyle name="Normal 8 8 3" xfId="2227" xr:uid="{1041D256-90DC-4954-8190-0E3DAF826B99}"/>
    <cellStyle name="Normal 8 8 3 2" xfId="3999" xr:uid="{54909CC0-2411-4C66-9903-A4D6807FE155}"/>
    <cellStyle name="Normal 8 8 3 3" xfId="4000" xr:uid="{B3957644-741F-41E5-B215-3BA499E8A748}"/>
    <cellStyle name="Normal 8 8 3 4" xfId="4001" xr:uid="{4FC52A42-B137-42FE-9AEC-273764B2921A}"/>
    <cellStyle name="Normal 8 8 4" xfId="4002" xr:uid="{29CF6983-D478-4999-A0BF-B92792E4AD24}"/>
    <cellStyle name="Normal 8 8 5" xfId="4003" xr:uid="{7A8DC024-5F05-4B26-B442-D48BF4E75BEC}"/>
    <cellStyle name="Normal 8 8 6" xfId="4004" xr:uid="{D8946D30-47A9-4671-9987-1A61BA09A8CE}"/>
    <cellStyle name="Normal 8 9" xfId="400" xr:uid="{B28ACBAF-7487-45B4-8E86-9A825A26789E}"/>
    <cellStyle name="Normal 8 9 2" xfId="2228" xr:uid="{D5A2DEB5-CBA2-4864-B94C-EA2867570BD9}"/>
    <cellStyle name="Normal 8 9 2 2" xfId="4005" xr:uid="{36843336-FB41-4E18-93C9-81462448B5B5}"/>
    <cellStyle name="Normal 8 9 2 2 2" xfId="4410" xr:uid="{CF95F5AC-7C0E-4B20-BF78-351787084764}"/>
    <cellStyle name="Normal 8 9 2 2 3" xfId="4689" xr:uid="{BFBF01BF-2EF7-42D3-99F1-C615CF6AA895}"/>
    <cellStyle name="Normal 8 9 2 3" xfId="4006" xr:uid="{880F8E76-93CF-45F7-A50C-AAD2B41586C4}"/>
    <cellStyle name="Normal 8 9 2 4" xfId="4007" xr:uid="{B8FFCADD-0BEB-4C50-9985-4C0D7D2E1AE0}"/>
    <cellStyle name="Normal 8 9 3" xfId="4008" xr:uid="{32C9B8FB-E1A4-492F-9F56-6C1D9D099AA3}"/>
    <cellStyle name="Normal 8 9 3 2" xfId="5343" xr:uid="{2F81491C-E9E9-4C5A-A4C8-02E86077B524}"/>
    <cellStyle name="Normal 8 9 4" xfId="4009" xr:uid="{8643CE6D-3E2F-4A57-ABA1-16478B164703}"/>
    <cellStyle name="Normal 8 9 4 2" xfId="4580" xr:uid="{2A9C01FB-C4F8-46FD-AE65-39292428B6A8}"/>
    <cellStyle name="Normal 8 9 4 3" xfId="4690" xr:uid="{8C82714F-837C-4BDB-AEE5-A406B0602BF1}"/>
    <cellStyle name="Normal 8 9 4 4" xfId="4609" xr:uid="{2A67A027-5327-41EF-8F58-F0F09F94F187}"/>
    <cellStyle name="Normal 8 9 5" xfId="4010" xr:uid="{7F347B7E-8D88-4277-B54D-254C24AE19C4}"/>
    <cellStyle name="Normal 9" xfId="164" xr:uid="{B54EC76D-A87E-4FCF-8F37-51A64370F07C}"/>
    <cellStyle name="Normal 9 10" xfId="401" xr:uid="{43FD1163-3B45-491F-922B-62A6D32165F4}"/>
    <cellStyle name="Normal 9 10 2" xfId="2229" xr:uid="{A531D98C-7A1F-44CA-8B2C-E567FD7F27A0}"/>
    <cellStyle name="Normal 9 10 2 2" xfId="4011" xr:uid="{9BFDD47E-E874-4DCC-9EB7-082C662B01E3}"/>
    <cellStyle name="Normal 9 10 2 3" xfId="4012" xr:uid="{34538204-E2CE-421E-92E9-D34B7252F35B}"/>
    <cellStyle name="Normal 9 10 2 4" xfId="4013" xr:uid="{8D2BB765-EFA5-42A8-AF6A-0B4E28D23D06}"/>
    <cellStyle name="Normal 9 10 3" xfId="4014" xr:uid="{0B2F2E9D-A1CA-4826-90A6-A83D3577FE19}"/>
    <cellStyle name="Normal 9 10 4" xfId="4015" xr:uid="{59BACEF8-83F6-43C9-8FF9-9223432D4410}"/>
    <cellStyle name="Normal 9 10 5" xfId="4016" xr:uid="{495FFB19-992C-409C-A003-DF6445B2C62E}"/>
    <cellStyle name="Normal 9 11" xfId="2230" xr:uid="{2E68FC1D-296D-4D1D-B66D-655E8329DC21}"/>
    <cellStyle name="Normal 9 11 2" xfId="4017" xr:uid="{A5A3612C-C183-415E-957A-D20F28F5D445}"/>
    <cellStyle name="Normal 9 11 3" xfId="4018" xr:uid="{4D0D9792-890C-4E16-AA79-7A65CE1B9531}"/>
    <cellStyle name="Normal 9 11 4" xfId="4019" xr:uid="{22C3249D-0214-4C7F-8B9C-35A326F57C02}"/>
    <cellStyle name="Normal 9 12" xfId="4020" xr:uid="{F5E79054-8830-4A51-8E99-2B8D05E66175}"/>
    <cellStyle name="Normal 9 12 2" xfId="4021" xr:uid="{FE3D3EC1-56F3-4796-87AF-9C75D0E285F9}"/>
    <cellStyle name="Normal 9 12 3" xfId="4022" xr:uid="{20D55A81-8DF2-43C2-BC7D-67DA4F23D79E}"/>
    <cellStyle name="Normal 9 12 4" xfId="4023" xr:uid="{62134422-20D1-4BFB-A977-0E40D510CEC2}"/>
    <cellStyle name="Normal 9 13" xfId="4024" xr:uid="{617B3CF4-14DD-4B7C-985C-B0CDFC85D976}"/>
    <cellStyle name="Normal 9 13 2" xfId="4025" xr:uid="{FD1BAA79-174E-4659-95C2-E1F3470B9494}"/>
    <cellStyle name="Normal 9 14" xfId="4026" xr:uid="{30050FCC-214A-4CB1-ADC8-0B3A581EE525}"/>
    <cellStyle name="Normal 9 15" xfId="4027" xr:uid="{0F204A9A-500F-4D5A-93A7-97A558C40065}"/>
    <cellStyle name="Normal 9 16" xfId="4028" xr:uid="{FCDF5DED-1100-48FA-8C7F-CCE8E43196EA}"/>
    <cellStyle name="Normal 9 2" xfId="165" xr:uid="{BBDF83A3-47F3-479D-B0CF-5B97C3B8DD3A}"/>
    <cellStyle name="Normal 9 2 2" xfId="402" xr:uid="{38249C6A-79D6-4E32-9103-5573791A0AD8}"/>
    <cellStyle name="Normal 9 2 2 2" xfId="4672" xr:uid="{FAB752CC-D01E-41FA-9FAD-28771F115D6B}"/>
    <cellStyle name="Normal 9 2 3" xfId="4561" xr:uid="{1E7E0D65-3E46-4A59-B754-5C5E7B7B613A}"/>
    <cellStyle name="Normal 9 3" xfId="166" xr:uid="{D87AFFD3-490D-4994-93EE-F8B2ACC8E008}"/>
    <cellStyle name="Normal 9 3 10" xfId="4029" xr:uid="{C96585F9-357C-48B6-8FD1-0FCA9CC816B0}"/>
    <cellStyle name="Normal 9 3 11" xfId="4030" xr:uid="{295F498E-AD3F-4585-846E-02C6E38A2AE2}"/>
    <cellStyle name="Normal 9 3 2" xfId="167" xr:uid="{7E923FE0-6B32-49B4-8AC1-56EE2789282F}"/>
    <cellStyle name="Normal 9 3 2 2" xfId="168" xr:uid="{4DE14045-ED16-4446-B5D7-59CCED5D7D22}"/>
    <cellStyle name="Normal 9 3 2 2 2" xfId="403" xr:uid="{AFFA968B-28FD-4E19-B0B8-D07C4E5CB606}"/>
    <cellStyle name="Normal 9 3 2 2 2 2" xfId="825" xr:uid="{5D7F31B5-9FC5-4B35-9CAA-B251B6F87998}"/>
    <cellStyle name="Normal 9 3 2 2 2 2 2" xfId="826" xr:uid="{B565D3FF-1781-45F3-82A0-F01381D3FD39}"/>
    <cellStyle name="Normal 9 3 2 2 2 2 2 2" xfId="2231" xr:uid="{5B053ACA-E9A5-4E80-800F-325EC2B43BDC}"/>
    <cellStyle name="Normal 9 3 2 2 2 2 2 2 2" xfId="2232" xr:uid="{8BAE1D91-636F-4A31-B385-2BDC5BEA068C}"/>
    <cellStyle name="Normal 9 3 2 2 2 2 2 3" xfId="2233" xr:uid="{7A32E178-3CA9-4E83-A601-BF929F06411E}"/>
    <cellStyle name="Normal 9 3 2 2 2 2 3" xfId="2234" xr:uid="{092A43CF-F0B5-4760-A629-E974F064959F}"/>
    <cellStyle name="Normal 9 3 2 2 2 2 3 2" xfId="2235" xr:uid="{8167D47B-BB8A-4625-B945-07876ADA90DC}"/>
    <cellStyle name="Normal 9 3 2 2 2 2 4" xfId="2236" xr:uid="{0B3B42A7-7FD1-4C7B-A7D4-CFF4BF193186}"/>
    <cellStyle name="Normal 9 3 2 2 2 3" xfId="827" xr:uid="{8F679E04-B890-437C-9DB3-9199FE7992ED}"/>
    <cellStyle name="Normal 9 3 2 2 2 3 2" xfId="2237" xr:uid="{4C46F595-08BF-41DC-8478-1430778AB355}"/>
    <cellStyle name="Normal 9 3 2 2 2 3 2 2" xfId="2238" xr:uid="{C708921A-3D45-44A5-A5D4-E43BD3CE977D}"/>
    <cellStyle name="Normal 9 3 2 2 2 3 3" xfId="2239" xr:uid="{A77EB985-7869-4920-B5EB-72981AB5D7B5}"/>
    <cellStyle name="Normal 9 3 2 2 2 3 4" xfId="4031" xr:uid="{62120EDE-1218-4061-8C08-A25DD2334DC6}"/>
    <cellStyle name="Normal 9 3 2 2 2 4" xfId="2240" xr:uid="{08C3DE70-8A4B-4872-B887-8A9AE8E4B206}"/>
    <cellStyle name="Normal 9 3 2 2 2 4 2" xfId="2241" xr:uid="{8D5491F7-EC04-42A9-932E-85AAE13A8744}"/>
    <cellStyle name="Normal 9 3 2 2 2 5" xfId="2242" xr:uid="{BEDB6734-5BC8-4BD1-958D-E9C1729C3288}"/>
    <cellStyle name="Normal 9 3 2 2 2 6" xfId="4032" xr:uid="{EA40F23E-C185-4B36-8450-6F724895780B}"/>
    <cellStyle name="Normal 9 3 2 2 3" xfId="404" xr:uid="{F84E958D-B75B-4655-B5E7-06E2411FB6B8}"/>
    <cellStyle name="Normal 9 3 2 2 3 2" xfId="828" xr:uid="{F70E82FC-CA8F-4288-8F3B-6A05F697D9D8}"/>
    <cellStyle name="Normal 9 3 2 2 3 2 2" xfId="829" xr:uid="{DD11BEB8-D5F9-4AEA-8E62-62CE8C975A21}"/>
    <cellStyle name="Normal 9 3 2 2 3 2 2 2" xfId="2243" xr:uid="{06C43687-5F14-4A89-A091-EAF04BDE56C7}"/>
    <cellStyle name="Normal 9 3 2 2 3 2 2 2 2" xfId="2244" xr:uid="{DFB34DB1-6308-4FD7-BB28-ED4B7F15A4B4}"/>
    <cellStyle name="Normal 9 3 2 2 3 2 2 3" xfId="2245" xr:uid="{64A592B6-83AA-43BC-A0AC-FCE45338EBFB}"/>
    <cellStyle name="Normal 9 3 2 2 3 2 3" xfId="2246" xr:uid="{1A3C8581-C230-43BC-BF8D-ADE232AB74C2}"/>
    <cellStyle name="Normal 9 3 2 2 3 2 3 2" xfId="2247" xr:uid="{52A734C9-F363-4C53-9879-4EEB9578B71B}"/>
    <cellStyle name="Normal 9 3 2 2 3 2 4" xfId="2248" xr:uid="{52E30450-9089-48CA-A1BE-693DD4F3029D}"/>
    <cellStyle name="Normal 9 3 2 2 3 3" xfId="830" xr:uid="{93607B1D-2241-4C49-B64B-6916853FAFC6}"/>
    <cellStyle name="Normal 9 3 2 2 3 3 2" xfId="2249" xr:uid="{9F8257D7-1997-4E71-8DEC-A442ED14AC53}"/>
    <cellStyle name="Normal 9 3 2 2 3 3 2 2" xfId="2250" xr:uid="{00B0F05F-D0E2-44EB-BBB5-B2F61E679915}"/>
    <cellStyle name="Normal 9 3 2 2 3 3 3" xfId="2251" xr:uid="{F7583DBA-A98E-422A-A5F7-C0F87E022D96}"/>
    <cellStyle name="Normal 9 3 2 2 3 4" xfId="2252" xr:uid="{ACBBE75D-90A0-42C2-BCE2-2DE35CE92E3C}"/>
    <cellStyle name="Normal 9 3 2 2 3 4 2" xfId="2253" xr:uid="{A7C18A32-497C-4B58-ACBD-C95F8F3A2546}"/>
    <cellStyle name="Normal 9 3 2 2 3 5" xfId="2254" xr:uid="{0BB5CF27-A065-4CEB-B721-74D87B6CFD83}"/>
    <cellStyle name="Normal 9 3 2 2 4" xfId="831" xr:uid="{92F51A2B-CBF2-41D9-8364-A00C22E54F70}"/>
    <cellStyle name="Normal 9 3 2 2 4 2" xfId="832" xr:uid="{CCBEBFC0-DEB4-43B0-A4BA-EA1813A7711C}"/>
    <cellStyle name="Normal 9 3 2 2 4 2 2" xfId="2255" xr:uid="{5FDEC9E1-5BFC-489A-8B1B-A68B0668C7ED}"/>
    <cellStyle name="Normal 9 3 2 2 4 2 2 2" xfId="2256" xr:uid="{FF89698A-957C-4395-90A7-194AD5F2DE10}"/>
    <cellStyle name="Normal 9 3 2 2 4 2 3" xfId="2257" xr:uid="{9F0C5F9E-E886-48D7-963B-5AF1132E3D58}"/>
    <cellStyle name="Normal 9 3 2 2 4 3" xfId="2258" xr:uid="{9C19FE08-4CAD-4D65-9E45-5E4D8AF13AF8}"/>
    <cellStyle name="Normal 9 3 2 2 4 3 2" xfId="2259" xr:uid="{AED17421-E8E7-4321-AEE0-C37D977402B0}"/>
    <cellStyle name="Normal 9 3 2 2 4 4" xfId="2260" xr:uid="{10A1024D-4BC0-4563-902C-D2EFF2546F1C}"/>
    <cellStyle name="Normal 9 3 2 2 5" xfId="833" xr:uid="{5FA69465-B0B2-42D7-AD4E-B46247F641E2}"/>
    <cellStyle name="Normal 9 3 2 2 5 2" xfId="2261" xr:uid="{80D0E6CD-BE8C-4E7E-9200-6AEBA6D4AEA2}"/>
    <cellStyle name="Normal 9 3 2 2 5 2 2" xfId="2262" xr:uid="{18AEAA3B-0E72-44CC-9A60-9348CC00FED0}"/>
    <cellStyle name="Normal 9 3 2 2 5 3" xfId="2263" xr:uid="{A06D50DD-B894-4783-B6B8-1552C37D3162}"/>
    <cellStyle name="Normal 9 3 2 2 5 4" xfId="4033" xr:uid="{AE3C0D99-BDA7-45CE-AAA6-246620E7D861}"/>
    <cellStyle name="Normal 9 3 2 2 6" xfId="2264" xr:uid="{E417D576-033E-44CC-91EA-7CF4DB14C1D7}"/>
    <cellStyle name="Normal 9 3 2 2 6 2" xfId="2265" xr:uid="{6CF5D49F-AB40-4676-95CF-906757F4951E}"/>
    <cellStyle name="Normal 9 3 2 2 7" xfId="2266" xr:uid="{97533311-ED88-4D1F-8411-6E3FC14D41AB}"/>
    <cellStyle name="Normal 9 3 2 2 8" xfId="4034" xr:uid="{6E724A30-0D82-4116-AC0D-FF55C0B8BC56}"/>
    <cellStyle name="Normal 9 3 2 3" xfId="405" xr:uid="{EDE27D26-D25A-4794-87D1-72AC9D6C735D}"/>
    <cellStyle name="Normal 9 3 2 3 2" xfId="834" xr:uid="{35772A74-3D43-4514-B7D7-1C2F942E16C5}"/>
    <cellStyle name="Normal 9 3 2 3 2 2" xfId="835" xr:uid="{104CCAC0-65FC-44E2-92E6-B268899B0BEC}"/>
    <cellStyle name="Normal 9 3 2 3 2 2 2" xfId="2267" xr:uid="{D49E8AA9-DC38-416C-91E8-EA329A26DADA}"/>
    <cellStyle name="Normal 9 3 2 3 2 2 2 2" xfId="2268" xr:uid="{08E38643-BA4F-4758-A1E9-ECEE35E83C4D}"/>
    <cellStyle name="Normal 9 3 2 3 2 2 3" xfId="2269" xr:uid="{229536C9-9590-40BA-80F2-7563ACC85657}"/>
    <cellStyle name="Normal 9 3 2 3 2 3" xfId="2270" xr:uid="{F2363F1C-BA8A-4B7E-8E2B-8B50F652E916}"/>
    <cellStyle name="Normal 9 3 2 3 2 3 2" xfId="2271" xr:uid="{745AC4B0-C3CC-4E19-88F9-3882C3E49CD8}"/>
    <cellStyle name="Normal 9 3 2 3 2 4" xfId="2272" xr:uid="{4B08F578-A19D-4EE8-BBB8-4F43EBA13689}"/>
    <cellStyle name="Normal 9 3 2 3 3" xfId="836" xr:uid="{EBF26508-0B3E-4500-ABF5-8BC20D1D61CF}"/>
    <cellStyle name="Normal 9 3 2 3 3 2" xfId="2273" xr:uid="{C920C936-B6D2-4EEE-9EF0-A5EE01C9F44C}"/>
    <cellStyle name="Normal 9 3 2 3 3 2 2" xfId="2274" xr:uid="{B6DB77AF-ADCD-4C38-8D21-30924CA39DC5}"/>
    <cellStyle name="Normal 9 3 2 3 3 3" xfId="2275" xr:uid="{64E635BF-910C-4505-87F8-B18A3A2218D2}"/>
    <cellStyle name="Normal 9 3 2 3 3 4" xfId="4035" xr:uid="{95206FA1-DACB-4EE5-BE6E-5E40AC4474E8}"/>
    <cellStyle name="Normal 9 3 2 3 4" xfId="2276" xr:uid="{C19D81C7-C931-4487-8493-AC7A171A6E57}"/>
    <cellStyle name="Normal 9 3 2 3 4 2" xfId="2277" xr:uid="{CEEFF0F4-3330-4D2E-A17D-5DB466756869}"/>
    <cellStyle name="Normal 9 3 2 3 5" xfId="2278" xr:uid="{F42EAFCA-6E54-4C39-B53C-8C8A9F13982E}"/>
    <cellStyle name="Normal 9 3 2 3 6" xfId="4036" xr:uid="{F92A2AD0-2F3B-4180-877A-5AB4A0A854B1}"/>
    <cellStyle name="Normal 9 3 2 4" xfId="406" xr:uid="{0272DC1A-55BD-48C0-AE09-1AC7C8894586}"/>
    <cellStyle name="Normal 9 3 2 4 2" xfId="837" xr:uid="{A13D1F2A-991E-4E6B-B70B-6D1817C607C6}"/>
    <cellStyle name="Normal 9 3 2 4 2 2" xfId="838" xr:uid="{69C05543-CEC1-4833-ACE1-998F3C11945C}"/>
    <cellStyle name="Normal 9 3 2 4 2 2 2" xfId="2279" xr:uid="{6A477BD5-8A16-4516-A7EC-ABEB38947705}"/>
    <cellStyle name="Normal 9 3 2 4 2 2 2 2" xfId="2280" xr:uid="{9CD5DD28-EA89-49EE-B52E-3BF842AA01D8}"/>
    <cellStyle name="Normal 9 3 2 4 2 2 3" xfId="2281" xr:uid="{EFBA0424-73D9-49A9-BB8F-8A2EB8207E9C}"/>
    <cellStyle name="Normal 9 3 2 4 2 3" xfId="2282" xr:uid="{BC34121C-3C27-48F9-89DA-15710362386E}"/>
    <cellStyle name="Normal 9 3 2 4 2 3 2" xfId="2283" xr:uid="{F82AA8D9-E7CF-412C-B877-E9A29E2AD3F5}"/>
    <cellStyle name="Normal 9 3 2 4 2 4" xfId="2284" xr:uid="{75683E4F-DFA8-48AC-BC75-06CC6544E12F}"/>
    <cellStyle name="Normal 9 3 2 4 3" xfId="839" xr:uid="{A87E6FE8-7A58-400D-869E-D6135856C8A9}"/>
    <cellStyle name="Normal 9 3 2 4 3 2" xfId="2285" xr:uid="{91455830-8A0D-438D-98CC-0E6BD6BE7836}"/>
    <cellStyle name="Normal 9 3 2 4 3 2 2" xfId="2286" xr:uid="{F9006798-7E30-4EA9-B85C-C4C147EC1174}"/>
    <cellStyle name="Normal 9 3 2 4 3 3" xfId="2287" xr:uid="{09590592-EA5D-4CF1-B915-814E63A18D7E}"/>
    <cellStyle name="Normal 9 3 2 4 4" xfId="2288" xr:uid="{415CB654-4A5F-466E-A1ED-209FDC602031}"/>
    <cellStyle name="Normal 9 3 2 4 4 2" xfId="2289" xr:uid="{FB7BC485-5E8B-4952-BE9A-98F6BF9D5B92}"/>
    <cellStyle name="Normal 9 3 2 4 5" xfId="2290" xr:uid="{4FF540DE-E75F-4029-B145-69DACC5BE785}"/>
    <cellStyle name="Normal 9 3 2 5" xfId="407" xr:uid="{31821B69-0F07-4B12-9768-562E76AEFAEE}"/>
    <cellStyle name="Normal 9 3 2 5 2" xfId="840" xr:uid="{45A8DE7F-88E6-437A-BB22-5212AE32AAB1}"/>
    <cellStyle name="Normal 9 3 2 5 2 2" xfId="2291" xr:uid="{73E479B6-3C8F-4B48-9F26-3E377EB92BF9}"/>
    <cellStyle name="Normal 9 3 2 5 2 2 2" xfId="2292" xr:uid="{19F58654-BA9E-4C53-AAA8-EB20B5F7B8CF}"/>
    <cellStyle name="Normal 9 3 2 5 2 3" xfId="2293" xr:uid="{EAA0B9CB-F275-480D-A1E6-675E7B7911F0}"/>
    <cellStyle name="Normal 9 3 2 5 3" xfId="2294" xr:uid="{1EE2F6F7-DF51-47B0-A5B6-BD99B665D0A3}"/>
    <cellStyle name="Normal 9 3 2 5 3 2" xfId="2295" xr:uid="{0AA34976-A02D-41B2-B6ED-146A25C8A02E}"/>
    <cellStyle name="Normal 9 3 2 5 4" xfId="2296" xr:uid="{B05B24B7-9519-4DE1-974A-6427CDF02B2C}"/>
    <cellStyle name="Normal 9 3 2 6" xfId="841" xr:uid="{11F6D005-E348-4AF8-B7C0-493A4EBF4196}"/>
    <cellStyle name="Normal 9 3 2 6 2" xfId="2297" xr:uid="{9D95762E-22F8-407F-BC7A-204C9380ACE3}"/>
    <cellStyle name="Normal 9 3 2 6 2 2" xfId="2298" xr:uid="{757403FE-C6F6-4E7C-B608-43B77DAA727B}"/>
    <cellStyle name="Normal 9 3 2 6 3" xfId="2299" xr:uid="{AC5FD446-B72C-4EC8-8057-4F277BCD53D5}"/>
    <cellStyle name="Normal 9 3 2 6 4" xfId="4037" xr:uid="{4B87B25D-3874-478A-BBF7-567714A446ED}"/>
    <cellStyle name="Normal 9 3 2 7" xfId="2300" xr:uid="{FE2CF3C1-29D9-408C-8A31-65F5ACE83CB2}"/>
    <cellStyle name="Normal 9 3 2 7 2" xfId="2301" xr:uid="{88893CDC-4A47-4054-A6B8-43F349811710}"/>
    <cellStyle name="Normal 9 3 2 8" xfId="2302" xr:uid="{97390CC9-4AA9-4ECD-86FA-4CF4B24BF8E6}"/>
    <cellStyle name="Normal 9 3 2 9" xfId="4038" xr:uid="{925728FC-6F09-47FE-9D52-890CF2C91A85}"/>
    <cellStyle name="Normal 9 3 3" xfId="169" xr:uid="{C74F74B7-E672-4078-B6D7-454910755F12}"/>
    <cellStyle name="Normal 9 3 3 2" xfId="170" xr:uid="{0F5EA12A-04D3-405D-8206-0B873C3EBBB0}"/>
    <cellStyle name="Normal 9 3 3 2 2" xfId="842" xr:uid="{F1CC5BC2-92AB-4676-B896-03FD47CFE17D}"/>
    <cellStyle name="Normal 9 3 3 2 2 2" xfId="843" xr:uid="{BD4C836C-FB19-4915-9B8B-BA6D8E9AC396}"/>
    <cellStyle name="Normal 9 3 3 2 2 2 2" xfId="2303" xr:uid="{53616A01-CEBC-4448-8134-251AC70C514F}"/>
    <cellStyle name="Normal 9 3 3 2 2 2 2 2" xfId="2304" xr:uid="{E441E5D2-37FB-4D61-926E-96DF34906035}"/>
    <cellStyle name="Normal 9 3 3 2 2 2 3" xfId="2305" xr:uid="{362A1C96-ADCB-4E6E-8385-B785328CA194}"/>
    <cellStyle name="Normal 9 3 3 2 2 3" xfId="2306" xr:uid="{00BCB025-D6EB-46B1-8478-3080CC84EE08}"/>
    <cellStyle name="Normal 9 3 3 2 2 3 2" xfId="2307" xr:uid="{10D94DDD-C99D-48A5-AD35-9266F7776913}"/>
    <cellStyle name="Normal 9 3 3 2 2 4" xfId="2308" xr:uid="{267E27D5-BE2A-4C63-BF42-99162B6D3012}"/>
    <cellStyle name="Normal 9 3 3 2 3" xfId="844" xr:uid="{E73470C3-F600-457F-8692-1F918F6E6FF4}"/>
    <cellStyle name="Normal 9 3 3 2 3 2" xfId="2309" xr:uid="{D9A924FC-04FE-4197-9074-8855A3B6A2BB}"/>
    <cellStyle name="Normal 9 3 3 2 3 2 2" xfId="2310" xr:uid="{9E75A8C6-B186-4AEB-9C8A-1EAD5E760183}"/>
    <cellStyle name="Normal 9 3 3 2 3 3" xfId="2311" xr:uid="{15207FBF-DFFF-4E84-923D-730F4DC5E6E3}"/>
    <cellStyle name="Normal 9 3 3 2 3 4" xfId="4039" xr:uid="{415A7A6F-A527-4378-9D99-DD73C8AE7498}"/>
    <cellStyle name="Normal 9 3 3 2 4" xfId="2312" xr:uid="{9C32C2AD-5D53-45DF-A979-7D416B428A42}"/>
    <cellStyle name="Normal 9 3 3 2 4 2" xfId="2313" xr:uid="{3873A356-92C1-4461-9AAD-995AE5224D03}"/>
    <cellStyle name="Normal 9 3 3 2 5" xfId="2314" xr:uid="{FA266FD3-830A-4C9E-B51D-E74A66CA88E0}"/>
    <cellStyle name="Normal 9 3 3 2 6" xfId="4040" xr:uid="{85F5762B-4133-4F39-BFB5-5F430AFD7A7D}"/>
    <cellStyle name="Normal 9 3 3 3" xfId="408" xr:uid="{76218EAC-1E9B-4E56-9192-3EFE418FE539}"/>
    <cellStyle name="Normal 9 3 3 3 2" xfId="845" xr:uid="{7E67B774-BCAF-4617-BCE1-0F45EFE38B02}"/>
    <cellStyle name="Normal 9 3 3 3 2 2" xfId="846" xr:uid="{ADE07F02-D63D-4EC4-9DBB-346909D8FEC0}"/>
    <cellStyle name="Normal 9 3 3 3 2 2 2" xfId="2315" xr:uid="{603F20E9-FD3B-4840-A472-65E0E7F13ED9}"/>
    <cellStyle name="Normal 9 3 3 3 2 2 2 2" xfId="2316" xr:uid="{A9B2ED10-64A1-4E6C-B332-9D9D21869336}"/>
    <cellStyle name="Normal 9 3 3 3 2 2 2 2 2" xfId="4765" xr:uid="{E5D4994A-54E4-418B-B12B-992946BA0FB9}"/>
    <cellStyle name="Normal 9 3 3 3 2 2 3" xfId="2317" xr:uid="{DFA09802-F165-4CC5-BCCC-7CB3247725CF}"/>
    <cellStyle name="Normal 9 3 3 3 2 2 3 2" xfId="4766" xr:uid="{78D97C66-681B-40F5-902C-51D859C875DF}"/>
    <cellStyle name="Normal 9 3 3 3 2 3" xfId="2318" xr:uid="{7CC9F31C-2097-4547-9EC9-218E2430DC18}"/>
    <cellStyle name="Normal 9 3 3 3 2 3 2" xfId="2319" xr:uid="{63E438B6-07CA-45C7-AA0F-5021BAE1EFA2}"/>
    <cellStyle name="Normal 9 3 3 3 2 3 2 2" xfId="4768" xr:uid="{4D9821A5-CDB7-49CB-8877-63C2D39ADC98}"/>
    <cellStyle name="Normal 9 3 3 3 2 3 3" xfId="4767" xr:uid="{F8D36DA3-D119-4C20-897C-7FC69A949FEC}"/>
    <cellStyle name="Normal 9 3 3 3 2 4" xfId="2320" xr:uid="{2B34D902-0F47-4050-B7AA-3C28B8DC90E2}"/>
    <cellStyle name="Normal 9 3 3 3 2 4 2" xfId="4769" xr:uid="{37A62694-AB81-498D-AD8E-B4A11316DAD6}"/>
    <cellStyle name="Normal 9 3 3 3 3" xfId="847" xr:uid="{1E0E99AA-75F1-4F37-84BD-E76885B9E514}"/>
    <cellStyle name="Normal 9 3 3 3 3 2" xfId="2321" xr:uid="{7FCFFDEA-961F-4DEB-9DBD-3CF5B1854949}"/>
    <cellStyle name="Normal 9 3 3 3 3 2 2" xfId="2322" xr:uid="{10513E15-3707-4084-82B7-E68CDA9DB374}"/>
    <cellStyle name="Normal 9 3 3 3 3 2 2 2" xfId="4772" xr:uid="{F5AF8D14-6E51-4B3B-AD61-1789D3E97711}"/>
    <cellStyle name="Normal 9 3 3 3 3 2 3" xfId="4771" xr:uid="{0AA90AB5-6674-4EE2-A6F1-7113EFB3D398}"/>
    <cellStyle name="Normal 9 3 3 3 3 3" xfId="2323" xr:uid="{8535A677-AFEE-41F7-A1EE-8ED559BD8F62}"/>
    <cellStyle name="Normal 9 3 3 3 3 3 2" xfId="4773" xr:uid="{AEB3B8D7-379B-4AB4-87F8-4DB833210B7D}"/>
    <cellStyle name="Normal 9 3 3 3 3 4" xfId="4770" xr:uid="{4A99104F-9D55-4060-93B9-B5BA5D9A4931}"/>
    <cellStyle name="Normal 9 3 3 3 4" xfId="2324" xr:uid="{0C4CE570-934E-40CC-B481-992816850827}"/>
    <cellStyle name="Normal 9 3 3 3 4 2" xfId="2325" xr:uid="{5E1C8215-A407-444C-AEE1-242421BF7437}"/>
    <cellStyle name="Normal 9 3 3 3 4 2 2" xfId="4775" xr:uid="{80BD82D7-CFC2-4C53-8BC0-7A7A458F6957}"/>
    <cellStyle name="Normal 9 3 3 3 4 3" xfId="4774" xr:uid="{E1F7A19D-906B-4BCB-AD2E-F8E8330353E2}"/>
    <cellStyle name="Normal 9 3 3 3 5" xfId="2326" xr:uid="{508556D5-1F8A-4024-BFF7-A31FB89A4375}"/>
    <cellStyle name="Normal 9 3 3 3 5 2" xfId="4776" xr:uid="{1845A70E-E3E1-4881-A709-0F8B8827AB82}"/>
    <cellStyle name="Normal 9 3 3 4" xfId="409" xr:uid="{FC56EA83-B369-46E2-A3F7-CFCEAD0893E6}"/>
    <cellStyle name="Normal 9 3 3 4 2" xfId="848" xr:uid="{E157FC3A-4EA0-4CE0-B5D2-DFD3656ED4BB}"/>
    <cellStyle name="Normal 9 3 3 4 2 2" xfId="2327" xr:uid="{1D989CCF-3C8F-4DD9-85E2-4C34FA960E29}"/>
    <cellStyle name="Normal 9 3 3 4 2 2 2" xfId="2328" xr:uid="{36BDF4B0-582F-4C79-9648-4B26C9E3FF47}"/>
    <cellStyle name="Normal 9 3 3 4 2 2 2 2" xfId="4780" xr:uid="{F15D255C-B9B5-44F5-975C-F3DBACC0E7C5}"/>
    <cellStyle name="Normal 9 3 3 4 2 2 3" xfId="4779" xr:uid="{47CFF024-E855-4B1B-B196-B10875D81C5B}"/>
    <cellStyle name="Normal 9 3 3 4 2 3" xfId="2329" xr:uid="{3AEB4769-26F1-4510-A79C-4F4A0F6D0D6C}"/>
    <cellStyle name="Normal 9 3 3 4 2 3 2" xfId="4781" xr:uid="{588F9EEA-7334-450B-A39C-4FB0C52D5732}"/>
    <cellStyle name="Normal 9 3 3 4 2 4" xfId="4778" xr:uid="{2A5231D7-10D9-4BA2-8A80-A1BD7611DA70}"/>
    <cellStyle name="Normal 9 3 3 4 3" xfId="2330" xr:uid="{0858A5A7-C718-4BAC-9E93-136F63586CE2}"/>
    <cellStyle name="Normal 9 3 3 4 3 2" xfId="2331" xr:uid="{437F0461-EB2A-4809-B78E-0E3ABBF4AF8E}"/>
    <cellStyle name="Normal 9 3 3 4 3 2 2" xfId="4783" xr:uid="{9DC0A36F-F464-4E0A-90C1-7B833AAED941}"/>
    <cellStyle name="Normal 9 3 3 4 3 3" xfId="4782" xr:uid="{B81D3C4F-19A7-4B8C-A505-F33148A097E4}"/>
    <cellStyle name="Normal 9 3 3 4 4" xfId="2332" xr:uid="{6664BBB2-FC17-4DE3-92DF-F049C9D4268B}"/>
    <cellStyle name="Normal 9 3 3 4 4 2" xfId="4784" xr:uid="{153CD035-D64D-4CBB-BB34-FE7D2F7D2D71}"/>
    <cellStyle name="Normal 9 3 3 4 5" xfId="4777" xr:uid="{BCA4B14E-25CF-4BA1-919E-6DD6332D564A}"/>
    <cellStyle name="Normal 9 3 3 5" xfId="849" xr:uid="{906F0683-56D7-4FDC-9B07-65BE89796B62}"/>
    <cellStyle name="Normal 9 3 3 5 2" xfId="2333" xr:uid="{5E90E7AA-D691-4BBF-87A4-D7E6A5F4E4E2}"/>
    <cellStyle name="Normal 9 3 3 5 2 2" xfId="2334" xr:uid="{CD485949-CEF2-4FD6-ADBD-AFB5D1C8C843}"/>
    <cellStyle name="Normal 9 3 3 5 2 2 2" xfId="4787" xr:uid="{11DA07DB-683D-43A8-BA5B-5B820BFCCAF7}"/>
    <cellStyle name="Normal 9 3 3 5 2 3" xfId="4786" xr:uid="{52060EEF-C931-4D7A-824E-B3D8954DA39F}"/>
    <cellStyle name="Normal 9 3 3 5 3" xfId="2335" xr:uid="{BCE4A53A-65E8-4B5E-B5F6-6D26689694F4}"/>
    <cellStyle name="Normal 9 3 3 5 3 2" xfId="4788" xr:uid="{C78F6E43-A2FB-40AA-95F2-686AF36712A1}"/>
    <cellStyle name="Normal 9 3 3 5 4" xfId="4041" xr:uid="{3EA6EC15-2ED6-49E0-B7EE-A73F67509708}"/>
    <cellStyle name="Normal 9 3 3 5 4 2" xfId="4789" xr:uid="{A1F163A2-FE38-4DE9-A0C3-FB74B466AA15}"/>
    <cellStyle name="Normal 9 3 3 5 5" xfId="4785" xr:uid="{644BBE46-4984-44E5-B423-0D9C4AB5EC01}"/>
    <cellStyle name="Normal 9 3 3 6" xfId="2336" xr:uid="{732ECED8-949C-4C4F-8DD9-81AE72E8D939}"/>
    <cellStyle name="Normal 9 3 3 6 2" xfId="2337" xr:uid="{2380A40F-5ADE-478F-A663-543B77A988AB}"/>
    <cellStyle name="Normal 9 3 3 6 2 2" xfId="4791" xr:uid="{39A78A5A-53A4-4E98-8F7E-38C3660E8911}"/>
    <cellStyle name="Normal 9 3 3 6 3" xfId="4790" xr:uid="{73567C92-916B-443A-939F-A52CD9BA6101}"/>
    <cellStyle name="Normal 9 3 3 7" xfId="2338" xr:uid="{022C3A36-D543-4635-8CA8-983E7B26DDBA}"/>
    <cellStyle name="Normal 9 3 3 7 2" xfId="4792" xr:uid="{70F81D39-D8EB-4BA1-8AFE-0A3B231285C6}"/>
    <cellStyle name="Normal 9 3 3 8" xfId="4042" xr:uid="{3F1C5FE8-104A-4253-827E-F25707F7F9D6}"/>
    <cellStyle name="Normal 9 3 3 8 2" xfId="4793" xr:uid="{D872B4C8-B07F-4201-9A77-D3351E0F334C}"/>
    <cellStyle name="Normal 9 3 4" xfId="171" xr:uid="{205505A1-A6A4-4BC9-B872-28D3DB8FAC21}"/>
    <cellStyle name="Normal 9 3 4 2" xfId="450" xr:uid="{3FE861E5-E013-4619-A25A-30273115A622}"/>
    <cellStyle name="Normal 9 3 4 2 2" xfId="850" xr:uid="{A32E4EA5-18C9-43EC-A66C-960FC108AA4C}"/>
    <cellStyle name="Normal 9 3 4 2 2 2" xfId="2339" xr:uid="{816590A2-4747-4C74-BE9F-CE0C08FAB1E7}"/>
    <cellStyle name="Normal 9 3 4 2 2 2 2" xfId="2340" xr:uid="{DB3BF00C-9E27-4F19-B1A1-E96444242BC0}"/>
    <cellStyle name="Normal 9 3 4 2 2 2 2 2" xfId="4798" xr:uid="{FA696161-DCE4-451F-A522-1F4C645F960F}"/>
    <cellStyle name="Normal 9 3 4 2 2 2 3" xfId="4797" xr:uid="{34207681-F998-4168-BF23-25ACA9380895}"/>
    <cellStyle name="Normal 9 3 4 2 2 3" xfId="2341" xr:uid="{90FF1437-C659-47C1-8560-8F92DC988D7E}"/>
    <cellStyle name="Normal 9 3 4 2 2 3 2" xfId="4799" xr:uid="{F21A6E60-BB16-4379-8DA8-C50E9EA980E3}"/>
    <cellStyle name="Normal 9 3 4 2 2 4" xfId="4043" xr:uid="{F2E92E56-45A6-4054-AF24-FB3EB1A9854C}"/>
    <cellStyle name="Normal 9 3 4 2 2 4 2" xfId="4800" xr:uid="{471812DA-42C6-41D1-97C4-228EF5668566}"/>
    <cellStyle name="Normal 9 3 4 2 2 5" xfId="4796" xr:uid="{91DF11CC-4506-4E59-A857-620E096D4442}"/>
    <cellStyle name="Normal 9 3 4 2 3" xfId="2342" xr:uid="{14D1F9EF-A41C-4CA4-B8DF-A764B9F0A558}"/>
    <cellStyle name="Normal 9 3 4 2 3 2" xfId="2343" xr:uid="{C56F327B-0100-4B4D-AC5D-4817F5EE81CB}"/>
    <cellStyle name="Normal 9 3 4 2 3 2 2" xfId="4802" xr:uid="{4B068249-B860-4874-8BCE-EEC0DBC01148}"/>
    <cellStyle name="Normal 9 3 4 2 3 3" xfId="4801" xr:uid="{BA85B766-A381-4990-AE89-742220F50577}"/>
    <cellStyle name="Normal 9 3 4 2 4" xfId="2344" xr:uid="{F747DAC5-8335-43A0-868B-C59ADCDDBC5B}"/>
    <cellStyle name="Normal 9 3 4 2 4 2" xfId="4803" xr:uid="{C04D2848-05A2-4E05-91E4-0F9FCAF917AA}"/>
    <cellStyle name="Normal 9 3 4 2 5" xfId="4044" xr:uid="{D1EECCD4-5CDA-43D7-83F8-654BDCE8641F}"/>
    <cellStyle name="Normal 9 3 4 2 5 2" xfId="4804" xr:uid="{7D83496E-BADA-496E-B507-086087F79131}"/>
    <cellStyle name="Normal 9 3 4 2 6" xfId="4795" xr:uid="{52579623-B79D-4A84-86DA-67AFA41250A6}"/>
    <cellStyle name="Normal 9 3 4 3" xfId="851" xr:uid="{00A9282B-7C69-4BF1-A1E5-FCA18E45FB76}"/>
    <cellStyle name="Normal 9 3 4 3 2" xfId="2345" xr:uid="{36C9130D-375E-4A4A-93D7-82105CC0B6C1}"/>
    <cellStyle name="Normal 9 3 4 3 2 2" xfId="2346" xr:uid="{B7184F5D-5D40-4EB7-9DD2-333139E17911}"/>
    <cellStyle name="Normal 9 3 4 3 2 2 2" xfId="4807" xr:uid="{46771C75-F6D5-4ECD-86F7-79FC98DF792F}"/>
    <cellStyle name="Normal 9 3 4 3 2 3" xfId="4806" xr:uid="{F8CCFE76-70A4-41B1-84C5-449150115C83}"/>
    <cellStyle name="Normal 9 3 4 3 3" xfId="2347" xr:uid="{8D4EE129-5861-49EB-827B-0CA664B9A306}"/>
    <cellStyle name="Normal 9 3 4 3 3 2" xfId="4808" xr:uid="{FC7716A5-A63B-4B83-AD22-C917CDECD66C}"/>
    <cellStyle name="Normal 9 3 4 3 4" xfId="4045" xr:uid="{1D384EF9-B0F1-488A-9078-644ADFF5A6F4}"/>
    <cellStyle name="Normal 9 3 4 3 4 2" xfId="4809" xr:uid="{9FAB0197-CF19-498B-A9B7-4A46D6BF3A64}"/>
    <cellStyle name="Normal 9 3 4 3 5" xfId="4805" xr:uid="{B122D897-2FFD-4E3C-8069-FFAB7BA85E26}"/>
    <cellStyle name="Normal 9 3 4 4" xfId="2348" xr:uid="{E4F2956B-4B54-4CD5-B48A-4E4D712EC6DA}"/>
    <cellStyle name="Normal 9 3 4 4 2" xfId="2349" xr:uid="{18301B3D-3109-4BC1-A2ED-238A12FF8E9D}"/>
    <cellStyle name="Normal 9 3 4 4 2 2" xfId="4811" xr:uid="{51570AA7-171B-4F95-B7F6-01A559A77135}"/>
    <cellStyle name="Normal 9 3 4 4 3" xfId="4046" xr:uid="{6669EFBB-C58C-46FF-9FAB-67733012E55E}"/>
    <cellStyle name="Normal 9 3 4 4 3 2" xfId="4812" xr:uid="{434645C4-9E48-4A87-989A-029DF8044A66}"/>
    <cellStyle name="Normal 9 3 4 4 4" xfId="4047" xr:uid="{A1A369D2-A1E8-4150-AC15-40334716ED87}"/>
    <cellStyle name="Normal 9 3 4 4 4 2" xfId="4813" xr:uid="{889656A0-CA8A-4DF7-BA9C-1C30F5950A75}"/>
    <cellStyle name="Normal 9 3 4 4 5" xfId="4810" xr:uid="{C02DB841-5515-4B31-9267-00B951E31314}"/>
    <cellStyle name="Normal 9 3 4 5" xfId="2350" xr:uid="{61764CC3-100A-4A88-B6E1-DF0A839E4F42}"/>
    <cellStyle name="Normal 9 3 4 5 2" xfId="4814" xr:uid="{879AB9CD-F93E-48F8-8CEB-F95EFB30454F}"/>
    <cellStyle name="Normal 9 3 4 6" xfId="4048" xr:uid="{E933FDA8-6E57-4A49-8B92-A175A1CD893D}"/>
    <cellStyle name="Normal 9 3 4 6 2" xfId="4815" xr:uid="{64899957-1980-4BE3-B1D4-B4FF73F574D8}"/>
    <cellStyle name="Normal 9 3 4 7" xfId="4049" xr:uid="{37E69C03-B291-44C7-8A05-001AC965A038}"/>
    <cellStyle name="Normal 9 3 4 7 2" xfId="4816" xr:uid="{BAA1A86D-862F-4FFB-8C15-122ECD0E85BF}"/>
    <cellStyle name="Normal 9 3 4 8" xfId="4794" xr:uid="{5010D9E1-ABF5-44A5-ABA6-240938212E7E}"/>
    <cellStyle name="Normal 9 3 5" xfId="410" xr:uid="{28F8364D-5BD2-4F3D-900C-1F35DBAE20A6}"/>
    <cellStyle name="Normal 9 3 5 2" xfId="852" xr:uid="{59951D88-B8AF-43A0-8F7C-F859C984753B}"/>
    <cellStyle name="Normal 9 3 5 2 2" xfId="853" xr:uid="{1EA35240-D70B-4706-950B-D9C4F4E83FB8}"/>
    <cellStyle name="Normal 9 3 5 2 2 2" xfId="2351" xr:uid="{3912F2B4-F8E8-403A-A9CA-EC556E4C5471}"/>
    <cellStyle name="Normal 9 3 5 2 2 2 2" xfId="2352" xr:uid="{D97ED276-7A08-4F82-B5BA-8F8403FC9D9F}"/>
    <cellStyle name="Normal 9 3 5 2 2 2 2 2" xfId="4821" xr:uid="{B9FCEFD8-08C8-42D6-A980-D236D2413E07}"/>
    <cellStyle name="Normal 9 3 5 2 2 2 3" xfId="4820" xr:uid="{3F7FC609-557B-4630-9D57-E3F83F2F566A}"/>
    <cellStyle name="Normal 9 3 5 2 2 3" xfId="2353" xr:uid="{36286C55-4664-4A47-9715-0BD979F63858}"/>
    <cellStyle name="Normal 9 3 5 2 2 3 2" xfId="4822" xr:uid="{33413495-E91A-460D-9572-C1C0BFB05091}"/>
    <cellStyle name="Normal 9 3 5 2 2 4" xfId="4819" xr:uid="{9D27921D-807A-4DCB-A245-0F6949E45976}"/>
    <cellStyle name="Normal 9 3 5 2 3" xfId="2354" xr:uid="{C3E74B44-17A7-4682-88BD-0DE1EA6AF5A2}"/>
    <cellStyle name="Normal 9 3 5 2 3 2" xfId="2355" xr:uid="{F82682D8-49A7-4BFD-B3B1-E03EC80BECCF}"/>
    <cellStyle name="Normal 9 3 5 2 3 2 2" xfId="4824" xr:uid="{E1686EF0-0FBF-439A-9756-41F9E01691AC}"/>
    <cellStyle name="Normal 9 3 5 2 3 3" xfId="4823" xr:uid="{8F6C0848-B058-4BAC-AB00-88317DC93306}"/>
    <cellStyle name="Normal 9 3 5 2 4" xfId="2356" xr:uid="{8ACF4062-814D-455B-8345-3D81BD589C9B}"/>
    <cellStyle name="Normal 9 3 5 2 4 2" xfId="4825" xr:uid="{6A62AA1B-7B97-4806-8356-D2A33FCEC27E}"/>
    <cellStyle name="Normal 9 3 5 2 5" xfId="4818" xr:uid="{6EC1EFF8-5058-40E0-8833-2F10222E6484}"/>
    <cellStyle name="Normal 9 3 5 3" xfId="854" xr:uid="{17919B1A-C96B-4BD7-A004-777899D1767D}"/>
    <cellStyle name="Normal 9 3 5 3 2" xfId="2357" xr:uid="{15C0FDBE-132D-46E0-BF8C-5EE8B02E8C24}"/>
    <cellStyle name="Normal 9 3 5 3 2 2" xfId="2358" xr:uid="{610C7887-858B-4FDF-B247-911EDD28E2AF}"/>
    <cellStyle name="Normal 9 3 5 3 2 2 2" xfId="4828" xr:uid="{13404682-3952-48BB-B3F1-7330F099D258}"/>
    <cellStyle name="Normal 9 3 5 3 2 3" xfId="4827" xr:uid="{405FE928-DA36-4C78-9FE7-7F1BA2A4A62D}"/>
    <cellStyle name="Normal 9 3 5 3 3" xfId="2359" xr:uid="{13CEC83C-4B0F-4900-9239-A7E5BEA8DA19}"/>
    <cellStyle name="Normal 9 3 5 3 3 2" xfId="4829" xr:uid="{DEE8EABC-501B-4C04-9AA0-9E3E17AD2F02}"/>
    <cellStyle name="Normal 9 3 5 3 4" xfId="4050" xr:uid="{16328D04-D7D9-425C-B5A0-E3C79F70EABC}"/>
    <cellStyle name="Normal 9 3 5 3 4 2" xfId="4830" xr:uid="{8483A573-E85D-4AFA-9A9E-9DC1EACACF14}"/>
    <cellStyle name="Normal 9 3 5 3 5" xfId="4826" xr:uid="{C38B62FD-BFED-468D-A5CB-E03BB792BBBB}"/>
    <cellStyle name="Normal 9 3 5 4" xfId="2360" xr:uid="{3824AFF2-DCF3-44BA-B11A-0D61D9F335BF}"/>
    <cellStyle name="Normal 9 3 5 4 2" xfId="2361" xr:uid="{43DB57F7-1DF3-4628-AF96-EAF05D814099}"/>
    <cellStyle name="Normal 9 3 5 4 2 2" xfId="4832" xr:uid="{AA71DA4B-5CD5-4F54-AB5E-1819B98F2909}"/>
    <cellStyle name="Normal 9 3 5 4 3" xfId="4831" xr:uid="{3149655C-0643-45A8-AE3B-0760A72D9FF7}"/>
    <cellStyle name="Normal 9 3 5 5" xfId="2362" xr:uid="{89D44549-9FD0-4620-AAA6-E12C398C66DE}"/>
    <cellStyle name="Normal 9 3 5 5 2" xfId="4833" xr:uid="{575283F4-F0C5-488F-8CFF-99F21C1DE26E}"/>
    <cellStyle name="Normal 9 3 5 6" xfId="4051" xr:uid="{E9EDB4A5-1A34-467A-9A3E-9366EDCE7B2D}"/>
    <cellStyle name="Normal 9 3 5 6 2" xfId="4834" xr:uid="{F01C98DC-7AA2-4DCE-A47B-E1C3247C22CE}"/>
    <cellStyle name="Normal 9 3 5 7" xfId="4817" xr:uid="{1A5FCC52-95B8-4ED1-B828-69BFE6E443A9}"/>
    <cellStyle name="Normal 9 3 6" xfId="411" xr:uid="{3BA8B8ED-BD4D-4CAF-87FD-D073417731B5}"/>
    <cellStyle name="Normal 9 3 6 2" xfId="855" xr:uid="{3BD37078-CAAF-4B97-8ED8-4D0DE78E234E}"/>
    <cellStyle name="Normal 9 3 6 2 2" xfId="2363" xr:uid="{950D7C05-4237-4CD2-82F7-EFEDC4A503EF}"/>
    <cellStyle name="Normal 9 3 6 2 2 2" xfId="2364" xr:uid="{68DC3C33-6678-4C4C-BD08-9A7EE0B2DA57}"/>
    <cellStyle name="Normal 9 3 6 2 2 2 2" xfId="4838" xr:uid="{9FE12BA7-B7F8-42F2-BAE7-09F34F430E9C}"/>
    <cellStyle name="Normal 9 3 6 2 2 3" xfId="4837" xr:uid="{A016B9CC-0D51-41FD-83B5-EF6216F4471A}"/>
    <cellStyle name="Normal 9 3 6 2 3" xfId="2365" xr:uid="{3B9A3142-B59A-42EC-A663-39AB52BBFA03}"/>
    <cellStyle name="Normal 9 3 6 2 3 2" xfId="4839" xr:uid="{8403669A-F59B-4BE1-B5F3-1A5D4FB0B479}"/>
    <cellStyle name="Normal 9 3 6 2 4" xfId="4052" xr:uid="{294CF179-00DC-4938-A0B1-E1CA654C79C8}"/>
    <cellStyle name="Normal 9 3 6 2 4 2" xfId="4840" xr:uid="{E0ADE546-BAAD-4BA6-8685-9024051D33C6}"/>
    <cellStyle name="Normal 9 3 6 2 5" xfId="4836" xr:uid="{F56CBFE6-DFD7-4474-87F1-31F0B85DD322}"/>
    <cellStyle name="Normal 9 3 6 3" xfId="2366" xr:uid="{EB9B3488-4C40-43AB-B07D-D4229C4582C8}"/>
    <cellStyle name="Normal 9 3 6 3 2" xfId="2367" xr:uid="{0C6A92CF-9206-41CB-B92C-1ED8F13DEBCD}"/>
    <cellStyle name="Normal 9 3 6 3 2 2" xfId="4842" xr:uid="{CEADDB39-476B-4B58-BBEF-D18E47F49B05}"/>
    <cellStyle name="Normal 9 3 6 3 3" xfId="4841" xr:uid="{218B8891-606A-4AFC-B28B-7F96F519A3C4}"/>
    <cellStyle name="Normal 9 3 6 4" xfId="2368" xr:uid="{A29675B8-75AF-4DFD-9CF7-22FE0AC2016E}"/>
    <cellStyle name="Normal 9 3 6 4 2" xfId="4843" xr:uid="{41708E34-E2A4-4800-A465-CF0E144165B2}"/>
    <cellStyle name="Normal 9 3 6 5" xfId="4053" xr:uid="{3E06A3E7-4879-439F-8845-B64B4DD737F4}"/>
    <cellStyle name="Normal 9 3 6 5 2" xfId="4844" xr:uid="{4C326838-4C07-430A-B6F6-841357E5BCEB}"/>
    <cellStyle name="Normal 9 3 6 6" xfId="4835" xr:uid="{33A59769-2191-453E-A2CA-169A6A8A51D0}"/>
    <cellStyle name="Normal 9 3 7" xfId="856" xr:uid="{77DA5CD6-BA26-4CE4-8FDE-56E0C00F86E0}"/>
    <cellStyle name="Normal 9 3 7 2" xfId="2369" xr:uid="{D9F128C2-10EB-48A1-B970-65220716E188}"/>
    <cellStyle name="Normal 9 3 7 2 2" xfId="2370" xr:uid="{E39D55D5-7D1F-40B7-BFDC-171D135A43C8}"/>
    <cellStyle name="Normal 9 3 7 2 2 2" xfId="4847" xr:uid="{D8D0B2D1-721E-4762-B575-4451EFBF4AE2}"/>
    <cellStyle name="Normal 9 3 7 2 3" xfId="4846" xr:uid="{16A67714-31AB-4467-80E5-E7A7C711DEF6}"/>
    <cellStyle name="Normal 9 3 7 3" xfId="2371" xr:uid="{10BDE7F9-D3C5-4D3A-BA1A-BF07CA4CB036}"/>
    <cellStyle name="Normal 9 3 7 3 2" xfId="4848" xr:uid="{B83BD176-47AD-454B-99E6-71EC1846DCE3}"/>
    <cellStyle name="Normal 9 3 7 4" xfId="4054" xr:uid="{F0B465F0-614B-4892-AF87-BE14CC96DE6C}"/>
    <cellStyle name="Normal 9 3 7 4 2" xfId="4849" xr:uid="{70BB8305-EFA2-4119-AE69-D955B055CD2D}"/>
    <cellStyle name="Normal 9 3 7 5" xfId="4845" xr:uid="{C98771AA-3ED8-4FAF-B5BE-54DF4F7F3793}"/>
    <cellStyle name="Normal 9 3 8" xfId="2372" xr:uid="{65AFDEA8-354B-4CDA-90EA-2A07B59EDB3A}"/>
    <cellStyle name="Normal 9 3 8 2" xfId="2373" xr:uid="{F723921C-334D-41AA-84C5-B865AF800518}"/>
    <cellStyle name="Normal 9 3 8 2 2" xfId="4851" xr:uid="{DA662320-DDC4-4D7E-9A16-C9360E5EFD84}"/>
    <cellStyle name="Normal 9 3 8 3" xfId="4055" xr:uid="{A0C1D623-6E63-4241-ADA0-CEBFCF12D325}"/>
    <cellStyle name="Normal 9 3 8 3 2" xfId="4852" xr:uid="{4FCBDD4F-BAA5-4678-8974-B2ADFEF230C6}"/>
    <cellStyle name="Normal 9 3 8 4" xfId="4056" xr:uid="{D99D05F1-A92F-41E0-88AE-67A69E76DD06}"/>
    <cellStyle name="Normal 9 3 8 4 2" xfId="4853" xr:uid="{2DB46025-3397-47BD-8452-1B5038125202}"/>
    <cellStyle name="Normal 9 3 8 5" xfId="4850" xr:uid="{02321AAD-0087-4464-8343-AF961FEB606D}"/>
    <cellStyle name="Normal 9 3 9" xfId="2374" xr:uid="{BBF9C556-6CA2-4C60-A022-ADE358E1B4DD}"/>
    <cellStyle name="Normal 9 3 9 2" xfId="4854" xr:uid="{50DC2CED-6119-496A-8CDF-F7616B012E1D}"/>
    <cellStyle name="Normal 9 4" xfId="172" xr:uid="{34096064-7992-4DD8-BD9F-AE64201E20F8}"/>
    <cellStyle name="Normal 9 4 10" xfId="4057" xr:uid="{C191C04D-B392-44FE-B239-04A27B99F3AC}"/>
    <cellStyle name="Normal 9 4 10 2" xfId="4856" xr:uid="{F4C9C8CA-55A2-44A6-B7ED-F83E36AA24C0}"/>
    <cellStyle name="Normal 9 4 11" xfId="4058" xr:uid="{44BBA272-4BF5-4CC3-9457-8E3DC04FBC88}"/>
    <cellStyle name="Normal 9 4 11 2" xfId="4857" xr:uid="{57ACC191-3F54-4326-A418-FCA4670FC28A}"/>
    <cellStyle name="Normal 9 4 12" xfId="4855" xr:uid="{D7C92619-2A11-4BE1-A59F-420360C2897E}"/>
    <cellStyle name="Normal 9 4 2" xfId="173" xr:uid="{0C112B3E-5251-42EB-8045-88396339376B}"/>
    <cellStyle name="Normal 9 4 2 10" xfId="4858" xr:uid="{2E8770C1-ECEE-4D93-B046-F624EC031096}"/>
    <cellStyle name="Normal 9 4 2 2" xfId="174" xr:uid="{9EB38052-8954-4A73-A7B2-01E042E2A6E2}"/>
    <cellStyle name="Normal 9 4 2 2 2" xfId="412" xr:uid="{648AF4F5-7536-4B7D-91B1-6DE90DE2FC85}"/>
    <cellStyle name="Normal 9 4 2 2 2 2" xfId="857" xr:uid="{864CBAA5-C80D-4CE6-B175-159E1FCE26BA}"/>
    <cellStyle name="Normal 9 4 2 2 2 2 2" xfId="2375" xr:uid="{19DAA4DC-8044-4873-B2C4-1C55ECDA4416}"/>
    <cellStyle name="Normal 9 4 2 2 2 2 2 2" xfId="2376" xr:uid="{A14AC6EF-333E-4AC3-B0EC-27EA34043674}"/>
    <cellStyle name="Normal 9 4 2 2 2 2 2 2 2" xfId="4863" xr:uid="{F8423F16-D1AD-43B7-8A67-4CAFAA5C57DB}"/>
    <cellStyle name="Normal 9 4 2 2 2 2 2 3" xfId="4862" xr:uid="{F5518FE1-E915-40A4-96B2-178D296906A2}"/>
    <cellStyle name="Normal 9 4 2 2 2 2 3" xfId="2377" xr:uid="{74D05786-9618-489A-80D5-1F6B1917A9EA}"/>
    <cellStyle name="Normal 9 4 2 2 2 2 3 2" xfId="4864" xr:uid="{86B7F3E5-5F61-4019-9DCD-84BDE0B938AA}"/>
    <cellStyle name="Normal 9 4 2 2 2 2 4" xfId="4059" xr:uid="{E0C1B7A2-5BEA-4D5E-9F92-55C419ADDE90}"/>
    <cellStyle name="Normal 9 4 2 2 2 2 4 2" xfId="4865" xr:uid="{68D6E0CC-E816-45BE-B040-4B997F613AAE}"/>
    <cellStyle name="Normal 9 4 2 2 2 2 5" xfId="4861" xr:uid="{D0B22292-ADA5-4286-A89B-0E35BCFD684F}"/>
    <cellStyle name="Normal 9 4 2 2 2 3" xfId="2378" xr:uid="{9385EC40-3E4D-45FA-8B2D-6D134E30E729}"/>
    <cellStyle name="Normal 9 4 2 2 2 3 2" xfId="2379" xr:uid="{379C75A3-97C8-4709-92CB-4FAD2A600622}"/>
    <cellStyle name="Normal 9 4 2 2 2 3 2 2" xfId="4867" xr:uid="{C8521D48-FE61-4939-B12E-99668664A195}"/>
    <cellStyle name="Normal 9 4 2 2 2 3 3" xfId="4060" xr:uid="{2E42DA5B-61C2-4DC4-B7C7-987D256BE26B}"/>
    <cellStyle name="Normal 9 4 2 2 2 3 3 2" xfId="4868" xr:uid="{C98AB499-20AA-41A0-8FF3-09147F7F1DDD}"/>
    <cellStyle name="Normal 9 4 2 2 2 3 4" xfId="4061" xr:uid="{839F3792-77D7-44B5-BCCC-C6A6462D2B67}"/>
    <cellStyle name="Normal 9 4 2 2 2 3 4 2" xfId="4869" xr:uid="{E4836311-751C-496E-97AD-5D53FBBF9FA3}"/>
    <cellStyle name="Normal 9 4 2 2 2 3 5" xfId="4866" xr:uid="{753ACB08-4B2F-4385-8F8F-C013BA77FFF8}"/>
    <cellStyle name="Normal 9 4 2 2 2 4" xfId="2380" xr:uid="{62F38D24-5867-451C-A7A4-F14ABD0A1FE9}"/>
    <cellStyle name="Normal 9 4 2 2 2 4 2" xfId="4870" xr:uid="{3BA1C035-A82B-4F67-A351-E25B82D5D853}"/>
    <cellStyle name="Normal 9 4 2 2 2 5" xfId="4062" xr:uid="{217A2F21-C69A-4F95-9933-F6F351851999}"/>
    <cellStyle name="Normal 9 4 2 2 2 5 2" xfId="4871" xr:uid="{7AC972BD-B6D3-4CE8-B9F2-07F04A3623BE}"/>
    <cellStyle name="Normal 9 4 2 2 2 6" xfId="4063" xr:uid="{BCF2B0D5-A538-456E-8EEB-300522D3BD76}"/>
    <cellStyle name="Normal 9 4 2 2 2 6 2" xfId="4872" xr:uid="{2D7369D4-D8DA-4A4F-96FA-E57BFB83A07C}"/>
    <cellStyle name="Normal 9 4 2 2 2 7" xfId="4860" xr:uid="{40A36CE7-8A7C-4C04-8414-5D21C543AAF8}"/>
    <cellStyle name="Normal 9 4 2 2 3" xfId="858" xr:uid="{A269A51A-9279-43C6-A1D6-1BAF5C3E9A3A}"/>
    <cellStyle name="Normal 9 4 2 2 3 2" xfId="2381" xr:uid="{DE224053-3EF7-4457-9003-67A8FD2416E6}"/>
    <cellStyle name="Normal 9 4 2 2 3 2 2" xfId="2382" xr:uid="{FC7C0CB1-222B-4ABC-B24B-E577C943253B}"/>
    <cellStyle name="Normal 9 4 2 2 3 2 2 2" xfId="4875" xr:uid="{1AB54CA9-FBD6-4339-9F72-DAF5A2B376CF}"/>
    <cellStyle name="Normal 9 4 2 2 3 2 3" xfId="4064" xr:uid="{D80988AD-648D-4FE4-93D4-2C6245E6EAB2}"/>
    <cellStyle name="Normal 9 4 2 2 3 2 3 2" xfId="4876" xr:uid="{E786E02C-0068-4160-AA20-ACCBEBBBD038}"/>
    <cellStyle name="Normal 9 4 2 2 3 2 4" xfId="4065" xr:uid="{0E16A76F-97BE-4993-927C-65A3B1990C97}"/>
    <cellStyle name="Normal 9 4 2 2 3 2 4 2" xfId="4877" xr:uid="{4B6387C4-FF0F-4D2F-8585-360ACE357EFF}"/>
    <cellStyle name="Normal 9 4 2 2 3 2 5" xfId="4874" xr:uid="{8BA4F4E8-38D2-4A2E-8530-0C4EADD5D389}"/>
    <cellStyle name="Normal 9 4 2 2 3 3" xfId="2383" xr:uid="{CCB9B22C-540C-4222-8436-73F6F0AC7565}"/>
    <cellStyle name="Normal 9 4 2 2 3 3 2" xfId="4878" xr:uid="{D8750D3F-FE69-47F5-8FA6-3F01FFA7B9A0}"/>
    <cellStyle name="Normal 9 4 2 2 3 4" xfId="4066" xr:uid="{71CB1073-85B2-43F9-BD8A-2889A989E10F}"/>
    <cellStyle name="Normal 9 4 2 2 3 4 2" xfId="4879" xr:uid="{07952E80-9ABC-4C69-A8C4-057CF0B288C9}"/>
    <cellStyle name="Normal 9 4 2 2 3 5" xfId="4067" xr:uid="{A44D8862-BA60-436E-8C3A-C7D01F9638AE}"/>
    <cellStyle name="Normal 9 4 2 2 3 5 2" xfId="4880" xr:uid="{9EF7C905-11F7-4D54-B653-B262F1852AF2}"/>
    <cellStyle name="Normal 9 4 2 2 3 6" xfId="4873" xr:uid="{1632A788-8ED7-44B7-9E8B-15D992B660D6}"/>
    <cellStyle name="Normal 9 4 2 2 4" xfId="2384" xr:uid="{6055C5BF-9F99-4B47-A908-60AF6A3B0A1A}"/>
    <cellStyle name="Normal 9 4 2 2 4 2" xfId="2385" xr:uid="{4AEC3137-B434-4F20-859D-BBF8FC1C153E}"/>
    <cellStyle name="Normal 9 4 2 2 4 2 2" xfId="4882" xr:uid="{C565B5BC-06A2-4823-838B-5B8A101BD8A9}"/>
    <cellStyle name="Normal 9 4 2 2 4 3" xfId="4068" xr:uid="{B27621B3-6CEB-4275-A1F1-2A88FD6B1735}"/>
    <cellStyle name="Normal 9 4 2 2 4 3 2" xfId="4883" xr:uid="{7C62C6AC-42DB-443F-B82A-C8EA63C41918}"/>
    <cellStyle name="Normal 9 4 2 2 4 4" xfId="4069" xr:uid="{78E871E0-6AF8-402A-A9B3-875AA7E19A90}"/>
    <cellStyle name="Normal 9 4 2 2 4 4 2" xfId="4884" xr:uid="{52E47B5D-CE3D-4E49-85FD-F8133D99440A}"/>
    <cellStyle name="Normal 9 4 2 2 4 5" xfId="4881" xr:uid="{F7A92105-18C2-4192-A81F-9A5D2B065364}"/>
    <cellStyle name="Normal 9 4 2 2 5" xfId="2386" xr:uid="{5088D0B6-BF4F-4A9D-A0DD-1EB8BE670E30}"/>
    <cellStyle name="Normal 9 4 2 2 5 2" xfId="4070" xr:uid="{2514EA0F-28BC-4F8D-8D39-F405C171C4EE}"/>
    <cellStyle name="Normal 9 4 2 2 5 2 2" xfId="4886" xr:uid="{8B7CEBAE-BB50-408A-A248-5B735B4E83FC}"/>
    <cellStyle name="Normal 9 4 2 2 5 3" xfId="4071" xr:uid="{43898CB9-9297-427E-B9F6-5DF16BF54728}"/>
    <cellStyle name="Normal 9 4 2 2 5 3 2" xfId="4887" xr:uid="{F146A561-EDF5-4884-94B0-11DC32CC5E1B}"/>
    <cellStyle name="Normal 9 4 2 2 5 4" xfId="4072" xr:uid="{2A867A1C-3E19-4F13-BB17-121B3CAF0481}"/>
    <cellStyle name="Normal 9 4 2 2 5 4 2" xfId="4888" xr:uid="{CAF8ACC7-B455-44A6-B39B-6F34BDE099CA}"/>
    <cellStyle name="Normal 9 4 2 2 5 5" xfId="4885" xr:uid="{59A33939-CC17-4A00-8BCD-4289F799F3A3}"/>
    <cellStyle name="Normal 9 4 2 2 6" xfId="4073" xr:uid="{659A5B7C-DFF1-4345-848E-406EEFBD4499}"/>
    <cellStyle name="Normal 9 4 2 2 6 2" xfId="4889" xr:uid="{4637CF47-B6EF-4059-B0AA-3EAC7EC9E5F1}"/>
    <cellStyle name="Normal 9 4 2 2 7" xfId="4074" xr:uid="{412D4061-C638-496E-84A5-4ECAD73ED0CD}"/>
    <cellStyle name="Normal 9 4 2 2 7 2" xfId="4890" xr:uid="{2E837C49-29F0-4C48-A391-D94F631B871A}"/>
    <cellStyle name="Normal 9 4 2 2 8" xfId="4075" xr:uid="{C582E1A3-8307-4B29-A09E-EB260D475448}"/>
    <cellStyle name="Normal 9 4 2 2 8 2" xfId="4891" xr:uid="{653C2B0A-C462-431B-86D8-CDDC5ED04601}"/>
    <cellStyle name="Normal 9 4 2 2 9" xfId="4859" xr:uid="{48594444-3BDE-4184-AAC9-C953AAD97FC3}"/>
    <cellStyle name="Normal 9 4 2 3" xfId="413" xr:uid="{0D6A272E-3427-42BA-A802-8FDCFBC6F193}"/>
    <cellStyle name="Normal 9 4 2 3 2" xfId="859" xr:uid="{56C1CC15-678D-4F39-955A-8D3189FDE5F9}"/>
    <cellStyle name="Normal 9 4 2 3 2 2" xfId="860" xr:uid="{C276FDAA-7E2F-4774-8C6F-6B88E338ED05}"/>
    <cellStyle name="Normal 9 4 2 3 2 2 2" xfId="2387" xr:uid="{CE004D6D-C4E1-431E-8307-5D31D4F049AA}"/>
    <cellStyle name="Normal 9 4 2 3 2 2 2 2" xfId="2388" xr:uid="{A4E2F42A-7FB0-40C7-BF83-8ECF50B1A7E4}"/>
    <cellStyle name="Normal 9 4 2 3 2 2 2 2 2" xfId="4896" xr:uid="{1CB55EF7-B89D-4D32-8E50-3FC572FEA32C}"/>
    <cellStyle name="Normal 9 4 2 3 2 2 2 3" xfId="4895" xr:uid="{96EE05A8-2C19-4AC6-8502-33A49E8D5AB0}"/>
    <cellStyle name="Normal 9 4 2 3 2 2 3" xfId="2389" xr:uid="{948EAB07-7E33-4178-B9FA-D431F126DB71}"/>
    <cellStyle name="Normal 9 4 2 3 2 2 3 2" xfId="4897" xr:uid="{13C12E31-E135-4839-9087-2B72766EE12F}"/>
    <cellStyle name="Normal 9 4 2 3 2 2 4" xfId="4894" xr:uid="{3225B05B-216A-4649-B272-92AC4CABBC94}"/>
    <cellStyle name="Normal 9 4 2 3 2 3" xfId="2390" xr:uid="{EC817059-9656-4262-B25C-5A155014813D}"/>
    <cellStyle name="Normal 9 4 2 3 2 3 2" xfId="2391" xr:uid="{36C74808-E739-4F0D-9775-2E73A9477BDE}"/>
    <cellStyle name="Normal 9 4 2 3 2 3 2 2" xfId="4899" xr:uid="{7CF8F76A-F14F-40CF-B051-97BC151F25CE}"/>
    <cellStyle name="Normal 9 4 2 3 2 3 3" xfId="4898" xr:uid="{51231AAB-4CE6-46E9-831E-DA8831386D4C}"/>
    <cellStyle name="Normal 9 4 2 3 2 4" xfId="2392" xr:uid="{C8F52D90-4137-4C97-B66F-876683AAD48F}"/>
    <cellStyle name="Normal 9 4 2 3 2 4 2" xfId="4900" xr:uid="{E0292AE8-5A99-4103-94C0-482D45A9CDAE}"/>
    <cellStyle name="Normal 9 4 2 3 2 5" xfId="4893" xr:uid="{6163278C-5BFA-4B8A-8495-EFDF7A5D5A76}"/>
    <cellStyle name="Normal 9 4 2 3 3" xfId="861" xr:uid="{AD467E9E-EBA4-4208-871E-A73E273B46F8}"/>
    <cellStyle name="Normal 9 4 2 3 3 2" xfId="2393" xr:uid="{F7257D44-555F-45C8-996C-37B7CB9E350C}"/>
    <cellStyle name="Normal 9 4 2 3 3 2 2" xfId="2394" xr:uid="{14CE9802-762A-460F-A1EB-630668C8400D}"/>
    <cellStyle name="Normal 9 4 2 3 3 2 2 2" xfId="4903" xr:uid="{747A4546-FD90-491B-90A6-9642C296696A}"/>
    <cellStyle name="Normal 9 4 2 3 3 2 3" xfId="4902" xr:uid="{E231E79E-734E-4DF4-AA76-EB6E66C54C28}"/>
    <cellStyle name="Normal 9 4 2 3 3 3" xfId="2395" xr:uid="{8545599B-C3E3-4485-997F-12894678000B}"/>
    <cellStyle name="Normal 9 4 2 3 3 3 2" xfId="4904" xr:uid="{F3DB7CB2-12F5-4A2A-8A40-036DBFC860CE}"/>
    <cellStyle name="Normal 9 4 2 3 3 4" xfId="4076" xr:uid="{637EF08E-5E38-4906-8FD8-B76EF77E818E}"/>
    <cellStyle name="Normal 9 4 2 3 3 4 2" xfId="4905" xr:uid="{72C9B5F7-8798-452C-A642-AF6461625A43}"/>
    <cellStyle name="Normal 9 4 2 3 3 5" xfId="4901" xr:uid="{828BABFC-107C-48A8-9359-453FD505EFFF}"/>
    <cellStyle name="Normal 9 4 2 3 4" xfId="2396" xr:uid="{4A5F7302-EDBB-40BA-88AC-B8820950B05B}"/>
    <cellStyle name="Normal 9 4 2 3 4 2" xfId="2397" xr:uid="{F8947499-A7C0-45BF-969D-C4BD4C1116BF}"/>
    <cellStyle name="Normal 9 4 2 3 4 2 2" xfId="4907" xr:uid="{689B8B8E-C1EC-4A3E-8938-58E9AEB33009}"/>
    <cellStyle name="Normal 9 4 2 3 4 3" xfId="4906" xr:uid="{AEDDBAE7-3052-4777-9C1B-43D69E1CE121}"/>
    <cellStyle name="Normal 9 4 2 3 5" xfId="2398" xr:uid="{0DADD830-B08A-4AF1-8EF1-21EC2728CB25}"/>
    <cellStyle name="Normal 9 4 2 3 5 2" xfId="4908" xr:uid="{7ED639CB-A45D-45BE-8ED1-90DFFC189B36}"/>
    <cellStyle name="Normal 9 4 2 3 6" xfId="4077" xr:uid="{866E3FB3-23FD-4388-ADCF-1824A0B6E7CB}"/>
    <cellStyle name="Normal 9 4 2 3 6 2" xfId="4909" xr:uid="{B7A2E2BD-062D-4413-B92E-1AE11085F85C}"/>
    <cellStyle name="Normal 9 4 2 3 7" xfId="4892" xr:uid="{F837361F-69C4-4CF1-86A7-CFD4E5E8A374}"/>
    <cellStyle name="Normal 9 4 2 4" xfId="414" xr:uid="{8EA853D7-B60B-4986-8FDC-D6AB4385F687}"/>
    <cellStyle name="Normal 9 4 2 4 2" xfId="862" xr:uid="{BDAC153C-26CF-4F63-BBA8-835AA812B4EA}"/>
    <cellStyle name="Normal 9 4 2 4 2 2" xfId="2399" xr:uid="{C3F14805-CF71-4269-96E0-3E7BEA678599}"/>
    <cellStyle name="Normal 9 4 2 4 2 2 2" xfId="2400" xr:uid="{3657EBDB-0A0B-4510-99BD-4C8D0A37CC09}"/>
    <cellStyle name="Normal 9 4 2 4 2 2 2 2" xfId="4913" xr:uid="{F16FD2E1-37C9-4683-9E3A-BC252C528540}"/>
    <cellStyle name="Normal 9 4 2 4 2 2 3" xfId="4912" xr:uid="{8E8F7E65-06EC-4C8B-AC69-7C3411C06D14}"/>
    <cellStyle name="Normal 9 4 2 4 2 3" xfId="2401" xr:uid="{4F76D076-45CF-4E03-9ED0-8DBDAF72553B}"/>
    <cellStyle name="Normal 9 4 2 4 2 3 2" xfId="4914" xr:uid="{96941A17-F3AA-466D-A03C-00AA05624CF4}"/>
    <cellStyle name="Normal 9 4 2 4 2 4" xfId="4078" xr:uid="{BE05012C-3948-46F4-B410-726A038D720F}"/>
    <cellStyle name="Normal 9 4 2 4 2 4 2" xfId="4915" xr:uid="{FE6D0C01-AA7E-4FD7-A17B-5B2AF0A85F55}"/>
    <cellStyle name="Normal 9 4 2 4 2 5" xfId="4911" xr:uid="{21D05D09-CB9E-4AE8-94BD-C8243539FC0B}"/>
    <cellStyle name="Normal 9 4 2 4 3" xfId="2402" xr:uid="{53109B5E-F2DC-448E-B363-98EC7504F88C}"/>
    <cellStyle name="Normal 9 4 2 4 3 2" xfId="2403" xr:uid="{0FD6DB89-8DC1-4F2A-BE50-AF4E59A9F033}"/>
    <cellStyle name="Normal 9 4 2 4 3 2 2" xfId="4917" xr:uid="{9DB3EB59-4288-4EAD-AA83-5A352C711476}"/>
    <cellStyle name="Normal 9 4 2 4 3 3" xfId="4916" xr:uid="{6144ED68-6030-47B2-B4A4-7215D01BB29E}"/>
    <cellStyle name="Normal 9 4 2 4 4" xfId="2404" xr:uid="{A38EDACE-A103-4514-863A-D3976DEF8599}"/>
    <cellStyle name="Normal 9 4 2 4 4 2" xfId="4918" xr:uid="{B98A0026-BBED-452B-ACB3-73DD699FAF8D}"/>
    <cellStyle name="Normal 9 4 2 4 5" xfId="4079" xr:uid="{04CD4BC8-A361-4ADF-8DC2-4E30F00A6C45}"/>
    <cellStyle name="Normal 9 4 2 4 5 2" xfId="4919" xr:uid="{6F866EE1-8522-41FA-82D8-53263F6D89C1}"/>
    <cellStyle name="Normal 9 4 2 4 6" xfId="4910" xr:uid="{E8465352-F351-4C9B-88FE-51929AA658C7}"/>
    <cellStyle name="Normal 9 4 2 5" xfId="415" xr:uid="{B385AA0E-B62D-4EEC-BC9D-B66AD38B25E6}"/>
    <cellStyle name="Normal 9 4 2 5 2" xfId="2405" xr:uid="{27B07F21-DE39-4443-961C-3D70BC4C1B3A}"/>
    <cellStyle name="Normal 9 4 2 5 2 2" xfId="2406" xr:uid="{5613FF4E-AE2B-45F9-86C6-78C7FA6CFAAE}"/>
    <cellStyle name="Normal 9 4 2 5 2 2 2" xfId="4922" xr:uid="{67BE4F34-B686-489A-8E1C-E98DAA1EC572}"/>
    <cellStyle name="Normal 9 4 2 5 2 3" xfId="4921" xr:uid="{7551E167-156E-4A52-9CA7-CFE6A83223A3}"/>
    <cellStyle name="Normal 9 4 2 5 3" xfId="2407" xr:uid="{DD433FC0-A8A3-41FD-9AC1-63DF821A842D}"/>
    <cellStyle name="Normal 9 4 2 5 3 2" xfId="4923" xr:uid="{D9B5475E-8DEA-439B-A0C7-9553601520C1}"/>
    <cellStyle name="Normal 9 4 2 5 4" xfId="4080" xr:uid="{A7F84CFC-239E-438F-8E0E-56A2FD07FAAC}"/>
    <cellStyle name="Normal 9 4 2 5 4 2" xfId="4924" xr:uid="{60B0DB83-D4A7-4CFB-A1AE-8C5D0AF594C1}"/>
    <cellStyle name="Normal 9 4 2 5 5" xfId="4920" xr:uid="{1083E001-A35A-4030-8464-7537F602FB65}"/>
    <cellStyle name="Normal 9 4 2 6" xfId="2408" xr:uid="{AB0DC14D-8ED3-4ADC-A4FC-597A644E9FEC}"/>
    <cellStyle name="Normal 9 4 2 6 2" xfId="2409" xr:uid="{7D6E1B69-2EB3-442A-A498-819588ECF7C2}"/>
    <cellStyle name="Normal 9 4 2 6 2 2" xfId="4926" xr:uid="{48635CEB-3A94-4088-BBDD-A222EF04C824}"/>
    <cellStyle name="Normal 9 4 2 6 3" xfId="4081" xr:uid="{DAE0F128-A61A-4793-92BF-FEA6F310FC4A}"/>
    <cellStyle name="Normal 9 4 2 6 3 2" xfId="4927" xr:uid="{DA455A9A-05B7-499F-A69D-A814BA0C2413}"/>
    <cellStyle name="Normal 9 4 2 6 4" xfId="4082" xr:uid="{637FE597-621A-4CDE-A3CB-806976124E11}"/>
    <cellStyle name="Normal 9 4 2 6 4 2" xfId="4928" xr:uid="{FC0EBA38-0DF2-46BE-87F4-85A9419E23C4}"/>
    <cellStyle name="Normal 9 4 2 6 5" xfId="4925" xr:uid="{F806CD25-E620-4B9F-AA74-DDF8AC4EFFDC}"/>
    <cellStyle name="Normal 9 4 2 7" xfId="2410" xr:uid="{1359AF25-F8C9-4B1F-8AE5-BB3385FE1127}"/>
    <cellStyle name="Normal 9 4 2 7 2" xfId="4929" xr:uid="{F0EB96FC-7EBA-4071-BD7A-7A73973761F1}"/>
    <cellStyle name="Normal 9 4 2 8" xfId="4083" xr:uid="{7FC11143-D6AF-45CD-A45E-E1764AB64C69}"/>
    <cellStyle name="Normal 9 4 2 8 2" xfId="4930" xr:uid="{1F76EC98-3738-44E1-AD15-20C334515BB1}"/>
    <cellStyle name="Normal 9 4 2 9" xfId="4084" xr:uid="{0CCBAFF2-863A-4011-B0DF-BB74707BC564}"/>
    <cellStyle name="Normal 9 4 2 9 2" xfId="4931" xr:uid="{1D373061-2698-4EFA-B8CE-413F8EC96751}"/>
    <cellStyle name="Normal 9 4 3" xfId="175" xr:uid="{2323CB91-34E6-472E-98F6-DDB4BC659D7B}"/>
    <cellStyle name="Normal 9 4 3 2" xfId="176" xr:uid="{EAF29190-0DC5-40ED-B54D-25B611CA2F0B}"/>
    <cellStyle name="Normal 9 4 3 2 2" xfId="863" xr:uid="{945C05A6-9A86-4FB3-A528-10914B800D46}"/>
    <cellStyle name="Normal 9 4 3 2 2 2" xfId="2411" xr:uid="{D5252BFF-06FC-460A-941E-DD1BADF51299}"/>
    <cellStyle name="Normal 9 4 3 2 2 2 2" xfId="2412" xr:uid="{5F506B64-9548-4697-B1D3-602D3B4E3B22}"/>
    <cellStyle name="Normal 9 4 3 2 2 2 2 2" xfId="4500" xr:uid="{FF646A95-27C1-437E-AD9A-92655EFCE4D7}"/>
    <cellStyle name="Normal 9 4 3 2 2 2 2 2 2" xfId="5307" xr:uid="{65FC75F5-C5A4-43EB-A786-9ACDFE1D8AAD}"/>
    <cellStyle name="Normal 9 4 3 2 2 2 2 2 3" xfId="4936" xr:uid="{53B6EFF9-5A3E-45F7-97F2-5635129A4BCB}"/>
    <cellStyle name="Normal 9 4 3 2 2 2 3" xfId="4501" xr:uid="{F2E3142F-8F6B-481B-A8F5-6F2E533A025B}"/>
    <cellStyle name="Normal 9 4 3 2 2 2 3 2" xfId="5308" xr:uid="{334CBAF4-E4BC-4EF5-BF0E-B2CCED65FE49}"/>
    <cellStyle name="Normal 9 4 3 2 2 2 3 3" xfId="4935" xr:uid="{314DFE69-D278-44DF-B0D0-9BF3E0EAC54A}"/>
    <cellStyle name="Normal 9 4 3 2 2 3" xfId="2413" xr:uid="{13CD0B25-8DD5-4B5E-8F70-AF9688A23A7C}"/>
    <cellStyle name="Normal 9 4 3 2 2 3 2" xfId="4502" xr:uid="{BA714304-F076-4E6B-A02A-467DD2913246}"/>
    <cellStyle name="Normal 9 4 3 2 2 3 2 2" xfId="5309" xr:uid="{B97A2C79-38A6-4A48-A495-97492B8F3871}"/>
    <cellStyle name="Normal 9 4 3 2 2 3 2 3" xfId="4937" xr:uid="{869B4262-299B-4F07-AF73-66A28D71F273}"/>
    <cellStyle name="Normal 9 4 3 2 2 4" xfId="4085" xr:uid="{BC1A5759-AB08-4CC1-9C81-74EDDF41E4C0}"/>
    <cellStyle name="Normal 9 4 3 2 2 4 2" xfId="4938" xr:uid="{235358B4-23B5-41E2-B2A8-934D07DFDA08}"/>
    <cellStyle name="Normal 9 4 3 2 2 5" xfId="4934" xr:uid="{99307064-0C10-472F-8BEF-104AA211CF23}"/>
    <cellStyle name="Normal 9 4 3 2 3" xfId="2414" xr:uid="{6FD4B21A-A4D1-4B90-9DA8-41B6723BE423}"/>
    <cellStyle name="Normal 9 4 3 2 3 2" xfId="2415" xr:uid="{FC32AE59-F2F2-4324-88A7-7931EBBC4E11}"/>
    <cellStyle name="Normal 9 4 3 2 3 2 2" xfId="4503" xr:uid="{EBE45AC6-DB9A-4F56-9816-D3AAD6B1B266}"/>
    <cellStyle name="Normal 9 4 3 2 3 2 2 2" xfId="5310" xr:uid="{9136C4E6-A082-411E-B004-FB05BACE4693}"/>
    <cellStyle name="Normal 9 4 3 2 3 2 2 3" xfId="4940" xr:uid="{8B7E9AD0-F63C-4227-90B6-10FC4E5CF160}"/>
    <cellStyle name="Normal 9 4 3 2 3 3" xfId="4086" xr:uid="{E98DFA92-B3DA-429B-9D7D-F02BC82E85C3}"/>
    <cellStyle name="Normal 9 4 3 2 3 3 2" xfId="4941" xr:uid="{781A90DF-53FA-4B2F-9888-69E9DA1A11B4}"/>
    <cellStyle name="Normal 9 4 3 2 3 4" xfId="4087" xr:uid="{BFFFA565-8B5B-4A4B-853F-3B47914819A7}"/>
    <cellStyle name="Normal 9 4 3 2 3 4 2" xfId="4942" xr:uid="{41731E85-137B-4B8D-B052-A931AF403949}"/>
    <cellStyle name="Normal 9 4 3 2 3 5" xfId="4939" xr:uid="{B69D6250-2CAE-4CB8-9C93-0215CCF60084}"/>
    <cellStyle name="Normal 9 4 3 2 4" xfId="2416" xr:uid="{81A8FF56-5E1E-4E8F-83E0-15FDC02FD059}"/>
    <cellStyle name="Normal 9 4 3 2 4 2" xfId="4504" xr:uid="{55A5CD94-0D02-4C64-AB07-C5BB25C5C900}"/>
    <cellStyle name="Normal 9 4 3 2 4 2 2" xfId="5311" xr:uid="{16ECAE61-4876-4FDF-B30A-E92C6FEA95ED}"/>
    <cellStyle name="Normal 9 4 3 2 4 2 3" xfId="4943" xr:uid="{AB274A45-4DBA-4D0B-809C-83B3275FC771}"/>
    <cellStyle name="Normal 9 4 3 2 5" xfId="4088" xr:uid="{CB29B1A2-6E69-4227-9F68-4F99DB33CDAE}"/>
    <cellStyle name="Normal 9 4 3 2 5 2" xfId="4944" xr:uid="{58EF0EEA-9360-4363-A0E6-59256356876F}"/>
    <cellStyle name="Normal 9 4 3 2 6" xfId="4089" xr:uid="{93F356F7-7326-4B8E-8421-E773097E2670}"/>
    <cellStyle name="Normal 9 4 3 2 6 2" xfId="4945" xr:uid="{A4F0138F-12C2-4C82-8089-4393F6141E56}"/>
    <cellStyle name="Normal 9 4 3 2 7" xfId="4933" xr:uid="{1BCE1738-A553-4F5F-8024-8C00B6CAB37D}"/>
    <cellStyle name="Normal 9 4 3 3" xfId="416" xr:uid="{A455575D-164F-4BBF-BFCE-7674A6A083A2}"/>
    <cellStyle name="Normal 9 4 3 3 2" xfId="2417" xr:uid="{78B8C399-18BE-4CAA-97B8-2EE36345CE24}"/>
    <cellStyle name="Normal 9 4 3 3 2 2" xfId="2418" xr:uid="{B1738415-3AED-4319-9BFD-9360001DFF98}"/>
    <cellStyle name="Normal 9 4 3 3 2 2 2" xfId="4505" xr:uid="{D378B143-BF83-403B-92D8-05C27175DA5C}"/>
    <cellStyle name="Normal 9 4 3 3 2 2 2 2" xfId="5312" xr:uid="{D514967F-5B28-4354-9228-A9FB099580F8}"/>
    <cellStyle name="Normal 9 4 3 3 2 2 2 3" xfId="4948" xr:uid="{BB77DF79-E741-4AF7-B59A-3CAECD8D313C}"/>
    <cellStyle name="Normal 9 4 3 3 2 3" xfId="4090" xr:uid="{C4FA044E-805E-4722-87AA-8A959359EF70}"/>
    <cellStyle name="Normal 9 4 3 3 2 3 2" xfId="4949" xr:uid="{D9B33F00-1807-42A7-8147-C29F4CD7E796}"/>
    <cellStyle name="Normal 9 4 3 3 2 4" xfId="4091" xr:uid="{CAC565F0-E066-4ABF-BA19-E029F0E07A6A}"/>
    <cellStyle name="Normal 9 4 3 3 2 4 2" xfId="4950" xr:uid="{7AFB7508-27C6-40B7-8E3F-378C2058BBF2}"/>
    <cellStyle name="Normal 9 4 3 3 2 5" xfId="4947" xr:uid="{2E5CA101-A3E0-4970-9BC7-F93C0C73BDE6}"/>
    <cellStyle name="Normal 9 4 3 3 3" xfId="2419" xr:uid="{DE31FCBF-B545-4676-8458-69A09FC4783F}"/>
    <cellStyle name="Normal 9 4 3 3 3 2" xfId="4506" xr:uid="{EB65ED0E-B08A-4ED9-A22F-1C1AD812FD37}"/>
    <cellStyle name="Normal 9 4 3 3 3 2 2" xfId="5313" xr:uid="{01EF7366-AEF3-45B1-A102-7E54194109E3}"/>
    <cellStyle name="Normal 9 4 3 3 3 2 3" xfId="4951" xr:uid="{019B8DD4-1CC9-4914-A176-821D83C0699A}"/>
    <cellStyle name="Normal 9 4 3 3 4" xfId="4092" xr:uid="{021D070A-D0B5-4530-8B31-478A5FE008AD}"/>
    <cellStyle name="Normal 9 4 3 3 4 2" xfId="4952" xr:uid="{14219A56-DAE6-491A-AB3C-5F40E944BF76}"/>
    <cellStyle name="Normal 9 4 3 3 5" xfId="4093" xr:uid="{C5D1F360-3770-48AF-8725-86B3E6D86845}"/>
    <cellStyle name="Normal 9 4 3 3 5 2" xfId="4953" xr:uid="{A19C070D-42B3-4D4A-B0C1-F08E75D518A7}"/>
    <cellStyle name="Normal 9 4 3 3 6" xfId="4946" xr:uid="{50EC6A66-4ED1-44DF-9981-87A207448AA7}"/>
    <cellStyle name="Normal 9 4 3 4" xfId="2420" xr:uid="{09A2BCB1-7121-4EA2-8B89-CA058629D6E0}"/>
    <cellStyle name="Normal 9 4 3 4 2" xfId="2421" xr:uid="{0A0C961D-8D21-4AA1-9CAB-C7F04653121E}"/>
    <cellStyle name="Normal 9 4 3 4 2 2" xfId="4507" xr:uid="{BE7B61F6-C781-475F-AF92-28205129A8AB}"/>
    <cellStyle name="Normal 9 4 3 4 2 2 2" xfId="5314" xr:uid="{62C65C91-7FAC-4B1A-8BC6-2AC779920F52}"/>
    <cellStyle name="Normal 9 4 3 4 2 2 3" xfId="4955" xr:uid="{42921BA5-9ACF-4234-8FAA-C366B188E652}"/>
    <cellStyle name="Normal 9 4 3 4 3" xfId="4094" xr:uid="{B455CA07-8BAD-4E24-B7C4-871B966FC546}"/>
    <cellStyle name="Normal 9 4 3 4 3 2" xfId="4956" xr:uid="{A0FC932C-35D6-491C-951E-CBE732C615AB}"/>
    <cellStyle name="Normal 9 4 3 4 4" xfId="4095" xr:uid="{C28D2248-0F3C-4D05-BCB4-44CDD5D9A008}"/>
    <cellStyle name="Normal 9 4 3 4 4 2" xfId="4957" xr:uid="{49DF81E8-413F-42F3-8451-42C18EAE2AA3}"/>
    <cellStyle name="Normal 9 4 3 4 5" xfId="4954" xr:uid="{D90C8414-0223-4358-AE8A-51987DE0F134}"/>
    <cellStyle name="Normal 9 4 3 5" xfId="2422" xr:uid="{91AADA56-1BA1-4934-86A5-13A96755E493}"/>
    <cellStyle name="Normal 9 4 3 5 2" xfId="4096" xr:uid="{02D0EBED-ADDA-4B98-92FA-EAF51181A7FD}"/>
    <cellStyle name="Normal 9 4 3 5 2 2" xfId="4959" xr:uid="{A87630DB-CAA1-49CA-9FCB-E6B307AC3396}"/>
    <cellStyle name="Normal 9 4 3 5 3" xfId="4097" xr:uid="{9590143B-D9CE-4F64-BC24-37821AAFCCA1}"/>
    <cellStyle name="Normal 9 4 3 5 3 2" xfId="4960" xr:uid="{255B01C1-B54B-4733-A844-E6F0BB307205}"/>
    <cellStyle name="Normal 9 4 3 5 4" xfId="4098" xr:uid="{CB6510A1-F326-44EB-89C5-77DA4A6A3EED}"/>
    <cellStyle name="Normal 9 4 3 5 4 2" xfId="4961" xr:uid="{38A4D7EC-6AAB-4387-A623-299C3A4908F9}"/>
    <cellStyle name="Normal 9 4 3 5 5" xfId="4958" xr:uid="{E481382B-152F-403C-9C8D-0C030AC63903}"/>
    <cellStyle name="Normal 9 4 3 6" xfId="4099" xr:uid="{08558DA0-ECF2-431D-B1A8-7757783C5337}"/>
    <cellStyle name="Normal 9 4 3 6 2" xfId="4962" xr:uid="{9C519FA3-716A-46C6-A0DB-25E55EDDBAD2}"/>
    <cellStyle name="Normal 9 4 3 7" xfId="4100" xr:uid="{B16ABC60-5E59-455E-B4EB-CDE5CA1D475E}"/>
    <cellStyle name="Normal 9 4 3 7 2" xfId="4963" xr:uid="{2E3AB468-FAA6-4915-9855-F18D125273D0}"/>
    <cellStyle name="Normal 9 4 3 8" xfId="4101" xr:uid="{2E049DBB-61AB-4CDD-BB30-E1C5A4612657}"/>
    <cellStyle name="Normal 9 4 3 8 2" xfId="4964" xr:uid="{B6CC672D-3290-4C14-A2CD-FE5E1DC12C4B}"/>
    <cellStyle name="Normal 9 4 3 9" xfId="4932" xr:uid="{33533D7B-AFBC-4819-BA08-A8CB5D9F2400}"/>
    <cellStyle name="Normal 9 4 4" xfId="177" xr:uid="{E5B5E4F9-AFA1-4423-A25F-1BFE3304E1B5}"/>
    <cellStyle name="Normal 9 4 4 2" xfId="864" xr:uid="{FAB7273B-EDBF-4606-8A05-73F3309A768D}"/>
    <cellStyle name="Normal 9 4 4 2 2" xfId="865" xr:uid="{83CA43A5-85D1-48AD-85FB-856395CF77F7}"/>
    <cellStyle name="Normal 9 4 4 2 2 2" xfId="2423" xr:uid="{33546CBB-3343-4CB7-B313-CD12DAF08512}"/>
    <cellStyle name="Normal 9 4 4 2 2 2 2" xfId="2424" xr:uid="{5FD739EC-3AE2-427A-9494-A22DD28E2EC3}"/>
    <cellStyle name="Normal 9 4 4 2 2 2 2 2" xfId="4969" xr:uid="{9B6D112E-F7FF-4D70-9A76-F4F9A6AC8D73}"/>
    <cellStyle name="Normal 9 4 4 2 2 2 3" xfId="4968" xr:uid="{0338FE3E-A95F-4F51-A915-9C6FDC4C8D51}"/>
    <cellStyle name="Normal 9 4 4 2 2 3" xfId="2425" xr:uid="{3D5B84F5-C396-43B7-9304-8E83B72A9F2C}"/>
    <cellStyle name="Normal 9 4 4 2 2 3 2" xfId="4970" xr:uid="{56B6337A-F499-4F01-9936-9EEBA515B594}"/>
    <cellStyle name="Normal 9 4 4 2 2 4" xfId="4102" xr:uid="{87C2C33A-52B6-442D-80EA-D926C9412CF4}"/>
    <cellStyle name="Normal 9 4 4 2 2 4 2" xfId="4971" xr:uid="{A125B2E2-6346-4089-BE98-9B0B00945026}"/>
    <cellStyle name="Normal 9 4 4 2 2 5" xfId="4967" xr:uid="{51D2EDAC-3C57-4543-BB2B-AD5C4D994441}"/>
    <cellStyle name="Normal 9 4 4 2 3" xfId="2426" xr:uid="{467BAC3B-27E4-448D-B745-9A0905D15240}"/>
    <cellStyle name="Normal 9 4 4 2 3 2" xfId="2427" xr:uid="{FFABEE8E-2C41-4F21-B5A2-E6568E21D444}"/>
    <cellStyle name="Normal 9 4 4 2 3 2 2" xfId="4973" xr:uid="{27805B68-33BA-4981-A17A-F6B8FC85BD47}"/>
    <cellStyle name="Normal 9 4 4 2 3 3" xfId="4972" xr:uid="{DB3A7286-0D3C-4C02-B432-1B2D8F3D093E}"/>
    <cellStyle name="Normal 9 4 4 2 4" xfId="2428" xr:uid="{8ADCC6DC-3512-4659-9493-73B15CD021B9}"/>
    <cellStyle name="Normal 9 4 4 2 4 2" xfId="4974" xr:uid="{BB7C1468-5EA1-438C-97A1-A95981CE4EEE}"/>
    <cellStyle name="Normal 9 4 4 2 5" xfId="4103" xr:uid="{3A9B5D53-855F-4472-A1AA-B856821F4E08}"/>
    <cellStyle name="Normal 9 4 4 2 5 2" xfId="4975" xr:uid="{F7B99E85-1F74-4F0E-A496-89D1B661B8CE}"/>
    <cellStyle name="Normal 9 4 4 2 6" xfId="4966" xr:uid="{CB7EA0C7-75B4-4239-94E7-2E4DC26315B3}"/>
    <cellStyle name="Normal 9 4 4 3" xfId="866" xr:uid="{5213B63D-3D22-472E-AB85-5C86B8EA3975}"/>
    <cellStyle name="Normal 9 4 4 3 2" xfId="2429" xr:uid="{4864FC64-B76E-44AF-B154-F7C1D23609EC}"/>
    <cellStyle name="Normal 9 4 4 3 2 2" xfId="2430" xr:uid="{54A1565B-D833-4285-A124-9A4B9AAAF5F3}"/>
    <cellStyle name="Normal 9 4 4 3 2 2 2" xfId="4978" xr:uid="{9858E64E-E77E-478B-9C3C-ECE4C59C9671}"/>
    <cellStyle name="Normal 9 4 4 3 2 3" xfId="4977" xr:uid="{A4F2F100-54E7-457E-987A-7F64489753FA}"/>
    <cellStyle name="Normal 9 4 4 3 3" xfId="2431" xr:uid="{0F1FC1D5-176B-406B-B693-25BBDCAE8A61}"/>
    <cellStyle name="Normal 9 4 4 3 3 2" xfId="4979" xr:uid="{7E1C812B-63DC-450F-BA9B-0542E9FC9148}"/>
    <cellStyle name="Normal 9 4 4 3 4" xfId="4104" xr:uid="{4E12E675-D8D2-47FC-B150-65570C671C6A}"/>
    <cellStyle name="Normal 9 4 4 3 4 2" xfId="4980" xr:uid="{5766FCB8-1CB9-4A57-ABB1-751D85F82E90}"/>
    <cellStyle name="Normal 9 4 4 3 5" xfId="4976" xr:uid="{0CEA37A4-3D8E-4CBE-82E7-C194859D6762}"/>
    <cellStyle name="Normal 9 4 4 4" xfId="2432" xr:uid="{B80C70B8-0317-4330-ADE6-4E85286A034D}"/>
    <cellStyle name="Normal 9 4 4 4 2" xfId="2433" xr:uid="{A892F281-FD50-47A4-9253-2C7EECFA52DD}"/>
    <cellStyle name="Normal 9 4 4 4 2 2" xfId="4982" xr:uid="{DB4E4CA5-0D60-4BD1-A04B-5D472A2A12F0}"/>
    <cellStyle name="Normal 9 4 4 4 3" xfId="4105" xr:uid="{166CF934-A98F-4CA1-9709-4785532A6244}"/>
    <cellStyle name="Normal 9 4 4 4 3 2" xfId="4983" xr:uid="{81F35B2A-7314-4CB9-90B4-909F5E8EB0D9}"/>
    <cellStyle name="Normal 9 4 4 4 4" xfId="4106" xr:uid="{EC6506D8-8FC8-4AED-9059-34244C7DE924}"/>
    <cellStyle name="Normal 9 4 4 4 4 2" xfId="4984" xr:uid="{92EF6928-99FA-4C40-8034-CC8DBA8DBE66}"/>
    <cellStyle name="Normal 9 4 4 4 5" xfId="4981" xr:uid="{CACB176B-7856-48DC-9B03-2D5D2C7B0C70}"/>
    <cellStyle name="Normal 9 4 4 5" xfId="2434" xr:uid="{35DD1265-AA5E-434E-8342-8457F4669829}"/>
    <cellStyle name="Normal 9 4 4 5 2" xfId="4985" xr:uid="{ADDB9BA3-9750-4FA7-8B2C-C07F329CCAF9}"/>
    <cellStyle name="Normal 9 4 4 6" xfId="4107" xr:uid="{742E9FC5-E140-4193-81CA-3877C1291A27}"/>
    <cellStyle name="Normal 9 4 4 6 2" xfId="4986" xr:uid="{E4D4EAB3-F186-43D6-A5BE-DC478A2E1571}"/>
    <cellStyle name="Normal 9 4 4 7" xfId="4108" xr:uid="{D7A8AAB6-4244-4E5B-B247-30C4E6493F15}"/>
    <cellStyle name="Normal 9 4 4 7 2" xfId="4987" xr:uid="{1E3EF7CC-973A-47D0-969A-05A93EED71E4}"/>
    <cellStyle name="Normal 9 4 4 8" xfId="4965" xr:uid="{56920AEE-581C-49E8-B3D6-A74734D9FF31}"/>
    <cellStyle name="Normal 9 4 5" xfId="417" xr:uid="{4F9BE9C4-F39F-4E55-944C-6DD8E00D16B0}"/>
    <cellStyle name="Normal 9 4 5 2" xfId="867" xr:uid="{7394876A-C8CB-453F-AED7-E9F5E8EDB1B6}"/>
    <cellStyle name="Normal 9 4 5 2 2" xfId="2435" xr:uid="{BEC7E659-0AC1-4CDE-9EFF-D1731CA5C010}"/>
    <cellStyle name="Normal 9 4 5 2 2 2" xfId="2436" xr:uid="{B6BFAA7D-D2FA-487C-9261-989FFF439001}"/>
    <cellStyle name="Normal 9 4 5 2 2 2 2" xfId="4991" xr:uid="{87C47B94-4A20-4B1C-9833-DEDD5F221438}"/>
    <cellStyle name="Normal 9 4 5 2 2 3" xfId="4990" xr:uid="{85E85769-1B90-42F4-8F76-B1D9A73968CF}"/>
    <cellStyle name="Normal 9 4 5 2 3" xfId="2437" xr:uid="{83ED97AB-4C00-46F1-ACA4-1E9C2F6040D2}"/>
    <cellStyle name="Normal 9 4 5 2 3 2" xfId="4992" xr:uid="{D3125AC5-B384-487F-8E3F-F07E1534CF60}"/>
    <cellStyle name="Normal 9 4 5 2 4" xfId="4109" xr:uid="{5FC334B1-0550-4EE2-8B38-369D02F4FD24}"/>
    <cellStyle name="Normal 9 4 5 2 4 2" xfId="4993" xr:uid="{CD548883-0B3F-44EC-861D-0342259CE0DF}"/>
    <cellStyle name="Normal 9 4 5 2 5" xfId="4989" xr:uid="{6E3AF3E5-DD66-4D27-919C-1E0DC8640819}"/>
    <cellStyle name="Normal 9 4 5 3" xfId="2438" xr:uid="{BF7D71ED-3C30-47F6-A253-C10261F26058}"/>
    <cellStyle name="Normal 9 4 5 3 2" xfId="2439" xr:uid="{DC3D7702-E118-4EFC-8BDB-B00D5C04EA26}"/>
    <cellStyle name="Normal 9 4 5 3 2 2" xfId="4995" xr:uid="{5750914A-4327-4B93-82E0-B5C097259E5F}"/>
    <cellStyle name="Normal 9 4 5 3 3" xfId="4110" xr:uid="{F6B3418E-1863-4AD6-B706-B11151B58428}"/>
    <cellStyle name="Normal 9 4 5 3 3 2" xfId="4996" xr:uid="{615480D1-BC93-43C5-B5AE-8416A6D57043}"/>
    <cellStyle name="Normal 9 4 5 3 4" xfId="4111" xr:uid="{83FB50FC-51BF-4028-AB31-8CB01DD3FB49}"/>
    <cellStyle name="Normal 9 4 5 3 4 2" xfId="4997" xr:uid="{0F3CCADF-35AC-458A-B5D1-F62D2B05895B}"/>
    <cellStyle name="Normal 9 4 5 3 5" xfId="4994" xr:uid="{E94747D1-6CD0-402C-93A7-A414A4DA2B0D}"/>
    <cellStyle name="Normal 9 4 5 4" xfId="2440" xr:uid="{53996ADF-D1B8-415B-AC41-678EBBC13D7F}"/>
    <cellStyle name="Normal 9 4 5 4 2" xfId="4998" xr:uid="{56DEFDEC-6B27-458D-9D60-C7C0F9B4ACB7}"/>
    <cellStyle name="Normal 9 4 5 5" xfId="4112" xr:uid="{A6BE8E81-A199-4219-A868-CF78DD93BDB5}"/>
    <cellStyle name="Normal 9 4 5 5 2" xfId="4999" xr:uid="{E32C50C3-F2BF-4AD6-8EBB-B2BBAC885350}"/>
    <cellStyle name="Normal 9 4 5 6" xfId="4113" xr:uid="{A26F5969-4F11-4309-939F-B84D3A0138CB}"/>
    <cellStyle name="Normal 9 4 5 6 2" xfId="5000" xr:uid="{239AB403-DD4A-472B-8AEF-11A1E4539543}"/>
    <cellStyle name="Normal 9 4 5 7" xfId="4988" xr:uid="{261D49A4-DD05-49EA-9184-FE5C2D939058}"/>
    <cellStyle name="Normal 9 4 6" xfId="418" xr:uid="{0AAB1AE5-5EEF-4B57-BD63-8E719DD450B3}"/>
    <cellStyle name="Normal 9 4 6 2" xfId="2441" xr:uid="{727F9784-A603-4F07-9952-ECDED1CDCDFB}"/>
    <cellStyle name="Normal 9 4 6 2 2" xfId="2442" xr:uid="{EB48569F-9013-44FD-BD31-7C4948A887E1}"/>
    <cellStyle name="Normal 9 4 6 2 2 2" xfId="5003" xr:uid="{E1753856-7CF5-4E40-83C5-97F09CA9D136}"/>
    <cellStyle name="Normal 9 4 6 2 3" xfId="4114" xr:uid="{61EDB6EF-E671-4A19-AD57-58DC1AF0C4BE}"/>
    <cellStyle name="Normal 9 4 6 2 3 2" xfId="5004" xr:uid="{8FAC9D16-3F9E-464B-8BE5-A03EA77E48F8}"/>
    <cellStyle name="Normal 9 4 6 2 4" xfId="4115" xr:uid="{0E6B4541-EBBE-4B04-A332-AADCE8EED53C}"/>
    <cellStyle name="Normal 9 4 6 2 4 2" xfId="5005" xr:uid="{67AF0414-B30B-462F-BCCD-39757FFCC693}"/>
    <cellStyle name="Normal 9 4 6 2 5" xfId="5002" xr:uid="{FE7538B3-E622-4101-AEB4-10C049BA5791}"/>
    <cellStyle name="Normal 9 4 6 3" xfId="2443" xr:uid="{3F31C946-11FB-4A3B-A066-0ACB3F59D261}"/>
    <cellStyle name="Normal 9 4 6 3 2" xfId="5006" xr:uid="{2F2EB326-E122-42E0-AA3F-A3E30E24796F}"/>
    <cellStyle name="Normal 9 4 6 4" xfId="4116" xr:uid="{EC9F5DC3-E047-4267-ACF9-90CAF43D2760}"/>
    <cellStyle name="Normal 9 4 6 4 2" xfId="5007" xr:uid="{B727936A-118A-411A-901D-B885ACE595BD}"/>
    <cellStyle name="Normal 9 4 6 5" xfId="4117" xr:uid="{D44CCCC1-96F2-486F-9937-864AE02488C2}"/>
    <cellStyle name="Normal 9 4 6 5 2" xfId="5008" xr:uid="{44E3278B-F0F2-451D-B130-FE7E8C74ABAE}"/>
    <cellStyle name="Normal 9 4 6 6" xfId="5001" xr:uid="{F16AB4CD-6FAF-445F-90D5-B840D4313726}"/>
    <cellStyle name="Normal 9 4 7" xfId="2444" xr:uid="{318830B4-0BCC-4623-A573-22CFF52B620F}"/>
    <cellStyle name="Normal 9 4 7 2" xfId="2445" xr:uid="{2E2234FE-5E9A-415D-AD92-0647B53EF5B6}"/>
    <cellStyle name="Normal 9 4 7 2 2" xfId="5010" xr:uid="{BF81FBA0-0E24-4AC0-8E90-A327520459E8}"/>
    <cellStyle name="Normal 9 4 7 3" xfId="4118" xr:uid="{A01D2EAE-4CFF-48C3-BC84-36654EED1A52}"/>
    <cellStyle name="Normal 9 4 7 3 2" xfId="5011" xr:uid="{69A43F5E-5F41-45BB-8108-DA4411830F53}"/>
    <cellStyle name="Normal 9 4 7 4" xfId="4119" xr:uid="{E2457B7F-7328-43EB-ABA0-3E390536AAEC}"/>
    <cellStyle name="Normal 9 4 7 4 2" xfId="5012" xr:uid="{8AEF1B5C-82BD-44DF-8903-2A7833BD445C}"/>
    <cellStyle name="Normal 9 4 7 5" xfId="5009" xr:uid="{B8B8E977-3845-45FD-8498-D7687E9AC06F}"/>
    <cellStyle name="Normal 9 4 8" xfId="2446" xr:uid="{1729D553-E90D-40B1-B246-1B78B2D63038}"/>
    <cellStyle name="Normal 9 4 8 2" xfId="4120" xr:uid="{52398287-B7D8-4498-A42F-96DD9B26AA4F}"/>
    <cellStyle name="Normal 9 4 8 2 2" xfId="5014" xr:uid="{081F4716-0826-49BD-A8D3-5E2AEBA0ED2D}"/>
    <cellStyle name="Normal 9 4 8 3" xfId="4121" xr:uid="{295EDDB1-65BD-466E-91F4-D4B92A323B86}"/>
    <cellStyle name="Normal 9 4 8 3 2" xfId="5015" xr:uid="{24650898-5F7A-4117-A18D-97BC9145111D}"/>
    <cellStyle name="Normal 9 4 8 4" xfId="4122" xr:uid="{1A75A36C-1FDC-4E5D-AEBA-DD42E9AE1AC8}"/>
    <cellStyle name="Normal 9 4 8 4 2" xfId="5016" xr:uid="{D5A4636E-CE84-415E-9E98-4F07ED6F8A4C}"/>
    <cellStyle name="Normal 9 4 8 5" xfId="5013" xr:uid="{69625253-DFCA-41A8-82C1-D842D96C7A6C}"/>
    <cellStyle name="Normal 9 4 9" xfId="4123" xr:uid="{991F2C73-4E63-4211-B72F-A81185740C41}"/>
    <cellStyle name="Normal 9 4 9 2" xfId="5017" xr:uid="{E17030EC-D783-4093-830D-9974396BC73A}"/>
    <cellStyle name="Normal 9 5" xfId="178" xr:uid="{C3DF9173-CD58-42E8-9BE1-4FDA70E35E1E}"/>
    <cellStyle name="Normal 9 5 10" xfId="4124" xr:uid="{2A7AE2F2-4150-4A44-B9DF-E291C763A0AC}"/>
    <cellStyle name="Normal 9 5 10 2" xfId="5019" xr:uid="{270C593B-27EA-41BB-88CC-ED84685A895B}"/>
    <cellStyle name="Normal 9 5 11" xfId="4125" xr:uid="{F6C056FB-7541-4DDB-98AA-394921524ADE}"/>
    <cellStyle name="Normal 9 5 11 2" xfId="5020" xr:uid="{B749D920-F1CA-4604-AD02-531D8405377A}"/>
    <cellStyle name="Normal 9 5 12" xfId="5018" xr:uid="{A03FB3E1-E24A-49D8-8A62-8691A824069E}"/>
    <cellStyle name="Normal 9 5 2" xfId="179" xr:uid="{2D4E51B6-249D-4F3C-8012-9F1633D267BD}"/>
    <cellStyle name="Normal 9 5 2 10" xfId="5021" xr:uid="{C44AB476-FBF2-4B0C-BD93-F61BDCC51524}"/>
    <cellStyle name="Normal 9 5 2 2" xfId="419" xr:uid="{BAFE34AC-5AD6-4A03-B78C-1CE17FEB2EF1}"/>
    <cellStyle name="Normal 9 5 2 2 2" xfId="868" xr:uid="{0D30A217-3E41-43F8-A174-3E2DCA5FC77E}"/>
    <cellStyle name="Normal 9 5 2 2 2 2" xfId="869" xr:uid="{334168FD-F648-4DD8-91CF-4573A9292578}"/>
    <cellStyle name="Normal 9 5 2 2 2 2 2" xfId="2447" xr:uid="{2D6D35E0-CAF0-4A6E-992C-EB23ED0013B8}"/>
    <cellStyle name="Normal 9 5 2 2 2 2 2 2" xfId="5025" xr:uid="{64C2B49F-D6FD-43A5-9E91-6FAF0F257B9E}"/>
    <cellStyle name="Normal 9 5 2 2 2 2 3" xfId="4126" xr:uid="{747DC078-9D5C-4EAA-92BA-60A57757EC31}"/>
    <cellStyle name="Normal 9 5 2 2 2 2 3 2" xfId="5026" xr:uid="{FDD501B5-1E4B-47AD-8A3C-EDEB9F07A079}"/>
    <cellStyle name="Normal 9 5 2 2 2 2 4" xfId="4127" xr:uid="{4887CDFD-AA82-4F65-A872-95072B4DC8EF}"/>
    <cellStyle name="Normal 9 5 2 2 2 2 4 2" xfId="5027" xr:uid="{166442BA-1B78-4991-B39A-A150A900C64F}"/>
    <cellStyle name="Normal 9 5 2 2 2 2 5" xfId="5024" xr:uid="{DF14C426-A614-4E14-9EFD-B835FB7DFC76}"/>
    <cellStyle name="Normal 9 5 2 2 2 3" xfId="2448" xr:uid="{E00793B6-99A6-4331-A2E3-1A7299CF3542}"/>
    <cellStyle name="Normal 9 5 2 2 2 3 2" xfId="4128" xr:uid="{8EA265DF-A122-47C1-B257-4ABF8BBA0B90}"/>
    <cellStyle name="Normal 9 5 2 2 2 3 2 2" xfId="5029" xr:uid="{81889682-E8E8-4526-9746-2182BC05921E}"/>
    <cellStyle name="Normal 9 5 2 2 2 3 3" xfId="4129" xr:uid="{C9C7F1B2-E75C-4E7F-866A-EA2547B2EA1A}"/>
    <cellStyle name="Normal 9 5 2 2 2 3 3 2" xfId="5030" xr:uid="{45D757AF-0779-4F5C-852F-9932998995AF}"/>
    <cellStyle name="Normal 9 5 2 2 2 3 4" xfId="4130" xr:uid="{6AA3C3E7-EE41-4656-AB39-1A9B388DC97C}"/>
    <cellStyle name="Normal 9 5 2 2 2 3 4 2" xfId="5031" xr:uid="{26A1B6EE-14D3-4EB8-9692-35DC4BF1018E}"/>
    <cellStyle name="Normal 9 5 2 2 2 3 5" xfId="5028" xr:uid="{B77C90CF-BA42-49C1-BA27-9A9E5B712DC0}"/>
    <cellStyle name="Normal 9 5 2 2 2 4" xfId="4131" xr:uid="{1710C13A-B86F-44E2-85A6-53426A7CADCC}"/>
    <cellStyle name="Normal 9 5 2 2 2 4 2" xfId="5032" xr:uid="{97225739-A1F1-45F7-9948-E92EF6B03E9F}"/>
    <cellStyle name="Normal 9 5 2 2 2 5" xfId="4132" xr:uid="{F3EC50CC-489F-4F31-A2D6-F4FB65E48652}"/>
    <cellStyle name="Normal 9 5 2 2 2 5 2" xfId="5033" xr:uid="{4201ECF7-552B-42C1-8D7A-F2DEF9DDD948}"/>
    <cellStyle name="Normal 9 5 2 2 2 6" xfId="4133" xr:uid="{C03C364C-376E-44D1-B00C-BE876A69F224}"/>
    <cellStyle name="Normal 9 5 2 2 2 6 2" xfId="5034" xr:uid="{C581F217-9463-4717-95E3-3DCE257EEBFB}"/>
    <cellStyle name="Normal 9 5 2 2 2 7" xfId="5023" xr:uid="{C401476D-6882-457B-A4C9-42D003249AB0}"/>
    <cellStyle name="Normal 9 5 2 2 3" xfId="870" xr:uid="{8565EF74-3338-4070-98C4-FFE085ECE2B0}"/>
    <cellStyle name="Normal 9 5 2 2 3 2" xfId="2449" xr:uid="{A5A1456B-1611-41CA-A478-07BFF91A01AB}"/>
    <cellStyle name="Normal 9 5 2 2 3 2 2" xfId="4134" xr:uid="{00C1BF57-D75E-482E-88EB-B70EACD595A3}"/>
    <cellStyle name="Normal 9 5 2 2 3 2 2 2" xfId="5037" xr:uid="{7C4957C1-2932-4F0C-831D-80CAAD46955D}"/>
    <cellStyle name="Normal 9 5 2 2 3 2 3" xfId="4135" xr:uid="{A9C182D2-6AC7-4898-BFE2-44CA2F5AE66F}"/>
    <cellStyle name="Normal 9 5 2 2 3 2 3 2" xfId="5038" xr:uid="{19BFAAFB-4D64-41AE-8158-5AA53D10ED29}"/>
    <cellStyle name="Normal 9 5 2 2 3 2 4" xfId="4136" xr:uid="{84A0B68F-ABB5-4724-A440-1764F781C8B4}"/>
    <cellStyle name="Normal 9 5 2 2 3 2 4 2" xfId="5039" xr:uid="{424D3241-A7CC-416C-99D7-663018040FF2}"/>
    <cellStyle name="Normal 9 5 2 2 3 2 5" xfId="5036" xr:uid="{251899E3-07B4-459E-8EEB-22E600631933}"/>
    <cellStyle name="Normal 9 5 2 2 3 3" xfId="4137" xr:uid="{BD34349F-3955-4F57-A136-68AE57587536}"/>
    <cellStyle name="Normal 9 5 2 2 3 3 2" xfId="5040" xr:uid="{E1F1A63E-7E3E-4233-B463-9DB81AB5C434}"/>
    <cellStyle name="Normal 9 5 2 2 3 4" xfId="4138" xr:uid="{11808BAF-D107-4C7A-8DBB-341474450C21}"/>
    <cellStyle name="Normal 9 5 2 2 3 4 2" xfId="5041" xr:uid="{5D275326-F866-435D-832F-4CA3543E10F5}"/>
    <cellStyle name="Normal 9 5 2 2 3 5" xfId="4139" xr:uid="{349C4221-5DD3-46D4-913B-23FC766BED5B}"/>
    <cellStyle name="Normal 9 5 2 2 3 5 2" xfId="5042" xr:uid="{E1092D58-2C2C-4285-8ADF-6A2A4639392A}"/>
    <cellStyle name="Normal 9 5 2 2 3 6" xfId="5035" xr:uid="{6369DC25-3844-47D0-B62A-6900D3129077}"/>
    <cellStyle name="Normal 9 5 2 2 4" xfId="2450" xr:uid="{E7570270-94E4-4CB6-A6EE-119551B40775}"/>
    <cellStyle name="Normal 9 5 2 2 4 2" xfId="4140" xr:uid="{7C901503-F5F4-4805-880F-E57D6F45F1A9}"/>
    <cellStyle name="Normal 9 5 2 2 4 2 2" xfId="5044" xr:uid="{97B312CC-5A5E-4575-B00F-4179FEFC6127}"/>
    <cellStyle name="Normal 9 5 2 2 4 3" xfId="4141" xr:uid="{EA815A9A-5EFB-4136-8D47-7665A08DA107}"/>
    <cellStyle name="Normal 9 5 2 2 4 3 2" xfId="5045" xr:uid="{00C224B4-B7F0-474F-90A0-EC905481A4FE}"/>
    <cellStyle name="Normal 9 5 2 2 4 4" xfId="4142" xr:uid="{04452845-3A8F-4A98-9E01-58FA3E1EF6D2}"/>
    <cellStyle name="Normal 9 5 2 2 4 4 2" xfId="5046" xr:uid="{6D07C955-BE2D-40BD-A2E0-9E7DB23A76FD}"/>
    <cellStyle name="Normal 9 5 2 2 4 5" xfId="5043" xr:uid="{2D0AD9EF-41DC-491D-99D3-7B7B339118C3}"/>
    <cellStyle name="Normal 9 5 2 2 5" xfId="4143" xr:uid="{69B5F399-4DB0-4967-B304-88FA1155E735}"/>
    <cellStyle name="Normal 9 5 2 2 5 2" xfId="4144" xr:uid="{1C2E9852-6204-415A-93B8-F480F789CF28}"/>
    <cellStyle name="Normal 9 5 2 2 5 2 2" xfId="5048" xr:uid="{BD9841ED-B3B8-43C8-B2B7-DF93B639F7D6}"/>
    <cellStyle name="Normal 9 5 2 2 5 3" xfId="4145" xr:uid="{8AB22199-D8DA-4301-AECF-33A87F78BFB3}"/>
    <cellStyle name="Normal 9 5 2 2 5 3 2" xfId="5049" xr:uid="{F9D2AB25-6E5F-4CEB-8B08-8165143E88E7}"/>
    <cellStyle name="Normal 9 5 2 2 5 4" xfId="4146" xr:uid="{047C156D-8C58-4B8F-A7A9-027AFEB8B32A}"/>
    <cellStyle name="Normal 9 5 2 2 5 4 2" xfId="5050" xr:uid="{0236DC6A-9BF6-4690-BD4F-7D43CCD4D6A7}"/>
    <cellStyle name="Normal 9 5 2 2 5 5" xfId="5047" xr:uid="{C6C7977F-6597-48BC-BE94-FA0249149B44}"/>
    <cellStyle name="Normal 9 5 2 2 6" xfId="4147" xr:uid="{7108E32C-451F-4136-A179-270C90AB2B9B}"/>
    <cellStyle name="Normal 9 5 2 2 6 2" xfId="5051" xr:uid="{CB0FCE63-38FB-4F41-8000-049A68494DC0}"/>
    <cellStyle name="Normal 9 5 2 2 7" xfId="4148" xr:uid="{0845AB20-E786-4CFE-A12F-C387164F9B43}"/>
    <cellStyle name="Normal 9 5 2 2 7 2" xfId="5052" xr:uid="{C1487FA3-F2F7-4864-B766-2D0761EF2EC1}"/>
    <cellStyle name="Normal 9 5 2 2 8" xfId="4149" xr:uid="{6886E90A-A991-4BA4-BB12-5B390A5241EF}"/>
    <cellStyle name="Normal 9 5 2 2 8 2" xfId="5053" xr:uid="{FFFFA987-1431-4041-B98C-7E5D575EE97D}"/>
    <cellStyle name="Normal 9 5 2 2 9" xfId="5022" xr:uid="{87501FD4-A5F7-4979-9736-0010A2CE2830}"/>
    <cellStyle name="Normal 9 5 2 3" xfId="871" xr:uid="{EF9F7243-609A-4CF0-894C-AA180BA5EAD7}"/>
    <cellStyle name="Normal 9 5 2 3 2" xfId="872" xr:uid="{0B6EE209-7DD8-49E4-B9B2-35D80EA1CFE0}"/>
    <cellStyle name="Normal 9 5 2 3 2 2" xfId="873" xr:uid="{55A62CFE-8649-4D50-8F29-40992064CDCC}"/>
    <cellStyle name="Normal 9 5 2 3 2 2 2" xfId="5056" xr:uid="{DE771071-85A9-437D-9955-C4B3A284054D}"/>
    <cellStyle name="Normal 9 5 2 3 2 3" xfId="4150" xr:uid="{08C9E7EA-FAAE-4A51-B7D2-AD8D1527A0EC}"/>
    <cellStyle name="Normal 9 5 2 3 2 3 2" xfId="5057" xr:uid="{759619B3-D598-4FA5-A13B-2FDB57B7D88F}"/>
    <cellStyle name="Normal 9 5 2 3 2 4" xfId="4151" xr:uid="{645A8957-8635-447A-8A14-0EF9C145BD06}"/>
    <cellStyle name="Normal 9 5 2 3 2 4 2" xfId="5058" xr:uid="{07120ADA-45AB-4F63-9EB5-2C7302E2A09B}"/>
    <cellStyle name="Normal 9 5 2 3 2 5" xfId="5055" xr:uid="{910077A7-7D8D-47A2-AA56-17618AA0B290}"/>
    <cellStyle name="Normal 9 5 2 3 3" xfId="874" xr:uid="{40A219C1-A964-4C33-BFEA-4BF27B6888F3}"/>
    <cellStyle name="Normal 9 5 2 3 3 2" xfId="4152" xr:uid="{C0C43181-DB07-459E-97EB-E57B77E10FE3}"/>
    <cellStyle name="Normal 9 5 2 3 3 2 2" xfId="5060" xr:uid="{AD7174D2-473D-42AE-9F9F-4EBFD49D36AF}"/>
    <cellStyle name="Normal 9 5 2 3 3 3" xfId="4153" xr:uid="{632229B6-AE0E-4859-9BCA-AEEA7E539B96}"/>
    <cellStyle name="Normal 9 5 2 3 3 3 2" xfId="5061" xr:uid="{F688B6AF-4C10-4511-8D82-4DD8C0B35317}"/>
    <cellStyle name="Normal 9 5 2 3 3 4" xfId="4154" xr:uid="{A7A9AD2B-9F8F-48F6-B4E0-981C5D49E4A1}"/>
    <cellStyle name="Normal 9 5 2 3 3 4 2" xfId="5062" xr:uid="{63CED655-C79D-4B95-A6BE-B0B1C1FBA199}"/>
    <cellStyle name="Normal 9 5 2 3 3 5" xfId="5059" xr:uid="{2EB6E131-D3FC-4C7A-B812-DE071042614F}"/>
    <cellStyle name="Normal 9 5 2 3 4" xfId="4155" xr:uid="{3C87467E-AC05-461A-9420-378FBB50DE8C}"/>
    <cellStyle name="Normal 9 5 2 3 4 2" xfId="5063" xr:uid="{8F179C41-12B3-4193-B4E2-E697BA6280EE}"/>
    <cellStyle name="Normal 9 5 2 3 5" xfId="4156" xr:uid="{19980A0E-5218-45F2-9A8D-EE9A0E64B979}"/>
    <cellStyle name="Normal 9 5 2 3 5 2" xfId="5064" xr:uid="{897214D4-C387-454B-A7BF-3C18D1E91D48}"/>
    <cellStyle name="Normal 9 5 2 3 6" xfId="4157" xr:uid="{DCE32BBA-FA6B-4AE5-9CE5-95292262B5B0}"/>
    <cellStyle name="Normal 9 5 2 3 6 2" xfId="5065" xr:uid="{08FE2453-493E-4FC9-AA96-9315E1B551FC}"/>
    <cellStyle name="Normal 9 5 2 3 7" xfId="5054" xr:uid="{C6198DD7-71EA-445A-A0F6-7ED19DE74250}"/>
    <cellStyle name="Normal 9 5 2 4" xfId="875" xr:uid="{DAB46568-9646-4E4B-AAFB-326CE5648120}"/>
    <cellStyle name="Normal 9 5 2 4 2" xfId="876" xr:uid="{2954E9CD-5872-4FB7-ADF9-15DA30FCCAAF}"/>
    <cellStyle name="Normal 9 5 2 4 2 2" xfId="4158" xr:uid="{CF803AA8-2874-40C2-A349-E8287D766F04}"/>
    <cellStyle name="Normal 9 5 2 4 2 2 2" xfId="5068" xr:uid="{7329ED01-DB5D-42DD-85FA-1D4287BC19A8}"/>
    <cellStyle name="Normal 9 5 2 4 2 3" xfId="4159" xr:uid="{07BBC3D7-2004-41B3-BE38-81D221DEEF2B}"/>
    <cellStyle name="Normal 9 5 2 4 2 3 2" xfId="5069" xr:uid="{5DDBFBAE-718C-4ED1-9C8E-B470B3AA0E69}"/>
    <cellStyle name="Normal 9 5 2 4 2 4" xfId="4160" xr:uid="{A1A6C303-7E5B-464B-A2D7-2F80E8797D1D}"/>
    <cellStyle name="Normal 9 5 2 4 2 4 2" xfId="5070" xr:uid="{AC13DD6E-A0E6-4302-ACB7-C25DDBD1C8E3}"/>
    <cellStyle name="Normal 9 5 2 4 2 5" xfId="5067" xr:uid="{F4B6AD07-F83B-48A4-A618-D525A3F4CE80}"/>
    <cellStyle name="Normal 9 5 2 4 3" xfId="4161" xr:uid="{0B51AC04-15F0-4DEC-AE7A-144D2899637A}"/>
    <cellStyle name="Normal 9 5 2 4 3 2" xfId="5071" xr:uid="{EBD3FA35-CEF3-469D-868E-9A18BD09AC2F}"/>
    <cellStyle name="Normal 9 5 2 4 4" xfId="4162" xr:uid="{DAB31147-E7E4-440E-8565-20296A77567D}"/>
    <cellStyle name="Normal 9 5 2 4 4 2" xfId="5072" xr:uid="{49D3CFF3-640C-4475-AC7C-D207D9F1E0AB}"/>
    <cellStyle name="Normal 9 5 2 4 5" xfId="4163" xr:uid="{E93CCE5A-1127-46F5-B19E-976339023F0D}"/>
    <cellStyle name="Normal 9 5 2 4 5 2" xfId="5073" xr:uid="{2681EB9E-33D6-4156-BED0-09AA064D8C2C}"/>
    <cellStyle name="Normal 9 5 2 4 6" xfId="5066" xr:uid="{FC393BD1-0539-42A0-89AF-4FE1142939C2}"/>
    <cellStyle name="Normal 9 5 2 5" xfId="877" xr:uid="{5CD3A10B-AAA1-407F-9C3F-304814DBFAE8}"/>
    <cellStyle name="Normal 9 5 2 5 2" xfId="4164" xr:uid="{69FEFEEE-5F24-4063-9303-09B3CBC9F9F2}"/>
    <cellStyle name="Normal 9 5 2 5 2 2" xfId="5075" xr:uid="{4758D0EA-88AB-45E4-9D95-5C7157799B99}"/>
    <cellStyle name="Normal 9 5 2 5 3" xfId="4165" xr:uid="{A621C3EC-F46D-412C-80D0-95EA22734C5E}"/>
    <cellStyle name="Normal 9 5 2 5 3 2" xfId="5076" xr:uid="{92546B4A-C82C-4BD2-86AC-CDCF4DCEC8F7}"/>
    <cellStyle name="Normal 9 5 2 5 4" xfId="4166" xr:uid="{41C65326-EE10-47C1-B5F6-DA36F125F1F7}"/>
    <cellStyle name="Normal 9 5 2 5 4 2" xfId="5077" xr:uid="{FB31939B-72F1-4CE5-8A92-3F076A723B2A}"/>
    <cellStyle name="Normal 9 5 2 5 5" xfId="5074" xr:uid="{6EB0674D-E090-4F8E-B962-FEE738098115}"/>
    <cellStyle name="Normal 9 5 2 6" xfId="4167" xr:uid="{9C3A5B71-71DF-4D5D-8E83-AF4461F84274}"/>
    <cellStyle name="Normal 9 5 2 6 2" xfId="4168" xr:uid="{142187ED-900F-4DDE-8B6D-825DF3CBDE41}"/>
    <cellStyle name="Normal 9 5 2 6 2 2" xfId="5079" xr:uid="{5C9BD257-3C9E-4DAF-802F-D4111C3536D6}"/>
    <cellStyle name="Normal 9 5 2 6 3" xfId="4169" xr:uid="{0573F8A8-14D8-4740-8372-F4437F791EA0}"/>
    <cellStyle name="Normal 9 5 2 6 3 2" xfId="5080" xr:uid="{994C3B48-D709-4D70-A580-5B0BA32C4437}"/>
    <cellStyle name="Normal 9 5 2 6 4" xfId="4170" xr:uid="{FA129999-326C-4399-9A65-4C2FEB4D0D72}"/>
    <cellStyle name="Normal 9 5 2 6 4 2" xfId="5081" xr:uid="{B3422D14-BFC2-4E95-B082-F2A6F32095D0}"/>
    <cellStyle name="Normal 9 5 2 6 5" xfId="5078" xr:uid="{C48A6B26-9004-4433-921E-4D5A8FCEE8F7}"/>
    <cellStyle name="Normal 9 5 2 7" xfId="4171" xr:uid="{D2890E57-AB1F-4729-BDAF-2431495C3A0A}"/>
    <cellStyle name="Normal 9 5 2 7 2" xfId="5082" xr:uid="{CDE0EB2E-E5CC-43ED-AE8B-260EA84A32A5}"/>
    <cellStyle name="Normal 9 5 2 8" xfId="4172" xr:uid="{47023FB1-0A5E-46D7-ADC5-5E3C5001F2B9}"/>
    <cellStyle name="Normal 9 5 2 8 2" xfId="5083" xr:uid="{DEF0B8B9-BEF2-438B-B6C3-333320DC5FE2}"/>
    <cellStyle name="Normal 9 5 2 9" xfId="4173" xr:uid="{5FB0F149-FAFA-48E7-8744-4F18B5EA0671}"/>
    <cellStyle name="Normal 9 5 2 9 2" xfId="5084" xr:uid="{E9E4E719-A93F-4894-BC07-23C031E8098D}"/>
    <cellStyle name="Normal 9 5 3" xfId="420" xr:uid="{F9BD356D-E8B3-436C-983D-9E14A551536E}"/>
    <cellStyle name="Normal 9 5 3 2" xfId="878" xr:uid="{DC32C104-E904-49EB-AFD6-D4128D49147B}"/>
    <cellStyle name="Normal 9 5 3 2 2" xfId="879" xr:uid="{0B28B727-CA17-47F9-B5FC-B647B6202FF6}"/>
    <cellStyle name="Normal 9 5 3 2 2 2" xfId="2451" xr:uid="{AF375B23-AEFA-4738-B719-E6DB05D63B64}"/>
    <cellStyle name="Normal 9 5 3 2 2 2 2" xfId="2452" xr:uid="{FD59F65F-087F-46FA-A283-A3F143A2088A}"/>
    <cellStyle name="Normal 9 5 3 2 2 2 2 2" xfId="5089" xr:uid="{63E475F4-2024-4FC5-BBF6-009EE7498B8F}"/>
    <cellStyle name="Normal 9 5 3 2 2 2 3" xfId="5088" xr:uid="{00AF54B4-4676-42BC-BDED-E1A2976091FC}"/>
    <cellStyle name="Normal 9 5 3 2 2 3" xfId="2453" xr:uid="{9781A069-0D0A-4A71-858D-5F3308407BD9}"/>
    <cellStyle name="Normal 9 5 3 2 2 3 2" xfId="5090" xr:uid="{B5A934F7-62A9-46AA-8ADF-092B61BE323E}"/>
    <cellStyle name="Normal 9 5 3 2 2 4" xfId="4174" xr:uid="{8F22300E-7DDD-49BE-ACE5-C23D7E31F15C}"/>
    <cellStyle name="Normal 9 5 3 2 2 4 2" xfId="5091" xr:uid="{94C5874C-BA7F-4DE1-977E-EFBA0EAF3C25}"/>
    <cellStyle name="Normal 9 5 3 2 2 5" xfId="5087" xr:uid="{1EB471FE-4B16-42FB-9809-57D6BE4F7A36}"/>
    <cellStyle name="Normal 9 5 3 2 3" xfId="2454" xr:uid="{C9024BA5-E2BC-4AD7-B8D1-298A7BA896C5}"/>
    <cellStyle name="Normal 9 5 3 2 3 2" xfId="2455" xr:uid="{96469796-E7E9-458B-B4A7-EFE71BEE829D}"/>
    <cellStyle name="Normal 9 5 3 2 3 2 2" xfId="5093" xr:uid="{E490F4E6-A76C-46FE-8FDD-B4DF59CF3BA2}"/>
    <cellStyle name="Normal 9 5 3 2 3 3" xfId="4175" xr:uid="{CA9FFCE6-3AA9-4F7F-9E93-FCAE9C01126E}"/>
    <cellStyle name="Normal 9 5 3 2 3 3 2" xfId="5094" xr:uid="{C6274218-5856-4F9A-AF21-3F773D355E5C}"/>
    <cellStyle name="Normal 9 5 3 2 3 4" xfId="4176" xr:uid="{0C10B2F8-0F1F-4700-8D9B-B736CB1A7C0B}"/>
    <cellStyle name="Normal 9 5 3 2 3 4 2" xfId="5095" xr:uid="{720673A1-AA88-47D8-845F-C81279B851F2}"/>
    <cellStyle name="Normal 9 5 3 2 3 5" xfId="5092" xr:uid="{7E78D239-F501-47E9-972B-DFE7DC43260D}"/>
    <cellStyle name="Normal 9 5 3 2 4" xfId="2456" xr:uid="{F93B37AA-04A5-4587-BD35-3F878BB1413D}"/>
    <cellStyle name="Normal 9 5 3 2 4 2" xfId="5096" xr:uid="{BB05355C-860B-49B1-879B-3DE009AD906D}"/>
    <cellStyle name="Normal 9 5 3 2 5" xfId="4177" xr:uid="{E3D2BD34-12A1-4CB5-8B4A-B9F1BB2BD203}"/>
    <cellStyle name="Normal 9 5 3 2 5 2" xfId="5097" xr:uid="{B3AB0703-1807-4794-87EB-73523E213251}"/>
    <cellStyle name="Normal 9 5 3 2 6" xfId="4178" xr:uid="{0D87C74E-C63E-4F75-9077-70620CB9F1D8}"/>
    <cellStyle name="Normal 9 5 3 2 6 2" xfId="5098" xr:uid="{87DAF988-9B6B-4801-BFCB-251DB687DDD8}"/>
    <cellStyle name="Normal 9 5 3 2 7" xfId="5086" xr:uid="{035C9220-072E-4CE1-8AAB-5D01DDAB030E}"/>
    <cellStyle name="Normal 9 5 3 3" xfId="880" xr:uid="{8D4DF8BD-2FC9-4FA0-8867-7B958B88BE76}"/>
    <cellStyle name="Normal 9 5 3 3 2" xfId="2457" xr:uid="{7914B16A-0EC3-4D33-81BC-EE42089BA707}"/>
    <cellStyle name="Normal 9 5 3 3 2 2" xfId="2458" xr:uid="{0F5BBA98-C0DA-45C4-A994-701DBE58A97D}"/>
    <cellStyle name="Normal 9 5 3 3 2 2 2" xfId="5101" xr:uid="{533C8EF1-7817-4CD3-B1EF-E7228BDBA38D}"/>
    <cellStyle name="Normal 9 5 3 3 2 3" xfId="4179" xr:uid="{E662DAA4-5253-4767-B11B-1298EA31D2AE}"/>
    <cellStyle name="Normal 9 5 3 3 2 3 2" xfId="5102" xr:uid="{D924FED5-95F5-46DC-A56B-1E7E6D66A5A3}"/>
    <cellStyle name="Normal 9 5 3 3 2 4" xfId="4180" xr:uid="{84091F5A-93A9-4BFF-BE58-A0F45D467B3E}"/>
    <cellStyle name="Normal 9 5 3 3 2 4 2" xfId="5103" xr:uid="{69149AA0-909E-4BD3-B174-02BDA29A9A84}"/>
    <cellStyle name="Normal 9 5 3 3 2 5" xfId="5100" xr:uid="{35CC296A-FA41-4D43-8211-38CCFC0628F2}"/>
    <cellStyle name="Normal 9 5 3 3 3" xfId="2459" xr:uid="{6871E0C4-ED1C-476F-8CB9-84DC239C1422}"/>
    <cellStyle name="Normal 9 5 3 3 3 2" xfId="5104" xr:uid="{A6607A5D-E28B-4949-8219-04197BA5D8BA}"/>
    <cellStyle name="Normal 9 5 3 3 4" xfId="4181" xr:uid="{07C5D601-EE75-4B1E-90FE-D43405967015}"/>
    <cellStyle name="Normal 9 5 3 3 4 2" xfId="5105" xr:uid="{84B3E4F5-E939-4A6E-A980-EB89484726DD}"/>
    <cellStyle name="Normal 9 5 3 3 5" xfId="4182" xr:uid="{4F14F284-E7F5-4087-A507-9C716BFF35C6}"/>
    <cellStyle name="Normal 9 5 3 3 5 2" xfId="5106" xr:uid="{032F5820-C235-47E6-A6DB-81F9CE1DBED7}"/>
    <cellStyle name="Normal 9 5 3 3 6" xfId="5099" xr:uid="{5AEEFCEB-4638-410E-9E52-00E875184B4D}"/>
    <cellStyle name="Normal 9 5 3 4" xfId="2460" xr:uid="{74E4B016-E1B8-4693-8F82-E05352131BFC}"/>
    <cellStyle name="Normal 9 5 3 4 2" xfId="2461" xr:uid="{6D65FE92-4625-4ABC-9FC9-46BEBDDFF322}"/>
    <cellStyle name="Normal 9 5 3 4 2 2" xfId="5108" xr:uid="{222A8B8D-1364-4283-A67C-1A3528BF6925}"/>
    <cellStyle name="Normal 9 5 3 4 3" xfId="4183" xr:uid="{F9782F43-5FE0-4A9F-BAD6-A2DE6CAF71C8}"/>
    <cellStyle name="Normal 9 5 3 4 3 2" xfId="5109" xr:uid="{D7486607-8E8C-4C42-9E81-F2D8A304930A}"/>
    <cellStyle name="Normal 9 5 3 4 4" xfId="4184" xr:uid="{BF4D5CC1-3249-4042-B56D-F91E04254022}"/>
    <cellStyle name="Normal 9 5 3 4 4 2" xfId="5110" xr:uid="{F3CC678B-D606-438B-BDBB-4690C0A70736}"/>
    <cellStyle name="Normal 9 5 3 4 5" xfId="5107" xr:uid="{E50300F4-8BEC-45A2-90AF-A5FFE68C3663}"/>
    <cellStyle name="Normal 9 5 3 5" xfId="2462" xr:uid="{14D6FBBE-BBAD-4EB5-9173-D5915DD80068}"/>
    <cellStyle name="Normal 9 5 3 5 2" xfId="4185" xr:uid="{B8645AAD-5FFF-4601-B071-DF13354968B4}"/>
    <cellStyle name="Normal 9 5 3 5 2 2" xfId="5112" xr:uid="{C4755280-2F65-4CC2-923E-A04FCBA42838}"/>
    <cellStyle name="Normal 9 5 3 5 3" xfId="4186" xr:uid="{786067F5-1021-4846-BA6E-8781B76C39EF}"/>
    <cellStyle name="Normal 9 5 3 5 3 2" xfId="5113" xr:uid="{20DAFFE8-CF87-4CB9-B3ED-3061AA617578}"/>
    <cellStyle name="Normal 9 5 3 5 4" xfId="4187" xr:uid="{2CD3E098-E459-4AA0-A2FE-27687A71DEA1}"/>
    <cellStyle name="Normal 9 5 3 5 4 2" xfId="5114" xr:uid="{EB226754-F3AF-4AAE-A4F6-6D436AF572C2}"/>
    <cellStyle name="Normal 9 5 3 5 5" xfId="5111" xr:uid="{28A56074-E37E-468A-9F43-DC27E784399D}"/>
    <cellStyle name="Normal 9 5 3 6" xfId="4188" xr:uid="{F465C670-3E55-4C4E-BD95-709D405A21A5}"/>
    <cellStyle name="Normal 9 5 3 6 2" xfId="5115" xr:uid="{88A09402-D6D9-466E-A9A7-1C95BF44E430}"/>
    <cellStyle name="Normal 9 5 3 7" xfId="4189" xr:uid="{214B5460-0FBD-422B-BA0E-B4DB8D72FEC4}"/>
    <cellStyle name="Normal 9 5 3 7 2" xfId="5116" xr:uid="{658B7B57-B32D-4638-9334-B6FABDCD8582}"/>
    <cellStyle name="Normal 9 5 3 8" xfId="4190" xr:uid="{84344812-A851-4557-BA4B-6001EA50BACD}"/>
    <cellStyle name="Normal 9 5 3 8 2" xfId="5117" xr:uid="{F9A30447-4521-4B5E-B9D0-06CF49410338}"/>
    <cellStyle name="Normal 9 5 3 9" xfId="5085" xr:uid="{94439668-B9D1-4ED7-87AD-FE2ECB5527F0}"/>
    <cellStyle name="Normal 9 5 4" xfId="421" xr:uid="{ED9DAA7A-3AE5-45D8-8076-67F7685ACCC4}"/>
    <cellStyle name="Normal 9 5 4 2" xfId="881" xr:uid="{B13FF1B1-6FCE-4B82-AFFE-F8F1D60C1BD2}"/>
    <cellStyle name="Normal 9 5 4 2 2" xfId="882" xr:uid="{C3D4EA62-5B6A-4C55-A06F-E19E9AD6C161}"/>
    <cellStyle name="Normal 9 5 4 2 2 2" xfId="2463" xr:uid="{0004BB0C-C807-44B7-A907-13BC635A256F}"/>
    <cellStyle name="Normal 9 5 4 2 2 2 2" xfId="5121" xr:uid="{0B8B03C1-735D-4814-8539-8AACE2E4BF2F}"/>
    <cellStyle name="Normal 9 5 4 2 2 3" xfId="4191" xr:uid="{B6E4AED7-CE5C-404E-A545-F35F82D9E458}"/>
    <cellStyle name="Normal 9 5 4 2 2 3 2" xfId="5122" xr:uid="{EAE09911-4C95-49E9-A859-BE9C2D643392}"/>
    <cellStyle name="Normal 9 5 4 2 2 4" xfId="4192" xr:uid="{1338CABD-CAFE-4CAF-8269-DEA88A377963}"/>
    <cellStyle name="Normal 9 5 4 2 2 4 2" xfId="5123" xr:uid="{7D13119E-D05F-411D-A91D-4C453E10975A}"/>
    <cellStyle name="Normal 9 5 4 2 2 5" xfId="5120" xr:uid="{1E115B5F-4721-41B0-8263-ADE44CC3889B}"/>
    <cellStyle name="Normal 9 5 4 2 3" xfId="2464" xr:uid="{124A66AC-E487-401D-9CDC-F7D3F6BB8AE9}"/>
    <cellStyle name="Normal 9 5 4 2 3 2" xfId="5124" xr:uid="{2EC783D8-237E-4800-83B3-8DF088F52303}"/>
    <cellStyle name="Normal 9 5 4 2 4" xfId="4193" xr:uid="{90442074-8383-4F1D-BDE0-46DB55F0903F}"/>
    <cellStyle name="Normal 9 5 4 2 4 2" xfId="5125" xr:uid="{76C955C5-5558-453C-8FE7-A0A85FBAAD40}"/>
    <cellStyle name="Normal 9 5 4 2 5" xfId="4194" xr:uid="{9BBFF616-43C8-413E-A736-EBB80576DB9F}"/>
    <cellStyle name="Normal 9 5 4 2 5 2" xfId="5126" xr:uid="{8CB82176-98E7-4B56-B297-561C773CE926}"/>
    <cellStyle name="Normal 9 5 4 2 6" xfId="5119" xr:uid="{9BEADB52-9CCC-4B95-A240-261227351064}"/>
    <cellStyle name="Normal 9 5 4 3" xfId="883" xr:uid="{268F7061-6FE4-42FC-87EF-BE422FAF41F6}"/>
    <cellStyle name="Normal 9 5 4 3 2" xfId="2465" xr:uid="{07F187A4-215D-4A3B-BE29-ADEDEA8E2D87}"/>
    <cellStyle name="Normal 9 5 4 3 2 2" xfId="5128" xr:uid="{5689279B-5309-47DE-9426-61367CEE54B5}"/>
    <cellStyle name="Normal 9 5 4 3 3" xfId="4195" xr:uid="{E3A7A658-8323-4C36-8CB8-56A877B9E608}"/>
    <cellStyle name="Normal 9 5 4 3 3 2" xfId="5129" xr:uid="{98A59051-507D-43FA-8F90-7768636370CD}"/>
    <cellStyle name="Normal 9 5 4 3 4" xfId="4196" xr:uid="{87A7CFB0-F1CC-481E-9994-F4935088A320}"/>
    <cellStyle name="Normal 9 5 4 3 4 2" xfId="5130" xr:uid="{AF9A220F-F816-4FE6-93C2-A665752070E8}"/>
    <cellStyle name="Normal 9 5 4 3 5" xfId="5127" xr:uid="{95179BD4-4424-405C-84E4-6F0E60ED011C}"/>
    <cellStyle name="Normal 9 5 4 4" xfId="2466" xr:uid="{E82AB9C0-5980-4A70-872B-FE00BEC356A4}"/>
    <cellStyle name="Normal 9 5 4 4 2" xfId="4197" xr:uid="{6C9C1C39-523D-47ED-817A-8CA661DD0E89}"/>
    <cellStyle name="Normal 9 5 4 4 2 2" xfId="5132" xr:uid="{229F5056-FC3A-4869-8567-D8A3CF283ADC}"/>
    <cellStyle name="Normal 9 5 4 4 3" xfId="4198" xr:uid="{CF531EA7-1E95-46B1-8412-701F8E5AFFF9}"/>
    <cellStyle name="Normal 9 5 4 4 3 2" xfId="5133" xr:uid="{75A8AE74-213E-4CE9-99A7-90E8DC759FB4}"/>
    <cellStyle name="Normal 9 5 4 4 4" xfId="4199" xr:uid="{835EED38-25E4-4999-A1B0-E4E0B76BCC18}"/>
    <cellStyle name="Normal 9 5 4 4 4 2" xfId="5134" xr:uid="{C20597D7-CF75-4E5F-B0F9-6EE15D76254C}"/>
    <cellStyle name="Normal 9 5 4 4 5" xfId="5131" xr:uid="{63822E80-5D6D-41D8-B3A0-AF7C2D7BACB3}"/>
    <cellStyle name="Normal 9 5 4 5" xfId="4200" xr:uid="{C41B664B-D891-4540-AF28-063EA3D518B2}"/>
    <cellStyle name="Normal 9 5 4 5 2" xfId="5135" xr:uid="{B120840F-609C-470B-97B9-B873964425E0}"/>
    <cellStyle name="Normal 9 5 4 6" xfId="4201" xr:uid="{0A515CCA-0BA1-469D-8C3C-32BAD7F634C2}"/>
    <cellStyle name="Normal 9 5 4 6 2" xfId="5136" xr:uid="{F5F1DEC0-0C2C-44AF-8878-12A21587F64C}"/>
    <cellStyle name="Normal 9 5 4 7" xfId="4202" xr:uid="{AAECE3DF-33CC-4381-9E63-1670A0821A6B}"/>
    <cellStyle name="Normal 9 5 4 7 2" xfId="5137" xr:uid="{2EE508A2-A398-4ED6-B58B-39163563FAFC}"/>
    <cellStyle name="Normal 9 5 4 8" xfId="5118" xr:uid="{E6F1616E-F560-4DA9-924E-A44D8F3E9A86}"/>
    <cellStyle name="Normal 9 5 5" xfId="422" xr:uid="{84D823E0-1DCD-4CFE-8E36-BFBB7FE5601A}"/>
    <cellStyle name="Normal 9 5 5 2" xfId="884" xr:uid="{F87A5291-EF4F-46A1-B8AC-945FD065E097}"/>
    <cellStyle name="Normal 9 5 5 2 2" xfId="2467" xr:uid="{AD4A53F9-9DB6-460B-8A24-55E3C77E85F6}"/>
    <cellStyle name="Normal 9 5 5 2 2 2" xfId="5140" xr:uid="{D7D2B095-FF9A-4346-A87C-2398F8D9F1ED}"/>
    <cellStyle name="Normal 9 5 5 2 3" xfId="4203" xr:uid="{F039E697-EC38-45D4-9361-A91D3C16FB29}"/>
    <cellStyle name="Normal 9 5 5 2 3 2" xfId="5141" xr:uid="{BC166BF5-AB5C-4A8A-AD87-6FE52B0A9E7E}"/>
    <cellStyle name="Normal 9 5 5 2 4" xfId="4204" xr:uid="{4D9A5450-489D-4B41-9502-3C016F4ED16F}"/>
    <cellStyle name="Normal 9 5 5 2 4 2" xfId="5142" xr:uid="{59B7CE3E-7568-460F-B8C5-97FF13842368}"/>
    <cellStyle name="Normal 9 5 5 2 5" xfId="5139" xr:uid="{81DAE0BE-0552-4F00-9011-93896E4326D4}"/>
    <cellStyle name="Normal 9 5 5 3" xfId="2468" xr:uid="{D89FB0FD-59CE-40FF-AE4E-12D2574019EB}"/>
    <cellStyle name="Normal 9 5 5 3 2" xfId="4205" xr:uid="{BA49C593-39AD-44A7-9FDA-A1A914B596FF}"/>
    <cellStyle name="Normal 9 5 5 3 2 2" xfId="5144" xr:uid="{774BE8C2-6396-49E7-AB45-29E303C732D3}"/>
    <cellStyle name="Normal 9 5 5 3 3" xfId="4206" xr:uid="{5A427DE5-A592-4FE4-9DCF-D63DDA6A0575}"/>
    <cellStyle name="Normal 9 5 5 3 3 2" xfId="5145" xr:uid="{87BA6B53-2139-45BE-BB02-7F2EC6F8D03B}"/>
    <cellStyle name="Normal 9 5 5 3 4" xfId="4207" xr:uid="{7170B7F0-99A0-4ED0-9327-FB429FF1572F}"/>
    <cellStyle name="Normal 9 5 5 3 4 2" xfId="5146" xr:uid="{ACC03382-0B1A-4FB0-8028-34034239D9AE}"/>
    <cellStyle name="Normal 9 5 5 3 5" xfId="5143" xr:uid="{E9F7F9AB-76FD-4D2C-BCB0-73C92D3E8C65}"/>
    <cellStyle name="Normal 9 5 5 4" xfId="4208" xr:uid="{EC3C5508-2068-4D08-9632-C5604A591121}"/>
    <cellStyle name="Normal 9 5 5 4 2" xfId="5147" xr:uid="{E21AC202-A66F-4DF9-9373-232E1A8E82A0}"/>
    <cellStyle name="Normal 9 5 5 5" xfId="4209" xr:uid="{C6BD29A8-3A72-43C6-83CF-F0E1247869C8}"/>
    <cellStyle name="Normal 9 5 5 5 2" xfId="5148" xr:uid="{C95A4951-3BA6-46F5-BAAB-1DE349FB08B0}"/>
    <cellStyle name="Normal 9 5 5 6" xfId="4210" xr:uid="{8DBA57CE-7F40-47F7-B9FE-37B3015F1E7C}"/>
    <cellStyle name="Normal 9 5 5 6 2" xfId="5149" xr:uid="{9FC2AEF4-66A8-4933-85C0-FF1A8DB6EA7A}"/>
    <cellStyle name="Normal 9 5 5 7" xfId="5138" xr:uid="{88C659D4-74D3-478D-A39C-FF70BA9B950C}"/>
    <cellStyle name="Normal 9 5 6" xfId="885" xr:uid="{C5F88559-813A-49D3-A024-ED363F8F5647}"/>
    <cellStyle name="Normal 9 5 6 2" xfId="2469" xr:uid="{685CC2AB-27D4-4DF1-AB02-049B2B884AF6}"/>
    <cellStyle name="Normal 9 5 6 2 2" xfId="4211" xr:uid="{FBBA6DDA-5CDF-49E8-A198-325E28804F56}"/>
    <cellStyle name="Normal 9 5 6 2 2 2" xfId="5152" xr:uid="{F7464D41-B94D-43CE-938B-365FA8F8FCDB}"/>
    <cellStyle name="Normal 9 5 6 2 3" xfId="4212" xr:uid="{A32E218A-680D-460A-A38C-12955BAC783C}"/>
    <cellStyle name="Normal 9 5 6 2 3 2" xfId="5153" xr:uid="{AC4ED2FB-01CC-4D45-A301-F5ADE768D6B3}"/>
    <cellStyle name="Normal 9 5 6 2 4" xfId="4213" xr:uid="{A070BE01-F9B4-4702-A346-DE8E6CB44418}"/>
    <cellStyle name="Normal 9 5 6 2 4 2" xfId="5154" xr:uid="{34B9FAED-543D-4515-B886-FFF68FE2C2B8}"/>
    <cellStyle name="Normal 9 5 6 2 5" xfId="5151" xr:uid="{98105FE1-047F-400D-AEBC-4DA8C5C9AC0E}"/>
    <cellStyle name="Normal 9 5 6 3" xfId="4214" xr:uid="{F89D293B-EE37-40BA-A9AB-1D0B29D79147}"/>
    <cellStyle name="Normal 9 5 6 3 2" xfId="5155" xr:uid="{9F1CBA2B-7D91-4CA0-8754-53D237A05860}"/>
    <cellStyle name="Normal 9 5 6 4" xfId="4215" xr:uid="{840351F5-A21D-4712-AA6D-E242695965FA}"/>
    <cellStyle name="Normal 9 5 6 4 2" xfId="5156" xr:uid="{80B0C5CD-2111-4F28-B05A-B32D8D212300}"/>
    <cellStyle name="Normal 9 5 6 5" xfId="4216" xr:uid="{4686B93C-8DCE-4F72-94E8-FEF731CD14FC}"/>
    <cellStyle name="Normal 9 5 6 5 2" xfId="5157" xr:uid="{99B2D3B4-9791-475D-BE2E-E32F368398D1}"/>
    <cellStyle name="Normal 9 5 6 6" xfId="5150" xr:uid="{B069E6B5-73CF-4829-A14D-6E946B5C60F3}"/>
    <cellStyle name="Normal 9 5 7" xfId="2470" xr:uid="{4B7CD365-ED08-4F8F-AE88-2FDB5345B616}"/>
    <cellStyle name="Normal 9 5 7 2" xfId="4217" xr:uid="{C00B60D3-165F-4FE5-8D4A-4B91694D0210}"/>
    <cellStyle name="Normal 9 5 7 2 2" xfId="5159" xr:uid="{DE7B6916-443F-4B72-935B-AB89F1AD1EAB}"/>
    <cellStyle name="Normal 9 5 7 3" xfId="4218" xr:uid="{69046F70-D3BE-4BBC-AE3B-C6E0DCD5302E}"/>
    <cellStyle name="Normal 9 5 7 3 2" xfId="5160" xr:uid="{2256C050-88D2-4CF0-9D65-AEBEF676D633}"/>
    <cellStyle name="Normal 9 5 7 4" xfId="4219" xr:uid="{5F90AD46-9EF0-4E56-94B6-64ED9A09749A}"/>
    <cellStyle name="Normal 9 5 7 4 2" xfId="5161" xr:uid="{1768D47E-9E11-456E-9C51-B5D3CC605989}"/>
    <cellStyle name="Normal 9 5 7 5" xfId="5158" xr:uid="{E7CEC0BB-6F9D-4FAE-A536-F1BA4A62F98E}"/>
    <cellStyle name="Normal 9 5 8" xfId="4220" xr:uid="{4630FEDB-E800-4D4D-A02A-F28EFAA3FFA9}"/>
    <cellStyle name="Normal 9 5 8 2" xfId="4221" xr:uid="{F28782D1-F587-41C7-BC40-13EECD6FA828}"/>
    <cellStyle name="Normal 9 5 8 2 2" xfId="5163" xr:uid="{DE91E0E1-4CAA-470A-B1D1-8E0AE2213FEE}"/>
    <cellStyle name="Normal 9 5 8 3" xfId="4222" xr:uid="{37064BCF-2FB1-4965-B24F-D08F7C435282}"/>
    <cellStyle name="Normal 9 5 8 3 2" xfId="5164" xr:uid="{D9263A14-F0F4-454B-BFBD-8919115820DE}"/>
    <cellStyle name="Normal 9 5 8 4" xfId="4223" xr:uid="{BE271B31-503A-43A7-9F1A-AF3BB82169A8}"/>
    <cellStyle name="Normal 9 5 8 4 2" xfId="5165" xr:uid="{BCF2041B-2C50-4489-BE7A-75602086293B}"/>
    <cellStyle name="Normal 9 5 8 5" xfId="5162" xr:uid="{9F12EC59-930D-4284-9781-883BC3AAEF1F}"/>
    <cellStyle name="Normal 9 5 9" xfId="4224" xr:uid="{9D63E2A4-3B71-464F-88C3-0798C72A5B4F}"/>
    <cellStyle name="Normal 9 5 9 2" xfId="5166" xr:uid="{6CEAC3FB-03CF-4D7F-98DB-E4DEF9F090D8}"/>
    <cellStyle name="Normal 9 6" xfId="180" xr:uid="{9BF12118-375C-48B7-B61A-DA343D8C8BA6}"/>
    <cellStyle name="Normal 9 6 10" xfId="5167" xr:uid="{6658B362-6218-4E89-A836-BD6E43F800A0}"/>
    <cellStyle name="Normal 9 6 2" xfId="181" xr:uid="{C226C160-D2B2-494D-A1C4-BD6BDFF75307}"/>
    <cellStyle name="Normal 9 6 2 2" xfId="423" xr:uid="{E6572E5A-6E1C-42A5-BB07-01D7BCE1C000}"/>
    <cellStyle name="Normal 9 6 2 2 2" xfId="886" xr:uid="{A4A22A68-6809-42AE-ACA0-4776020F0854}"/>
    <cellStyle name="Normal 9 6 2 2 2 2" xfId="2471" xr:uid="{207BBC2C-F037-4D42-8C71-34690085DAB4}"/>
    <cellStyle name="Normal 9 6 2 2 2 2 2" xfId="5171" xr:uid="{19F6E948-A756-449D-A0D0-EFBB12FE4F7F}"/>
    <cellStyle name="Normal 9 6 2 2 2 3" xfId="4225" xr:uid="{B2E15F49-9A35-43B2-9D18-5F0A6FF8B910}"/>
    <cellStyle name="Normal 9 6 2 2 2 3 2" xfId="5172" xr:uid="{704875A2-B5AA-48BB-A2B8-1C2F9274AB3F}"/>
    <cellStyle name="Normal 9 6 2 2 2 4" xfId="4226" xr:uid="{35876CB9-8176-4AF7-8934-3265E26DED5E}"/>
    <cellStyle name="Normal 9 6 2 2 2 4 2" xfId="5173" xr:uid="{66C042AC-8A9E-4899-AF80-A5D03E50BDC7}"/>
    <cellStyle name="Normal 9 6 2 2 2 5" xfId="5170" xr:uid="{414578AA-7357-462D-8675-1AC79DD68747}"/>
    <cellStyle name="Normal 9 6 2 2 3" xfId="2472" xr:uid="{C5450900-1C61-4388-8CCF-FB1EC336E8B6}"/>
    <cellStyle name="Normal 9 6 2 2 3 2" xfId="4227" xr:uid="{3B416F91-F0F3-4A89-9D37-64CFB47470DD}"/>
    <cellStyle name="Normal 9 6 2 2 3 2 2" xfId="5175" xr:uid="{A401AA3C-6C83-4A73-A452-F9C5351F55EA}"/>
    <cellStyle name="Normal 9 6 2 2 3 3" xfId="4228" xr:uid="{F65DB2C8-56A1-4EC9-95E1-3B095C31CA51}"/>
    <cellStyle name="Normal 9 6 2 2 3 3 2" xfId="5176" xr:uid="{691D2819-F4AD-4FF6-8846-915D51B5A760}"/>
    <cellStyle name="Normal 9 6 2 2 3 4" xfId="4229" xr:uid="{6EAF90F3-B037-4374-A7C2-FE362A4F7028}"/>
    <cellStyle name="Normal 9 6 2 2 3 4 2" xfId="5177" xr:uid="{9B98B15D-75EC-438C-AAF4-66C4115FF8EF}"/>
    <cellStyle name="Normal 9 6 2 2 3 5" xfId="5174" xr:uid="{6D5938B2-3645-4FBD-807B-0FACD552B871}"/>
    <cellStyle name="Normal 9 6 2 2 4" xfId="4230" xr:uid="{5B8F7473-6CE4-4884-8A12-1CF31A223DA6}"/>
    <cellStyle name="Normal 9 6 2 2 4 2" xfId="5178" xr:uid="{10BA6FEF-4D8D-45F0-A779-7B78EA43A360}"/>
    <cellStyle name="Normal 9 6 2 2 5" xfId="4231" xr:uid="{98156CC7-D978-4082-95CB-635F4F10C40C}"/>
    <cellStyle name="Normal 9 6 2 2 5 2" xfId="5179" xr:uid="{E659FA8B-EC3A-400B-B730-DF9AADA4251E}"/>
    <cellStyle name="Normal 9 6 2 2 6" xfId="4232" xr:uid="{01A11F33-5C66-4258-BCFC-3B590C876B69}"/>
    <cellStyle name="Normal 9 6 2 2 6 2" xfId="5180" xr:uid="{C0EA8BB6-1413-4F80-8920-7DBDA254C0E7}"/>
    <cellStyle name="Normal 9 6 2 2 7" xfId="5169" xr:uid="{0DBECAE3-24D8-4A37-BC69-F17B3F7F3468}"/>
    <cellStyle name="Normal 9 6 2 3" xfId="887" xr:uid="{009644B5-DE9B-4757-935F-17210BBCB1C6}"/>
    <cellStyle name="Normal 9 6 2 3 2" xfId="2473" xr:uid="{8EFA8F96-AD27-4D2F-871F-9CB0CDA3B266}"/>
    <cellStyle name="Normal 9 6 2 3 2 2" xfId="4233" xr:uid="{59DF9FC0-BD16-480B-B696-549576B167BC}"/>
    <cellStyle name="Normal 9 6 2 3 2 2 2" xfId="5183" xr:uid="{291A4CC5-863B-48A3-9876-BA08956203C4}"/>
    <cellStyle name="Normal 9 6 2 3 2 3" xfId="4234" xr:uid="{D9BC9CCF-965B-479A-B756-213F613ECAA2}"/>
    <cellStyle name="Normal 9 6 2 3 2 3 2" xfId="5184" xr:uid="{ED2EF3B3-B4E1-40FC-BCCE-8E9BF435432C}"/>
    <cellStyle name="Normal 9 6 2 3 2 4" xfId="4235" xr:uid="{62897039-EDF6-4700-9F47-6F27C902BFB9}"/>
    <cellStyle name="Normal 9 6 2 3 2 4 2" xfId="5185" xr:uid="{5661CE40-BC0E-4536-9709-49E29D19CEDB}"/>
    <cellStyle name="Normal 9 6 2 3 2 5" xfId="5182" xr:uid="{5966AF51-8C3C-4309-AE48-CF5F72404C53}"/>
    <cellStyle name="Normal 9 6 2 3 3" xfId="4236" xr:uid="{F099C321-C3D6-4AA8-9630-0229D972F7DB}"/>
    <cellStyle name="Normal 9 6 2 3 3 2" xfId="5186" xr:uid="{F7691AAA-FCED-44BB-897F-30A3291F771C}"/>
    <cellStyle name="Normal 9 6 2 3 4" xfId="4237" xr:uid="{36F904EC-1712-42EC-8CEB-848522735EF4}"/>
    <cellStyle name="Normal 9 6 2 3 4 2" xfId="5187" xr:uid="{7265DA03-C651-4DD9-974F-935BFD27C676}"/>
    <cellStyle name="Normal 9 6 2 3 5" xfId="4238" xr:uid="{65CBDF2E-9D54-465B-8030-5072044DAE47}"/>
    <cellStyle name="Normal 9 6 2 3 5 2" xfId="5188" xr:uid="{5433A34D-F51E-4C7A-B51C-2DD4D876306E}"/>
    <cellStyle name="Normal 9 6 2 3 6" xfId="5181" xr:uid="{D252C14C-DD07-4CF7-9751-601CAE7A0B94}"/>
    <cellStyle name="Normal 9 6 2 4" xfId="2474" xr:uid="{6A9C160D-0038-457A-A10F-382D02A94546}"/>
    <cellStyle name="Normal 9 6 2 4 2" xfId="4239" xr:uid="{C208C612-8D36-4D1D-BC17-8C64A585DEE9}"/>
    <cellStyle name="Normal 9 6 2 4 2 2" xfId="5190" xr:uid="{4F78C571-146E-4537-AE37-7DF074033E73}"/>
    <cellStyle name="Normal 9 6 2 4 3" xfId="4240" xr:uid="{9807166C-9D01-4C81-B2B4-DC3E9DF3E720}"/>
    <cellStyle name="Normal 9 6 2 4 3 2" xfId="5191" xr:uid="{CDB6A7A1-9926-478F-AC1F-6CA0FC055E6C}"/>
    <cellStyle name="Normal 9 6 2 4 4" xfId="4241" xr:uid="{F8ED777F-7D6B-4274-A40E-40842EDDF9AD}"/>
    <cellStyle name="Normal 9 6 2 4 4 2" xfId="5192" xr:uid="{D3D6819E-E456-4D54-8C4D-CF1A501C82C4}"/>
    <cellStyle name="Normal 9 6 2 4 5" xfId="5189" xr:uid="{9FA89B92-7FCA-46EC-AA74-F14D4DDCADD1}"/>
    <cellStyle name="Normal 9 6 2 5" xfId="4242" xr:uid="{49620884-DB56-47EF-9D34-A8C7815B8F1A}"/>
    <cellStyle name="Normal 9 6 2 5 2" xfId="4243" xr:uid="{AF358334-5613-4A62-8027-C32174F83A9E}"/>
    <cellStyle name="Normal 9 6 2 5 2 2" xfId="5194" xr:uid="{76CD7898-995A-4647-B839-1618C8EE4C22}"/>
    <cellStyle name="Normal 9 6 2 5 3" xfId="4244" xr:uid="{6BE4A618-1400-4E42-B524-829190CE5AEF}"/>
    <cellStyle name="Normal 9 6 2 5 3 2" xfId="5195" xr:uid="{72ED469B-49DB-4044-8C28-57AABB82949D}"/>
    <cellStyle name="Normal 9 6 2 5 4" xfId="4245" xr:uid="{CA34B2CA-B483-450A-9D27-1B4E03C8EC99}"/>
    <cellStyle name="Normal 9 6 2 5 4 2" xfId="5196" xr:uid="{A9E98546-14BA-48B5-96DA-07808925F9C0}"/>
    <cellStyle name="Normal 9 6 2 5 5" xfId="5193" xr:uid="{CC43D6D0-A2CC-469A-B580-A2B6BC7D4EB7}"/>
    <cellStyle name="Normal 9 6 2 6" xfId="4246" xr:uid="{DAD36683-03C1-474A-8ADE-630B4ADE2AA7}"/>
    <cellStyle name="Normal 9 6 2 6 2" xfId="5197" xr:uid="{C7B1ACC5-7702-4A5A-8ECF-ABDFC3E6D015}"/>
    <cellStyle name="Normal 9 6 2 7" xfId="4247" xr:uid="{D993EBB4-B39A-4AE5-8BC3-5D612EEB579B}"/>
    <cellStyle name="Normal 9 6 2 7 2" xfId="5198" xr:uid="{16E6BC94-4BDB-4EF9-B721-D9F61FD80E16}"/>
    <cellStyle name="Normal 9 6 2 8" xfId="4248" xr:uid="{921529B2-070C-4A4C-9986-BE4EB766CE4D}"/>
    <cellStyle name="Normal 9 6 2 8 2" xfId="5199" xr:uid="{DCF727C3-520B-4AE8-A188-D32EF2C41971}"/>
    <cellStyle name="Normal 9 6 2 9" xfId="5168" xr:uid="{95A7E95B-6917-461A-9223-29AE4C254575}"/>
    <cellStyle name="Normal 9 6 3" xfId="424" xr:uid="{04F6F7E1-AB18-4F6C-8B0C-8840AFE96FCF}"/>
    <cellStyle name="Normal 9 6 3 2" xfId="888" xr:uid="{60A19A61-B41F-458A-94B8-E4FEE6DB7332}"/>
    <cellStyle name="Normal 9 6 3 2 2" xfId="889" xr:uid="{7A46CF73-6642-404C-9764-CF2BB70CCAF2}"/>
    <cellStyle name="Normal 9 6 3 2 2 2" xfId="5202" xr:uid="{258984EC-C3AF-4B17-B77B-3C3F3E2C3BBD}"/>
    <cellStyle name="Normal 9 6 3 2 3" xfId="4249" xr:uid="{F8B03BCA-EA4A-4EE4-853A-C25E0D301184}"/>
    <cellStyle name="Normal 9 6 3 2 3 2" xfId="5203" xr:uid="{3C07CA85-1697-493D-85D0-1DFDA9F77C0B}"/>
    <cellStyle name="Normal 9 6 3 2 4" xfId="4250" xr:uid="{4BA57B9C-5D8A-4154-AE45-BD9F5F54CC21}"/>
    <cellStyle name="Normal 9 6 3 2 4 2" xfId="5204" xr:uid="{12C17DB9-9F24-4722-BF40-B3C1AAD98220}"/>
    <cellStyle name="Normal 9 6 3 2 5" xfId="5201" xr:uid="{983427DD-2FFD-499E-B823-A392BA6C9024}"/>
    <cellStyle name="Normal 9 6 3 3" xfId="890" xr:uid="{2F611CFE-F6D8-46E4-9675-B571EC5690C6}"/>
    <cellStyle name="Normal 9 6 3 3 2" xfId="4251" xr:uid="{200647A4-54DB-46A5-83D5-64C16C2FBBD9}"/>
    <cellStyle name="Normal 9 6 3 3 2 2" xfId="5206" xr:uid="{D473B992-8AF8-44A9-AC6C-5E384E4B977C}"/>
    <cellStyle name="Normal 9 6 3 3 3" xfId="4252" xr:uid="{915504E1-16E9-4700-9D81-B7B110A188F5}"/>
    <cellStyle name="Normal 9 6 3 3 3 2" xfId="5207" xr:uid="{54330B1E-BEBC-4E3D-ACB8-C8146394D45D}"/>
    <cellStyle name="Normal 9 6 3 3 4" xfId="4253" xr:uid="{F47140A7-4BE2-4FB7-AED7-B5555F19B712}"/>
    <cellStyle name="Normal 9 6 3 3 4 2" xfId="5208" xr:uid="{35B94CC7-C75D-4EBB-8797-6909878AA3E8}"/>
    <cellStyle name="Normal 9 6 3 3 5" xfId="5205" xr:uid="{FC447344-27D5-4FE7-B39B-3EBA2E11C164}"/>
    <cellStyle name="Normal 9 6 3 4" xfId="4254" xr:uid="{0D65DBC0-1C7B-4CD6-BB76-9EA221FB5304}"/>
    <cellStyle name="Normal 9 6 3 4 2" xfId="5209" xr:uid="{D24DD592-42EA-42BF-BB5A-8D38D278E01F}"/>
    <cellStyle name="Normal 9 6 3 5" xfId="4255" xr:uid="{894A592F-3AEF-4C4A-A028-5F3FDE2B2919}"/>
    <cellStyle name="Normal 9 6 3 5 2" xfId="5210" xr:uid="{1ECA4503-96C5-4D71-B936-7CE6A5A942C7}"/>
    <cellStyle name="Normal 9 6 3 6" xfId="4256" xr:uid="{A4BEC8A3-69D2-43C1-AE2C-38D04224D30A}"/>
    <cellStyle name="Normal 9 6 3 6 2" xfId="5211" xr:uid="{A53BF17A-538B-4A23-A24C-2E0FC1D85A7C}"/>
    <cellStyle name="Normal 9 6 3 7" xfId="5200" xr:uid="{CBE9C0E6-0E9D-4F03-957B-3B28F84ACF99}"/>
    <cellStyle name="Normal 9 6 4" xfId="425" xr:uid="{1BAA54A5-5EE5-4492-A7B2-D27C47327EE4}"/>
    <cellStyle name="Normal 9 6 4 2" xfId="891" xr:uid="{F5C8CE65-C3F7-466E-ADFB-2CB0FEB301CC}"/>
    <cellStyle name="Normal 9 6 4 2 2" xfId="4257" xr:uid="{737FA4E8-02A8-4442-B5AE-DBE8F76E6CFB}"/>
    <cellStyle name="Normal 9 6 4 2 2 2" xfId="5214" xr:uid="{6A825C4E-A361-4456-BAD8-F6033082CF14}"/>
    <cellStyle name="Normal 9 6 4 2 3" xfId="4258" xr:uid="{FFB8E234-9C62-4B2D-AC31-E06C4C790754}"/>
    <cellStyle name="Normal 9 6 4 2 3 2" xfId="5215" xr:uid="{00FC1A74-892E-44D3-BC79-9633E92CFAD6}"/>
    <cellStyle name="Normal 9 6 4 2 4" xfId="4259" xr:uid="{7F11CF3D-D0D8-4D84-B799-E42D6E8D3BFA}"/>
    <cellStyle name="Normal 9 6 4 2 4 2" xfId="5216" xr:uid="{65999AEF-C433-432F-A341-156E7697FEE4}"/>
    <cellStyle name="Normal 9 6 4 2 5" xfId="5213" xr:uid="{6C391927-59C5-4534-B318-F3B58C11BD21}"/>
    <cellStyle name="Normal 9 6 4 3" xfId="4260" xr:uid="{5CB88D63-CFEC-4AB1-B31A-C18B341C9C60}"/>
    <cellStyle name="Normal 9 6 4 3 2" xfId="5217" xr:uid="{50F99E1C-250F-4A56-870D-28666E46436E}"/>
    <cellStyle name="Normal 9 6 4 4" xfId="4261" xr:uid="{FD6821D1-1DD8-46B3-8384-E218C2A50AD0}"/>
    <cellStyle name="Normal 9 6 4 4 2" xfId="5218" xr:uid="{7F7FEABF-49B6-49C0-8486-C941502E3568}"/>
    <cellStyle name="Normal 9 6 4 5" xfId="4262" xr:uid="{F2BAD605-B194-4879-ADEC-8A417E9E9AB0}"/>
    <cellStyle name="Normal 9 6 4 5 2" xfId="5219" xr:uid="{62451AED-A6FD-43F3-84D6-07208F71A62D}"/>
    <cellStyle name="Normal 9 6 4 6" xfId="5212" xr:uid="{876683AD-6591-4F53-8CD6-853EE4BF7393}"/>
    <cellStyle name="Normal 9 6 5" xfId="892" xr:uid="{5E5F9177-FFA0-4514-9C74-4AE5E155099D}"/>
    <cellStyle name="Normal 9 6 5 2" xfId="4263" xr:uid="{A0C7C730-748A-44D5-AAFB-7CDC0FD94C5D}"/>
    <cellStyle name="Normal 9 6 5 2 2" xfId="5221" xr:uid="{92697834-4BA0-45E5-AED4-E520069E4914}"/>
    <cellStyle name="Normal 9 6 5 3" xfId="4264" xr:uid="{28D8D3E0-9921-4D40-BE1F-F2E4D8F79D66}"/>
    <cellStyle name="Normal 9 6 5 3 2" xfId="5222" xr:uid="{31F8A7C6-4B9E-446B-9956-EB39E72E6392}"/>
    <cellStyle name="Normal 9 6 5 4" xfId="4265" xr:uid="{8736C48E-33AC-4A97-BC63-08543629505E}"/>
    <cellStyle name="Normal 9 6 5 4 2" xfId="5223" xr:uid="{6C2A4FA8-452D-47F7-B330-DDC891D73416}"/>
    <cellStyle name="Normal 9 6 5 5" xfId="5220" xr:uid="{09E9A46F-143C-4549-9A04-C4AD111A9EA8}"/>
    <cellStyle name="Normal 9 6 6" xfId="4266" xr:uid="{231A9195-C477-45C9-98EF-6FDEA8591BFF}"/>
    <cellStyle name="Normal 9 6 6 2" xfId="4267" xr:uid="{3293B7FC-F9B8-408B-98B2-5551E6170D67}"/>
    <cellStyle name="Normal 9 6 6 2 2" xfId="5225" xr:uid="{59311B9E-64C2-4E8C-9667-229BE4170D24}"/>
    <cellStyle name="Normal 9 6 6 3" xfId="4268" xr:uid="{70FDE9FC-8ED3-4BF7-9BCA-93FC5C6950D7}"/>
    <cellStyle name="Normal 9 6 6 3 2" xfId="5226" xr:uid="{6AA3F9FB-0A68-4B7A-B148-2C647F2D7E0A}"/>
    <cellStyle name="Normal 9 6 6 4" xfId="4269" xr:uid="{A035DF0C-5B59-4565-A0A5-E36BF44B8C57}"/>
    <cellStyle name="Normal 9 6 6 4 2" xfId="5227" xr:uid="{984522A9-2719-4381-853F-216F7B264DB7}"/>
    <cellStyle name="Normal 9 6 6 5" xfId="5224" xr:uid="{43F8EAE6-3E01-4A2F-8CC0-808F4AC3EEDA}"/>
    <cellStyle name="Normal 9 6 7" xfId="4270" xr:uid="{F0EA2456-1622-4E2A-B434-01E5647BF98D}"/>
    <cellStyle name="Normal 9 6 7 2" xfId="5228" xr:uid="{4CE98C9A-2E1A-49C2-B1EA-CCDD8728B850}"/>
    <cellStyle name="Normal 9 6 8" xfId="4271" xr:uid="{E30F6871-7522-45ED-8F79-A6175EC908DE}"/>
    <cellStyle name="Normal 9 6 8 2" xfId="5229" xr:uid="{FC4AD002-487C-4AFC-A4F2-01B6843A001B}"/>
    <cellStyle name="Normal 9 6 9" xfId="4272" xr:uid="{CC74C8B9-17F2-43F6-9D66-2C629548D89A}"/>
    <cellStyle name="Normal 9 6 9 2" xfId="5230" xr:uid="{8E29E329-76A7-4F8D-A8CF-11C9629A6B2F}"/>
    <cellStyle name="Normal 9 7" xfId="182" xr:uid="{5CC0D1A6-A15D-42EB-B69E-627051E8CF2C}"/>
    <cellStyle name="Normal 9 7 2" xfId="426" xr:uid="{95799186-2ABD-49E0-ACB9-F0006031BA86}"/>
    <cellStyle name="Normal 9 7 2 2" xfId="893" xr:uid="{CEDACD61-CC26-4A36-8312-89B9A39252FA}"/>
    <cellStyle name="Normal 9 7 2 2 2" xfId="2475" xr:uid="{656B5114-BBA3-439B-A442-91B96B151CA0}"/>
    <cellStyle name="Normal 9 7 2 2 2 2" xfId="2476" xr:uid="{30F054CF-57F6-4545-BE3A-2E2071855996}"/>
    <cellStyle name="Normal 9 7 2 2 2 2 2" xfId="5235" xr:uid="{0B9725EE-C1EF-4B36-92F4-60D08453E4C6}"/>
    <cellStyle name="Normal 9 7 2 2 2 3" xfId="5234" xr:uid="{31EF6D67-9280-4DE0-B17A-01BF690DD692}"/>
    <cellStyle name="Normal 9 7 2 2 3" xfId="2477" xr:uid="{5F05DE75-DB22-400F-AD82-AA2288C9CCFE}"/>
    <cellStyle name="Normal 9 7 2 2 3 2" xfId="5236" xr:uid="{983E8D65-2F21-43FC-8B09-60DEE063A537}"/>
    <cellStyle name="Normal 9 7 2 2 4" xfId="4273" xr:uid="{47B2B7FA-8A97-47B0-AFA5-C88305967E17}"/>
    <cellStyle name="Normal 9 7 2 2 4 2" xfId="5237" xr:uid="{BC9DA644-7D71-4AB1-97AE-FC641A67AF1D}"/>
    <cellStyle name="Normal 9 7 2 2 5" xfId="5233" xr:uid="{500E8361-40AB-4B37-BCA9-292034FE4BF9}"/>
    <cellStyle name="Normal 9 7 2 3" xfId="2478" xr:uid="{5EFC76AC-B6FD-4718-ACF0-7832CA9E06B8}"/>
    <cellStyle name="Normal 9 7 2 3 2" xfId="2479" xr:uid="{68C61EC7-36DF-4DFD-B3E8-D34798912F99}"/>
    <cellStyle name="Normal 9 7 2 3 2 2" xfId="5239" xr:uid="{EA26DDE6-61C7-4045-A593-CC37D681C4D7}"/>
    <cellStyle name="Normal 9 7 2 3 3" xfId="4274" xr:uid="{FEC9AB30-C8A5-4877-BE22-50369109EDDB}"/>
    <cellStyle name="Normal 9 7 2 3 3 2" xfId="5240" xr:uid="{082CDE68-1AB9-4133-878B-CD38C9BB7191}"/>
    <cellStyle name="Normal 9 7 2 3 4" xfId="4275" xr:uid="{968DCF76-4933-48DB-9971-C686E735F666}"/>
    <cellStyle name="Normal 9 7 2 3 4 2" xfId="5241" xr:uid="{4D49AF3E-FB16-4719-99D6-BCA07AE788A5}"/>
    <cellStyle name="Normal 9 7 2 3 5" xfId="5238" xr:uid="{247F030D-E9B3-4C1C-A50B-3A22CD9D38FF}"/>
    <cellStyle name="Normal 9 7 2 4" xfId="2480" xr:uid="{D820F9A9-7D73-49F2-9D08-5DF99B058C7A}"/>
    <cellStyle name="Normal 9 7 2 4 2" xfId="5242" xr:uid="{4ACBB6A4-6C06-40D8-9F56-85BC8FF6065C}"/>
    <cellStyle name="Normal 9 7 2 5" xfId="4276" xr:uid="{2259580C-4820-4E07-88B2-ADD6A61BE55A}"/>
    <cellStyle name="Normal 9 7 2 5 2" xfId="5243" xr:uid="{AAF8A2E9-0447-4AA0-82D9-C1BC4B16C4B6}"/>
    <cellStyle name="Normal 9 7 2 6" xfId="4277" xr:uid="{4DD5E2E1-F076-4746-9D23-6E036EF4F598}"/>
    <cellStyle name="Normal 9 7 2 6 2" xfId="5244" xr:uid="{FED044D3-3B58-4FD6-8B44-EE83EB405334}"/>
    <cellStyle name="Normal 9 7 2 7" xfId="5232" xr:uid="{53CE0DBA-7F76-46EA-8F3A-5F3E41951D4E}"/>
    <cellStyle name="Normal 9 7 3" xfId="894" xr:uid="{B5A5C41D-A603-4930-951C-240AE85C859B}"/>
    <cellStyle name="Normal 9 7 3 2" xfId="2481" xr:uid="{27096D11-6392-45B2-A265-14DC6FD3D07D}"/>
    <cellStyle name="Normal 9 7 3 2 2" xfId="2482" xr:uid="{6D8AF596-83DD-4C4B-AFCA-2BADE8359CE6}"/>
    <cellStyle name="Normal 9 7 3 2 2 2" xfId="5247" xr:uid="{693A59E8-5529-4A13-BA6F-C1CB65063D6A}"/>
    <cellStyle name="Normal 9 7 3 2 3" xfId="4278" xr:uid="{E5FAB3C0-0AE4-43DB-A626-FEDEB11496EB}"/>
    <cellStyle name="Normal 9 7 3 2 3 2" xfId="5248" xr:uid="{998B6DED-4814-4394-8EA4-451299B44E6F}"/>
    <cellStyle name="Normal 9 7 3 2 4" xfId="4279" xr:uid="{F1B3C8F0-85C3-470E-BB52-56206A1020C3}"/>
    <cellStyle name="Normal 9 7 3 2 4 2" xfId="5249" xr:uid="{83F7F85C-6C1B-4A27-A012-B6BC9A62AA15}"/>
    <cellStyle name="Normal 9 7 3 2 5" xfId="5246" xr:uid="{3D7363B0-4261-478A-97C5-DC6636F04652}"/>
    <cellStyle name="Normal 9 7 3 3" xfId="2483" xr:uid="{36A6A256-F7FC-4100-AF66-ED06367BEBC0}"/>
    <cellStyle name="Normal 9 7 3 3 2" xfId="5250" xr:uid="{11A9291D-1E6F-4E4E-B175-D24204017246}"/>
    <cellStyle name="Normal 9 7 3 4" xfId="4280" xr:uid="{62BFAA4C-8607-419D-A795-67EAE192CA1D}"/>
    <cellStyle name="Normal 9 7 3 4 2" xfId="5251" xr:uid="{8127D338-9BA9-4156-9FD8-D870DE589D4F}"/>
    <cellStyle name="Normal 9 7 3 5" xfId="4281" xr:uid="{26671396-E9B0-4631-ADFD-8B0F561CD76D}"/>
    <cellStyle name="Normal 9 7 3 5 2" xfId="5252" xr:uid="{B8D42CBB-6562-4ACB-B738-116F743943C7}"/>
    <cellStyle name="Normal 9 7 3 6" xfId="5245" xr:uid="{95B6CC94-E9C9-4FEA-BF45-7A395194D2FE}"/>
    <cellStyle name="Normal 9 7 4" xfId="2484" xr:uid="{66EB7FFB-E5AC-49D7-96AB-A04AA87F9BB2}"/>
    <cellStyle name="Normal 9 7 4 2" xfId="2485" xr:uid="{F1B97C61-F56E-438E-9FB6-D5E004E71048}"/>
    <cellStyle name="Normal 9 7 4 2 2" xfId="5254" xr:uid="{49D32651-BB2A-4BF0-8BDF-1F09BA5FAD92}"/>
    <cellStyle name="Normal 9 7 4 3" xfId="4282" xr:uid="{A0397510-7C4A-4D27-B19E-867DA3AD1109}"/>
    <cellStyle name="Normal 9 7 4 3 2" xfId="5255" xr:uid="{40E0D900-28DD-4C6D-A0F3-26B219206680}"/>
    <cellStyle name="Normal 9 7 4 4" xfId="4283" xr:uid="{1CEDDA58-B986-491E-94A1-CE2E12432183}"/>
    <cellStyle name="Normal 9 7 4 4 2" xfId="5256" xr:uid="{3075B6F7-BBE8-415F-8F27-230D7D76AB54}"/>
    <cellStyle name="Normal 9 7 4 5" xfId="5253" xr:uid="{566F15A0-860F-4A65-B770-76FC487AAB4D}"/>
    <cellStyle name="Normal 9 7 5" xfId="2486" xr:uid="{E8C350BF-53AE-468B-B3AF-2AC67F215C15}"/>
    <cellStyle name="Normal 9 7 5 2" xfId="4284" xr:uid="{DC2ECC62-C491-49F8-AB5F-692B75F0DE28}"/>
    <cellStyle name="Normal 9 7 5 2 2" xfId="5258" xr:uid="{1741789B-37A4-45D1-8B77-3634EF99088D}"/>
    <cellStyle name="Normal 9 7 5 3" xfId="4285" xr:uid="{D7F3390A-0111-44F0-9A21-4607FFCDAFC9}"/>
    <cellStyle name="Normal 9 7 5 3 2" xfId="5259" xr:uid="{EA880D70-D0C2-47EC-B3F9-5F21D42692EB}"/>
    <cellStyle name="Normal 9 7 5 4" xfId="4286" xr:uid="{C3CD1383-89DB-430F-8520-5575594D3FFC}"/>
    <cellStyle name="Normal 9 7 5 4 2" xfId="5260" xr:uid="{1856C588-DE7B-4E53-80F4-FA6C6622383D}"/>
    <cellStyle name="Normal 9 7 5 5" xfId="5257" xr:uid="{4502D1AE-3077-4088-AC57-DF2867623C57}"/>
    <cellStyle name="Normal 9 7 6" xfId="4287" xr:uid="{86279168-7C3B-4126-A435-5A0F9A9F2C0D}"/>
    <cellStyle name="Normal 9 7 6 2" xfId="5261" xr:uid="{34199938-28D5-45AD-B25B-1825121A1ADE}"/>
    <cellStyle name="Normal 9 7 7" xfId="4288" xr:uid="{3A1FC890-D59A-40C7-9B27-FB9774FD18F3}"/>
    <cellStyle name="Normal 9 7 7 2" xfId="5262" xr:uid="{79DAACB0-6503-43F2-9673-722D6C1FD0DC}"/>
    <cellStyle name="Normal 9 7 8" xfId="4289" xr:uid="{12CA47DC-6C54-43E7-940B-1EFC57159C67}"/>
    <cellStyle name="Normal 9 7 8 2" xfId="5263" xr:uid="{EAEAE521-DB5C-43A6-96B5-64FE8148985E}"/>
    <cellStyle name="Normal 9 7 9" xfId="5231" xr:uid="{1370A733-5495-482D-922D-4F7BC96F6ABB}"/>
    <cellStyle name="Normal 9 8" xfId="427" xr:uid="{21A24D4E-D9DA-462E-994E-B33BEEF24251}"/>
    <cellStyle name="Normal 9 8 2" xfId="895" xr:uid="{B9F7368B-32AB-4074-AA10-0F1A37910B93}"/>
    <cellStyle name="Normal 9 8 2 2" xfId="896" xr:uid="{0F759A81-14C5-4D84-A6B5-2719B8B17FC7}"/>
    <cellStyle name="Normal 9 8 2 2 2" xfId="2487" xr:uid="{018239E1-FA35-43D9-B824-E0AAF8429115}"/>
    <cellStyle name="Normal 9 8 2 2 2 2" xfId="5267" xr:uid="{23DB056D-A2A4-432F-8DE7-7D914EED26D1}"/>
    <cellStyle name="Normal 9 8 2 2 3" xfId="4290" xr:uid="{2E4344E6-164D-4A5A-84D7-A49D4DFEE18C}"/>
    <cellStyle name="Normal 9 8 2 2 3 2" xfId="5268" xr:uid="{33F91DEC-F0BC-45AC-90D6-0DCC769BC665}"/>
    <cellStyle name="Normal 9 8 2 2 4" xfId="4291" xr:uid="{D592E451-50A3-40D2-8B9F-4E328D9A6203}"/>
    <cellStyle name="Normal 9 8 2 2 4 2" xfId="5269" xr:uid="{19D13A97-86CC-40B2-9144-4A9EF12A4F09}"/>
    <cellStyle name="Normal 9 8 2 2 5" xfId="5266" xr:uid="{6A004FF1-D461-4AD0-9D38-2AC647739428}"/>
    <cellStyle name="Normal 9 8 2 3" xfId="2488" xr:uid="{CEA78D85-9BB5-4E0F-87C4-553D2851073E}"/>
    <cellStyle name="Normal 9 8 2 3 2" xfId="5270" xr:uid="{F72AE174-2EAF-445E-B3B1-C2E8D282DA18}"/>
    <cellStyle name="Normal 9 8 2 4" xfId="4292" xr:uid="{4F5A04E1-EFA0-4A5F-A7E1-66D07D51D992}"/>
    <cellStyle name="Normal 9 8 2 4 2" xfId="5271" xr:uid="{F8FE5572-E2DF-40A8-834A-1A755F973276}"/>
    <cellStyle name="Normal 9 8 2 5" xfId="4293" xr:uid="{FA170E48-FE22-469D-A3D8-80B98822201F}"/>
    <cellStyle name="Normal 9 8 2 5 2" xfId="5272" xr:uid="{C4109662-1237-46C3-8177-4A19FDF9DEED}"/>
    <cellStyle name="Normal 9 8 2 6" xfId="5265" xr:uid="{F0275B59-2BC0-40DC-9C8B-EE293C30D47F}"/>
    <cellStyle name="Normal 9 8 3" xfId="897" xr:uid="{DBD58477-58B1-4917-8EFF-864E1E053C91}"/>
    <cellStyle name="Normal 9 8 3 2" xfId="2489" xr:uid="{453D5821-80CE-48FC-89B2-451636DC1E90}"/>
    <cellStyle name="Normal 9 8 3 2 2" xfId="5274" xr:uid="{5E936CCE-58A5-4EEA-BCF6-E59FC99C5997}"/>
    <cellStyle name="Normal 9 8 3 3" xfId="4294" xr:uid="{54231272-377B-4873-B5F1-A5FCD413E617}"/>
    <cellStyle name="Normal 9 8 3 3 2" xfId="5275" xr:uid="{C5088ADC-0CE3-4E48-9ACE-1D7F2B0A6F87}"/>
    <cellStyle name="Normal 9 8 3 4" xfId="4295" xr:uid="{B0E7B06A-9CA3-4BDE-AC6C-1695D9D01343}"/>
    <cellStyle name="Normal 9 8 3 4 2" xfId="5276" xr:uid="{DBB0D12B-6959-43A5-9EBB-F8476ABF71A1}"/>
    <cellStyle name="Normal 9 8 3 5" xfId="5273" xr:uid="{250BEA3A-F5AB-4814-A27F-376772CA8B47}"/>
    <cellStyle name="Normal 9 8 4" xfId="2490" xr:uid="{4A71EAA0-8E39-4C7A-A0D9-847DBC86379C}"/>
    <cellStyle name="Normal 9 8 4 2" xfId="4296" xr:uid="{4B44854B-07C6-47AF-82AA-E90D63A19935}"/>
    <cellStyle name="Normal 9 8 4 2 2" xfId="5278" xr:uid="{0F285D61-45AD-4B7F-952E-FCDD4F609C31}"/>
    <cellStyle name="Normal 9 8 4 3" xfId="4297" xr:uid="{CB5092FD-BC9F-4F8B-AC7E-4B0ED0842CD5}"/>
    <cellStyle name="Normal 9 8 4 3 2" xfId="5279" xr:uid="{521E8361-F749-430A-BD57-93ED3C9EC40A}"/>
    <cellStyle name="Normal 9 8 4 4" xfId="4298" xr:uid="{BFBE9ACE-EBFF-4E98-9882-7066F722AA1F}"/>
    <cellStyle name="Normal 9 8 4 4 2" xfId="5280" xr:uid="{3DBEE49D-DBC9-489B-A3AA-C7F914440B24}"/>
    <cellStyle name="Normal 9 8 4 5" xfId="5277" xr:uid="{73F7F48E-7338-422D-8E8F-49195350B1EC}"/>
    <cellStyle name="Normal 9 8 5" xfId="4299" xr:uid="{D9E7FEA9-504A-45C5-BB7B-83FE6B8BC86D}"/>
    <cellStyle name="Normal 9 8 5 2" xfId="5281" xr:uid="{D8DF4CCC-5FE6-4670-BA48-E4C164AB0192}"/>
    <cellStyle name="Normal 9 8 6" xfId="4300" xr:uid="{E8071B8F-3D66-44D5-833E-6C689D31070C}"/>
    <cellStyle name="Normal 9 8 6 2" xfId="5282" xr:uid="{CE3F9F97-B4FC-45D2-93B3-D3824785C2EA}"/>
    <cellStyle name="Normal 9 8 7" xfId="4301" xr:uid="{AB718D0C-61C4-484A-B62B-1F4584A6F8E4}"/>
    <cellStyle name="Normal 9 8 7 2" xfId="5283" xr:uid="{8E6FA08D-6480-4F1F-BB79-D88CDB32433C}"/>
    <cellStyle name="Normal 9 8 8" xfId="5264" xr:uid="{1570BF24-5613-4AC3-AC77-E3257D950A18}"/>
    <cellStyle name="Normal 9 9" xfId="428" xr:uid="{6E75D568-430C-42DF-BA00-C10B9FB87D69}"/>
    <cellStyle name="Normal 9 9 2" xfId="898" xr:uid="{751C811D-233F-4040-BC50-B55AFE8035D5}"/>
    <cellStyle name="Normal 9 9 2 2" xfId="2491" xr:uid="{C5D90236-CCD5-4EAC-95E6-88EA0647E521}"/>
    <cellStyle name="Normal 9 9 2 2 2" xfId="5286" xr:uid="{6B2EC73B-5AF0-4E24-B0F9-C67FEB786604}"/>
    <cellStyle name="Normal 9 9 2 3" xfId="4302" xr:uid="{EBA0375A-F614-400B-81D8-DCFDC140868D}"/>
    <cellStyle name="Normal 9 9 2 3 2" xfId="5287" xr:uid="{DB5BE706-FB34-4503-8F35-6E01DF6C754E}"/>
    <cellStyle name="Normal 9 9 2 4" xfId="4303" xr:uid="{D7966212-7AFF-4E2A-B60C-50ED71401DD4}"/>
    <cellStyle name="Normal 9 9 2 4 2" xfId="5288" xr:uid="{2211A5F9-647E-460A-BAB8-F064E5CD1C1F}"/>
    <cellStyle name="Normal 9 9 2 5" xfId="5285" xr:uid="{F0C64317-A486-4AAA-90B1-75AE29B62637}"/>
    <cellStyle name="Normal 9 9 3" xfId="2492" xr:uid="{DC82614C-F856-4721-90A8-54FE2A05BB15}"/>
    <cellStyle name="Normal 9 9 3 2" xfId="4304" xr:uid="{15C8BA38-8E96-4FF0-BB49-863053C2F8B4}"/>
    <cellStyle name="Normal 9 9 3 2 2" xfId="5290" xr:uid="{09D33EB4-CE1E-44FE-B4B2-6A4F463D4E2C}"/>
    <cellStyle name="Normal 9 9 3 3" xfId="4305" xr:uid="{0C375771-B8D7-49EF-9395-B8D3691831B4}"/>
    <cellStyle name="Normal 9 9 3 3 2" xfId="5291" xr:uid="{689DC52D-17EE-4993-A951-948E114D27D4}"/>
    <cellStyle name="Normal 9 9 3 4" xfId="4306" xr:uid="{B2A578F6-7D19-404D-B765-022D9DA70F83}"/>
    <cellStyle name="Normal 9 9 3 4 2" xfId="5292" xr:uid="{FC45135A-33D4-4B49-A626-C10975109EA8}"/>
    <cellStyle name="Normal 9 9 3 5" xfId="5289" xr:uid="{143F7948-EDCF-4DDA-A407-5F1CBA971A94}"/>
    <cellStyle name="Normal 9 9 4" xfId="4307" xr:uid="{779140D9-1947-4093-82AC-962175DFB3FA}"/>
    <cellStyle name="Normal 9 9 4 2" xfId="5293" xr:uid="{1FABB00E-BE58-4563-82AF-2D1D83B75ACF}"/>
    <cellStyle name="Normal 9 9 5" xfId="4308" xr:uid="{570AB53C-1296-43B2-9D9A-4CD2D6244B16}"/>
    <cellStyle name="Normal 9 9 5 2" xfId="5294" xr:uid="{45E9DD9F-37E9-45CB-B74A-B867999682B4}"/>
    <cellStyle name="Normal 9 9 6" xfId="4309" xr:uid="{DCA14322-0AE6-4000-A99B-781265FC8178}"/>
    <cellStyle name="Normal 9 9 6 2" xfId="5295" xr:uid="{F36F74C1-7CD3-4F79-A053-53F160324E2B}"/>
    <cellStyle name="Normal 9 9 7" xfId="5284" xr:uid="{4D28BAF4-9616-479C-B7E4-88C792308A09}"/>
    <cellStyle name="Percent 2" xfId="183" xr:uid="{A9927DB6-05FB-4D09-BB9D-DA228A892429}"/>
    <cellStyle name="Percent 2 2" xfId="5296" xr:uid="{E133440E-6AFD-4A14-AA3C-082B8391093E}"/>
    <cellStyle name="Гиперссылка 2" xfId="4" xr:uid="{49BAA0F8-B3D3-41B5-87DD-435502328B29}"/>
    <cellStyle name="Гиперссылка 2 2" xfId="5297" xr:uid="{D18403DF-DE5A-4429-9FAC-7105FE71A115}"/>
    <cellStyle name="Обычный 2" xfId="1" xr:uid="{A3CD5D5E-4502-4158-8112-08CDD679ACF5}"/>
    <cellStyle name="Обычный 2 2" xfId="5" xr:uid="{D19F253E-EE9B-4476-9D91-2EE3A6D7A3DC}"/>
    <cellStyle name="Обычный 2 2 2" xfId="5299" xr:uid="{CE4B268D-0921-48EA-B48A-3649C50732FA}"/>
    <cellStyle name="Обычный 2 3" xfId="5298" xr:uid="{5259E22B-86A6-4C30-ABAD-FB35D33E2DA2}"/>
    <cellStyle name="常规_Sheet1_1" xfId="4411" xr:uid="{FD3F19DA-42F5-4CAB-B2F5-DCDB1831DFB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C44" sqref="C4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0"/>
  <sheetViews>
    <sheetView tabSelected="1" zoomScale="90" zoomScaleNormal="90" workbookViewId="0">
      <selection activeCell="H7" sqref="H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895</v>
      </c>
      <c r="C10" s="132"/>
      <c r="D10" s="132"/>
      <c r="E10" s="132"/>
      <c r="F10" s="127"/>
      <c r="G10" s="128"/>
      <c r="H10" s="128" t="s">
        <v>895</v>
      </c>
      <c r="I10" s="132"/>
      <c r="J10" s="157">
        <v>53473</v>
      </c>
      <c r="K10" s="127"/>
    </row>
    <row r="11" spans="1:11">
      <c r="A11" s="126"/>
      <c r="B11" s="126" t="s">
        <v>896</v>
      </c>
      <c r="C11" s="132"/>
      <c r="D11" s="132"/>
      <c r="E11" s="132"/>
      <c r="F11" s="127"/>
      <c r="G11" s="128"/>
      <c r="H11" s="128" t="s">
        <v>896</v>
      </c>
      <c r="I11" s="132"/>
      <c r="J11" s="158"/>
      <c r="K11" s="127"/>
    </row>
    <row r="12" spans="1:11">
      <c r="A12" s="126"/>
      <c r="B12" s="126" t="s">
        <v>897</v>
      </c>
      <c r="C12" s="132"/>
      <c r="D12" s="132"/>
      <c r="E12" s="132"/>
      <c r="F12" s="127"/>
      <c r="G12" s="128"/>
      <c r="H12" s="128" t="s">
        <v>898</v>
      </c>
      <c r="I12" s="132"/>
      <c r="J12" s="132"/>
      <c r="K12" s="127"/>
    </row>
    <row r="13" spans="1:11">
      <c r="A13" s="126"/>
      <c r="B13" s="126" t="s">
        <v>899</v>
      </c>
      <c r="C13" s="132"/>
      <c r="D13" s="132"/>
      <c r="E13" s="132"/>
      <c r="F13" s="127"/>
      <c r="G13" s="128"/>
      <c r="H13" s="128" t="s">
        <v>899</v>
      </c>
      <c r="I13" s="132"/>
      <c r="J13" s="111" t="s">
        <v>16</v>
      </c>
      <c r="K13" s="127"/>
    </row>
    <row r="14" spans="1:11" ht="15" customHeight="1">
      <c r="A14" s="126"/>
      <c r="B14" s="126" t="s">
        <v>719</v>
      </c>
      <c r="C14" s="132"/>
      <c r="D14" s="132"/>
      <c r="E14" s="132"/>
      <c r="F14" s="127"/>
      <c r="G14" s="128"/>
      <c r="H14" s="128" t="s">
        <v>719</v>
      </c>
      <c r="I14" s="132"/>
      <c r="J14" s="159">
        <v>45355</v>
      </c>
      <c r="K14" s="127"/>
    </row>
    <row r="15" spans="1:11" ht="15" customHeight="1">
      <c r="A15" s="126"/>
      <c r="B15" s="6" t="s">
        <v>157</v>
      </c>
      <c r="C15" s="7"/>
      <c r="D15" s="7"/>
      <c r="E15" s="7"/>
      <c r="F15" s="8"/>
      <c r="G15" s="128"/>
      <c r="H15" s="9" t="s">
        <v>157</v>
      </c>
      <c r="I15" s="132"/>
      <c r="J15" s="160"/>
      <c r="K15" s="127"/>
    </row>
    <row r="16" spans="1:11" ht="15" customHeight="1">
      <c r="A16" s="126"/>
      <c r="B16" s="132"/>
      <c r="C16" s="132"/>
      <c r="D16" s="132"/>
      <c r="E16" s="132"/>
      <c r="F16" s="132"/>
      <c r="G16" s="132"/>
      <c r="H16" s="132"/>
      <c r="I16" s="136" t="s">
        <v>147</v>
      </c>
      <c r="J16" s="142">
        <v>41918</v>
      </c>
      <c r="K16" s="127"/>
    </row>
    <row r="17" spans="1:11">
      <c r="A17" s="126"/>
      <c r="B17" s="132" t="s">
        <v>720</v>
      </c>
      <c r="C17" s="132"/>
      <c r="D17" s="132"/>
      <c r="E17" s="132"/>
      <c r="F17" s="132"/>
      <c r="G17" s="132"/>
      <c r="H17" s="132"/>
      <c r="I17" s="136" t="s">
        <v>148</v>
      </c>
      <c r="J17" s="142" t="s">
        <v>894</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1" t="s">
        <v>207</v>
      </c>
      <c r="G20" s="162"/>
      <c r="H20" s="112" t="s">
        <v>174</v>
      </c>
      <c r="I20" s="112" t="s">
        <v>208</v>
      </c>
      <c r="J20" s="112" t="s">
        <v>26</v>
      </c>
      <c r="K20" s="127"/>
    </row>
    <row r="21" spans="1:11">
      <c r="A21" s="126"/>
      <c r="B21" s="117"/>
      <c r="C21" s="117"/>
      <c r="D21" s="118"/>
      <c r="E21" s="118"/>
      <c r="F21" s="163"/>
      <c r="G21" s="164"/>
      <c r="H21" s="117" t="s">
        <v>146</v>
      </c>
      <c r="I21" s="117"/>
      <c r="J21" s="117"/>
      <c r="K21" s="127"/>
    </row>
    <row r="22" spans="1:11" ht="24">
      <c r="A22" s="126"/>
      <c r="B22" s="119">
        <v>34</v>
      </c>
      <c r="C22" s="10" t="s">
        <v>586</v>
      </c>
      <c r="D22" s="130" t="s">
        <v>586</v>
      </c>
      <c r="E22" s="130"/>
      <c r="F22" s="153"/>
      <c r="G22" s="154"/>
      <c r="H22" s="11" t="s">
        <v>281</v>
      </c>
      <c r="I22" s="14">
        <v>12.13</v>
      </c>
      <c r="J22" s="121">
        <f t="shared" ref="J22:J53" si="0">I22*B22</f>
        <v>412.42</v>
      </c>
      <c r="K22" s="127"/>
    </row>
    <row r="23" spans="1:11" ht="24">
      <c r="A23" s="126"/>
      <c r="B23" s="119">
        <v>4</v>
      </c>
      <c r="C23" s="10" t="s">
        <v>722</v>
      </c>
      <c r="D23" s="130" t="s">
        <v>722</v>
      </c>
      <c r="E23" s="130" t="s">
        <v>112</v>
      </c>
      <c r="F23" s="153"/>
      <c r="G23" s="154"/>
      <c r="H23" s="11" t="s">
        <v>723</v>
      </c>
      <c r="I23" s="14">
        <v>12.13</v>
      </c>
      <c r="J23" s="121">
        <f t="shared" si="0"/>
        <v>48.52</v>
      </c>
      <c r="K23" s="127"/>
    </row>
    <row r="24" spans="1:11" ht="24">
      <c r="A24" s="126"/>
      <c r="B24" s="119">
        <v>1</v>
      </c>
      <c r="C24" s="10" t="s">
        <v>722</v>
      </c>
      <c r="D24" s="130" t="s">
        <v>722</v>
      </c>
      <c r="E24" s="130" t="s">
        <v>216</v>
      </c>
      <c r="F24" s="153"/>
      <c r="G24" s="154"/>
      <c r="H24" s="11" t="s">
        <v>723</v>
      </c>
      <c r="I24" s="14">
        <v>12.13</v>
      </c>
      <c r="J24" s="121">
        <f t="shared" si="0"/>
        <v>12.13</v>
      </c>
      <c r="K24" s="127"/>
    </row>
    <row r="25" spans="1:11" ht="24">
      <c r="A25" s="126"/>
      <c r="B25" s="119">
        <v>1</v>
      </c>
      <c r="C25" s="10" t="s">
        <v>722</v>
      </c>
      <c r="D25" s="130" t="s">
        <v>722</v>
      </c>
      <c r="E25" s="130" t="s">
        <v>274</v>
      </c>
      <c r="F25" s="153"/>
      <c r="G25" s="154"/>
      <c r="H25" s="11" t="s">
        <v>723</v>
      </c>
      <c r="I25" s="14">
        <v>12.13</v>
      </c>
      <c r="J25" s="121">
        <f t="shared" si="0"/>
        <v>12.13</v>
      </c>
      <c r="K25" s="127"/>
    </row>
    <row r="26" spans="1:11" ht="24">
      <c r="A26" s="126"/>
      <c r="B26" s="119">
        <v>21</v>
      </c>
      <c r="C26" s="10" t="s">
        <v>724</v>
      </c>
      <c r="D26" s="130" t="s">
        <v>724</v>
      </c>
      <c r="E26" s="130" t="s">
        <v>112</v>
      </c>
      <c r="F26" s="153"/>
      <c r="G26" s="154"/>
      <c r="H26" s="11" t="s">
        <v>725</v>
      </c>
      <c r="I26" s="14">
        <v>12.13</v>
      </c>
      <c r="J26" s="121">
        <f t="shared" si="0"/>
        <v>254.73000000000002</v>
      </c>
      <c r="K26" s="127"/>
    </row>
    <row r="27" spans="1:11" ht="24">
      <c r="A27" s="126"/>
      <c r="B27" s="119">
        <v>2</v>
      </c>
      <c r="C27" s="10" t="s">
        <v>724</v>
      </c>
      <c r="D27" s="130" t="s">
        <v>724</v>
      </c>
      <c r="E27" s="130" t="s">
        <v>269</v>
      </c>
      <c r="F27" s="153"/>
      <c r="G27" s="154"/>
      <c r="H27" s="11" t="s">
        <v>725</v>
      </c>
      <c r="I27" s="14">
        <v>12.13</v>
      </c>
      <c r="J27" s="121">
        <f t="shared" si="0"/>
        <v>24.26</v>
      </c>
      <c r="K27" s="127"/>
    </row>
    <row r="28" spans="1:11" ht="24">
      <c r="A28" s="126"/>
      <c r="B28" s="119">
        <v>2</v>
      </c>
      <c r="C28" s="10" t="s">
        <v>724</v>
      </c>
      <c r="D28" s="130" t="s">
        <v>724</v>
      </c>
      <c r="E28" s="130" t="s">
        <v>317</v>
      </c>
      <c r="F28" s="153"/>
      <c r="G28" s="154"/>
      <c r="H28" s="11" t="s">
        <v>725</v>
      </c>
      <c r="I28" s="14">
        <v>12.13</v>
      </c>
      <c r="J28" s="121">
        <f t="shared" si="0"/>
        <v>24.26</v>
      </c>
      <c r="K28" s="127"/>
    </row>
    <row r="29" spans="1:11">
      <c r="A29" s="126"/>
      <c r="B29" s="119">
        <v>2</v>
      </c>
      <c r="C29" s="10" t="s">
        <v>726</v>
      </c>
      <c r="D29" s="130" t="s">
        <v>882</v>
      </c>
      <c r="E29" s="130" t="s">
        <v>727</v>
      </c>
      <c r="F29" s="153" t="s">
        <v>115</v>
      </c>
      <c r="G29" s="154"/>
      <c r="H29" s="11" t="s">
        <v>728</v>
      </c>
      <c r="I29" s="14">
        <v>15.69</v>
      </c>
      <c r="J29" s="121">
        <f t="shared" si="0"/>
        <v>31.38</v>
      </c>
      <c r="K29" s="127"/>
    </row>
    <row r="30" spans="1:11" ht="24">
      <c r="A30" s="126"/>
      <c r="B30" s="119">
        <v>6</v>
      </c>
      <c r="C30" s="10" t="s">
        <v>729</v>
      </c>
      <c r="D30" s="130" t="s">
        <v>729</v>
      </c>
      <c r="E30" s="130" t="s">
        <v>34</v>
      </c>
      <c r="F30" s="153" t="s">
        <v>112</v>
      </c>
      <c r="G30" s="154"/>
      <c r="H30" s="11" t="s">
        <v>730</v>
      </c>
      <c r="I30" s="14">
        <v>16.41</v>
      </c>
      <c r="J30" s="121">
        <f t="shared" si="0"/>
        <v>98.460000000000008</v>
      </c>
      <c r="K30" s="127"/>
    </row>
    <row r="31" spans="1:11">
      <c r="A31" s="126"/>
      <c r="B31" s="119">
        <v>12</v>
      </c>
      <c r="C31" s="10" t="s">
        <v>109</v>
      </c>
      <c r="D31" s="130" t="s">
        <v>109</v>
      </c>
      <c r="E31" s="130" t="s">
        <v>28</v>
      </c>
      <c r="F31" s="153"/>
      <c r="G31" s="154"/>
      <c r="H31" s="11" t="s">
        <v>731</v>
      </c>
      <c r="I31" s="14">
        <v>5.71</v>
      </c>
      <c r="J31" s="121">
        <f t="shared" si="0"/>
        <v>68.52</v>
      </c>
      <c r="K31" s="127"/>
    </row>
    <row r="32" spans="1:11" ht="24">
      <c r="A32" s="126"/>
      <c r="B32" s="119">
        <v>5</v>
      </c>
      <c r="C32" s="10" t="s">
        <v>732</v>
      </c>
      <c r="D32" s="130" t="s">
        <v>732</v>
      </c>
      <c r="E32" s="130" t="s">
        <v>28</v>
      </c>
      <c r="F32" s="153" t="s">
        <v>278</v>
      </c>
      <c r="G32" s="154"/>
      <c r="H32" s="11" t="s">
        <v>733</v>
      </c>
      <c r="I32" s="14">
        <v>21.04</v>
      </c>
      <c r="J32" s="121">
        <f t="shared" si="0"/>
        <v>105.19999999999999</v>
      </c>
      <c r="K32" s="127"/>
    </row>
    <row r="33" spans="1:11" ht="24">
      <c r="A33" s="126"/>
      <c r="B33" s="119">
        <v>5</v>
      </c>
      <c r="C33" s="10" t="s">
        <v>732</v>
      </c>
      <c r="D33" s="130" t="s">
        <v>732</v>
      </c>
      <c r="E33" s="130" t="s">
        <v>30</v>
      </c>
      <c r="F33" s="153" t="s">
        <v>278</v>
      </c>
      <c r="G33" s="154"/>
      <c r="H33" s="11" t="s">
        <v>733</v>
      </c>
      <c r="I33" s="14">
        <v>21.04</v>
      </c>
      <c r="J33" s="121">
        <f t="shared" si="0"/>
        <v>105.19999999999999</v>
      </c>
      <c r="K33" s="127"/>
    </row>
    <row r="34" spans="1:11" ht="24">
      <c r="A34" s="126"/>
      <c r="B34" s="119">
        <v>9</v>
      </c>
      <c r="C34" s="10" t="s">
        <v>732</v>
      </c>
      <c r="D34" s="130" t="s">
        <v>732</v>
      </c>
      <c r="E34" s="130" t="s">
        <v>31</v>
      </c>
      <c r="F34" s="153" t="s">
        <v>278</v>
      </c>
      <c r="G34" s="154"/>
      <c r="H34" s="11" t="s">
        <v>733</v>
      </c>
      <c r="I34" s="14">
        <v>21.04</v>
      </c>
      <c r="J34" s="121">
        <f t="shared" si="0"/>
        <v>189.35999999999999</v>
      </c>
      <c r="K34" s="127"/>
    </row>
    <row r="35" spans="1:11" ht="24">
      <c r="A35" s="126"/>
      <c r="B35" s="119">
        <v>2</v>
      </c>
      <c r="C35" s="10" t="s">
        <v>734</v>
      </c>
      <c r="D35" s="130" t="s">
        <v>734</v>
      </c>
      <c r="E35" s="130" t="s">
        <v>31</v>
      </c>
      <c r="F35" s="153"/>
      <c r="G35" s="154"/>
      <c r="H35" s="11" t="s">
        <v>735</v>
      </c>
      <c r="I35" s="14">
        <v>21.04</v>
      </c>
      <c r="J35" s="121">
        <f t="shared" si="0"/>
        <v>42.08</v>
      </c>
      <c r="K35" s="127"/>
    </row>
    <row r="36" spans="1:11" ht="36">
      <c r="A36" s="126"/>
      <c r="B36" s="119">
        <v>4</v>
      </c>
      <c r="C36" s="10" t="s">
        <v>736</v>
      </c>
      <c r="D36" s="130" t="s">
        <v>736</v>
      </c>
      <c r="E36" s="130" t="s">
        <v>34</v>
      </c>
      <c r="F36" s="153" t="s">
        <v>112</v>
      </c>
      <c r="G36" s="154"/>
      <c r="H36" s="11" t="s">
        <v>737</v>
      </c>
      <c r="I36" s="14">
        <v>59.21</v>
      </c>
      <c r="J36" s="121">
        <f t="shared" si="0"/>
        <v>236.84</v>
      </c>
      <c r="K36" s="127"/>
    </row>
    <row r="37" spans="1:11">
      <c r="A37" s="126"/>
      <c r="B37" s="119">
        <v>4</v>
      </c>
      <c r="C37" s="10" t="s">
        <v>35</v>
      </c>
      <c r="D37" s="130" t="s">
        <v>883</v>
      </c>
      <c r="E37" s="130" t="s">
        <v>40</v>
      </c>
      <c r="F37" s="153"/>
      <c r="G37" s="154"/>
      <c r="H37" s="11" t="s">
        <v>738</v>
      </c>
      <c r="I37" s="14">
        <v>8.92</v>
      </c>
      <c r="J37" s="121">
        <f t="shared" si="0"/>
        <v>35.68</v>
      </c>
      <c r="K37" s="127"/>
    </row>
    <row r="38" spans="1:11" ht="24">
      <c r="A38" s="126"/>
      <c r="B38" s="119">
        <v>2</v>
      </c>
      <c r="C38" s="10" t="s">
        <v>739</v>
      </c>
      <c r="D38" s="130" t="s">
        <v>884</v>
      </c>
      <c r="E38" s="130" t="s">
        <v>39</v>
      </c>
      <c r="F38" s="153"/>
      <c r="G38" s="154"/>
      <c r="H38" s="11" t="s">
        <v>740</v>
      </c>
      <c r="I38" s="14">
        <v>8.92</v>
      </c>
      <c r="J38" s="121">
        <f t="shared" si="0"/>
        <v>17.84</v>
      </c>
      <c r="K38" s="127"/>
    </row>
    <row r="39" spans="1:11" ht="24">
      <c r="A39" s="126"/>
      <c r="B39" s="119">
        <v>8</v>
      </c>
      <c r="C39" s="10" t="s">
        <v>741</v>
      </c>
      <c r="D39" s="130" t="s">
        <v>741</v>
      </c>
      <c r="E39" s="130" t="s">
        <v>40</v>
      </c>
      <c r="F39" s="153" t="s">
        <v>279</v>
      </c>
      <c r="G39" s="154"/>
      <c r="H39" s="11" t="s">
        <v>742</v>
      </c>
      <c r="I39" s="14">
        <v>26.4</v>
      </c>
      <c r="J39" s="121">
        <f t="shared" si="0"/>
        <v>211.2</v>
      </c>
      <c r="K39" s="127"/>
    </row>
    <row r="40" spans="1:11" ht="24">
      <c r="A40" s="126"/>
      <c r="B40" s="119">
        <v>2</v>
      </c>
      <c r="C40" s="10" t="s">
        <v>741</v>
      </c>
      <c r="D40" s="130" t="s">
        <v>741</v>
      </c>
      <c r="E40" s="130" t="s">
        <v>42</v>
      </c>
      <c r="F40" s="153" t="s">
        <v>279</v>
      </c>
      <c r="G40" s="154"/>
      <c r="H40" s="11" t="s">
        <v>742</v>
      </c>
      <c r="I40" s="14">
        <v>26.4</v>
      </c>
      <c r="J40" s="121">
        <f t="shared" si="0"/>
        <v>52.8</v>
      </c>
      <c r="K40" s="127"/>
    </row>
    <row r="41" spans="1:11" ht="24">
      <c r="A41" s="126"/>
      <c r="B41" s="119">
        <v>1</v>
      </c>
      <c r="C41" s="10" t="s">
        <v>741</v>
      </c>
      <c r="D41" s="130" t="s">
        <v>741</v>
      </c>
      <c r="E41" s="130" t="s">
        <v>42</v>
      </c>
      <c r="F41" s="153" t="s">
        <v>278</v>
      </c>
      <c r="G41" s="154"/>
      <c r="H41" s="11" t="s">
        <v>742</v>
      </c>
      <c r="I41" s="14">
        <v>26.4</v>
      </c>
      <c r="J41" s="121">
        <f t="shared" si="0"/>
        <v>26.4</v>
      </c>
      <c r="K41" s="127"/>
    </row>
    <row r="42" spans="1:11" ht="24">
      <c r="A42" s="126"/>
      <c r="B42" s="119">
        <v>2</v>
      </c>
      <c r="C42" s="10" t="s">
        <v>743</v>
      </c>
      <c r="D42" s="130" t="s">
        <v>743</v>
      </c>
      <c r="E42" s="130" t="s">
        <v>42</v>
      </c>
      <c r="F42" s="153"/>
      <c r="G42" s="154"/>
      <c r="H42" s="11" t="s">
        <v>744</v>
      </c>
      <c r="I42" s="14">
        <v>26.4</v>
      </c>
      <c r="J42" s="121">
        <f t="shared" si="0"/>
        <v>52.8</v>
      </c>
      <c r="K42" s="127"/>
    </row>
    <row r="43" spans="1:11" ht="24">
      <c r="A43" s="126"/>
      <c r="B43" s="119">
        <v>8</v>
      </c>
      <c r="C43" s="10" t="s">
        <v>745</v>
      </c>
      <c r="D43" s="130" t="s">
        <v>745</v>
      </c>
      <c r="E43" s="130" t="s">
        <v>30</v>
      </c>
      <c r="F43" s="153" t="s">
        <v>279</v>
      </c>
      <c r="G43" s="154"/>
      <c r="H43" s="11" t="s">
        <v>746</v>
      </c>
      <c r="I43" s="14">
        <v>21.04</v>
      </c>
      <c r="J43" s="121">
        <f t="shared" si="0"/>
        <v>168.32</v>
      </c>
      <c r="K43" s="127"/>
    </row>
    <row r="44" spans="1:11">
      <c r="A44" s="126"/>
      <c r="B44" s="119">
        <v>4</v>
      </c>
      <c r="C44" s="10" t="s">
        <v>747</v>
      </c>
      <c r="D44" s="130" t="s">
        <v>747</v>
      </c>
      <c r="E44" s="130" t="s">
        <v>31</v>
      </c>
      <c r="F44" s="153" t="s">
        <v>278</v>
      </c>
      <c r="G44" s="154"/>
      <c r="H44" s="11" t="s">
        <v>748</v>
      </c>
      <c r="I44" s="14">
        <v>22.83</v>
      </c>
      <c r="J44" s="121">
        <f t="shared" si="0"/>
        <v>91.32</v>
      </c>
      <c r="K44" s="127"/>
    </row>
    <row r="45" spans="1:11" ht="24">
      <c r="A45" s="126"/>
      <c r="B45" s="119">
        <v>2</v>
      </c>
      <c r="C45" s="10" t="s">
        <v>749</v>
      </c>
      <c r="D45" s="130" t="s">
        <v>749</v>
      </c>
      <c r="E45" s="130" t="s">
        <v>30</v>
      </c>
      <c r="F45" s="153"/>
      <c r="G45" s="154"/>
      <c r="H45" s="11" t="s">
        <v>750</v>
      </c>
      <c r="I45" s="14">
        <v>8.1999999999999993</v>
      </c>
      <c r="J45" s="121">
        <f t="shared" si="0"/>
        <v>16.399999999999999</v>
      </c>
      <c r="K45" s="127"/>
    </row>
    <row r="46" spans="1:11" ht="24">
      <c r="A46" s="126"/>
      <c r="B46" s="119">
        <v>2</v>
      </c>
      <c r="C46" s="10" t="s">
        <v>751</v>
      </c>
      <c r="D46" s="130" t="s">
        <v>751</v>
      </c>
      <c r="E46" s="130" t="s">
        <v>31</v>
      </c>
      <c r="F46" s="153"/>
      <c r="G46" s="154"/>
      <c r="H46" s="11" t="s">
        <v>752</v>
      </c>
      <c r="I46" s="14">
        <v>13.91</v>
      </c>
      <c r="J46" s="121">
        <f t="shared" si="0"/>
        <v>27.82</v>
      </c>
      <c r="K46" s="127"/>
    </row>
    <row r="47" spans="1:11" ht="24">
      <c r="A47" s="126"/>
      <c r="B47" s="119">
        <v>4</v>
      </c>
      <c r="C47" s="10" t="s">
        <v>753</v>
      </c>
      <c r="D47" s="130" t="s">
        <v>753</v>
      </c>
      <c r="E47" s="130" t="s">
        <v>30</v>
      </c>
      <c r="F47" s="153"/>
      <c r="G47" s="154"/>
      <c r="H47" s="11" t="s">
        <v>754</v>
      </c>
      <c r="I47" s="14">
        <v>28.18</v>
      </c>
      <c r="J47" s="121">
        <f t="shared" si="0"/>
        <v>112.72</v>
      </c>
      <c r="K47" s="127"/>
    </row>
    <row r="48" spans="1:11" ht="24">
      <c r="A48" s="126"/>
      <c r="B48" s="119">
        <v>16</v>
      </c>
      <c r="C48" s="10" t="s">
        <v>755</v>
      </c>
      <c r="D48" s="130" t="s">
        <v>755</v>
      </c>
      <c r="E48" s="130" t="s">
        <v>31</v>
      </c>
      <c r="F48" s="153" t="s">
        <v>278</v>
      </c>
      <c r="G48" s="154"/>
      <c r="H48" s="11" t="s">
        <v>756</v>
      </c>
      <c r="I48" s="14">
        <v>21.04</v>
      </c>
      <c r="J48" s="121">
        <f t="shared" si="0"/>
        <v>336.64</v>
      </c>
      <c r="K48" s="127"/>
    </row>
    <row r="49" spans="1:11" ht="24">
      <c r="A49" s="126"/>
      <c r="B49" s="119">
        <v>2</v>
      </c>
      <c r="C49" s="10" t="s">
        <v>757</v>
      </c>
      <c r="D49" s="130" t="s">
        <v>757</v>
      </c>
      <c r="E49" s="130" t="s">
        <v>28</v>
      </c>
      <c r="F49" s="153" t="s">
        <v>279</v>
      </c>
      <c r="G49" s="154"/>
      <c r="H49" s="11" t="s">
        <v>758</v>
      </c>
      <c r="I49" s="14">
        <v>21.04</v>
      </c>
      <c r="J49" s="121">
        <f t="shared" si="0"/>
        <v>42.08</v>
      </c>
      <c r="K49" s="127"/>
    </row>
    <row r="50" spans="1:11" ht="24">
      <c r="A50" s="126"/>
      <c r="B50" s="119">
        <v>2</v>
      </c>
      <c r="C50" s="10" t="s">
        <v>759</v>
      </c>
      <c r="D50" s="130" t="s">
        <v>759</v>
      </c>
      <c r="E50" s="130" t="s">
        <v>30</v>
      </c>
      <c r="F50" s="153"/>
      <c r="G50" s="154"/>
      <c r="H50" s="11" t="s">
        <v>760</v>
      </c>
      <c r="I50" s="14">
        <v>21.04</v>
      </c>
      <c r="J50" s="121">
        <f t="shared" si="0"/>
        <v>42.08</v>
      </c>
      <c r="K50" s="127"/>
    </row>
    <row r="51" spans="1:11" ht="24">
      <c r="A51" s="126"/>
      <c r="B51" s="119">
        <v>2</v>
      </c>
      <c r="C51" s="10" t="s">
        <v>759</v>
      </c>
      <c r="D51" s="130" t="s">
        <v>759</v>
      </c>
      <c r="E51" s="130" t="s">
        <v>31</v>
      </c>
      <c r="F51" s="153"/>
      <c r="G51" s="154"/>
      <c r="H51" s="11" t="s">
        <v>760</v>
      </c>
      <c r="I51" s="14">
        <v>21.04</v>
      </c>
      <c r="J51" s="121">
        <f t="shared" si="0"/>
        <v>42.08</v>
      </c>
      <c r="K51" s="127"/>
    </row>
    <row r="52" spans="1:11" ht="24">
      <c r="A52" s="126"/>
      <c r="B52" s="119">
        <v>2</v>
      </c>
      <c r="C52" s="10" t="s">
        <v>761</v>
      </c>
      <c r="D52" s="130" t="s">
        <v>761</v>
      </c>
      <c r="E52" s="130" t="s">
        <v>30</v>
      </c>
      <c r="F52" s="153" t="s">
        <v>278</v>
      </c>
      <c r="G52" s="154"/>
      <c r="H52" s="11" t="s">
        <v>762</v>
      </c>
      <c r="I52" s="14">
        <v>41.73</v>
      </c>
      <c r="J52" s="121">
        <f t="shared" si="0"/>
        <v>83.46</v>
      </c>
      <c r="K52" s="127"/>
    </row>
    <row r="53" spans="1:11">
      <c r="A53" s="126"/>
      <c r="B53" s="119">
        <v>4</v>
      </c>
      <c r="C53" s="10" t="s">
        <v>763</v>
      </c>
      <c r="D53" s="130" t="s">
        <v>763</v>
      </c>
      <c r="E53" s="130" t="s">
        <v>28</v>
      </c>
      <c r="F53" s="153"/>
      <c r="G53" s="154"/>
      <c r="H53" s="11" t="s">
        <v>764</v>
      </c>
      <c r="I53" s="14">
        <v>10.34</v>
      </c>
      <c r="J53" s="121">
        <f t="shared" si="0"/>
        <v>41.36</v>
      </c>
      <c r="K53" s="127"/>
    </row>
    <row r="54" spans="1:11">
      <c r="A54" s="126"/>
      <c r="B54" s="119">
        <v>10</v>
      </c>
      <c r="C54" s="10" t="s">
        <v>763</v>
      </c>
      <c r="D54" s="130" t="s">
        <v>763</v>
      </c>
      <c r="E54" s="130" t="s">
        <v>30</v>
      </c>
      <c r="F54" s="153"/>
      <c r="G54" s="154"/>
      <c r="H54" s="11" t="s">
        <v>764</v>
      </c>
      <c r="I54" s="14">
        <v>10.34</v>
      </c>
      <c r="J54" s="121">
        <f t="shared" ref="J54:J85" si="1">I54*B54</f>
        <v>103.4</v>
      </c>
      <c r="K54" s="127"/>
    </row>
    <row r="55" spans="1:11" ht="24">
      <c r="A55" s="126"/>
      <c r="B55" s="119">
        <v>6</v>
      </c>
      <c r="C55" s="10" t="s">
        <v>765</v>
      </c>
      <c r="D55" s="130" t="s">
        <v>765</v>
      </c>
      <c r="E55" s="130" t="s">
        <v>28</v>
      </c>
      <c r="F55" s="153"/>
      <c r="G55" s="154"/>
      <c r="H55" s="11" t="s">
        <v>766</v>
      </c>
      <c r="I55" s="14">
        <v>13.91</v>
      </c>
      <c r="J55" s="121">
        <f t="shared" si="1"/>
        <v>83.460000000000008</v>
      </c>
      <c r="K55" s="127"/>
    </row>
    <row r="56" spans="1:11" ht="24">
      <c r="A56" s="126"/>
      <c r="B56" s="119">
        <v>2</v>
      </c>
      <c r="C56" s="10" t="s">
        <v>765</v>
      </c>
      <c r="D56" s="130" t="s">
        <v>765</v>
      </c>
      <c r="E56" s="130" t="s">
        <v>30</v>
      </c>
      <c r="F56" s="153"/>
      <c r="G56" s="154"/>
      <c r="H56" s="11" t="s">
        <v>766</v>
      </c>
      <c r="I56" s="14">
        <v>13.91</v>
      </c>
      <c r="J56" s="121">
        <f t="shared" si="1"/>
        <v>27.82</v>
      </c>
      <c r="K56" s="127"/>
    </row>
    <row r="57" spans="1:11" ht="24">
      <c r="A57" s="126"/>
      <c r="B57" s="119">
        <v>2</v>
      </c>
      <c r="C57" s="10" t="s">
        <v>767</v>
      </c>
      <c r="D57" s="130" t="s">
        <v>767</v>
      </c>
      <c r="E57" s="130" t="s">
        <v>31</v>
      </c>
      <c r="F57" s="153"/>
      <c r="G57" s="154"/>
      <c r="H57" s="11" t="s">
        <v>768</v>
      </c>
      <c r="I57" s="14">
        <v>35.31</v>
      </c>
      <c r="J57" s="121">
        <f t="shared" si="1"/>
        <v>70.62</v>
      </c>
      <c r="K57" s="127"/>
    </row>
    <row r="58" spans="1:11" ht="24">
      <c r="A58" s="126"/>
      <c r="B58" s="119">
        <v>2</v>
      </c>
      <c r="C58" s="10" t="s">
        <v>769</v>
      </c>
      <c r="D58" s="130" t="s">
        <v>769</v>
      </c>
      <c r="E58" s="130" t="s">
        <v>31</v>
      </c>
      <c r="F58" s="153"/>
      <c r="G58" s="154"/>
      <c r="H58" s="11" t="s">
        <v>770</v>
      </c>
      <c r="I58" s="14">
        <v>8.56</v>
      </c>
      <c r="J58" s="121">
        <f t="shared" si="1"/>
        <v>17.12</v>
      </c>
      <c r="K58" s="127"/>
    </row>
    <row r="59" spans="1:11" ht="24">
      <c r="A59" s="126"/>
      <c r="B59" s="119">
        <v>1</v>
      </c>
      <c r="C59" s="10" t="s">
        <v>771</v>
      </c>
      <c r="D59" s="130" t="s">
        <v>771</v>
      </c>
      <c r="E59" s="130" t="s">
        <v>30</v>
      </c>
      <c r="F59" s="153" t="s">
        <v>279</v>
      </c>
      <c r="G59" s="154"/>
      <c r="H59" s="11" t="s">
        <v>772</v>
      </c>
      <c r="I59" s="14">
        <v>21.04</v>
      </c>
      <c r="J59" s="121">
        <f t="shared" si="1"/>
        <v>21.04</v>
      </c>
      <c r="K59" s="127"/>
    </row>
    <row r="60" spans="1:11" ht="24">
      <c r="A60" s="126"/>
      <c r="B60" s="119">
        <v>2</v>
      </c>
      <c r="C60" s="10" t="s">
        <v>773</v>
      </c>
      <c r="D60" s="130" t="s">
        <v>773</v>
      </c>
      <c r="E60" s="130" t="s">
        <v>30</v>
      </c>
      <c r="F60" s="153" t="s">
        <v>279</v>
      </c>
      <c r="G60" s="154"/>
      <c r="H60" s="11" t="s">
        <v>774</v>
      </c>
      <c r="I60" s="14">
        <v>21.04</v>
      </c>
      <c r="J60" s="121">
        <f t="shared" si="1"/>
        <v>42.08</v>
      </c>
      <c r="K60" s="127"/>
    </row>
    <row r="61" spans="1:11" ht="24">
      <c r="A61" s="126"/>
      <c r="B61" s="119">
        <v>64</v>
      </c>
      <c r="C61" s="10" t="s">
        <v>773</v>
      </c>
      <c r="D61" s="130" t="s">
        <v>773</v>
      </c>
      <c r="E61" s="130" t="s">
        <v>31</v>
      </c>
      <c r="F61" s="153" t="s">
        <v>279</v>
      </c>
      <c r="G61" s="154"/>
      <c r="H61" s="11" t="s">
        <v>774</v>
      </c>
      <c r="I61" s="14">
        <v>21.04</v>
      </c>
      <c r="J61" s="121">
        <f t="shared" si="1"/>
        <v>1346.56</v>
      </c>
      <c r="K61" s="133"/>
    </row>
    <row r="62" spans="1:11" ht="24">
      <c r="A62" s="126"/>
      <c r="B62" s="119">
        <v>2</v>
      </c>
      <c r="C62" s="10" t="s">
        <v>775</v>
      </c>
      <c r="D62" s="130" t="s">
        <v>775</v>
      </c>
      <c r="E62" s="130" t="s">
        <v>30</v>
      </c>
      <c r="F62" s="153" t="s">
        <v>279</v>
      </c>
      <c r="G62" s="154"/>
      <c r="H62" s="11" t="s">
        <v>776</v>
      </c>
      <c r="I62" s="14">
        <v>23.54</v>
      </c>
      <c r="J62" s="121">
        <f t="shared" si="1"/>
        <v>47.08</v>
      </c>
      <c r="K62" s="127"/>
    </row>
    <row r="63" spans="1:11" ht="24">
      <c r="A63" s="126"/>
      <c r="B63" s="119">
        <v>2</v>
      </c>
      <c r="C63" s="10" t="s">
        <v>775</v>
      </c>
      <c r="D63" s="130" t="s">
        <v>775</v>
      </c>
      <c r="E63" s="130" t="s">
        <v>30</v>
      </c>
      <c r="F63" s="153" t="s">
        <v>277</v>
      </c>
      <c r="G63" s="154"/>
      <c r="H63" s="11" t="s">
        <v>776</v>
      </c>
      <c r="I63" s="14">
        <v>23.54</v>
      </c>
      <c r="J63" s="121">
        <f t="shared" si="1"/>
        <v>47.08</v>
      </c>
      <c r="K63" s="127"/>
    </row>
    <row r="64" spans="1:11" ht="24">
      <c r="A64" s="126"/>
      <c r="B64" s="119">
        <v>4</v>
      </c>
      <c r="C64" s="10" t="s">
        <v>777</v>
      </c>
      <c r="D64" s="130" t="s">
        <v>777</v>
      </c>
      <c r="E64" s="130" t="s">
        <v>30</v>
      </c>
      <c r="F64" s="153" t="s">
        <v>279</v>
      </c>
      <c r="G64" s="154"/>
      <c r="H64" s="11" t="s">
        <v>778</v>
      </c>
      <c r="I64" s="14">
        <v>22.83</v>
      </c>
      <c r="J64" s="121">
        <f t="shared" si="1"/>
        <v>91.32</v>
      </c>
      <c r="K64" s="127"/>
    </row>
    <row r="65" spans="1:11" ht="24">
      <c r="A65" s="126"/>
      <c r="B65" s="119">
        <v>10</v>
      </c>
      <c r="C65" s="10" t="s">
        <v>777</v>
      </c>
      <c r="D65" s="130" t="s">
        <v>777</v>
      </c>
      <c r="E65" s="130" t="s">
        <v>32</v>
      </c>
      <c r="F65" s="153" t="s">
        <v>279</v>
      </c>
      <c r="G65" s="154"/>
      <c r="H65" s="11" t="s">
        <v>778</v>
      </c>
      <c r="I65" s="14">
        <v>22.83</v>
      </c>
      <c r="J65" s="121">
        <f t="shared" si="1"/>
        <v>228.29999999999998</v>
      </c>
      <c r="K65" s="127"/>
    </row>
    <row r="66" spans="1:11" ht="24">
      <c r="A66" s="126"/>
      <c r="B66" s="119">
        <v>12</v>
      </c>
      <c r="C66" s="10" t="s">
        <v>779</v>
      </c>
      <c r="D66" s="130" t="s">
        <v>779</v>
      </c>
      <c r="E66" s="130" t="s">
        <v>30</v>
      </c>
      <c r="F66" s="153" t="s">
        <v>279</v>
      </c>
      <c r="G66" s="154"/>
      <c r="H66" s="11" t="s">
        <v>780</v>
      </c>
      <c r="I66" s="14">
        <v>22.83</v>
      </c>
      <c r="J66" s="121">
        <f t="shared" si="1"/>
        <v>273.95999999999998</v>
      </c>
      <c r="K66" s="127"/>
    </row>
    <row r="67" spans="1:11" ht="24">
      <c r="A67" s="126"/>
      <c r="B67" s="119">
        <v>10</v>
      </c>
      <c r="C67" s="10" t="s">
        <v>779</v>
      </c>
      <c r="D67" s="130" t="s">
        <v>779</v>
      </c>
      <c r="E67" s="130" t="s">
        <v>32</v>
      </c>
      <c r="F67" s="153" t="s">
        <v>279</v>
      </c>
      <c r="G67" s="154"/>
      <c r="H67" s="11" t="s">
        <v>780</v>
      </c>
      <c r="I67" s="14">
        <v>22.83</v>
      </c>
      <c r="J67" s="121">
        <f t="shared" si="1"/>
        <v>228.29999999999998</v>
      </c>
      <c r="K67" s="127"/>
    </row>
    <row r="68" spans="1:11" ht="24">
      <c r="A68" s="126"/>
      <c r="B68" s="119">
        <v>32</v>
      </c>
      <c r="C68" s="10" t="s">
        <v>781</v>
      </c>
      <c r="D68" s="130" t="s">
        <v>781</v>
      </c>
      <c r="E68" s="130" t="s">
        <v>28</v>
      </c>
      <c r="F68" s="153"/>
      <c r="G68" s="154"/>
      <c r="H68" s="11" t="s">
        <v>892</v>
      </c>
      <c r="I68" s="14">
        <v>4.99</v>
      </c>
      <c r="J68" s="121">
        <f t="shared" si="1"/>
        <v>159.68</v>
      </c>
      <c r="K68" s="127"/>
    </row>
    <row r="69" spans="1:11" ht="24">
      <c r="A69" s="126"/>
      <c r="B69" s="119">
        <v>54</v>
      </c>
      <c r="C69" s="10" t="s">
        <v>781</v>
      </c>
      <c r="D69" s="130" t="s">
        <v>781</v>
      </c>
      <c r="E69" s="130" t="s">
        <v>30</v>
      </c>
      <c r="F69" s="153"/>
      <c r="G69" s="154"/>
      <c r="H69" s="11" t="s">
        <v>892</v>
      </c>
      <c r="I69" s="14">
        <v>4.99</v>
      </c>
      <c r="J69" s="121">
        <f t="shared" si="1"/>
        <v>269.46000000000004</v>
      </c>
      <c r="K69" s="127"/>
    </row>
    <row r="70" spans="1:11" ht="24">
      <c r="A70" s="126"/>
      <c r="B70" s="119">
        <v>1</v>
      </c>
      <c r="C70" s="10" t="s">
        <v>782</v>
      </c>
      <c r="D70" s="130" t="s">
        <v>782</v>
      </c>
      <c r="E70" s="130"/>
      <c r="F70" s="153"/>
      <c r="G70" s="154"/>
      <c r="H70" s="11" t="s">
        <v>783</v>
      </c>
      <c r="I70" s="14">
        <v>63.85</v>
      </c>
      <c r="J70" s="121">
        <f t="shared" si="1"/>
        <v>63.85</v>
      </c>
      <c r="K70" s="127"/>
    </row>
    <row r="71" spans="1:11">
      <c r="A71" s="126"/>
      <c r="B71" s="119">
        <v>18</v>
      </c>
      <c r="C71" s="10" t="s">
        <v>784</v>
      </c>
      <c r="D71" s="130" t="s">
        <v>784</v>
      </c>
      <c r="E71" s="130" t="s">
        <v>30</v>
      </c>
      <c r="F71" s="153" t="s">
        <v>115</v>
      </c>
      <c r="G71" s="154"/>
      <c r="H71" s="11" t="s">
        <v>785</v>
      </c>
      <c r="I71" s="14">
        <v>8.56</v>
      </c>
      <c r="J71" s="121">
        <f t="shared" si="1"/>
        <v>154.08000000000001</v>
      </c>
      <c r="K71" s="127"/>
    </row>
    <row r="72" spans="1:11">
      <c r="A72" s="126"/>
      <c r="B72" s="119">
        <v>12</v>
      </c>
      <c r="C72" s="10" t="s">
        <v>784</v>
      </c>
      <c r="D72" s="130" t="s">
        <v>784</v>
      </c>
      <c r="E72" s="130" t="s">
        <v>31</v>
      </c>
      <c r="F72" s="153" t="s">
        <v>279</v>
      </c>
      <c r="G72" s="154"/>
      <c r="H72" s="11" t="s">
        <v>785</v>
      </c>
      <c r="I72" s="14">
        <v>8.56</v>
      </c>
      <c r="J72" s="121">
        <f t="shared" si="1"/>
        <v>102.72</v>
      </c>
      <c r="K72" s="127"/>
    </row>
    <row r="73" spans="1:11">
      <c r="A73" s="126"/>
      <c r="B73" s="119">
        <v>16</v>
      </c>
      <c r="C73" s="10" t="s">
        <v>784</v>
      </c>
      <c r="D73" s="130" t="s">
        <v>784</v>
      </c>
      <c r="E73" s="130" t="s">
        <v>31</v>
      </c>
      <c r="F73" s="153" t="s">
        <v>115</v>
      </c>
      <c r="G73" s="154"/>
      <c r="H73" s="11" t="s">
        <v>785</v>
      </c>
      <c r="I73" s="14">
        <v>8.56</v>
      </c>
      <c r="J73" s="121">
        <f t="shared" si="1"/>
        <v>136.96</v>
      </c>
      <c r="K73" s="127"/>
    </row>
    <row r="74" spans="1:11">
      <c r="A74" s="126"/>
      <c r="B74" s="119">
        <v>8</v>
      </c>
      <c r="C74" s="10" t="s">
        <v>786</v>
      </c>
      <c r="D74" s="130" t="s">
        <v>786</v>
      </c>
      <c r="E74" s="130" t="s">
        <v>31</v>
      </c>
      <c r="F74" s="153" t="s">
        <v>279</v>
      </c>
      <c r="G74" s="154"/>
      <c r="H74" s="11" t="s">
        <v>787</v>
      </c>
      <c r="I74" s="14">
        <v>9.27</v>
      </c>
      <c r="J74" s="121">
        <f t="shared" si="1"/>
        <v>74.16</v>
      </c>
      <c r="K74" s="127"/>
    </row>
    <row r="75" spans="1:11">
      <c r="A75" s="126"/>
      <c r="B75" s="119">
        <v>12</v>
      </c>
      <c r="C75" s="10" t="s">
        <v>788</v>
      </c>
      <c r="D75" s="130" t="s">
        <v>788</v>
      </c>
      <c r="E75" s="130" t="s">
        <v>32</v>
      </c>
      <c r="F75" s="153" t="s">
        <v>115</v>
      </c>
      <c r="G75" s="154"/>
      <c r="H75" s="11" t="s">
        <v>789</v>
      </c>
      <c r="I75" s="14">
        <v>9.27</v>
      </c>
      <c r="J75" s="121">
        <f t="shared" si="1"/>
        <v>111.24</v>
      </c>
      <c r="K75" s="127"/>
    </row>
    <row r="76" spans="1:11">
      <c r="A76" s="126"/>
      <c r="B76" s="119">
        <v>12</v>
      </c>
      <c r="C76" s="10" t="s">
        <v>790</v>
      </c>
      <c r="D76" s="130" t="s">
        <v>885</v>
      </c>
      <c r="E76" s="130" t="s">
        <v>791</v>
      </c>
      <c r="F76" s="153" t="s">
        <v>279</v>
      </c>
      <c r="G76" s="154"/>
      <c r="H76" s="11" t="s">
        <v>792</v>
      </c>
      <c r="I76" s="14">
        <v>23.54</v>
      </c>
      <c r="J76" s="121">
        <f t="shared" si="1"/>
        <v>282.48</v>
      </c>
      <c r="K76" s="127"/>
    </row>
    <row r="77" spans="1:11">
      <c r="A77" s="126"/>
      <c r="B77" s="119">
        <v>2</v>
      </c>
      <c r="C77" s="10" t="s">
        <v>793</v>
      </c>
      <c r="D77" s="130" t="s">
        <v>886</v>
      </c>
      <c r="E77" s="130" t="s">
        <v>304</v>
      </c>
      <c r="F77" s="153" t="s">
        <v>279</v>
      </c>
      <c r="G77" s="154"/>
      <c r="H77" s="11" t="s">
        <v>794</v>
      </c>
      <c r="I77" s="14">
        <v>22.83</v>
      </c>
      <c r="J77" s="121">
        <f t="shared" si="1"/>
        <v>45.66</v>
      </c>
      <c r="K77" s="127"/>
    </row>
    <row r="78" spans="1:11">
      <c r="A78" s="126"/>
      <c r="B78" s="119">
        <v>6</v>
      </c>
      <c r="C78" s="10" t="s">
        <v>793</v>
      </c>
      <c r="D78" s="130" t="s">
        <v>887</v>
      </c>
      <c r="E78" s="130" t="s">
        <v>320</v>
      </c>
      <c r="F78" s="153" t="s">
        <v>279</v>
      </c>
      <c r="G78" s="154"/>
      <c r="H78" s="11" t="s">
        <v>794</v>
      </c>
      <c r="I78" s="14">
        <v>26.4</v>
      </c>
      <c r="J78" s="121">
        <f t="shared" si="1"/>
        <v>158.39999999999998</v>
      </c>
      <c r="K78" s="127"/>
    </row>
    <row r="79" spans="1:11">
      <c r="A79" s="126"/>
      <c r="B79" s="119">
        <v>2</v>
      </c>
      <c r="C79" s="10" t="s">
        <v>795</v>
      </c>
      <c r="D79" s="130" t="s">
        <v>795</v>
      </c>
      <c r="E79" s="130" t="s">
        <v>304</v>
      </c>
      <c r="F79" s="153" t="s">
        <v>796</v>
      </c>
      <c r="G79" s="154"/>
      <c r="H79" s="11" t="s">
        <v>797</v>
      </c>
      <c r="I79" s="14">
        <v>12.13</v>
      </c>
      <c r="J79" s="121">
        <f t="shared" si="1"/>
        <v>24.26</v>
      </c>
      <c r="K79" s="127"/>
    </row>
    <row r="80" spans="1:11" ht="36">
      <c r="A80" s="126"/>
      <c r="B80" s="119">
        <v>3</v>
      </c>
      <c r="C80" s="10" t="s">
        <v>798</v>
      </c>
      <c r="D80" s="130" t="s">
        <v>888</v>
      </c>
      <c r="E80" s="130" t="s">
        <v>239</v>
      </c>
      <c r="F80" s="153" t="s">
        <v>245</v>
      </c>
      <c r="G80" s="154"/>
      <c r="H80" s="11" t="s">
        <v>799</v>
      </c>
      <c r="I80" s="14">
        <v>51.72</v>
      </c>
      <c r="J80" s="121">
        <f t="shared" si="1"/>
        <v>155.16</v>
      </c>
      <c r="K80" s="127"/>
    </row>
    <row r="81" spans="1:11">
      <c r="A81" s="126"/>
      <c r="B81" s="119">
        <v>4</v>
      </c>
      <c r="C81" s="10" t="s">
        <v>800</v>
      </c>
      <c r="D81" s="130" t="s">
        <v>800</v>
      </c>
      <c r="E81" s="130" t="s">
        <v>28</v>
      </c>
      <c r="F81" s="153"/>
      <c r="G81" s="154"/>
      <c r="H81" s="11" t="s">
        <v>801</v>
      </c>
      <c r="I81" s="14">
        <v>10.34</v>
      </c>
      <c r="J81" s="121">
        <f t="shared" si="1"/>
        <v>41.36</v>
      </c>
      <c r="K81" s="127"/>
    </row>
    <row r="82" spans="1:11">
      <c r="A82" s="126"/>
      <c r="B82" s="119">
        <v>2</v>
      </c>
      <c r="C82" s="10" t="s">
        <v>800</v>
      </c>
      <c r="D82" s="130" t="s">
        <v>800</v>
      </c>
      <c r="E82" s="130" t="s">
        <v>30</v>
      </c>
      <c r="F82" s="153"/>
      <c r="G82" s="154"/>
      <c r="H82" s="11" t="s">
        <v>801</v>
      </c>
      <c r="I82" s="14">
        <v>10.34</v>
      </c>
      <c r="J82" s="121">
        <f t="shared" si="1"/>
        <v>20.68</v>
      </c>
      <c r="K82" s="127"/>
    </row>
    <row r="83" spans="1:11">
      <c r="A83" s="126"/>
      <c r="B83" s="119">
        <v>2</v>
      </c>
      <c r="C83" s="10" t="s">
        <v>800</v>
      </c>
      <c r="D83" s="130" t="s">
        <v>800</v>
      </c>
      <c r="E83" s="130" t="s">
        <v>31</v>
      </c>
      <c r="F83" s="153"/>
      <c r="G83" s="154"/>
      <c r="H83" s="11" t="s">
        <v>801</v>
      </c>
      <c r="I83" s="14">
        <v>10.34</v>
      </c>
      <c r="J83" s="121">
        <f t="shared" si="1"/>
        <v>20.68</v>
      </c>
      <c r="K83" s="127"/>
    </row>
    <row r="84" spans="1:11" ht="24">
      <c r="A84" s="126"/>
      <c r="B84" s="119">
        <v>2</v>
      </c>
      <c r="C84" s="10" t="s">
        <v>802</v>
      </c>
      <c r="D84" s="130" t="s">
        <v>802</v>
      </c>
      <c r="E84" s="130" t="s">
        <v>28</v>
      </c>
      <c r="F84" s="153" t="s">
        <v>273</v>
      </c>
      <c r="G84" s="154"/>
      <c r="H84" s="11" t="s">
        <v>803</v>
      </c>
      <c r="I84" s="14">
        <v>12.13</v>
      </c>
      <c r="J84" s="121">
        <f t="shared" si="1"/>
        <v>24.26</v>
      </c>
      <c r="K84" s="127"/>
    </row>
    <row r="85" spans="1:11" ht="36">
      <c r="A85" s="126"/>
      <c r="B85" s="119">
        <v>6</v>
      </c>
      <c r="C85" s="10" t="s">
        <v>804</v>
      </c>
      <c r="D85" s="130" t="s">
        <v>889</v>
      </c>
      <c r="E85" s="130" t="s">
        <v>236</v>
      </c>
      <c r="F85" s="153" t="s">
        <v>112</v>
      </c>
      <c r="G85" s="154"/>
      <c r="H85" s="11" t="s">
        <v>805</v>
      </c>
      <c r="I85" s="14">
        <v>29.96</v>
      </c>
      <c r="J85" s="121">
        <f t="shared" si="1"/>
        <v>179.76</v>
      </c>
      <c r="K85" s="127"/>
    </row>
    <row r="86" spans="1:11" ht="36">
      <c r="A86" s="126"/>
      <c r="B86" s="119">
        <v>2</v>
      </c>
      <c r="C86" s="10" t="s">
        <v>804</v>
      </c>
      <c r="D86" s="130" t="s">
        <v>889</v>
      </c>
      <c r="E86" s="130" t="s">
        <v>236</v>
      </c>
      <c r="F86" s="153" t="s">
        <v>317</v>
      </c>
      <c r="G86" s="154"/>
      <c r="H86" s="11" t="s">
        <v>805</v>
      </c>
      <c r="I86" s="14">
        <v>29.96</v>
      </c>
      <c r="J86" s="121">
        <f t="shared" ref="J86:J117" si="2">I86*B86</f>
        <v>59.92</v>
      </c>
      <c r="K86" s="127"/>
    </row>
    <row r="87" spans="1:11" ht="36">
      <c r="A87" s="126"/>
      <c r="B87" s="119">
        <v>2</v>
      </c>
      <c r="C87" s="10" t="s">
        <v>804</v>
      </c>
      <c r="D87" s="130" t="s">
        <v>889</v>
      </c>
      <c r="E87" s="130" t="s">
        <v>237</v>
      </c>
      <c r="F87" s="153" t="s">
        <v>218</v>
      </c>
      <c r="G87" s="154"/>
      <c r="H87" s="11" t="s">
        <v>805</v>
      </c>
      <c r="I87" s="14">
        <v>29.96</v>
      </c>
      <c r="J87" s="121">
        <f t="shared" si="2"/>
        <v>59.92</v>
      </c>
      <c r="K87" s="127"/>
    </row>
    <row r="88" spans="1:11" ht="24">
      <c r="A88" s="126"/>
      <c r="B88" s="119">
        <v>6</v>
      </c>
      <c r="C88" s="10" t="s">
        <v>806</v>
      </c>
      <c r="D88" s="130" t="s">
        <v>806</v>
      </c>
      <c r="E88" s="130" t="s">
        <v>30</v>
      </c>
      <c r="F88" s="153" t="s">
        <v>279</v>
      </c>
      <c r="G88" s="154"/>
      <c r="H88" s="11" t="s">
        <v>807</v>
      </c>
      <c r="I88" s="14">
        <v>21.04</v>
      </c>
      <c r="J88" s="121">
        <f t="shared" si="2"/>
        <v>126.24</v>
      </c>
      <c r="K88" s="127"/>
    </row>
    <row r="89" spans="1:11" ht="24">
      <c r="A89" s="126"/>
      <c r="B89" s="119">
        <v>2</v>
      </c>
      <c r="C89" s="10" t="s">
        <v>808</v>
      </c>
      <c r="D89" s="130" t="s">
        <v>808</v>
      </c>
      <c r="E89" s="130" t="s">
        <v>30</v>
      </c>
      <c r="F89" s="153"/>
      <c r="G89" s="154"/>
      <c r="H89" s="11" t="s">
        <v>809</v>
      </c>
      <c r="I89" s="14">
        <v>21.04</v>
      </c>
      <c r="J89" s="121">
        <f t="shared" si="2"/>
        <v>42.08</v>
      </c>
      <c r="K89" s="127"/>
    </row>
    <row r="90" spans="1:11" ht="24">
      <c r="A90" s="126"/>
      <c r="B90" s="119">
        <v>2</v>
      </c>
      <c r="C90" s="10" t="s">
        <v>810</v>
      </c>
      <c r="D90" s="130" t="s">
        <v>810</v>
      </c>
      <c r="E90" s="130" t="s">
        <v>811</v>
      </c>
      <c r="F90" s="153"/>
      <c r="G90" s="154"/>
      <c r="H90" s="11" t="s">
        <v>812</v>
      </c>
      <c r="I90" s="14">
        <v>4.99</v>
      </c>
      <c r="J90" s="121">
        <f t="shared" si="2"/>
        <v>9.98</v>
      </c>
      <c r="K90" s="127"/>
    </row>
    <row r="91" spans="1:11" ht="24">
      <c r="A91" s="126"/>
      <c r="B91" s="119">
        <v>2</v>
      </c>
      <c r="C91" s="10" t="s">
        <v>813</v>
      </c>
      <c r="D91" s="130" t="s">
        <v>813</v>
      </c>
      <c r="E91" s="130" t="s">
        <v>216</v>
      </c>
      <c r="F91" s="153"/>
      <c r="G91" s="154"/>
      <c r="H91" s="11" t="s">
        <v>814</v>
      </c>
      <c r="I91" s="14">
        <v>15.69</v>
      </c>
      <c r="J91" s="121">
        <f t="shared" si="2"/>
        <v>31.38</v>
      </c>
      <c r="K91" s="127"/>
    </row>
    <row r="92" spans="1:11" ht="24">
      <c r="A92" s="126"/>
      <c r="B92" s="119">
        <v>1</v>
      </c>
      <c r="C92" s="10" t="s">
        <v>815</v>
      </c>
      <c r="D92" s="130" t="s">
        <v>815</v>
      </c>
      <c r="E92" s="130"/>
      <c r="F92" s="153"/>
      <c r="G92" s="154"/>
      <c r="H92" s="11" t="s">
        <v>816</v>
      </c>
      <c r="I92" s="14">
        <v>4.99</v>
      </c>
      <c r="J92" s="121">
        <f t="shared" si="2"/>
        <v>4.99</v>
      </c>
      <c r="K92" s="127"/>
    </row>
    <row r="93" spans="1:11" ht="24">
      <c r="A93" s="126"/>
      <c r="B93" s="119">
        <v>438</v>
      </c>
      <c r="C93" s="10" t="s">
        <v>817</v>
      </c>
      <c r="D93" s="130" t="s">
        <v>817</v>
      </c>
      <c r="E93" s="130"/>
      <c r="F93" s="153"/>
      <c r="G93" s="154"/>
      <c r="H93" s="11" t="s">
        <v>818</v>
      </c>
      <c r="I93" s="14">
        <v>4.99</v>
      </c>
      <c r="J93" s="121">
        <f t="shared" si="2"/>
        <v>2185.62</v>
      </c>
      <c r="K93" s="133"/>
    </row>
    <row r="94" spans="1:11" ht="24">
      <c r="A94" s="126"/>
      <c r="B94" s="119">
        <v>2</v>
      </c>
      <c r="C94" s="10" t="s">
        <v>631</v>
      </c>
      <c r="D94" s="130" t="s">
        <v>631</v>
      </c>
      <c r="E94" s="130" t="s">
        <v>277</v>
      </c>
      <c r="F94" s="153"/>
      <c r="G94" s="154"/>
      <c r="H94" s="11" t="s">
        <v>819</v>
      </c>
      <c r="I94" s="14">
        <v>13.91</v>
      </c>
      <c r="J94" s="121">
        <f t="shared" si="2"/>
        <v>27.82</v>
      </c>
      <c r="K94" s="127"/>
    </row>
    <row r="95" spans="1:11" ht="24">
      <c r="A95" s="126"/>
      <c r="B95" s="119">
        <v>2</v>
      </c>
      <c r="C95" s="10" t="s">
        <v>820</v>
      </c>
      <c r="D95" s="130" t="s">
        <v>820</v>
      </c>
      <c r="E95" s="130" t="s">
        <v>279</v>
      </c>
      <c r="F95" s="153" t="s">
        <v>112</v>
      </c>
      <c r="G95" s="154"/>
      <c r="H95" s="11" t="s">
        <v>821</v>
      </c>
      <c r="I95" s="14">
        <v>15.69</v>
      </c>
      <c r="J95" s="121">
        <f t="shared" si="2"/>
        <v>31.38</v>
      </c>
      <c r="K95" s="127"/>
    </row>
    <row r="96" spans="1:11" ht="24">
      <c r="A96" s="126"/>
      <c r="B96" s="119">
        <v>4</v>
      </c>
      <c r="C96" s="10" t="s">
        <v>820</v>
      </c>
      <c r="D96" s="130" t="s">
        <v>820</v>
      </c>
      <c r="E96" s="130" t="s">
        <v>279</v>
      </c>
      <c r="F96" s="153" t="s">
        <v>275</v>
      </c>
      <c r="G96" s="154"/>
      <c r="H96" s="11" t="s">
        <v>821</v>
      </c>
      <c r="I96" s="14">
        <v>15.69</v>
      </c>
      <c r="J96" s="121">
        <f t="shared" si="2"/>
        <v>62.76</v>
      </c>
      <c r="K96" s="127"/>
    </row>
    <row r="97" spans="1:11">
      <c r="A97" s="126"/>
      <c r="B97" s="119">
        <v>1</v>
      </c>
      <c r="C97" s="10" t="s">
        <v>822</v>
      </c>
      <c r="D97" s="130" t="s">
        <v>822</v>
      </c>
      <c r="E97" s="130" t="s">
        <v>30</v>
      </c>
      <c r="F97" s="153" t="s">
        <v>279</v>
      </c>
      <c r="G97" s="154"/>
      <c r="H97" s="11" t="s">
        <v>823</v>
      </c>
      <c r="I97" s="14">
        <v>70.98</v>
      </c>
      <c r="J97" s="121">
        <f t="shared" si="2"/>
        <v>70.98</v>
      </c>
      <c r="K97" s="127"/>
    </row>
    <row r="98" spans="1:11">
      <c r="A98" s="126"/>
      <c r="B98" s="119">
        <v>1</v>
      </c>
      <c r="C98" s="10" t="s">
        <v>822</v>
      </c>
      <c r="D98" s="130" t="s">
        <v>822</v>
      </c>
      <c r="E98" s="130" t="s">
        <v>30</v>
      </c>
      <c r="F98" s="153" t="s">
        <v>278</v>
      </c>
      <c r="G98" s="154"/>
      <c r="H98" s="11" t="s">
        <v>823</v>
      </c>
      <c r="I98" s="14">
        <v>70.98</v>
      </c>
      <c r="J98" s="121">
        <f t="shared" si="2"/>
        <v>70.98</v>
      </c>
      <c r="K98" s="127"/>
    </row>
    <row r="99" spans="1:11">
      <c r="A99" s="126"/>
      <c r="B99" s="119">
        <v>2</v>
      </c>
      <c r="C99" s="10" t="s">
        <v>824</v>
      </c>
      <c r="D99" s="130" t="s">
        <v>824</v>
      </c>
      <c r="E99" s="130" t="s">
        <v>31</v>
      </c>
      <c r="F99" s="153"/>
      <c r="G99" s="154"/>
      <c r="H99" s="11" t="s">
        <v>825</v>
      </c>
      <c r="I99" s="14">
        <v>13.91</v>
      </c>
      <c r="J99" s="121">
        <f t="shared" si="2"/>
        <v>27.82</v>
      </c>
      <c r="K99" s="127"/>
    </row>
    <row r="100" spans="1:11" ht="24">
      <c r="A100" s="126"/>
      <c r="B100" s="119">
        <v>2</v>
      </c>
      <c r="C100" s="10" t="s">
        <v>606</v>
      </c>
      <c r="D100" s="130" t="s">
        <v>606</v>
      </c>
      <c r="E100" s="130" t="s">
        <v>30</v>
      </c>
      <c r="F100" s="153" t="s">
        <v>277</v>
      </c>
      <c r="G100" s="154"/>
      <c r="H100" s="11" t="s">
        <v>608</v>
      </c>
      <c r="I100" s="14">
        <v>24.61</v>
      </c>
      <c r="J100" s="121">
        <f t="shared" si="2"/>
        <v>49.22</v>
      </c>
      <c r="K100" s="127"/>
    </row>
    <row r="101" spans="1:11" ht="24">
      <c r="A101" s="126"/>
      <c r="B101" s="119">
        <v>2</v>
      </c>
      <c r="C101" s="10" t="s">
        <v>826</v>
      </c>
      <c r="D101" s="130" t="s">
        <v>826</v>
      </c>
      <c r="E101" s="130" t="s">
        <v>28</v>
      </c>
      <c r="F101" s="153" t="s">
        <v>277</v>
      </c>
      <c r="G101" s="154"/>
      <c r="H101" s="11" t="s">
        <v>827</v>
      </c>
      <c r="I101" s="14">
        <v>23.9</v>
      </c>
      <c r="J101" s="121">
        <f t="shared" si="2"/>
        <v>47.8</v>
      </c>
      <c r="K101" s="127"/>
    </row>
    <row r="102" spans="1:11" ht="24">
      <c r="A102" s="126"/>
      <c r="B102" s="119">
        <v>2</v>
      </c>
      <c r="C102" s="10" t="s">
        <v>828</v>
      </c>
      <c r="D102" s="130" t="s">
        <v>828</v>
      </c>
      <c r="E102" s="130" t="s">
        <v>28</v>
      </c>
      <c r="F102" s="153" t="s">
        <v>278</v>
      </c>
      <c r="G102" s="154"/>
      <c r="H102" s="11" t="s">
        <v>829</v>
      </c>
      <c r="I102" s="14">
        <v>24.61</v>
      </c>
      <c r="J102" s="121">
        <f t="shared" si="2"/>
        <v>49.22</v>
      </c>
      <c r="K102" s="127"/>
    </row>
    <row r="103" spans="1:11" ht="24">
      <c r="A103" s="126"/>
      <c r="B103" s="119">
        <v>4</v>
      </c>
      <c r="C103" s="10" t="s">
        <v>828</v>
      </c>
      <c r="D103" s="130" t="s">
        <v>828</v>
      </c>
      <c r="E103" s="130" t="s">
        <v>31</v>
      </c>
      <c r="F103" s="153" t="s">
        <v>279</v>
      </c>
      <c r="G103" s="154"/>
      <c r="H103" s="11" t="s">
        <v>829</v>
      </c>
      <c r="I103" s="14">
        <v>24.61</v>
      </c>
      <c r="J103" s="121">
        <f t="shared" si="2"/>
        <v>98.44</v>
      </c>
      <c r="K103" s="127"/>
    </row>
    <row r="104" spans="1:11" ht="24">
      <c r="A104" s="126"/>
      <c r="B104" s="119">
        <v>2</v>
      </c>
      <c r="C104" s="10" t="s">
        <v>830</v>
      </c>
      <c r="D104" s="130" t="s">
        <v>830</v>
      </c>
      <c r="E104" s="130" t="s">
        <v>28</v>
      </c>
      <c r="F104" s="153" t="s">
        <v>279</v>
      </c>
      <c r="G104" s="154"/>
      <c r="H104" s="11" t="s">
        <v>831</v>
      </c>
      <c r="I104" s="14">
        <v>21.04</v>
      </c>
      <c r="J104" s="121">
        <f t="shared" si="2"/>
        <v>42.08</v>
      </c>
      <c r="K104" s="127"/>
    </row>
    <row r="105" spans="1:11" ht="24">
      <c r="A105" s="126"/>
      <c r="B105" s="119">
        <v>2</v>
      </c>
      <c r="C105" s="10" t="s">
        <v>830</v>
      </c>
      <c r="D105" s="130" t="s">
        <v>830</v>
      </c>
      <c r="E105" s="130" t="s">
        <v>31</v>
      </c>
      <c r="F105" s="153" t="s">
        <v>278</v>
      </c>
      <c r="G105" s="154"/>
      <c r="H105" s="11" t="s">
        <v>831</v>
      </c>
      <c r="I105" s="14">
        <v>21.04</v>
      </c>
      <c r="J105" s="121">
        <f t="shared" si="2"/>
        <v>42.08</v>
      </c>
      <c r="K105" s="127"/>
    </row>
    <row r="106" spans="1:11">
      <c r="A106" s="126"/>
      <c r="B106" s="119">
        <v>29</v>
      </c>
      <c r="C106" s="10" t="s">
        <v>650</v>
      </c>
      <c r="D106" s="130" t="s">
        <v>650</v>
      </c>
      <c r="E106" s="130" t="s">
        <v>641</v>
      </c>
      <c r="F106" s="153"/>
      <c r="G106" s="154"/>
      <c r="H106" s="11" t="s">
        <v>652</v>
      </c>
      <c r="I106" s="14">
        <v>4.99</v>
      </c>
      <c r="J106" s="121">
        <f t="shared" si="2"/>
        <v>144.71</v>
      </c>
      <c r="K106" s="127"/>
    </row>
    <row r="107" spans="1:11" ht="24">
      <c r="A107" s="126"/>
      <c r="B107" s="119">
        <v>2</v>
      </c>
      <c r="C107" s="10" t="s">
        <v>832</v>
      </c>
      <c r="D107" s="130" t="s">
        <v>890</v>
      </c>
      <c r="E107" s="130" t="s">
        <v>32</v>
      </c>
      <c r="F107" s="153"/>
      <c r="G107" s="154"/>
      <c r="H107" s="11" t="s">
        <v>833</v>
      </c>
      <c r="I107" s="14">
        <v>35.31</v>
      </c>
      <c r="J107" s="121">
        <f t="shared" si="2"/>
        <v>70.62</v>
      </c>
      <c r="K107" s="127"/>
    </row>
    <row r="108" spans="1:11" ht="24">
      <c r="A108" s="126"/>
      <c r="B108" s="119">
        <v>2</v>
      </c>
      <c r="C108" s="10" t="s">
        <v>834</v>
      </c>
      <c r="D108" s="130" t="s">
        <v>834</v>
      </c>
      <c r="E108" s="130" t="s">
        <v>31</v>
      </c>
      <c r="F108" s="153"/>
      <c r="G108" s="154"/>
      <c r="H108" s="11" t="s">
        <v>835</v>
      </c>
      <c r="I108" s="14">
        <v>63.13</v>
      </c>
      <c r="J108" s="121">
        <f t="shared" si="2"/>
        <v>126.26</v>
      </c>
      <c r="K108" s="127"/>
    </row>
    <row r="109" spans="1:11" ht="24">
      <c r="A109" s="126"/>
      <c r="B109" s="119">
        <v>2</v>
      </c>
      <c r="C109" s="10" t="s">
        <v>836</v>
      </c>
      <c r="D109" s="130" t="s">
        <v>836</v>
      </c>
      <c r="E109" s="130" t="s">
        <v>30</v>
      </c>
      <c r="F109" s="153"/>
      <c r="G109" s="154"/>
      <c r="H109" s="11" t="s">
        <v>837</v>
      </c>
      <c r="I109" s="14">
        <v>69.55</v>
      </c>
      <c r="J109" s="121">
        <f t="shared" si="2"/>
        <v>139.1</v>
      </c>
      <c r="K109" s="127"/>
    </row>
    <row r="110" spans="1:11" ht="24">
      <c r="A110" s="126"/>
      <c r="B110" s="119">
        <v>2</v>
      </c>
      <c r="C110" s="10" t="s">
        <v>838</v>
      </c>
      <c r="D110" s="130" t="s">
        <v>838</v>
      </c>
      <c r="E110" s="130" t="s">
        <v>31</v>
      </c>
      <c r="F110" s="153"/>
      <c r="G110" s="154"/>
      <c r="H110" s="11" t="s">
        <v>839</v>
      </c>
      <c r="I110" s="14">
        <v>41.73</v>
      </c>
      <c r="J110" s="121">
        <f t="shared" si="2"/>
        <v>83.46</v>
      </c>
      <c r="K110" s="127"/>
    </row>
    <row r="111" spans="1:11" ht="24">
      <c r="A111" s="126"/>
      <c r="B111" s="119">
        <v>2</v>
      </c>
      <c r="C111" s="10" t="s">
        <v>838</v>
      </c>
      <c r="D111" s="130" t="s">
        <v>838</v>
      </c>
      <c r="E111" s="130" t="s">
        <v>95</v>
      </c>
      <c r="F111" s="153"/>
      <c r="G111" s="154"/>
      <c r="H111" s="11" t="s">
        <v>839</v>
      </c>
      <c r="I111" s="14">
        <v>41.73</v>
      </c>
      <c r="J111" s="121">
        <f t="shared" si="2"/>
        <v>83.46</v>
      </c>
      <c r="K111" s="127"/>
    </row>
    <row r="112" spans="1:11" ht="24">
      <c r="A112" s="126"/>
      <c r="B112" s="119">
        <v>2</v>
      </c>
      <c r="C112" s="10" t="s">
        <v>838</v>
      </c>
      <c r="D112" s="130" t="s">
        <v>838</v>
      </c>
      <c r="E112" s="130" t="s">
        <v>33</v>
      </c>
      <c r="F112" s="153"/>
      <c r="G112" s="154"/>
      <c r="H112" s="11" t="s">
        <v>839</v>
      </c>
      <c r="I112" s="14">
        <v>41.73</v>
      </c>
      <c r="J112" s="121">
        <f t="shared" si="2"/>
        <v>83.46</v>
      </c>
      <c r="K112" s="127"/>
    </row>
    <row r="113" spans="1:11" ht="24">
      <c r="A113" s="126"/>
      <c r="B113" s="119">
        <v>2</v>
      </c>
      <c r="C113" s="10" t="s">
        <v>840</v>
      </c>
      <c r="D113" s="130" t="s">
        <v>840</v>
      </c>
      <c r="E113" s="130" t="s">
        <v>32</v>
      </c>
      <c r="F113" s="153"/>
      <c r="G113" s="154"/>
      <c r="H113" s="11" t="s">
        <v>841</v>
      </c>
      <c r="I113" s="14">
        <v>47.8</v>
      </c>
      <c r="J113" s="121">
        <f t="shared" si="2"/>
        <v>95.6</v>
      </c>
      <c r="K113" s="127"/>
    </row>
    <row r="114" spans="1:11" ht="24">
      <c r="A114" s="126"/>
      <c r="B114" s="119">
        <v>6</v>
      </c>
      <c r="C114" s="10" t="s">
        <v>840</v>
      </c>
      <c r="D114" s="130" t="s">
        <v>840</v>
      </c>
      <c r="E114" s="130" t="s">
        <v>34</v>
      </c>
      <c r="F114" s="153"/>
      <c r="G114" s="154"/>
      <c r="H114" s="11" t="s">
        <v>841</v>
      </c>
      <c r="I114" s="14">
        <v>47.8</v>
      </c>
      <c r="J114" s="121">
        <f t="shared" si="2"/>
        <v>286.79999999999995</v>
      </c>
      <c r="K114" s="127"/>
    </row>
    <row r="115" spans="1:11" ht="24">
      <c r="A115" s="126"/>
      <c r="B115" s="119">
        <v>1</v>
      </c>
      <c r="C115" s="10" t="s">
        <v>842</v>
      </c>
      <c r="D115" s="130" t="s">
        <v>842</v>
      </c>
      <c r="E115" s="130" t="s">
        <v>34</v>
      </c>
      <c r="F115" s="153" t="s">
        <v>115</v>
      </c>
      <c r="G115" s="154"/>
      <c r="H115" s="11" t="s">
        <v>843</v>
      </c>
      <c r="I115" s="14">
        <v>27.82</v>
      </c>
      <c r="J115" s="121">
        <f t="shared" si="2"/>
        <v>27.82</v>
      </c>
      <c r="K115" s="127"/>
    </row>
    <row r="116" spans="1:11" ht="24">
      <c r="A116" s="126"/>
      <c r="B116" s="119">
        <v>1</v>
      </c>
      <c r="C116" s="10" t="s">
        <v>844</v>
      </c>
      <c r="D116" s="130" t="s">
        <v>844</v>
      </c>
      <c r="E116" s="130" t="s">
        <v>31</v>
      </c>
      <c r="F116" s="153" t="s">
        <v>279</v>
      </c>
      <c r="G116" s="154"/>
      <c r="H116" s="11" t="s">
        <v>845</v>
      </c>
      <c r="I116" s="14">
        <v>27.82</v>
      </c>
      <c r="J116" s="121">
        <f t="shared" si="2"/>
        <v>27.82</v>
      </c>
      <c r="K116" s="127"/>
    </row>
    <row r="117" spans="1:11" ht="24">
      <c r="A117" s="126"/>
      <c r="B117" s="119">
        <v>2</v>
      </c>
      <c r="C117" s="10" t="s">
        <v>846</v>
      </c>
      <c r="D117" s="130" t="s">
        <v>846</v>
      </c>
      <c r="E117" s="130"/>
      <c r="F117" s="153"/>
      <c r="G117" s="154"/>
      <c r="H117" s="11" t="s">
        <v>847</v>
      </c>
      <c r="I117" s="14">
        <v>21.76</v>
      </c>
      <c r="J117" s="121">
        <f t="shared" si="2"/>
        <v>43.52</v>
      </c>
      <c r="K117" s="127"/>
    </row>
    <row r="118" spans="1:11" ht="24">
      <c r="A118" s="126"/>
      <c r="B118" s="119">
        <v>1</v>
      </c>
      <c r="C118" s="10" t="s">
        <v>848</v>
      </c>
      <c r="D118" s="130" t="s">
        <v>848</v>
      </c>
      <c r="E118" s="130" t="s">
        <v>277</v>
      </c>
      <c r="F118" s="153"/>
      <c r="G118" s="154"/>
      <c r="H118" s="11" t="s">
        <v>849</v>
      </c>
      <c r="I118" s="14">
        <v>69.55</v>
      </c>
      <c r="J118" s="121">
        <f t="shared" ref="J118:J149" si="3">I118*B118</f>
        <v>69.55</v>
      </c>
      <c r="K118" s="127"/>
    </row>
    <row r="119" spans="1:11" ht="24">
      <c r="A119" s="126"/>
      <c r="B119" s="119">
        <v>1</v>
      </c>
      <c r="C119" s="10" t="s">
        <v>850</v>
      </c>
      <c r="D119" s="130" t="s">
        <v>850</v>
      </c>
      <c r="E119" s="130" t="s">
        <v>279</v>
      </c>
      <c r="F119" s="153"/>
      <c r="G119" s="154"/>
      <c r="H119" s="11" t="s">
        <v>851</v>
      </c>
      <c r="I119" s="14">
        <v>70.98</v>
      </c>
      <c r="J119" s="121">
        <f t="shared" si="3"/>
        <v>70.98</v>
      </c>
      <c r="K119" s="127"/>
    </row>
    <row r="120" spans="1:11" ht="24">
      <c r="A120" s="126"/>
      <c r="B120" s="119">
        <v>1</v>
      </c>
      <c r="C120" s="10" t="s">
        <v>852</v>
      </c>
      <c r="D120" s="130" t="s">
        <v>852</v>
      </c>
      <c r="E120" s="130" t="s">
        <v>279</v>
      </c>
      <c r="F120" s="153"/>
      <c r="G120" s="154"/>
      <c r="H120" s="11" t="s">
        <v>853</v>
      </c>
      <c r="I120" s="14">
        <v>69.91</v>
      </c>
      <c r="J120" s="121">
        <f t="shared" si="3"/>
        <v>69.91</v>
      </c>
      <c r="K120" s="127"/>
    </row>
    <row r="121" spans="1:11" ht="24">
      <c r="A121" s="126"/>
      <c r="B121" s="119">
        <v>2</v>
      </c>
      <c r="C121" s="10" t="s">
        <v>854</v>
      </c>
      <c r="D121" s="130" t="s">
        <v>854</v>
      </c>
      <c r="E121" s="130"/>
      <c r="F121" s="153"/>
      <c r="G121" s="154"/>
      <c r="H121" s="11" t="s">
        <v>855</v>
      </c>
      <c r="I121" s="14">
        <v>21.4</v>
      </c>
      <c r="J121" s="121">
        <f t="shared" si="3"/>
        <v>42.8</v>
      </c>
      <c r="K121" s="127"/>
    </row>
    <row r="122" spans="1:11" ht="24">
      <c r="A122" s="126"/>
      <c r="B122" s="119">
        <v>1</v>
      </c>
      <c r="C122" s="10" t="s">
        <v>856</v>
      </c>
      <c r="D122" s="130" t="s">
        <v>856</v>
      </c>
      <c r="E122" s="130" t="s">
        <v>273</v>
      </c>
      <c r="F122" s="153"/>
      <c r="G122" s="154"/>
      <c r="H122" s="11" t="s">
        <v>857</v>
      </c>
      <c r="I122" s="14">
        <v>131.97999999999999</v>
      </c>
      <c r="J122" s="121">
        <f t="shared" si="3"/>
        <v>131.97999999999999</v>
      </c>
      <c r="K122" s="127"/>
    </row>
    <row r="123" spans="1:11" ht="24">
      <c r="A123" s="126"/>
      <c r="B123" s="119">
        <v>1</v>
      </c>
      <c r="C123" s="10" t="s">
        <v>858</v>
      </c>
      <c r="D123" s="130" t="s">
        <v>858</v>
      </c>
      <c r="E123" s="130" t="s">
        <v>269</v>
      </c>
      <c r="F123" s="153"/>
      <c r="G123" s="154"/>
      <c r="H123" s="11" t="s">
        <v>859</v>
      </c>
      <c r="I123" s="14">
        <v>85.61</v>
      </c>
      <c r="J123" s="121">
        <f t="shared" si="3"/>
        <v>85.61</v>
      </c>
      <c r="K123" s="127"/>
    </row>
    <row r="124" spans="1:11" ht="24">
      <c r="A124" s="126"/>
      <c r="B124" s="119">
        <v>2</v>
      </c>
      <c r="C124" s="10" t="s">
        <v>858</v>
      </c>
      <c r="D124" s="130" t="s">
        <v>858</v>
      </c>
      <c r="E124" s="130" t="s">
        <v>274</v>
      </c>
      <c r="F124" s="153"/>
      <c r="G124" s="154"/>
      <c r="H124" s="11" t="s">
        <v>859</v>
      </c>
      <c r="I124" s="14">
        <v>85.61</v>
      </c>
      <c r="J124" s="121">
        <f t="shared" si="3"/>
        <v>171.22</v>
      </c>
      <c r="K124" s="127"/>
    </row>
    <row r="125" spans="1:11" ht="24">
      <c r="A125" s="126"/>
      <c r="B125" s="119">
        <v>1</v>
      </c>
      <c r="C125" s="10" t="s">
        <v>860</v>
      </c>
      <c r="D125" s="130" t="s">
        <v>860</v>
      </c>
      <c r="E125" s="130" t="s">
        <v>273</v>
      </c>
      <c r="F125" s="153"/>
      <c r="G125" s="154"/>
      <c r="H125" s="11" t="s">
        <v>861</v>
      </c>
      <c r="I125" s="14">
        <v>85.61</v>
      </c>
      <c r="J125" s="121">
        <f t="shared" si="3"/>
        <v>85.61</v>
      </c>
      <c r="K125" s="127"/>
    </row>
    <row r="126" spans="1:11" ht="36">
      <c r="A126" s="126"/>
      <c r="B126" s="119">
        <v>1</v>
      </c>
      <c r="C126" s="10" t="s">
        <v>862</v>
      </c>
      <c r="D126" s="130" t="s">
        <v>862</v>
      </c>
      <c r="E126" s="130" t="s">
        <v>863</v>
      </c>
      <c r="F126" s="153"/>
      <c r="G126" s="154"/>
      <c r="H126" s="11" t="s">
        <v>864</v>
      </c>
      <c r="I126" s="14">
        <v>189.4</v>
      </c>
      <c r="J126" s="121">
        <f t="shared" si="3"/>
        <v>189.4</v>
      </c>
      <c r="K126" s="127"/>
    </row>
    <row r="127" spans="1:11" ht="24">
      <c r="A127" s="126"/>
      <c r="B127" s="119">
        <v>1</v>
      </c>
      <c r="C127" s="10" t="s">
        <v>865</v>
      </c>
      <c r="D127" s="130" t="s">
        <v>865</v>
      </c>
      <c r="E127" s="130" t="s">
        <v>279</v>
      </c>
      <c r="F127" s="153"/>
      <c r="G127" s="154"/>
      <c r="H127" s="11" t="s">
        <v>866</v>
      </c>
      <c r="I127" s="14">
        <v>22.83</v>
      </c>
      <c r="J127" s="121">
        <f t="shared" si="3"/>
        <v>22.83</v>
      </c>
      <c r="K127" s="127"/>
    </row>
    <row r="128" spans="1:11" ht="24">
      <c r="A128" s="126"/>
      <c r="B128" s="119">
        <v>7</v>
      </c>
      <c r="C128" s="10" t="s">
        <v>865</v>
      </c>
      <c r="D128" s="130" t="s">
        <v>865</v>
      </c>
      <c r="E128" s="130" t="s">
        <v>867</v>
      </c>
      <c r="F128" s="153"/>
      <c r="G128" s="154"/>
      <c r="H128" s="11" t="s">
        <v>866</v>
      </c>
      <c r="I128" s="14">
        <v>22.83</v>
      </c>
      <c r="J128" s="121">
        <f t="shared" si="3"/>
        <v>159.81</v>
      </c>
      <c r="K128" s="127"/>
    </row>
    <row r="129" spans="1:11" ht="24">
      <c r="A129" s="126"/>
      <c r="B129" s="119">
        <v>1</v>
      </c>
      <c r="C129" s="10" t="s">
        <v>868</v>
      </c>
      <c r="D129" s="130" t="s">
        <v>868</v>
      </c>
      <c r="E129" s="130" t="s">
        <v>279</v>
      </c>
      <c r="F129" s="153"/>
      <c r="G129" s="154"/>
      <c r="H129" s="11" t="s">
        <v>869</v>
      </c>
      <c r="I129" s="14">
        <v>22.83</v>
      </c>
      <c r="J129" s="121">
        <f t="shared" si="3"/>
        <v>22.83</v>
      </c>
      <c r="K129" s="127"/>
    </row>
    <row r="130" spans="1:11" ht="24">
      <c r="A130" s="126"/>
      <c r="B130" s="119">
        <v>1</v>
      </c>
      <c r="C130" s="10" t="s">
        <v>870</v>
      </c>
      <c r="D130" s="130" t="s">
        <v>870</v>
      </c>
      <c r="E130" s="130" t="s">
        <v>279</v>
      </c>
      <c r="F130" s="153"/>
      <c r="G130" s="154"/>
      <c r="H130" s="11" t="s">
        <v>871</v>
      </c>
      <c r="I130" s="14">
        <v>26.4</v>
      </c>
      <c r="J130" s="121">
        <f t="shared" si="3"/>
        <v>26.4</v>
      </c>
      <c r="K130" s="127"/>
    </row>
    <row r="131" spans="1:11" ht="24">
      <c r="A131" s="126"/>
      <c r="B131" s="119">
        <v>3</v>
      </c>
      <c r="C131" s="10" t="s">
        <v>870</v>
      </c>
      <c r="D131" s="130" t="s">
        <v>870</v>
      </c>
      <c r="E131" s="130" t="s">
        <v>867</v>
      </c>
      <c r="F131" s="153"/>
      <c r="G131" s="154"/>
      <c r="H131" s="11" t="s">
        <v>871</v>
      </c>
      <c r="I131" s="14">
        <v>26.4</v>
      </c>
      <c r="J131" s="121">
        <f t="shared" si="3"/>
        <v>79.199999999999989</v>
      </c>
      <c r="K131" s="127"/>
    </row>
    <row r="132" spans="1:11" ht="24">
      <c r="A132" s="126"/>
      <c r="B132" s="119">
        <v>1</v>
      </c>
      <c r="C132" s="10" t="s">
        <v>872</v>
      </c>
      <c r="D132" s="130" t="s">
        <v>872</v>
      </c>
      <c r="E132" s="130" t="s">
        <v>279</v>
      </c>
      <c r="F132" s="153"/>
      <c r="G132" s="154"/>
      <c r="H132" s="11" t="s">
        <v>873</v>
      </c>
      <c r="I132" s="14">
        <v>26.4</v>
      </c>
      <c r="J132" s="121">
        <f t="shared" si="3"/>
        <v>26.4</v>
      </c>
      <c r="K132" s="127"/>
    </row>
    <row r="133" spans="1:11" ht="24">
      <c r="A133" s="126"/>
      <c r="B133" s="119">
        <v>1</v>
      </c>
      <c r="C133" s="10" t="s">
        <v>872</v>
      </c>
      <c r="D133" s="130" t="s">
        <v>872</v>
      </c>
      <c r="E133" s="130" t="s">
        <v>589</v>
      </c>
      <c r="F133" s="153"/>
      <c r="G133" s="154"/>
      <c r="H133" s="11" t="s">
        <v>873</v>
      </c>
      <c r="I133" s="14">
        <v>26.4</v>
      </c>
      <c r="J133" s="121">
        <f t="shared" si="3"/>
        <v>26.4</v>
      </c>
      <c r="K133" s="127"/>
    </row>
    <row r="134" spans="1:11" ht="24">
      <c r="A134" s="126"/>
      <c r="B134" s="119">
        <v>1</v>
      </c>
      <c r="C134" s="10" t="s">
        <v>874</v>
      </c>
      <c r="D134" s="130" t="s">
        <v>874</v>
      </c>
      <c r="E134" s="130" t="s">
        <v>30</v>
      </c>
      <c r="F134" s="153"/>
      <c r="G134" s="154"/>
      <c r="H134" s="11" t="s">
        <v>875</v>
      </c>
      <c r="I134" s="14">
        <v>174.78</v>
      </c>
      <c r="J134" s="121">
        <f t="shared" si="3"/>
        <v>174.78</v>
      </c>
      <c r="K134" s="127"/>
    </row>
    <row r="135" spans="1:11" ht="24">
      <c r="A135" s="126"/>
      <c r="B135" s="119">
        <v>1</v>
      </c>
      <c r="C135" s="10" t="s">
        <v>876</v>
      </c>
      <c r="D135" s="130" t="s">
        <v>876</v>
      </c>
      <c r="E135" s="130" t="s">
        <v>115</v>
      </c>
      <c r="F135" s="153"/>
      <c r="G135" s="154"/>
      <c r="H135" s="11" t="s">
        <v>877</v>
      </c>
      <c r="I135" s="14">
        <v>22.83</v>
      </c>
      <c r="J135" s="121">
        <f t="shared" si="3"/>
        <v>22.83</v>
      </c>
      <c r="K135" s="127"/>
    </row>
    <row r="136" spans="1:11" ht="24">
      <c r="A136" s="126"/>
      <c r="B136" s="119">
        <v>1</v>
      </c>
      <c r="C136" s="10" t="s">
        <v>876</v>
      </c>
      <c r="D136" s="130" t="s">
        <v>876</v>
      </c>
      <c r="E136" s="130" t="s">
        <v>867</v>
      </c>
      <c r="F136" s="153"/>
      <c r="G136" s="154"/>
      <c r="H136" s="11" t="s">
        <v>877</v>
      </c>
      <c r="I136" s="14">
        <v>22.83</v>
      </c>
      <c r="J136" s="121">
        <f t="shared" si="3"/>
        <v>22.83</v>
      </c>
      <c r="K136" s="127"/>
    </row>
    <row r="137" spans="1:11" ht="24">
      <c r="A137" s="126"/>
      <c r="B137" s="119">
        <v>1</v>
      </c>
      <c r="C137" s="10" t="s">
        <v>878</v>
      </c>
      <c r="D137" s="130" t="s">
        <v>878</v>
      </c>
      <c r="E137" s="130" t="s">
        <v>279</v>
      </c>
      <c r="F137" s="153"/>
      <c r="G137" s="154"/>
      <c r="H137" s="11" t="s">
        <v>879</v>
      </c>
      <c r="I137" s="14">
        <v>22.83</v>
      </c>
      <c r="J137" s="121">
        <f t="shared" si="3"/>
        <v>22.83</v>
      </c>
      <c r="K137" s="127"/>
    </row>
    <row r="138" spans="1:11" ht="24">
      <c r="A138" s="126"/>
      <c r="B138" s="120">
        <v>1</v>
      </c>
      <c r="C138" s="12" t="s">
        <v>880</v>
      </c>
      <c r="D138" s="131" t="s">
        <v>880</v>
      </c>
      <c r="E138" s="131" t="s">
        <v>279</v>
      </c>
      <c r="F138" s="155"/>
      <c r="G138" s="156"/>
      <c r="H138" s="13" t="s">
        <v>881</v>
      </c>
      <c r="I138" s="15">
        <v>26.4</v>
      </c>
      <c r="J138" s="122">
        <f t="shared" si="3"/>
        <v>26.4</v>
      </c>
      <c r="K138" s="127"/>
    </row>
    <row r="139" spans="1:11" ht="13.5" thickBot="1">
      <c r="A139" s="126"/>
      <c r="B139" s="139"/>
      <c r="C139" s="139"/>
      <c r="D139" s="139"/>
      <c r="E139" s="139"/>
      <c r="F139" s="139"/>
      <c r="G139" s="139"/>
      <c r="H139" s="139"/>
      <c r="I139" s="140" t="s">
        <v>261</v>
      </c>
      <c r="J139" s="141">
        <f>SUM(J22:J138)</f>
        <v>13623.419999999991</v>
      </c>
      <c r="K139" s="127"/>
    </row>
    <row r="140" spans="1:11">
      <c r="A140" s="126"/>
      <c r="B140" s="139"/>
      <c r="C140" s="147" t="s">
        <v>902</v>
      </c>
      <c r="D140" s="146"/>
      <c r="E140" s="146"/>
      <c r="F140" s="150"/>
      <c r="G140" s="145"/>
      <c r="H140" s="139"/>
      <c r="I140" s="140" t="s">
        <v>900</v>
      </c>
      <c r="J140" s="141">
        <f>J139*-0.4</f>
        <v>-5449.3679999999968</v>
      </c>
      <c r="K140" s="127"/>
    </row>
    <row r="141" spans="1:11" ht="13.5" outlineLevel="1" thickBot="1">
      <c r="A141" s="126"/>
      <c r="B141" s="139"/>
      <c r="C141" s="144" t="s">
        <v>903</v>
      </c>
      <c r="D141" s="148">
        <v>44637</v>
      </c>
      <c r="E141" s="143">
        <f>J14+90</f>
        <v>45445</v>
      </c>
      <c r="F141" s="151"/>
      <c r="G141" s="149"/>
      <c r="H141" s="139"/>
      <c r="I141" s="140" t="s">
        <v>901</v>
      </c>
      <c r="J141" s="141">
        <v>0</v>
      </c>
      <c r="K141" s="127"/>
    </row>
    <row r="142" spans="1:11">
      <c r="A142" s="126"/>
      <c r="B142" s="139"/>
      <c r="C142" s="139"/>
      <c r="D142" s="139"/>
      <c r="E142" s="139"/>
      <c r="F142" s="139"/>
      <c r="G142" s="139"/>
      <c r="H142" s="139"/>
      <c r="I142" s="140" t="s">
        <v>263</v>
      </c>
      <c r="J142" s="141">
        <f>SUM(J139:J141)</f>
        <v>8174.0519999999942</v>
      </c>
      <c r="K142" s="127"/>
    </row>
    <row r="143" spans="1:11">
      <c r="A143" s="6"/>
      <c r="B143" s="7"/>
      <c r="C143" s="7"/>
      <c r="D143" s="7"/>
      <c r="E143" s="7"/>
      <c r="F143" s="7"/>
      <c r="G143" s="7"/>
      <c r="H143" s="7" t="s">
        <v>904</v>
      </c>
      <c r="I143" s="7"/>
      <c r="J143" s="7"/>
      <c r="K143" s="8"/>
    </row>
    <row r="145" spans="8:9">
      <c r="H145" s="1" t="s">
        <v>893</v>
      </c>
      <c r="I145" s="103">
        <f>'Tax Invoice'!E14</f>
        <v>1</v>
      </c>
    </row>
    <row r="146" spans="8:9">
      <c r="H146" s="1" t="s">
        <v>711</v>
      </c>
      <c r="I146" s="103">
        <v>36.33</v>
      </c>
    </row>
    <row r="147" spans="8:9">
      <c r="H147" s="1" t="s">
        <v>714</v>
      </c>
      <c r="I147" s="103">
        <f>I149/I146</f>
        <v>374.99091659785279</v>
      </c>
    </row>
    <row r="148" spans="8:9">
      <c r="H148" s="1" t="s">
        <v>715</v>
      </c>
      <c r="I148" s="103">
        <f>I150</f>
        <v>8174.0519999999942</v>
      </c>
    </row>
    <row r="149" spans="8:9">
      <c r="H149" s="1" t="s">
        <v>712</v>
      </c>
      <c r="I149" s="103">
        <f>J139*I145</f>
        <v>13623.419999999991</v>
      </c>
    </row>
    <row r="150" spans="8:9">
      <c r="H150" s="1" t="s">
        <v>713</v>
      </c>
      <c r="I150" s="103">
        <f>J142*I145</f>
        <v>8174.0519999999942</v>
      </c>
    </row>
  </sheetData>
  <mergeCells count="12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1065</v>
      </c>
      <c r="O1" t="s">
        <v>149</v>
      </c>
      <c r="T1" t="s">
        <v>261</v>
      </c>
      <c r="U1">
        <v>13623.419999999991</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13623.419999999991</v>
      </c>
    </row>
    <row r="5" spans="1:21">
      <c r="A5" s="126"/>
      <c r="B5" s="134" t="s">
        <v>142</v>
      </c>
      <c r="C5" s="132"/>
      <c r="D5" s="132"/>
      <c r="E5" s="132"/>
      <c r="F5" s="132"/>
      <c r="G5" s="132"/>
      <c r="H5" s="132"/>
      <c r="I5" s="132"/>
      <c r="J5" s="127"/>
      <c r="S5" t="s">
        <v>891</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7"/>
      <c r="J10" s="127"/>
    </row>
    <row r="11" spans="1:21">
      <c r="A11" s="126"/>
      <c r="B11" s="126" t="s">
        <v>717</v>
      </c>
      <c r="C11" s="132"/>
      <c r="D11" s="132"/>
      <c r="E11" s="127"/>
      <c r="F11" s="128"/>
      <c r="G11" s="128" t="s">
        <v>717</v>
      </c>
      <c r="H11" s="132"/>
      <c r="I11" s="158"/>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9">
        <v>45354</v>
      </c>
      <c r="J14" s="127"/>
    </row>
    <row r="15" spans="1:21">
      <c r="A15" s="126"/>
      <c r="B15" s="6" t="s">
        <v>11</v>
      </c>
      <c r="C15" s="7"/>
      <c r="D15" s="7"/>
      <c r="E15" s="8"/>
      <c r="F15" s="128"/>
      <c r="G15" s="9" t="s">
        <v>11</v>
      </c>
      <c r="H15" s="132"/>
      <c r="I15" s="160"/>
      <c r="J15" s="127"/>
    </row>
    <row r="16" spans="1:21">
      <c r="A16" s="126"/>
      <c r="B16" s="132"/>
      <c r="C16" s="132"/>
      <c r="D16" s="132"/>
      <c r="E16" s="132"/>
      <c r="F16" s="132"/>
      <c r="G16" s="132"/>
      <c r="H16" s="136" t="s">
        <v>147</v>
      </c>
      <c r="I16" s="142">
        <v>41918</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45354</v>
      </c>
    </row>
    <row r="20" spans="1:16">
      <c r="A20" s="126"/>
      <c r="B20" s="112" t="s">
        <v>204</v>
      </c>
      <c r="C20" s="112" t="s">
        <v>205</v>
      </c>
      <c r="D20" s="129" t="s">
        <v>206</v>
      </c>
      <c r="E20" s="161" t="s">
        <v>207</v>
      </c>
      <c r="F20" s="162"/>
      <c r="G20" s="112" t="s">
        <v>174</v>
      </c>
      <c r="H20" s="112" t="s">
        <v>208</v>
      </c>
      <c r="I20" s="112" t="s">
        <v>26</v>
      </c>
      <c r="J20" s="127"/>
    </row>
    <row r="21" spans="1:16">
      <c r="A21" s="126"/>
      <c r="B21" s="117"/>
      <c r="C21" s="117"/>
      <c r="D21" s="118"/>
      <c r="E21" s="163"/>
      <c r="F21" s="164"/>
      <c r="G21" s="117" t="s">
        <v>146</v>
      </c>
      <c r="H21" s="117"/>
      <c r="I21" s="117"/>
      <c r="J21" s="127"/>
    </row>
    <row r="22" spans="1:16" ht="168">
      <c r="A22" s="126"/>
      <c r="B22" s="119">
        <v>34</v>
      </c>
      <c r="C22" s="10" t="s">
        <v>586</v>
      </c>
      <c r="D22" s="130"/>
      <c r="E22" s="153"/>
      <c r="F22" s="154"/>
      <c r="G22" s="11" t="s">
        <v>281</v>
      </c>
      <c r="H22" s="14">
        <v>12.13</v>
      </c>
      <c r="I22" s="121">
        <f t="shared" ref="I22:I53" si="0">H22*B22</f>
        <v>412.42</v>
      </c>
      <c r="J22" s="127"/>
    </row>
    <row r="23" spans="1:16" ht="132">
      <c r="A23" s="126"/>
      <c r="B23" s="119">
        <v>4</v>
      </c>
      <c r="C23" s="10" t="s">
        <v>722</v>
      </c>
      <c r="D23" s="130" t="s">
        <v>112</v>
      </c>
      <c r="E23" s="153"/>
      <c r="F23" s="154"/>
      <c r="G23" s="11" t="s">
        <v>723</v>
      </c>
      <c r="H23" s="14">
        <v>12.13</v>
      </c>
      <c r="I23" s="121">
        <f t="shared" si="0"/>
        <v>48.52</v>
      </c>
      <c r="J23" s="127"/>
    </row>
    <row r="24" spans="1:16" ht="132">
      <c r="A24" s="126"/>
      <c r="B24" s="119">
        <v>1</v>
      </c>
      <c r="C24" s="10" t="s">
        <v>722</v>
      </c>
      <c r="D24" s="130" t="s">
        <v>216</v>
      </c>
      <c r="E24" s="153"/>
      <c r="F24" s="154"/>
      <c r="G24" s="11" t="s">
        <v>723</v>
      </c>
      <c r="H24" s="14">
        <v>12.13</v>
      </c>
      <c r="I24" s="121">
        <f t="shared" si="0"/>
        <v>12.13</v>
      </c>
      <c r="J24" s="127"/>
    </row>
    <row r="25" spans="1:16" ht="132">
      <c r="A25" s="126"/>
      <c r="B25" s="119">
        <v>1</v>
      </c>
      <c r="C25" s="10" t="s">
        <v>722</v>
      </c>
      <c r="D25" s="130" t="s">
        <v>274</v>
      </c>
      <c r="E25" s="153"/>
      <c r="F25" s="154"/>
      <c r="G25" s="11" t="s">
        <v>723</v>
      </c>
      <c r="H25" s="14">
        <v>12.13</v>
      </c>
      <c r="I25" s="121">
        <f t="shared" si="0"/>
        <v>12.13</v>
      </c>
      <c r="J25" s="127"/>
    </row>
    <row r="26" spans="1:16" ht="132">
      <c r="A26" s="126"/>
      <c r="B26" s="119">
        <v>21</v>
      </c>
      <c r="C26" s="10" t="s">
        <v>724</v>
      </c>
      <c r="D26" s="130" t="s">
        <v>112</v>
      </c>
      <c r="E26" s="153"/>
      <c r="F26" s="154"/>
      <c r="G26" s="11" t="s">
        <v>725</v>
      </c>
      <c r="H26" s="14">
        <v>12.13</v>
      </c>
      <c r="I26" s="121">
        <f t="shared" si="0"/>
        <v>254.73000000000002</v>
      </c>
      <c r="J26" s="127"/>
    </row>
    <row r="27" spans="1:16" ht="132">
      <c r="A27" s="126"/>
      <c r="B27" s="119">
        <v>2</v>
      </c>
      <c r="C27" s="10" t="s">
        <v>724</v>
      </c>
      <c r="D27" s="130" t="s">
        <v>269</v>
      </c>
      <c r="E27" s="153"/>
      <c r="F27" s="154"/>
      <c r="G27" s="11" t="s">
        <v>725</v>
      </c>
      <c r="H27" s="14">
        <v>12.13</v>
      </c>
      <c r="I27" s="121">
        <f t="shared" si="0"/>
        <v>24.26</v>
      </c>
      <c r="J27" s="127"/>
    </row>
    <row r="28" spans="1:16" ht="132">
      <c r="A28" s="126"/>
      <c r="B28" s="119">
        <v>2</v>
      </c>
      <c r="C28" s="10" t="s">
        <v>724</v>
      </c>
      <c r="D28" s="130" t="s">
        <v>317</v>
      </c>
      <c r="E28" s="153"/>
      <c r="F28" s="154"/>
      <c r="G28" s="11" t="s">
        <v>725</v>
      </c>
      <c r="H28" s="14">
        <v>12.13</v>
      </c>
      <c r="I28" s="121">
        <f t="shared" si="0"/>
        <v>24.26</v>
      </c>
      <c r="J28" s="127"/>
    </row>
    <row r="29" spans="1:16" ht="60">
      <c r="A29" s="126"/>
      <c r="B29" s="119">
        <v>2</v>
      </c>
      <c r="C29" s="10" t="s">
        <v>726</v>
      </c>
      <c r="D29" s="130" t="s">
        <v>727</v>
      </c>
      <c r="E29" s="153" t="s">
        <v>115</v>
      </c>
      <c r="F29" s="154"/>
      <c r="G29" s="11" t="s">
        <v>728</v>
      </c>
      <c r="H29" s="14">
        <v>15.69</v>
      </c>
      <c r="I29" s="121">
        <f t="shared" si="0"/>
        <v>31.38</v>
      </c>
      <c r="J29" s="127"/>
    </row>
    <row r="30" spans="1:16" ht="192">
      <c r="A30" s="126"/>
      <c r="B30" s="119">
        <v>6</v>
      </c>
      <c r="C30" s="10" t="s">
        <v>729</v>
      </c>
      <c r="D30" s="130" t="s">
        <v>34</v>
      </c>
      <c r="E30" s="153" t="s">
        <v>112</v>
      </c>
      <c r="F30" s="154"/>
      <c r="G30" s="11" t="s">
        <v>730</v>
      </c>
      <c r="H30" s="14">
        <v>16.41</v>
      </c>
      <c r="I30" s="121">
        <f t="shared" si="0"/>
        <v>98.460000000000008</v>
      </c>
      <c r="J30" s="127"/>
    </row>
    <row r="31" spans="1:16" ht="108">
      <c r="A31" s="126"/>
      <c r="B31" s="119">
        <v>12</v>
      </c>
      <c r="C31" s="10" t="s">
        <v>109</v>
      </c>
      <c r="D31" s="130" t="s">
        <v>28</v>
      </c>
      <c r="E31" s="153"/>
      <c r="F31" s="154"/>
      <c r="G31" s="11" t="s">
        <v>731</v>
      </c>
      <c r="H31" s="14">
        <v>5.71</v>
      </c>
      <c r="I31" s="121">
        <f t="shared" si="0"/>
        <v>68.52</v>
      </c>
      <c r="J31" s="127"/>
    </row>
    <row r="32" spans="1:16" ht="132">
      <c r="A32" s="126"/>
      <c r="B32" s="119">
        <v>5</v>
      </c>
      <c r="C32" s="10" t="s">
        <v>732</v>
      </c>
      <c r="D32" s="130" t="s">
        <v>28</v>
      </c>
      <c r="E32" s="153" t="s">
        <v>278</v>
      </c>
      <c r="F32" s="154"/>
      <c r="G32" s="11" t="s">
        <v>733</v>
      </c>
      <c r="H32" s="14">
        <v>21.04</v>
      </c>
      <c r="I32" s="121">
        <f t="shared" si="0"/>
        <v>105.19999999999999</v>
      </c>
      <c r="J32" s="127"/>
    </row>
    <row r="33" spans="1:10" ht="132">
      <c r="A33" s="126"/>
      <c r="B33" s="119">
        <v>5</v>
      </c>
      <c r="C33" s="10" t="s">
        <v>732</v>
      </c>
      <c r="D33" s="130" t="s">
        <v>30</v>
      </c>
      <c r="E33" s="153" t="s">
        <v>278</v>
      </c>
      <c r="F33" s="154"/>
      <c r="G33" s="11" t="s">
        <v>733</v>
      </c>
      <c r="H33" s="14">
        <v>21.04</v>
      </c>
      <c r="I33" s="121">
        <f t="shared" si="0"/>
        <v>105.19999999999999</v>
      </c>
      <c r="J33" s="127"/>
    </row>
    <row r="34" spans="1:10" ht="132">
      <c r="A34" s="126"/>
      <c r="B34" s="119">
        <v>9</v>
      </c>
      <c r="C34" s="10" t="s">
        <v>732</v>
      </c>
      <c r="D34" s="130" t="s">
        <v>31</v>
      </c>
      <c r="E34" s="153" t="s">
        <v>278</v>
      </c>
      <c r="F34" s="154"/>
      <c r="G34" s="11" t="s">
        <v>733</v>
      </c>
      <c r="H34" s="14">
        <v>21.04</v>
      </c>
      <c r="I34" s="121">
        <f t="shared" si="0"/>
        <v>189.35999999999999</v>
      </c>
      <c r="J34" s="127"/>
    </row>
    <row r="35" spans="1:10" ht="144">
      <c r="A35" s="126"/>
      <c r="B35" s="119">
        <v>2</v>
      </c>
      <c r="C35" s="10" t="s">
        <v>734</v>
      </c>
      <c r="D35" s="130" t="s">
        <v>31</v>
      </c>
      <c r="E35" s="153"/>
      <c r="F35" s="154"/>
      <c r="G35" s="11" t="s">
        <v>735</v>
      </c>
      <c r="H35" s="14">
        <v>21.04</v>
      </c>
      <c r="I35" s="121">
        <f t="shared" si="0"/>
        <v>42.08</v>
      </c>
      <c r="J35" s="127"/>
    </row>
    <row r="36" spans="1:10" ht="204">
      <c r="A36" s="126"/>
      <c r="B36" s="119">
        <v>4</v>
      </c>
      <c r="C36" s="10" t="s">
        <v>736</v>
      </c>
      <c r="D36" s="130" t="s">
        <v>34</v>
      </c>
      <c r="E36" s="153" t="s">
        <v>112</v>
      </c>
      <c r="F36" s="154"/>
      <c r="G36" s="11" t="s">
        <v>737</v>
      </c>
      <c r="H36" s="14">
        <v>59.21</v>
      </c>
      <c r="I36" s="121">
        <f t="shared" si="0"/>
        <v>236.84</v>
      </c>
      <c r="J36" s="127"/>
    </row>
    <row r="37" spans="1:10" ht="108">
      <c r="A37" s="126"/>
      <c r="B37" s="119">
        <v>4</v>
      </c>
      <c r="C37" s="10" t="s">
        <v>35</v>
      </c>
      <c r="D37" s="130" t="s">
        <v>40</v>
      </c>
      <c r="E37" s="153"/>
      <c r="F37" s="154"/>
      <c r="G37" s="11" t="s">
        <v>738</v>
      </c>
      <c r="H37" s="14">
        <v>8.92</v>
      </c>
      <c r="I37" s="121">
        <f t="shared" si="0"/>
        <v>35.68</v>
      </c>
      <c r="J37" s="127"/>
    </row>
    <row r="38" spans="1:10" ht="108">
      <c r="A38" s="126"/>
      <c r="B38" s="119">
        <v>2</v>
      </c>
      <c r="C38" s="10" t="s">
        <v>739</v>
      </c>
      <c r="D38" s="130" t="s">
        <v>39</v>
      </c>
      <c r="E38" s="153"/>
      <c r="F38" s="154"/>
      <c r="G38" s="11" t="s">
        <v>740</v>
      </c>
      <c r="H38" s="14">
        <v>8.92</v>
      </c>
      <c r="I38" s="121">
        <f t="shared" si="0"/>
        <v>17.84</v>
      </c>
      <c r="J38" s="127"/>
    </row>
    <row r="39" spans="1:10" ht="144">
      <c r="A39" s="126"/>
      <c r="B39" s="119">
        <v>8</v>
      </c>
      <c r="C39" s="10" t="s">
        <v>741</v>
      </c>
      <c r="D39" s="130" t="s">
        <v>40</v>
      </c>
      <c r="E39" s="153" t="s">
        <v>279</v>
      </c>
      <c r="F39" s="154"/>
      <c r="G39" s="11" t="s">
        <v>742</v>
      </c>
      <c r="H39" s="14">
        <v>26.4</v>
      </c>
      <c r="I39" s="121">
        <f t="shared" si="0"/>
        <v>211.2</v>
      </c>
      <c r="J39" s="127"/>
    </row>
    <row r="40" spans="1:10" ht="144">
      <c r="A40" s="126"/>
      <c r="B40" s="119">
        <v>2</v>
      </c>
      <c r="C40" s="10" t="s">
        <v>741</v>
      </c>
      <c r="D40" s="130" t="s">
        <v>42</v>
      </c>
      <c r="E40" s="153" t="s">
        <v>279</v>
      </c>
      <c r="F40" s="154"/>
      <c r="G40" s="11" t="s">
        <v>742</v>
      </c>
      <c r="H40" s="14">
        <v>26.4</v>
      </c>
      <c r="I40" s="121">
        <f t="shared" si="0"/>
        <v>52.8</v>
      </c>
      <c r="J40" s="127"/>
    </row>
    <row r="41" spans="1:10" ht="144">
      <c r="A41" s="126"/>
      <c r="B41" s="119">
        <v>1</v>
      </c>
      <c r="C41" s="10" t="s">
        <v>741</v>
      </c>
      <c r="D41" s="130" t="s">
        <v>42</v>
      </c>
      <c r="E41" s="153" t="s">
        <v>278</v>
      </c>
      <c r="F41" s="154"/>
      <c r="G41" s="11" t="s">
        <v>742</v>
      </c>
      <c r="H41" s="14">
        <v>26.4</v>
      </c>
      <c r="I41" s="121">
        <f t="shared" si="0"/>
        <v>26.4</v>
      </c>
      <c r="J41" s="127"/>
    </row>
    <row r="42" spans="1:10" ht="144">
      <c r="A42" s="126"/>
      <c r="B42" s="119">
        <v>2</v>
      </c>
      <c r="C42" s="10" t="s">
        <v>743</v>
      </c>
      <c r="D42" s="130" t="s">
        <v>42</v>
      </c>
      <c r="E42" s="153"/>
      <c r="F42" s="154"/>
      <c r="G42" s="11" t="s">
        <v>744</v>
      </c>
      <c r="H42" s="14">
        <v>26.4</v>
      </c>
      <c r="I42" s="121">
        <f t="shared" si="0"/>
        <v>52.8</v>
      </c>
      <c r="J42" s="127"/>
    </row>
    <row r="43" spans="1:10" ht="108">
      <c r="A43" s="126"/>
      <c r="B43" s="119">
        <v>8</v>
      </c>
      <c r="C43" s="10" t="s">
        <v>745</v>
      </c>
      <c r="D43" s="130" t="s">
        <v>30</v>
      </c>
      <c r="E43" s="153" t="s">
        <v>279</v>
      </c>
      <c r="F43" s="154"/>
      <c r="G43" s="11" t="s">
        <v>746</v>
      </c>
      <c r="H43" s="14">
        <v>21.04</v>
      </c>
      <c r="I43" s="121">
        <f t="shared" si="0"/>
        <v>168.32</v>
      </c>
      <c r="J43" s="127"/>
    </row>
    <row r="44" spans="1:10" ht="84">
      <c r="A44" s="126"/>
      <c r="B44" s="119">
        <v>4</v>
      </c>
      <c r="C44" s="10" t="s">
        <v>747</v>
      </c>
      <c r="D44" s="130" t="s">
        <v>31</v>
      </c>
      <c r="E44" s="153" t="s">
        <v>278</v>
      </c>
      <c r="F44" s="154"/>
      <c r="G44" s="11" t="s">
        <v>748</v>
      </c>
      <c r="H44" s="14">
        <v>22.83</v>
      </c>
      <c r="I44" s="121">
        <f t="shared" si="0"/>
        <v>91.32</v>
      </c>
      <c r="J44" s="127"/>
    </row>
    <row r="45" spans="1:10" ht="108">
      <c r="A45" s="126"/>
      <c r="B45" s="119">
        <v>2</v>
      </c>
      <c r="C45" s="10" t="s">
        <v>749</v>
      </c>
      <c r="D45" s="130" t="s">
        <v>30</v>
      </c>
      <c r="E45" s="153"/>
      <c r="F45" s="154"/>
      <c r="G45" s="11" t="s">
        <v>750</v>
      </c>
      <c r="H45" s="14">
        <v>8.1999999999999993</v>
      </c>
      <c r="I45" s="121">
        <f t="shared" si="0"/>
        <v>16.399999999999999</v>
      </c>
      <c r="J45" s="127"/>
    </row>
    <row r="46" spans="1:10" ht="108">
      <c r="A46" s="126"/>
      <c r="B46" s="119">
        <v>2</v>
      </c>
      <c r="C46" s="10" t="s">
        <v>751</v>
      </c>
      <c r="D46" s="130" t="s">
        <v>31</v>
      </c>
      <c r="E46" s="153"/>
      <c r="F46" s="154"/>
      <c r="G46" s="11" t="s">
        <v>752</v>
      </c>
      <c r="H46" s="14">
        <v>13.91</v>
      </c>
      <c r="I46" s="121">
        <f t="shared" si="0"/>
        <v>27.82</v>
      </c>
      <c r="J46" s="127"/>
    </row>
    <row r="47" spans="1:10" ht="132">
      <c r="A47" s="126"/>
      <c r="B47" s="119">
        <v>4</v>
      </c>
      <c r="C47" s="10" t="s">
        <v>753</v>
      </c>
      <c r="D47" s="130" t="s">
        <v>30</v>
      </c>
      <c r="E47" s="153"/>
      <c r="F47" s="154"/>
      <c r="G47" s="11" t="s">
        <v>754</v>
      </c>
      <c r="H47" s="14">
        <v>28.18</v>
      </c>
      <c r="I47" s="121">
        <f t="shared" si="0"/>
        <v>112.72</v>
      </c>
      <c r="J47" s="127"/>
    </row>
    <row r="48" spans="1:10" ht="120">
      <c r="A48" s="126"/>
      <c r="B48" s="119">
        <v>16</v>
      </c>
      <c r="C48" s="10" t="s">
        <v>755</v>
      </c>
      <c r="D48" s="130" t="s">
        <v>31</v>
      </c>
      <c r="E48" s="153" t="s">
        <v>278</v>
      </c>
      <c r="F48" s="154"/>
      <c r="G48" s="11" t="s">
        <v>756</v>
      </c>
      <c r="H48" s="14">
        <v>21.04</v>
      </c>
      <c r="I48" s="121">
        <f t="shared" si="0"/>
        <v>336.64</v>
      </c>
      <c r="J48" s="127"/>
    </row>
    <row r="49" spans="1:10" ht="120">
      <c r="A49" s="126"/>
      <c r="B49" s="119">
        <v>2</v>
      </c>
      <c r="C49" s="10" t="s">
        <v>757</v>
      </c>
      <c r="D49" s="130" t="s">
        <v>28</v>
      </c>
      <c r="E49" s="153" t="s">
        <v>279</v>
      </c>
      <c r="F49" s="154"/>
      <c r="G49" s="11" t="s">
        <v>758</v>
      </c>
      <c r="H49" s="14">
        <v>21.04</v>
      </c>
      <c r="I49" s="121">
        <f t="shared" si="0"/>
        <v>42.08</v>
      </c>
      <c r="J49" s="127"/>
    </row>
    <row r="50" spans="1:10" ht="144">
      <c r="A50" s="126"/>
      <c r="B50" s="119">
        <v>2</v>
      </c>
      <c r="C50" s="10" t="s">
        <v>759</v>
      </c>
      <c r="D50" s="130" t="s">
        <v>30</v>
      </c>
      <c r="E50" s="153"/>
      <c r="F50" s="154"/>
      <c r="G50" s="11" t="s">
        <v>760</v>
      </c>
      <c r="H50" s="14">
        <v>21.04</v>
      </c>
      <c r="I50" s="121">
        <f t="shared" si="0"/>
        <v>42.08</v>
      </c>
      <c r="J50" s="127"/>
    </row>
    <row r="51" spans="1:10" ht="144">
      <c r="A51" s="126"/>
      <c r="B51" s="119">
        <v>2</v>
      </c>
      <c r="C51" s="10" t="s">
        <v>759</v>
      </c>
      <c r="D51" s="130" t="s">
        <v>31</v>
      </c>
      <c r="E51" s="153"/>
      <c r="F51" s="154"/>
      <c r="G51" s="11" t="s">
        <v>760</v>
      </c>
      <c r="H51" s="14">
        <v>21.04</v>
      </c>
      <c r="I51" s="121">
        <f t="shared" si="0"/>
        <v>42.08</v>
      </c>
      <c r="J51" s="127"/>
    </row>
    <row r="52" spans="1:10" ht="108">
      <c r="A52" s="126"/>
      <c r="B52" s="119">
        <v>2</v>
      </c>
      <c r="C52" s="10" t="s">
        <v>761</v>
      </c>
      <c r="D52" s="130" t="s">
        <v>30</v>
      </c>
      <c r="E52" s="153" t="s">
        <v>278</v>
      </c>
      <c r="F52" s="154"/>
      <c r="G52" s="11" t="s">
        <v>762</v>
      </c>
      <c r="H52" s="14">
        <v>41.73</v>
      </c>
      <c r="I52" s="121">
        <f t="shared" si="0"/>
        <v>83.46</v>
      </c>
      <c r="J52" s="127"/>
    </row>
    <row r="53" spans="1:10" ht="108">
      <c r="A53" s="126"/>
      <c r="B53" s="119">
        <v>4</v>
      </c>
      <c r="C53" s="10" t="s">
        <v>763</v>
      </c>
      <c r="D53" s="130" t="s">
        <v>28</v>
      </c>
      <c r="E53" s="153"/>
      <c r="F53" s="154"/>
      <c r="G53" s="11" t="s">
        <v>764</v>
      </c>
      <c r="H53" s="14">
        <v>10.34</v>
      </c>
      <c r="I53" s="121">
        <f t="shared" si="0"/>
        <v>41.36</v>
      </c>
      <c r="J53" s="127"/>
    </row>
    <row r="54" spans="1:10" ht="108">
      <c r="A54" s="126"/>
      <c r="B54" s="119">
        <v>10</v>
      </c>
      <c r="C54" s="10" t="s">
        <v>763</v>
      </c>
      <c r="D54" s="130" t="s">
        <v>30</v>
      </c>
      <c r="E54" s="153"/>
      <c r="F54" s="154"/>
      <c r="G54" s="11" t="s">
        <v>764</v>
      </c>
      <c r="H54" s="14">
        <v>10.34</v>
      </c>
      <c r="I54" s="121">
        <f t="shared" ref="I54:I85" si="1">H54*B54</f>
        <v>103.4</v>
      </c>
      <c r="J54" s="127"/>
    </row>
    <row r="55" spans="1:10" ht="108">
      <c r="A55" s="126"/>
      <c r="B55" s="119">
        <v>6</v>
      </c>
      <c r="C55" s="10" t="s">
        <v>765</v>
      </c>
      <c r="D55" s="130" t="s">
        <v>28</v>
      </c>
      <c r="E55" s="153"/>
      <c r="F55" s="154"/>
      <c r="G55" s="11" t="s">
        <v>766</v>
      </c>
      <c r="H55" s="14">
        <v>13.91</v>
      </c>
      <c r="I55" s="121">
        <f t="shared" si="1"/>
        <v>83.460000000000008</v>
      </c>
      <c r="J55" s="127"/>
    </row>
    <row r="56" spans="1:10" ht="108">
      <c r="A56" s="126"/>
      <c r="B56" s="119">
        <v>2</v>
      </c>
      <c r="C56" s="10" t="s">
        <v>765</v>
      </c>
      <c r="D56" s="130" t="s">
        <v>30</v>
      </c>
      <c r="E56" s="153"/>
      <c r="F56" s="154"/>
      <c r="G56" s="11" t="s">
        <v>766</v>
      </c>
      <c r="H56" s="14">
        <v>13.91</v>
      </c>
      <c r="I56" s="121">
        <f t="shared" si="1"/>
        <v>27.82</v>
      </c>
      <c r="J56" s="127"/>
    </row>
    <row r="57" spans="1:10" ht="132">
      <c r="A57" s="126"/>
      <c r="B57" s="119">
        <v>2</v>
      </c>
      <c r="C57" s="10" t="s">
        <v>767</v>
      </c>
      <c r="D57" s="130" t="s">
        <v>31</v>
      </c>
      <c r="E57" s="153"/>
      <c r="F57" s="154"/>
      <c r="G57" s="11" t="s">
        <v>768</v>
      </c>
      <c r="H57" s="14">
        <v>35.31</v>
      </c>
      <c r="I57" s="121">
        <f t="shared" si="1"/>
        <v>70.62</v>
      </c>
      <c r="J57" s="127"/>
    </row>
    <row r="58" spans="1:10" ht="108">
      <c r="A58" s="126"/>
      <c r="B58" s="119">
        <v>2</v>
      </c>
      <c r="C58" s="10" t="s">
        <v>769</v>
      </c>
      <c r="D58" s="130" t="s">
        <v>31</v>
      </c>
      <c r="E58" s="153"/>
      <c r="F58" s="154"/>
      <c r="G58" s="11" t="s">
        <v>770</v>
      </c>
      <c r="H58" s="14">
        <v>8.56</v>
      </c>
      <c r="I58" s="121">
        <f t="shared" si="1"/>
        <v>17.12</v>
      </c>
      <c r="J58" s="127"/>
    </row>
    <row r="59" spans="1:10" ht="144">
      <c r="A59" s="126"/>
      <c r="B59" s="119">
        <v>1</v>
      </c>
      <c r="C59" s="10" t="s">
        <v>771</v>
      </c>
      <c r="D59" s="130" t="s">
        <v>30</v>
      </c>
      <c r="E59" s="153" t="s">
        <v>279</v>
      </c>
      <c r="F59" s="154"/>
      <c r="G59" s="11" t="s">
        <v>772</v>
      </c>
      <c r="H59" s="14">
        <v>21.04</v>
      </c>
      <c r="I59" s="121">
        <f t="shared" si="1"/>
        <v>21.04</v>
      </c>
      <c r="J59" s="127"/>
    </row>
    <row r="60" spans="1:10" ht="144">
      <c r="A60" s="126"/>
      <c r="B60" s="119">
        <v>2</v>
      </c>
      <c r="C60" s="10" t="s">
        <v>773</v>
      </c>
      <c r="D60" s="130" t="s">
        <v>30</v>
      </c>
      <c r="E60" s="153" t="s">
        <v>279</v>
      </c>
      <c r="F60" s="154"/>
      <c r="G60" s="11" t="s">
        <v>774</v>
      </c>
      <c r="H60" s="14">
        <v>21.04</v>
      </c>
      <c r="I60" s="121">
        <f t="shared" si="1"/>
        <v>42.08</v>
      </c>
      <c r="J60" s="127"/>
    </row>
    <row r="61" spans="1:10" ht="144">
      <c r="A61" s="126"/>
      <c r="B61" s="119">
        <v>64</v>
      </c>
      <c r="C61" s="10" t="s">
        <v>773</v>
      </c>
      <c r="D61" s="130" t="s">
        <v>31</v>
      </c>
      <c r="E61" s="153" t="s">
        <v>279</v>
      </c>
      <c r="F61" s="154"/>
      <c r="G61" s="11" t="s">
        <v>774</v>
      </c>
      <c r="H61" s="14">
        <v>21.04</v>
      </c>
      <c r="I61" s="121">
        <f t="shared" si="1"/>
        <v>1346.56</v>
      </c>
      <c r="J61" s="133"/>
    </row>
    <row r="62" spans="1:10" ht="132">
      <c r="A62" s="126"/>
      <c r="B62" s="119">
        <v>2</v>
      </c>
      <c r="C62" s="10" t="s">
        <v>775</v>
      </c>
      <c r="D62" s="130" t="s">
        <v>30</v>
      </c>
      <c r="E62" s="153" t="s">
        <v>279</v>
      </c>
      <c r="F62" s="154"/>
      <c r="G62" s="11" t="s">
        <v>776</v>
      </c>
      <c r="H62" s="14">
        <v>23.54</v>
      </c>
      <c r="I62" s="121">
        <f t="shared" si="1"/>
        <v>47.08</v>
      </c>
      <c r="J62" s="127"/>
    </row>
    <row r="63" spans="1:10" ht="132">
      <c r="A63" s="126"/>
      <c r="B63" s="119">
        <v>2</v>
      </c>
      <c r="C63" s="10" t="s">
        <v>775</v>
      </c>
      <c r="D63" s="130" t="s">
        <v>30</v>
      </c>
      <c r="E63" s="153" t="s">
        <v>277</v>
      </c>
      <c r="F63" s="154"/>
      <c r="G63" s="11" t="s">
        <v>776</v>
      </c>
      <c r="H63" s="14">
        <v>23.54</v>
      </c>
      <c r="I63" s="121">
        <f t="shared" si="1"/>
        <v>47.08</v>
      </c>
      <c r="J63" s="127"/>
    </row>
    <row r="64" spans="1:10" ht="120">
      <c r="A64" s="126"/>
      <c r="B64" s="119">
        <v>4</v>
      </c>
      <c r="C64" s="10" t="s">
        <v>777</v>
      </c>
      <c r="D64" s="130" t="s">
        <v>30</v>
      </c>
      <c r="E64" s="153" t="s">
        <v>279</v>
      </c>
      <c r="F64" s="154"/>
      <c r="G64" s="11" t="s">
        <v>778</v>
      </c>
      <c r="H64" s="14">
        <v>22.83</v>
      </c>
      <c r="I64" s="121">
        <f t="shared" si="1"/>
        <v>91.32</v>
      </c>
      <c r="J64" s="127"/>
    </row>
    <row r="65" spans="1:10" ht="120">
      <c r="A65" s="126"/>
      <c r="B65" s="119">
        <v>10</v>
      </c>
      <c r="C65" s="10" t="s">
        <v>777</v>
      </c>
      <c r="D65" s="130" t="s">
        <v>32</v>
      </c>
      <c r="E65" s="153" t="s">
        <v>279</v>
      </c>
      <c r="F65" s="154"/>
      <c r="G65" s="11" t="s">
        <v>778</v>
      </c>
      <c r="H65" s="14">
        <v>22.83</v>
      </c>
      <c r="I65" s="121">
        <f t="shared" si="1"/>
        <v>228.29999999999998</v>
      </c>
      <c r="J65" s="127"/>
    </row>
    <row r="66" spans="1:10" ht="120">
      <c r="A66" s="126"/>
      <c r="B66" s="119">
        <v>12</v>
      </c>
      <c r="C66" s="10" t="s">
        <v>779</v>
      </c>
      <c r="D66" s="130" t="s">
        <v>30</v>
      </c>
      <c r="E66" s="153" t="s">
        <v>279</v>
      </c>
      <c r="F66" s="154"/>
      <c r="G66" s="11" t="s">
        <v>780</v>
      </c>
      <c r="H66" s="14">
        <v>22.83</v>
      </c>
      <c r="I66" s="121">
        <f t="shared" si="1"/>
        <v>273.95999999999998</v>
      </c>
      <c r="J66" s="127"/>
    </row>
    <row r="67" spans="1:10" ht="120">
      <c r="A67" s="126"/>
      <c r="B67" s="119">
        <v>10</v>
      </c>
      <c r="C67" s="10" t="s">
        <v>779</v>
      </c>
      <c r="D67" s="130" t="s">
        <v>32</v>
      </c>
      <c r="E67" s="153" t="s">
        <v>279</v>
      </c>
      <c r="F67" s="154"/>
      <c r="G67" s="11" t="s">
        <v>780</v>
      </c>
      <c r="H67" s="14">
        <v>22.83</v>
      </c>
      <c r="I67" s="121">
        <f t="shared" si="1"/>
        <v>228.29999999999998</v>
      </c>
      <c r="J67" s="127"/>
    </row>
    <row r="68" spans="1:10" ht="120">
      <c r="A68" s="126"/>
      <c r="B68" s="119">
        <v>32</v>
      </c>
      <c r="C68" s="10" t="s">
        <v>781</v>
      </c>
      <c r="D68" s="130" t="s">
        <v>28</v>
      </c>
      <c r="E68" s="153"/>
      <c r="F68" s="154"/>
      <c r="G68" s="11" t="s">
        <v>892</v>
      </c>
      <c r="H68" s="14">
        <v>4.99</v>
      </c>
      <c r="I68" s="121">
        <f t="shared" si="1"/>
        <v>159.68</v>
      </c>
      <c r="J68" s="127"/>
    </row>
    <row r="69" spans="1:10" ht="120">
      <c r="A69" s="126"/>
      <c r="B69" s="119">
        <v>54</v>
      </c>
      <c r="C69" s="10" t="s">
        <v>781</v>
      </c>
      <c r="D69" s="130" t="s">
        <v>30</v>
      </c>
      <c r="E69" s="153"/>
      <c r="F69" s="154"/>
      <c r="G69" s="11" t="s">
        <v>892</v>
      </c>
      <c r="H69" s="14">
        <v>4.99</v>
      </c>
      <c r="I69" s="121">
        <f t="shared" si="1"/>
        <v>269.46000000000004</v>
      </c>
      <c r="J69" s="127"/>
    </row>
    <row r="70" spans="1:10" ht="120">
      <c r="A70" s="126"/>
      <c r="B70" s="119">
        <v>1</v>
      </c>
      <c r="C70" s="10" t="s">
        <v>782</v>
      </c>
      <c r="D70" s="130"/>
      <c r="E70" s="153"/>
      <c r="F70" s="154"/>
      <c r="G70" s="11" t="s">
        <v>783</v>
      </c>
      <c r="H70" s="14">
        <v>63.85</v>
      </c>
      <c r="I70" s="121">
        <f t="shared" si="1"/>
        <v>63.85</v>
      </c>
      <c r="J70" s="127"/>
    </row>
    <row r="71" spans="1:10" ht="96">
      <c r="A71" s="126"/>
      <c r="B71" s="119">
        <v>18</v>
      </c>
      <c r="C71" s="10" t="s">
        <v>784</v>
      </c>
      <c r="D71" s="130" t="s">
        <v>30</v>
      </c>
      <c r="E71" s="153" t="s">
        <v>115</v>
      </c>
      <c r="F71" s="154"/>
      <c r="G71" s="11" t="s">
        <v>785</v>
      </c>
      <c r="H71" s="14">
        <v>8.56</v>
      </c>
      <c r="I71" s="121">
        <f t="shared" si="1"/>
        <v>154.08000000000001</v>
      </c>
      <c r="J71" s="127"/>
    </row>
    <row r="72" spans="1:10" ht="96">
      <c r="A72" s="126"/>
      <c r="B72" s="119">
        <v>12</v>
      </c>
      <c r="C72" s="10" t="s">
        <v>784</v>
      </c>
      <c r="D72" s="130" t="s">
        <v>31</v>
      </c>
      <c r="E72" s="153" t="s">
        <v>279</v>
      </c>
      <c r="F72" s="154"/>
      <c r="G72" s="11" t="s">
        <v>785</v>
      </c>
      <c r="H72" s="14">
        <v>8.56</v>
      </c>
      <c r="I72" s="121">
        <f t="shared" si="1"/>
        <v>102.72</v>
      </c>
      <c r="J72" s="127"/>
    </row>
    <row r="73" spans="1:10" ht="96">
      <c r="A73" s="126"/>
      <c r="B73" s="119">
        <v>16</v>
      </c>
      <c r="C73" s="10" t="s">
        <v>784</v>
      </c>
      <c r="D73" s="130" t="s">
        <v>31</v>
      </c>
      <c r="E73" s="153" t="s">
        <v>115</v>
      </c>
      <c r="F73" s="154"/>
      <c r="G73" s="11" t="s">
        <v>785</v>
      </c>
      <c r="H73" s="14">
        <v>8.56</v>
      </c>
      <c r="I73" s="121">
        <f t="shared" si="1"/>
        <v>136.96</v>
      </c>
      <c r="J73" s="127"/>
    </row>
    <row r="74" spans="1:10" ht="96">
      <c r="A74" s="126"/>
      <c r="B74" s="119">
        <v>8</v>
      </c>
      <c r="C74" s="10" t="s">
        <v>786</v>
      </c>
      <c r="D74" s="130" t="s">
        <v>31</v>
      </c>
      <c r="E74" s="153" t="s">
        <v>279</v>
      </c>
      <c r="F74" s="154"/>
      <c r="G74" s="11" t="s">
        <v>787</v>
      </c>
      <c r="H74" s="14">
        <v>9.27</v>
      </c>
      <c r="I74" s="121">
        <f t="shared" si="1"/>
        <v>74.16</v>
      </c>
      <c r="J74" s="127"/>
    </row>
    <row r="75" spans="1:10" ht="84">
      <c r="A75" s="126"/>
      <c r="B75" s="119">
        <v>12</v>
      </c>
      <c r="C75" s="10" t="s">
        <v>788</v>
      </c>
      <c r="D75" s="130" t="s">
        <v>32</v>
      </c>
      <c r="E75" s="153" t="s">
        <v>115</v>
      </c>
      <c r="F75" s="154"/>
      <c r="G75" s="11" t="s">
        <v>789</v>
      </c>
      <c r="H75" s="14">
        <v>9.27</v>
      </c>
      <c r="I75" s="121">
        <f t="shared" si="1"/>
        <v>111.24</v>
      </c>
      <c r="J75" s="127"/>
    </row>
    <row r="76" spans="1:10" ht="60">
      <c r="A76" s="126"/>
      <c r="B76" s="119">
        <v>12</v>
      </c>
      <c r="C76" s="10" t="s">
        <v>790</v>
      </c>
      <c r="D76" s="130" t="s">
        <v>791</v>
      </c>
      <c r="E76" s="153" t="s">
        <v>279</v>
      </c>
      <c r="F76" s="154"/>
      <c r="G76" s="11" t="s">
        <v>792</v>
      </c>
      <c r="H76" s="14">
        <v>23.54</v>
      </c>
      <c r="I76" s="121">
        <f t="shared" si="1"/>
        <v>282.48</v>
      </c>
      <c r="J76" s="127"/>
    </row>
    <row r="77" spans="1:10" ht="72">
      <c r="A77" s="126"/>
      <c r="B77" s="119">
        <v>2</v>
      </c>
      <c r="C77" s="10" t="s">
        <v>793</v>
      </c>
      <c r="D77" s="130" t="s">
        <v>304</v>
      </c>
      <c r="E77" s="153" t="s">
        <v>279</v>
      </c>
      <c r="F77" s="154"/>
      <c r="G77" s="11" t="s">
        <v>794</v>
      </c>
      <c r="H77" s="14">
        <v>22.83</v>
      </c>
      <c r="I77" s="121">
        <f t="shared" si="1"/>
        <v>45.66</v>
      </c>
      <c r="J77" s="127"/>
    </row>
    <row r="78" spans="1:10" ht="72">
      <c r="A78" s="126"/>
      <c r="B78" s="119">
        <v>6</v>
      </c>
      <c r="C78" s="10" t="s">
        <v>793</v>
      </c>
      <c r="D78" s="130" t="s">
        <v>320</v>
      </c>
      <c r="E78" s="153" t="s">
        <v>279</v>
      </c>
      <c r="F78" s="154"/>
      <c r="G78" s="11" t="s">
        <v>794</v>
      </c>
      <c r="H78" s="14">
        <v>26.4</v>
      </c>
      <c r="I78" s="121">
        <f t="shared" si="1"/>
        <v>158.39999999999998</v>
      </c>
      <c r="J78" s="127"/>
    </row>
    <row r="79" spans="1:10" ht="60">
      <c r="A79" s="126"/>
      <c r="B79" s="119">
        <v>2</v>
      </c>
      <c r="C79" s="10" t="s">
        <v>795</v>
      </c>
      <c r="D79" s="130" t="s">
        <v>304</v>
      </c>
      <c r="E79" s="153" t="s">
        <v>796</v>
      </c>
      <c r="F79" s="154"/>
      <c r="G79" s="11" t="s">
        <v>797</v>
      </c>
      <c r="H79" s="14">
        <v>12.13</v>
      </c>
      <c r="I79" s="121">
        <f t="shared" si="1"/>
        <v>24.26</v>
      </c>
      <c r="J79" s="127"/>
    </row>
    <row r="80" spans="1:10" ht="228">
      <c r="A80" s="126"/>
      <c r="B80" s="119">
        <v>3</v>
      </c>
      <c r="C80" s="10" t="s">
        <v>798</v>
      </c>
      <c r="D80" s="130" t="s">
        <v>239</v>
      </c>
      <c r="E80" s="153" t="s">
        <v>245</v>
      </c>
      <c r="F80" s="154"/>
      <c r="G80" s="11" t="s">
        <v>799</v>
      </c>
      <c r="H80" s="14">
        <v>51.72</v>
      </c>
      <c r="I80" s="121">
        <f t="shared" si="1"/>
        <v>155.16</v>
      </c>
      <c r="J80" s="127"/>
    </row>
    <row r="81" spans="1:10" ht="108">
      <c r="A81" s="126"/>
      <c r="B81" s="119">
        <v>4</v>
      </c>
      <c r="C81" s="10" t="s">
        <v>800</v>
      </c>
      <c r="D81" s="130" t="s">
        <v>28</v>
      </c>
      <c r="E81" s="153"/>
      <c r="F81" s="154"/>
      <c r="G81" s="11" t="s">
        <v>801</v>
      </c>
      <c r="H81" s="14">
        <v>10.34</v>
      </c>
      <c r="I81" s="121">
        <f t="shared" si="1"/>
        <v>41.36</v>
      </c>
      <c r="J81" s="127"/>
    </row>
    <row r="82" spans="1:10" ht="108">
      <c r="A82" s="126"/>
      <c r="B82" s="119">
        <v>2</v>
      </c>
      <c r="C82" s="10" t="s">
        <v>800</v>
      </c>
      <c r="D82" s="130" t="s">
        <v>30</v>
      </c>
      <c r="E82" s="153"/>
      <c r="F82" s="154"/>
      <c r="G82" s="11" t="s">
        <v>801</v>
      </c>
      <c r="H82" s="14">
        <v>10.34</v>
      </c>
      <c r="I82" s="121">
        <f t="shared" si="1"/>
        <v>20.68</v>
      </c>
      <c r="J82" s="127"/>
    </row>
    <row r="83" spans="1:10" ht="108">
      <c r="A83" s="126"/>
      <c r="B83" s="119">
        <v>2</v>
      </c>
      <c r="C83" s="10" t="s">
        <v>800</v>
      </c>
      <c r="D83" s="130" t="s">
        <v>31</v>
      </c>
      <c r="E83" s="153"/>
      <c r="F83" s="154"/>
      <c r="G83" s="11" t="s">
        <v>801</v>
      </c>
      <c r="H83" s="14">
        <v>10.34</v>
      </c>
      <c r="I83" s="121">
        <f t="shared" si="1"/>
        <v>20.68</v>
      </c>
      <c r="J83" s="127"/>
    </row>
    <row r="84" spans="1:10" ht="144">
      <c r="A84" s="126"/>
      <c r="B84" s="119">
        <v>2</v>
      </c>
      <c r="C84" s="10" t="s">
        <v>802</v>
      </c>
      <c r="D84" s="130" t="s">
        <v>28</v>
      </c>
      <c r="E84" s="153" t="s">
        <v>273</v>
      </c>
      <c r="F84" s="154"/>
      <c r="G84" s="11" t="s">
        <v>803</v>
      </c>
      <c r="H84" s="14">
        <v>12.13</v>
      </c>
      <c r="I84" s="121">
        <f t="shared" si="1"/>
        <v>24.26</v>
      </c>
      <c r="J84" s="127"/>
    </row>
    <row r="85" spans="1:10" ht="192">
      <c r="A85" s="126"/>
      <c r="B85" s="119">
        <v>6</v>
      </c>
      <c r="C85" s="10" t="s">
        <v>804</v>
      </c>
      <c r="D85" s="130" t="s">
        <v>236</v>
      </c>
      <c r="E85" s="153" t="s">
        <v>112</v>
      </c>
      <c r="F85" s="154"/>
      <c r="G85" s="11" t="s">
        <v>805</v>
      </c>
      <c r="H85" s="14">
        <v>29.96</v>
      </c>
      <c r="I85" s="121">
        <f t="shared" si="1"/>
        <v>179.76</v>
      </c>
      <c r="J85" s="127"/>
    </row>
    <row r="86" spans="1:10" ht="192">
      <c r="A86" s="126"/>
      <c r="B86" s="119">
        <v>2</v>
      </c>
      <c r="C86" s="10" t="s">
        <v>804</v>
      </c>
      <c r="D86" s="130" t="s">
        <v>236</v>
      </c>
      <c r="E86" s="153" t="s">
        <v>317</v>
      </c>
      <c r="F86" s="154"/>
      <c r="G86" s="11" t="s">
        <v>805</v>
      </c>
      <c r="H86" s="14">
        <v>29.96</v>
      </c>
      <c r="I86" s="121">
        <f t="shared" ref="I86:I117" si="2">H86*B86</f>
        <v>59.92</v>
      </c>
      <c r="J86" s="127"/>
    </row>
    <row r="87" spans="1:10" ht="192">
      <c r="A87" s="126"/>
      <c r="B87" s="119">
        <v>2</v>
      </c>
      <c r="C87" s="10" t="s">
        <v>804</v>
      </c>
      <c r="D87" s="130" t="s">
        <v>237</v>
      </c>
      <c r="E87" s="153" t="s">
        <v>218</v>
      </c>
      <c r="F87" s="154"/>
      <c r="G87" s="11" t="s">
        <v>805</v>
      </c>
      <c r="H87" s="14">
        <v>29.96</v>
      </c>
      <c r="I87" s="121">
        <f t="shared" si="2"/>
        <v>59.92</v>
      </c>
      <c r="J87" s="127"/>
    </row>
    <row r="88" spans="1:10" ht="120">
      <c r="A88" s="126"/>
      <c r="B88" s="119">
        <v>6</v>
      </c>
      <c r="C88" s="10" t="s">
        <v>806</v>
      </c>
      <c r="D88" s="130" t="s">
        <v>30</v>
      </c>
      <c r="E88" s="153" t="s">
        <v>279</v>
      </c>
      <c r="F88" s="154"/>
      <c r="G88" s="11" t="s">
        <v>807</v>
      </c>
      <c r="H88" s="14">
        <v>21.04</v>
      </c>
      <c r="I88" s="121">
        <f t="shared" si="2"/>
        <v>126.24</v>
      </c>
      <c r="J88" s="127"/>
    </row>
    <row r="89" spans="1:10" ht="132">
      <c r="A89" s="126"/>
      <c r="B89" s="119">
        <v>2</v>
      </c>
      <c r="C89" s="10" t="s">
        <v>808</v>
      </c>
      <c r="D89" s="130" t="s">
        <v>30</v>
      </c>
      <c r="E89" s="153"/>
      <c r="F89" s="154"/>
      <c r="G89" s="11" t="s">
        <v>809</v>
      </c>
      <c r="H89" s="14">
        <v>21.04</v>
      </c>
      <c r="I89" s="121">
        <f t="shared" si="2"/>
        <v>42.08</v>
      </c>
      <c r="J89" s="127"/>
    </row>
    <row r="90" spans="1:10" ht="168">
      <c r="A90" s="126"/>
      <c r="B90" s="119">
        <v>2</v>
      </c>
      <c r="C90" s="10" t="s">
        <v>810</v>
      </c>
      <c r="D90" s="130" t="s">
        <v>811</v>
      </c>
      <c r="E90" s="153"/>
      <c r="F90" s="154"/>
      <c r="G90" s="11" t="s">
        <v>812</v>
      </c>
      <c r="H90" s="14">
        <v>4.99</v>
      </c>
      <c r="I90" s="121">
        <f t="shared" si="2"/>
        <v>9.98</v>
      </c>
      <c r="J90" s="127"/>
    </row>
    <row r="91" spans="1:10" ht="132">
      <c r="A91" s="126"/>
      <c r="B91" s="119">
        <v>2</v>
      </c>
      <c r="C91" s="10" t="s">
        <v>813</v>
      </c>
      <c r="D91" s="130" t="s">
        <v>216</v>
      </c>
      <c r="E91" s="153"/>
      <c r="F91" s="154"/>
      <c r="G91" s="11" t="s">
        <v>814</v>
      </c>
      <c r="H91" s="14">
        <v>15.69</v>
      </c>
      <c r="I91" s="121">
        <f t="shared" si="2"/>
        <v>31.38</v>
      </c>
      <c r="J91" s="127"/>
    </row>
    <row r="92" spans="1:10" ht="132">
      <c r="A92" s="126"/>
      <c r="B92" s="119">
        <v>1</v>
      </c>
      <c r="C92" s="10" t="s">
        <v>815</v>
      </c>
      <c r="D92" s="130"/>
      <c r="E92" s="153"/>
      <c r="F92" s="154"/>
      <c r="G92" s="11" t="s">
        <v>816</v>
      </c>
      <c r="H92" s="14">
        <v>4.99</v>
      </c>
      <c r="I92" s="121">
        <f t="shared" si="2"/>
        <v>4.99</v>
      </c>
      <c r="J92" s="127"/>
    </row>
    <row r="93" spans="1:10" ht="132">
      <c r="A93" s="126"/>
      <c r="B93" s="119">
        <v>438</v>
      </c>
      <c r="C93" s="10" t="s">
        <v>817</v>
      </c>
      <c r="D93" s="130"/>
      <c r="E93" s="153"/>
      <c r="F93" s="154"/>
      <c r="G93" s="11" t="s">
        <v>818</v>
      </c>
      <c r="H93" s="14">
        <v>4.99</v>
      </c>
      <c r="I93" s="121">
        <f t="shared" si="2"/>
        <v>2185.62</v>
      </c>
      <c r="J93" s="133"/>
    </row>
    <row r="94" spans="1:10" ht="108">
      <c r="A94" s="126"/>
      <c r="B94" s="119">
        <v>2</v>
      </c>
      <c r="C94" s="10" t="s">
        <v>631</v>
      </c>
      <c r="D94" s="130" t="s">
        <v>277</v>
      </c>
      <c r="E94" s="153"/>
      <c r="F94" s="154"/>
      <c r="G94" s="11" t="s">
        <v>819</v>
      </c>
      <c r="H94" s="14">
        <v>13.91</v>
      </c>
      <c r="I94" s="121">
        <f t="shared" si="2"/>
        <v>27.82</v>
      </c>
      <c r="J94" s="127"/>
    </row>
    <row r="95" spans="1:10" ht="132">
      <c r="A95" s="126"/>
      <c r="B95" s="119">
        <v>2</v>
      </c>
      <c r="C95" s="10" t="s">
        <v>820</v>
      </c>
      <c r="D95" s="130" t="s">
        <v>279</v>
      </c>
      <c r="E95" s="153" t="s">
        <v>112</v>
      </c>
      <c r="F95" s="154"/>
      <c r="G95" s="11" t="s">
        <v>821</v>
      </c>
      <c r="H95" s="14">
        <v>15.69</v>
      </c>
      <c r="I95" s="121">
        <f t="shared" si="2"/>
        <v>31.38</v>
      </c>
      <c r="J95" s="127"/>
    </row>
    <row r="96" spans="1:10" ht="132">
      <c r="A96" s="126"/>
      <c r="B96" s="119">
        <v>4</v>
      </c>
      <c r="C96" s="10" t="s">
        <v>820</v>
      </c>
      <c r="D96" s="130" t="s">
        <v>279</v>
      </c>
      <c r="E96" s="153" t="s">
        <v>275</v>
      </c>
      <c r="F96" s="154"/>
      <c r="G96" s="11" t="s">
        <v>821</v>
      </c>
      <c r="H96" s="14">
        <v>15.69</v>
      </c>
      <c r="I96" s="121">
        <f t="shared" si="2"/>
        <v>62.76</v>
      </c>
      <c r="J96" s="127"/>
    </row>
    <row r="97" spans="1:10" ht="96">
      <c r="A97" s="126"/>
      <c r="B97" s="119">
        <v>1</v>
      </c>
      <c r="C97" s="10" t="s">
        <v>822</v>
      </c>
      <c r="D97" s="130" t="s">
        <v>30</v>
      </c>
      <c r="E97" s="153" t="s">
        <v>279</v>
      </c>
      <c r="F97" s="154"/>
      <c r="G97" s="11" t="s">
        <v>823</v>
      </c>
      <c r="H97" s="14">
        <v>70.98</v>
      </c>
      <c r="I97" s="121">
        <f t="shared" si="2"/>
        <v>70.98</v>
      </c>
      <c r="J97" s="127"/>
    </row>
    <row r="98" spans="1:10" ht="96">
      <c r="A98" s="126"/>
      <c r="B98" s="119">
        <v>1</v>
      </c>
      <c r="C98" s="10" t="s">
        <v>822</v>
      </c>
      <c r="D98" s="130" t="s">
        <v>30</v>
      </c>
      <c r="E98" s="153" t="s">
        <v>278</v>
      </c>
      <c r="F98" s="154"/>
      <c r="G98" s="11" t="s">
        <v>823</v>
      </c>
      <c r="H98" s="14">
        <v>70.98</v>
      </c>
      <c r="I98" s="121">
        <f t="shared" si="2"/>
        <v>70.98</v>
      </c>
      <c r="J98" s="127"/>
    </row>
    <row r="99" spans="1:10" ht="96">
      <c r="A99" s="126"/>
      <c r="B99" s="119">
        <v>2</v>
      </c>
      <c r="C99" s="10" t="s">
        <v>824</v>
      </c>
      <c r="D99" s="130" t="s">
        <v>31</v>
      </c>
      <c r="E99" s="153"/>
      <c r="F99" s="154"/>
      <c r="G99" s="11" t="s">
        <v>825</v>
      </c>
      <c r="H99" s="14">
        <v>13.91</v>
      </c>
      <c r="I99" s="121">
        <f t="shared" si="2"/>
        <v>27.82</v>
      </c>
      <c r="J99" s="127"/>
    </row>
    <row r="100" spans="1:10" ht="144">
      <c r="A100" s="126"/>
      <c r="B100" s="119">
        <v>2</v>
      </c>
      <c r="C100" s="10" t="s">
        <v>606</v>
      </c>
      <c r="D100" s="130" t="s">
        <v>30</v>
      </c>
      <c r="E100" s="153" t="s">
        <v>277</v>
      </c>
      <c r="F100" s="154"/>
      <c r="G100" s="11" t="s">
        <v>608</v>
      </c>
      <c r="H100" s="14">
        <v>24.61</v>
      </c>
      <c r="I100" s="121">
        <f t="shared" si="2"/>
        <v>49.22</v>
      </c>
      <c r="J100" s="127"/>
    </row>
    <row r="101" spans="1:10" ht="120">
      <c r="A101" s="126"/>
      <c r="B101" s="119">
        <v>2</v>
      </c>
      <c r="C101" s="10" t="s">
        <v>826</v>
      </c>
      <c r="D101" s="130" t="s">
        <v>28</v>
      </c>
      <c r="E101" s="153" t="s">
        <v>277</v>
      </c>
      <c r="F101" s="154"/>
      <c r="G101" s="11" t="s">
        <v>827</v>
      </c>
      <c r="H101" s="14">
        <v>23.9</v>
      </c>
      <c r="I101" s="121">
        <f t="shared" si="2"/>
        <v>47.8</v>
      </c>
      <c r="J101" s="127"/>
    </row>
    <row r="102" spans="1:10" ht="120">
      <c r="A102" s="126"/>
      <c r="B102" s="119">
        <v>2</v>
      </c>
      <c r="C102" s="10" t="s">
        <v>828</v>
      </c>
      <c r="D102" s="130" t="s">
        <v>28</v>
      </c>
      <c r="E102" s="153" t="s">
        <v>278</v>
      </c>
      <c r="F102" s="154"/>
      <c r="G102" s="11" t="s">
        <v>829</v>
      </c>
      <c r="H102" s="14">
        <v>24.61</v>
      </c>
      <c r="I102" s="121">
        <f t="shared" si="2"/>
        <v>49.22</v>
      </c>
      <c r="J102" s="127"/>
    </row>
    <row r="103" spans="1:10" ht="120">
      <c r="A103" s="126"/>
      <c r="B103" s="119">
        <v>4</v>
      </c>
      <c r="C103" s="10" t="s">
        <v>828</v>
      </c>
      <c r="D103" s="130" t="s">
        <v>31</v>
      </c>
      <c r="E103" s="153" t="s">
        <v>279</v>
      </c>
      <c r="F103" s="154"/>
      <c r="G103" s="11" t="s">
        <v>829</v>
      </c>
      <c r="H103" s="14">
        <v>24.61</v>
      </c>
      <c r="I103" s="121">
        <f t="shared" si="2"/>
        <v>98.44</v>
      </c>
      <c r="J103" s="127"/>
    </row>
    <row r="104" spans="1:10" ht="120">
      <c r="A104" s="126"/>
      <c r="B104" s="119">
        <v>2</v>
      </c>
      <c r="C104" s="10" t="s">
        <v>830</v>
      </c>
      <c r="D104" s="130" t="s">
        <v>28</v>
      </c>
      <c r="E104" s="153" t="s">
        <v>279</v>
      </c>
      <c r="F104" s="154"/>
      <c r="G104" s="11" t="s">
        <v>831</v>
      </c>
      <c r="H104" s="14">
        <v>21.04</v>
      </c>
      <c r="I104" s="121">
        <f t="shared" si="2"/>
        <v>42.08</v>
      </c>
      <c r="J104" s="127"/>
    </row>
    <row r="105" spans="1:10" ht="120">
      <c r="A105" s="126"/>
      <c r="B105" s="119">
        <v>2</v>
      </c>
      <c r="C105" s="10" t="s">
        <v>830</v>
      </c>
      <c r="D105" s="130" t="s">
        <v>31</v>
      </c>
      <c r="E105" s="153" t="s">
        <v>278</v>
      </c>
      <c r="F105" s="154"/>
      <c r="G105" s="11" t="s">
        <v>831</v>
      </c>
      <c r="H105" s="14">
        <v>21.04</v>
      </c>
      <c r="I105" s="121">
        <f t="shared" si="2"/>
        <v>42.08</v>
      </c>
      <c r="J105" s="127"/>
    </row>
    <row r="106" spans="1:10" ht="108">
      <c r="A106" s="126"/>
      <c r="B106" s="119">
        <v>29</v>
      </c>
      <c r="C106" s="10" t="s">
        <v>650</v>
      </c>
      <c r="D106" s="130" t="s">
        <v>641</v>
      </c>
      <c r="E106" s="153"/>
      <c r="F106" s="154"/>
      <c r="G106" s="11" t="s">
        <v>652</v>
      </c>
      <c r="H106" s="14">
        <v>4.99</v>
      </c>
      <c r="I106" s="121">
        <f t="shared" si="2"/>
        <v>144.71</v>
      </c>
      <c r="J106" s="127"/>
    </row>
    <row r="107" spans="1:10" ht="108">
      <c r="A107" s="126"/>
      <c r="B107" s="119">
        <v>2</v>
      </c>
      <c r="C107" s="10" t="s">
        <v>832</v>
      </c>
      <c r="D107" s="130" t="s">
        <v>32</v>
      </c>
      <c r="E107" s="153"/>
      <c r="F107" s="154"/>
      <c r="G107" s="11" t="s">
        <v>833</v>
      </c>
      <c r="H107" s="14">
        <v>35.31</v>
      </c>
      <c r="I107" s="121">
        <f t="shared" si="2"/>
        <v>70.62</v>
      </c>
      <c r="J107" s="127"/>
    </row>
    <row r="108" spans="1:10" ht="132">
      <c r="A108" s="126"/>
      <c r="B108" s="119">
        <v>2</v>
      </c>
      <c r="C108" s="10" t="s">
        <v>834</v>
      </c>
      <c r="D108" s="130" t="s">
        <v>31</v>
      </c>
      <c r="E108" s="153"/>
      <c r="F108" s="154"/>
      <c r="G108" s="11" t="s">
        <v>835</v>
      </c>
      <c r="H108" s="14">
        <v>63.13</v>
      </c>
      <c r="I108" s="121">
        <f t="shared" si="2"/>
        <v>126.26</v>
      </c>
      <c r="J108" s="127"/>
    </row>
    <row r="109" spans="1:10" ht="156">
      <c r="A109" s="126"/>
      <c r="B109" s="119">
        <v>2</v>
      </c>
      <c r="C109" s="10" t="s">
        <v>836</v>
      </c>
      <c r="D109" s="130" t="s">
        <v>30</v>
      </c>
      <c r="E109" s="153"/>
      <c r="F109" s="154"/>
      <c r="G109" s="11" t="s">
        <v>837</v>
      </c>
      <c r="H109" s="14">
        <v>69.55</v>
      </c>
      <c r="I109" s="121">
        <f t="shared" si="2"/>
        <v>139.1</v>
      </c>
      <c r="J109" s="127"/>
    </row>
    <row r="110" spans="1:10" ht="108">
      <c r="A110" s="126"/>
      <c r="B110" s="119">
        <v>2</v>
      </c>
      <c r="C110" s="10" t="s">
        <v>838</v>
      </c>
      <c r="D110" s="130" t="s">
        <v>31</v>
      </c>
      <c r="E110" s="153"/>
      <c r="F110" s="154"/>
      <c r="G110" s="11" t="s">
        <v>839</v>
      </c>
      <c r="H110" s="14">
        <v>41.73</v>
      </c>
      <c r="I110" s="121">
        <f t="shared" si="2"/>
        <v>83.46</v>
      </c>
      <c r="J110" s="127"/>
    </row>
    <row r="111" spans="1:10" ht="108">
      <c r="A111" s="126"/>
      <c r="B111" s="119">
        <v>2</v>
      </c>
      <c r="C111" s="10" t="s">
        <v>838</v>
      </c>
      <c r="D111" s="130" t="s">
        <v>95</v>
      </c>
      <c r="E111" s="153"/>
      <c r="F111" s="154"/>
      <c r="G111" s="11" t="s">
        <v>839</v>
      </c>
      <c r="H111" s="14">
        <v>41.73</v>
      </c>
      <c r="I111" s="121">
        <f t="shared" si="2"/>
        <v>83.46</v>
      </c>
      <c r="J111" s="127"/>
    </row>
    <row r="112" spans="1:10" ht="108">
      <c r="A112" s="126"/>
      <c r="B112" s="119">
        <v>2</v>
      </c>
      <c r="C112" s="10" t="s">
        <v>838</v>
      </c>
      <c r="D112" s="130" t="s">
        <v>33</v>
      </c>
      <c r="E112" s="153"/>
      <c r="F112" s="154"/>
      <c r="G112" s="11" t="s">
        <v>839</v>
      </c>
      <c r="H112" s="14">
        <v>41.73</v>
      </c>
      <c r="I112" s="121">
        <f t="shared" si="2"/>
        <v>83.46</v>
      </c>
      <c r="J112" s="127"/>
    </row>
    <row r="113" spans="1:10" ht="108">
      <c r="A113" s="126"/>
      <c r="B113" s="119">
        <v>2</v>
      </c>
      <c r="C113" s="10" t="s">
        <v>840</v>
      </c>
      <c r="D113" s="130" t="s">
        <v>32</v>
      </c>
      <c r="E113" s="153"/>
      <c r="F113" s="154"/>
      <c r="G113" s="11" t="s">
        <v>841</v>
      </c>
      <c r="H113" s="14">
        <v>47.8</v>
      </c>
      <c r="I113" s="121">
        <f t="shared" si="2"/>
        <v>95.6</v>
      </c>
      <c r="J113" s="127"/>
    </row>
    <row r="114" spans="1:10" ht="108">
      <c r="A114" s="126"/>
      <c r="B114" s="119">
        <v>6</v>
      </c>
      <c r="C114" s="10" t="s">
        <v>840</v>
      </c>
      <c r="D114" s="130" t="s">
        <v>34</v>
      </c>
      <c r="E114" s="153"/>
      <c r="F114" s="154"/>
      <c r="G114" s="11" t="s">
        <v>841</v>
      </c>
      <c r="H114" s="14">
        <v>47.8</v>
      </c>
      <c r="I114" s="121">
        <f t="shared" si="2"/>
        <v>286.79999999999995</v>
      </c>
      <c r="J114" s="127"/>
    </row>
    <row r="115" spans="1:10" ht="108">
      <c r="A115" s="126"/>
      <c r="B115" s="119">
        <v>1</v>
      </c>
      <c r="C115" s="10" t="s">
        <v>842</v>
      </c>
      <c r="D115" s="130" t="s">
        <v>34</v>
      </c>
      <c r="E115" s="153" t="s">
        <v>115</v>
      </c>
      <c r="F115" s="154"/>
      <c r="G115" s="11" t="s">
        <v>843</v>
      </c>
      <c r="H115" s="14">
        <v>27.82</v>
      </c>
      <c r="I115" s="121">
        <f t="shared" si="2"/>
        <v>27.82</v>
      </c>
      <c r="J115" s="127"/>
    </row>
    <row r="116" spans="1:10" ht="108">
      <c r="A116" s="126"/>
      <c r="B116" s="119">
        <v>1</v>
      </c>
      <c r="C116" s="10" t="s">
        <v>844</v>
      </c>
      <c r="D116" s="130" t="s">
        <v>31</v>
      </c>
      <c r="E116" s="153" t="s">
        <v>279</v>
      </c>
      <c r="F116" s="154"/>
      <c r="G116" s="11" t="s">
        <v>845</v>
      </c>
      <c r="H116" s="14">
        <v>27.82</v>
      </c>
      <c r="I116" s="121">
        <f t="shared" si="2"/>
        <v>27.82</v>
      </c>
      <c r="J116" s="127"/>
    </row>
    <row r="117" spans="1:10" ht="120">
      <c r="A117" s="126"/>
      <c r="B117" s="119">
        <v>2</v>
      </c>
      <c r="C117" s="10" t="s">
        <v>846</v>
      </c>
      <c r="D117" s="130"/>
      <c r="E117" s="153"/>
      <c r="F117" s="154"/>
      <c r="G117" s="11" t="s">
        <v>847</v>
      </c>
      <c r="H117" s="14">
        <v>21.76</v>
      </c>
      <c r="I117" s="121">
        <f t="shared" si="2"/>
        <v>43.52</v>
      </c>
      <c r="J117" s="127"/>
    </row>
    <row r="118" spans="1:10" ht="120">
      <c r="A118" s="126"/>
      <c r="B118" s="119">
        <v>1</v>
      </c>
      <c r="C118" s="10" t="s">
        <v>848</v>
      </c>
      <c r="D118" s="130" t="s">
        <v>277</v>
      </c>
      <c r="E118" s="153"/>
      <c r="F118" s="154"/>
      <c r="G118" s="11" t="s">
        <v>849</v>
      </c>
      <c r="H118" s="14">
        <v>69.55</v>
      </c>
      <c r="I118" s="121">
        <f t="shared" ref="I118:I149" si="3">H118*B118</f>
        <v>69.55</v>
      </c>
      <c r="J118" s="127"/>
    </row>
    <row r="119" spans="1:10" ht="120">
      <c r="A119" s="126"/>
      <c r="B119" s="119">
        <v>1</v>
      </c>
      <c r="C119" s="10" t="s">
        <v>850</v>
      </c>
      <c r="D119" s="130" t="s">
        <v>279</v>
      </c>
      <c r="E119" s="153"/>
      <c r="F119" s="154"/>
      <c r="G119" s="11" t="s">
        <v>851</v>
      </c>
      <c r="H119" s="14">
        <v>70.98</v>
      </c>
      <c r="I119" s="121">
        <f t="shared" si="3"/>
        <v>70.98</v>
      </c>
      <c r="J119" s="127"/>
    </row>
    <row r="120" spans="1:10" ht="132">
      <c r="A120" s="126"/>
      <c r="B120" s="119">
        <v>1</v>
      </c>
      <c r="C120" s="10" t="s">
        <v>852</v>
      </c>
      <c r="D120" s="130" t="s">
        <v>279</v>
      </c>
      <c r="E120" s="153"/>
      <c r="F120" s="154"/>
      <c r="G120" s="11" t="s">
        <v>853</v>
      </c>
      <c r="H120" s="14">
        <v>69.91</v>
      </c>
      <c r="I120" s="121">
        <f t="shared" si="3"/>
        <v>69.91</v>
      </c>
      <c r="J120" s="127"/>
    </row>
    <row r="121" spans="1:10" ht="132">
      <c r="A121" s="126"/>
      <c r="B121" s="119">
        <v>2</v>
      </c>
      <c r="C121" s="10" t="s">
        <v>854</v>
      </c>
      <c r="D121" s="130"/>
      <c r="E121" s="153"/>
      <c r="F121" s="154"/>
      <c r="G121" s="11" t="s">
        <v>855</v>
      </c>
      <c r="H121" s="14">
        <v>21.4</v>
      </c>
      <c r="I121" s="121">
        <f t="shared" si="3"/>
        <v>42.8</v>
      </c>
      <c r="J121" s="127"/>
    </row>
    <row r="122" spans="1:10" ht="156">
      <c r="A122" s="126"/>
      <c r="B122" s="119">
        <v>1</v>
      </c>
      <c r="C122" s="10" t="s">
        <v>856</v>
      </c>
      <c r="D122" s="130" t="s">
        <v>273</v>
      </c>
      <c r="E122" s="153"/>
      <c r="F122" s="154"/>
      <c r="G122" s="11" t="s">
        <v>857</v>
      </c>
      <c r="H122" s="14">
        <v>131.97999999999999</v>
      </c>
      <c r="I122" s="121">
        <f t="shared" si="3"/>
        <v>131.97999999999999</v>
      </c>
      <c r="J122" s="127"/>
    </row>
    <row r="123" spans="1:10" ht="144">
      <c r="A123" s="126"/>
      <c r="B123" s="119">
        <v>1</v>
      </c>
      <c r="C123" s="10" t="s">
        <v>858</v>
      </c>
      <c r="D123" s="130" t="s">
        <v>269</v>
      </c>
      <c r="E123" s="153"/>
      <c r="F123" s="154"/>
      <c r="G123" s="11" t="s">
        <v>859</v>
      </c>
      <c r="H123" s="14">
        <v>85.61</v>
      </c>
      <c r="I123" s="121">
        <f t="shared" si="3"/>
        <v>85.61</v>
      </c>
      <c r="J123" s="127"/>
    </row>
    <row r="124" spans="1:10" ht="144">
      <c r="A124" s="126"/>
      <c r="B124" s="119">
        <v>2</v>
      </c>
      <c r="C124" s="10" t="s">
        <v>858</v>
      </c>
      <c r="D124" s="130" t="s">
        <v>274</v>
      </c>
      <c r="E124" s="153"/>
      <c r="F124" s="154"/>
      <c r="G124" s="11" t="s">
        <v>859</v>
      </c>
      <c r="H124" s="14">
        <v>85.61</v>
      </c>
      <c r="I124" s="121">
        <f t="shared" si="3"/>
        <v>171.22</v>
      </c>
      <c r="J124" s="127"/>
    </row>
    <row r="125" spans="1:10" ht="144">
      <c r="A125" s="126"/>
      <c r="B125" s="119">
        <v>1</v>
      </c>
      <c r="C125" s="10" t="s">
        <v>860</v>
      </c>
      <c r="D125" s="130" t="s">
        <v>273</v>
      </c>
      <c r="E125" s="153"/>
      <c r="F125" s="154"/>
      <c r="G125" s="11" t="s">
        <v>861</v>
      </c>
      <c r="H125" s="14">
        <v>85.61</v>
      </c>
      <c r="I125" s="121">
        <f t="shared" si="3"/>
        <v>85.61</v>
      </c>
      <c r="J125" s="127"/>
    </row>
    <row r="126" spans="1:10" ht="144">
      <c r="A126" s="126"/>
      <c r="B126" s="119">
        <v>1</v>
      </c>
      <c r="C126" s="10" t="s">
        <v>862</v>
      </c>
      <c r="D126" s="130" t="s">
        <v>863</v>
      </c>
      <c r="E126" s="153"/>
      <c r="F126" s="154"/>
      <c r="G126" s="11" t="s">
        <v>864</v>
      </c>
      <c r="H126" s="14">
        <v>189.4</v>
      </c>
      <c r="I126" s="121">
        <f t="shared" si="3"/>
        <v>189.4</v>
      </c>
      <c r="J126" s="127"/>
    </row>
    <row r="127" spans="1:10" ht="108">
      <c r="A127" s="126"/>
      <c r="B127" s="119">
        <v>1</v>
      </c>
      <c r="C127" s="10" t="s">
        <v>865</v>
      </c>
      <c r="D127" s="130" t="s">
        <v>279</v>
      </c>
      <c r="E127" s="153"/>
      <c r="F127" s="154"/>
      <c r="G127" s="11" t="s">
        <v>866</v>
      </c>
      <c r="H127" s="14">
        <v>22.83</v>
      </c>
      <c r="I127" s="121">
        <f t="shared" si="3"/>
        <v>22.83</v>
      </c>
      <c r="J127" s="127"/>
    </row>
    <row r="128" spans="1:10" ht="108">
      <c r="A128" s="126"/>
      <c r="B128" s="119">
        <v>7</v>
      </c>
      <c r="C128" s="10" t="s">
        <v>865</v>
      </c>
      <c r="D128" s="130" t="s">
        <v>867</v>
      </c>
      <c r="E128" s="153"/>
      <c r="F128" s="154"/>
      <c r="G128" s="11" t="s">
        <v>866</v>
      </c>
      <c r="H128" s="14">
        <v>22.83</v>
      </c>
      <c r="I128" s="121">
        <f t="shared" si="3"/>
        <v>159.81</v>
      </c>
      <c r="J128" s="127"/>
    </row>
    <row r="129" spans="1:10" ht="108">
      <c r="A129" s="126"/>
      <c r="B129" s="119">
        <v>1</v>
      </c>
      <c r="C129" s="10" t="s">
        <v>868</v>
      </c>
      <c r="D129" s="130" t="s">
        <v>279</v>
      </c>
      <c r="E129" s="153"/>
      <c r="F129" s="154"/>
      <c r="G129" s="11" t="s">
        <v>869</v>
      </c>
      <c r="H129" s="14">
        <v>22.83</v>
      </c>
      <c r="I129" s="121">
        <f t="shared" si="3"/>
        <v>22.83</v>
      </c>
      <c r="J129" s="127"/>
    </row>
    <row r="130" spans="1:10" ht="108">
      <c r="A130" s="126"/>
      <c r="B130" s="119">
        <v>1</v>
      </c>
      <c r="C130" s="10" t="s">
        <v>870</v>
      </c>
      <c r="D130" s="130" t="s">
        <v>279</v>
      </c>
      <c r="E130" s="153"/>
      <c r="F130" s="154"/>
      <c r="G130" s="11" t="s">
        <v>871</v>
      </c>
      <c r="H130" s="14">
        <v>26.4</v>
      </c>
      <c r="I130" s="121">
        <f t="shared" si="3"/>
        <v>26.4</v>
      </c>
      <c r="J130" s="127"/>
    </row>
    <row r="131" spans="1:10" ht="108">
      <c r="A131" s="126"/>
      <c r="B131" s="119">
        <v>3</v>
      </c>
      <c r="C131" s="10" t="s">
        <v>870</v>
      </c>
      <c r="D131" s="130" t="s">
        <v>867</v>
      </c>
      <c r="E131" s="153"/>
      <c r="F131" s="154"/>
      <c r="G131" s="11" t="s">
        <v>871</v>
      </c>
      <c r="H131" s="14">
        <v>26.4</v>
      </c>
      <c r="I131" s="121">
        <f t="shared" si="3"/>
        <v>79.199999999999989</v>
      </c>
      <c r="J131" s="127"/>
    </row>
    <row r="132" spans="1:10" ht="108">
      <c r="A132" s="126"/>
      <c r="B132" s="119">
        <v>1</v>
      </c>
      <c r="C132" s="10" t="s">
        <v>872</v>
      </c>
      <c r="D132" s="130" t="s">
        <v>279</v>
      </c>
      <c r="E132" s="153"/>
      <c r="F132" s="154"/>
      <c r="G132" s="11" t="s">
        <v>873</v>
      </c>
      <c r="H132" s="14">
        <v>26.4</v>
      </c>
      <c r="I132" s="121">
        <f t="shared" si="3"/>
        <v>26.4</v>
      </c>
      <c r="J132" s="127"/>
    </row>
    <row r="133" spans="1:10" ht="108">
      <c r="A133" s="126"/>
      <c r="B133" s="119">
        <v>1</v>
      </c>
      <c r="C133" s="10" t="s">
        <v>872</v>
      </c>
      <c r="D133" s="130" t="s">
        <v>589</v>
      </c>
      <c r="E133" s="153"/>
      <c r="F133" s="154"/>
      <c r="G133" s="11" t="s">
        <v>873</v>
      </c>
      <c r="H133" s="14">
        <v>26.4</v>
      </c>
      <c r="I133" s="121">
        <f t="shared" si="3"/>
        <v>26.4</v>
      </c>
      <c r="J133" s="127"/>
    </row>
    <row r="134" spans="1:10" ht="144">
      <c r="A134" s="126"/>
      <c r="B134" s="119">
        <v>1</v>
      </c>
      <c r="C134" s="10" t="s">
        <v>874</v>
      </c>
      <c r="D134" s="130" t="s">
        <v>30</v>
      </c>
      <c r="E134" s="153"/>
      <c r="F134" s="154"/>
      <c r="G134" s="11" t="s">
        <v>875</v>
      </c>
      <c r="H134" s="14">
        <v>174.78</v>
      </c>
      <c r="I134" s="121">
        <f t="shared" si="3"/>
        <v>174.78</v>
      </c>
      <c r="J134" s="127"/>
    </row>
    <row r="135" spans="1:10" ht="96">
      <c r="A135" s="126"/>
      <c r="B135" s="119">
        <v>1</v>
      </c>
      <c r="C135" s="10" t="s">
        <v>876</v>
      </c>
      <c r="D135" s="130" t="s">
        <v>115</v>
      </c>
      <c r="E135" s="153"/>
      <c r="F135" s="154"/>
      <c r="G135" s="11" t="s">
        <v>877</v>
      </c>
      <c r="H135" s="14">
        <v>22.83</v>
      </c>
      <c r="I135" s="121">
        <f t="shared" si="3"/>
        <v>22.83</v>
      </c>
      <c r="J135" s="127"/>
    </row>
    <row r="136" spans="1:10" ht="96">
      <c r="A136" s="126"/>
      <c r="B136" s="119">
        <v>1</v>
      </c>
      <c r="C136" s="10" t="s">
        <v>876</v>
      </c>
      <c r="D136" s="130" t="s">
        <v>867</v>
      </c>
      <c r="E136" s="153"/>
      <c r="F136" s="154"/>
      <c r="G136" s="11" t="s">
        <v>877</v>
      </c>
      <c r="H136" s="14">
        <v>22.83</v>
      </c>
      <c r="I136" s="121">
        <f t="shared" si="3"/>
        <v>22.83</v>
      </c>
      <c r="J136" s="127"/>
    </row>
    <row r="137" spans="1:10" ht="96">
      <c r="A137" s="126"/>
      <c r="B137" s="119">
        <v>1</v>
      </c>
      <c r="C137" s="10" t="s">
        <v>878</v>
      </c>
      <c r="D137" s="130" t="s">
        <v>279</v>
      </c>
      <c r="E137" s="153"/>
      <c r="F137" s="154"/>
      <c r="G137" s="11" t="s">
        <v>879</v>
      </c>
      <c r="H137" s="14">
        <v>22.83</v>
      </c>
      <c r="I137" s="121">
        <f t="shared" si="3"/>
        <v>22.83</v>
      </c>
      <c r="J137" s="127"/>
    </row>
    <row r="138" spans="1:10" ht="96">
      <c r="A138" s="126"/>
      <c r="B138" s="120">
        <v>1</v>
      </c>
      <c r="C138" s="12" t="s">
        <v>880</v>
      </c>
      <c r="D138" s="131" t="s">
        <v>279</v>
      </c>
      <c r="E138" s="155"/>
      <c r="F138" s="156"/>
      <c r="G138" s="13" t="s">
        <v>881</v>
      </c>
      <c r="H138" s="15">
        <v>26.4</v>
      </c>
      <c r="I138" s="122">
        <f t="shared" si="3"/>
        <v>26.4</v>
      </c>
      <c r="J138" s="127"/>
    </row>
  </sheetData>
  <mergeCells count="12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0:F130"/>
    <mergeCell ref="E131:F131"/>
    <mergeCell ref="E132:F132"/>
    <mergeCell ref="E133:F133"/>
    <mergeCell ref="E134:F1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0"/>
  <sheetViews>
    <sheetView zoomScale="90" zoomScaleNormal="90" workbookViewId="0">
      <selection activeCell="H27" sqref="H2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13623.419999999991</v>
      </c>
      <c r="O2" t="s">
        <v>188</v>
      </c>
    </row>
    <row r="3" spans="1:15" ht="12.75" customHeight="1">
      <c r="A3" s="126"/>
      <c r="B3" s="134" t="s">
        <v>140</v>
      </c>
      <c r="C3" s="132"/>
      <c r="D3" s="132"/>
      <c r="E3" s="132"/>
      <c r="F3" s="132"/>
      <c r="G3" s="132"/>
      <c r="H3" s="132"/>
      <c r="I3" s="132"/>
      <c r="J3" s="132"/>
      <c r="K3" s="132"/>
      <c r="L3" s="127"/>
      <c r="N3">
        <v>13623.419999999991</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7">
        <f>IF(Invoice!J10&lt;&gt;"",Invoice!J10,"")</f>
        <v>53473</v>
      </c>
      <c r="L10" s="127"/>
    </row>
    <row r="11" spans="1:15" ht="12.75" customHeight="1">
      <c r="A11" s="126"/>
      <c r="B11" s="126" t="s">
        <v>717</v>
      </c>
      <c r="C11" s="132"/>
      <c r="D11" s="132"/>
      <c r="E11" s="132"/>
      <c r="F11" s="127"/>
      <c r="G11" s="128"/>
      <c r="H11" s="128" t="s">
        <v>717</v>
      </c>
      <c r="I11" s="132"/>
      <c r="J11" s="132"/>
      <c r="K11" s="158"/>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9">
        <f>Invoice!J14</f>
        <v>45355</v>
      </c>
      <c r="L14" s="127"/>
    </row>
    <row r="15" spans="1:15" ht="15" customHeight="1">
      <c r="A15" s="126"/>
      <c r="B15" s="6" t="s">
        <v>11</v>
      </c>
      <c r="C15" s="7"/>
      <c r="D15" s="7"/>
      <c r="E15" s="7"/>
      <c r="F15" s="8"/>
      <c r="G15" s="128"/>
      <c r="H15" s="9" t="s">
        <v>11</v>
      </c>
      <c r="I15" s="132"/>
      <c r="J15" s="132"/>
      <c r="K15" s="160"/>
      <c r="L15" s="127"/>
    </row>
    <row r="16" spans="1:15" ht="15" customHeight="1">
      <c r="A16" s="126"/>
      <c r="B16" s="132"/>
      <c r="C16" s="132"/>
      <c r="D16" s="132"/>
      <c r="E16" s="132"/>
      <c r="F16" s="132"/>
      <c r="G16" s="132"/>
      <c r="H16" s="132"/>
      <c r="I16" s="136" t="s">
        <v>147</v>
      </c>
      <c r="J16" s="136" t="s">
        <v>147</v>
      </c>
      <c r="K16" s="142">
        <v>41918</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1" t="s">
        <v>207</v>
      </c>
      <c r="G20" s="162"/>
      <c r="H20" s="112" t="s">
        <v>174</v>
      </c>
      <c r="I20" s="112" t="s">
        <v>208</v>
      </c>
      <c r="J20" s="112" t="s">
        <v>208</v>
      </c>
      <c r="K20" s="112" t="s">
        <v>26</v>
      </c>
      <c r="L20" s="127"/>
    </row>
    <row r="21" spans="1:12" ht="12.75" customHeight="1">
      <c r="A21" s="126"/>
      <c r="B21" s="117"/>
      <c r="C21" s="117"/>
      <c r="D21" s="117"/>
      <c r="E21" s="118"/>
      <c r="F21" s="163"/>
      <c r="G21" s="164"/>
      <c r="H21" s="117" t="s">
        <v>146</v>
      </c>
      <c r="I21" s="117"/>
      <c r="J21" s="117"/>
      <c r="K21" s="117"/>
      <c r="L21" s="127"/>
    </row>
    <row r="22" spans="1:12" ht="24" customHeight="1">
      <c r="A22" s="126"/>
      <c r="B22" s="119">
        <f>'Tax Invoice'!D18</f>
        <v>34</v>
      </c>
      <c r="C22" s="10" t="s">
        <v>586</v>
      </c>
      <c r="D22" s="10" t="s">
        <v>586</v>
      </c>
      <c r="E22" s="130"/>
      <c r="F22" s="153"/>
      <c r="G22" s="154"/>
      <c r="H22" s="11" t="s">
        <v>281</v>
      </c>
      <c r="I22" s="14">
        <f t="shared" ref="I22:I53" si="0">ROUNDUP(J22*$N$1,2)</f>
        <v>12.13</v>
      </c>
      <c r="J22" s="14">
        <v>12.13</v>
      </c>
      <c r="K22" s="121">
        <f t="shared" ref="K22:K53" si="1">I22*B22</f>
        <v>412.42</v>
      </c>
      <c r="L22" s="127"/>
    </row>
    <row r="23" spans="1:12" ht="24" customHeight="1">
      <c r="A23" s="126"/>
      <c r="B23" s="119">
        <f>'Tax Invoice'!D19</f>
        <v>4</v>
      </c>
      <c r="C23" s="10" t="s">
        <v>722</v>
      </c>
      <c r="D23" s="10" t="s">
        <v>722</v>
      </c>
      <c r="E23" s="130" t="s">
        <v>112</v>
      </c>
      <c r="F23" s="153"/>
      <c r="G23" s="154"/>
      <c r="H23" s="11" t="s">
        <v>723</v>
      </c>
      <c r="I23" s="14">
        <f t="shared" si="0"/>
        <v>12.13</v>
      </c>
      <c r="J23" s="14">
        <v>12.13</v>
      </c>
      <c r="K23" s="121">
        <f t="shared" si="1"/>
        <v>48.52</v>
      </c>
      <c r="L23" s="127"/>
    </row>
    <row r="24" spans="1:12" ht="24" customHeight="1">
      <c r="A24" s="126"/>
      <c r="B24" s="119">
        <f>'Tax Invoice'!D20</f>
        <v>1</v>
      </c>
      <c r="C24" s="10" t="s">
        <v>722</v>
      </c>
      <c r="D24" s="10" t="s">
        <v>722</v>
      </c>
      <c r="E24" s="130" t="s">
        <v>216</v>
      </c>
      <c r="F24" s="153"/>
      <c r="G24" s="154"/>
      <c r="H24" s="11" t="s">
        <v>723</v>
      </c>
      <c r="I24" s="14">
        <f t="shared" si="0"/>
        <v>12.13</v>
      </c>
      <c r="J24" s="14">
        <v>12.13</v>
      </c>
      <c r="K24" s="121">
        <f t="shared" si="1"/>
        <v>12.13</v>
      </c>
      <c r="L24" s="127"/>
    </row>
    <row r="25" spans="1:12" ht="24" customHeight="1">
      <c r="A25" s="126"/>
      <c r="B25" s="119">
        <f>'Tax Invoice'!D21</f>
        <v>1</v>
      </c>
      <c r="C25" s="10" t="s">
        <v>722</v>
      </c>
      <c r="D25" s="10" t="s">
        <v>722</v>
      </c>
      <c r="E25" s="130" t="s">
        <v>274</v>
      </c>
      <c r="F25" s="153"/>
      <c r="G25" s="154"/>
      <c r="H25" s="11" t="s">
        <v>723</v>
      </c>
      <c r="I25" s="14">
        <f t="shared" si="0"/>
        <v>12.13</v>
      </c>
      <c r="J25" s="14">
        <v>12.13</v>
      </c>
      <c r="K25" s="121">
        <f t="shared" si="1"/>
        <v>12.13</v>
      </c>
      <c r="L25" s="127"/>
    </row>
    <row r="26" spans="1:12" ht="24" customHeight="1">
      <c r="A26" s="126"/>
      <c r="B26" s="119">
        <f>'Tax Invoice'!D22</f>
        <v>21</v>
      </c>
      <c r="C26" s="10" t="s">
        <v>724</v>
      </c>
      <c r="D26" s="10" t="s">
        <v>724</v>
      </c>
      <c r="E26" s="130" t="s">
        <v>112</v>
      </c>
      <c r="F26" s="153"/>
      <c r="G26" s="154"/>
      <c r="H26" s="11" t="s">
        <v>725</v>
      </c>
      <c r="I26" s="14">
        <f t="shared" si="0"/>
        <v>12.13</v>
      </c>
      <c r="J26" s="14">
        <v>12.13</v>
      </c>
      <c r="K26" s="121">
        <f t="shared" si="1"/>
        <v>254.73000000000002</v>
      </c>
      <c r="L26" s="127"/>
    </row>
    <row r="27" spans="1:12" ht="24" customHeight="1">
      <c r="A27" s="126"/>
      <c r="B27" s="119">
        <f>'Tax Invoice'!D23</f>
        <v>2</v>
      </c>
      <c r="C27" s="10" t="s">
        <v>724</v>
      </c>
      <c r="D27" s="10" t="s">
        <v>724</v>
      </c>
      <c r="E27" s="130" t="s">
        <v>269</v>
      </c>
      <c r="F27" s="153"/>
      <c r="G27" s="154"/>
      <c r="H27" s="11" t="s">
        <v>725</v>
      </c>
      <c r="I27" s="14">
        <f t="shared" si="0"/>
        <v>12.13</v>
      </c>
      <c r="J27" s="14">
        <v>12.13</v>
      </c>
      <c r="K27" s="121">
        <f t="shared" si="1"/>
        <v>24.26</v>
      </c>
      <c r="L27" s="127"/>
    </row>
    <row r="28" spans="1:12" ht="24" customHeight="1">
      <c r="A28" s="126"/>
      <c r="B28" s="119">
        <f>'Tax Invoice'!D24</f>
        <v>2</v>
      </c>
      <c r="C28" s="10" t="s">
        <v>724</v>
      </c>
      <c r="D28" s="10" t="s">
        <v>724</v>
      </c>
      <c r="E28" s="130" t="s">
        <v>317</v>
      </c>
      <c r="F28" s="153"/>
      <c r="G28" s="154"/>
      <c r="H28" s="11" t="s">
        <v>725</v>
      </c>
      <c r="I28" s="14">
        <f t="shared" si="0"/>
        <v>12.13</v>
      </c>
      <c r="J28" s="14">
        <v>12.13</v>
      </c>
      <c r="K28" s="121">
        <f t="shared" si="1"/>
        <v>24.26</v>
      </c>
      <c r="L28" s="127"/>
    </row>
    <row r="29" spans="1:12" ht="12.75" customHeight="1">
      <c r="A29" s="126"/>
      <c r="B29" s="119">
        <f>'Tax Invoice'!D25</f>
        <v>2</v>
      </c>
      <c r="C29" s="10" t="s">
        <v>726</v>
      </c>
      <c r="D29" s="10" t="s">
        <v>882</v>
      </c>
      <c r="E29" s="130" t="s">
        <v>727</v>
      </c>
      <c r="F29" s="153" t="s">
        <v>115</v>
      </c>
      <c r="G29" s="154"/>
      <c r="H29" s="11" t="s">
        <v>728</v>
      </c>
      <c r="I29" s="14">
        <f t="shared" si="0"/>
        <v>15.69</v>
      </c>
      <c r="J29" s="14">
        <v>15.69</v>
      </c>
      <c r="K29" s="121">
        <f t="shared" si="1"/>
        <v>31.38</v>
      </c>
      <c r="L29" s="127"/>
    </row>
    <row r="30" spans="1:12" ht="24" customHeight="1">
      <c r="A30" s="126"/>
      <c r="B30" s="119">
        <f>'Tax Invoice'!D26</f>
        <v>6</v>
      </c>
      <c r="C30" s="10" t="s">
        <v>729</v>
      </c>
      <c r="D30" s="10" t="s">
        <v>729</v>
      </c>
      <c r="E30" s="130" t="s">
        <v>34</v>
      </c>
      <c r="F30" s="153" t="s">
        <v>112</v>
      </c>
      <c r="G30" s="154"/>
      <c r="H30" s="11" t="s">
        <v>730</v>
      </c>
      <c r="I30" s="14">
        <f t="shared" si="0"/>
        <v>16.41</v>
      </c>
      <c r="J30" s="14">
        <v>16.41</v>
      </c>
      <c r="K30" s="121">
        <f t="shared" si="1"/>
        <v>98.460000000000008</v>
      </c>
      <c r="L30" s="127"/>
    </row>
    <row r="31" spans="1:12" ht="12.75" customHeight="1">
      <c r="A31" s="126"/>
      <c r="B31" s="119">
        <f>'Tax Invoice'!D27</f>
        <v>12</v>
      </c>
      <c r="C31" s="10" t="s">
        <v>109</v>
      </c>
      <c r="D31" s="10" t="s">
        <v>109</v>
      </c>
      <c r="E31" s="130" t="s">
        <v>28</v>
      </c>
      <c r="F31" s="153"/>
      <c r="G31" s="154"/>
      <c r="H31" s="11" t="s">
        <v>731</v>
      </c>
      <c r="I31" s="14">
        <f t="shared" si="0"/>
        <v>5.71</v>
      </c>
      <c r="J31" s="14">
        <v>5.71</v>
      </c>
      <c r="K31" s="121">
        <f t="shared" si="1"/>
        <v>68.52</v>
      </c>
      <c r="L31" s="127"/>
    </row>
    <row r="32" spans="1:12" ht="24" customHeight="1">
      <c r="A32" s="126"/>
      <c r="B32" s="119">
        <f>'Tax Invoice'!D28</f>
        <v>5</v>
      </c>
      <c r="C32" s="10" t="s">
        <v>732</v>
      </c>
      <c r="D32" s="10" t="s">
        <v>732</v>
      </c>
      <c r="E32" s="130" t="s">
        <v>28</v>
      </c>
      <c r="F32" s="153" t="s">
        <v>278</v>
      </c>
      <c r="G32" s="154"/>
      <c r="H32" s="11" t="s">
        <v>733</v>
      </c>
      <c r="I32" s="14">
        <f t="shared" si="0"/>
        <v>21.04</v>
      </c>
      <c r="J32" s="14">
        <v>21.04</v>
      </c>
      <c r="K32" s="121">
        <f t="shared" si="1"/>
        <v>105.19999999999999</v>
      </c>
      <c r="L32" s="127"/>
    </row>
    <row r="33" spans="1:12" ht="24" customHeight="1">
      <c r="A33" s="126"/>
      <c r="B33" s="119">
        <f>'Tax Invoice'!D29</f>
        <v>5</v>
      </c>
      <c r="C33" s="10" t="s">
        <v>732</v>
      </c>
      <c r="D33" s="10" t="s">
        <v>732</v>
      </c>
      <c r="E33" s="130" t="s">
        <v>30</v>
      </c>
      <c r="F33" s="153" t="s">
        <v>278</v>
      </c>
      <c r="G33" s="154"/>
      <c r="H33" s="11" t="s">
        <v>733</v>
      </c>
      <c r="I33" s="14">
        <f t="shared" si="0"/>
        <v>21.04</v>
      </c>
      <c r="J33" s="14">
        <v>21.04</v>
      </c>
      <c r="K33" s="121">
        <f t="shared" si="1"/>
        <v>105.19999999999999</v>
      </c>
      <c r="L33" s="127"/>
    </row>
    <row r="34" spans="1:12" ht="24" customHeight="1">
      <c r="A34" s="126"/>
      <c r="B34" s="119">
        <f>'Tax Invoice'!D30</f>
        <v>9</v>
      </c>
      <c r="C34" s="10" t="s">
        <v>732</v>
      </c>
      <c r="D34" s="10" t="s">
        <v>732</v>
      </c>
      <c r="E34" s="130" t="s">
        <v>31</v>
      </c>
      <c r="F34" s="153" t="s">
        <v>278</v>
      </c>
      <c r="G34" s="154"/>
      <c r="H34" s="11" t="s">
        <v>733</v>
      </c>
      <c r="I34" s="14">
        <f t="shared" si="0"/>
        <v>21.04</v>
      </c>
      <c r="J34" s="14">
        <v>21.04</v>
      </c>
      <c r="K34" s="121">
        <f t="shared" si="1"/>
        <v>189.35999999999999</v>
      </c>
      <c r="L34" s="127"/>
    </row>
    <row r="35" spans="1:12" ht="24" customHeight="1">
      <c r="A35" s="126"/>
      <c r="B35" s="119">
        <f>'Tax Invoice'!D31</f>
        <v>2</v>
      </c>
      <c r="C35" s="10" t="s">
        <v>734</v>
      </c>
      <c r="D35" s="10" t="s">
        <v>734</v>
      </c>
      <c r="E35" s="130" t="s">
        <v>31</v>
      </c>
      <c r="F35" s="153"/>
      <c r="G35" s="154"/>
      <c r="H35" s="11" t="s">
        <v>735</v>
      </c>
      <c r="I35" s="14">
        <f t="shared" si="0"/>
        <v>21.04</v>
      </c>
      <c r="J35" s="14">
        <v>21.04</v>
      </c>
      <c r="K35" s="121">
        <f t="shared" si="1"/>
        <v>42.08</v>
      </c>
      <c r="L35" s="127"/>
    </row>
    <row r="36" spans="1:12" ht="36" customHeight="1">
      <c r="A36" s="126"/>
      <c r="B36" s="119">
        <f>'Tax Invoice'!D32</f>
        <v>4</v>
      </c>
      <c r="C36" s="10" t="s">
        <v>736</v>
      </c>
      <c r="D36" s="10" t="s">
        <v>736</v>
      </c>
      <c r="E36" s="130" t="s">
        <v>34</v>
      </c>
      <c r="F36" s="153" t="s">
        <v>112</v>
      </c>
      <c r="G36" s="154"/>
      <c r="H36" s="11" t="s">
        <v>737</v>
      </c>
      <c r="I36" s="14">
        <f t="shared" si="0"/>
        <v>59.21</v>
      </c>
      <c r="J36" s="14">
        <v>59.21</v>
      </c>
      <c r="K36" s="121">
        <f t="shared" si="1"/>
        <v>236.84</v>
      </c>
      <c r="L36" s="127"/>
    </row>
    <row r="37" spans="1:12" ht="12.75" customHeight="1">
      <c r="A37" s="126"/>
      <c r="B37" s="119">
        <f>'Tax Invoice'!D33</f>
        <v>4</v>
      </c>
      <c r="C37" s="10" t="s">
        <v>35</v>
      </c>
      <c r="D37" s="10" t="s">
        <v>883</v>
      </c>
      <c r="E37" s="130" t="s">
        <v>40</v>
      </c>
      <c r="F37" s="153"/>
      <c r="G37" s="154"/>
      <c r="H37" s="11" t="s">
        <v>738</v>
      </c>
      <c r="I37" s="14">
        <f t="shared" si="0"/>
        <v>8.92</v>
      </c>
      <c r="J37" s="14">
        <v>8.92</v>
      </c>
      <c r="K37" s="121">
        <f t="shared" si="1"/>
        <v>35.68</v>
      </c>
      <c r="L37" s="127"/>
    </row>
    <row r="38" spans="1:12" ht="24" customHeight="1">
      <c r="A38" s="126"/>
      <c r="B38" s="119">
        <f>'Tax Invoice'!D34</f>
        <v>2</v>
      </c>
      <c r="C38" s="10" t="s">
        <v>739</v>
      </c>
      <c r="D38" s="10" t="s">
        <v>884</v>
      </c>
      <c r="E38" s="130" t="s">
        <v>39</v>
      </c>
      <c r="F38" s="153"/>
      <c r="G38" s="154"/>
      <c r="H38" s="11" t="s">
        <v>740</v>
      </c>
      <c r="I38" s="14">
        <f t="shared" si="0"/>
        <v>8.92</v>
      </c>
      <c r="J38" s="14">
        <v>8.92</v>
      </c>
      <c r="K38" s="121">
        <f t="shared" si="1"/>
        <v>17.84</v>
      </c>
      <c r="L38" s="127"/>
    </row>
    <row r="39" spans="1:12" ht="24" customHeight="1">
      <c r="A39" s="126"/>
      <c r="B39" s="119">
        <f>'Tax Invoice'!D35</f>
        <v>8</v>
      </c>
      <c r="C39" s="10" t="s">
        <v>741</v>
      </c>
      <c r="D39" s="10" t="s">
        <v>741</v>
      </c>
      <c r="E39" s="130" t="s">
        <v>40</v>
      </c>
      <c r="F39" s="153" t="s">
        <v>279</v>
      </c>
      <c r="G39" s="154"/>
      <c r="H39" s="11" t="s">
        <v>742</v>
      </c>
      <c r="I39" s="14">
        <f t="shared" si="0"/>
        <v>26.4</v>
      </c>
      <c r="J39" s="14">
        <v>26.4</v>
      </c>
      <c r="K39" s="121">
        <f t="shared" si="1"/>
        <v>211.2</v>
      </c>
      <c r="L39" s="127"/>
    </row>
    <row r="40" spans="1:12" ht="24" customHeight="1">
      <c r="A40" s="126"/>
      <c r="B40" s="119">
        <f>'Tax Invoice'!D36</f>
        <v>2</v>
      </c>
      <c r="C40" s="10" t="s">
        <v>741</v>
      </c>
      <c r="D40" s="10" t="s">
        <v>741</v>
      </c>
      <c r="E40" s="130" t="s">
        <v>42</v>
      </c>
      <c r="F40" s="153" t="s">
        <v>279</v>
      </c>
      <c r="G40" s="154"/>
      <c r="H40" s="11" t="s">
        <v>742</v>
      </c>
      <c r="I40" s="14">
        <f t="shared" si="0"/>
        <v>26.4</v>
      </c>
      <c r="J40" s="14">
        <v>26.4</v>
      </c>
      <c r="K40" s="121">
        <f t="shared" si="1"/>
        <v>52.8</v>
      </c>
      <c r="L40" s="127"/>
    </row>
    <row r="41" spans="1:12" ht="24" customHeight="1">
      <c r="A41" s="126"/>
      <c r="B41" s="119">
        <f>'Tax Invoice'!D37</f>
        <v>1</v>
      </c>
      <c r="C41" s="10" t="s">
        <v>741</v>
      </c>
      <c r="D41" s="10" t="s">
        <v>741</v>
      </c>
      <c r="E41" s="130" t="s">
        <v>42</v>
      </c>
      <c r="F41" s="153" t="s">
        <v>278</v>
      </c>
      <c r="G41" s="154"/>
      <c r="H41" s="11" t="s">
        <v>742</v>
      </c>
      <c r="I41" s="14">
        <f t="shared" si="0"/>
        <v>26.4</v>
      </c>
      <c r="J41" s="14">
        <v>26.4</v>
      </c>
      <c r="K41" s="121">
        <f t="shared" si="1"/>
        <v>26.4</v>
      </c>
      <c r="L41" s="127"/>
    </row>
    <row r="42" spans="1:12" ht="24" customHeight="1">
      <c r="A42" s="126"/>
      <c r="B42" s="119">
        <f>'Tax Invoice'!D38</f>
        <v>2</v>
      </c>
      <c r="C42" s="10" t="s">
        <v>743</v>
      </c>
      <c r="D42" s="10" t="s">
        <v>743</v>
      </c>
      <c r="E42" s="130" t="s">
        <v>42</v>
      </c>
      <c r="F42" s="153"/>
      <c r="G42" s="154"/>
      <c r="H42" s="11" t="s">
        <v>744</v>
      </c>
      <c r="I42" s="14">
        <f t="shared" si="0"/>
        <v>26.4</v>
      </c>
      <c r="J42" s="14">
        <v>26.4</v>
      </c>
      <c r="K42" s="121">
        <f t="shared" si="1"/>
        <v>52.8</v>
      </c>
      <c r="L42" s="127"/>
    </row>
    <row r="43" spans="1:12" ht="24" customHeight="1">
      <c r="A43" s="126"/>
      <c r="B43" s="119">
        <f>'Tax Invoice'!D39</f>
        <v>8</v>
      </c>
      <c r="C43" s="10" t="s">
        <v>745</v>
      </c>
      <c r="D43" s="10" t="s">
        <v>745</v>
      </c>
      <c r="E43" s="130" t="s">
        <v>30</v>
      </c>
      <c r="F43" s="153" t="s">
        <v>279</v>
      </c>
      <c r="G43" s="154"/>
      <c r="H43" s="11" t="s">
        <v>746</v>
      </c>
      <c r="I43" s="14">
        <f t="shared" si="0"/>
        <v>21.04</v>
      </c>
      <c r="J43" s="14">
        <v>21.04</v>
      </c>
      <c r="K43" s="121">
        <f t="shared" si="1"/>
        <v>168.32</v>
      </c>
      <c r="L43" s="127"/>
    </row>
    <row r="44" spans="1:12" ht="12.75" customHeight="1">
      <c r="A44" s="126"/>
      <c r="B44" s="119">
        <f>'Tax Invoice'!D40</f>
        <v>4</v>
      </c>
      <c r="C44" s="10" t="s">
        <v>747</v>
      </c>
      <c r="D44" s="10" t="s">
        <v>747</v>
      </c>
      <c r="E44" s="130" t="s">
        <v>31</v>
      </c>
      <c r="F44" s="153" t="s">
        <v>278</v>
      </c>
      <c r="G44" s="154"/>
      <c r="H44" s="11" t="s">
        <v>748</v>
      </c>
      <c r="I44" s="14">
        <f t="shared" si="0"/>
        <v>22.83</v>
      </c>
      <c r="J44" s="14">
        <v>22.83</v>
      </c>
      <c r="K44" s="121">
        <f t="shared" si="1"/>
        <v>91.32</v>
      </c>
      <c r="L44" s="127"/>
    </row>
    <row r="45" spans="1:12" ht="24" customHeight="1">
      <c r="A45" s="126"/>
      <c r="B45" s="119">
        <f>'Tax Invoice'!D41</f>
        <v>2</v>
      </c>
      <c r="C45" s="10" t="s">
        <v>749</v>
      </c>
      <c r="D45" s="10" t="s">
        <v>749</v>
      </c>
      <c r="E45" s="130" t="s">
        <v>30</v>
      </c>
      <c r="F45" s="153"/>
      <c r="G45" s="154"/>
      <c r="H45" s="11" t="s">
        <v>750</v>
      </c>
      <c r="I45" s="14">
        <f t="shared" si="0"/>
        <v>8.1999999999999993</v>
      </c>
      <c r="J45" s="14">
        <v>8.1999999999999993</v>
      </c>
      <c r="K45" s="121">
        <f t="shared" si="1"/>
        <v>16.399999999999999</v>
      </c>
      <c r="L45" s="127"/>
    </row>
    <row r="46" spans="1:12" ht="24" customHeight="1">
      <c r="A46" s="126"/>
      <c r="B46" s="119">
        <f>'Tax Invoice'!D42</f>
        <v>2</v>
      </c>
      <c r="C46" s="10" t="s">
        <v>751</v>
      </c>
      <c r="D46" s="10" t="s">
        <v>751</v>
      </c>
      <c r="E46" s="130" t="s">
        <v>31</v>
      </c>
      <c r="F46" s="153"/>
      <c r="G46" s="154"/>
      <c r="H46" s="11" t="s">
        <v>752</v>
      </c>
      <c r="I46" s="14">
        <f t="shared" si="0"/>
        <v>13.91</v>
      </c>
      <c r="J46" s="14">
        <v>13.91</v>
      </c>
      <c r="K46" s="121">
        <f t="shared" si="1"/>
        <v>27.82</v>
      </c>
      <c r="L46" s="127"/>
    </row>
    <row r="47" spans="1:12" ht="24" customHeight="1">
      <c r="A47" s="126"/>
      <c r="B47" s="119">
        <f>'Tax Invoice'!D43</f>
        <v>4</v>
      </c>
      <c r="C47" s="10" t="s">
        <v>753</v>
      </c>
      <c r="D47" s="10" t="s">
        <v>753</v>
      </c>
      <c r="E47" s="130" t="s">
        <v>30</v>
      </c>
      <c r="F47" s="153"/>
      <c r="G47" s="154"/>
      <c r="H47" s="11" t="s">
        <v>754</v>
      </c>
      <c r="I47" s="14">
        <f t="shared" si="0"/>
        <v>28.18</v>
      </c>
      <c r="J47" s="14">
        <v>28.18</v>
      </c>
      <c r="K47" s="121">
        <f t="shared" si="1"/>
        <v>112.72</v>
      </c>
      <c r="L47" s="127"/>
    </row>
    <row r="48" spans="1:12" ht="24" customHeight="1">
      <c r="A48" s="126"/>
      <c r="B48" s="119">
        <f>'Tax Invoice'!D44</f>
        <v>16</v>
      </c>
      <c r="C48" s="10" t="s">
        <v>755</v>
      </c>
      <c r="D48" s="10" t="s">
        <v>755</v>
      </c>
      <c r="E48" s="130" t="s">
        <v>31</v>
      </c>
      <c r="F48" s="153" t="s">
        <v>278</v>
      </c>
      <c r="G48" s="154"/>
      <c r="H48" s="11" t="s">
        <v>756</v>
      </c>
      <c r="I48" s="14">
        <f t="shared" si="0"/>
        <v>21.04</v>
      </c>
      <c r="J48" s="14">
        <v>21.04</v>
      </c>
      <c r="K48" s="121">
        <f t="shared" si="1"/>
        <v>336.64</v>
      </c>
      <c r="L48" s="127"/>
    </row>
    <row r="49" spans="1:12" ht="24" customHeight="1">
      <c r="A49" s="126"/>
      <c r="B49" s="119">
        <f>'Tax Invoice'!D45</f>
        <v>2</v>
      </c>
      <c r="C49" s="10" t="s">
        <v>757</v>
      </c>
      <c r="D49" s="10" t="s">
        <v>757</v>
      </c>
      <c r="E49" s="130" t="s">
        <v>28</v>
      </c>
      <c r="F49" s="153" t="s">
        <v>279</v>
      </c>
      <c r="G49" s="154"/>
      <c r="H49" s="11" t="s">
        <v>758</v>
      </c>
      <c r="I49" s="14">
        <f t="shared" si="0"/>
        <v>21.04</v>
      </c>
      <c r="J49" s="14">
        <v>21.04</v>
      </c>
      <c r="K49" s="121">
        <f t="shared" si="1"/>
        <v>42.08</v>
      </c>
      <c r="L49" s="127"/>
    </row>
    <row r="50" spans="1:12" ht="24" customHeight="1">
      <c r="A50" s="126"/>
      <c r="B50" s="119">
        <f>'Tax Invoice'!D46</f>
        <v>2</v>
      </c>
      <c r="C50" s="10" t="s">
        <v>759</v>
      </c>
      <c r="D50" s="10" t="s">
        <v>759</v>
      </c>
      <c r="E50" s="130" t="s">
        <v>30</v>
      </c>
      <c r="F50" s="153"/>
      <c r="G50" s="154"/>
      <c r="H50" s="11" t="s">
        <v>760</v>
      </c>
      <c r="I50" s="14">
        <f t="shared" si="0"/>
        <v>21.04</v>
      </c>
      <c r="J50" s="14">
        <v>21.04</v>
      </c>
      <c r="K50" s="121">
        <f t="shared" si="1"/>
        <v>42.08</v>
      </c>
      <c r="L50" s="127"/>
    </row>
    <row r="51" spans="1:12" ht="24" customHeight="1">
      <c r="A51" s="126"/>
      <c r="B51" s="119">
        <f>'Tax Invoice'!D47</f>
        <v>2</v>
      </c>
      <c r="C51" s="10" t="s">
        <v>759</v>
      </c>
      <c r="D51" s="10" t="s">
        <v>759</v>
      </c>
      <c r="E51" s="130" t="s">
        <v>31</v>
      </c>
      <c r="F51" s="153"/>
      <c r="G51" s="154"/>
      <c r="H51" s="11" t="s">
        <v>760</v>
      </c>
      <c r="I51" s="14">
        <f t="shared" si="0"/>
        <v>21.04</v>
      </c>
      <c r="J51" s="14">
        <v>21.04</v>
      </c>
      <c r="K51" s="121">
        <f t="shared" si="1"/>
        <v>42.08</v>
      </c>
      <c r="L51" s="127"/>
    </row>
    <row r="52" spans="1:12" ht="24" customHeight="1">
      <c r="A52" s="126"/>
      <c r="B52" s="119">
        <f>'Tax Invoice'!D48</f>
        <v>2</v>
      </c>
      <c r="C52" s="10" t="s">
        <v>761</v>
      </c>
      <c r="D52" s="10" t="s">
        <v>761</v>
      </c>
      <c r="E52" s="130" t="s">
        <v>30</v>
      </c>
      <c r="F52" s="153" t="s">
        <v>278</v>
      </c>
      <c r="G52" s="154"/>
      <c r="H52" s="11" t="s">
        <v>762</v>
      </c>
      <c r="I52" s="14">
        <f t="shared" si="0"/>
        <v>41.73</v>
      </c>
      <c r="J52" s="14">
        <v>41.73</v>
      </c>
      <c r="K52" s="121">
        <f t="shared" si="1"/>
        <v>83.46</v>
      </c>
      <c r="L52" s="127"/>
    </row>
    <row r="53" spans="1:12" ht="12.75" customHeight="1">
      <c r="A53" s="126"/>
      <c r="B53" s="119">
        <f>'Tax Invoice'!D49</f>
        <v>4</v>
      </c>
      <c r="C53" s="10" t="s">
        <v>763</v>
      </c>
      <c r="D53" s="10" t="s">
        <v>763</v>
      </c>
      <c r="E53" s="130" t="s">
        <v>28</v>
      </c>
      <c r="F53" s="153"/>
      <c r="G53" s="154"/>
      <c r="H53" s="11" t="s">
        <v>764</v>
      </c>
      <c r="I53" s="14">
        <f t="shared" si="0"/>
        <v>10.34</v>
      </c>
      <c r="J53" s="14">
        <v>10.34</v>
      </c>
      <c r="K53" s="121">
        <f t="shared" si="1"/>
        <v>41.36</v>
      </c>
      <c r="L53" s="127"/>
    </row>
    <row r="54" spans="1:12" ht="12.75" customHeight="1">
      <c r="A54" s="126"/>
      <c r="B54" s="119">
        <f>'Tax Invoice'!D50</f>
        <v>10</v>
      </c>
      <c r="C54" s="10" t="s">
        <v>763</v>
      </c>
      <c r="D54" s="10" t="s">
        <v>763</v>
      </c>
      <c r="E54" s="130" t="s">
        <v>30</v>
      </c>
      <c r="F54" s="153"/>
      <c r="G54" s="154"/>
      <c r="H54" s="11" t="s">
        <v>764</v>
      </c>
      <c r="I54" s="14">
        <f t="shared" ref="I54:I85" si="2">ROUNDUP(J54*$N$1,2)</f>
        <v>10.34</v>
      </c>
      <c r="J54" s="14">
        <v>10.34</v>
      </c>
      <c r="K54" s="121">
        <f t="shared" ref="K54:K85" si="3">I54*B54</f>
        <v>103.4</v>
      </c>
      <c r="L54" s="127"/>
    </row>
    <row r="55" spans="1:12" ht="24" customHeight="1">
      <c r="A55" s="126"/>
      <c r="B55" s="119">
        <f>'Tax Invoice'!D51</f>
        <v>6</v>
      </c>
      <c r="C55" s="10" t="s">
        <v>765</v>
      </c>
      <c r="D55" s="10" t="s">
        <v>765</v>
      </c>
      <c r="E55" s="130" t="s">
        <v>28</v>
      </c>
      <c r="F55" s="153"/>
      <c r="G55" s="154"/>
      <c r="H55" s="11" t="s">
        <v>766</v>
      </c>
      <c r="I55" s="14">
        <f t="shared" si="2"/>
        <v>13.91</v>
      </c>
      <c r="J55" s="14">
        <v>13.91</v>
      </c>
      <c r="K55" s="121">
        <f t="shared" si="3"/>
        <v>83.460000000000008</v>
      </c>
      <c r="L55" s="127"/>
    </row>
    <row r="56" spans="1:12" ht="24" customHeight="1">
      <c r="A56" s="126"/>
      <c r="B56" s="119">
        <f>'Tax Invoice'!D52</f>
        <v>2</v>
      </c>
      <c r="C56" s="10" t="s">
        <v>765</v>
      </c>
      <c r="D56" s="10" t="s">
        <v>765</v>
      </c>
      <c r="E56" s="130" t="s">
        <v>30</v>
      </c>
      <c r="F56" s="153"/>
      <c r="G56" s="154"/>
      <c r="H56" s="11" t="s">
        <v>766</v>
      </c>
      <c r="I56" s="14">
        <f t="shared" si="2"/>
        <v>13.91</v>
      </c>
      <c r="J56" s="14">
        <v>13.91</v>
      </c>
      <c r="K56" s="121">
        <f t="shared" si="3"/>
        <v>27.82</v>
      </c>
      <c r="L56" s="127"/>
    </row>
    <row r="57" spans="1:12" ht="24" customHeight="1">
      <c r="A57" s="126"/>
      <c r="B57" s="119">
        <f>'Tax Invoice'!D53</f>
        <v>2</v>
      </c>
      <c r="C57" s="10" t="s">
        <v>767</v>
      </c>
      <c r="D57" s="10" t="s">
        <v>767</v>
      </c>
      <c r="E57" s="130" t="s">
        <v>31</v>
      </c>
      <c r="F57" s="153"/>
      <c r="G57" s="154"/>
      <c r="H57" s="11" t="s">
        <v>768</v>
      </c>
      <c r="I57" s="14">
        <f t="shared" si="2"/>
        <v>35.31</v>
      </c>
      <c r="J57" s="14">
        <v>35.31</v>
      </c>
      <c r="K57" s="121">
        <f t="shared" si="3"/>
        <v>70.62</v>
      </c>
      <c r="L57" s="127"/>
    </row>
    <row r="58" spans="1:12" ht="24" customHeight="1">
      <c r="A58" s="126"/>
      <c r="B58" s="119">
        <f>'Tax Invoice'!D54</f>
        <v>2</v>
      </c>
      <c r="C58" s="10" t="s">
        <v>769</v>
      </c>
      <c r="D58" s="10" t="s">
        <v>769</v>
      </c>
      <c r="E58" s="130" t="s">
        <v>31</v>
      </c>
      <c r="F58" s="153"/>
      <c r="G58" s="154"/>
      <c r="H58" s="11" t="s">
        <v>770</v>
      </c>
      <c r="I58" s="14">
        <f t="shared" si="2"/>
        <v>8.56</v>
      </c>
      <c r="J58" s="14">
        <v>8.56</v>
      </c>
      <c r="K58" s="121">
        <f t="shared" si="3"/>
        <v>17.12</v>
      </c>
      <c r="L58" s="127"/>
    </row>
    <row r="59" spans="1:12" ht="24" customHeight="1">
      <c r="A59" s="126"/>
      <c r="B59" s="119">
        <f>'Tax Invoice'!D55</f>
        <v>1</v>
      </c>
      <c r="C59" s="10" t="s">
        <v>771</v>
      </c>
      <c r="D59" s="10" t="s">
        <v>771</v>
      </c>
      <c r="E59" s="130" t="s">
        <v>30</v>
      </c>
      <c r="F59" s="153" t="s">
        <v>279</v>
      </c>
      <c r="G59" s="154"/>
      <c r="H59" s="11" t="s">
        <v>772</v>
      </c>
      <c r="I59" s="14">
        <f t="shared" si="2"/>
        <v>21.04</v>
      </c>
      <c r="J59" s="14">
        <v>21.04</v>
      </c>
      <c r="K59" s="121">
        <f t="shared" si="3"/>
        <v>21.04</v>
      </c>
      <c r="L59" s="127"/>
    </row>
    <row r="60" spans="1:12" ht="24" customHeight="1">
      <c r="A60" s="126"/>
      <c r="B60" s="119">
        <f>'Tax Invoice'!D56</f>
        <v>2</v>
      </c>
      <c r="C60" s="10" t="s">
        <v>773</v>
      </c>
      <c r="D60" s="10" t="s">
        <v>773</v>
      </c>
      <c r="E60" s="130" t="s">
        <v>30</v>
      </c>
      <c r="F60" s="153" t="s">
        <v>279</v>
      </c>
      <c r="G60" s="154"/>
      <c r="H60" s="11" t="s">
        <v>774</v>
      </c>
      <c r="I60" s="14">
        <f t="shared" si="2"/>
        <v>21.04</v>
      </c>
      <c r="J60" s="14">
        <v>21.04</v>
      </c>
      <c r="K60" s="121">
        <f t="shared" si="3"/>
        <v>42.08</v>
      </c>
      <c r="L60" s="127"/>
    </row>
    <row r="61" spans="1:12" ht="24" customHeight="1">
      <c r="A61" s="126"/>
      <c r="B61" s="119">
        <f>'Tax Invoice'!D57</f>
        <v>64</v>
      </c>
      <c r="C61" s="10" t="s">
        <v>773</v>
      </c>
      <c r="D61" s="10" t="s">
        <v>773</v>
      </c>
      <c r="E61" s="130" t="s">
        <v>31</v>
      </c>
      <c r="F61" s="153" t="s">
        <v>279</v>
      </c>
      <c r="G61" s="154"/>
      <c r="H61" s="11" t="s">
        <v>774</v>
      </c>
      <c r="I61" s="14">
        <f t="shared" si="2"/>
        <v>21.04</v>
      </c>
      <c r="J61" s="14">
        <v>21.04</v>
      </c>
      <c r="K61" s="121">
        <f t="shared" si="3"/>
        <v>1346.56</v>
      </c>
      <c r="L61" s="133"/>
    </row>
    <row r="62" spans="1:12" ht="24" customHeight="1">
      <c r="A62" s="126"/>
      <c r="B62" s="119">
        <f>'Tax Invoice'!D58</f>
        <v>2</v>
      </c>
      <c r="C62" s="10" t="s">
        <v>775</v>
      </c>
      <c r="D62" s="10" t="s">
        <v>775</v>
      </c>
      <c r="E62" s="130" t="s">
        <v>30</v>
      </c>
      <c r="F62" s="153" t="s">
        <v>279</v>
      </c>
      <c r="G62" s="154"/>
      <c r="H62" s="11" t="s">
        <v>776</v>
      </c>
      <c r="I62" s="14">
        <f t="shared" si="2"/>
        <v>23.54</v>
      </c>
      <c r="J62" s="14">
        <v>23.54</v>
      </c>
      <c r="K62" s="121">
        <f t="shared" si="3"/>
        <v>47.08</v>
      </c>
      <c r="L62" s="127"/>
    </row>
    <row r="63" spans="1:12" ht="24" customHeight="1">
      <c r="A63" s="126"/>
      <c r="B63" s="119">
        <f>'Tax Invoice'!D59</f>
        <v>2</v>
      </c>
      <c r="C63" s="10" t="s">
        <v>775</v>
      </c>
      <c r="D63" s="10" t="s">
        <v>775</v>
      </c>
      <c r="E63" s="130" t="s">
        <v>30</v>
      </c>
      <c r="F63" s="153" t="s">
        <v>277</v>
      </c>
      <c r="G63" s="154"/>
      <c r="H63" s="11" t="s">
        <v>776</v>
      </c>
      <c r="I63" s="14">
        <f t="shared" si="2"/>
        <v>23.54</v>
      </c>
      <c r="J63" s="14">
        <v>23.54</v>
      </c>
      <c r="K63" s="121">
        <f t="shared" si="3"/>
        <v>47.08</v>
      </c>
      <c r="L63" s="127"/>
    </row>
    <row r="64" spans="1:12" ht="24" customHeight="1">
      <c r="A64" s="126"/>
      <c r="B64" s="119">
        <f>'Tax Invoice'!D60</f>
        <v>4</v>
      </c>
      <c r="C64" s="10" t="s">
        <v>777</v>
      </c>
      <c r="D64" s="10" t="s">
        <v>777</v>
      </c>
      <c r="E64" s="130" t="s">
        <v>30</v>
      </c>
      <c r="F64" s="153" t="s">
        <v>279</v>
      </c>
      <c r="G64" s="154"/>
      <c r="H64" s="11" t="s">
        <v>778</v>
      </c>
      <c r="I64" s="14">
        <f t="shared" si="2"/>
        <v>22.83</v>
      </c>
      <c r="J64" s="14">
        <v>22.83</v>
      </c>
      <c r="K64" s="121">
        <f t="shared" si="3"/>
        <v>91.32</v>
      </c>
      <c r="L64" s="127"/>
    </row>
    <row r="65" spans="1:12" ht="24" customHeight="1">
      <c r="A65" s="126"/>
      <c r="B65" s="119">
        <f>'Tax Invoice'!D61</f>
        <v>10</v>
      </c>
      <c r="C65" s="10" t="s">
        <v>777</v>
      </c>
      <c r="D65" s="10" t="s">
        <v>777</v>
      </c>
      <c r="E65" s="130" t="s">
        <v>32</v>
      </c>
      <c r="F65" s="153" t="s">
        <v>279</v>
      </c>
      <c r="G65" s="154"/>
      <c r="H65" s="11" t="s">
        <v>778</v>
      </c>
      <c r="I65" s="14">
        <f t="shared" si="2"/>
        <v>22.83</v>
      </c>
      <c r="J65" s="14">
        <v>22.83</v>
      </c>
      <c r="K65" s="121">
        <f t="shared" si="3"/>
        <v>228.29999999999998</v>
      </c>
      <c r="L65" s="127"/>
    </row>
    <row r="66" spans="1:12" ht="24" customHeight="1">
      <c r="A66" s="126"/>
      <c r="B66" s="119">
        <f>'Tax Invoice'!D62</f>
        <v>12</v>
      </c>
      <c r="C66" s="10" t="s">
        <v>779</v>
      </c>
      <c r="D66" s="10" t="s">
        <v>779</v>
      </c>
      <c r="E66" s="130" t="s">
        <v>30</v>
      </c>
      <c r="F66" s="153" t="s">
        <v>279</v>
      </c>
      <c r="G66" s="154"/>
      <c r="H66" s="11" t="s">
        <v>780</v>
      </c>
      <c r="I66" s="14">
        <f t="shared" si="2"/>
        <v>22.83</v>
      </c>
      <c r="J66" s="14">
        <v>22.83</v>
      </c>
      <c r="K66" s="121">
        <f t="shared" si="3"/>
        <v>273.95999999999998</v>
      </c>
      <c r="L66" s="127"/>
    </row>
    <row r="67" spans="1:12" ht="24" customHeight="1">
      <c r="A67" s="126"/>
      <c r="B67" s="119">
        <f>'Tax Invoice'!D63</f>
        <v>10</v>
      </c>
      <c r="C67" s="10" t="s">
        <v>779</v>
      </c>
      <c r="D67" s="10" t="s">
        <v>779</v>
      </c>
      <c r="E67" s="130" t="s">
        <v>32</v>
      </c>
      <c r="F67" s="153" t="s">
        <v>279</v>
      </c>
      <c r="G67" s="154"/>
      <c r="H67" s="11" t="s">
        <v>780</v>
      </c>
      <c r="I67" s="14">
        <f t="shared" si="2"/>
        <v>22.83</v>
      </c>
      <c r="J67" s="14">
        <v>22.83</v>
      </c>
      <c r="K67" s="121">
        <f t="shared" si="3"/>
        <v>228.29999999999998</v>
      </c>
      <c r="L67" s="127"/>
    </row>
    <row r="68" spans="1:12" ht="24" customHeight="1">
      <c r="A68" s="126"/>
      <c r="B68" s="119">
        <f>'Tax Invoice'!D64</f>
        <v>32</v>
      </c>
      <c r="C68" s="10" t="s">
        <v>781</v>
      </c>
      <c r="D68" s="10" t="s">
        <v>781</v>
      </c>
      <c r="E68" s="130" t="s">
        <v>28</v>
      </c>
      <c r="F68" s="153"/>
      <c r="G68" s="154"/>
      <c r="H68" s="11" t="s">
        <v>892</v>
      </c>
      <c r="I68" s="14">
        <f t="shared" si="2"/>
        <v>4.99</v>
      </c>
      <c r="J68" s="14">
        <v>4.99</v>
      </c>
      <c r="K68" s="121">
        <f t="shared" si="3"/>
        <v>159.68</v>
      </c>
      <c r="L68" s="127"/>
    </row>
    <row r="69" spans="1:12" ht="24" customHeight="1">
      <c r="A69" s="126"/>
      <c r="B69" s="119">
        <f>'Tax Invoice'!D65</f>
        <v>54</v>
      </c>
      <c r="C69" s="10" t="s">
        <v>781</v>
      </c>
      <c r="D69" s="10" t="s">
        <v>781</v>
      </c>
      <c r="E69" s="130" t="s">
        <v>30</v>
      </c>
      <c r="F69" s="153"/>
      <c r="G69" s="154"/>
      <c r="H69" s="11" t="s">
        <v>892</v>
      </c>
      <c r="I69" s="14">
        <f t="shared" si="2"/>
        <v>4.99</v>
      </c>
      <c r="J69" s="14">
        <v>4.99</v>
      </c>
      <c r="K69" s="121">
        <f t="shared" si="3"/>
        <v>269.46000000000004</v>
      </c>
      <c r="L69" s="127"/>
    </row>
    <row r="70" spans="1:12" ht="24" customHeight="1">
      <c r="A70" s="126"/>
      <c r="B70" s="119">
        <f>'Tax Invoice'!D66</f>
        <v>1</v>
      </c>
      <c r="C70" s="10" t="s">
        <v>782</v>
      </c>
      <c r="D70" s="10" t="s">
        <v>782</v>
      </c>
      <c r="E70" s="130"/>
      <c r="F70" s="153"/>
      <c r="G70" s="154"/>
      <c r="H70" s="11" t="s">
        <v>783</v>
      </c>
      <c r="I70" s="14">
        <f t="shared" si="2"/>
        <v>63.85</v>
      </c>
      <c r="J70" s="14">
        <v>63.85</v>
      </c>
      <c r="K70" s="121">
        <f t="shared" si="3"/>
        <v>63.85</v>
      </c>
      <c r="L70" s="127"/>
    </row>
    <row r="71" spans="1:12" ht="12.75" customHeight="1">
      <c r="A71" s="126"/>
      <c r="B71" s="119">
        <f>'Tax Invoice'!D67</f>
        <v>18</v>
      </c>
      <c r="C71" s="10" t="s">
        <v>784</v>
      </c>
      <c r="D71" s="10" t="s">
        <v>784</v>
      </c>
      <c r="E71" s="130" t="s">
        <v>30</v>
      </c>
      <c r="F71" s="153" t="s">
        <v>115</v>
      </c>
      <c r="G71" s="154"/>
      <c r="H71" s="11" t="s">
        <v>785</v>
      </c>
      <c r="I71" s="14">
        <f t="shared" si="2"/>
        <v>8.56</v>
      </c>
      <c r="J71" s="14">
        <v>8.56</v>
      </c>
      <c r="K71" s="121">
        <f t="shared" si="3"/>
        <v>154.08000000000001</v>
      </c>
      <c r="L71" s="127"/>
    </row>
    <row r="72" spans="1:12" ht="12.75" customHeight="1">
      <c r="A72" s="126"/>
      <c r="B72" s="119">
        <f>'Tax Invoice'!D68</f>
        <v>12</v>
      </c>
      <c r="C72" s="10" t="s">
        <v>784</v>
      </c>
      <c r="D72" s="10" t="s">
        <v>784</v>
      </c>
      <c r="E72" s="130" t="s">
        <v>31</v>
      </c>
      <c r="F72" s="153" t="s">
        <v>279</v>
      </c>
      <c r="G72" s="154"/>
      <c r="H72" s="11" t="s">
        <v>785</v>
      </c>
      <c r="I72" s="14">
        <f t="shared" si="2"/>
        <v>8.56</v>
      </c>
      <c r="J72" s="14">
        <v>8.56</v>
      </c>
      <c r="K72" s="121">
        <f t="shared" si="3"/>
        <v>102.72</v>
      </c>
      <c r="L72" s="127"/>
    </row>
    <row r="73" spans="1:12" ht="12.75" customHeight="1">
      <c r="A73" s="126"/>
      <c r="B73" s="119">
        <f>'Tax Invoice'!D69</f>
        <v>16</v>
      </c>
      <c r="C73" s="10" t="s">
        <v>784</v>
      </c>
      <c r="D73" s="10" t="s">
        <v>784</v>
      </c>
      <c r="E73" s="130" t="s">
        <v>31</v>
      </c>
      <c r="F73" s="153" t="s">
        <v>115</v>
      </c>
      <c r="G73" s="154"/>
      <c r="H73" s="11" t="s">
        <v>785</v>
      </c>
      <c r="I73" s="14">
        <f t="shared" si="2"/>
        <v>8.56</v>
      </c>
      <c r="J73" s="14">
        <v>8.56</v>
      </c>
      <c r="K73" s="121">
        <f t="shared" si="3"/>
        <v>136.96</v>
      </c>
      <c r="L73" s="127"/>
    </row>
    <row r="74" spans="1:12" ht="12.75" customHeight="1">
      <c r="A74" s="126"/>
      <c r="B74" s="119">
        <f>'Tax Invoice'!D70</f>
        <v>8</v>
      </c>
      <c r="C74" s="10" t="s">
        <v>786</v>
      </c>
      <c r="D74" s="10" t="s">
        <v>786</v>
      </c>
      <c r="E74" s="130" t="s">
        <v>31</v>
      </c>
      <c r="F74" s="153" t="s">
        <v>279</v>
      </c>
      <c r="G74" s="154"/>
      <c r="H74" s="11" t="s">
        <v>787</v>
      </c>
      <c r="I74" s="14">
        <f t="shared" si="2"/>
        <v>9.27</v>
      </c>
      <c r="J74" s="14">
        <v>9.27</v>
      </c>
      <c r="K74" s="121">
        <f t="shared" si="3"/>
        <v>74.16</v>
      </c>
      <c r="L74" s="127"/>
    </row>
    <row r="75" spans="1:12" ht="12.75" customHeight="1">
      <c r="A75" s="126"/>
      <c r="B75" s="119">
        <f>'Tax Invoice'!D71</f>
        <v>12</v>
      </c>
      <c r="C75" s="10" t="s">
        <v>788</v>
      </c>
      <c r="D75" s="10" t="s">
        <v>788</v>
      </c>
      <c r="E75" s="130" t="s">
        <v>32</v>
      </c>
      <c r="F75" s="153" t="s">
        <v>115</v>
      </c>
      <c r="G75" s="154"/>
      <c r="H75" s="11" t="s">
        <v>789</v>
      </c>
      <c r="I75" s="14">
        <f t="shared" si="2"/>
        <v>9.27</v>
      </c>
      <c r="J75" s="14">
        <v>9.27</v>
      </c>
      <c r="K75" s="121">
        <f t="shared" si="3"/>
        <v>111.24</v>
      </c>
      <c r="L75" s="127"/>
    </row>
    <row r="76" spans="1:12" ht="12.75" customHeight="1">
      <c r="A76" s="126"/>
      <c r="B76" s="119">
        <f>'Tax Invoice'!D72</f>
        <v>12</v>
      </c>
      <c r="C76" s="10" t="s">
        <v>790</v>
      </c>
      <c r="D76" s="10" t="s">
        <v>885</v>
      </c>
      <c r="E76" s="130" t="s">
        <v>791</v>
      </c>
      <c r="F76" s="153" t="s">
        <v>279</v>
      </c>
      <c r="G76" s="154"/>
      <c r="H76" s="11" t="s">
        <v>792</v>
      </c>
      <c r="I76" s="14">
        <f t="shared" si="2"/>
        <v>23.54</v>
      </c>
      <c r="J76" s="14">
        <v>23.54</v>
      </c>
      <c r="K76" s="121">
        <f t="shared" si="3"/>
        <v>282.48</v>
      </c>
      <c r="L76" s="127"/>
    </row>
    <row r="77" spans="1:12" ht="12.75" customHeight="1">
      <c r="A77" s="126"/>
      <c r="B77" s="119">
        <f>'Tax Invoice'!D73</f>
        <v>2</v>
      </c>
      <c r="C77" s="10" t="s">
        <v>793</v>
      </c>
      <c r="D77" s="10" t="s">
        <v>886</v>
      </c>
      <c r="E77" s="130" t="s">
        <v>304</v>
      </c>
      <c r="F77" s="153" t="s">
        <v>279</v>
      </c>
      <c r="G77" s="154"/>
      <c r="H77" s="11" t="s">
        <v>794</v>
      </c>
      <c r="I77" s="14">
        <f t="shared" si="2"/>
        <v>22.83</v>
      </c>
      <c r="J77" s="14">
        <v>22.83</v>
      </c>
      <c r="K77" s="121">
        <f t="shared" si="3"/>
        <v>45.66</v>
      </c>
      <c r="L77" s="127"/>
    </row>
    <row r="78" spans="1:12" ht="12.75" customHeight="1">
      <c r="A78" s="126"/>
      <c r="B78" s="119">
        <f>'Tax Invoice'!D74</f>
        <v>6</v>
      </c>
      <c r="C78" s="10" t="s">
        <v>793</v>
      </c>
      <c r="D78" s="10" t="s">
        <v>887</v>
      </c>
      <c r="E78" s="130" t="s">
        <v>320</v>
      </c>
      <c r="F78" s="153" t="s">
        <v>279</v>
      </c>
      <c r="G78" s="154"/>
      <c r="H78" s="11" t="s">
        <v>794</v>
      </c>
      <c r="I78" s="14">
        <f t="shared" si="2"/>
        <v>26.4</v>
      </c>
      <c r="J78" s="14">
        <v>26.4</v>
      </c>
      <c r="K78" s="121">
        <f t="shared" si="3"/>
        <v>158.39999999999998</v>
      </c>
      <c r="L78" s="127"/>
    </row>
    <row r="79" spans="1:12" ht="12.75" customHeight="1">
      <c r="A79" s="126"/>
      <c r="B79" s="119">
        <f>'Tax Invoice'!D75</f>
        <v>2</v>
      </c>
      <c r="C79" s="10" t="s">
        <v>795</v>
      </c>
      <c r="D79" s="10" t="s">
        <v>795</v>
      </c>
      <c r="E79" s="130" t="s">
        <v>304</v>
      </c>
      <c r="F79" s="153" t="s">
        <v>796</v>
      </c>
      <c r="G79" s="154"/>
      <c r="H79" s="11" t="s">
        <v>797</v>
      </c>
      <c r="I79" s="14">
        <f t="shared" si="2"/>
        <v>12.13</v>
      </c>
      <c r="J79" s="14">
        <v>12.13</v>
      </c>
      <c r="K79" s="121">
        <f t="shared" si="3"/>
        <v>24.26</v>
      </c>
      <c r="L79" s="127"/>
    </row>
    <row r="80" spans="1:12" ht="36" customHeight="1">
      <c r="A80" s="126"/>
      <c r="B80" s="119">
        <f>'Tax Invoice'!D76</f>
        <v>3</v>
      </c>
      <c r="C80" s="10" t="s">
        <v>798</v>
      </c>
      <c r="D80" s="10" t="s">
        <v>888</v>
      </c>
      <c r="E80" s="130" t="s">
        <v>239</v>
      </c>
      <c r="F80" s="153" t="s">
        <v>245</v>
      </c>
      <c r="G80" s="154"/>
      <c r="H80" s="11" t="s">
        <v>799</v>
      </c>
      <c r="I80" s="14">
        <f t="shared" si="2"/>
        <v>51.72</v>
      </c>
      <c r="J80" s="14">
        <v>51.72</v>
      </c>
      <c r="K80" s="121">
        <f t="shared" si="3"/>
        <v>155.16</v>
      </c>
      <c r="L80" s="127"/>
    </row>
    <row r="81" spans="1:12" ht="12.75" customHeight="1">
      <c r="A81" s="126"/>
      <c r="B81" s="119">
        <f>'Tax Invoice'!D77</f>
        <v>4</v>
      </c>
      <c r="C81" s="10" t="s">
        <v>800</v>
      </c>
      <c r="D81" s="10" t="s">
        <v>800</v>
      </c>
      <c r="E81" s="130" t="s">
        <v>28</v>
      </c>
      <c r="F81" s="153"/>
      <c r="G81" s="154"/>
      <c r="H81" s="11" t="s">
        <v>801</v>
      </c>
      <c r="I81" s="14">
        <f t="shared" si="2"/>
        <v>10.34</v>
      </c>
      <c r="J81" s="14">
        <v>10.34</v>
      </c>
      <c r="K81" s="121">
        <f t="shared" si="3"/>
        <v>41.36</v>
      </c>
      <c r="L81" s="127"/>
    </row>
    <row r="82" spans="1:12" ht="12.75" customHeight="1">
      <c r="A82" s="126"/>
      <c r="B82" s="119">
        <f>'Tax Invoice'!D78</f>
        <v>2</v>
      </c>
      <c r="C82" s="10" t="s">
        <v>800</v>
      </c>
      <c r="D82" s="10" t="s">
        <v>800</v>
      </c>
      <c r="E82" s="130" t="s">
        <v>30</v>
      </c>
      <c r="F82" s="153"/>
      <c r="G82" s="154"/>
      <c r="H82" s="11" t="s">
        <v>801</v>
      </c>
      <c r="I82" s="14">
        <f t="shared" si="2"/>
        <v>10.34</v>
      </c>
      <c r="J82" s="14">
        <v>10.34</v>
      </c>
      <c r="K82" s="121">
        <f t="shared" si="3"/>
        <v>20.68</v>
      </c>
      <c r="L82" s="127"/>
    </row>
    <row r="83" spans="1:12" ht="12.75" customHeight="1">
      <c r="A83" s="126"/>
      <c r="B83" s="119">
        <f>'Tax Invoice'!D79</f>
        <v>2</v>
      </c>
      <c r="C83" s="10" t="s">
        <v>800</v>
      </c>
      <c r="D83" s="10" t="s">
        <v>800</v>
      </c>
      <c r="E83" s="130" t="s">
        <v>31</v>
      </c>
      <c r="F83" s="153"/>
      <c r="G83" s="154"/>
      <c r="H83" s="11" t="s">
        <v>801</v>
      </c>
      <c r="I83" s="14">
        <f t="shared" si="2"/>
        <v>10.34</v>
      </c>
      <c r="J83" s="14">
        <v>10.34</v>
      </c>
      <c r="K83" s="121">
        <f t="shared" si="3"/>
        <v>20.68</v>
      </c>
      <c r="L83" s="127"/>
    </row>
    <row r="84" spans="1:12" ht="24" customHeight="1">
      <c r="A84" s="126"/>
      <c r="B84" s="119">
        <f>'Tax Invoice'!D80</f>
        <v>2</v>
      </c>
      <c r="C84" s="10" t="s">
        <v>802</v>
      </c>
      <c r="D84" s="10" t="s">
        <v>802</v>
      </c>
      <c r="E84" s="130" t="s">
        <v>28</v>
      </c>
      <c r="F84" s="153" t="s">
        <v>273</v>
      </c>
      <c r="G84" s="154"/>
      <c r="H84" s="11" t="s">
        <v>803</v>
      </c>
      <c r="I84" s="14">
        <f t="shared" si="2"/>
        <v>12.13</v>
      </c>
      <c r="J84" s="14">
        <v>12.13</v>
      </c>
      <c r="K84" s="121">
        <f t="shared" si="3"/>
        <v>24.26</v>
      </c>
      <c r="L84" s="127"/>
    </row>
    <row r="85" spans="1:12" ht="36" customHeight="1">
      <c r="A85" s="126"/>
      <c r="B85" s="119">
        <f>'Tax Invoice'!D81</f>
        <v>6</v>
      </c>
      <c r="C85" s="10" t="s">
        <v>804</v>
      </c>
      <c r="D85" s="10" t="s">
        <v>889</v>
      </c>
      <c r="E85" s="130" t="s">
        <v>236</v>
      </c>
      <c r="F85" s="153" t="s">
        <v>112</v>
      </c>
      <c r="G85" s="154"/>
      <c r="H85" s="11" t="s">
        <v>805</v>
      </c>
      <c r="I85" s="14">
        <f t="shared" si="2"/>
        <v>29.96</v>
      </c>
      <c r="J85" s="14">
        <v>29.96</v>
      </c>
      <c r="K85" s="121">
        <f t="shared" si="3"/>
        <v>179.76</v>
      </c>
      <c r="L85" s="127"/>
    </row>
    <row r="86" spans="1:12" ht="36" customHeight="1">
      <c r="A86" s="126"/>
      <c r="B86" s="119">
        <f>'Tax Invoice'!D82</f>
        <v>2</v>
      </c>
      <c r="C86" s="10" t="s">
        <v>804</v>
      </c>
      <c r="D86" s="10" t="s">
        <v>889</v>
      </c>
      <c r="E86" s="130" t="s">
        <v>236</v>
      </c>
      <c r="F86" s="153" t="s">
        <v>317</v>
      </c>
      <c r="G86" s="154"/>
      <c r="H86" s="11" t="s">
        <v>805</v>
      </c>
      <c r="I86" s="14">
        <f t="shared" ref="I86:I117" si="4">ROUNDUP(J86*$N$1,2)</f>
        <v>29.96</v>
      </c>
      <c r="J86" s="14">
        <v>29.96</v>
      </c>
      <c r="K86" s="121">
        <f t="shared" ref="K86:K117" si="5">I86*B86</f>
        <v>59.92</v>
      </c>
      <c r="L86" s="127"/>
    </row>
    <row r="87" spans="1:12" ht="36" customHeight="1">
      <c r="A87" s="126"/>
      <c r="B87" s="119">
        <f>'Tax Invoice'!D83</f>
        <v>2</v>
      </c>
      <c r="C87" s="10" t="s">
        <v>804</v>
      </c>
      <c r="D87" s="10" t="s">
        <v>889</v>
      </c>
      <c r="E87" s="130" t="s">
        <v>237</v>
      </c>
      <c r="F87" s="153" t="s">
        <v>218</v>
      </c>
      <c r="G87" s="154"/>
      <c r="H87" s="11" t="s">
        <v>805</v>
      </c>
      <c r="I87" s="14">
        <f t="shared" si="4"/>
        <v>29.96</v>
      </c>
      <c r="J87" s="14">
        <v>29.96</v>
      </c>
      <c r="K87" s="121">
        <f t="shared" si="5"/>
        <v>59.92</v>
      </c>
      <c r="L87" s="127"/>
    </row>
    <row r="88" spans="1:12" ht="24" customHeight="1">
      <c r="A88" s="126"/>
      <c r="B88" s="119">
        <f>'Tax Invoice'!D84</f>
        <v>6</v>
      </c>
      <c r="C88" s="10" t="s">
        <v>806</v>
      </c>
      <c r="D88" s="10" t="s">
        <v>806</v>
      </c>
      <c r="E88" s="130" t="s">
        <v>30</v>
      </c>
      <c r="F88" s="153" t="s">
        <v>279</v>
      </c>
      <c r="G88" s="154"/>
      <c r="H88" s="11" t="s">
        <v>807</v>
      </c>
      <c r="I88" s="14">
        <f t="shared" si="4"/>
        <v>21.04</v>
      </c>
      <c r="J88" s="14">
        <v>21.04</v>
      </c>
      <c r="K88" s="121">
        <f t="shared" si="5"/>
        <v>126.24</v>
      </c>
      <c r="L88" s="127"/>
    </row>
    <row r="89" spans="1:12" ht="24" customHeight="1">
      <c r="A89" s="126"/>
      <c r="B89" s="119">
        <f>'Tax Invoice'!D85</f>
        <v>2</v>
      </c>
      <c r="C89" s="10" t="s">
        <v>808</v>
      </c>
      <c r="D89" s="10" t="s">
        <v>808</v>
      </c>
      <c r="E89" s="130" t="s">
        <v>30</v>
      </c>
      <c r="F89" s="153"/>
      <c r="G89" s="154"/>
      <c r="H89" s="11" t="s">
        <v>809</v>
      </c>
      <c r="I89" s="14">
        <f t="shared" si="4"/>
        <v>21.04</v>
      </c>
      <c r="J89" s="14">
        <v>21.04</v>
      </c>
      <c r="K89" s="121">
        <f t="shared" si="5"/>
        <v>42.08</v>
      </c>
      <c r="L89" s="127"/>
    </row>
    <row r="90" spans="1:12" ht="24" customHeight="1">
      <c r="A90" s="126"/>
      <c r="B90" s="119">
        <f>'Tax Invoice'!D86</f>
        <v>2</v>
      </c>
      <c r="C90" s="10" t="s">
        <v>810</v>
      </c>
      <c r="D90" s="10" t="s">
        <v>810</v>
      </c>
      <c r="E90" s="130" t="s">
        <v>811</v>
      </c>
      <c r="F90" s="153"/>
      <c r="G90" s="154"/>
      <c r="H90" s="11" t="s">
        <v>812</v>
      </c>
      <c r="I90" s="14">
        <f t="shared" si="4"/>
        <v>4.99</v>
      </c>
      <c r="J90" s="14">
        <v>4.99</v>
      </c>
      <c r="K90" s="121">
        <f t="shared" si="5"/>
        <v>9.98</v>
      </c>
      <c r="L90" s="127"/>
    </row>
    <row r="91" spans="1:12" ht="24" customHeight="1">
      <c r="A91" s="126"/>
      <c r="B91" s="119">
        <f>'Tax Invoice'!D87</f>
        <v>2</v>
      </c>
      <c r="C91" s="10" t="s">
        <v>813</v>
      </c>
      <c r="D91" s="10" t="s">
        <v>813</v>
      </c>
      <c r="E91" s="130" t="s">
        <v>216</v>
      </c>
      <c r="F91" s="153"/>
      <c r="G91" s="154"/>
      <c r="H91" s="11" t="s">
        <v>814</v>
      </c>
      <c r="I91" s="14">
        <f t="shared" si="4"/>
        <v>15.69</v>
      </c>
      <c r="J91" s="14">
        <v>15.69</v>
      </c>
      <c r="K91" s="121">
        <f t="shared" si="5"/>
        <v>31.38</v>
      </c>
      <c r="L91" s="127"/>
    </row>
    <row r="92" spans="1:12" ht="24" customHeight="1">
      <c r="A92" s="126"/>
      <c r="B92" s="119">
        <f>'Tax Invoice'!D88</f>
        <v>1</v>
      </c>
      <c r="C92" s="10" t="s">
        <v>815</v>
      </c>
      <c r="D92" s="10" t="s">
        <v>815</v>
      </c>
      <c r="E92" s="130"/>
      <c r="F92" s="153"/>
      <c r="G92" s="154"/>
      <c r="H92" s="11" t="s">
        <v>816</v>
      </c>
      <c r="I92" s="14">
        <f t="shared" si="4"/>
        <v>4.99</v>
      </c>
      <c r="J92" s="14">
        <v>4.99</v>
      </c>
      <c r="K92" s="121">
        <f t="shared" si="5"/>
        <v>4.99</v>
      </c>
      <c r="L92" s="127"/>
    </row>
    <row r="93" spans="1:12" ht="24" customHeight="1">
      <c r="A93" s="126"/>
      <c r="B93" s="119">
        <f>'Tax Invoice'!D89</f>
        <v>438</v>
      </c>
      <c r="C93" s="10" t="s">
        <v>817</v>
      </c>
      <c r="D93" s="10" t="s">
        <v>817</v>
      </c>
      <c r="E93" s="130"/>
      <c r="F93" s="153"/>
      <c r="G93" s="154"/>
      <c r="H93" s="11" t="s">
        <v>818</v>
      </c>
      <c r="I93" s="14">
        <f t="shared" si="4"/>
        <v>4.99</v>
      </c>
      <c r="J93" s="14">
        <v>4.99</v>
      </c>
      <c r="K93" s="121">
        <f t="shared" si="5"/>
        <v>2185.62</v>
      </c>
      <c r="L93" s="133"/>
    </row>
    <row r="94" spans="1:12" ht="24" customHeight="1">
      <c r="A94" s="126"/>
      <c r="B94" s="119">
        <f>'Tax Invoice'!D90</f>
        <v>2</v>
      </c>
      <c r="C94" s="10" t="s">
        <v>631</v>
      </c>
      <c r="D94" s="10" t="s">
        <v>631</v>
      </c>
      <c r="E94" s="130" t="s">
        <v>277</v>
      </c>
      <c r="F94" s="153"/>
      <c r="G94" s="154"/>
      <c r="H94" s="11" t="s">
        <v>819</v>
      </c>
      <c r="I94" s="14">
        <f t="shared" si="4"/>
        <v>13.91</v>
      </c>
      <c r="J94" s="14">
        <v>13.91</v>
      </c>
      <c r="K94" s="121">
        <f t="shared" si="5"/>
        <v>27.82</v>
      </c>
      <c r="L94" s="127"/>
    </row>
    <row r="95" spans="1:12" ht="24" customHeight="1">
      <c r="A95" s="126"/>
      <c r="B95" s="119">
        <f>'Tax Invoice'!D91</f>
        <v>2</v>
      </c>
      <c r="C95" s="10" t="s">
        <v>820</v>
      </c>
      <c r="D95" s="10" t="s">
        <v>820</v>
      </c>
      <c r="E95" s="130" t="s">
        <v>279</v>
      </c>
      <c r="F95" s="153" t="s">
        <v>112</v>
      </c>
      <c r="G95" s="154"/>
      <c r="H95" s="11" t="s">
        <v>821</v>
      </c>
      <c r="I95" s="14">
        <f t="shared" si="4"/>
        <v>15.69</v>
      </c>
      <c r="J95" s="14">
        <v>15.69</v>
      </c>
      <c r="K95" s="121">
        <f t="shared" si="5"/>
        <v>31.38</v>
      </c>
      <c r="L95" s="127"/>
    </row>
    <row r="96" spans="1:12" ht="24" customHeight="1">
      <c r="A96" s="126"/>
      <c r="B96" s="119">
        <f>'Tax Invoice'!D92</f>
        <v>4</v>
      </c>
      <c r="C96" s="10" t="s">
        <v>820</v>
      </c>
      <c r="D96" s="10" t="s">
        <v>820</v>
      </c>
      <c r="E96" s="130" t="s">
        <v>279</v>
      </c>
      <c r="F96" s="153" t="s">
        <v>275</v>
      </c>
      <c r="G96" s="154"/>
      <c r="H96" s="11" t="s">
        <v>821</v>
      </c>
      <c r="I96" s="14">
        <f t="shared" si="4"/>
        <v>15.69</v>
      </c>
      <c r="J96" s="14">
        <v>15.69</v>
      </c>
      <c r="K96" s="121">
        <f t="shared" si="5"/>
        <v>62.76</v>
      </c>
      <c r="L96" s="127"/>
    </row>
    <row r="97" spans="1:12" ht="12.75" customHeight="1">
      <c r="A97" s="126"/>
      <c r="B97" s="119">
        <f>'Tax Invoice'!D93</f>
        <v>1</v>
      </c>
      <c r="C97" s="10" t="s">
        <v>822</v>
      </c>
      <c r="D97" s="10" t="s">
        <v>822</v>
      </c>
      <c r="E97" s="130" t="s">
        <v>30</v>
      </c>
      <c r="F97" s="153" t="s">
        <v>279</v>
      </c>
      <c r="G97" s="154"/>
      <c r="H97" s="11" t="s">
        <v>823</v>
      </c>
      <c r="I97" s="14">
        <f t="shared" si="4"/>
        <v>70.98</v>
      </c>
      <c r="J97" s="14">
        <v>70.98</v>
      </c>
      <c r="K97" s="121">
        <f t="shared" si="5"/>
        <v>70.98</v>
      </c>
      <c r="L97" s="127"/>
    </row>
    <row r="98" spans="1:12" ht="12.75" customHeight="1">
      <c r="A98" s="126"/>
      <c r="B98" s="119">
        <f>'Tax Invoice'!D94</f>
        <v>1</v>
      </c>
      <c r="C98" s="10" t="s">
        <v>822</v>
      </c>
      <c r="D98" s="10" t="s">
        <v>822</v>
      </c>
      <c r="E98" s="130" t="s">
        <v>30</v>
      </c>
      <c r="F98" s="153" t="s">
        <v>278</v>
      </c>
      <c r="G98" s="154"/>
      <c r="H98" s="11" t="s">
        <v>823</v>
      </c>
      <c r="I98" s="14">
        <f t="shared" si="4"/>
        <v>70.98</v>
      </c>
      <c r="J98" s="14">
        <v>70.98</v>
      </c>
      <c r="K98" s="121">
        <f t="shared" si="5"/>
        <v>70.98</v>
      </c>
      <c r="L98" s="127"/>
    </row>
    <row r="99" spans="1:12" ht="12.75" customHeight="1">
      <c r="A99" s="126"/>
      <c r="B99" s="119">
        <f>'Tax Invoice'!D95</f>
        <v>2</v>
      </c>
      <c r="C99" s="10" t="s">
        <v>824</v>
      </c>
      <c r="D99" s="10" t="s">
        <v>824</v>
      </c>
      <c r="E99" s="130" t="s">
        <v>31</v>
      </c>
      <c r="F99" s="153"/>
      <c r="G99" s="154"/>
      <c r="H99" s="11" t="s">
        <v>825</v>
      </c>
      <c r="I99" s="14">
        <f t="shared" si="4"/>
        <v>13.91</v>
      </c>
      <c r="J99" s="14">
        <v>13.91</v>
      </c>
      <c r="K99" s="121">
        <f t="shared" si="5"/>
        <v>27.82</v>
      </c>
      <c r="L99" s="127"/>
    </row>
    <row r="100" spans="1:12" ht="24" customHeight="1">
      <c r="A100" s="126"/>
      <c r="B100" s="119">
        <f>'Tax Invoice'!D96</f>
        <v>2</v>
      </c>
      <c r="C100" s="10" t="s">
        <v>606</v>
      </c>
      <c r="D100" s="10" t="s">
        <v>606</v>
      </c>
      <c r="E100" s="130" t="s">
        <v>30</v>
      </c>
      <c r="F100" s="153" t="s">
        <v>277</v>
      </c>
      <c r="G100" s="154"/>
      <c r="H100" s="11" t="s">
        <v>608</v>
      </c>
      <c r="I100" s="14">
        <f t="shared" si="4"/>
        <v>24.61</v>
      </c>
      <c r="J100" s="14">
        <v>24.61</v>
      </c>
      <c r="K100" s="121">
        <f t="shared" si="5"/>
        <v>49.22</v>
      </c>
      <c r="L100" s="127"/>
    </row>
    <row r="101" spans="1:12" ht="24" customHeight="1">
      <c r="A101" s="126"/>
      <c r="B101" s="119">
        <f>'Tax Invoice'!D97</f>
        <v>2</v>
      </c>
      <c r="C101" s="10" t="s">
        <v>826</v>
      </c>
      <c r="D101" s="10" t="s">
        <v>826</v>
      </c>
      <c r="E101" s="130" t="s">
        <v>28</v>
      </c>
      <c r="F101" s="153" t="s">
        <v>277</v>
      </c>
      <c r="G101" s="154"/>
      <c r="H101" s="11" t="s">
        <v>827</v>
      </c>
      <c r="I101" s="14">
        <f t="shared" si="4"/>
        <v>23.9</v>
      </c>
      <c r="J101" s="14">
        <v>23.9</v>
      </c>
      <c r="K101" s="121">
        <f t="shared" si="5"/>
        <v>47.8</v>
      </c>
      <c r="L101" s="127"/>
    </row>
    <row r="102" spans="1:12" ht="24" customHeight="1">
      <c r="A102" s="126"/>
      <c r="B102" s="119">
        <f>'Tax Invoice'!D98</f>
        <v>2</v>
      </c>
      <c r="C102" s="10" t="s">
        <v>828</v>
      </c>
      <c r="D102" s="10" t="s">
        <v>828</v>
      </c>
      <c r="E102" s="130" t="s">
        <v>28</v>
      </c>
      <c r="F102" s="153" t="s">
        <v>278</v>
      </c>
      <c r="G102" s="154"/>
      <c r="H102" s="11" t="s">
        <v>829</v>
      </c>
      <c r="I102" s="14">
        <f t="shared" si="4"/>
        <v>24.61</v>
      </c>
      <c r="J102" s="14">
        <v>24.61</v>
      </c>
      <c r="K102" s="121">
        <f t="shared" si="5"/>
        <v>49.22</v>
      </c>
      <c r="L102" s="127"/>
    </row>
    <row r="103" spans="1:12" ht="24" customHeight="1">
      <c r="A103" s="126"/>
      <c r="B103" s="119">
        <f>'Tax Invoice'!D99</f>
        <v>4</v>
      </c>
      <c r="C103" s="10" t="s">
        <v>828</v>
      </c>
      <c r="D103" s="10" t="s">
        <v>828</v>
      </c>
      <c r="E103" s="130" t="s">
        <v>31</v>
      </c>
      <c r="F103" s="153" t="s">
        <v>279</v>
      </c>
      <c r="G103" s="154"/>
      <c r="H103" s="11" t="s">
        <v>829</v>
      </c>
      <c r="I103" s="14">
        <f t="shared" si="4"/>
        <v>24.61</v>
      </c>
      <c r="J103" s="14">
        <v>24.61</v>
      </c>
      <c r="K103" s="121">
        <f t="shared" si="5"/>
        <v>98.44</v>
      </c>
      <c r="L103" s="127"/>
    </row>
    <row r="104" spans="1:12" ht="24" customHeight="1">
      <c r="A104" s="126"/>
      <c r="B104" s="119">
        <f>'Tax Invoice'!D100</f>
        <v>2</v>
      </c>
      <c r="C104" s="10" t="s">
        <v>830</v>
      </c>
      <c r="D104" s="10" t="s">
        <v>830</v>
      </c>
      <c r="E104" s="130" t="s">
        <v>28</v>
      </c>
      <c r="F104" s="153" t="s">
        <v>279</v>
      </c>
      <c r="G104" s="154"/>
      <c r="H104" s="11" t="s">
        <v>831</v>
      </c>
      <c r="I104" s="14">
        <f t="shared" si="4"/>
        <v>21.04</v>
      </c>
      <c r="J104" s="14">
        <v>21.04</v>
      </c>
      <c r="K104" s="121">
        <f t="shared" si="5"/>
        <v>42.08</v>
      </c>
      <c r="L104" s="127"/>
    </row>
    <row r="105" spans="1:12" ht="24" customHeight="1">
      <c r="A105" s="126"/>
      <c r="B105" s="119">
        <f>'Tax Invoice'!D101</f>
        <v>2</v>
      </c>
      <c r="C105" s="10" t="s">
        <v>830</v>
      </c>
      <c r="D105" s="10" t="s">
        <v>830</v>
      </c>
      <c r="E105" s="130" t="s">
        <v>31</v>
      </c>
      <c r="F105" s="153" t="s">
        <v>278</v>
      </c>
      <c r="G105" s="154"/>
      <c r="H105" s="11" t="s">
        <v>831</v>
      </c>
      <c r="I105" s="14">
        <f t="shared" si="4"/>
        <v>21.04</v>
      </c>
      <c r="J105" s="14">
        <v>21.04</v>
      </c>
      <c r="K105" s="121">
        <f t="shared" si="5"/>
        <v>42.08</v>
      </c>
      <c r="L105" s="127"/>
    </row>
    <row r="106" spans="1:12" ht="12.75" customHeight="1">
      <c r="A106" s="126"/>
      <c r="B106" s="119">
        <f>'Tax Invoice'!D102</f>
        <v>29</v>
      </c>
      <c r="C106" s="10" t="s">
        <v>650</v>
      </c>
      <c r="D106" s="10" t="s">
        <v>650</v>
      </c>
      <c r="E106" s="130" t="s">
        <v>641</v>
      </c>
      <c r="F106" s="153"/>
      <c r="G106" s="154"/>
      <c r="H106" s="11" t="s">
        <v>652</v>
      </c>
      <c r="I106" s="14">
        <f t="shared" si="4"/>
        <v>4.99</v>
      </c>
      <c r="J106" s="14">
        <v>4.99</v>
      </c>
      <c r="K106" s="121">
        <f t="shared" si="5"/>
        <v>144.71</v>
      </c>
      <c r="L106" s="127"/>
    </row>
    <row r="107" spans="1:12" ht="24" customHeight="1">
      <c r="A107" s="126"/>
      <c r="B107" s="119">
        <f>'Tax Invoice'!D103</f>
        <v>2</v>
      </c>
      <c r="C107" s="10" t="s">
        <v>832</v>
      </c>
      <c r="D107" s="10" t="s">
        <v>890</v>
      </c>
      <c r="E107" s="130" t="s">
        <v>32</v>
      </c>
      <c r="F107" s="153"/>
      <c r="G107" s="154"/>
      <c r="H107" s="11" t="s">
        <v>833</v>
      </c>
      <c r="I107" s="14">
        <f t="shared" si="4"/>
        <v>35.31</v>
      </c>
      <c r="J107" s="14">
        <v>35.31</v>
      </c>
      <c r="K107" s="121">
        <f t="shared" si="5"/>
        <v>70.62</v>
      </c>
      <c r="L107" s="127"/>
    </row>
    <row r="108" spans="1:12" ht="24" customHeight="1">
      <c r="A108" s="126"/>
      <c r="B108" s="119">
        <f>'Tax Invoice'!D104</f>
        <v>2</v>
      </c>
      <c r="C108" s="10" t="s">
        <v>834</v>
      </c>
      <c r="D108" s="10" t="s">
        <v>834</v>
      </c>
      <c r="E108" s="130" t="s">
        <v>31</v>
      </c>
      <c r="F108" s="153"/>
      <c r="G108" s="154"/>
      <c r="H108" s="11" t="s">
        <v>835</v>
      </c>
      <c r="I108" s="14">
        <f t="shared" si="4"/>
        <v>63.13</v>
      </c>
      <c r="J108" s="14">
        <v>63.13</v>
      </c>
      <c r="K108" s="121">
        <f t="shared" si="5"/>
        <v>126.26</v>
      </c>
      <c r="L108" s="127"/>
    </row>
    <row r="109" spans="1:12" ht="24" customHeight="1">
      <c r="A109" s="126"/>
      <c r="B109" s="119">
        <f>'Tax Invoice'!D105</f>
        <v>2</v>
      </c>
      <c r="C109" s="10" t="s">
        <v>836</v>
      </c>
      <c r="D109" s="10" t="s">
        <v>836</v>
      </c>
      <c r="E109" s="130" t="s">
        <v>30</v>
      </c>
      <c r="F109" s="153"/>
      <c r="G109" s="154"/>
      <c r="H109" s="11" t="s">
        <v>837</v>
      </c>
      <c r="I109" s="14">
        <f t="shared" si="4"/>
        <v>69.55</v>
      </c>
      <c r="J109" s="14">
        <v>69.55</v>
      </c>
      <c r="K109" s="121">
        <f t="shared" si="5"/>
        <v>139.1</v>
      </c>
      <c r="L109" s="127"/>
    </row>
    <row r="110" spans="1:12" ht="24" customHeight="1">
      <c r="A110" s="126"/>
      <c r="B110" s="119">
        <f>'Tax Invoice'!D106</f>
        <v>2</v>
      </c>
      <c r="C110" s="10" t="s">
        <v>838</v>
      </c>
      <c r="D110" s="10" t="s">
        <v>838</v>
      </c>
      <c r="E110" s="130" t="s">
        <v>31</v>
      </c>
      <c r="F110" s="153"/>
      <c r="G110" s="154"/>
      <c r="H110" s="11" t="s">
        <v>839</v>
      </c>
      <c r="I110" s="14">
        <f t="shared" si="4"/>
        <v>41.73</v>
      </c>
      <c r="J110" s="14">
        <v>41.73</v>
      </c>
      <c r="K110" s="121">
        <f t="shared" si="5"/>
        <v>83.46</v>
      </c>
      <c r="L110" s="127"/>
    </row>
    <row r="111" spans="1:12" ht="24" customHeight="1">
      <c r="A111" s="126"/>
      <c r="B111" s="119">
        <f>'Tax Invoice'!D107</f>
        <v>2</v>
      </c>
      <c r="C111" s="10" t="s">
        <v>838</v>
      </c>
      <c r="D111" s="10" t="s">
        <v>838</v>
      </c>
      <c r="E111" s="130" t="s">
        <v>95</v>
      </c>
      <c r="F111" s="153"/>
      <c r="G111" s="154"/>
      <c r="H111" s="11" t="s">
        <v>839</v>
      </c>
      <c r="I111" s="14">
        <f t="shared" si="4"/>
        <v>41.73</v>
      </c>
      <c r="J111" s="14">
        <v>41.73</v>
      </c>
      <c r="K111" s="121">
        <f t="shared" si="5"/>
        <v>83.46</v>
      </c>
      <c r="L111" s="127"/>
    </row>
    <row r="112" spans="1:12" ht="24" customHeight="1">
      <c r="A112" s="126"/>
      <c r="B112" s="119">
        <f>'Tax Invoice'!D108</f>
        <v>2</v>
      </c>
      <c r="C112" s="10" t="s">
        <v>838</v>
      </c>
      <c r="D112" s="10" t="s">
        <v>838</v>
      </c>
      <c r="E112" s="130" t="s">
        <v>33</v>
      </c>
      <c r="F112" s="153"/>
      <c r="G112" s="154"/>
      <c r="H112" s="11" t="s">
        <v>839</v>
      </c>
      <c r="I112" s="14">
        <f t="shared" si="4"/>
        <v>41.73</v>
      </c>
      <c r="J112" s="14">
        <v>41.73</v>
      </c>
      <c r="K112" s="121">
        <f t="shared" si="5"/>
        <v>83.46</v>
      </c>
      <c r="L112" s="127"/>
    </row>
    <row r="113" spans="1:12" ht="24" customHeight="1">
      <c r="A113" s="126"/>
      <c r="B113" s="119">
        <f>'Tax Invoice'!D109</f>
        <v>2</v>
      </c>
      <c r="C113" s="10" t="s">
        <v>840</v>
      </c>
      <c r="D113" s="10" t="s">
        <v>840</v>
      </c>
      <c r="E113" s="130" t="s">
        <v>32</v>
      </c>
      <c r="F113" s="153"/>
      <c r="G113" s="154"/>
      <c r="H113" s="11" t="s">
        <v>841</v>
      </c>
      <c r="I113" s="14">
        <f t="shared" si="4"/>
        <v>47.8</v>
      </c>
      <c r="J113" s="14">
        <v>47.8</v>
      </c>
      <c r="K113" s="121">
        <f t="shared" si="5"/>
        <v>95.6</v>
      </c>
      <c r="L113" s="127"/>
    </row>
    <row r="114" spans="1:12" ht="24" customHeight="1">
      <c r="A114" s="126"/>
      <c r="B114" s="119">
        <f>'Tax Invoice'!D110</f>
        <v>6</v>
      </c>
      <c r="C114" s="10" t="s">
        <v>840</v>
      </c>
      <c r="D114" s="10" t="s">
        <v>840</v>
      </c>
      <c r="E114" s="130" t="s">
        <v>34</v>
      </c>
      <c r="F114" s="153"/>
      <c r="G114" s="154"/>
      <c r="H114" s="11" t="s">
        <v>841</v>
      </c>
      <c r="I114" s="14">
        <f t="shared" si="4"/>
        <v>47.8</v>
      </c>
      <c r="J114" s="14">
        <v>47.8</v>
      </c>
      <c r="K114" s="121">
        <f t="shared" si="5"/>
        <v>286.79999999999995</v>
      </c>
      <c r="L114" s="127"/>
    </row>
    <row r="115" spans="1:12" ht="24" customHeight="1">
      <c r="A115" s="126"/>
      <c r="B115" s="119">
        <f>'Tax Invoice'!D111</f>
        <v>1</v>
      </c>
      <c r="C115" s="10" t="s">
        <v>842</v>
      </c>
      <c r="D115" s="10" t="s">
        <v>842</v>
      </c>
      <c r="E115" s="130" t="s">
        <v>34</v>
      </c>
      <c r="F115" s="153" t="s">
        <v>115</v>
      </c>
      <c r="G115" s="154"/>
      <c r="H115" s="11" t="s">
        <v>843</v>
      </c>
      <c r="I115" s="14">
        <f t="shared" si="4"/>
        <v>27.82</v>
      </c>
      <c r="J115" s="14">
        <v>27.82</v>
      </c>
      <c r="K115" s="121">
        <f t="shared" si="5"/>
        <v>27.82</v>
      </c>
      <c r="L115" s="127"/>
    </row>
    <row r="116" spans="1:12" ht="24" customHeight="1">
      <c r="A116" s="126"/>
      <c r="B116" s="119">
        <f>'Tax Invoice'!D112</f>
        <v>1</v>
      </c>
      <c r="C116" s="10" t="s">
        <v>844</v>
      </c>
      <c r="D116" s="10" t="s">
        <v>844</v>
      </c>
      <c r="E116" s="130" t="s">
        <v>31</v>
      </c>
      <c r="F116" s="153" t="s">
        <v>279</v>
      </c>
      <c r="G116" s="154"/>
      <c r="H116" s="11" t="s">
        <v>845</v>
      </c>
      <c r="I116" s="14">
        <f t="shared" si="4"/>
        <v>27.82</v>
      </c>
      <c r="J116" s="14">
        <v>27.82</v>
      </c>
      <c r="K116" s="121">
        <f t="shared" si="5"/>
        <v>27.82</v>
      </c>
      <c r="L116" s="127"/>
    </row>
    <row r="117" spans="1:12" ht="24" customHeight="1">
      <c r="A117" s="126"/>
      <c r="B117" s="119">
        <f>'Tax Invoice'!D113</f>
        <v>2</v>
      </c>
      <c r="C117" s="10" t="s">
        <v>846</v>
      </c>
      <c r="D117" s="10" t="s">
        <v>846</v>
      </c>
      <c r="E117" s="130"/>
      <c r="F117" s="153"/>
      <c r="G117" s="154"/>
      <c r="H117" s="11" t="s">
        <v>847</v>
      </c>
      <c r="I117" s="14">
        <f t="shared" si="4"/>
        <v>21.76</v>
      </c>
      <c r="J117" s="14">
        <v>21.76</v>
      </c>
      <c r="K117" s="121">
        <f t="shared" si="5"/>
        <v>43.52</v>
      </c>
      <c r="L117" s="127"/>
    </row>
    <row r="118" spans="1:12" ht="24" customHeight="1">
      <c r="A118" s="126"/>
      <c r="B118" s="119">
        <f>'Tax Invoice'!D114</f>
        <v>1</v>
      </c>
      <c r="C118" s="10" t="s">
        <v>848</v>
      </c>
      <c r="D118" s="10" t="s">
        <v>848</v>
      </c>
      <c r="E118" s="130" t="s">
        <v>277</v>
      </c>
      <c r="F118" s="153"/>
      <c r="G118" s="154"/>
      <c r="H118" s="11" t="s">
        <v>849</v>
      </c>
      <c r="I118" s="14">
        <f t="shared" ref="I118:I149" si="6">ROUNDUP(J118*$N$1,2)</f>
        <v>69.55</v>
      </c>
      <c r="J118" s="14">
        <v>69.55</v>
      </c>
      <c r="K118" s="121">
        <f t="shared" ref="K118:K138" si="7">I118*B118</f>
        <v>69.55</v>
      </c>
      <c r="L118" s="127"/>
    </row>
    <row r="119" spans="1:12" ht="24" customHeight="1">
      <c r="A119" s="126"/>
      <c r="B119" s="119">
        <f>'Tax Invoice'!D115</f>
        <v>1</v>
      </c>
      <c r="C119" s="10" t="s">
        <v>850</v>
      </c>
      <c r="D119" s="10" t="s">
        <v>850</v>
      </c>
      <c r="E119" s="130" t="s">
        <v>279</v>
      </c>
      <c r="F119" s="153"/>
      <c r="G119" s="154"/>
      <c r="H119" s="11" t="s">
        <v>851</v>
      </c>
      <c r="I119" s="14">
        <f t="shared" si="6"/>
        <v>70.98</v>
      </c>
      <c r="J119" s="14">
        <v>70.98</v>
      </c>
      <c r="K119" s="121">
        <f t="shared" si="7"/>
        <v>70.98</v>
      </c>
      <c r="L119" s="127"/>
    </row>
    <row r="120" spans="1:12" ht="24" customHeight="1">
      <c r="A120" s="126"/>
      <c r="B120" s="119">
        <f>'Tax Invoice'!D116</f>
        <v>1</v>
      </c>
      <c r="C120" s="10" t="s">
        <v>852</v>
      </c>
      <c r="D120" s="10" t="s">
        <v>852</v>
      </c>
      <c r="E120" s="130" t="s">
        <v>279</v>
      </c>
      <c r="F120" s="153"/>
      <c r="G120" s="154"/>
      <c r="H120" s="11" t="s">
        <v>853</v>
      </c>
      <c r="I120" s="14">
        <f t="shared" si="6"/>
        <v>69.91</v>
      </c>
      <c r="J120" s="14">
        <v>69.91</v>
      </c>
      <c r="K120" s="121">
        <f t="shared" si="7"/>
        <v>69.91</v>
      </c>
      <c r="L120" s="127"/>
    </row>
    <row r="121" spans="1:12" ht="24" customHeight="1">
      <c r="A121" s="126"/>
      <c r="B121" s="119">
        <f>'Tax Invoice'!D117</f>
        <v>2</v>
      </c>
      <c r="C121" s="10" t="s">
        <v>854</v>
      </c>
      <c r="D121" s="10" t="s">
        <v>854</v>
      </c>
      <c r="E121" s="130"/>
      <c r="F121" s="153"/>
      <c r="G121" s="154"/>
      <c r="H121" s="11" t="s">
        <v>855</v>
      </c>
      <c r="I121" s="14">
        <f t="shared" si="6"/>
        <v>21.4</v>
      </c>
      <c r="J121" s="14">
        <v>21.4</v>
      </c>
      <c r="K121" s="121">
        <f t="shared" si="7"/>
        <v>42.8</v>
      </c>
      <c r="L121" s="127"/>
    </row>
    <row r="122" spans="1:12" ht="24" customHeight="1">
      <c r="A122" s="126"/>
      <c r="B122" s="119">
        <f>'Tax Invoice'!D118</f>
        <v>1</v>
      </c>
      <c r="C122" s="10" t="s">
        <v>856</v>
      </c>
      <c r="D122" s="10" t="s">
        <v>856</v>
      </c>
      <c r="E122" s="130" t="s">
        <v>273</v>
      </c>
      <c r="F122" s="153"/>
      <c r="G122" s="154"/>
      <c r="H122" s="11" t="s">
        <v>857</v>
      </c>
      <c r="I122" s="14">
        <f t="shared" si="6"/>
        <v>131.97999999999999</v>
      </c>
      <c r="J122" s="14">
        <v>131.97999999999999</v>
      </c>
      <c r="K122" s="121">
        <f t="shared" si="7"/>
        <v>131.97999999999999</v>
      </c>
      <c r="L122" s="127"/>
    </row>
    <row r="123" spans="1:12" ht="24" customHeight="1">
      <c r="A123" s="126"/>
      <c r="B123" s="119">
        <f>'Tax Invoice'!D119</f>
        <v>1</v>
      </c>
      <c r="C123" s="10" t="s">
        <v>858</v>
      </c>
      <c r="D123" s="10" t="s">
        <v>858</v>
      </c>
      <c r="E123" s="130" t="s">
        <v>269</v>
      </c>
      <c r="F123" s="153"/>
      <c r="G123" s="154"/>
      <c r="H123" s="11" t="s">
        <v>859</v>
      </c>
      <c r="I123" s="14">
        <f t="shared" si="6"/>
        <v>85.61</v>
      </c>
      <c r="J123" s="14">
        <v>85.61</v>
      </c>
      <c r="K123" s="121">
        <f t="shared" si="7"/>
        <v>85.61</v>
      </c>
      <c r="L123" s="127"/>
    </row>
    <row r="124" spans="1:12" ht="24" customHeight="1">
      <c r="A124" s="126"/>
      <c r="B124" s="119">
        <f>'Tax Invoice'!D120</f>
        <v>2</v>
      </c>
      <c r="C124" s="10" t="s">
        <v>858</v>
      </c>
      <c r="D124" s="10" t="s">
        <v>858</v>
      </c>
      <c r="E124" s="130" t="s">
        <v>274</v>
      </c>
      <c r="F124" s="153"/>
      <c r="G124" s="154"/>
      <c r="H124" s="11" t="s">
        <v>859</v>
      </c>
      <c r="I124" s="14">
        <f t="shared" si="6"/>
        <v>85.61</v>
      </c>
      <c r="J124" s="14">
        <v>85.61</v>
      </c>
      <c r="K124" s="121">
        <f t="shared" si="7"/>
        <v>171.22</v>
      </c>
      <c r="L124" s="127"/>
    </row>
    <row r="125" spans="1:12" ht="24" customHeight="1">
      <c r="A125" s="126"/>
      <c r="B125" s="119">
        <f>'Tax Invoice'!D121</f>
        <v>1</v>
      </c>
      <c r="C125" s="10" t="s">
        <v>860</v>
      </c>
      <c r="D125" s="10" t="s">
        <v>860</v>
      </c>
      <c r="E125" s="130" t="s">
        <v>273</v>
      </c>
      <c r="F125" s="153"/>
      <c r="G125" s="154"/>
      <c r="H125" s="11" t="s">
        <v>861</v>
      </c>
      <c r="I125" s="14">
        <f t="shared" si="6"/>
        <v>85.61</v>
      </c>
      <c r="J125" s="14">
        <v>85.61</v>
      </c>
      <c r="K125" s="121">
        <f t="shared" si="7"/>
        <v>85.61</v>
      </c>
      <c r="L125" s="127"/>
    </row>
    <row r="126" spans="1:12" ht="36" customHeight="1">
      <c r="A126" s="126"/>
      <c r="B126" s="119">
        <f>'Tax Invoice'!D122</f>
        <v>1</v>
      </c>
      <c r="C126" s="10" t="s">
        <v>862</v>
      </c>
      <c r="D126" s="10" t="s">
        <v>862</v>
      </c>
      <c r="E126" s="130" t="s">
        <v>863</v>
      </c>
      <c r="F126" s="153"/>
      <c r="G126" s="154"/>
      <c r="H126" s="11" t="s">
        <v>864</v>
      </c>
      <c r="I126" s="14">
        <f t="shared" si="6"/>
        <v>189.4</v>
      </c>
      <c r="J126" s="14">
        <v>189.4</v>
      </c>
      <c r="K126" s="121">
        <f t="shared" si="7"/>
        <v>189.4</v>
      </c>
      <c r="L126" s="127"/>
    </row>
    <row r="127" spans="1:12" ht="24" customHeight="1">
      <c r="A127" s="126"/>
      <c r="B127" s="119">
        <f>'Tax Invoice'!D123</f>
        <v>1</v>
      </c>
      <c r="C127" s="10" t="s">
        <v>865</v>
      </c>
      <c r="D127" s="10" t="s">
        <v>865</v>
      </c>
      <c r="E127" s="130" t="s">
        <v>279</v>
      </c>
      <c r="F127" s="153"/>
      <c r="G127" s="154"/>
      <c r="H127" s="11" t="s">
        <v>866</v>
      </c>
      <c r="I127" s="14">
        <f t="shared" si="6"/>
        <v>22.83</v>
      </c>
      <c r="J127" s="14">
        <v>22.83</v>
      </c>
      <c r="K127" s="121">
        <f t="shared" si="7"/>
        <v>22.83</v>
      </c>
      <c r="L127" s="127"/>
    </row>
    <row r="128" spans="1:12" ht="24" customHeight="1">
      <c r="A128" s="126"/>
      <c r="B128" s="119">
        <f>'Tax Invoice'!D124</f>
        <v>7</v>
      </c>
      <c r="C128" s="10" t="s">
        <v>865</v>
      </c>
      <c r="D128" s="10" t="s">
        <v>865</v>
      </c>
      <c r="E128" s="130" t="s">
        <v>867</v>
      </c>
      <c r="F128" s="153"/>
      <c r="G128" s="154"/>
      <c r="H128" s="11" t="s">
        <v>866</v>
      </c>
      <c r="I128" s="14">
        <f t="shared" si="6"/>
        <v>22.83</v>
      </c>
      <c r="J128" s="14">
        <v>22.83</v>
      </c>
      <c r="K128" s="121">
        <f t="shared" si="7"/>
        <v>159.81</v>
      </c>
      <c r="L128" s="127"/>
    </row>
    <row r="129" spans="1:12" ht="24" customHeight="1">
      <c r="A129" s="126"/>
      <c r="B129" s="119">
        <f>'Tax Invoice'!D125</f>
        <v>1</v>
      </c>
      <c r="C129" s="10" t="s">
        <v>868</v>
      </c>
      <c r="D129" s="10" t="s">
        <v>868</v>
      </c>
      <c r="E129" s="130" t="s">
        <v>279</v>
      </c>
      <c r="F129" s="153"/>
      <c r="G129" s="154"/>
      <c r="H129" s="11" t="s">
        <v>869</v>
      </c>
      <c r="I129" s="14">
        <f t="shared" si="6"/>
        <v>22.83</v>
      </c>
      <c r="J129" s="14">
        <v>22.83</v>
      </c>
      <c r="K129" s="121">
        <f t="shared" si="7"/>
        <v>22.83</v>
      </c>
      <c r="L129" s="127"/>
    </row>
    <row r="130" spans="1:12" ht="24" customHeight="1">
      <c r="A130" s="126"/>
      <c r="B130" s="119">
        <f>'Tax Invoice'!D126</f>
        <v>1</v>
      </c>
      <c r="C130" s="10" t="s">
        <v>870</v>
      </c>
      <c r="D130" s="10" t="s">
        <v>870</v>
      </c>
      <c r="E130" s="130" t="s">
        <v>279</v>
      </c>
      <c r="F130" s="153"/>
      <c r="G130" s="154"/>
      <c r="H130" s="11" t="s">
        <v>871</v>
      </c>
      <c r="I130" s="14">
        <f t="shared" si="6"/>
        <v>26.4</v>
      </c>
      <c r="J130" s="14">
        <v>26.4</v>
      </c>
      <c r="K130" s="121">
        <f t="shared" si="7"/>
        <v>26.4</v>
      </c>
      <c r="L130" s="127"/>
    </row>
    <row r="131" spans="1:12" ht="24" customHeight="1">
      <c r="A131" s="126"/>
      <c r="B131" s="119">
        <f>'Tax Invoice'!D127</f>
        <v>3</v>
      </c>
      <c r="C131" s="10" t="s">
        <v>870</v>
      </c>
      <c r="D131" s="10" t="s">
        <v>870</v>
      </c>
      <c r="E131" s="130" t="s">
        <v>867</v>
      </c>
      <c r="F131" s="153"/>
      <c r="G131" s="154"/>
      <c r="H131" s="11" t="s">
        <v>871</v>
      </c>
      <c r="I131" s="14">
        <f t="shared" si="6"/>
        <v>26.4</v>
      </c>
      <c r="J131" s="14">
        <v>26.4</v>
      </c>
      <c r="K131" s="121">
        <f t="shared" si="7"/>
        <v>79.199999999999989</v>
      </c>
      <c r="L131" s="127"/>
    </row>
    <row r="132" spans="1:12" ht="24" customHeight="1">
      <c r="A132" s="126"/>
      <c r="B132" s="119">
        <f>'Tax Invoice'!D128</f>
        <v>1</v>
      </c>
      <c r="C132" s="10" t="s">
        <v>872</v>
      </c>
      <c r="D132" s="10" t="s">
        <v>872</v>
      </c>
      <c r="E132" s="130" t="s">
        <v>279</v>
      </c>
      <c r="F132" s="153"/>
      <c r="G132" s="154"/>
      <c r="H132" s="11" t="s">
        <v>873</v>
      </c>
      <c r="I132" s="14">
        <f t="shared" si="6"/>
        <v>26.4</v>
      </c>
      <c r="J132" s="14">
        <v>26.4</v>
      </c>
      <c r="K132" s="121">
        <f t="shared" si="7"/>
        <v>26.4</v>
      </c>
      <c r="L132" s="127"/>
    </row>
    <row r="133" spans="1:12" ht="24" customHeight="1">
      <c r="A133" s="126"/>
      <c r="B133" s="119">
        <f>'Tax Invoice'!D129</f>
        <v>1</v>
      </c>
      <c r="C133" s="10" t="s">
        <v>872</v>
      </c>
      <c r="D133" s="10" t="s">
        <v>872</v>
      </c>
      <c r="E133" s="130" t="s">
        <v>589</v>
      </c>
      <c r="F133" s="153"/>
      <c r="G133" s="154"/>
      <c r="H133" s="11" t="s">
        <v>873</v>
      </c>
      <c r="I133" s="14">
        <f t="shared" si="6"/>
        <v>26.4</v>
      </c>
      <c r="J133" s="14">
        <v>26.4</v>
      </c>
      <c r="K133" s="121">
        <f t="shared" si="7"/>
        <v>26.4</v>
      </c>
      <c r="L133" s="127"/>
    </row>
    <row r="134" spans="1:12" ht="24" customHeight="1">
      <c r="A134" s="126"/>
      <c r="B134" s="119">
        <f>'Tax Invoice'!D130</f>
        <v>1</v>
      </c>
      <c r="C134" s="10" t="s">
        <v>874</v>
      </c>
      <c r="D134" s="10" t="s">
        <v>874</v>
      </c>
      <c r="E134" s="130" t="s">
        <v>30</v>
      </c>
      <c r="F134" s="153"/>
      <c r="G134" s="154"/>
      <c r="H134" s="11" t="s">
        <v>875</v>
      </c>
      <c r="I134" s="14">
        <f t="shared" si="6"/>
        <v>174.78</v>
      </c>
      <c r="J134" s="14">
        <v>174.78</v>
      </c>
      <c r="K134" s="121">
        <f t="shared" si="7"/>
        <v>174.78</v>
      </c>
      <c r="L134" s="127"/>
    </row>
    <row r="135" spans="1:12" ht="24" customHeight="1">
      <c r="A135" s="126"/>
      <c r="B135" s="119">
        <f>'Tax Invoice'!D131</f>
        <v>1</v>
      </c>
      <c r="C135" s="10" t="s">
        <v>876</v>
      </c>
      <c r="D135" s="10" t="s">
        <v>876</v>
      </c>
      <c r="E135" s="130" t="s">
        <v>115</v>
      </c>
      <c r="F135" s="153"/>
      <c r="G135" s="154"/>
      <c r="H135" s="11" t="s">
        <v>877</v>
      </c>
      <c r="I135" s="14">
        <f t="shared" si="6"/>
        <v>22.83</v>
      </c>
      <c r="J135" s="14">
        <v>22.83</v>
      </c>
      <c r="K135" s="121">
        <f t="shared" si="7"/>
        <v>22.83</v>
      </c>
      <c r="L135" s="127"/>
    </row>
    <row r="136" spans="1:12" ht="24" customHeight="1">
      <c r="A136" s="126"/>
      <c r="B136" s="119">
        <f>'Tax Invoice'!D132</f>
        <v>1</v>
      </c>
      <c r="C136" s="10" t="s">
        <v>876</v>
      </c>
      <c r="D136" s="10" t="s">
        <v>876</v>
      </c>
      <c r="E136" s="130" t="s">
        <v>867</v>
      </c>
      <c r="F136" s="153"/>
      <c r="G136" s="154"/>
      <c r="H136" s="11" t="s">
        <v>877</v>
      </c>
      <c r="I136" s="14">
        <f t="shared" si="6"/>
        <v>22.83</v>
      </c>
      <c r="J136" s="14">
        <v>22.83</v>
      </c>
      <c r="K136" s="121">
        <f t="shared" si="7"/>
        <v>22.83</v>
      </c>
      <c r="L136" s="127"/>
    </row>
    <row r="137" spans="1:12" ht="24" customHeight="1">
      <c r="A137" s="126"/>
      <c r="B137" s="119">
        <f>'Tax Invoice'!D133</f>
        <v>1</v>
      </c>
      <c r="C137" s="10" t="s">
        <v>878</v>
      </c>
      <c r="D137" s="10" t="s">
        <v>878</v>
      </c>
      <c r="E137" s="130" t="s">
        <v>279</v>
      </c>
      <c r="F137" s="153"/>
      <c r="G137" s="154"/>
      <c r="H137" s="11" t="s">
        <v>879</v>
      </c>
      <c r="I137" s="14">
        <f t="shared" si="6"/>
        <v>22.83</v>
      </c>
      <c r="J137" s="14">
        <v>22.83</v>
      </c>
      <c r="K137" s="121">
        <f t="shared" si="7"/>
        <v>22.83</v>
      </c>
      <c r="L137" s="127"/>
    </row>
    <row r="138" spans="1:12" ht="24" customHeight="1">
      <c r="A138" s="126"/>
      <c r="B138" s="120">
        <f>'Tax Invoice'!D134</f>
        <v>1</v>
      </c>
      <c r="C138" s="12" t="s">
        <v>880</v>
      </c>
      <c r="D138" s="12" t="s">
        <v>880</v>
      </c>
      <c r="E138" s="131" t="s">
        <v>279</v>
      </c>
      <c r="F138" s="155"/>
      <c r="G138" s="156"/>
      <c r="H138" s="13" t="s">
        <v>881</v>
      </c>
      <c r="I138" s="15">
        <f t="shared" si="6"/>
        <v>26.4</v>
      </c>
      <c r="J138" s="15">
        <v>26.4</v>
      </c>
      <c r="K138" s="122">
        <f t="shared" si="7"/>
        <v>26.4</v>
      </c>
      <c r="L138" s="127"/>
    </row>
    <row r="139" spans="1:12" ht="12.75" customHeight="1">
      <c r="A139" s="126"/>
      <c r="B139" s="139">
        <f>SUM(B22:B138)</f>
        <v>1065</v>
      </c>
      <c r="C139" s="139" t="s">
        <v>149</v>
      </c>
      <c r="D139" s="139"/>
      <c r="E139" s="139"/>
      <c r="F139" s="139"/>
      <c r="G139" s="139"/>
      <c r="H139" s="139"/>
      <c r="I139" s="140" t="s">
        <v>261</v>
      </c>
      <c r="J139" s="140" t="s">
        <v>261</v>
      </c>
      <c r="K139" s="141">
        <f>SUM(K22:K138)</f>
        <v>13623.419999999991</v>
      </c>
      <c r="L139" s="127"/>
    </row>
    <row r="140" spans="1:12" ht="12.75" customHeight="1">
      <c r="A140" s="126"/>
      <c r="B140" s="139"/>
      <c r="C140" s="139"/>
      <c r="D140" s="139"/>
      <c r="E140" s="139"/>
      <c r="F140" s="139"/>
      <c r="G140" s="139"/>
      <c r="H140" s="139"/>
      <c r="I140" s="140" t="s">
        <v>190</v>
      </c>
      <c r="J140" s="140" t="s">
        <v>190</v>
      </c>
      <c r="K140" s="141">
        <f>Invoice!J140</f>
        <v>-5449.3679999999968</v>
      </c>
      <c r="L140" s="127"/>
    </row>
    <row r="141" spans="1:12" ht="12.75" customHeight="1" outlineLevel="1">
      <c r="A141" s="126"/>
      <c r="B141" s="139"/>
      <c r="C141" s="139"/>
      <c r="D141" s="139"/>
      <c r="E141" s="139"/>
      <c r="F141" s="139"/>
      <c r="G141" s="139"/>
      <c r="H141" s="139"/>
      <c r="I141" s="140" t="s">
        <v>191</v>
      </c>
      <c r="J141" s="140" t="s">
        <v>191</v>
      </c>
      <c r="K141" s="141">
        <f>Invoice!J141</f>
        <v>0</v>
      </c>
      <c r="L141" s="127"/>
    </row>
    <row r="142" spans="1:12" ht="12.75" customHeight="1">
      <c r="A142" s="126"/>
      <c r="B142" s="139"/>
      <c r="C142" s="139"/>
      <c r="D142" s="139"/>
      <c r="E142" s="139"/>
      <c r="F142" s="139"/>
      <c r="G142" s="139"/>
      <c r="H142" s="139"/>
      <c r="I142" s="140" t="s">
        <v>263</v>
      </c>
      <c r="J142" s="140" t="s">
        <v>263</v>
      </c>
      <c r="K142" s="141">
        <f>SUM(K139:K141)</f>
        <v>8174.0519999999942</v>
      </c>
      <c r="L142" s="127"/>
    </row>
    <row r="143" spans="1:12" ht="12.75" customHeight="1">
      <c r="A143" s="6"/>
      <c r="B143" s="7"/>
      <c r="C143" s="7"/>
      <c r="D143" s="7"/>
      <c r="E143" s="7"/>
      <c r="F143" s="7"/>
      <c r="G143" s="7"/>
      <c r="H143" s="7" t="s">
        <v>891</v>
      </c>
      <c r="I143" s="7"/>
      <c r="J143" s="7"/>
      <c r="K143" s="7"/>
      <c r="L143" s="8"/>
    </row>
    <row r="144" spans="1:12" ht="12.75" customHeight="1"/>
    <row r="145" ht="12.75" customHeight="1"/>
    <row r="146" ht="12.75" customHeight="1"/>
    <row r="147" ht="12.75" customHeight="1"/>
    <row r="148" ht="12.75" customHeight="1"/>
    <row r="149" ht="12.75" customHeight="1"/>
    <row r="150" ht="12.75" customHeight="1"/>
  </sheetData>
  <mergeCells count="121">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A49" sqref="A4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13623.419999999991</v>
      </c>
      <c r="O2" s="21" t="s">
        <v>265</v>
      </c>
    </row>
    <row r="3" spans="1:15" s="21" customFormat="1" ht="15" customHeight="1" thickBot="1">
      <c r="A3" s="22" t="s">
        <v>156</v>
      </c>
      <c r="G3" s="28">
        <f>Invoice!J14</f>
        <v>45355</v>
      </c>
      <c r="H3" s="29"/>
      <c r="N3" s="21">
        <v>13623.419999999991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35.630000000000003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38.44</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44.87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22.86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26.09</v>
      </c>
    </row>
    <row r="16" spans="1:15" s="21" customFormat="1" ht="13.7" customHeight="1" thickBot="1">
      <c r="A16" s="52"/>
      <c r="K16" s="106" t="s">
        <v>172</v>
      </c>
      <c r="L16" s="51" t="s">
        <v>173</v>
      </c>
      <c r="M16" s="21">
        <f>VLOOKUP(G3,[1]Sheet1!$A$9:$I$7290,7,FALSE)</f>
        <v>21.46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34</v>
      </c>
      <c r="E18" s="59">
        <f>'Shipping Invoice'!J22*$N$1</f>
        <v>12.13</v>
      </c>
      <c r="F18" s="59">
        <f>D18*E18</f>
        <v>412.42</v>
      </c>
      <c r="G18" s="60">
        <f>E18*$E$14</f>
        <v>12.13</v>
      </c>
      <c r="H18" s="61">
        <f>D18*G18</f>
        <v>412.42</v>
      </c>
    </row>
    <row r="19" spans="1:13" s="62" customFormat="1" ht="25.5">
      <c r="A19" s="124" t="str">
        <f>IF((LEN('Copy paste to Here'!G23))&gt;5,((CONCATENATE('Copy paste to Here'!G23," &amp; ",'Copy paste to Here'!D23,"  &amp;  ",'Copy paste to Here'!E23))),"Empty Cell")</f>
        <v xml:space="preserve">Bio - Flex nose bone, 20g (0.8mm) with a 2.5mm round top with bezel set SwarovskiⓇ crystal &amp; Crystal Color: Clear  &amp;  </v>
      </c>
      <c r="B19" s="57" t="str">
        <f>'Copy paste to Here'!C23</f>
        <v>ANBBC25</v>
      </c>
      <c r="C19" s="57" t="s">
        <v>722</v>
      </c>
      <c r="D19" s="58">
        <f>Invoice!B23</f>
        <v>4</v>
      </c>
      <c r="E19" s="59">
        <f>'Shipping Invoice'!J23*$N$1</f>
        <v>12.13</v>
      </c>
      <c r="F19" s="59">
        <f t="shared" ref="F19:F82" si="0">D19*E19</f>
        <v>48.52</v>
      </c>
      <c r="G19" s="60">
        <f t="shared" ref="G19:G82" si="1">E19*$E$14</f>
        <v>12.13</v>
      </c>
      <c r="H19" s="63">
        <f t="shared" ref="H19:H82" si="2">D19*G19</f>
        <v>48.52</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AB  &amp;  </v>
      </c>
      <c r="B20" s="57" t="str">
        <f>'Copy paste to Here'!C24</f>
        <v>ANBBC25</v>
      </c>
      <c r="C20" s="57" t="s">
        <v>722</v>
      </c>
      <c r="D20" s="58">
        <f>Invoice!B24</f>
        <v>1</v>
      </c>
      <c r="E20" s="59">
        <f>'Shipping Invoice'!J24*$N$1</f>
        <v>12.13</v>
      </c>
      <c r="F20" s="59">
        <f t="shared" si="0"/>
        <v>12.13</v>
      </c>
      <c r="G20" s="60">
        <f t="shared" si="1"/>
        <v>12.13</v>
      </c>
      <c r="H20" s="63">
        <f t="shared" si="2"/>
        <v>12.13</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Jet  &amp;  </v>
      </c>
      <c r="B21" s="57" t="str">
        <f>'Copy paste to Here'!C25</f>
        <v>ANBBC25</v>
      </c>
      <c r="C21" s="57" t="s">
        <v>722</v>
      </c>
      <c r="D21" s="58">
        <f>Invoice!B25</f>
        <v>1</v>
      </c>
      <c r="E21" s="59">
        <f>'Shipping Invoice'!J25*$N$1</f>
        <v>12.13</v>
      </c>
      <c r="F21" s="59">
        <f t="shared" si="0"/>
        <v>12.13</v>
      </c>
      <c r="G21" s="60">
        <f t="shared" si="1"/>
        <v>12.13</v>
      </c>
      <c r="H21" s="63">
        <f t="shared" si="2"/>
        <v>12.13</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724</v>
      </c>
      <c r="D22" s="58">
        <f>Invoice!B26</f>
        <v>21</v>
      </c>
      <c r="E22" s="59">
        <f>'Shipping Invoice'!J26*$N$1</f>
        <v>12.13</v>
      </c>
      <c r="F22" s="59">
        <f t="shared" si="0"/>
        <v>254.73000000000002</v>
      </c>
      <c r="G22" s="60">
        <f t="shared" si="1"/>
        <v>12.13</v>
      </c>
      <c r="H22" s="63">
        <f t="shared" si="2"/>
        <v>254.73000000000002</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Sapphire  &amp;  </v>
      </c>
      <c r="B23" s="57" t="str">
        <f>'Copy paste to Here'!C27</f>
        <v>ANSBC25</v>
      </c>
      <c r="C23" s="57" t="s">
        <v>724</v>
      </c>
      <c r="D23" s="58">
        <f>Invoice!B27</f>
        <v>2</v>
      </c>
      <c r="E23" s="59">
        <f>'Shipping Invoice'!J27*$N$1</f>
        <v>12.13</v>
      </c>
      <c r="F23" s="59">
        <f t="shared" si="0"/>
        <v>24.26</v>
      </c>
      <c r="G23" s="60">
        <f t="shared" si="1"/>
        <v>12.13</v>
      </c>
      <c r="H23" s="63">
        <f t="shared" si="2"/>
        <v>24.26</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Peridot  &amp;  </v>
      </c>
      <c r="B24" s="57" t="str">
        <f>'Copy paste to Here'!C28</f>
        <v>ANSBC25</v>
      </c>
      <c r="C24" s="57" t="s">
        <v>724</v>
      </c>
      <c r="D24" s="58">
        <f>Invoice!B28</f>
        <v>2</v>
      </c>
      <c r="E24" s="59">
        <f>'Shipping Invoice'!J28*$N$1</f>
        <v>12.13</v>
      </c>
      <c r="F24" s="59">
        <f t="shared" si="0"/>
        <v>24.26</v>
      </c>
      <c r="G24" s="60">
        <f t="shared" si="1"/>
        <v>12.13</v>
      </c>
      <c r="H24" s="63">
        <f t="shared" si="2"/>
        <v>24.26</v>
      </c>
    </row>
    <row r="25" spans="1:13" s="62" customFormat="1">
      <c r="A25" s="56" t="str">
        <f>IF((LEN('Copy paste to Here'!G29))&gt;5,((CONCATENATE('Copy paste to Here'!G29," &amp; ",'Copy paste to Here'!D29,"  &amp;  ",'Copy paste to Here'!E29))),"Empty Cell")</f>
        <v>Solid acrylic double flared plug &amp; Gauge: 6mm  &amp;  Color: Clear</v>
      </c>
      <c r="B25" s="57" t="str">
        <f>'Copy paste to Here'!C29</f>
        <v>ASPG</v>
      </c>
      <c r="C25" s="57" t="s">
        <v>882</v>
      </c>
      <c r="D25" s="58">
        <f>Invoice!B29</f>
        <v>2</v>
      </c>
      <c r="E25" s="59">
        <f>'Shipping Invoice'!J29*$N$1</f>
        <v>15.69</v>
      </c>
      <c r="F25" s="59">
        <f t="shared" si="0"/>
        <v>31.38</v>
      </c>
      <c r="G25" s="60">
        <f t="shared" si="1"/>
        <v>15.69</v>
      </c>
      <c r="H25" s="63">
        <f t="shared" si="2"/>
        <v>31.38</v>
      </c>
    </row>
    <row r="26" spans="1:13" s="62" customFormat="1" ht="36">
      <c r="A26" s="56" t="str">
        <f>IF((LEN('Copy paste to Here'!G30))&gt;5,((CONCATENATE('Copy paste to Here'!G30," &amp; ",'Copy paste to Here'!D30,"  &amp;  ",'Copy paste to Here'!E30))),"Empty Cell")</f>
        <v>316L steel tongue barbell, 14g (1.6mm) with a 6mm bezel set jewel ball on the top and a lower 6mm plain steel ball &amp; Length: 16mm  &amp;  Crystal Color: Clear</v>
      </c>
      <c r="B26" s="57" t="str">
        <f>'Copy paste to Here'!C30</f>
        <v>BBC</v>
      </c>
      <c r="C26" s="57" t="s">
        <v>729</v>
      </c>
      <c r="D26" s="58">
        <f>Invoice!B30</f>
        <v>6</v>
      </c>
      <c r="E26" s="59">
        <f>'Shipping Invoice'!J30*$N$1</f>
        <v>16.41</v>
      </c>
      <c r="F26" s="59">
        <f t="shared" si="0"/>
        <v>98.460000000000008</v>
      </c>
      <c r="G26" s="60">
        <f t="shared" si="1"/>
        <v>16.41</v>
      </c>
      <c r="H26" s="63">
        <f t="shared" si="2"/>
        <v>98.460000000000008</v>
      </c>
    </row>
    <row r="27" spans="1:13" s="62" customFormat="1" ht="24">
      <c r="A27" s="56" t="str">
        <f>IF((LEN('Copy paste to Here'!G31))&gt;5,((CONCATENATE('Copy paste to Here'!G31," &amp; ",'Copy paste to Here'!D31,"  &amp;  ",'Copy paste to Here'!E31))),"Empty Cell")</f>
        <v xml:space="preserve">316L steel eyebrow barbell, 16g (1.2mm) with two 3mm balls &amp; Length: 6mm  &amp;  </v>
      </c>
      <c r="B27" s="57" t="str">
        <f>'Copy paste to Here'!C31</f>
        <v>BBEB</v>
      </c>
      <c r="C27" s="57" t="s">
        <v>109</v>
      </c>
      <c r="D27" s="58">
        <f>Invoice!B31</f>
        <v>12</v>
      </c>
      <c r="E27" s="59">
        <f>'Shipping Invoice'!J31*$N$1</f>
        <v>5.71</v>
      </c>
      <c r="F27" s="59">
        <f t="shared" si="0"/>
        <v>68.52</v>
      </c>
      <c r="G27" s="60">
        <f t="shared" si="1"/>
        <v>5.71</v>
      </c>
      <c r="H27" s="63">
        <f t="shared" si="2"/>
        <v>68.52</v>
      </c>
    </row>
    <row r="28" spans="1:13" s="62" customFormat="1" ht="24">
      <c r="A28" s="56" t="str">
        <f>IF((LEN('Copy paste to Here'!G32))&gt;5,((CONCATENATE('Copy paste to Here'!G32," &amp; ",'Copy paste to Here'!D32,"  &amp;  ",'Copy paste to Here'!E32))),"Empty Cell")</f>
        <v>Anodized surgical steel eyebrow or helix barbell, 16g (1.2mm) with two 3mm balls &amp; Length: 6mm  &amp;  Color: Gold</v>
      </c>
      <c r="B28" s="57" t="str">
        <f>'Copy paste to Here'!C32</f>
        <v>BBETB</v>
      </c>
      <c r="C28" s="57" t="s">
        <v>732</v>
      </c>
      <c r="D28" s="58">
        <f>Invoice!B32</f>
        <v>5</v>
      </c>
      <c r="E28" s="59">
        <f>'Shipping Invoice'!J32*$N$1</f>
        <v>21.04</v>
      </c>
      <c r="F28" s="59">
        <f t="shared" si="0"/>
        <v>105.19999999999999</v>
      </c>
      <c r="G28" s="60">
        <f t="shared" si="1"/>
        <v>21.04</v>
      </c>
      <c r="H28" s="63">
        <f t="shared" si="2"/>
        <v>105.19999999999999</v>
      </c>
    </row>
    <row r="29" spans="1:13" s="62" customFormat="1" ht="24">
      <c r="A29" s="56" t="str">
        <f>IF((LEN('Copy paste to Here'!G33))&gt;5,((CONCATENATE('Copy paste to Here'!G33," &amp; ",'Copy paste to Here'!D33,"  &amp;  ",'Copy paste to Here'!E33))),"Empty Cell")</f>
        <v>Anodized surgical steel eyebrow or helix barbell, 16g (1.2mm) with two 3mm balls &amp; Length: 8mm  &amp;  Color: Gold</v>
      </c>
      <c r="B29" s="57" t="str">
        <f>'Copy paste to Here'!C33</f>
        <v>BBETB</v>
      </c>
      <c r="C29" s="57" t="s">
        <v>732</v>
      </c>
      <c r="D29" s="58">
        <f>Invoice!B33</f>
        <v>5</v>
      </c>
      <c r="E29" s="59">
        <f>'Shipping Invoice'!J33*$N$1</f>
        <v>21.04</v>
      </c>
      <c r="F29" s="59">
        <f t="shared" si="0"/>
        <v>105.19999999999999</v>
      </c>
      <c r="G29" s="60">
        <f t="shared" si="1"/>
        <v>21.04</v>
      </c>
      <c r="H29" s="63">
        <f t="shared" si="2"/>
        <v>105.19999999999999</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10mm  &amp;  Color: Gold</v>
      </c>
      <c r="B30" s="57" t="str">
        <f>'Copy paste to Here'!C34</f>
        <v>BBETB</v>
      </c>
      <c r="C30" s="57" t="s">
        <v>732</v>
      </c>
      <c r="D30" s="58">
        <f>Invoice!B34</f>
        <v>9</v>
      </c>
      <c r="E30" s="59">
        <f>'Shipping Invoice'!J34*$N$1</f>
        <v>21.04</v>
      </c>
      <c r="F30" s="59">
        <f t="shared" si="0"/>
        <v>189.35999999999999</v>
      </c>
      <c r="G30" s="60">
        <f t="shared" si="1"/>
        <v>21.04</v>
      </c>
      <c r="H30" s="63">
        <f t="shared" si="2"/>
        <v>189.35999999999999</v>
      </c>
    </row>
    <row r="31" spans="1:13" s="62" customFormat="1" ht="24">
      <c r="A31" s="56" t="str">
        <f>IF((LEN('Copy paste to Here'!G35))&gt;5,((CONCATENATE('Copy paste to Here'!G35," &amp; ",'Copy paste to Here'!D35,"  &amp;  ",'Copy paste to Here'!E35))),"Empty Cell")</f>
        <v xml:space="preserve">Rose gold PVD plated 316L steel eyebrow barbell, 16g (1.2mm) with two 3mm balls &amp; Length: 10mm  &amp;  </v>
      </c>
      <c r="B31" s="57" t="str">
        <f>'Copy paste to Here'!C35</f>
        <v>BBETTB</v>
      </c>
      <c r="C31" s="57" t="s">
        <v>734</v>
      </c>
      <c r="D31" s="58">
        <f>Invoice!B35</f>
        <v>2</v>
      </c>
      <c r="E31" s="59">
        <f>'Shipping Invoice'!J35*$N$1</f>
        <v>21.04</v>
      </c>
      <c r="F31" s="59">
        <f t="shared" si="0"/>
        <v>42.08</v>
      </c>
      <c r="G31" s="60">
        <f t="shared" si="1"/>
        <v>21.04</v>
      </c>
      <c r="H31" s="63">
        <f t="shared" si="2"/>
        <v>42.08</v>
      </c>
    </row>
    <row r="32" spans="1:13" s="62" customFormat="1" ht="36">
      <c r="A32" s="56" t="str">
        <f>IF((LEN('Copy paste to Here'!G36))&gt;5,((CONCATENATE('Copy paste to Here'!G36," &amp; ",'Copy paste to Here'!D36,"  &amp;  ",'Copy paste to Here'!E36))),"Empty Cell")</f>
        <v>Surgical steel tongue barbell, 14g (1.6mm) with 6mm ferido glued multi crystal ball with resin cover and a 6mm plain steel ball &amp; Length: 16mm  &amp;  Crystal Color: Clear</v>
      </c>
      <c r="B32" s="57" t="str">
        <f>'Copy paste to Here'!C36</f>
        <v>BBFR6</v>
      </c>
      <c r="C32" s="57" t="s">
        <v>736</v>
      </c>
      <c r="D32" s="58">
        <f>Invoice!B36</f>
        <v>4</v>
      </c>
      <c r="E32" s="59">
        <f>'Shipping Invoice'!J36*$N$1</f>
        <v>59.21</v>
      </c>
      <c r="F32" s="59">
        <f t="shared" si="0"/>
        <v>236.84</v>
      </c>
      <c r="G32" s="60">
        <f t="shared" si="1"/>
        <v>59.21</v>
      </c>
      <c r="H32" s="63">
        <f t="shared" si="2"/>
        <v>236.84</v>
      </c>
    </row>
    <row r="33" spans="1:8" s="62" customFormat="1" ht="25.5">
      <c r="A33" s="56" t="str">
        <f>IF((LEN('Copy paste to Here'!G37))&gt;5,((CONCATENATE('Copy paste to Here'!G37," &amp; ",'Copy paste to Here'!D37,"  &amp;  ",'Copy paste to Here'!E37))),"Empty Cell")</f>
        <v xml:space="preserve">316L steel Industrial barbell, 14g (1.6mm) with two 5mm balls &amp; Length: 35mm  &amp;  </v>
      </c>
      <c r="B33" s="57" t="str">
        <f>'Copy paste to Here'!C37</f>
        <v>BBIND</v>
      </c>
      <c r="C33" s="57" t="s">
        <v>883</v>
      </c>
      <c r="D33" s="58">
        <f>Invoice!B37</f>
        <v>4</v>
      </c>
      <c r="E33" s="59">
        <f>'Shipping Invoice'!J37*$N$1</f>
        <v>8.92</v>
      </c>
      <c r="F33" s="59">
        <f t="shared" si="0"/>
        <v>35.68</v>
      </c>
      <c r="G33" s="60">
        <f t="shared" si="1"/>
        <v>8.92</v>
      </c>
      <c r="H33" s="63">
        <f t="shared" si="2"/>
        <v>35.68</v>
      </c>
    </row>
    <row r="34" spans="1:8" s="62" customFormat="1" ht="25.5">
      <c r="A34" s="56" t="str">
        <f>IF((LEN('Copy paste to Here'!G38))&gt;5,((CONCATENATE('Copy paste to Here'!G38," &amp; ",'Copy paste to Here'!D38,"  &amp;  ",'Copy paste to Here'!E38))),"Empty Cell")</f>
        <v xml:space="preserve">316L steel Industrial barbell, 14g (1.6mm) with two 5mm cones &amp; Length: 32mm  &amp;  </v>
      </c>
      <c r="B34" s="57" t="str">
        <f>'Copy paste to Here'!C38</f>
        <v>BBINDCN</v>
      </c>
      <c r="C34" s="57" t="s">
        <v>884</v>
      </c>
      <c r="D34" s="58">
        <f>Invoice!B38</f>
        <v>2</v>
      </c>
      <c r="E34" s="59">
        <f>'Shipping Invoice'!J38*$N$1</f>
        <v>8.92</v>
      </c>
      <c r="F34" s="59">
        <f t="shared" si="0"/>
        <v>17.84</v>
      </c>
      <c r="G34" s="60">
        <f t="shared" si="1"/>
        <v>8.92</v>
      </c>
      <c r="H34" s="63">
        <f t="shared" si="2"/>
        <v>17.84</v>
      </c>
    </row>
    <row r="35" spans="1:8" s="62" customFormat="1" ht="24">
      <c r="A35" s="56" t="str">
        <f>IF((LEN('Copy paste to Here'!G39))&gt;5,((CONCATENATE('Copy paste to Here'!G39," &amp; ",'Copy paste to Here'!D39,"  &amp;  ",'Copy paste to Here'!E39))),"Empty Cell")</f>
        <v>Premium PVD plated surgical steel industrial Barbell, 14g (1.6mm) with two 5mm cones &amp; Length: 35mm  &amp;  Color: Black</v>
      </c>
      <c r="B35" s="57" t="str">
        <f>'Copy paste to Here'!C39</f>
        <v>BBITCN</v>
      </c>
      <c r="C35" s="57" t="s">
        <v>741</v>
      </c>
      <c r="D35" s="58">
        <f>Invoice!B39</f>
        <v>8</v>
      </c>
      <c r="E35" s="59">
        <f>'Shipping Invoice'!J39*$N$1</f>
        <v>26.4</v>
      </c>
      <c r="F35" s="59">
        <f t="shared" si="0"/>
        <v>211.2</v>
      </c>
      <c r="G35" s="60">
        <f t="shared" si="1"/>
        <v>26.4</v>
      </c>
      <c r="H35" s="63">
        <f t="shared" si="2"/>
        <v>211.2</v>
      </c>
    </row>
    <row r="36" spans="1:8" s="62" customFormat="1" ht="24">
      <c r="A36" s="56" t="str">
        <f>IF((LEN('Copy paste to Here'!G40))&gt;5,((CONCATENATE('Copy paste to Here'!G40," &amp; ",'Copy paste to Here'!D40,"  &amp;  ",'Copy paste to Here'!E40))),"Empty Cell")</f>
        <v>Premium PVD plated surgical steel industrial Barbell, 14g (1.6mm) with two 5mm cones &amp; Length: 38mm  &amp;  Color: Black</v>
      </c>
      <c r="B36" s="57" t="str">
        <f>'Copy paste to Here'!C40</f>
        <v>BBITCN</v>
      </c>
      <c r="C36" s="57" t="s">
        <v>741</v>
      </c>
      <c r="D36" s="58">
        <f>Invoice!B40</f>
        <v>2</v>
      </c>
      <c r="E36" s="59">
        <f>'Shipping Invoice'!J40*$N$1</f>
        <v>26.4</v>
      </c>
      <c r="F36" s="59">
        <f t="shared" si="0"/>
        <v>52.8</v>
      </c>
      <c r="G36" s="60">
        <f t="shared" si="1"/>
        <v>26.4</v>
      </c>
      <c r="H36" s="63">
        <f t="shared" si="2"/>
        <v>52.8</v>
      </c>
    </row>
    <row r="37" spans="1:8" s="62" customFormat="1" ht="24">
      <c r="A37" s="56" t="str">
        <f>IF((LEN('Copy paste to Here'!G41))&gt;5,((CONCATENATE('Copy paste to Here'!G41," &amp; ",'Copy paste to Here'!D41,"  &amp;  ",'Copy paste to Here'!E41))),"Empty Cell")</f>
        <v>Premium PVD plated surgical steel industrial Barbell, 14g (1.6mm) with two 5mm cones &amp; Length: 38mm  &amp;  Color: Gold</v>
      </c>
      <c r="B37" s="57" t="str">
        <f>'Copy paste to Here'!C41</f>
        <v>BBITCN</v>
      </c>
      <c r="C37" s="57" t="s">
        <v>741</v>
      </c>
      <c r="D37" s="58">
        <f>Invoice!B41</f>
        <v>1</v>
      </c>
      <c r="E37" s="59">
        <f>'Shipping Invoice'!J41*$N$1</f>
        <v>26.4</v>
      </c>
      <c r="F37" s="59">
        <f t="shared" si="0"/>
        <v>26.4</v>
      </c>
      <c r="G37" s="60">
        <f t="shared" si="1"/>
        <v>26.4</v>
      </c>
      <c r="H37" s="63">
        <f t="shared" si="2"/>
        <v>26.4</v>
      </c>
    </row>
    <row r="38" spans="1:8" s="62" customFormat="1" ht="24">
      <c r="A38" s="56" t="str">
        <f>IF((LEN('Copy paste to Here'!G42))&gt;5,((CONCATENATE('Copy paste to Here'!G42," &amp; ",'Copy paste to Here'!D42,"  &amp;  ",'Copy paste to Here'!E42))),"Empty Cell")</f>
        <v xml:space="preserve">Rose gold PVD plated surgical steel industrial Barbell, 14g (1.6mm) with two 5mm balls &amp; Length: 38mm  &amp;  </v>
      </c>
      <c r="B38" s="57" t="str">
        <f>'Copy paste to Here'!C42</f>
        <v>BBITTB</v>
      </c>
      <c r="C38" s="57" t="s">
        <v>743</v>
      </c>
      <c r="D38" s="58">
        <f>Invoice!B42</f>
        <v>2</v>
      </c>
      <c r="E38" s="59">
        <f>'Shipping Invoice'!J42*$N$1</f>
        <v>26.4</v>
      </c>
      <c r="F38" s="59">
        <f t="shared" si="0"/>
        <v>52.8</v>
      </c>
      <c r="G38" s="60">
        <f t="shared" si="1"/>
        <v>26.4</v>
      </c>
      <c r="H38" s="63">
        <f t="shared" si="2"/>
        <v>52.8</v>
      </c>
    </row>
    <row r="39" spans="1:8" s="62" customFormat="1" ht="24">
      <c r="A39" s="56" t="str">
        <f>IF((LEN('Copy paste to Here'!G43))&gt;5,((CONCATENATE('Copy paste to Here'!G43," &amp; ",'Copy paste to Here'!D43,"  &amp;  ",'Copy paste to Here'!E43))),"Empty Cell")</f>
        <v>Black PVD plated surgical steel ball closure ring, 18g (1mm) with 3mm ball &amp; Length: 8mm  &amp;  Color: Black</v>
      </c>
      <c r="B39" s="57" t="str">
        <f>'Copy paste to Here'!C43</f>
        <v>BCRT18</v>
      </c>
      <c r="C39" s="57" t="s">
        <v>745</v>
      </c>
      <c r="D39" s="58">
        <f>Invoice!B43</f>
        <v>8</v>
      </c>
      <c r="E39" s="59">
        <f>'Shipping Invoice'!J43*$N$1</f>
        <v>21.04</v>
      </c>
      <c r="F39" s="59">
        <f t="shared" si="0"/>
        <v>168.32</v>
      </c>
      <c r="G39" s="60">
        <f t="shared" si="1"/>
        <v>21.04</v>
      </c>
      <c r="H39" s="63">
        <f t="shared" si="2"/>
        <v>168.32</v>
      </c>
    </row>
    <row r="40" spans="1:8" s="62" customFormat="1" ht="24">
      <c r="A40" s="56" t="str">
        <f>IF((LEN('Copy paste to Here'!G44))&gt;5,((CONCATENATE('Copy paste to Here'!G44," &amp; ",'Copy paste to Here'!D44,"  &amp;  ",'Copy paste to Here'!E44))),"Empty Cell")</f>
        <v>Anodized ball closure ring, 14g (1.6mm) with a 6mm ball &amp; Length: 10mm  &amp;  Color: Gold</v>
      </c>
      <c r="B40" s="57" t="str">
        <f>'Copy paste to Here'!C44</f>
        <v>BCRTG</v>
      </c>
      <c r="C40" s="57" t="s">
        <v>747</v>
      </c>
      <c r="D40" s="58">
        <f>Invoice!B44</f>
        <v>4</v>
      </c>
      <c r="E40" s="59">
        <f>'Shipping Invoice'!J44*$N$1</f>
        <v>22.83</v>
      </c>
      <c r="F40" s="59">
        <f t="shared" si="0"/>
        <v>91.32</v>
      </c>
      <c r="G40" s="60">
        <f t="shared" si="1"/>
        <v>22.83</v>
      </c>
      <c r="H40" s="63">
        <f t="shared" si="2"/>
        <v>91.32</v>
      </c>
    </row>
    <row r="41" spans="1:8" s="62" customFormat="1" ht="24">
      <c r="A41" s="56" t="str">
        <f>IF((LEN('Copy paste to Here'!G45))&gt;5,((CONCATENATE('Copy paste to Here'!G45," &amp; ",'Copy paste to Here'!D45,"  &amp;  ",'Copy paste to Here'!E45))),"Empty Cell")</f>
        <v xml:space="preserve">Surgical steel eyebrow banana, 18g (1mm) with two 3mm cones &amp; Length: 8mm  &amp;  </v>
      </c>
      <c r="B41" s="57" t="str">
        <f>'Copy paste to Here'!C45</f>
        <v>BN18CN3</v>
      </c>
      <c r="C41" s="57" t="s">
        <v>749</v>
      </c>
      <c r="D41" s="58">
        <f>Invoice!B45</f>
        <v>2</v>
      </c>
      <c r="E41" s="59">
        <f>'Shipping Invoice'!J45*$N$1</f>
        <v>8.1999999999999993</v>
      </c>
      <c r="F41" s="59">
        <f t="shared" si="0"/>
        <v>16.399999999999999</v>
      </c>
      <c r="G41" s="60">
        <f t="shared" si="1"/>
        <v>8.1999999999999993</v>
      </c>
      <c r="H41" s="63">
        <f t="shared" si="2"/>
        <v>16.399999999999999</v>
      </c>
    </row>
    <row r="42" spans="1:8" s="62" customFormat="1" ht="25.5">
      <c r="A42" s="56" t="str">
        <f>IF((LEN('Copy paste to Here'!G46))&gt;5,((CONCATENATE('Copy paste to Here'!G46," &amp; ",'Copy paste to Here'!D46,"  &amp;  ",'Copy paste to Here'!E46))),"Empty Cell")</f>
        <v xml:space="preserve">Surgical steel eyebrow banana, 20g (0.8mm) with two 3mm cones &amp; Length: 10mm  &amp;  </v>
      </c>
      <c r="B42" s="57" t="str">
        <f>'Copy paste to Here'!C46</f>
        <v>BNE20CN</v>
      </c>
      <c r="C42" s="57" t="s">
        <v>751</v>
      </c>
      <c r="D42" s="58">
        <f>Invoice!B46</f>
        <v>2</v>
      </c>
      <c r="E42" s="59">
        <f>'Shipping Invoice'!J46*$N$1</f>
        <v>13.91</v>
      </c>
      <c r="F42" s="59">
        <f t="shared" si="0"/>
        <v>27.82</v>
      </c>
      <c r="G42" s="60">
        <f t="shared" si="1"/>
        <v>13.91</v>
      </c>
      <c r="H42" s="63">
        <f t="shared" si="2"/>
        <v>27.82</v>
      </c>
    </row>
    <row r="43" spans="1:8" s="62" customFormat="1" ht="24">
      <c r="A43" s="56" t="str">
        <f>IF((LEN('Copy paste to Here'!G47))&gt;5,((CONCATENATE('Copy paste to Here'!G47," &amp; ",'Copy paste to Here'!D47,"  &amp;  ",'Copy paste to Here'!E47))),"Empty Cell")</f>
        <v xml:space="preserve">Surgical steel eyebrow banana, 16g (1.2mm) with two internally threaded 3mm balls &amp; Length: 8mm  &amp;  </v>
      </c>
      <c r="B43" s="57" t="str">
        <f>'Copy paste to Here'!C47</f>
        <v>BNEBIN</v>
      </c>
      <c r="C43" s="57" t="s">
        <v>753</v>
      </c>
      <c r="D43" s="58">
        <f>Invoice!B47</f>
        <v>4</v>
      </c>
      <c r="E43" s="59">
        <f>'Shipping Invoice'!J47*$N$1</f>
        <v>28.18</v>
      </c>
      <c r="F43" s="59">
        <f t="shared" si="0"/>
        <v>112.72</v>
      </c>
      <c r="G43" s="60">
        <f t="shared" si="1"/>
        <v>28.18</v>
      </c>
      <c r="H43" s="63">
        <f t="shared" si="2"/>
        <v>112.72</v>
      </c>
    </row>
    <row r="44" spans="1:8" s="62" customFormat="1" ht="24">
      <c r="A44" s="56" t="str">
        <f>IF((LEN('Copy paste to Here'!G48))&gt;5,((CONCATENATE('Copy paste to Here'!G48," &amp; ",'Copy paste to Here'!D48,"  &amp;  ",'Copy paste to Here'!E48))),"Empty Cell")</f>
        <v>Anodized surgical steel eyebrow banana, 20g (0.8mm) with two 3mm balls &amp; Length: 10mm  &amp;  Color: Gold</v>
      </c>
      <c r="B44" s="57" t="str">
        <f>'Copy paste to Here'!C48</f>
        <v>BNET20B</v>
      </c>
      <c r="C44" s="57" t="s">
        <v>755</v>
      </c>
      <c r="D44" s="58">
        <f>Invoice!B48</f>
        <v>16</v>
      </c>
      <c r="E44" s="59">
        <f>'Shipping Invoice'!J48*$N$1</f>
        <v>21.04</v>
      </c>
      <c r="F44" s="59">
        <f t="shared" si="0"/>
        <v>336.64</v>
      </c>
      <c r="G44" s="60">
        <f t="shared" si="1"/>
        <v>21.04</v>
      </c>
      <c r="H44" s="63">
        <f t="shared" si="2"/>
        <v>336.64</v>
      </c>
    </row>
    <row r="45" spans="1:8" s="62" customFormat="1" ht="24">
      <c r="A45" s="56" t="str">
        <f>IF((LEN('Copy paste to Here'!G49))&gt;5,((CONCATENATE('Copy paste to Here'!G49," &amp; ",'Copy paste to Here'!D49,"  &amp;  ",'Copy paste to Here'!E49))),"Empty Cell")</f>
        <v>Anodized surgical steel eyebrow banana, 16g (1.2mm) with two 4mm balls &amp; Length: 6mm  &amp;  Color: Black</v>
      </c>
      <c r="B45" s="57" t="str">
        <f>'Copy paste to Here'!C49</f>
        <v>BNETB4</v>
      </c>
      <c r="C45" s="57" t="s">
        <v>757</v>
      </c>
      <c r="D45" s="58">
        <f>Invoice!B49</f>
        <v>2</v>
      </c>
      <c r="E45" s="59">
        <f>'Shipping Invoice'!J49*$N$1</f>
        <v>21.04</v>
      </c>
      <c r="F45" s="59">
        <f t="shared" si="0"/>
        <v>42.08</v>
      </c>
      <c r="G45" s="60">
        <f t="shared" si="1"/>
        <v>21.04</v>
      </c>
      <c r="H45" s="63">
        <f t="shared" si="2"/>
        <v>42.08</v>
      </c>
    </row>
    <row r="46" spans="1:8" s="62" customFormat="1" ht="24">
      <c r="A46" s="56" t="str">
        <f>IF((LEN('Copy paste to Here'!G50))&gt;5,((CONCATENATE('Copy paste to Here'!G50," &amp; ",'Copy paste to Here'!D50,"  &amp;  ",'Copy paste to Here'!E50))),"Empty Cell")</f>
        <v xml:space="preserve">Rose gold PVD plated surgical steel eyebrow banana, 16g (1.2mm) with two 3mm balls &amp; Length: 8mm  &amp;  </v>
      </c>
      <c r="B46" s="57" t="str">
        <f>'Copy paste to Here'!C50</f>
        <v>BNETTB</v>
      </c>
      <c r="C46" s="57" t="s">
        <v>759</v>
      </c>
      <c r="D46" s="58">
        <f>Invoice!B50</f>
        <v>2</v>
      </c>
      <c r="E46" s="59">
        <f>'Shipping Invoice'!J50*$N$1</f>
        <v>21.04</v>
      </c>
      <c r="F46" s="59">
        <f t="shared" si="0"/>
        <v>42.08</v>
      </c>
      <c r="G46" s="60">
        <f t="shared" si="1"/>
        <v>21.04</v>
      </c>
      <c r="H46" s="63">
        <f t="shared" si="2"/>
        <v>42.08</v>
      </c>
    </row>
    <row r="47" spans="1:8" s="62" customFormat="1" ht="24">
      <c r="A47" s="56" t="str">
        <f>IF((LEN('Copy paste to Here'!G51))&gt;5,((CONCATENATE('Copy paste to Here'!G51," &amp; ",'Copy paste to Here'!D51,"  &amp;  ",'Copy paste to Here'!E51))),"Empty Cell")</f>
        <v xml:space="preserve">Rose gold PVD plated surgical steel eyebrow banana, 16g (1.2mm) with two 3mm balls &amp; Length: 10mm  &amp;  </v>
      </c>
      <c r="B47" s="57" t="str">
        <f>'Copy paste to Here'!C51</f>
        <v>BNETTB</v>
      </c>
      <c r="C47" s="57" t="s">
        <v>759</v>
      </c>
      <c r="D47" s="58">
        <f>Invoice!B51</f>
        <v>2</v>
      </c>
      <c r="E47" s="59">
        <f>'Shipping Invoice'!J51*$N$1</f>
        <v>21.04</v>
      </c>
      <c r="F47" s="59">
        <f t="shared" si="0"/>
        <v>42.08</v>
      </c>
      <c r="G47" s="60">
        <f t="shared" si="1"/>
        <v>21.04</v>
      </c>
      <c r="H47" s="63">
        <f t="shared" si="2"/>
        <v>42.08</v>
      </c>
    </row>
    <row r="48" spans="1:8" s="62" customFormat="1" ht="24">
      <c r="A48" s="56" t="str">
        <f>IF((LEN('Copy paste to Here'!G52))&gt;5,((CONCATENATE('Copy paste to Here'!G52," &amp; ",'Copy paste to Here'!D52,"  &amp;  ",'Copy paste to Here'!E52))),"Empty Cell")</f>
        <v>Anodized 316L steel eyebrow banana, 16g (1.2mm) with two 3mm dice &amp; Length: 8mm  &amp;  Color: Gold</v>
      </c>
      <c r="B48" s="57" t="str">
        <f>'Copy paste to Here'!C52</f>
        <v>BNT2DI</v>
      </c>
      <c r="C48" s="57" t="s">
        <v>761</v>
      </c>
      <c r="D48" s="58">
        <f>Invoice!B52</f>
        <v>2</v>
      </c>
      <c r="E48" s="59">
        <f>'Shipping Invoice'!J52*$N$1</f>
        <v>41.73</v>
      </c>
      <c r="F48" s="59">
        <f t="shared" si="0"/>
        <v>83.46</v>
      </c>
      <c r="G48" s="60">
        <f t="shared" si="1"/>
        <v>41.73</v>
      </c>
      <c r="H48" s="63">
        <f t="shared" si="2"/>
        <v>83.46</v>
      </c>
    </row>
    <row r="49" spans="1:8" s="62" customFormat="1" ht="24">
      <c r="A49" s="56" t="str">
        <f>IF((LEN('Copy paste to Here'!G53))&gt;5,((CONCATENATE('Copy paste to Here'!G53," &amp; ",'Copy paste to Here'!D53,"  &amp;  ",'Copy paste to Here'!E53))),"Empty Cell")</f>
        <v xml:space="preserve">Surgical steel circular barbell, 18g (1mm) with two 3mm balls &amp; Length: 6mm  &amp;  </v>
      </c>
      <c r="B49" s="57" t="str">
        <f>'Copy paste to Here'!C53</f>
        <v>CB18B3</v>
      </c>
      <c r="C49" s="57" t="s">
        <v>763</v>
      </c>
      <c r="D49" s="58">
        <f>Invoice!B53</f>
        <v>4</v>
      </c>
      <c r="E49" s="59">
        <f>'Shipping Invoice'!J53*$N$1</f>
        <v>10.34</v>
      </c>
      <c r="F49" s="59">
        <f t="shared" si="0"/>
        <v>41.36</v>
      </c>
      <c r="G49" s="60">
        <f t="shared" si="1"/>
        <v>10.34</v>
      </c>
      <c r="H49" s="63">
        <f t="shared" si="2"/>
        <v>41.36</v>
      </c>
    </row>
    <row r="50" spans="1:8" s="62" customFormat="1" ht="24">
      <c r="A50" s="56" t="str">
        <f>IF((LEN('Copy paste to Here'!G54))&gt;5,((CONCATENATE('Copy paste to Here'!G54," &amp; ",'Copy paste to Here'!D54,"  &amp;  ",'Copy paste to Here'!E54))),"Empty Cell")</f>
        <v xml:space="preserve">Surgical steel circular barbell, 18g (1mm) with two 3mm balls &amp; Length: 8mm  &amp;  </v>
      </c>
      <c r="B50" s="57" t="str">
        <f>'Copy paste to Here'!C54</f>
        <v>CB18B3</v>
      </c>
      <c r="C50" s="57" t="s">
        <v>763</v>
      </c>
      <c r="D50" s="58">
        <f>Invoice!B54</f>
        <v>10</v>
      </c>
      <c r="E50" s="59">
        <f>'Shipping Invoice'!J54*$N$1</f>
        <v>10.34</v>
      </c>
      <c r="F50" s="59">
        <f t="shared" si="0"/>
        <v>103.4</v>
      </c>
      <c r="G50" s="60">
        <f t="shared" si="1"/>
        <v>10.34</v>
      </c>
      <c r="H50" s="63">
        <f t="shared" si="2"/>
        <v>103.4</v>
      </c>
    </row>
    <row r="51" spans="1:8" s="62" customFormat="1" ht="24">
      <c r="A51" s="56" t="str">
        <f>IF((LEN('Copy paste to Here'!G55))&gt;5,((CONCATENATE('Copy paste to Here'!G55," &amp; ",'Copy paste to Here'!D55,"  &amp;  ",'Copy paste to Here'!E55))),"Empty Cell")</f>
        <v xml:space="preserve">Surgical steel circular barbell, 20g (0.8mm) with two 3mm balls &amp; Length: 6mm  &amp;  </v>
      </c>
      <c r="B51" s="57" t="str">
        <f>'Copy paste to Here'!C55</f>
        <v>CB20B</v>
      </c>
      <c r="C51" s="57" t="s">
        <v>765</v>
      </c>
      <c r="D51" s="58">
        <f>Invoice!B55</f>
        <v>6</v>
      </c>
      <c r="E51" s="59">
        <f>'Shipping Invoice'!J55*$N$1</f>
        <v>13.91</v>
      </c>
      <c r="F51" s="59">
        <f t="shared" si="0"/>
        <v>83.460000000000008</v>
      </c>
      <c r="G51" s="60">
        <f t="shared" si="1"/>
        <v>13.91</v>
      </c>
      <c r="H51" s="63">
        <f t="shared" si="2"/>
        <v>83.460000000000008</v>
      </c>
    </row>
    <row r="52" spans="1:8" s="62" customFormat="1" ht="24">
      <c r="A52" s="56" t="str">
        <f>IF((LEN('Copy paste to Here'!G56))&gt;5,((CONCATENATE('Copy paste to Here'!G56," &amp; ",'Copy paste to Here'!D56,"  &amp;  ",'Copy paste to Here'!E56))),"Empty Cell")</f>
        <v xml:space="preserve">Surgical steel circular barbell, 20g (0.8mm) with two 3mm balls &amp; Length: 8mm  &amp;  </v>
      </c>
      <c r="B52" s="57" t="str">
        <f>'Copy paste to Here'!C56</f>
        <v>CB20B</v>
      </c>
      <c r="C52" s="57" t="s">
        <v>765</v>
      </c>
      <c r="D52" s="58">
        <f>Invoice!B56</f>
        <v>2</v>
      </c>
      <c r="E52" s="59">
        <f>'Shipping Invoice'!J56*$N$1</f>
        <v>13.91</v>
      </c>
      <c r="F52" s="59">
        <f t="shared" si="0"/>
        <v>27.82</v>
      </c>
      <c r="G52" s="60">
        <f t="shared" si="1"/>
        <v>13.91</v>
      </c>
      <c r="H52" s="63">
        <f t="shared" si="2"/>
        <v>27.82</v>
      </c>
    </row>
    <row r="53" spans="1:8" s="62" customFormat="1" ht="24">
      <c r="A53" s="56" t="str">
        <f>IF((LEN('Copy paste to Here'!G57))&gt;5,((CONCATENATE('Copy paste to Here'!G57," &amp; ",'Copy paste to Here'!D57,"  &amp;  ",'Copy paste to Here'!E57))),"Empty Cell")</f>
        <v xml:space="preserve">Surgical steel circular barbell, 16g (1.2mm) with two internally threaded 3mm balls &amp; Length: 10mm  &amp;  </v>
      </c>
      <c r="B53" s="57" t="str">
        <f>'Copy paste to Here'!C57</f>
        <v>CBEBIN</v>
      </c>
      <c r="C53" s="57" t="s">
        <v>767</v>
      </c>
      <c r="D53" s="58">
        <f>Invoice!B57</f>
        <v>2</v>
      </c>
      <c r="E53" s="59">
        <f>'Shipping Invoice'!J57*$N$1</f>
        <v>35.31</v>
      </c>
      <c r="F53" s="59">
        <f t="shared" si="0"/>
        <v>70.62</v>
      </c>
      <c r="G53" s="60">
        <f t="shared" si="1"/>
        <v>35.31</v>
      </c>
      <c r="H53" s="63">
        <f t="shared" si="2"/>
        <v>70.62</v>
      </c>
    </row>
    <row r="54" spans="1:8" s="62" customFormat="1" ht="24">
      <c r="A54" s="56" t="str">
        <f>IF((LEN('Copy paste to Here'!G58))&gt;5,((CONCATENATE('Copy paste to Here'!G58," &amp; ",'Copy paste to Here'!D58,"  &amp;  ",'Copy paste to Here'!E58))),"Empty Cell")</f>
        <v xml:space="preserve">Surgical steel circular barbell, 16g (1.2mm) with two 4mm cones &amp; Length: 10mm  &amp;  </v>
      </c>
      <c r="B54" s="57" t="str">
        <f>'Copy paste to Here'!C58</f>
        <v>CBECN4</v>
      </c>
      <c r="C54" s="57" t="s">
        <v>769</v>
      </c>
      <c r="D54" s="58">
        <f>Invoice!B58</f>
        <v>2</v>
      </c>
      <c r="E54" s="59">
        <f>'Shipping Invoice'!J58*$N$1</f>
        <v>8.56</v>
      </c>
      <c r="F54" s="59">
        <f t="shared" si="0"/>
        <v>17.12</v>
      </c>
      <c r="G54" s="60">
        <f t="shared" si="1"/>
        <v>8.56</v>
      </c>
      <c r="H54" s="63">
        <f t="shared" si="2"/>
        <v>17.12</v>
      </c>
    </row>
    <row r="55" spans="1:8" s="62" customFormat="1" ht="24">
      <c r="A55" s="56" t="str">
        <f>IF((LEN('Copy paste to Here'!G59))&gt;5,((CONCATENATE('Copy paste to Here'!G59," &amp; ",'Copy paste to Here'!D59,"  &amp;  ",'Copy paste to Here'!E59))),"Empty Cell")</f>
        <v>Premium PVD plated surgical steel circular barbell, 16g (1.2mm) with two 3mm balls &amp; Length: 8mm  &amp;  Color: Black</v>
      </c>
      <c r="B55" s="57" t="str">
        <f>'Copy paste to Here'!C59</f>
        <v>CBETB</v>
      </c>
      <c r="C55" s="57" t="s">
        <v>771</v>
      </c>
      <c r="D55" s="58">
        <f>Invoice!B59</f>
        <v>1</v>
      </c>
      <c r="E55" s="59">
        <f>'Shipping Invoice'!J59*$N$1</f>
        <v>21.04</v>
      </c>
      <c r="F55" s="59">
        <f t="shared" si="0"/>
        <v>21.04</v>
      </c>
      <c r="G55" s="60">
        <f t="shared" si="1"/>
        <v>21.04</v>
      </c>
      <c r="H55" s="63">
        <f t="shared" si="2"/>
        <v>21.04</v>
      </c>
    </row>
    <row r="56" spans="1:8" s="62" customFormat="1" ht="24">
      <c r="A56" s="56" t="str">
        <f>IF((LEN('Copy paste to Here'!G60))&gt;5,((CONCATENATE('Copy paste to Here'!G60," &amp; ",'Copy paste to Here'!D60,"  &amp;  ",'Copy paste to Here'!E60))),"Empty Cell")</f>
        <v>Premium PVD plated surgical steel circular barbell, 16g (1.2mm) with two 3mm cones &amp; Length: 8mm  &amp;  Color: Black</v>
      </c>
      <c r="B56" s="57" t="str">
        <f>'Copy paste to Here'!C60</f>
        <v>CBETCN</v>
      </c>
      <c r="C56" s="57" t="s">
        <v>773</v>
      </c>
      <c r="D56" s="58">
        <f>Invoice!B60</f>
        <v>2</v>
      </c>
      <c r="E56" s="59">
        <f>'Shipping Invoice'!J60*$N$1</f>
        <v>21.04</v>
      </c>
      <c r="F56" s="59">
        <f t="shared" si="0"/>
        <v>42.08</v>
      </c>
      <c r="G56" s="60">
        <f t="shared" si="1"/>
        <v>21.04</v>
      </c>
      <c r="H56" s="63">
        <f t="shared" si="2"/>
        <v>42.08</v>
      </c>
    </row>
    <row r="57" spans="1:8" s="62" customFormat="1" ht="24">
      <c r="A57" s="56" t="str">
        <f>IF((LEN('Copy paste to Here'!G61))&gt;5,((CONCATENATE('Copy paste to Here'!G61," &amp; ",'Copy paste to Here'!D61,"  &amp;  ",'Copy paste to Here'!E61))),"Empty Cell")</f>
        <v>Premium PVD plated surgical steel circular barbell, 16g (1.2mm) with two 3mm cones &amp; Length: 10mm  &amp;  Color: Black</v>
      </c>
      <c r="B57" s="57" t="str">
        <f>'Copy paste to Here'!C61</f>
        <v>CBETCN</v>
      </c>
      <c r="C57" s="57" t="s">
        <v>773</v>
      </c>
      <c r="D57" s="58">
        <f>Invoice!B61</f>
        <v>64</v>
      </c>
      <c r="E57" s="59">
        <f>'Shipping Invoice'!J61*$N$1</f>
        <v>21.04</v>
      </c>
      <c r="F57" s="59">
        <f t="shared" si="0"/>
        <v>1346.56</v>
      </c>
      <c r="G57" s="60">
        <f t="shared" si="1"/>
        <v>21.04</v>
      </c>
      <c r="H57" s="63">
        <f t="shared" si="2"/>
        <v>1346.56</v>
      </c>
    </row>
    <row r="58" spans="1:8" s="62" customFormat="1" ht="24">
      <c r="A58" s="56" t="str">
        <f>IF((LEN('Copy paste to Here'!G62))&gt;5,((CONCATENATE('Copy paste to Here'!G62," &amp; ",'Copy paste to Here'!D62,"  &amp;  ",'Copy paste to Here'!E62))),"Empty Cell")</f>
        <v>PVD plated surgical steel circular barbell 18g (1mm) with two 3mm balls &amp; Length: 8mm  &amp;  Color: Black</v>
      </c>
      <c r="B58" s="57" t="str">
        <f>'Copy paste to Here'!C62</f>
        <v>CBT18B3</v>
      </c>
      <c r="C58" s="57" t="s">
        <v>775</v>
      </c>
      <c r="D58" s="58">
        <f>Invoice!B62</f>
        <v>2</v>
      </c>
      <c r="E58" s="59">
        <f>'Shipping Invoice'!J62*$N$1</f>
        <v>23.54</v>
      </c>
      <c r="F58" s="59">
        <f t="shared" si="0"/>
        <v>47.08</v>
      </c>
      <c r="G58" s="60">
        <f t="shared" si="1"/>
        <v>23.54</v>
      </c>
      <c r="H58" s="63">
        <f t="shared" si="2"/>
        <v>47.08</v>
      </c>
    </row>
    <row r="59" spans="1:8" s="62" customFormat="1" ht="24">
      <c r="A59" s="56" t="str">
        <f>IF((LEN('Copy paste to Here'!G63))&gt;5,((CONCATENATE('Copy paste to Here'!G63," &amp; ",'Copy paste to Here'!D63,"  &amp;  ",'Copy paste to Here'!E63))),"Empty Cell")</f>
        <v>PVD plated surgical steel circular barbell 18g (1mm) with two 3mm balls &amp; Length: 8mm  &amp;  Color: Rainbow</v>
      </c>
      <c r="B59" s="57" t="str">
        <f>'Copy paste to Here'!C63</f>
        <v>CBT18B3</v>
      </c>
      <c r="C59" s="57" t="s">
        <v>775</v>
      </c>
      <c r="D59" s="58">
        <f>Invoice!B63</f>
        <v>2</v>
      </c>
      <c r="E59" s="59">
        <f>'Shipping Invoice'!J63*$N$1</f>
        <v>23.54</v>
      </c>
      <c r="F59" s="59">
        <f t="shared" si="0"/>
        <v>47.08</v>
      </c>
      <c r="G59" s="60">
        <f t="shared" si="1"/>
        <v>23.54</v>
      </c>
      <c r="H59" s="63">
        <f t="shared" si="2"/>
        <v>47.08</v>
      </c>
    </row>
    <row r="60" spans="1:8" s="62" customFormat="1" ht="24">
      <c r="A60" s="56" t="str">
        <f>IF((LEN('Copy paste to Here'!G64))&gt;5,((CONCATENATE('Copy paste to Here'!G64," &amp; ",'Copy paste to Here'!D64,"  &amp;  ",'Copy paste to Here'!E64))),"Empty Cell")</f>
        <v>Anodized surgical steel circular barbell, 14g (1.6mm) with two 4mm balls &amp; Length: 8mm  &amp;  Color: Black</v>
      </c>
      <c r="B60" s="57" t="str">
        <f>'Copy paste to Here'!C64</f>
        <v>CBTB4</v>
      </c>
      <c r="C60" s="57" t="s">
        <v>777</v>
      </c>
      <c r="D60" s="58">
        <f>Invoice!B64</f>
        <v>4</v>
      </c>
      <c r="E60" s="59">
        <f>'Shipping Invoice'!J64*$N$1</f>
        <v>22.83</v>
      </c>
      <c r="F60" s="59">
        <f t="shared" si="0"/>
        <v>91.32</v>
      </c>
      <c r="G60" s="60">
        <f t="shared" si="1"/>
        <v>22.83</v>
      </c>
      <c r="H60" s="63">
        <f t="shared" si="2"/>
        <v>91.32</v>
      </c>
    </row>
    <row r="61" spans="1:8" s="62" customFormat="1" ht="24">
      <c r="A61" s="56" t="str">
        <f>IF((LEN('Copy paste to Here'!G65))&gt;5,((CONCATENATE('Copy paste to Here'!G65," &amp; ",'Copy paste to Here'!D65,"  &amp;  ",'Copy paste to Here'!E65))),"Empty Cell")</f>
        <v>Anodized surgical steel circular barbell, 14g (1.6mm) with two 4mm balls &amp; Length: 12mm  &amp;  Color: Black</v>
      </c>
      <c r="B61" s="57" t="str">
        <f>'Copy paste to Here'!C65</f>
        <v>CBTB4</v>
      </c>
      <c r="C61" s="57" t="s">
        <v>777</v>
      </c>
      <c r="D61" s="58">
        <f>Invoice!B65</f>
        <v>10</v>
      </c>
      <c r="E61" s="59">
        <f>'Shipping Invoice'!J65*$N$1</f>
        <v>22.83</v>
      </c>
      <c r="F61" s="59">
        <f t="shared" si="0"/>
        <v>228.29999999999998</v>
      </c>
      <c r="G61" s="60">
        <f t="shared" si="1"/>
        <v>22.83</v>
      </c>
      <c r="H61" s="63">
        <f t="shared" si="2"/>
        <v>228.29999999999998</v>
      </c>
    </row>
    <row r="62" spans="1:8" s="62" customFormat="1" ht="24">
      <c r="A62" s="56" t="str">
        <f>IF((LEN('Copy paste to Here'!G66))&gt;5,((CONCATENATE('Copy paste to Here'!G66," &amp; ",'Copy paste to Here'!D66,"  &amp;  ",'Copy paste to Here'!E66))),"Empty Cell")</f>
        <v>Anodized surgical steel circular barbell, 14g (1.6mm) with two 4mm cones &amp; Length: 8mm  &amp;  Color: Black</v>
      </c>
      <c r="B62" s="57" t="str">
        <f>'Copy paste to Here'!C66</f>
        <v>CBTCNM</v>
      </c>
      <c r="C62" s="57" t="s">
        <v>779</v>
      </c>
      <c r="D62" s="58">
        <f>Invoice!B66</f>
        <v>12</v>
      </c>
      <c r="E62" s="59">
        <f>'Shipping Invoice'!J66*$N$1</f>
        <v>22.83</v>
      </c>
      <c r="F62" s="59">
        <f t="shared" si="0"/>
        <v>273.95999999999998</v>
      </c>
      <c r="G62" s="60">
        <f t="shared" si="1"/>
        <v>22.83</v>
      </c>
      <c r="H62" s="63">
        <f t="shared" si="2"/>
        <v>273.95999999999998</v>
      </c>
    </row>
    <row r="63" spans="1:8" s="62" customFormat="1" ht="24">
      <c r="A63" s="56" t="str">
        <f>IF((LEN('Copy paste to Here'!G67))&gt;5,((CONCATENATE('Copy paste to Here'!G67," &amp; ",'Copy paste to Here'!D67,"  &amp;  ",'Copy paste to Here'!E67))),"Empty Cell")</f>
        <v>Anodized surgical steel circular barbell, 14g (1.6mm) with two 4mm cones &amp; Length: 12mm  &amp;  Color: Black</v>
      </c>
      <c r="B63" s="57" t="str">
        <f>'Copy paste to Here'!C67</f>
        <v>CBTCNM</v>
      </c>
      <c r="C63" s="57" t="s">
        <v>779</v>
      </c>
      <c r="D63" s="58">
        <f>Invoice!B67</f>
        <v>10</v>
      </c>
      <c r="E63" s="59">
        <f>'Shipping Invoice'!J67*$N$1</f>
        <v>22.83</v>
      </c>
      <c r="F63" s="59">
        <f t="shared" si="0"/>
        <v>228.29999999999998</v>
      </c>
      <c r="G63" s="60">
        <f t="shared" si="1"/>
        <v>22.83</v>
      </c>
      <c r="H63" s="63">
        <f t="shared" si="2"/>
        <v>228.29999999999998</v>
      </c>
    </row>
    <row r="64" spans="1:8" s="62" customFormat="1" ht="24">
      <c r="A64" s="56" t="str">
        <f>IF((LEN('Copy paste to Here'!G68))&gt;5,((CONCATENATE('Copy paste to Here'!G68," &amp; ",'Copy paste to Here'!D68,"  &amp;  ",'Copy paste to Here'!E68))),"Empty Cell")</f>
        <v xml:space="preserve">Bio flexible eyebrow retainer, 16g (1.2mm) - length 1/4'' to 1/2'' (6mm to 12mm) &amp; Length: 6mm  &amp;  </v>
      </c>
      <c r="B64" s="57" t="str">
        <f>'Copy paste to Here'!C68</f>
        <v>EBRT</v>
      </c>
      <c r="C64" s="57" t="s">
        <v>781</v>
      </c>
      <c r="D64" s="58">
        <f>Invoice!B68</f>
        <v>32</v>
      </c>
      <c r="E64" s="59">
        <f>'Shipping Invoice'!J68*$N$1</f>
        <v>4.99</v>
      </c>
      <c r="F64" s="59">
        <f t="shared" si="0"/>
        <v>159.68</v>
      </c>
      <c r="G64" s="60">
        <f t="shared" si="1"/>
        <v>4.99</v>
      </c>
      <c r="H64" s="63">
        <f t="shared" si="2"/>
        <v>159.68</v>
      </c>
    </row>
    <row r="65" spans="1:8" s="62" customFormat="1" ht="24">
      <c r="A65" s="56" t="str">
        <f>IF((LEN('Copy paste to Here'!G69))&gt;5,((CONCATENATE('Copy paste to Here'!G69," &amp; ",'Copy paste to Here'!D69,"  &amp;  ",'Copy paste to Here'!E69))),"Empty Cell")</f>
        <v xml:space="preserve">Bio flexible eyebrow retainer, 16g (1.2mm) - length 1/4'' to 1/2'' (6mm to 12mm) &amp; Length: 8mm  &amp;  </v>
      </c>
      <c r="B65" s="57" t="str">
        <f>'Copy paste to Here'!C69</f>
        <v>EBRT</v>
      </c>
      <c r="C65" s="57" t="s">
        <v>781</v>
      </c>
      <c r="D65" s="58">
        <f>Invoice!B69</f>
        <v>54</v>
      </c>
      <c r="E65" s="59">
        <f>'Shipping Invoice'!J69*$N$1</f>
        <v>4.99</v>
      </c>
      <c r="F65" s="59">
        <f t="shared" si="0"/>
        <v>269.46000000000004</v>
      </c>
      <c r="G65" s="60">
        <f t="shared" si="1"/>
        <v>4.99</v>
      </c>
      <c r="H65" s="63">
        <f t="shared" si="2"/>
        <v>269.46000000000004</v>
      </c>
    </row>
    <row r="66" spans="1:8" s="62" customFormat="1" ht="24">
      <c r="A66" s="56" t="str">
        <f>IF((LEN('Copy paste to Here'!G70))&gt;5,((CONCATENATE('Copy paste to Here'!G70," &amp; ",'Copy paste to Here'!D70,"  &amp;  ",'Copy paste to Here'!E70))),"Empty Cell")</f>
        <v xml:space="preserve">Pair of gold PVD plated stainless steel huggies with an inner diameter of 9mm &amp;   &amp;  </v>
      </c>
      <c r="B66" s="57" t="str">
        <f>'Copy paste to Here'!C70</f>
        <v>ER134G</v>
      </c>
      <c r="C66" s="57" t="s">
        <v>782</v>
      </c>
      <c r="D66" s="58">
        <f>Invoice!B70</f>
        <v>1</v>
      </c>
      <c r="E66" s="59">
        <f>'Shipping Invoice'!J70*$N$1</f>
        <v>63.85</v>
      </c>
      <c r="F66" s="59">
        <f t="shared" si="0"/>
        <v>63.85</v>
      </c>
      <c r="G66" s="60">
        <f t="shared" si="1"/>
        <v>63.85</v>
      </c>
      <c r="H66" s="63">
        <f t="shared" si="2"/>
        <v>63.85</v>
      </c>
    </row>
    <row r="67" spans="1:8" s="62" customFormat="1" ht="24">
      <c r="A67" s="56" t="str">
        <f>IF((LEN('Copy paste to Here'!G71))&gt;5,((CONCATENATE('Copy paste to Here'!G71," &amp; ",'Copy paste to Here'!D71,"  &amp;  ",'Copy paste to Here'!E71))),"Empty Cell")</f>
        <v>Bioflex eyebrow banana, 16g (1.2mm) with two 3mm balls &amp; Length: 8mm  &amp;  Color: Clear</v>
      </c>
      <c r="B67" s="57" t="str">
        <f>'Copy paste to Here'!C71</f>
        <v>FBNEVB</v>
      </c>
      <c r="C67" s="57" t="s">
        <v>784</v>
      </c>
      <c r="D67" s="58">
        <f>Invoice!B71</f>
        <v>18</v>
      </c>
      <c r="E67" s="59">
        <f>'Shipping Invoice'!J71*$N$1</f>
        <v>8.56</v>
      </c>
      <c r="F67" s="59">
        <f t="shared" si="0"/>
        <v>154.08000000000001</v>
      </c>
      <c r="G67" s="60">
        <f t="shared" si="1"/>
        <v>8.56</v>
      </c>
      <c r="H67" s="63">
        <f t="shared" si="2"/>
        <v>154.08000000000001</v>
      </c>
    </row>
    <row r="68" spans="1:8" s="62" customFormat="1" ht="24">
      <c r="A68" s="56" t="str">
        <f>IF((LEN('Copy paste to Here'!G72))&gt;5,((CONCATENATE('Copy paste to Here'!G72," &amp; ",'Copy paste to Here'!D72,"  &amp;  ",'Copy paste to Here'!E72))),"Empty Cell")</f>
        <v>Bioflex eyebrow banana, 16g (1.2mm) with two 3mm balls &amp; Length: 10mm  &amp;  Color: Black</v>
      </c>
      <c r="B68" s="57" t="str">
        <f>'Copy paste to Here'!C72</f>
        <v>FBNEVB</v>
      </c>
      <c r="C68" s="57" t="s">
        <v>784</v>
      </c>
      <c r="D68" s="58">
        <f>Invoice!B72</f>
        <v>12</v>
      </c>
      <c r="E68" s="59">
        <f>'Shipping Invoice'!J72*$N$1</f>
        <v>8.56</v>
      </c>
      <c r="F68" s="59">
        <f t="shared" si="0"/>
        <v>102.72</v>
      </c>
      <c r="G68" s="60">
        <f t="shared" si="1"/>
        <v>8.56</v>
      </c>
      <c r="H68" s="63">
        <f t="shared" si="2"/>
        <v>102.72</v>
      </c>
    </row>
    <row r="69" spans="1:8" s="62" customFormat="1" ht="24">
      <c r="A69" s="56" t="str">
        <f>IF((LEN('Copy paste to Here'!G73))&gt;5,((CONCATENATE('Copy paste to Here'!G73," &amp; ",'Copy paste to Here'!D73,"  &amp;  ",'Copy paste to Here'!E73))),"Empty Cell")</f>
        <v>Bioflex eyebrow banana, 16g (1.2mm) with two 3mm balls &amp; Length: 10mm  &amp;  Color: Clear</v>
      </c>
      <c r="B69" s="57" t="str">
        <f>'Copy paste to Here'!C73</f>
        <v>FBNEVB</v>
      </c>
      <c r="C69" s="57" t="s">
        <v>784</v>
      </c>
      <c r="D69" s="58">
        <f>Invoice!B73</f>
        <v>16</v>
      </c>
      <c r="E69" s="59">
        <f>'Shipping Invoice'!J73*$N$1</f>
        <v>8.56</v>
      </c>
      <c r="F69" s="59">
        <f t="shared" si="0"/>
        <v>136.96</v>
      </c>
      <c r="G69" s="60">
        <f t="shared" si="1"/>
        <v>8.56</v>
      </c>
      <c r="H69" s="63">
        <f t="shared" si="2"/>
        <v>136.96</v>
      </c>
    </row>
    <row r="70" spans="1:8" s="62" customFormat="1" ht="25.5">
      <c r="A70" s="56" t="str">
        <f>IF((LEN('Copy paste to Here'!G74))&gt;5,((CONCATENATE('Copy paste to Here'!G74," &amp; ",'Copy paste to Here'!D74,"  &amp;  ",'Copy paste to Here'!E74))),"Empty Cell")</f>
        <v>Bioflex eyebrow banana, 16g (1.2mm) with two 3mm cones &amp; Length: 10mm  &amp;  Color: Black</v>
      </c>
      <c r="B70" s="57" t="str">
        <f>'Copy paste to Here'!C74</f>
        <v>FBNEVCN</v>
      </c>
      <c r="C70" s="57" t="s">
        <v>786</v>
      </c>
      <c r="D70" s="58">
        <f>Invoice!B74</f>
        <v>8</v>
      </c>
      <c r="E70" s="59">
        <f>'Shipping Invoice'!J74*$N$1</f>
        <v>9.27</v>
      </c>
      <c r="F70" s="59">
        <f t="shared" si="0"/>
        <v>74.16</v>
      </c>
      <c r="G70" s="60">
        <f t="shared" si="1"/>
        <v>9.27</v>
      </c>
      <c r="H70" s="63">
        <f t="shared" si="2"/>
        <v>74.16</v>
      </c>
    </row>
    <row r="71" spans="1:8" s="62" customFormat="1" ht="24">
      <c r="A71" s="56" t="str">
        <f>IF((LEN('Copy paste to Here'!G75))&gt;5,((CONCATENATE('Copy paste to Here'!G75," &amp; ",'Copy paste to Here'!D75,"  &amp;  ",'Copy paste to Here'!E75))),"Empty Cell")</f>
        <v>Bioflex belly banana, 14g (1.6mm) with 5 and 8mm ball &amp; Length: 12mm  &amp;  Color: Clear</v>
      </c>
      <c r="B71" s="57" t="str">
        <f>'Copy paste to Here'!C75</f>
        <v>FBNUV</v>
      </c>
      <c r="C71" s="57" t="s">
        <v>788</v>
      </c>
      <c r="D71" s="58">
        <f>Invoice!B75</f>
        <v>12</v>
      </c>
      <c r="E71" s="59">
        <f>'Shipping Invoice'!J75*$N$1</f>
        <v>9.27</v>
      </c>
      <c r="F71" s="59">
        <f t="shared" si="0"/>
        <v>111.24</v>
      </c>
      <c r="G71" s="60">
        <f t="shared" si="1"/>
        <v>9.27</v>
      </c>
      <c r="H71" s="63">
        <f t="shared" si="2"/>
        <v>111.24</v>
      </c>
    </row>
    <row r="72" spans="1:8" s="62" customFormat="1" ht="24">
      <c r="A72" s="56" t="str">
        <f>IF((LEN('Copy paste to Here'!G76))&gt;5,((CONCATENATE('Copy paste to Here'!G76," &amp; ",'Copy paste to Here'!D76,"  &amp;  ",'Copy paste to Here'!E76))),"Empty Cell")</f>
        <v>Silicone double flared flesh tunnel &amp; Gauge: 16mm  &amp;  Color: Black</v>
      </c>
      <c r="B72" s="57" t="str">
        <f>'Copy paste to Here'!C76</f>
        <v>FTSI</v>
      </c>
      <c r="C72" s="57" t="s">
        <v>885</v>
      </c>
      <c r="D72" s="58">
        <f>Invoice!B76</f>
        <v>12</v>
      </c>
      <c r="E72" s="59">
        <f>'Shipping Invoice'!J76*$N$1</f>
        <v>23.54</v>
      </c>
      <c r="F72" s="59">
        <f t="shared" si="0"/>
        <v>282.48</v>
      </c>
      <c r="G72" s="60">
        <f t="shared" si="1"/>
        <v>23.54</v>
      </c>
      <c r="H72" s="63">
        <f t="shared" si="2"/>
        <v>282.48</v>
      </c>
    </row>
    <row r="73" spans="1:8" s="62" customFormat="1" ht="24">
      <c r="A73" s="56" t="str">
        <f>IF((LEN('Copy paste to Here'!G77))&gt;5,((CONCATENATE('Copy paste to Here'!G77," &amp; ",'Copy paste to Here'!D77,"  &amp;  ",'Copy paste to Here'!E77))),"Empty Cell")</f>
        <v>Anodized surgical steel fake plug with rubber O-Rings &amp; Size: 6mm  &amp;  Color: Black</v>
      </c>
      <c r="B73" s="57" t="str">
        <f>'Copy paste to Here'!C77</f>
        <v>IPTR</v>
      </c>
      <c r="C73" s="57" t="s">
        <v>886</v>
      </c>
      <c r="D73" s="58">
        <f>Invoice!B77</f>
        <v>2</v>
      </c>
      <c r="E73" s="59">
        <f>'Shipping Invoice'!J77*$N$1</f>
        <v>22.83</v>
      </c>
      <c r="F73" s="59">
        <f t="shared" si="0"/>
        <v>45.66</v>
      </c>
      <c r="G73" s="60">
        <f t="shared" si="1"/>
        <v>22.83</v>
      </c>
      <c r="H73" s="63">
        <f t="shared" si="2"/>
        <v>45.66</v>
      </c>
    </row>
    <row r="74" spans="1:8" s="62" customFormat="1" ht="24">
      <c r="A74" s="56" t="str">
        <f>IF((LEN('Copy paste to Here'!G78))&gt;5,((CONCATENATE('Copy paste to Here'!G78," &amp; ",'Copy paste to Here'!D78,"  &amp;  ",'Copy paste to Here'!E78))),"Empty Cell")</f>
        <v>Anodized surgical steel fake plug with rubber O-Rings &amp; Size: 10mm  &amp;  Color: Black</v>
      </c>
      <c r="B74" s="57" t="str">
        <f>'Copy paste to Here'!C78</f>
        <v>IPTR</v>
      </c>
      <c r="C74" s="57" t="s">
        <v>887</v>
      </c>
      <c r="D74" s="58">
        <f>Invoice!B78</f>
        <v>6</v>
      </c>
      <c r="E74" s="59">
        <f>'Shipping Invoice'!J78*$N$1</f>
        <v>26.4</v>
      </c>
      <c r="F74" s="59">
        <f t="shared" si="0"/>
        <v>158.39999999999998</v>
      </c>
      <c r="G74" s="60">
        <f t="shared" si="1"/>
        <v>26.4</v>
      </c>
      <c r="H74" s="63">
        <f t="shared" si="2"/>
        <v>158.39999999999998</v>
      </c>
    </row>
    <row r="75" spans="1:8" s="62" customFormat="1" ht="24">
      <c r="A75" s="56" t="str">
        <f>IF((LEN('Copy paste to Here'!G79))&gt;5,((CONCATENATE('Copy paste to Here'!G79," &amp; ",'Copy paste to Here'!D79,"  &amp;  ",'Copy paste to Here'!E79))),"Empty Cell")</f>
        <v>Acrylic fake plug without rubber O-rings &amp; Size: 6mm  &amp;  Color: Orange</v>
      </c>
      <c r="B75" s="57" t="str">
        <f>'Copy paste to Here'!C79</f>
        <v>IPVRD</v>
      </c>
      <c r="C75" s="57" t="s">
        <v>795</v>
      </c>
      <c r="D75" s="58">
        <f>Invoice!B79</f>
        <v>2</v>
      </c>
      <c r="E75" s="59">
        <f>'Shipping Invoice'!J79*$N$1</f>
        <v>12.13</v>
      </c>
      <c r="F75" s="59">
        <f t="shared" si="0"/>
        <v>24.26</v>
      </c>
      <c r="G75" s="60">
        <f t="shared" si="1"/>
        <v>12.13</v>
      </c>
      <c r="H75" s="63">
        <f t="shared" si="2"/>
        <v>24.26</v>
      </c>
    </row>
    <row r="76" spans="1:8" s="62" customFormat="1" ht="48">
      <c r="A76" s="56" t="str">
        <f>IF((LEN('Copy paste to Here'!G80))&gt;5,((CONCATENATE('Copy paste to Here'!G80," &amp; ",'Copy paste to Here'!D80,"  &amp;  ",'Copy paste to Here'!E80))),"Empty Cell")</f>
        <v>Internally threaded 316L steel labret, 16g (1.2mm) with a upper 2 -5mm prong set round CZ stone (attachments are made from surgical steel) &amp; Length: 6mm with 4mm top part  &amp;  Cz Color: Clear</v>
      </c>
      <c r="B76" s="57" t="str">
        <f>'Copy paste to Here'!C80</f>
        <v>LBCZIN</v>
      </c>
      <c r="C76" s="57" t="s">
        <v>888</v>
      </c>
      <c r="D76" s="58">
        <f>Invoice!B80</f>
        <v>3</v>
      </c>
      <c r="E76" s="59">
        <f>'Shipping Invoice'!J80*$N$1</f>
        <v>51.72</v>
      </c>
      <c r="F76" s="59">
        <f t="shared" si="0"/>
        <v>155.16</v>
      </c>
      <c r="G76" s="60">
        <f t="shared" si="1"/>
        <v>51.72</v>
      </c>
      <c r="H76" s="63">
        <f t="shared" si="2"/>
        <v>155.16</v>
      </c>
    </row>
    <row r="77" spans="1:8" s="62" customFormat="1" ht="24">
      <c r="A77" s="56" t="str">
        <f>IF((LEN('Copy paste to Here'!G81))&gt;5,((CONCATENATE('Copy paste to Here'!G81," &amp; ",'Copy paste to Here'!D81,"  &amp;  ",'Copy paste to Here'!E81))),"Empty Cell")</f>
        <v xml:space="preserve">Bio flexible labret, 16g (1.2mm) with a 3mm push in steel cone &amp; Length: 6mm  &amp;  </v>
      </c>
      <c r="B77" s="57" t="str">
        <f>'Copy paste to Here'!C81</f>
        <v>LBICN</v>
      </c>
      <c r="C77" s="57" t="s">
        <v>800</v>
      </c>
      <c r="D77" s="58">
        <f>Invoice!B81</f>
        <v>4</v>
      </c>
      <c r="E77" s="59">
        <f>'Shipping Invoice'!J81*$N$1</f>
        <v>10.34</v>
      </c>
      <c r="F77" s="59">
        <f t="shared" si="0"/>
        <v>41.36</v>
      </c>
      <c r="G77" s="60">
        <f t="shared" si="1"/>
        <v>10.34</v>
      </c>
      <c r="H77" s="63">
        <f t="shared" si="2"/>
        <v>41.36</v>
      </c>
    </row>
    <row r="78" spans="1:8" s="62" customFormat="1" ht="24">
      <c r="A78" s="56" t="str">
        <f>IF((LEN('Copy paste to Here'!G82))&gt;5,((CONCATENATE('Copy paste to Here'!G82," &amp; ",'Copy paste to Here'!D82,"  &amp;  ",'Copy paste to Here'!E82))),"Empty Cell")</f>
        <v xml:space="preserve">Bio flexible labret, 16g (1.2mm) with a 3mm push in steel cone &amp; Length: 8mm  &amp;  </v>
      </c>
      <c r="B78" s="57" t="str">
        <f>'Copy paste to Here'!C82</f>
        <v>LBICN</v>
      </c>
      <c r="C78" s="57" t="s">
        <v>800</v>
      </c>
      <c r="D78" s="58">
        <f>Invoice!B82</f>
        <v>2</v>
      </c>
      <c r="E78" s="59">
        <f>'Shipping Invoice'!J82*$N$1</f>
        <v>10.34</v>
      </c>
      <c r="F78" s="59">
        <f t="shared" si="0"/>
        <v>20.68</v>
      </c>
      <c r="G78" s="60">
        <f t="shared" si="1"/>
        <v>10.34</v>
      </c>
      <c r="H78" s="63">
        <f t="shared" si="2"/>
        <v>20.68</v>
      </c>
    </row>
    <row r="79" spans="1:8" s="62" customFormat="1" ht="24">
      <c r="A79" s="56" t="str">
        <f>IF((LEN('Copy paste to Here'!G83))&gt;5,((CONCATENATE('Copy paste to Here'!G83," &amp; ",'Copy paste to Here'!D83,"  &amp;  ",'Copy paste to Here'!E83))),"Empty Cell")</f>
        <v xml:space="preserve">Bio flexible labret, 16g (1.2mm) with a 3mm push in steel cone &amp; Length: 10mm  &amp;  </v>
      </c>
      <c r="B79" s="57" t="str">
        <f>'Copy paste to Here'!C83</f>
        <v>LBICN</v>
      </c>
      <c r="C79" s="57" t="s">
        <v>800</v>
      </c>
      <c r="D79" s="58">
        <f>Invoice!B83</f>
        <v>2</v>
      </c>
      <c r="E79" s="59">
        <f>'Shipping Invoice'!J83*$N$1</f>
        <v>10.34</v>
      </c>
      <c r="F79" s="59">
        <f t="shared" si="0"/>
        <v>20.68</v>
      </c>
      <c r="G79" s="60">
        <f t="shared" si="1"/>
        <v>10.34</v>
      </c>
      <c r="H79" s="63">
        <f t="shared" si="2"/>
        <v>20.68</v>
      </c>
    </row>
    <row r="80" spans="1:8" s="62" customFormat="1" ht="24">
      <c r="A80" s="56" t="str">
        <f>IF((LEN('Copy paste to Here'!G84))&gt;5,((CONCATENATE('Copy paste to Here'!G84," &amp; ",'Copy paste to Here'!D84,"  &amp;  ",'Copy paste to Here'!E84))),"Empty Cell")</f>
        <v>Clear bio flexible labret, 16g (1.2mm) with a 316L steel push in 2mm flat jewel ball top &amp; Length: 6mm  &amp;  Crystal Color: Amethyst</v>
      </c>
      <c r="B80" s="57" t="str">
        <f>'Copy paste to Here'!C84</f>
        <v>LBIJ</v>
      </c>
      <c r="C80" s="57" t="s">
        <v>802</v>
      </c>
      <c r="D80" s="58">
        <f>Invoice!B84</f>
        <v>2</v>
      </c>
      <c r="E80" s="59">
        <f>'Shipping Invoice'!J84*$N$1</f>
        <v>12.13</v>
      </c>
      <c r="F80" s="59">
        <f t="shared" si="0"/>
        <v>24.26</v>
      </c>
      <c r="G80" s="60">
        <f t="shared" si="1"/>
        <v>12.13</v>
      </c>
      <c r="H80" s="63">
        <f t="shared" si="2"/>
        <v>24.26</v>
      </c>
    </row>
    <row r="81" spans="1:8" s="62" customFormat="1" ht="36">
      <c r="A81" s="56" t="str">
        <f>IF((LEN('Copy paste to Here'!G85))&gt;5,((CONCATENATE('Copy paste to Here'!G85," &amp; ",'Copy paste to Here'!D85,"  &amp;  ",'Copy paste to Here'!E85))),"Empty Cell")</f>
        <v>Surgical steel internally threaded labret, 16g (1.2mm) with bezel set jewel flat head sized 1.5mm to 4mm for triple tragus piercings &amp; Length: 6mm with 3mm top part  &amp;  Crystal Color: Clear</v>
      </c>
      <c r="B81" s="57" t="str">
        <f>'Copy paste to Here'!C85</f>
        <v>LBIRC</v>
      </c>
      <c r="C81" s="57" t="s">
        <v>889</v>
      </c>
      <c r="D81" s="58">
        <f>Invoice!B85</f>
        <v>6</v>
      </c>
      <c r="E81" s="59">
        <f>'Shipping Invoice'!J85*$N$1</f>
        <v>29.96</v>
      </c>
      <c r="F81" s="59">
        <f t="shared" si="0"/>
        <v>179.76</v>
      </c>
      <c r="G81" s="60">
        <f t="shared" si="1"/>
        <v>29.96</v>
      </c>
      <c r="H81" s="63">
        <f t="shared" si="2"/>
        <v>179.76</v>
      </c>
    </row>
    <row r="82" spans="1:8" s="62" customFormat="1" ht="36">
      <c r="A82" s="56" t="str">
        <f>IF((LEN('Copy paste to Here'!G86))&gt;5,((CONCATENATE('Copy paste to Here'!G86," &amp; ",'Copy paste to Here'!D86,"  &amp;  ",'Copy paste to Here'!E86))),"Empty Cell")</f>
        <v>Surgical steel internally threaded labret, 16g (1.2mm) with bezel set jewel flat head sized 1.5mm to 4mm for triple tragus piercings &amp; Length: 6mm with 3mm top part  &amp;  Crystal Color: Peridot</v>
      </c>
      <c r="B82" s="57" t="str">
        <f>'Copy paste to Here'!C86</f>
        <v>LBIRC</v>
      </c>
      <c r="C82" s="57" t="s">
        <v>889</v>
      </c>
      <c r="D82" s="58">
        <f>Invoice!B86</f>
        <v>2</v>
      </c>
      <c r="E82" s="59">
        <f>'Shipping Invoice'!J86*$N$1</f>
        <v>29.96</v>
      </c>
      <c r="F82" s="59">
        <f t="shared" si="0"/>
        <v>59.92</v>
      </c>
      <c r="G82" s="60">
        <f t="shared" si="1"/>
        <v>29.96</v>
      </c>
      <c r="H82" s="63">
        <f t="shared" si="2"/>
        <v>59.92</v>
      </c>
    </row>
    <row r="83" spans="1:8" s="62" customFormat="1" ht="36">
      <c r="A83" s="56" t="str">
        <f>IF((LEN('Copy paste to Here'!G87))&gt;5,((CONCATENATE('Copy paste to Here'!G87," &amp; ",'Copy paste to Here'!D87,"  &amp;  ",'Copy paste to Here'!E87))),"Empty Cell")</f>
        <v>Surgical steel internally threaded labret, 16g (1.2mm) with bezel set jewel flat head sized 1.5mm to 4mm for triple tragus piercings &amp; Length: 8mm with 3mm top part  &amp;  Crystal Color: Rose</v>
      </c>
      <c r="B83" s="57" t="str">
        <f>'Copy paste to Here'!C87</f>
        <v>LBIRC</v>
      </c>
      <c r="C83" s="57" t="s">
        <v>889</v>
      </c>
      <c r="D83" s="58">
        <f>Invoice!B87</f>
        <v>2</v>
      </c>
      <c r="E83" s="59">
        <f>'Shipping Invoice'!J87*$N$1</f>
        <v>29.96</v>
      </c>
      <c r="F83" s="59">
        <f t="shared" ref="F83:F146" si="3">D83*E83</f>
        <v>59.92</v>
      </c>
      <c r="G83" s="60">
        <f t="shared" ref="G83:G146" si="4">E83*$E$14</f>
        <v>29.96</v>
      </c>
      <c r="H83" s="63">
        <f t="shared" ref="H83:H146" si="5">D83*G83</f>
        <v>59.92</v>
      </c>
    </row>
    <row r="84" spans="1:8" s="62" customFormat="1" ht="24">
      <c r="A84" s="56" t="str">
        <f>IF((LEN('Copy paste to Here'!G88))&gt;5,((CONCATENATE('Copy paste to Here'!G88," &amp; ",'Copy paste to Here'!D88,"  &amp;  ",'Copy paste to Here'!E88))),"Empty Cell")</f>
        <v>Premium PVD plated surgical steel labret, 16g (1.2mm) with a 3mm ball &amp; Length: 8mm  &amp;  Color: Black</v>
      </c>
      <c r="B84" s="57" t="str">
        <f>'Copy paste to Here'!C88</f>
        <v>LBTB3</v>
      </c>
      <c r="C84" s="57" t="s">
        <v>806</v>
      </c>
      <c r="D84" s="58">
        <f>Invoice!B88</f>
        <v>6</v>
      </c>
      <c r="E84" s="59">
        <f>'Shipping Invoice'!J88*$N$1</f>
        <v>21.04</v>
      </c>
      <c r="F84" s="59">
        <f t="shared" si="3"/>
        <v>126.24</v>
      </c>
      <c r="G84" s="60">
        <f t="shared" si="4"/>
        <v>21.04</v>
      </c>
      <c r="H84" s="63">
        <f t="shared" si="5"/>
        <v>126.24</v>
      </c>
    </row>
    <row r="85" spans="1:8" s="62" customFormat="1" ht="24">
      <c r="A85" s="56" t="str">
        <f>IF((LEN('Copy paste to Here'!G89))&gt;5,((CONCATENATE('Copy paste to Here'!G89," &amp; ",'Copy paste to Here'!D89,"  &amp;  ",'Copy paste to Here'!E89))),"Empty Cell")</f>
        <v xml:space="preserve">Rose gold PVD plated surgical steel labret, 16g (1.2mm) with a 3mm cone &amp; Length: 8mm  &amp;  </v>
      </c>
      <c r="B85" s="57" t="str">
        <f>'Copy paste to Here'!C89</f>
        <v>LBTTCN3</v>
      </c>
      <c r="C85" s="57" t="s">
        <v>808</v>
      </c>
      <c r="D85" s="58">
        <f>Invoice!B89</f>
        <v>2</v>
      </c>
      <c r="E85" s="59">
        <f>'Shipping Invoice'!J89*$N$1</f>
        <v>21.04</v>
      </c>
      <c r="F85" s="59">
        <f t="shared" si="3"/>
        <v>42.08</v>
      </c>
      <c r="G85" s="60">
        <f t="shared" si="4"/>
        <v>21.04</v>
      </c>
      <c r="H85" s="63">
        <f t="shared" si="5"/>
        <v>42.08</v>
      </c>
    </row>
    <row r="86" spans="1:8" s="62" customFormat="1" ht="24">
      <c r="A86" s="56" t="str">
        <f>IF((LEN('Copy paste to Here'!G90))&gt;5,((CONCATENATE('Copy paste to Here'!G90," &amp; ",'Copy paste to Here'!D90,"  &amp;  ",'Copy paste to Here'!E90))),"Empty Cell")</f>
        <v xml:space="preserve">Clear acrylic flexible nose bone retainer, 22g (0.6mm) and 20g (0.8mm) with 2mm flat disk shaped top &amp; Gauge: 0.8mm  &amp;  </v>
      </c>
      <c r="B86" s="57" t="str">
        <f>'Copy paste to Here'!C90</f>
        <v>NBRTD</v>
      </c>
      <c r="C86" s="57" t="s">
        <v>810</v>
      </c>
      <c r="D86" s="58">
        <f>Invoice!B90</f>
        <v>2</v>
      </c>
      <c r="E86" s="59">
        <f>'Shipping Invoice'!J90*$N$1</f>
        <v>4.99</v>
      </c>
      <c r="F86" s="59">
        <f t="shared" si="3"/>
        <v>9.98</v>
      </c>
      <c r="G86" s="60">
        <f t="shared" si="4"/>
        <v>4.99</v>
      </c>
      <c r="H86" s="63">
        <f t="shared" si="5"/>
        <v>9.98</v>
      </c>
    </row>
    <row r="87" spans="1:8" s="62" customFormat="1" ht="24">
      <c r="A87" s="56" t="str">
        <f>IF((LEN('Copy paste to Here'!G91))&gt;5,((CONCATENATE('Copy paste to Here'!G91," &amp; ",'Copy paste to Here'!D91,"  &amp;  ",'Copy paste to Here'!E91))),"Empty Cell")</f>
        <v xml:space="preserve">316L steel nose stud, 1mm (18g) with a 2mm round crystal in flat head bezel set &amp; Crystal Color: AB  &amp;  </v>
      </c>
      <c r="B87" s="57" t="str">
        <f>'Copy paste to Here'!C91</f>
        <v>NLCB18</v>
      </c>
      <c r="C87" s="57" t="s">
        <v>813</v>
      </c>
      <c r="D87" s="58">
        <f>Invoice!B91</f>
        <v>2</v>
      </c>
      <c r="E87" s="59">
        <f>'Shipping Invoice'!J91*$N$1</f>
        <v>15.69</v>
      </c>
      <c r="F87" s="59">
        <f t="shared" si="3"/>
        <v>31.38</v>
      </c>
      <c r="G87" s="60">
        <f t="shared" si="4"/>
        <v>15.69</v>
      </c>
      <c r="H87" s="63">
        <f t="shared" si="5"/>
        <v>31.38</v>
      </c>
    </row>
    <row r="88" spans="1:8" s="62" customFormat="1" ht="24">
      <c r="A88" s="56" t="str">
        <f>IF((LEN('Copy paste to Here'!G92))&gt;5,((CONCATENATE('Copy paste to Here'!G92," &amp; ",'Copy paste to Here'!D92,"  &amp;  ",'Copy paste to Here'!E92))),"Empty Cell")</f>
        <v xml:space="preserve">Clear Bio-flexible nose screw retainer, 20g (0.8mm) with 2mm ball shaped top &amp;   &amp;  </v>
      </c>
      <c r="B88" s="57" t="str">
        <f>'Copy paste to Here'!C92</f>
        <v>NSCRT20</v>
      </c>
      <c r="C88" s="57" t="s">
        <v>815</v>
      </c>
      <c r="D88" s="58">
        <f>Invoice!B92</f>
        <v>1</v>
      </c>
      <c r="E88" s="59">
        <f>'Shipping Invoice'!J92*$N$1</f>
        <v>4.99</v>
      </c>
      <c r="F88" s="59">
        <f t="shared" si="3"/>
        <v>4.99</v>
      </c>
      <c r="G88" s="60">
        <f t="shared" si="4"/>
        <v>4.99</v>
      </c>
      <c r="H88" s="63">
        <f t="shared" si="5"/>
        <v>4.99</v>
      </c>
    </row>
    <row r="89" spans="1:8" s="62" customFormat="1" ht="24">
      <c r="A89" s="56" t="str">
        <f>IF((LEN('Copy paste to Here'!G93))&gt;5,((CONCATENATE('Copy paste to Here'!G93," &amp; ",'Copy paste to Here'!D93,"  &amp;  ",'Copy paste to Here'!E93))),"Empty Cell")</f>
        <v xml:space="preserve">Clear acrylic flexible nose stud retainer, 20g (0.8mm) with 2mm flat disk shaped top &amp;   &amp;  </v>
      </c>
      <c r="B89" s="57" t="str">
        <f>'Copy paste to Here'!C93</f>
        <v>NSRTD</v>
      </c>
      <c r="C89" s="57" t="s">
        <v>817</v>
      </c>
      <c r="D89" s="58">
        <f>Invoice!B93</f>
        <v>438</v>
      </c>
      <c r="E89" s="59">
        <f>'Shipping Invoice'!J93*$N$1</f>
        <v>4.99</v>
      </c>
      <c r="F89" s="59">
        <f t="shared" si="3"/>
        <v>2185.62</v>
      </c>
      <c r="G89" s="60">
        <f t="shared" si="4"/>
        <v>4.99</v>
      </c>
      <c r="H89" s="63">
        <f t="shared" si="5"/>
        <v>2185.62</v>
      </c>
    </row>
    <row r="90" spans="1:8" s="62" customFormat="1" ht="24">
      <c r="A90" s="56" t="str">
        <f>IF((LEN('Copy paste to Here'!G94))&gt;5,((CONCATENATE('Copy paste to Here'!G94," &amp; ",'Copy paste to Here'!D94,"  &amp;  ",'Copy paste to Here'!E94))),"Empty Cell")</f>
        <v xml:space="preserve">Anodized surgical steel nose screw, 20g (0.8mm) with 2mm ball top &amp; Color: Rainbow  &amp;  </v>
      </c>
      <c r="B90" s="57" t="str">
        <f>'Copy paste to Here'!C94</f>
        <v>NSTB</v>
      </c>
      <c r="C90" s="57" t="s">
        <v>631</v>
      </c>
      <c r="D90" s="58">
        <f>Invoice!B94</f>
        <v>2</v>
      </c>
      <c r="E90" s="59">
        <f>'Shipping Invoice'!J94*$N$1</f>
        <v>13.91</v>
      </c>
      <c r="F90" s="59">
        <f t="shared" si="3"/>
        <v>27.82</v>
      </c>
      <c r="G90" s="60">
        <f t="shared" si="4"/>
        <v>13.91</v>
      </c>
      <c r="H90" s="63">
        <f t="shared" si="5"/>
        <v>27.82</v>
      </c>
    </row>
    <row r="91" spans="1:8" s="62" customFormat="1" ht="24">
      <c r="A91" s="56" t="str">
        <f>IF((LEN('Copy paste to Here'!G95))&gt;5,((CONCATENATE('Copy paste to Here'!G95," &amp; ",'Copy paste to Here'!D95,"  &amp;  ",'Copy paste to Here'!E95))),"Empty Cell")</f>
        <v>Anodized surgical steel nose screw, 20g (0.8mm) with 2mm round crystal tops &amp; Color: Black  &amp;  Crystal Color: Clear</v>
      </c>
      <c r="B91" s="57" t="str">
        <f>'Copy paste to Here'!C95</f>
        <v>NSTC</v>
      </c>
      <c r="C91" s="57" t="s">
        <v>820</v>
      </c>
      <c r="D91" s="58">
        <f>Invoice!B95</f>
        <v>2</v>
      </c>
      <c r="E91" s="59">
        <f>'Shipping Invoice'!J95*$N$1</f>
        <v>15.69</v>
      </c>
      <c r="F91" s="59">
        <f t="shared" si="3"/>
        <v>31.38</v>
      </c>
      <c r="G91" s="60">
        <f t="shared" si="4"/>
        <v>15.69</v>
      </c>
      <c r="H91" s="63">
        <f t="shared" si="5"/>
        <v>31.38</v>
      </c>
    </row>
    <row r="92" spans="1:8" s="62" customFormat="1" ht="24">
      <c r="A92" s="56" t="str">
        <f>IF((LEN('Copy paste to Here'!G96))&gt;5,((CONCATENATE('Copy paste to Here'!G96," &amp; ",'Copy paste to Here'!D96,"  &amp;  ",'Copy paste to Here'!E96))),"Empty Cell")</f>
        <v>Anodized surgical steel nose screw, 20g (0.8mm) with 2mm round crystal tops &amp; Color: Black  &amp;  Crystal Color: Light Siam</v>
      </c>
      <c r="B92" s="57" t="str">
        <f>'Copy paste to Here'!C96</f>
        <v>NSTC</v>
      </c>
      <c r="C92" s="57" t="s">
        <v>820</v>
      </c>
      <c r="D92" s="58">
        <f>Invoice!B96</f>
        <v>4</v>
      </c>
      <c r="E92" s="59">
        <f>'Shipping Invoice'!J96*$N$1</f>
        <v>15.69</v>
      </c>
      <c r="F92" s="59">
        <f t="shared" si="3"/>
        <v>62.76</v>
      </c>
      <c r="G92" s="60">
        <f t="shared" si="4"/>
        <v>15.69</v>
      </c>
      <c r="H92" s="63">
        <f t="shared" si="5"/>
        <v>62.76</v>
      </c>
    </row>
    <row r="93" spans="1:8" s="62" customFormat="1" ht="25.5">
      <c r="A93" s="56" t="str">
        <f>IF((LEN('Copy paste to Here'!G97))&gt;5,((CONCATENATE('Copy paste to Here'!G97," &amp; ",'Copy paste to Here'!D97,"  &amp;  ",'Copy paste to Here'!E97))),"Empty Cell")</f>
        <v>PVD plated surgical steel hinged segment ring, 14g (1.6mm) &amp; Length: 8mm  &amp;  Color: Black</v>
      </c>
      <c r="B93" s="57" t="str">
        <f>'Copy paste to Here'!C97</f>
        <v>SEGHT14</v>
      </c>
      <c r="C93" s="57" t="s">
        <v>822</v>
      </c>
      <c r="D93" s="58">
        <f>Invoice!B97</f>
        <v>1</v>
      </c>
      <c r="E93" s="59">
        <f>'Shipping Invoice'!J97*$N$1</f>
        <v>70.98</v>
      </c>
      <c r="F93" s="59">
        <f t="shared" si="3"/>
        <v>70.98</v>
      </c>
      <c r="G93" s="60">
        <f t="shared" si="4"/>
        <v>70.98</v>
      </c>
      <c r="H93" s="63">
        <f t="shared" si="5"/>
        <v>70.98</v>
      </c>
    </row>
    <row r="94" spans="1:8" s="62" customFormat="1" ht="25.5">
      <c r="A94" s="56" t="str">
        <f>IF((LEN('Copy paste to Here'!G98))&gt;5,((CONCATENATE('Copy paste to Here'!G98," &amp; ",'Copy paste to Here'!D98,"  &amp;  ",'Copy paste to Here'!E98))),"Empty Cell")</f>
        <v>PVD plated surgical steel hinged segment ring, 14g (1.6mm) &amp; Length: 8mm  &amp;  Color: Gold</v>
      </c>
      <c r="B94" s="57" t="str">
        <f>'Copy paste to Here'!C98</f>
        <v>SEGHT14</v>
      </c>
      <c r="C94" s="57" t="s">
        <v>822</v>
      </c>
      <c r="D94" s="58">
        <f>Invoice!B98</f>
        <v>1</v>
      </c>
      <c r="E94" s="59">
        <f>'Shipping Invoice'!J98*$N$1</f>
        <v>70.98</v>
      </c>
      <c r="F94" s="59">
        <f t="shared" si="3"/>
        <v>70.98</v>
      </c>
      <c r="G94" s="60">
        <f t="shared" si="4"/>
        <v>70.98</v>
      </c>
      <c r="H94" s="63">
        <f t="shared" si="5"/>
        <v>70.98</v>
      </c>
    </row>
    <row r="95" spans="1:8" s="62" customFormat="1" ht="24">
      <c r="A95" s="56" t="str">
        <f>IF((LEN('Copy paste to Here'!G99))&gt;5,((CONCATENATE('Copy paste to Here'!G99," &amp; ",'Copy paste to Here'!D99,"  &amp;  ",'Copy paste to Here'!E99))),"Empty Cell")</f>
        <v xml:space="preserve">Surgical steel spiral, 20g (0.8mm) with two 3mm cones &amp; Length: 10mm  &amp;  </v>
      </c>
      <c r="B95" s="57" t="str">
        <f>'Copy paste to Here'!C99</f>
        <v>SP20CN</v>
      </c>
      <c r="C95" s="57" t="s">
        <v>824</v>
      </c>
      <c r="D95" s="58">
        <f>Invoice!B99</f>
        <v>2</v>
      </c>
      <c r="E95" s="59">
        <f>'Shipping Invoice'!J99*$N$1</f>
        <v>13.91</v>
      </c>
      <c r="F95" s="59">
        <f t="shared" si="3"/>
        <v>27.82</v>
      </c>
      <c r="G95" s="60">
        <f t="shared" si="4"/>
        <v>13.91</v>
      </c>
      <c r="H95" s="63">
        <f t="shared" si="5"/>
        <v>27.82</v>
      </c>
    </row>
    <row r="96" spans="1:8" s="62" customFormat="1" ht="24">
      <c r="A96" s="56" t="str">
        <f>IF((LEN('Copy paste to Here'!G100))&gt;5,((CONCATENATE('Copy paste to Here'!G100," &amp; ",'Copy paste to Here'!D100,"  &amp;  ",'Copy paste to Here'!E100))),"Empty Cell")</f>
        <v>Premium PVD plated surgical steel eyebrow spiral, 16g (1.2mm) with two 3mm balls &amp; Length: 8mm  &amp;  Color: Rainbow</v>
      </c>
      <c r="B96" s="57" t="str">
        <f>'Copy paste to Here'!C100</f>
        <v>SPETB</v>
      </c>
      <c r="C96" s="57" t="s">
        <v>606</v>
      </c>
      <c r="D96" s="58">
        <f>Invoice!B100</f>
        <v>2</v>
      </c>
      <c r="E96" s="59">
        <f>'Shipping Invoice'!J100*$N$1</f>
        <v>24.61</v>
      </c>
      <c r="F96" s="59">
        <f t="shared" si="3"/>
        <v>49.22</v>
      </c>
      <c r="G96" s="60">
        <f t="shared" si="4"/>
        <v>24.61</v>
      </c>
      <c r="H96" s="63">
        <f t="shared" si="5"/>
        <v>49.22</v>
      </c>
    </row>
    <row r="97" spans="1:8" s="62" customFormat="1" ht="24">
      <c r="A97" s="56" t="str">
        <f>IF((LEN('Copy paste to Here'!G101))&gt;5,((CONCATENATE('Copy paste to Here'!G101," &amp; ",'Copy paste to Here'!D101,"  &amp;  ",'Copy paste to Here'!E101))),"Empty Cell")</f>
        <v>Anodized surgical steel eyebrow spiral, 16g (1.2mm) with two 4mm balls &amp; Length: 6mm  &amp;  Color: Rainbow</v>
      </c>
      <c r="B97" s="57" t="str">
        <f>'Copy paste to Here'!C101</f>
        <v>SPETB4</v>
      </c>
      <c r="C97" s="57" t="s">
        <v>826</v>
      </c>
      <c r="D97" s="58">
        <f>Invoice!B101</f>
        <v>2</v>
      </c>
      <c r="E97" s="59">
        <f>'Shipping Invoice'!J101*$N$1</f>
        <v>23.9</v>
      </c>
      <c r="F97" s="59">
        <f t="shared" si="3"/>
        <v>47.8</v>
      </c>
      <c r="G97" s="60">
        <f t="shared" si="4"/>
        <v>23.9</v>
      </c>
      <c r="H97" s="63">
        <f t="shared" si="5"/>
        <v>47.8</v>
      </c>
    </row>
    <row r="98" spans="1:8" s="62" customFormat="1" ht="24">
      <c r="A98" s="56" t="str">
        <f>IF((LEN('Copy paste to Here'!G102))&gt;5,((CONCATENATE('Copy paste to Here'!G102," &amp; ",'Copy paste to Here'!D102,"  &amp;  ",'Copy paste to Here'!E102))),"Empty Cell")</f>
        <v>PVD plated surgical steel spiral, 18g (1mm) with two 3mm balls &amp; Length: 6mm  &amp;  Color: Gold</v>
      </c>
      <c r="B98" s="57" t="str">
        <f>'Copy paste to Here'!C102</f>
        <v>SPT18B3</v>
      </c>
      <c r="C98" s="57" t="s">
        <v>828</v>
      </c>
      <c r="D98" s="58">
        <f>Invoice!B102</f>
        <v>2</v>
      </c>
      <c r="E98" s="59">
        <f>'Shipping Invoice'!J102*$N$1</f>
        <v>24.61</v>
      </c>
      <c r="F98" s="59">
        <f t="shared" si="3"/>
        <v>49.22</v>
      </c>
      <c r="G98" s="60">
        <f t="shared" si="4"/>
        <v>24.61</v>
      </c>
      <c r="H98" s="63">
        <f t="shared" si="5"/>
        <v>49.22</v>
      </c>
    </row>
    <row r="99" spans="1:8" s="62" customFormat="1" ht="24">
      <c r="A99" s="56" t="str">
        <f>IF((LEN('Copy paste to Here'!G103))&gt;5,((CONCATENATE('Copy paste to Here'!G103," &amp; ",'Copy paste to Here'!D103,"  &amp;  ",'Copy paste to Here'!E103))),"Empty Cell")</f>
        <v>PVD plated surgical steel spiral, 18g (1mm) with two 3mm balls &amp; Length: 10mm  &amp;  Color: Black</v>
      </c>
      <c r="B99" s="57" t="str">
        <f>'Copy paste to Here'!C103</f>
        <v>SPT18B3</v>
      </c>
      <c r="C99" s="57" t="s">
        <v>828</v>
      </c>
      <c r="D99" s="58">
        <f>Invoice!B103</f>
        <v>4</v>
      </c>
      <c r="E99" s="59">
        <f>'Shipping Invoice'!J103*$N$1</f>
        <v>24.61</v>
      </c>
      <c r="F99" s="59">
        <f t="shared" si="3"/>
        <v>98.44</v>
      </c>
      <c r="G99" s="60">
        <f t="shared" si="4"/>
        <v>24.61</v>
      </c>
      <c r="H99" s="63">
        <f t="shared" si="5"/>
        <v>98.44</v>
      </c>
    </row>
    <row r="100" spans="1:8" s="62" customFormat="1" ht="24">
      <c r="A100" s="56" t="str">
        <f>IF((LEN('Copy paste to Here'!G104))&gt;5,((CONCATENATE('Copy paste to Here'!G104," &amp; ",'Copy paste to Here'!D104,"  &amp;  ",'Copy paste to Here'!E104))),"Empty Cell")</f>
        <v>Anodized surgical steel eyebrow spiral, 20g (0.8mm) with two 3mm balls &amp; Length: 6mm  &amp;  Color: Black</v>
      </c>
      <c r="B100" s="57" t="str">
        <f>'Copy paste to Here'!C104</f>
        <v>SPT20B</v>
      </c>
      <c r="C100" s="57" t="s">
        <v>830</v>
      </c>
      <c r="D100" s="58">
        <f>Invoice!B104</f>
        <v>2</v>
      </c>
      <c r="E100" s="59">
        <f>'Shipping Invoice'!J104*$N$1</f>
        <v>21.04</v>
      </c>
      <c r="F100" s="59">
        <f t="shared" si="3"/>
        <v>42.08</v>
      </c>
      <c r="G100" s="60">
        <f t="shared" si="4"/>
        <v>21.04</v>
      </c>
      <c r="H100" s="63">
        <f t="shared" si="5"/>
        <v>42.08</v>
      </c>
    </row>
    <row r="101" spans="1:8" s="62" customFormat="1" ht="24">
      <c r="A101" s="56" t="str">
        <f>IF((LEN('Copy paste to Here'!G105))&gt;5,((CONCATENATE('Copy paste to Here'!G105," &amp; ",'Copy paste to Here'!D105,"  &amp;  ",'Copy paste to Here'!E105))),"Empty Cell")</f>
        <v>Anodized surgical steel eyebrow spiral, 20g (0.8mm) with two 3mm balls &amp; Length: 10mm  &amp;  Color: Gold</v>
      </c>
      <c r="B101" s="57" t="str">
        <f>'Copy paste to Here'!C105</f>
        <v>SPT20B</v>
      </c>
      <c r="C101" s="57" t="s">
        <v>830</v>
      </c>
      <c r="D101" s="58">
        <f>Invoice!B105</f>
        <v>2</v>
      </c>
      <c r="E101" s="59">
        <f>'Shipping Invoice'!J105*$N$1</f>
        <v>21.04</v>
      </c>
      <c r="F101" s="59">
        <f t="shared" si="3"/>
        <v>42.08</v>
      </c>
      <c r="G101" s="60">
        <f t="shared" si="4"/>
        <v>21.04</v>
      </c>
      <c r="H101" s="63">
        <f t="shared" si="5"/>
        <v>42.08</v>
      </c>
    </row>
    <row r="102" spans="1:8" s="62" customFormat="1" ht="24">
      <c r="A102" s="56" t="str">
        <f>IF((LEN('Copy paste to Here'!G106))&gt;5,((CONCATENATE('Copy paste to Here'!G106," &amp; ",'Copy paste to Here'!D106,"  &amp;  ",'Copy paste to Here'!E106))),"Empty Cell")</f>
        <v xml:space="preserve">Bio flexible tongue retainer, 14g (1.6mm) with silicon O-ring &amp; Color: # 1 in picture  &amp;  </v>
      </c>
      <c r="B102" s="57" t="str">
        <f>'Copy paste to Here'!C106</f>
        <v>TR14</v>
      </c>
      <c r="C102" s="57" t="s">
        <v>650</v>
      </c>
      <c r="D102" s="58">
        <f>Invoice!B106</f>
        <v>29</v>
      </c>
      <c r="E102" s="59">
        <f>'Shipping Invoice'!J106*$N$1</f>
        <v>4.99</v>
      </c>
      <c r="F102" s="59">
        <f t="shared" si="3"/>
        <v>144.71</v>
      </c>
      <c r="G102" s="60">
        <f t="shared" si="4"/>
        <v>4.99</v>
      </c>
      <c r="H102" s="63">
        <f t="shared" si="5"/>
        <v>144.71</v>
      </c>
    </row>
    <row r="103" spans="1:8" s="62" customFormat="1" ht="25.5">
      <c r="A103" s="56" t="str">
        <f>IF((LEN('Copy paste to Here'!G107))&gt;5,((CONCATENATE('Copy paste to Here'!G107," &amp; ",'Copy paste to Here'!D107,"  &amp;  ",'Copy paste to Here'!E107))),"Empty Cell")</f>
        <v xml:space="preserve">Titanium G23 eyebrow barbell, 16g (1.2mm) with two 3mm balls &amp; Length: 12mm  &amp;  </v>
      </c>
      <c r="B103" s="57" t="str">
        <f>'Copy paste to Here'!C107</f>
        <v>UBBEB</v>
      </c>
      <c r="C103" s="57" t="s">
        <v>890</v>
      </c>
      <c r="D103" s="58">
        <f>Invoice!B107</f>
        <v>2</v>
      </c>
      <c r="E103" s="59">
        <f>'Shipping Invoice'!J107*$N$1</f>
        <v>35.31</v>
      </c>
      <c r="F103" s="59">
        <f t="shared" si="3"/>
        <v>70.62</v>
      </c>
      <c r="G103" s="60">
        <f t="shared" si="4"/>
        <v>35.31</v>
      </c>
      <c r="H103" s="63">
        <f t="shared" si="5"/>
        <v>70.62</v>
      </c>
    </row>
    <row r="104" spans="1:8" s="62" customFormat="1" ht="24">
      <c r="A104" s="56" t="str">
        <f>IF((LEN('Copy paste to Here'!G108))&gt;5,((CONCATENATE('Copy paste to Here'!G108," &amp; ",'Copy paste to Here'!D108,"  &amp;  ",'Copy paste to Here'!E108))),"Empty Cell")</f>
        <v xml:space="preserve">Titanium G23 eyebrow barbell, 1.2mm (16g) with two internally threaded 3mm balls &amp; Length: 10mm  &amp;  </v>
      </c>
      <c r="B104" s="57" t="str">
        <f>'Copy paste to Here'!C108</f>
        <v>UBBEBIN</v>
      </c>
      <c r="C104" s="57" t="s">
        <v>834</v>
      </c>
      <c r="D104" s="58">
        <f>Invoice!B108</f>
        <v>2</v>
      </c>
      <c r="E104" s="59">
        <f>'Shipping Invoice'!J108*$N$1</f>
        <v>63.13</v>
      </c>
      <c r="F104" s="59">
        <f t="shared" si="3"/>
        <v>126.26</v>
      </c>
      <c r="G104" s="60">
        <f t="shared" si="4"/>
        <v>63.13</v>
      </c>
      <c r="H104" s="63">
        <f t="shared" si="5"/>
        <v>126.26</v>
      </c>
    </row>
    <row r="105" spans="1:8" s="62" customFormat="1" ht="24">
      <c r="A105" s="56" t="str">
        <f>IF((LEN('Copy paste to Here'!G109))&gt;5,((CONCATENATE('Copy paste to Here'!G109," &amp; ",'Copy paste to Here'!D109,"  &amp;  ",'Copy paste to Here'!E109))),"Empty Cell")</f>
        <v xml:space="preserve">Titanium G23 belly banana, 14g (1.6mm) with an upper 5mm and a lower 8mm plain titanium ball &amp; Length: 8mm  &amp;  </v>
      </c>
      <c r="B105" s="57" t="str">
        <f>'Copy paste to Here'!C109</f>
        <v>UBNG</v>
      </c>
      <c r="C105" s="57" t="s">
        <v>836</v>
      </c>
      <c r="D105" s="58">
        <f>Invoice!B109</f>
        <v>2</v>
      </c>
      <c r="E105" s="59">
        <f>'Shipping Invoice'!J109*$N$1</f>
        <v>69.55</v>
      </c>
      <c r="F105" s="59">
        <f t="shared" si="3"/>
        <v>139.1</v>
      </c>
      <c r="G105" s="60">
        <f t="shared" si="4"/>
        <v>69.55</v>
      </c>
      <c r="H105" s="63">
        <f t="shared" si="5"/>
        <v>139.1</v>
      </c>
    </row>
    <row r="106" spans="1:8" s="62" customFormat="1" ht="24">
      <c r="A106" s="56" t="str">
        <f>IF((LEN('Copy paste to Here'!G110))&gt;5,((CONCATENATE('Copy paste to Here'!G110," &amp; ",'Copy paste to Here'!D110,"  &amp;  ",'Copy paste to Here'!E110))),"Empty Cell")</f>
        <v xml:space="preserve">Titanium G23 circular barbell, 16g (1.2mm) with two 3mm balls &amp; Length: 10mm  &amp;  </v>
      </c>
      <c r="B106" s="57" t="str">
        <f>'Copy paste to Here'!C110</f>
        <v>UCBEB</v>
      </c>
      <c r="C106" s="57" t="s">
        <v>838</v>
      </c>
      <c r="D106" s="58">
        <f>Invoice!B110</f>
        <v>2</v>
      </c>
      <c r="E106" s="59">
        <f>'Shipping Invoice'!J110*$N$1</f>
        <v>41.73</v>
      </c>
      <c r="F106" s="59">
        <f t="shared" si="3"/>
        <v>83.46</v>
      </c>
      <c r="G106" s="60">
        <f t="shared" si="4"/>
        <v>41.73</v>
      </c>
      <c r="H106" s="63">
        <f t="shared" si="5"/>
        <v>83.46</v>
      </c>
    </row>
    <row r="107" spans="1:8" s="62" customFormat="1" ht="24">
      <c r="A107" s="56" t="str">
        <f>IF((LEN('Copy paste to Here'!G111))&gt;5,((CONCATENATE('Copy paste to Here'!G111," &amp; ",'Copy paste to Here'!D111,"  &amp;  ",'Copy paste to Here'!E111))),"Empty Cell")</f>
        <v xml:space="preserve">Titanium G23 circular barbell, 16g (1.2mm) with two 3mm balls &amp; Length: 11mm  &amp;  </v>
      </c>
      <c r="B107" s="57" t="str">
        <f>'Copy paste to Here'!C111</f>
        <v>UCBEB</v>
      </c>
      <c r="C107" s="57" t="s">
        <v>838</v>
      </c>
      <c r="D107" s="58">
        <f>Invoice!B111</f>
        <v>2</v>
      </c>
      <c r="E107" s="59">
        <f>'Shipping Invoice'!J111*$N$1</f>
        <v>41.73</v>
      </c>
      <c r="F107" s="59">
        <f t="shared" si="3"/>
        <v>83.46</v>
      </c>
      <c r="G107" s="60">
        <f t="shared" si="4"/>
        <v>41.73</v>
      </c>
      <c r="H107" s="63">
        <f t="shared" si="5"/>
        <v>83.46</v>
      </c>
    </row>
    <row r="108" spans="1:8" s="62" customFormat="1" ht="24">
      <c r="A108" s="56" t="str">
        <f>IF((LEN('Copy paste to Here'!G112))&gt;5,((CONCATENATE('Copy paste to Here'!G112," &amp; ",'Copy paste to Here'!D112,"  &amp;  ",'Copy paste to Here'!E112))),"Empty Cell")</f>
        <v xml:space="preserve">Titanium G23 circular barbell, 16g (1.2mm) with two 3mm balls &amp; Length: 14mm  &amp;  </v>
      </c>
      <c r="B108" s="57" t="str">
        <f>'Copy paste to Here'!C112</f>
        <v>UCBEB</v>
      </c>
      <c r="C108" s="57" t="s">
        <v>838</v>
      </c>
      <c r="D108" s="58">
        <f>Invoice!B112</f>
        <v>2</v>
      </c>
      <c r="E108" s="59">
        <f>'Shipping Invoice'!J112*$N$1</f>
        <v>41.73</v>
      </c>
      <c r="F108" s="59">
        <f t="shared" si="3"/>
        <v>83.46</v>
      </c>
      <c r="G108" s="60">
        <f t="shared" si="4"/>
        <v>41.73</v>
      </c>
      <c r="H108" s="63">
        <f t="shared" si="5"/>
        <v>83.46</v>
      </c>
    </row>
    <row r="109" spans="1:8" s="62" customFormat="1" ht="24">
      <c r="A109" s="56" t="str">
        <f>IF((LEN('Copy paste to Here'!G113))&gt;5,((CONCATENATE('Copy paste to Here'!G113," &amp; ",'Copy paste to Here'!D113,"  &amp;  ",'Copy paste to Here'!E113))),"Empty Cell")</f>
        <v xml:space="preserve">Titanium G23 internally threaded labret, 1.2mm (16g) with a 3mm ball &amp; Length: 12mm  &amp;  </v>
      </c>
      <c r="B109" s="57" t="str">
        <f>'Copy paste to Here'!C113</f>
        <v>ULBB3IN</v>
      </c>
      <c r="C109" s="57" t="s">
        <v>840</v>
      </c>
      <c r="D109" s="58">
        <f>Invoice!B113</f>
        <v>2</v>
      </c>
      <c r="E109" s="59">
        <f>'Shipping Invoice'!J113*$N$1</f>
        <v>47.8</v>
      </c>
      <c r="F109" s="59">
        <f t="shared" si="3"/>
        <v>95.6</v>
      </c>
      <c r="G109" s="60">
        <f t="shared" si="4"/>
        <v>47.8</v>
      </c>
      <c r="H109" s="63">
        <f t="shared" si="5"/>
        <v>95.6</v>
      </c>
    </row>
    <row r="110" spans="1:8" s="62" customFormat="1" ht="24">
      <c r="A110" s="56" t="str">
        <f>IF((LEN('Copy paste to Here'!G114))&gt;5,((CONCATENATE('Copy paste to Here'!G114," &amp; ",'Copy paste to Here'!D114,"  &amp;  ",'Copy paste to Here'!E114))),"Empty Cell")</f>
        <v xml:space="preserve">Titanium G23 internally threaded labret, 1.2mm (16g) with a 3mm ball &amp; Length: 16mm  &amp;  </v>
      </c>
      <c r="B110" s="57" t="str">
        <f>'Copy paste to Here'!C114</f>
        <v>ULBB3IN</v>
      </c>
      <c r="C110" s="57" t="s">
        <v>840</v>
      </c>
      <c r="D110" s="58">
        <f>Invoice!B114</f>
        <v>6</v>
      </c>
      <c r="E110" s="59">
        <f>'Shipping Invoice'!J114*$N$1</f>
        <v>47.8</v>
      </c>
      <c r="F110" s="59">
        <f t="shared" si="3"/>
        <v>286.79999999999995</v>
      </c>
      <c r="G110" s="60">
        <f t="shared" si="4"/>
        <v>47.8</v>
      </c>
      <c r="H110" s="63">
        <f t="shared" si="5"/>
        <v>286.79999999999995</v>
      </c>
    </row>
    <row r="111" spans="1:8" s="62" customFormat="1" ht="25.5">
      <c r="A111" s="56" t="str">
        <f>IF((LEN('Copy paste to Here'!G115))&gt;5,((CONCATENATE('Copy paste to Here'!G115," &amp; ",'Copy paste to Here'!D115,"  &amp;  ",'Copy paste to Here'!E115))),"Empty Cell")</f>
        <v>Pack of 10 pcs. of bioflex barbell posts with external threading, 14g (1.6mm) &amp; Length: 16mm  &amp;  Color: Clear</v>
      </c>
      <c r="B111" s="57" t="str">
        <f>'Copy paste to Here'!C115</f>
        <v>XABB14G</v>
      </c>
      <c r="C111" s="57" t="s">
        <v>842</v>
      </c>
      <c r="D111" s="58">
        <f>Invoice!B115</f>
        <v>1</v>
      </c>
      <c r="E111" s="59">
        <f>'Shipping Invoice'!J115*$N$1</f>
        <v>27.82</v>
      </c>
      <c r="F111" s="59">
        <f t="shared" si="3"/>
        <v>27.82</v>
      </c>
      <c r="G111" s="60">
        <f t="shared" si="4"/>
        <v>27.82</v>
      </c>
      <c r="H111" s="63">
        <f t="shared" si="5"/>
        <v>27.82</v>
      </c>
    </row>
    <row r="112" spans="1:8" s="62" customFormat="1" ht="25.5">
      <c r="A112" s="56" t="str">
        <f>IF((LEN('Copy paste to Here'!G116))&gt;5,((CONCATENATE('Copy paste to Here'!G116," &amp; ",'Copy paste to Here'!D116,"  &amp;  ",'Copy paste to Here'!E116))),"Empty Cell")</f>
        <v>Pack of 10 pcs. of bioflex banana posts with external threading, 14g (1.6mm) &amp; Length: 10mm  &amp;  Color: Black</v>
      </c>
      <c r="B112" s="57" t="str">
        <f>'Copy paste to Here'!C116</f>
        <v>XABN14G</v>
      </c>
      <c r="C112" s="57" t="s">
        <v>844</v>
      </c>
      <c r="D112" s="58">
        <f>Invoice!B116</f>
        <v>1</v>
      </c>
      <c r="E112" s="59">
        <f>'Shipping Invoice'!J116*$N$1</f>
        <v>27.82</v>
      </c>
      <c r="F112" s="59">
        <f t="shared" si="3"/>
        <v>27.82</v>
      </c>
      <c r="G112" s="60">
        <f t="shared" si="4"/>
        <v>27.82</v>
      </c>
      <c r="H112" s="63">
        <f t="shared" si="5"/>
        <v>27.82</v>
      </c>
    </row>
    <row r="113" spans="1:8" s="62" customFormat="1" ht="24">
      <c r="A113" s="56" t="str">
        <f>IF((LEN('Copy paste to Here'!G117))&gt;5,((CONCATENATE('Copy paste to Here'!G117," &amp; ",'Copy paste to Here'!D117,"  &amp;  ",'Copy paste to Here'!E117))),"Empty Cell")</f>
        <v xml:space="preserve">Pack of 10 pcs. of 3mm high polished surgical steel balls with 1.2mm threading (16g) &amp;   &amp;  </v>
      </c>
      <c r="B113" s="57" t="str">
        <f>'Copy paste to Here'!C117</f>
        <v>XBAL3</v>
      </c>
      <c r="C113" s="57" t="s">
        <v>846</v>
      </c>
      <c r="D113" s="58">
        <f>Invoice!B117</f>
        <v>2</v>
      </c>
      <c r="E113" s="59">
        <f>'Shipping Invoice'!J117*$N$1</f>
        <v>21.76</v>
      </c>
      <c r="F113" s="59">
        <f t="shared" si="3"/>
        <v>43.52</v>
      </c>
      <c r="G113" s="60">
        <f t="shared" si="4"/>
        <v>21.76</v>
      </c>
      <c r="H113" s="63">
        <f t="shared" si="5"/>
        <v>43.52</v>
      </c>
    </row>
    <row r="114" spans="1:8" s="62" customFormat="1" ht="24">
      <c r="A114" s="56" t="str">
        <f>IF((LEN('Copy paste to Here'!G118))&gt;5,((CONCATENATE('Copy paste to Here'!G118," &amp; ",'Copy paste to Here'!D118,"  &amp;  ",'Copy paste to Here'!E118))),"Empty Cell")</f>
        <v xml:space="preserve">Pack of 10 pcs. of 3mm anodized surgical steel balls with threading 1.2mm (16g) &amp; Color: Rainbow  &amp;  </v>
      </c>
      <c r="B114" s="57" t="str">
        <f>'Copy paste to Here'!C118</f>
        <v>XBT3S</v>
      </c>
      <c r="C114" s="57" t="s">
        <v>848</v>
      </c>
      <c r="D114" s="58">
        <f>Invoice!B118</f>
        <v>1</v>
      </c>
      <c r="E114" s="59">
        <f>'Shipping Invoice'!J118*$N$1</f>
        <v>69.55</v>
      </c>
      <c r="F114" s="59">
        <f t="shared" si="3"/>
        <v>69.55</v>
      </c>
      <c r="G114" s="60">
        <f t="shared" si="4"/>
        <v>69.55</v>
      </c>
      <c r="H114" s="63">
        <f t="shared" si="5"/>
        <v>69.55</v>
      </c>
    </row>
    <row r="115" spans="1:8" s="62" customFormat="1" ht="24">
      <c r="A115" s="56" t="str">
        <f>IF((LEN('Copy paste to Here'!G119))&gt;5,((CONCATENATE('Copy paste to Here'!G119," &amp; ",'Copy paste to Here'!D119,"  &amp;  ",'Copy paste to Here'!E119))),"Empty Cell")</f>
        <v xml:space="preserve">Pack of 10 pcs. of 4mm anodized surgical steel balls with threading 1.6mm (14g) &amp; Color: Black  &amp;  </v>
      </c>
      <c r="B115" s="57" t="str">
        <f>'Copy paste to Here'!C119</f>
        <v>XBT4G</v>
      </c>
      <c r="C115" s="57" t="s">
        <v>850</v>
      </c>
      <c r="D115" s="58">
        <f>Invoice!B119</f>
        <v>1</v>
      </c>
      <c r="E115" s="59">
        <f>'Shipping Invoice'!J119*$N$1</f>
        <v>70.98</v>
      </c>
      <c r="F115" s="59">
        <f t="shared" si="3"/>
        <v>70.98</v>
      </c>
      <c r="G115" s="60">
        <f t="shared" si="4"/>
        <v>70.98</v>
      </c>
      <c r="H115" s="63">
        <f t="shared" si="5"/>
        <v>70.98</v>
      </c>
    </row>
    <row r="116" spans="1:8" s="62" customFormat="1" ht="24">
      <c r="A116" s="56" t="str">
        <f>IF((LEN('Copy paste to Here'!G120))&gt;5,((CONCATENATE('Copy paste to Here'!G120," &amp; ",'Copy paste to Here'!D120,"  &amp;  ",'Copy paste to Here'!E120))),"Empty Cell")</f>
        <v xml:space="preserve">Pack of 10 pcs. of 4mm anodized surgical steel cones with threading 1.6mm (14g) &amp; Color: Black  &amp;  </v>
      </c>
      <c r="B116" s="57" t="str">
        <f>'Copy paste to Here'!C120</f>
        <v>XCNT4G</v>
      </c>
      <c r="C116" s="57" t="s">
        <v>852</v>
      </c>
      <c r="D116" s="58">
        <f>Invoice!B120</f>
        <v>1</v>
      </c>
      <c r="E116" s="59">
        <f>'Shipping Invoice'!J120*$N$1</f>
        <v>69.91</v>
      </c>
      <c r="F116" s="59">
        <f t="shared" si="3"/>
        <v>69.91</v>
      </c>
      <c r="G116" s="60">
        <f t="shared" si="4"/>
        <v>69.91</v>
      </c>
      <c r="H116" s="63">
        <f t="shared" si="5"/>
        <v>69.91</v>
      </c>
    </row>
    <row r="117" spans="1:8" s="62" customFormat="1" ht="24">
      <c r="A117" s="56" t="str">
        <f>IF((LEN('Copy paste to Here'!G121))&gt;5,((CONCATENATE('Copy paste to Here'!G121," &amp; ",'Copy paste to Here'!D121,"  &amp;  ",'Copy paste to Here'!E121))),"Empty Cell")</f>
        <v xml:space="preserve">Pack of 10 pcs. of 3mm high polished surgical steel cones with threading 1.2mm (16g) &amp;   &amp;  </v>
      </c>
      <c r="B117" s="57" t="str">
        <f>'Copy paste to Here'!C121</f>
        <v>XCON3</v>
      </c>
      <c r="C117" s="57" t="s">
        <v>854</v>
      </c>
      <c r="D117" s="58">
        <f>Invoice!B121</f>
        <v>2</v>
      </c>
      <c r="E117" s="59">
        <f>'Shipping Invoice'!J121*$N$1</f>
        <v>21.4</v>
      </c>
      <c r="F117" s="59">
        <f t="shared" si="3"/>
        <v>42.8</v>
      </c>
      <c r="G117" s="60">
        <f t="shared" si="4"/>
        <v>21.4</v>
      </c>
      <c r="H117" s="63">
        <f t="shared" si="5"/>
        <v>42.8</v>
      </c>
    </row>
    <row r="118" spans="1:8" s="62" customFormat="1" ht="36">
      <c r="A118" s="56" t="str">
        <f>IF((LEN('Copy paste to Here'!G122))&gt;5,((CONCATENATE('Copy paste to Here'!G122," &amp; ",'Copy paste to Here'!D122,"  &amp;  ",'Copy paste to Here'!E122))),"Empty Cell")</f>
        <v xml:space="preserve">Pack of 10 pcs. of 3mm surgical steel half jewel balls with bezel set crystal with 1.2mm threading (16g) &amp; Crystal Color: Amethyst  &amp;  </v>
      </c>
      <c r="B118" s="57" t="str">
        <f>'Copy paste to Here'!C122</f>
        <v>XHJB3</v>
      </c>
      <c r="C118" s="57" t="s">
        <v>856</v>
      </c>
      <c r="D118" s="58">
        <f>Invoice!B122</f>
        <v>1</v>
      </c>
      <c r="E118" s="59">
        <f>'Shipping Invoice'!J122*$N$1</f>
        <v>131.97999999999999</v>
      </c>
      <c r="F118" s="59">
        <f t="shared" si="3"/>
        <v>131.97999999999999</v>
      </c>
      <c r="G118" s="60">
        <f t="shared" si="4"/>
        <v>131.97999999999999</v>
      </c>
      <c r="H118" s="63">
        <f t="shared" si="5"/>
        <v>131.97999999999999</v>
      </c>
    </row>
    <row r="119" spans="1:8" s="62" customFormat="1" ht="36">
      <c r="A119" s="56" t="str">
        <f>IF((LEN('Copy paste to Here'!G123))&gt;5,((CONCATENATE('Copy paste to Here'!G123," &amp; ",'Copy paste to Here'!D123,"  &amp;  ",'Copy paste to Here'!E123))),"Empty Cell")</f>
        <v xml:space="preserve">Pack of 10 pcs. of 3mm high polished surgical steel balls with bezel set crystal and with 1.2mm (16g) threading &amp; Crystal Color: Sapphire  &amp;  </v>
      </c>
      <c r="B119" s="57" t="str">
        <f>'Copy paste to Here'!C123</f>
        <v>XJB3</v>
      </c>
      <c r="C119" s="57" t="s">
        <v>858</v>
      </c>
      <c r="D119" s="58">
        <f>Invoice!B123</f>
        <v>1</v>
      </c>
      <c r="E119" s="59">
        <f>'Shipping Invoice'!J123*$N$1</f>
        <v>85.61</v>
      </c>
      <c r="F119" s="59">
        <f t="shared" si="3"/>
        <v>85.61</v>
      </c>
      <c r="G119" s="60">
        <f t="shared" si="4"/>
        <v>85.61</v>
      </c>
      <c r="H119" s="63">
        <f t="shared" si="5"/>
        <v>85.61</v>
      </c>
    </row>
    <row r="120" spans="1:8" s="62" customFormat="1" ht="36">
      <c r="A120" s="56" t="str">
        <f>IF((LEN('Copy paste to Here'!G124))&gt;5,((CONCATENATE('Copy paste to Here'!G124," &amp; ",'Copy paste to Here'!D124,"  &amp;  ",'Copy paste to Here'!E124))),"Empty Cell")</f>
        <v xml:space="preserve">Pack of 10 pcs. of 3mm high polished surgical steel balls with bezel set crystal and with 1.2mm (16g) threading &amp; Crystal Color: Jet  &amp;  </v>
      </c>
      <c r="B120" s="57" t="str">
        <f>'Copy paste to Here'!C124</f>
        <v>XJB3</v>
      </c>
      <c r="C120" s="57" t="s">
        <v>858</v>
      </c>
      <c r="D120" s="58">
        <f>Invoice!B124</f>
        <v>2</v>
      </c>
      <c r="E120" s="59">
        <f>'Shipping Invoice'!J124*$N$1</f>
        <v>85.61</v>
      </c>
      <c r="F120" s="59">
        <f t="shared" si="3"/>
        <v>171.22</v>
      </c>
      <c r="G120" s="60">
        <f t="shared" si="4"/>
        <v>85.61</v>
      </c>
      <c r="H120" s="63">
        <f t="shared" si="5"/>
        <v>171.22</v>
      </c>
    </row>
    <row r="121" spans="1:8" s="62" customFormat="1" ht="36">
      <c r="A121" s="56" t="str">
        <f>IF((LEN('Copy paste to Here'!G125))&gt;5,((CONCATENATE('Copy paste to Here'!G125," &amp; ",'Copy paste to Here'!D125,"  &amp;  ",'Copy paste to Here'!E125))),"Empty Cell")</f>
        <v xml:space="preserve">Pack of 10 pcs. of 4mm high polished surgical steel balls with bezel set crystal and with 1.6mm (14g) threading &amp; Crystal Color: Amethyst  &amp;  </v>
      </c>
      <c r="B121" s="57" t="str">
        <f>'Copy paste to Here'!C125</f>
        <v>XJB4</v>
      </c>
      <c r="C121" s="57" t="s">
        <v>860</v>
      </c>
      <c r="D121" s="58">
        <f>Invoice!B125</f>
        <v>1</v>
      </c>
      <c r="E121" s="59">
        <f>'Shipping Invoice'!J125*$N$1</f>
        <v>85.61</v>
      </c>
      <c r="F121" s="59">
        <f t="shared" si="3"/>
        <v>85.61</v>
      </c>
      <c r="G121" s="60">
        <f t="shared" si="4"/>
        <v>85.61</v>
      </c>
      <c r="H121" s="63">
        <f t="shared" si="5"/>
        <v>85.61</v>
      </c>
    </row>
    <row r="122" spans="1:8" s="62" customFormat="1" ht="36">
      <c r="A122" s="56" t="str">
        <f>IF((LEN('Copy paste to Here'!G126))&gt;5,((CONCATENATE('Copy paste to Here'!G126," &amp; ",'Copy paste to Here'!D126,"  &amp;  ",'Copy paste to Here'!E126))),"Empty Cell")</f>
        <v xml:space="preserve">Pack of 10 pcs. of 4mm anodized surgical steel balls with bezel set crystal and with 1.2mm threading (16g) &amp; Color: Black Anodized w/ Aquamarine crystal  &amp;  </v>
      </c>
      <c r="B122" s="57" t="str">
        <f>'Copy paste to Here'!C126</f>
        <v>XJBT4S</v>
      </c>
      <c r="C122" s="57" t="s">
        <v>862</v>
      </c>
      <c r="D122" s="58">
        <f>Invoice!B126</f>
        <v>1</v>
      </c>
      <c r="E122" s="59">
        <f>'Shipping Invoice'!J126*$N$1</f>
        <v>189.4</v>
      </c>
      <c r="F122" s="59">
        <f t="shared" si="3"/>
        <v>189.4</v>
      </c>
      <c r="G122" s="60">
        <f t="shared" si="4"/>
        <v>189.4</v>
      </c>
      <c r="H122" s="63">
        <f t="shared" si="5"/>
        <v>189.4</v>
      </c>
    </row>
    <row r="123" spans="1:8" s="62" customFormat="1" ht="24">
      <c r="A123" s="56" t="str">
        <f>IF((LEN('Copy paste to Here'!G127))&gt;5,((CONCATENATE('Copy paste to Here'!G127," &amp; ",'Copy paste to Here'!D127,"  &amp;  ",'Copy paste to Here'!E127))),"Empty Cell")</f>
        <v xml:space="preserve">Set of 10 pcs. of 3mm acrylic ball in solid colors with 16g (1.2mm) threading &amp; Color: Black  &amp;  </v>
      </c>
      <c r="B123" s="57" t="str">
        <f>'Copy paste to Here'!C127</f>
        <v>XSAB3</v>
      </c>
      <c r="C123" s="57" t="s">
        <v>865</v>
      </c>
      <c r="D123" s="58">
        <f>Invoice!B127</f>
        <v>1</v>
      </c>
      <c r="E123" s="59">
        <f>'Shipping Invoice'!J127*$N$1</f>
        <v>22.83</v>
      </c>
      <c r="F123" s="59">
        <f t="shared" si="3"/>
        <v>22.83</v>
      </c>
      <c r="G123" s="60">
        <f t="shared" si="4"/>
        <v>22.83</v>
      </c>
      <c r="H123" s="63">
        <f t="shared" si="5"/>
        <v>22.83</v>
      </c>
    </row>
    <row r="124" spans="1:8" s="62" customFormat="1" ht="24">
      <c r="A124" s="56" t="str">
        <f>IF((LEN('Copy paste to Here'!G128))&gt;5,((CONCATENATE('Copy paste to Here'!G128," &amp; ",'Copy paste to Here'!D128,"  &amp;  ",'Copy paste to Here'!E128))),"Empty Cell")</f>
        <v xml:space="preserve">Set of 10 pcs. of 3mm acrylic ball in solid colors with 16g (1.2mm) threading &amp; Color: Pink  &amp;  </v>
      </c>
      <c r="B124" s="57" t="str">
        <f>'Copy paste to Here'!C128</f>
        <v>XSAB3</v>
      </c>
      <c r="C124" s="57" t="s">
        <v>865</v>
      </c>
      <c r="D124" s="58">
        <f>Invoice!B128</f>
        <v>7</v>
      </c>
      <c r="E124" s="59">
        <f>'Shipping Invoice'!J128*$N$1</f>
        <v>22.83</v>
      </c>
      <c r="F124" s="59">
        <f t="shared" si="3"/>
        <v>159.81</v>
      </c>
      <c r="G124" s="60">
        <f t="shared" si="4"/>
        <v>22.83</v>
      </c>
      <c r="H124" s="63">
        <f t="shared" si="5"/>
        <v>159.81</v>
      </c>
    </row>
    <row r="125" spans="1:8" s="62" customFormat="1" ht="24">
      <c r="A125" s="56" t="str">
        <f>IF((LEN('Copy paste to Here'!G129))&gt;5,((CONCATENATE('Copy paste to Here'!G129," &amp; ",'Copy paste to Here'!D129,"  &amp;  ",'Copy paste to Here'!E129))),"Empty Cell")</f>
        <v xml:space="preserve">Set of 10 pcs. of 4mm acrylic ball in solid colors with 14g (1.6mm) threading &amp; Color: Black  &amp;  </v>
      </c>
      <c r="B125" s="57" t="str">
        <f>'Copy paste to Here'!C129</f>
        <v>XSAB4</v>
      </c>
      <c r="C125" s="57" t="s">
        <v>868</v>
      </c>
      <c r="D125" s="58">
        <f>Invoice!B129</f>
        <v>1</v>
      </c>
      <c r="E125" s="59">
        <f>'Shipping Invoice'!J129*$N$1</f>
        <v>22.83</v>
      </c>
      <c r="F125" s="59">
        <f t="shared" si="3"/>
        <v>22.83</v>
      </c>
      <c r="G125" s="60">
        <f t="shared" si="4"/>
        <v>22.83</v>
      </c>
      <c r="H125" s="63">
        <f t="shared" si="5"/>
        <v>22.83</v>
      </c>
    </row>
    <row r="126" spans="1:8" s="62" customFormat="1" ht="24">
      <c r="A126" s="56" t="str">
        <f>IF((LEN('Copy paste to Here'!G130))&gt;5,((CONCATENATE('Copy paste to Here'!G130," &amp; ",'Copy paste to Here'!D130,"  &amp;  ",'Copy paste to Here'!E130))),"Empty Cell")</f>
        <v xml:space="preserve">Set of 10 pcs. of 3mm solid color acrylic cones with 16g (1.2mm) threading &amp; Color: Black  &amp;  </v>
      </c>
      <c r="B126" s="57" t="str">
        <f>'Copy paste to Here'!C130</f>
        <v>XSACN3</v>
      </c>
      <c r="C126" s="57" t="s">
        <v>870</v>
      </c>
      <c r="D126" s="58">
        <f>Invoice!B130</f>
        <v>1</v>
      </c>
      <c r="E126" s="59">
        <f>'Shipping Invoice'!J130*$N$1</f>
        <v>26.4</v>
      </c>
      <c r="F126" s="59">
        <f t="shared" si="3"/>
        <v>26.4</v>
      </c>
      <c r="G126" s="60">
        <f t="shared" si="4"/>
        <v>26.4</v>
      </c>
      <c r="H126" s="63">
        <f t="shared" si="5"/>
        <v>26.4</v>
      </c>
    </row>
    <row r="127" spans="1:8" s="62" customFormat="1" ht="24">
      <c r="A127" s="56" t="str">
        <f>IF((LEN('Copy paste to Here'!G131))&gt;5,((CONCATENATE('Copy paste to Here'!G131," &amp; ",'Copy paste to Here'!D131,"  &amp;  ",'Copy paste to Here'!E131))),"Empty Cell")</f>
        <v xml:space="preserve">Set of 10 pcs. of 3mm solid color acrylic cones with 16g (1.2mm) threading &amp; Color: Pink  &amp;  </v>
      </c>
      <c r="B127" s="57" t="str">
        <f>'Copy paste to Here'!C131</f>
        <v>XSACN3</v>
      </c>
      <c r="C127" s="57" t="s">
        <v>870</v>
      </c>
      <c r="D127" s="58">
        <f>Invoice!B131</f>
        <v>3</v>
      </c>
      <c r="E127" s="59">
        <f>'Shipping Invoice'!J131*$N$1</f>
        <v>26.4</v>
      </c>
      <c r="F127" s="59">
        <f t="shared" si="3"/>
        <v>79.199999999999989</v>
      </c>
      <c r="G127" s="60">
        <f t="shared" si="4"/>
        <v>26.4</v>
      </c>
      <c r="H127" s="63">
        <f t="shared" si="5"/>
        <v>79.199999999999989</v>
      </c>
    </row>
    <row r="128" spans="1:8" s="62" customFormat="1" ht="24">
      <c r="A128" s="56" t="str">
        <f>IF((LEN('Copy paste to Here'!G132))&gt;5,((CONCATENATE('Copy paste to Here'!G132," &amp; ",'Copy paste to Here'!D132,"  &amp;  ",'Copy paste to Here'!E132))),"Empty Cell")</f>
        <v xml:space="preserve">Set of 10 pcs. of 4mm solid color acrylic cones with 14g (1.6mm) threading &amp; Color: Black  &amp;  </v>
      </c>
      <c r="B128" s="57" t="str">
        <f>'Copy paste to Here'!C132</f>
        <v>XSACN4</v>
      </c>
      <c r="C128" s="57" t="s">
        <v>872</v>
      </c>
      <c r="D128" s="58">
        <f>Invoice!B132</f>
        <v>1</v>
      </c>
      <c r="E128" s="59">
        <f>'Shipping Invoice'!J132*$N$1</f>
        <v>26.4</v>
      </c>
      <c r="F128" s="59">
        <f t="shared" si="3"/>
        <v>26.4</v>
      </c>
      <c r="G128" s="60">
        <f t="shared" si="4"/>
        <v>26.4</v>
      </c>
      <c r="H128" s="63">
        <f t="shared" si="5"/>
        <v>26.4</v>
      </c>
    </row>
    <row r="129" spans="1:8" s="62" customFormat="1" ht="24">
      <c r="A129" s="56" t="str">
        <f>IF((LEN('Copy paste to Here'!G133))&gt;5,((CONCATENATE('Copy paste to Here'!G133," &amp; ",'Copy paste to Here'!D133,"  &amp;  ",'Copy paste to Here'!E133))),"Empty Cell")</f>
        <v xml:space="preserve">Set of 10 pcs. of 4mm solid color acrylic cones with 14g (1.6mm) threading &amp; Color: White  &amp;  </v>
      </c>
      <c r="B129" s="57" t="str">
        <f>'Copy paste to Here'!C133</f>
        <v>XSACN4</v>
      </c>
      <c r="C129" s="57" t="s">
        <v>872</v>
      </c>
      <c r="D129" s="58">
        <f>Invoice!B133</f>
        <v>1</v>
      </c>
      <c r="E129" s="59">
        <f>'Shipping Invoice'!J133*$N$1</f>
        <v>26.4</v>
      </c>
      <c r="F129" s="59">
        <f t="shared" si="3"/>
        <v>26.4</v>
      </c>
      <c r="G129" s="60">
        <f t="shared" si="4"/>
        <v>26.4</v>
      </c>
      <c r="H129" s="63">
        <f t="shared" si="5"/>
        <v>26.4</v>
      </c>
    </row>
    <row r="130" spans="1:8" s="62" customFormat="1" ht="25.5">
      <c r="A130" s="56" t="str">
        <f>IF((LEN('Copy paste to Here'!G134))&gt;5,((CONCATENATE('Copy paste to Here'!G134," &amp; ",'Copy paste to Here'!D134,"  &amp;  ",'Copy paste to Here'!E134))),"Empty Cell")</f>
        <v xml:space="preserve">Pack of 10 pcs. of high polished titanium G23 circular barbell posts threading 16g (1.2mm)  &amp; Length: 8mm  &amp;  </v>
      </c>
      <c r="B130" s="57" t="str">
        <f>'Copy paste to Here'!C134</f>
        <v>XUCB16G</v>
      </c>
      <c r="C130" s="57" t="s">
        <v>874</v>
      </c>
      <c r="D130" s="58">
        <f>Invoice!B134</f>
        <v>1</v>
      </c>
      <c r="E130" s="59">
        <f>'Shipping Invoice'!J134*$N$1</f>
        <v>174.78</v>
      </c>
      <c r="F130" s="59">
        <f t="shared" si="3"/>
        <v>174.78</v>
      </c>
      <c r="G130" s="60">
        <f t="shared" si="4"/>
        <v>174.78</v>
      </c>
      <c r="H130" s="63">
        <f t="shared" si="5"/>
        <v>174.78</v>
      </c>
    </row>
    <row r="131" spans="1:8" s="62" customFormat="1" ht="24">
      <c r="A131" s="56" t="str">
        <f>IF((LEN('Copy paste to Here'!G135))&gt;5,((CONCATENATE('Copy paste to Here'!G135," &amp; ",'Copy paste to Here'!D135,"  &amp;  ",'Copy paste to Here'!E135))),"Empty Cell")</f>
        <v xml:space="preserve">Set of 10 pcs. of 3mm acrylic UV balls with 16g (1.2mm) threading &amp; Color: Clear  &amp;  </v>
      </c>
      <c r="B131" s="57" t="str">
        <f>'Copy paste to Here'!C135</f>
        <v>XUVB3</v>
      </c>
      <c r="C131" s="57" t="s">
        <v>876</v>
      </c>
      <c r="D131" s="58">
        <f>Invoice!B135</f>
        <v>1</v>
      </c>
      <c r="E131" s="59">
        <f>'Shipping Invoice'!J135*$N$1</f>
        <v>22.83</v>
      </c>
      <c r="F131" s="59">
        <f t="shared" si="3"/>
        <v>22.83</v>
      </c>
      <c r="G131" s="60">
        <f t="shared" si="4"/>
        <v>22.83</v>
      </c>
      <c r="H131" s="63">
        <f t="shared" si="5"/>
        <v>22.83</v>
      </c>
    </row>
    <row r="132" spans="1:8" s="62" customFormat="1" ht="24">
      <c r="A132" s="56" t="str">
        <f>IF((LEN('Copy paste to Here'!G136))&gt;5,((CONCATENATE('Copy paste to Here'!G136," &amp; ",'Copy paste to Here'!D136,"  &amp;  ",'Copy paste to Here'!E136))),"Empty Cell")</f>
        <v xml:space="preserve">Set of 10 pcs. of 3mm acrylic UV balls with 16g (1.2mm) threading &amp; Color: Pink  &amp;  </v>
      </c>
      <c r="B132" s="57" t="str">
        <f>'Copy paste to Here'!C136</f>
        <v>XUVB3</v>
      </c>
      <c r="C132" s="57" t="s">
        <v>876</v>
      </c>
      <c r="D132" s="58">
        <f>Invoice!B136</f>
        <v>1</v>
      </c>
      <c r="E132" s="59">
        <f>'Shipping Invoice'!J136*$N$1</f>
        <v>22.83</v>
      </c>
      <c r="F132" s="59">
        <f t="shared" si="3"/>
        <v>22.83</v>
      </c>
      <c r="G132" s="60">
        <f t="shared" si="4"/>
        <v>22.83</v>
      </c>
      <c r="H132" s="63">
        <f t="shared" si="5"/>
        <v>22.83</v>
      </c>
    </row>
    <row r="133" spans="1:8" s="62" customFormat="1" ht="24">
      <c r="A133" s="56" t="str">
        <f>IF((LEN('Copy paste to Here'!G137))&gt;5,((CONCATENATE('Copy paste to Here'!G137," &amp; ",'Copy paste to Here'!D137,"  &amp;  ",'Copy paste to Here'!E137))),"Empty Cell")</f>
        <v xml:space="preserve">Set of 10 pcs. of 4mm acrylic UV balls with 14g (1.6mm) threading &amp; Color: Black  &amp;  </v>
      </c>
      <c r="B133" s="57" t="str">
        <f>'Copy paste to Here'!C137</f>
        <v>XUVB4</v>
      </c>
      <c r="C133" s="57" t="s">
        <v>878</v>
      </c>
      <c r="D133" s="58">
        <f>Invoice!B137</f>
        <v>1</v>
      </c>
      <c r="E133" s="59">
        <f>'Shipping Invoice'!J137*$N$1</f>
        <v>22.83</v>
      </c>
      <c r="F133" s="59">
        <f t="shared" si="3"/>
        <v>22.83</v>
      </c>
      <c r="G133" s="60">
        <f t="shared" si="4"/>
        <v>22.83</v>
      </c>
      <c r="H133" s="63">
        <f t="shared" si="5"/>
        <v>22.83</v>
      </c>
    </row>
    <row r="134" spans="1:8" s="62" customFormat="1" ht="24">
      <c r="A134" s="56" t="str">
        <f>IF((LEN('Copy paste to Here'!G138))&gt;5,((CONCATENATE('Copy paste to Here'!G138," &amp; ",'Copy paste to Here'!D138,"  &amp;  ",'Copy paste to Here'!E138))),"Empty Cell")</f>
        <v xml:space="preserve">Set of 10 pcs. of 4mm acrylic UV cones with 14g (1.6mm) threading &amp; Color: Black  &amp;  </v>
      </c>
      <c r="B134" s="57" t="str">
        <f>'Copy paste to Here'!C138</f>
        <v>XUVCN4</v>
      </c>
      <c r="C134" s="57" t="s">
        <v>880</v>
      </c>
      <c r="D134" s="58">
        <f>Invoice!B138</f>
        <v>1</v>
      </c>
      <c r="E134" s="59">
        <f>'Shipping Invoice'!J138*$N$1</f>
        <v>26.4</v>
      </c>
      <c r="F134" s="59">
        <f t="shared" si="3"/>
        <v>26.4</v>
      </c>
      <c r="G134" s="60">
        <f t="shared" si="4"/>
        <v>26.4</v>
      </c>
      <c r="H134" s="63">
        <f t="shared" si="5"/>
        <v>26.4</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13623.419999999991</v>
      </c>
      <c r="G1000" s="60"/>
      <c r="H1000" s="61">
        <f t="shared" ref="H1000:H1007" si="49">F1000*$E$14</f>
        <v>13623.419999999991</v>
      </c>
    </row>
    <row r="1001" spans="1:8" s="62" customFormat="1">
      <c r="A1001" s="56" t="str">
        <f>'[2]Copy paste to Here'!T2</f>
        <v>SHIPPING HANDLING</v>
      </c>
      <c r="B1001" s="75"/>
      <c r="C1001" s="75"/>
      <c r="D1001" s="76"/>
      <c r="E1001" s="67"/>
      <c r="F1001" s="59">
        <f>Invoice!J140</f>
        <v>-5449.3679999999968</v>
      </c>
      <c r="G1001" s="60"/>
      <c r="H1001" s="61">
        <f t="shared" si="49"/>
        <v>-5449.3679999999968</v>
      </c>
    </row>
    <row r="1002" spans="1:8" s="62" customFormat="1" outlineLevel="1">
      <c r="A1002" s="56" t="str">
        <f>'[2]Copy paste to Here'!T3</f>
        <v>DISCOUNT</v>
      </c>
      <c r="B1002" s="75"/>
      <c r="C1002" s="75"/>
      <c r="D1002" s="76"/>
      <c r="E1002" s="67"/>
      <c r="F1002" s="59">
        <f>Invoice!J141</f>
        <v>0</v>
      </c>
      <c r="G1002" s="60"/>
      <c r="H1002" s="61">
        <f t="shared" si="49"/>
        <v>0</v>
      </c>
    </row>
    <row r="1003" spans="1:8" s="62" customFormat="1">
      <c r="A1003" s="56" t="str">
        <f>'[2]Copy paste to Here'!T4</f>
        <v>Total:</v>
      </c>
      <c r="B1003" s="75"/>
      <c r="C1003" s="75"/>
      <c r="D1003" s="76"/>
      <c r="E1003" s="67"/>
      <c r="F1003" s="59">
        <f>SUM(F1000:F1002)</f>
        <v>8174.0519999999942</v>
      </c>
      <c r="G1003" s="60"/>
      <c r="H1003" s="61">
        <f t="shared" si="49"/>
        <v>8174.0519999999942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13623.419999999991</v>
      </c>
    </row>
    <row r="1010" spans="1:8" s="21" customFormat="1">
      <c r="A1010" s="22"/>
      <c r="E1010" s="21" t="s">
        <v>182</v>
      </c>
      <c r="H1010" s="84">
        <f>(SUMIF($A$1000:$A$1008,"Total:",$H$1000:$H$1008))</f>
        <v>8174.0519999999942</v>
      </c>
    </row>
    <row r="1011" spans="1:8" s="21" customFormat="1">
      <c r="E1011" s="21" t="s">
        <v>183</v>
      </c>
      <c r="H1011" s="85">
        <f>H1013-H1012</f>
        <v>7639.3</v>
      </c>
    </row>
    <row r="1012" spans="1:8" s="21" customFormat="1">
      <c r="E1012" s="21" t="s">
        <v>184</v>
      </c>
      <c r="H1012" s="85">
        <f>ROUND((H1013*7)/107,2)</f>
        <v>534.75</v>
      </c>
    </row>
    <row r="1013" spans="1:8" s="21" customFormat="1">
      <c r="E1013" s="22" t="s">
        <v>185</v>
      </c>
      <c r="H1013" s="86">
        <f>ROUND((SUMIF($A$1000:$A$1008,"Total:",$H$1000:$H$1008)),2)</f>
        <v>8174.05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7"/>
  <sheetViews>
    <sheetView workbookViewId="0">
      <selection activeCell="A5" sqref="A5"/>
    </sheetView>
  </sheetViews>
  <sheetFormatPr defaultRowHeight="15"/>
  <sheetData>
    <row r="1" spans="1:1">
      <c r="A1" s="2" t="s">
        <v>586</v>
      </c>
    </row>
    <row r="2" spans="1:1">
      <c r="A2" s="2" t="s">
        <v>722</v>
      </c>
    </row>
    <row r="3" spans="1:1">
      <c r="A3" s="2" t="s">
        <v>722</v>
      </c>
    </row>
    <row r="4" spans="1:1">
      <c r="A4" s="2" t="s">
        <v>722</v>
      </c>
    </row>
    <row r="5" spans="1:1">
      <c r="A5" s="2" t="s">
        <v>724</v>
      </c>
    </row>
    <row r="6" spans="1:1">
      <c r="A6" s="2" t="s">
        <v>724</v>
      </c>
    </row>
    <row r="7" spans="1:1">
      <c r="A7" s="2" t="s">
        <v>724</v>
      </c>
    </row>
    <row r="8" spans="1:1">
      <c r="A8" s="2" t="s">
        <v>882</v>
      </c>
    </row>
    <row r="9" spans="1:1">
      <c r="A9" s="2" t="s">
        <v>729</v>
      </c>
    </row>
    <row r="10" spans="1:1">
      <c r="A10" s="2" t="s">
        <v>109</v>
      </c>
    </row>
    <row r="11" spans="1:1">
      <c r="A11" s="2" t="s">
        <v>732</v>
      </c>
    </row>
    <row r="12" spans="1:1">
      <c r="A12" s="2" t="s">
        <v>732</v>
      </c>
    </row>
    <row r="13" spans="1:1">
      <c r="A13" s="2" t="s">
        <v>732</v>
      </c>
    </row>
    <row r="14" spans="1:1">
      <c r="A14" s="2" t="s">
        <v>734</v>
      </c>
    </row>
    <row r="15" spans="1:1">
      <c r="A15" s="2" t="s">
        <v>736</v>
      </c>
    </row>
    <row r="16" spans="1:1">
      <c r="A16" s="2" t="s">
        <v>883</v>
      </c>
    </row>
    <row r="17" spans="1:1">
      <c r="A17" s="2" t="s">
        <v>884</v>
      </c>
    </row>
    <row r="18" spans="1:1">
      <c r="A18" s="2" t="s">
        <v>741</v>
      </c>
    </row>
    <row r="19" spans="1:1">
      <c r="A19" s="2" t="s">
        <v>741</v>
      </c>
    </row>
    <row r="20" spans="1:1">
      <c r="A20" s="2" t="s">
        <v>741</v>
      </c>
    </row>
    <row r="21" spans="1:1">
      <c r="A21" s="2" t="s">
        <v>743</v>
      </c>
    </row>
    <row r="22" spans="1:1">
      <c r="A22" s="2" t="s">
        <v>745</v>
      </c>
    </row>
    <row r="23" spans="1:1">
      <c r="A23" s="2" t="s">
        <v>747</v>
      </c>
    </row>
    <row r="24" spans="1:1">
      <c r="A24" s="2" t="s">
        <v>749</v>
      </c>
    </row>
    <row r="25" spans="1:1">
      <c r="A25" s="2" t="s">
        <v>751</v>
      </c>
    </row>
    <row r="26" spans="1:1">
      <c r="A26" s="2" t="s">
        <v>753</v>
      </c>
    </row>
    <row r="27" spans="1:1">
      <c r="A27" s="2" t="s">
        <v>755</v>
      </c>
    </row>
    <row r="28" spans="1:1">
      <c r="A28" s="2" t="s">
        <v>757</v>
      </c>
    </row>
    <row r="29" spans="1:1">
      <c r="A29" s="2" t="s">
        <v>759</v>
      </c>
    </row>
    <row r="30" spans="1:1">
      <c r="A30" s="2" t="s">
        <v>759</v>
      </c>
    </row>
    <row r="31" spans="1:1">
      <c r="A31" s="2" t="s">
        <v>761</v>
      </c>
    </row>
    <row r="32" spans="1:1">
      <c r="A32" s="2" t="s">
        <v>763</v>
      </c>
    </row>
    <row r="33" spans="1:1">
      <c r="A33" s="2" t="s">
        <v>763</v>
      </c>
    </row>
    <row r="34" spans="1:1">
      <c r="A34" s="2" t="s">
        <v>765</v>
      </c>
    </row>
    <row r="35" spans="1:1">
      <c r="A35" s="2" t="s">
        <v>765</v>
      </c>
    </row>
    <row r="36" spans="1:1">
      <c r="A36" s="2" t="s">
        <v>767</v>
      </c>
    </row>
    <row r="37" spans="1:1">
      <c r="A37" s="2" t="s">
        <v>769</v>
      </c>
    </row>
    <row r="38" spans="1:1">
      <c r="A38" s="2" t="s">
        <v>771</v>
      </c>
    </row>
    <row r="39" spans="1:1">
      <c r="A39" s="2" t="s">
        <v>773</v>
      </c>
    </row>
    <row r="40" spans="1:1">
      <c r="A40" s="2" t="s">
        <v>773</v>
      </c>
    </row>
    <row r="41" spans="1:1">
      <c r="A41" s="2" t="s">
        <v>775</v>
      </c>
    </row>
    <row r="42" spans="1:1">
      <c r="A42" s="2" t="s">
        <v>775</v>
      </c>
    </row>
    <row r="43" spans="1:1">
      <c r="A43" s="2" t="s">
        <v>777</v>
      </c>
    </row>
    <row r="44" spans="1:1">
      <c r="A44" s="2" t="s">
        <v>777</v>
      </c>
    </row>
    <row r="45" spans="1:1">
      <c r="A45" s="2" t="s">
        <v>779</v>
      </c>
    </row>
    <row r="46" spans="1:1">
      <c r="A46" s="2" t="s">
        <v>779</v>
      </c>
    </row>
    <row r="47" spans="1:1">
      <c r="A47" s="2" t="s">
        <v>781</v>
      </c>
    </row>
    <row r="48" spans="1:1">
      <c r="A48" s="2" t="s">
        <v>781</v>
      </c>
    </row>
    <row r="49" spans="1:1">
      <c r="A49" s="2" t="s">
        <v>782</v>
      </c>
    </row>
    <row r="50" spans="1:1">
      <c r="A50" s="2" t="s">
        <v>784</v>
      </c>
    </row>
    <row r="51" spans="1:1">
      <c r="A51" s="2" t="s">
        <v>784</v>
      </c>
    </row>
    <row r="52" spans="1:1">
      <c r="A52" s="2" t="s">
        <v>784</v>
      </c>
    </row>
    <row r="53" spans="1:1">
      <c r="A53" s="2" t="s">
        <v>786</v>
      </c>
    </row>
    <row r="54" spans="1:1">
      <c r="A54" s="2" t="s">
        <v>788</v>
      </c>
    </row>
    <row r="55" spans="1:1">
      <c r="A55" s="2" t="s">
        <v>885</v>
      </c>
    </row>
    <row r="56" spans="1:1">
      <c r="A56" s="2" t="s">
        <v>886</v>
      </c>
    </row>
    <row r="57" spans="1:1">
      <c r="A57" s="2" t="s">
        <v>887</v>
      </c>
    </row>
    <row r="58" spans="1:1">
      <c r="A58" s="2" t="s">
        <v>795</v>
      </c>
    </row>
    <row r="59" spans="1:1">
      <c r="A59" s="2" t="s">
        <v>888</v>
      </c>
    </row>
    <row r="60" spans="1:1">
      <c r="A60" s="2" t="s">
        <v>800</v>
      </c>
    </row>
    <row r="61" spans="1:1">
      <c r="A61" s="2" t="s">
        <v>800</v>
      </c>
    </row>
    <row r="62" spans="1:1">
      <c r="A62" s="2" t="s">
        <v>800</v>
      </c>
    </row>
    <row r="63" spans="1:1">
      <c r="A63" s="2" t="s">
        <v>802</v>
      </c>
    </row>
    <row r="64" spans="1:1">
      <c r="A64" s="2" t="s">
        <v>889</v>
      </c>
    </row>
    <row r="65" spans="1:1">
      <c r="A65" s="2" t="s">
        <v>889</v>
      </c>
    </row>
    <row r="66" spans="1:1">
      <c r="A66" s="2" t="s">
        <v>889</v>
      </c>
    </row>
    <row r="67" spans="1:1">
      <c r="A67" s="2" t="s">
        <v>806</v>
      </c>
    </row>
    <row r="68" spans="1:1">
      <c r="A68" s="2" t="s">
        <v>808</v>
      </c>
    </row>
    <row r="69" spans="1:1">
      <c r="A69" s="2" t="s">
        <v>810</v>
      </c>
    </row>
    <row r="70" spans="1:1">
      <c r="A70" s="2" t="s">
        <v>813</v>
      </c>
    </row>
    <row r="71" spans="1:1">
      <c r="A71" s="2" t="s">
        <v>815</v>
      </c>
    </row>
    <row r="72" spans="1:1">
      <c r="A72" s="2" t="s">
        <v>817</v>
      </c>
    </row>
    <row r="73" spans="1:1">
      <c r="A73" s="2" t="s">
        <v>631</v>
      </c>
    </row>
    <row r="74" spans="1:1">
      <c r="A74" s="2" t="s">
        <v>820</v>
      </c>
    </row>
    <row r="75" spans="1:1">
      <c r="A75" s="2" t="s">
        <v>820</v>
      </c>
    </row>
    <row r="76" spans="1:1">
      <c r="A76" s="2" t="s">
        <v>822</v>
      </c>
    </row>
    <row r="77" spans="1:1">
      <c r="A77" s="2" t="s">
        <v>822</v>
      </c>
    </row>
    <row r="78" spans="1:1">
      <c r="A78" s="2" t="s">
        <v>824</v>
      </c>
    </row>
    <row r="79" spans="1:1">
      <c r="A79" s="2" t="s">
        <v>606</v>
      </c>
    </row>
    <row r="80" spans="1:1">
      <c r="A80" s="2" t="s">
        <v>826</v>
      </c>
    </row>
    <row r="81" spans="1:1">
      <c r="A81" s="2" t="s">
        <v>828</v>
      </c>
    </row>
    <row r="82" spans="1:1">
      <c r="A82" s="2" t="s">
        <v>828</v>
      </c>
    </row>
    <row r="83" spans="1:1">
      <c r="A83" s="2" t="s">
        <v>830</v>
      </c>
    </row>
    <row r="84" spans="1:1">
      <c r="A84" s="2" t="s">
        <v>830</v>
      </c>
    </row>
    <row r="85" spans="1:1">
      <c r="A85" s="2" t="s">
        <v>650</v>
      </c>
    </row>
    <row r="86" spans="1:1">
      <c r="A86" s="2" t="s">
        <v>890</v>
      </c>
    </row>
    <row r="87" spans="1:1">
      <c r="A87" s="2" t="s">
        <v>834</v>
      </c>
    </row>
    <row r="88" spans="1:1">
      <c r="A88" s="2" t="s">
        <v>836</v>
      </c>
    </row>
    <row r="89" spans="1:1">
      <c r="A89" s="2" t="s">
        <v>838</v>
      </c>
    </row>
    <row r="90" spans="1:1">
      <c r="A90" s="2" t="s">
        <v>838</v>
      </c>
    </row>
    <row r="91" spans="1:1">
      <c r="A91" s="2" t="s">
        <v>838</v>
      </c>
    </row>
    <row r="92" spans="1:1">
      <c r="A92" s="2" t="s">
        <v>840</v>
      </c>
    </row>
    <row r="93" spans="1:1">
      <c r="A93" s="2" t="s">
        <v>840</v>
      </c>
    </row>
    <row r="94" spans="1:1">
      <c r="A94" s="2" t="s">
        <v>842</v>
      </c>
    </row>
    <row r="95" spans="1:1">
      <c r="A95" s="2" t="s">
        <v>844</v>
      </c>
    </row>
    <row r="96" spans="1:1">
      <c r="A96" s="2" t="s">
        <v>846</v>
      </c>
    </row>
    <row r="97" spans="1:1">
      <c r="A97" s="2" t="s">
        <v>848</v>
      </c>
    </row>
    <row r="98" spans="1:1">
      <c r="A98" s="2" t="s">
        <v>850</v>
      </c>
    </row>
    <row r="99" spans="1:1">
      <c r="A99" s="2" t="s">
        <v>852</v>
      </c>
    </row>
    <row r="100" spans="1:1">
      <c r="A100" s="2" t="s">
        <v>854</v>
      </c>
    </row>
    <row r="101" spans="1:1">
      <c r="A101" s="2" t="s">
        <v>856</v>
      </c>
    </row>
    <row r="102" spans="1:1">
      <c r="A102" s="2" t="s">
        <v>858</v>
      </c>
    </row>
    <row r="103" spans="1:1">
      <c r="A103" s="2" t="s">
        <v>858</v>
      </c>
    </row>
    <row r="104" spans="1:1">
      <c r="A104" s="2" t="s">
        <v>860</v>
      </c>
    </row>
    <row r="105" spans="1:1">
      <c r="A105" s="2" t="s">
        <v>862</v>
      </c>
    </row>
    <row r="106" spans="1:1">
      <c r="A106" s="2" t="s">
        <v>865</v>
      </c>
    </row>
    <row r="107" spans="1:1">
      <c r="A107" s="2" t="s">
        <v>865</v>
      </c>
    </row>
    <row r="108" spans="1:1">
      <c r="A108" s="2" t="s">
        <v>868</v>
      </c>
    </row>
    <row r="109" spans="1:1">
      <c r="A109" s="2" t="s">
        <v>870</v>
      </c>
    </row>
    <row r="110" spans="1:1">
      <c r="A110" s="2" t="s">
        <v>870</v>
      </c>
    </row>
    <row r="111" spans="1:1">
      <c r="A111" s="2" t="s">
        <v>872</v>
      </c>
    </row>
    <row r="112" spans="1:1">
      <c r="A112" s="2" t="s">
        <v>872</v>
      </c>
    </row>
    <row r="113" spans="1:1">
      <c r="A113" s="2" t="s">
        <v>874</v>
      </c>
    </row>
    <row r="114" spans="1:1">
      <c r="A114" s="2" t="s">
        <v>876</v>
      </c>
    </row>
    <row r="115" spans="1:1">
      <c r="A115" s="2" t="s">
        <v>876</v>
      </c>
    </row>
    <row r="116" spans="1:1">
      <c r="A116" s="2" t="s">
        <v>878</v>
      </c>
    </row>
    <row r="117" spans="1:1">
      <c r="A117" s="2" t="s">
        <v>880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2024-06-06T08:56:34Z</cp:lastPrinted>
  <dcterms:created xsi:type="dcterms:W3CDTF">2009-06-02T18:56:54Z</dcterms:created>
  <dcterms:modified xsi:type="dcterms:W3CDTF">2024-06-06T08:58:27Z</dcterms:modified>
</cp:coreProperties>
</file>