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5C5BD96-BF1A-44F5-BF60-24D98CC3D127}" xr6:coauthVersionLast="47" xr6:coauthVersionMax="47" xr10:uidLastSave="{00000000-0000-0000-0000-000000000000}"/>
  <bookViews>
    <workbookView xWindow="28680" yWindow="-120" windowWidth="29040" windowHeight="15840" xr2:uid="{00000000-000D-0000-FFFF-FFFF00000000}"/>
  </bookViews>
  <sheets>
    <sheet name="Invoice " sheetId="12" r:id="rId1"/>
    <sheet name="Invoice" sheetId="2" state="hidden"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1">Invoice!$A$1:$K$145</definedName>
    <definedName name="_xlnm.Print_Area" localSheetId="0">'Invoice '!$A$1:$K$151</definedName>
    <definedName name="_xlnm.Print_Area" localSheetId="3">'Shipping Invoice'!$A$1:$L$145</definedName>
    <definedName name="_xlnm.Print_Area" localSheetId="4">'Tax Invoice'!$A$1:$H$1013</definedName>
    <definedName name="_xlnm.Print_Titles" localSheetId="1">Invoice!$2:$21</definedName>
    <definedName name="_xlnm.Print_Titles" localSheetId="0">'Invoice '!$2:$21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12" l="1"/>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23" i="12"/>
  <c r="J22" i="12"/>
  <c r="E142" i="12" l="1"/>
  <c r="J140" i="12" l="1"/>
  <c r="J141" i="12" s="1"/>
  <c r="K143" i="7"/>
  <c r="K142" i="7"/>
  <c r="K14" i="7"/>
  <c r="K17" i="7"/>
  <c r="K10" i="7"/>
  <c r="B140" i="7"/>
  <c r="I140" i="7"/>
  <c r="K140" i="7" s="1"/>
  <c r="B139" i="7"/>
  <c r="B138" i="7"/>
  <c r="B137" i="7"/>
  <c r="B136" i="7"/>
  <c r="B135" i="7"/>
  <c r="B134" i="7"/>
  <c r="B133" i="7"/>
  <c r="B132" i="7"/>
  <c r="B131" i="7"/>
  <c r="B130" i="7"/>
  <c r="B129" i="7"/>
  <c r="B128" i="7"/>
  <c r="B127" i="7"/>
  <c r="B126" i="7"/>
  <c r="B125" i="7"/>
  <c r="B124" i="7"/>
  <c r="B123" i="7"/>
  <c r="B122" i="7"/>
  <c r="B121" i="7"/>
  <c r="I121" i="7"/>
  <c r="B120" i="7"/>
  <c r="B119" i="7"/>
  <c r="B118" i="7"/>
  <c r="I118" i="7"/>
  <c r="B117" i="7"/>
  <c r="B116" i="7"/>
  <c r="I116" i="7"/>
  <c r="B115" i="7"/>
  <c r="I115" i="7"/>
  <c r="K115" i="7" s="1"/>
  <c r="B114" i="7"/>
  <c r="B113" i="7"/>
  <c r="B112" i="7"/>
  <c r="B111" i="7"/>
  <c r="B110" i="7"/>
  <c r="B109" i="7"/>
  <c r="B108" i="7"/>
  <c r="B107" i="7"/>
  <c r="I107" i="7"/>
  <c r="K107" i="7" s="1"/>
  <c r="B106" i="7"/>
  <c r="B105" i="7"/>
  <c r="B104" i="7"/>
  <c r="B103" i="7"/>
  <c r="B102" i="7"/>
  <c r="B101" i="7"/>
  <c r="B100" i="7"/>
  <c r="I100" i="7"/>
  <c r="B99" i="7"/>
  <c r="B98" i="7"/>
  <c r="I98" i="7"/>
  <c r="B97" i="7"/>
  <c r="I97" i="7"/>
  <c r="K97" i="7" s="1"/>
  <c r="B96" i="7"/>
  <c r="B95" i="7"/>
  <c r="B94" i="7"/>
  <c r="B93" i="7"/>
  <c r="B92" i="7"/>
  <c r="B91" i="7"/>
  <c r="I91" i="7"/>
  <c r="B90" i="7"/>
  <c r="B89" i="7"/>
  <c r="K89" i="7" s="1"/>
  <c r="I89" i="7"/>
  <c r="B88" i="7"/>
  <c r="I88" i="7"/>
  <c r="K88" i="7" s="1"/>
  <c r="B87" i="7"/>
  <c r="B86" i="7"/>
  <c r="I86" i="7"/>
  <c r="K86" i="7" s="1"/>
  <c r="B85" i="7"/>
  <c r="I85" i="7"/>
  <c r="K85" i="7" s="1"/>
  <c r="B84" i="7"/>
  <c r="B83" i="7"/>
  <c r="B82" i="7"/>
  <c r="I82" i="7"/>
  <c r="K82" i="7" s="1"/>
  <c r="B81" i="7"/>
  <c r="B80" i="7"/>
  <c r="B79" i="7"/>
  <c r="B78" i="7"/>
  <c r="B77" i="7"/>
  <c r="B76" i="7"/>
  <c r="I76" i="7"/>
  <c r="K76" i="7" s="1"/>
  <c r="B75" i="7"/>
  <c r="B74" i="7"/>
  <c r="I74" i="7"/>
  <c r="K74" i="7" s="1"/>
  <c r="B73" i="7"/>
  <c r="I73" i="7"/>
  <c r="K73" i="7" s="1"/>
  <c r="B72" i="7"/>
  <c r="B71" i="7"/>
  <c r="B70" i="7"/>
  <c r="I70" i="7"/>
  <c r="K70" i="7" s="1"/>
  <c r="B69" i="7"/>
  <c r="B68" i="7"/>
  <c r="B67" i="7"/>
  <c r="B66" i="7"/>
  <c r="B65" i="7"/>
  <c r="I65" i="7"/>
  <c r="K65" i="7" s="1"/>
  <c r="B64" i="7"/>
  <c r="B63" i="7"/>
  <c r="B62" i="7"/>
  <c r="B61" i="7"/>
  <c r="B60" i="7"/>
  <c r="I60" i="7"/>
  <c r="B59" i="7"/>
  <c r="B58" i="7"/>
  <c r="B57" i="7"/>
  <c r="I57" i="7"/>
  <c r="B56" i="7"/>
  <c r="B55" i="7"/>
  <c r="B54" i="7"/>
  <c r="B53" i="7"/>
  <c r="B52" i="7"/>
  <c r="I52" i="7"/>
  <c r="K52" i="7" s="1"/>
  <c r="B51" i="7"/>
  <c r="I51" i="7"/>
  <c r="K51" i="7" s="1"/>
  <c r="B50" i="7"/>
  <c r="B49" i="7"/>
  <c r="B48" i="7"/>
  <c r="B47" i="7"/>
  <c r="I47" i="7"/>
  <c r="B46" i="7"/>
  <c r="B45" i="7"/>
  <c r="B44" i="7"/>
  <c r="I44" i="7"/>
  <c r="B43" i="7"/>
  <c r="B42" i="7"/>
  <c r="I42" i="7"/>
  <c r="K42" i="7" s="1"/>
  <c r="B41" i="7"/>
  <c r="I41" i="7"/>
  <c r="K41" i="7" s="1"/>
  <c r="B40" i="7"/>
  <c r="B39" i="7"/>
  <c r="I39" i="7"/>
  <c r="B38" i="7"/>
  <c r="I38" i="7"/>
  <c r="K38" i="7" s="1"/>
  <c r="B37" i="7"/>
  <c r="B36" i="7"/>
  <c r="B35" i="7"/>
  <c r="I35" i="7"/>
  <c r="K35" i="7" s="1"/>
  <c r="B34" i="7"/>
  <c r="B33" i="7"/>
  <c r="I33" i="7"/>
  <c r="K33" i="7" s="1"/>
  <c r="B32" i="7"/>
  <c r="B31" i="7"/>
  <c r="B30" i="7"/>
  <c r="B29" i="7"/>
  <c r="I29" i="7"/>
  <c r="K29" i="7" s="1"/>
  <c r="B28" i="7"/>
  <c r="B27" i="7"/>
  <c r="B26" i="7"/>
  <c r="I26" i="7"/>
  <c r="I24" i="7"/>
  <c r="B23" i="7"/>
  <c r="N1" i="7"/>
  <c r="I136" i="7" s="1"/>
  <c r="K136" i="7" s="1"/>
  <c r="N1" i="6"/>
  <c r="E22" i="6" s="1"/>
  <c r="F1002" i="6"/>
  <c r="F1001" i="6"/>
  <c r="D22" i="6"/>
  <c r="D21" i="6"/>
  <c r="B25" i="7" s="1"/>
  <c r="D20" i="6"/>
  <c r="B24" i="7" s="1"/>
  <c r="D19" i="6"/>
  <c r="D18" i="6"/>
  <c r="B22" i="7" s="1"/>
  <c r="G3" i="6"/>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41" i="2"/>
  <c r="J144" i="2" s="1"/>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43" i="12" l="1"/>
  <c r="K57" i="7"/>
  <c r="K100" i="7"/>
  <c r="K118" i="7"/>
  <c r="I25" i="7"/>
  <c r="K25" i="7" s="1"/>
  <c r="I32" i="7"/>
  <c r="I45" i="7"/>
  <c r="K45" i="7" s="1"/>
  <c r="I58" i="7"/>
  <c r="K58" i="7" s="1"/>
  <c r="I64" i="7"/>
  <c r="K64" i="7" s="1"/>
  <c r="I95" i="7"/>
  <c r="K95" i="7" s="1"/>
  <c r="I101" i="7"/>
  <c r="K101" i="7" s="1"/>
  <c r="I113" i="7"/>
  <c r="K113" i="7" s="1"/>
  <c r="I119" i="7"/>
  <c r="K119" i="7" s="1"/>
  <c r="I125" i="7"/>
  <c r="K125" i="7" s="1"/>
  <c r="I131" i="7"/>
  <c r="K131" i="7" s="1"/>
  <c r="I137" i="7"/>
  <c r="K137" i="7" s="1"/>
  <c r="K32" i="7"/>
  <c r="K44" i="7"/>
  <c r="I71" i="7"/>
  <c r="K71" i="7" s="1"/>
  <c r="I77" i="7"/>
  <c r="K77" i="7" s="1"/>
  <c r="I83" i="7"/>
  <c r="I126" i="7"/>
  <c r="K126" i="7" s="1"/>
  <c r="I138" i="7"/>
  <c r="K138" i="7" s="1"/>
  <c r="I27" i="7"/>
  <c r="K27" i="7" s="1"/>
  <c r="K39" i="7"/>
  <c r="I46" i="7"/>
  <c r="K46" i="7" s="1"/>
  <c r="I59" i="7"/>
  <c r="K59" i="7" s="1"/>
  <c r="K83" i="7"/>
  <c r="I90" i="7"/>
  <c r="K90" i="7" s="1"/>
  <c r="I96" i="7"/>
  <c r="K96" i="7" s="1"/>
  <c r="I102" i="7"/>
  <c r="I114" i="7"/>
  <c r="K114" i="7" s="1"/>
  <c r="I120" i="7"/>
  <c r="K120" i="7" s="1"/>
  <c r="I132" i="7"/>
  <c r="K26" i="7"/>
  <c r="K24" i="7"/>
  <c r="I40" i="7"/>
  <c r="I72" i="7"/>
  <c r="K72" i="7" s="1"/>
  <c r="I84" i="7"/>
  <c r="K84" i="7" s="1"/>
  <c r="K102" i="7"/>
  <c r="I127" i="7"/>
  <c r="K127" i="7" s="1"/>
  <c r="K132" i="7"/>
  <c r="I139" i="7"/>
  <c r="K139" i="7" s="1"/>
  <c r="I108" i="7"/>
  <c r="K108" i="7" s="1"/>
  <c r="I28" i="7"/>
  <c r="I34" i="7"/>
  <c r="K40" i="7"/>
  <c r="I53" i="7"/>
  <c r="K53" i="7" s="1"/>
  <c r="I66" i="7"/>
  <c r="K66" i="7" s="1"/>
  <c r="I78" i="7"/>
  <c r="I103" i="7"/>
  <c r="K103" i="7" s="1"/>
  <c r="I109" i="7"/>
  <c r="I133" i="7"/>
  <c r="K133" i="7" s="1"/>
  <c r="K109" i="7"/>
  <c r="K47" i="7"/>
  <c r="K60" i="7"/>
  <c r="I79" i="7"/>
  <c r="K79" i="7" s="1"/>
  <c r="K91" i="7"/>
  <c r="I110" i="7"/>
  <c r="K110" i="7" s="1"/>
  <c r="K121" i="7"/>
  <c r="I128" i="7"/>
  <c r="K128" i="7" s="1"/>
  <c r="I48" i="7"/>
  <c r="K48" i="7" s="1"/>
  <c r="I54" i="7"/>
  <c r="K54" i="7" s="1"/>
  <c r="I61" i="7"/>
  <c r="K61" i="7" s="1"/>
  <c r="I67" i="7"/>
  <c r="K67" i="7" s="1"/>
  <c r="I92" i="7"/>
  <c r="K92" i="7" s="1"/>
  <c r="I104" i="7"/>
  <c r="K104" i="7" s="1"/>
  <c r="I122" i="7"/>
  <c r="K122" i="7" s="1"/>
  <c r="I134" i="7"/>
  <c r="K134" i="7" s="1"/>
  <c r="K34" i="7"/>
  <c r="K78" i="7"/>
  <c r="I68" i="7"/>
  <c r="K68" i="7" s="1"/>
  <c r="I123" i="7"/>
  <c r="K123" i="7" s="1"/>
  <c r="I49" i="7"/>
  <c r="K49" i="7" s="1"/>
  <c r="K55" i="7"/>
  <c r="K80" i="7"/>
  <c r="I93" i="7"/>
  <c r="I99" i="7"/>
  <c r="K99" i="7" s="1"/>
  <c r="I105" i="7"/>
  <c r="I117" i="7"/>
  <c r="K117" i="7" s="1"/>
  <c r="K28" i="7"/>
  <c r="I36" i="7"/>
  <c r="K36" i="7" s="1"/>
  <c r="I55" i="7"/>
  <c r="I80" i="7"/>
  <c r="K98" i="7"/>
  <c r="K116" i="7"/>
  <c r="I129" i="7"/>
  <c r="K129" i="7" s="1"/>
  <c r="I23" i="7"/>
  <c r="K23" i="7" s="1"/>
  <c r="I37" i="7"/>
  <c r="K37" i="7" s="1"/>
  <c r="I43" i="7"/>
  <c r="K43" i="7" s="1"/>
  <c r="I56" i="7"/>
  <c r="K56" i="7" s="1"/>
  <c r="I69" i="7"/>
  <c r="K69" i="7" s="1"/>
  <c r="I75" i="7"/>
  <c r="K75" i="7" s="1"/>
  <c r="I81" i="7"/>
  <c r="K81" i="7" s="1"/>
  <c r="I87" i="7"/>
  <c r="K93" i="7"/>
  <c r="K105" i="7"/>
  <c r="I30" i="7"/>
  <c r="K30" i="7" s="1"/>
  <c r="I62" i="7"/>
  <c r="K62" i="7" s="1"/>
  <c r="I111" i="7"/>
  <c r="K111" i="7" s="1"/>
  <c r="I135" i="7"/>
  <c r="K135" i="7" s="1"/>
  <c r="I22" i="7"/>
  <c r="K22" i="7" s="1"/>
  <c r="K141" i="7" s="1"/>
  <c r="K144" i="7" s="1"/>
  <c r="I31" i="7"/>
  <c r="K31" i="7" s="1"/>
  <c r="I50" i="7"/>
  <c r="K50" i="7" s="1"/>
  <c r="I63" i="7"/>
  <c r="K63" i="7" s="1"/>
  <c r="K87" i="7"/>
  <c r="I94" i="7"/>
  <c r="K94" i="7" s="1"/>
  <c r="I106" i="7"/>
  <c r="K106" i="7" s="1"/>
  <c r="I112" i="7"/>
  <c r="K112" i="7" s="1"/>
  <c r="I124" i="7"/>
  <c r="K124" i="7" s="1"/>
  <c r="I130" i="7"/>
  <c r="K130" i="7" s="1"/>
  <c r="E19" i="6"/>
  <c r="E18" i="6"/>
  <c r="E20" i="6"/>
  <c r="E21" i="6"/>
  <c r="B141" i="7"/>
  <c r="M11" i="6"/>
  <c r="I148" i="2"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1000" i="6" s="1"/>
  <c r="F1003" i="6" s="1"/>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I147" i="2" l="1"/>
  <c r="I151" i="2" s="1"/>
  <c r="I149" i="2" s="1"/>
  <c r="I146" i="1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52" i="2" l="1"/>
  <c r="I150" i="2" s="1"/>
  <c r="I150" i="12"/>
  <c r="I148" i="12" s="1"/>
  <c r="I151" i="12"/>
  <c r="I149" i="12" s="1"/>
  <c r="H1013" i="6"/>
  <c r="H1010" i="6"/>
  <c r="H1009" i="6"/>
  <c r="H1012" i="6" l="1"/>
  <c r="H1011" i="6" s="1"/>
</calcChain>
</file>

<file path=xl/sharedStrings.xml><?xml version="1.0" encoding="utf-8"?>
<sst xmlns="http://schemas.openxmlformats.org/spreadsheetml/2006/main" count="4573" uniqueCount="980">
  <si>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</si>
  <si>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</si>
  <si>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</si>
  <si>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</si>
  <si>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</si>
  <si>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</si>
  <si>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</si>
  <si>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</si>
  <si>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</si>
  <si>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</si>
  <si>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</si>
  <si>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</si>
  <si>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</si>
  <si>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</si>
  <si>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</si>
  <si>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</si>
  <si>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</si>
  <si>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</si>
  <si>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</si>
  <si>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</si>
  <si>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</si>
  <si>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</si>
  <si>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</si>
  <si>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</si>
  <si>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</si>
  <si>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</si>
  <si>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</si>
  <si>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</si>
  <si>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</si>
  <si>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</si>
  <si>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</si>
  <si>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</si>
  <si>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</si>
  <si>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</si>
  <si>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</si>
  <si>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</si>
  <si>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</si>
  <si>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</si>
  <si>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</si>
  <si>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</si>
  <si>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</si>
  <si>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</si>
  <si>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</si>
  <si>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</si>
  <si>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</si>
  <si>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</si>
  <si>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</si>
  <si>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</si>
  <si>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</si>
  <si>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</si>
  <si>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</si>
  <si>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</si>
  <si>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</si>
  <si>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</si>
  <si>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</si>
  <si>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</si>
  <si>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</si>
  <si>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</si>
  <si>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</si>
  <si>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</si>
  <si>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</si>
  <si>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</si>
  <si>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</si>
  <si>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</si>
  <si>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</si>
  <si>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</si>
  <si>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</si>
  <si>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</si>
  <si>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</si>
  <si>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</si>
  <si>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</si>
  <si>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</si>
  <si>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</si>
  <si>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</si>
  <si>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</si>
  <si>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</si>
  <si>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</si>
  <si>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</si>
  <si>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</si>
  <si>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</si>
  <si>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</si>
  <si>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</si>
  <si>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</si>
  <si>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</si>
  <si>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</si>
  <si>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</si>
  <si>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</si>
  <si>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</si>
  <si>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</si>
  <si>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</si>
  <si>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</si>
  <si>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</si>
  <si>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</si>
  <si>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</si>
  <si>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</si>
  <si>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</si>
  <si>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</si>
  <si>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</si>
  <si>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</si>
  <si>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</si>
  <si>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</si>
  <si>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</si>
  <si>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</si>
  <si>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</si>
  <si>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</si>
  <si>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</si>
  <si>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</si>
  <si>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</si>
  <si>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</si>
  <si>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</si>
  <si>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</si>
  <si>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</si>
  <si>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</si>
  <si>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</si>
  <si>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</si>
  <si>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</si>
  <si>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</si>
  <si>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</si>
  <si>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</si>
  <si>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</si>
  <si>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</si>
  <si>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</si>
  <si>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</si>
  <si>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</si>
  <si>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</si>
  <si>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</si>
  <si>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</si>
  <si>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</si>
  <si>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</si>
  <si>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</si>
  <si>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</si>
  <si>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</si>
  <si>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</si>
  <si>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</si>
  <si>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</si>
  <si>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</si>
  <si>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</si>
  <si>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</si>
  <si>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</si>
  <si>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</si>
  <si>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</si>
  <si>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</si>
  <si>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</si>
  <si>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</si>
  <si>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</si>
  <si>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</si>
  <si>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</si>
  <si>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</si>
  <si>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</si>
  <si>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</si>
  <si>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</si>
  <si>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</si>
  <si>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</si>
  <si>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</si>
  <si>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</si>
  <si>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</si>
  <si>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</si>
  <si>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</si>
  <si>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</si>
  <si>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</si>
  <si>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</si>
  <si>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</si>
  <si>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</si>
  <si>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</si>
  <si>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</si>
  <si>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</si>
  <si>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</si>
  <si>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</si>
  <si>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</si>
  <si>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</si>
  <si>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</si>
  <si>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</si>
  <si>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</si>
  <si>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</si>
  <si>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</si>
  <si>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</si>
  <si>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</si>
  <si>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</si>
  <si>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</si>
  <si>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</si>
  <si>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</si>
  <si>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</si>
  <si>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</si>
  <si>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</si>
  <si>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</si>
  <si>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</si>
  <si>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</si>
  <si>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</si>
  <si>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</si>
  <si>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</si>
  <si>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</si>
  <si>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</si>
  <si>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</si>
  <si>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</si>
  <si>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</si>
  <si>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</si>
  <si>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</si>
  <si>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</si>
  <si>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</si>
  <si>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</si>
  <si>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</si>
  <si>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</si>
  <si>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</si>
  <si>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</si>
  <si>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</si>
  <si>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</si>
  <si>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</si>
  <si>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</si>
  <si>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</si>
  <si>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</si>
  <si>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</si>
  <si>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</si>
  <si>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</si>
  <si>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</si>
  <si>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</si>
  <si>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</si>
  <si>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</si>
  <si>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</si>
  <si>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</si>
  <si>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</si>
  <si>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</si>
  <si>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</si>
  <si>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</si>
  <si>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</si>
  <si>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</si>
  <si>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</si>
  <si>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</si>
  <si>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</si>
  <si>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</si>
  <si>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</si>
  <si>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</si>
  <si>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</si>
  <si>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</si>
  <si>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</si>
  <si>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</si>
  <si>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</si>
  <si>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</si>
  <si>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</si>
  <si>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</si>
  <si>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</si>
  <si>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</si>
  <si>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</si>
  <si>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</si>
  <si>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</si>
  <si>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</si>
  <si>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</si>
  <si>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</si>
  <si>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</si>
  <si>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</si>
  <si>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</si>
  <si>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</si>
  <si>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</si>
  <si>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</si>
  <si>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</si>
  <si>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</si>
  <si>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</si>
  <si>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</si>
  <si>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</si>
  <si>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</si>
  <si>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</si>
  <si>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</si>
  <si>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</si>
  <si>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</si>
  <si>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</si>
  <si>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</si>
  <si>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</si>
  <si>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</si>
  <si>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</si>
  <si>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</si>
  <si>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</si>
  <si>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</si>
  <si>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</si>
  <si>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</si>
  <si>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</si>
  <si>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</si>
  <si>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</si>
  <si>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</si>
  <si>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</si>
  <si>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</si>
  <si>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</si>
  <si>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</si>
  <si>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</si>
  <si>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</si>
  <si>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</si>
  <si>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</si>
  <si>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</si>
  <si>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</si>
  <si>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</si>
  <si>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</si>
  <si>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</si>
  <si>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</si>
  <si>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</si>
  <si>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</si>
  <si>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</si>
  <si>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</si>
  <si>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</si>
  <si>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</si>
  <si>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</si>
  <si>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</si>
  <si>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</si>
  <si>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</si>
  <si>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</si>
  <si>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</si>
  <si>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</si>
  <si>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</si>
  <si>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</si>
  <si>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</si>
  <si>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</si>
  <si>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</si>
  <si>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</si>
  <si>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</si>
  <si>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</si>
  <si>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</si>
  <si>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</si>
  <si>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</si>
  <si>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</si>
  <si>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</si>
  <si>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</si>
  <si>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</si>
  <si>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</si>
  <si>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</si>
  <si>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</si>
  <si>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</si>
  <si>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</si>
  <si>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</si>
  <si>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</si>
  <si>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</si>
  <si>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</si>
  <si>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</si>
  <si>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</si>
  <si>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</si>
  <si>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</si>
  <si>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</si>
  <si>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</si>
  <si>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</si>
  <si>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</si>
  <si>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</si>
  <si>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</si>
  <si>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</si>
  <si>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</si>
  <si>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</si>
  <si>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</si>
  <si>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</si>
  <si>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</si>
  <si>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</si>
  <si>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</si>
  <si>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</si>
  <si>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</si>
  <si>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</si>
  <si>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</si>
  <si>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</si>
  <si>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</si>
  <si>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</si>
  <si>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</si>
  <si>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</si>
  <si>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</si>
  <si>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</si>
  <si>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</si>
  <si>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</si>
  <si>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</si>
  <si>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</si>
  <si>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</si>
  <si>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</si>
  <si>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</si>
  <si>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</si>
  <si>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</si>
  <si>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</si>
  <si>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</si>
  <si>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</si>
  <si>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</si>
  <si>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</si>
  <si>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</si>
  <si>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</si>
  <si>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</si>
  <si>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</si>
  <si>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</si>
  <si>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</si>
  <si>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</si>
  <si>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</si>
  <si>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</si>
  <si>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</si>
  <si>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</si>
  <si>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</si>
  <si>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</si>
  <si>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</si>
  <si>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</si>
  <si>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</si>
  <si>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</si>
  <si>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</si>
  <si>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</si>
  <si>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</si>
  <si>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</si>
  <si>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</si>
  <si>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</si>
  <si>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</si>
  <si>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</si>
  <si>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</si>
  <si>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</si>
  <si>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</si>
  <si>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</si>
  <si>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</si>
  <si>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</si>
  <si>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</si>
  <si>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</si>
  <si>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</si>
  <si>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</si>
  <si>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</si>
  <si>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</si>
  <si>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</si>
  <si>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</si>
  <si>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</si>
  <si>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</si>
  <si>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</si>
  <si>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</si>
  <si>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</si>
  <si>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</si>
  <si>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</si>
  <si>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</si>
  <si>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</si>
  <si>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</si>
  <si>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</si>
  <si>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</si>
  <si>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</si>
  <si>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</si>
  <si>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</si>
  <si>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</si>
  <si>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</si>
  <si>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</si>
  <si>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</si>
  <si>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</si>
  <si>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</si>
  <si>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</si>
  <si>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</si>
  <si>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</si>
  <si>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</si>
  <si>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</si>
  <si>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</si>
  <si>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</si>
  <si>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</si>
  <si>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</si>
  <si>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</si>
  <si>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</si>
  <si>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</si>
  <si>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</si>
  <si>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</si>
  <si>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</si>
  <si>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</si>
  <si>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</si>
  <si>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</si>
  <si>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</si>
  <si>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</si>
  <si>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</si>
  <si>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</si>
  <si>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</si>
  <si>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</si>
  <si>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</si>
  <si>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</si>
  <si>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</si>
  <si>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</si>
  <si>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</si>
  <si>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</si>
  <si>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</si>
  <si>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</si>
  <si>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</si>
  <si>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</si>
  <si>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</si>
  <si>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</si>
  <si>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</si>
  <si>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</si>
  <si>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</si>
  <si>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</si>
  <si>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</si>
  <si>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</si>
  <si>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</si>
  <si>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</si>
  <si>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</si>
  <si>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</si>
  <si>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</si>
  <si>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</si>
  <si>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</si>
  <si>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</si>
  <si>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</si>
  <si>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</si>
  <si>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</si>
  <si>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</si>
  <si>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</si>
  <si>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</si>
  <si>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</si>
  <si>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</si>
  <si>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</si>
  <si>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</si>
  <si>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</si>
  <si>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</si>
  <si>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</si>
  <si>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</si>
  <si>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</si>
  <si>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</si>
  <si>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</si>
  <si>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</si>
  <si>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</si>
  <si>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</si>
  <si>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</si>
  <si>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</si>
  <si>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</si>
  <si>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</si>
  <si>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</si>
  <si>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</si>
  <si>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</si>
  <si>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</si>
  <si>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</si>
  <si>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</si>
  <si>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</si>
  <si>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</si>
  <si>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</si>
  <si>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</si>
  <si>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</si>
  <si>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</si>
  <si>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</si>
  <si>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</si>
  <si>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</si>
  <si>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</si>
  <si>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</si>
  <si>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</si>
  <si>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</si>
  <si>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</si>
  <si>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</si>
  <si>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</si>
  <si>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</si>
  <si>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</si>
  <si>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</si>
  <si>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</si>
  <si>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</si>
  <si>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</si>
  <si>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</si>
  <si>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</si>
  <si>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</si>
  <si>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</si>
  <si>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</si>
  <si>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</si>
  <si>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</si>
  <si>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</si>
  <si>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</si>
  <si>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</si>
  <si>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</si>
  <si>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</si>
  <si>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</si>
  <si>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</si>
  <si>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</si>
  <si>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</si>
  <si>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</si>
  <si>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</si>
  <si>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</si>
  <si>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</si>
  <si>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</si>
  <si>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</si>
  <si>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</si>
  <si>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</si>
  <si>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</si>
  <si>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</si>
  <si>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</si>
  <si>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</si>
  <si>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</si>
  <si>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</si>
  <si>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</si>
  <si>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</si>
  <si>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</si>
  <si>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</si>
  <si>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</si>
  <si>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</si>
  <si>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</si>
  <si>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</si>
  <si>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</si>
  <si>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</si>
  <si>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</si>
  <si>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</si>
  <si>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</si>
  <si>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</si>
  <si>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</si>
  <si>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</si>
  <si>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</si>
  <si>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</si>
  <si>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</si>
  <si>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</si>
  <si>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</si>
  <si>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</si>
  <si>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</si>
  <si>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</si>
  <si>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</si>
  <si>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</si>
  <si>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</si>
  <si>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</si>
  <si>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</si>
  <si>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</si>
  <si>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</si>
  <si>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</si>
  <si>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</si>
  <si>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</si>
  <si>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</si>
  <si>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</si>
  <si>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</si>
  <si>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</si>
  <si>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</si>
  <si>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</si>
  <si>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</si>
  <si>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</si>
  <si>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</si>
  <si>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</si>
  <si>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</si>
  <si>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</si>
  <si>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</si>
  <si>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</si>
  <si>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</si>
  <si>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</si>
  <si>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</si>
  <si>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</si>
  <si>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</si>
  <si>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</si>
  <si>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</si>
  <si>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</si>
  <si>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</si>
  <si>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</si>
  <si>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</si>
  <si>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</si>
  <si>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</si>
  <si>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</si>
  <si>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</si>
  <si>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</si>
  <si>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</si>
  <si>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</si>
  <si>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</si>
  <si>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</si>
  <si>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</si>
  <si>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</si>
  <si>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</si>
  <si>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</si>
  <si>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</si>
  <si>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</si>
  <si>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</si>
  <si>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</si>
  <si>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</si>
  <si>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</si>
  <si>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</si>
  <si>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</si>
  <si>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</si>
  <si>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</si>
  <si>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</si>
  <si>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</si>
  <si>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</si>
  <si>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</si>
  <si>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</si>
  <si>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</si>
  <si>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</si>
  <si>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</si>
  <si>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</si>
  <si>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</si>
  <si>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</si>
  <si>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</si>
  <si>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</si>
  <si>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</si>
  <si>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</si>
  <si>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</si>
  <si>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</si>
  <si>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</si>
  <si>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</si>
  <si>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</si>
  <si>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</si>
  <si>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</si>
  <si>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</si>
  <si>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</si>
  <si>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</si>
  <si>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</si>
  <si>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</si>
  <si>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</si>
  <si>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</si>
  <si>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</si>
  <si>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</si>
  <si>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</si>
  <si>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</si>
  <si>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</si>
  <si>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</si>
  <si>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</si>
  <si>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</si>
  <si>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</si>
  <si>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</si>
  <si>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</si>
  <si>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</si>
  <si>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</si>
  <si>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</si>
  <si>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</si>
  <si>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</si>
  <si>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</si>
  <si>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</si>
  <si>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</si>
  <si>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</si>
  <si>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</si>
  <si>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</si>
  <si>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</si>
  <si>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</si>
  <si>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</si>
  <si>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</si>
  <si>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</si>
  <si>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</si>
  <si>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</si>
  <si>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</si>
  <si>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</si>
  <si>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</si>
  <si>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</si>
  <si>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</si>
  <si>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</si>
  <si>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</si>
  <si>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 Sourcings2</t>
  </si>
  <si>
    <t>Sam2 Kong2</t>
  </si>
  <si>
    <t>30/F Room 30-01 / S-01 152 Chartered Square Building</t>
  </si>
  <si>
    <t>10500 Bang Rak</t>
  </si>
  <si>
    <t>Tel: +66 0967325866</t>
  </si>
  <si>
    <t>Email: jssourcings@gmail.com</t>
  </si>
  <si>
    <t>SKU</t>
  </si>
  <si>
    <t>ACBEVB</t>
  </si>
  <si>
    <t>ACBEVB-F04A08</t>
  </si>
  <si>
    <t>Flexible acrylic circular barbell, 16g (1.2mm) with two 3mm UV balls</t>
  </si>
  <si>
    <t>BB18B3</t>
  </si>
  <si>
    <t>BB18B3-P64F02</t>
  </si>
  <si>
    <t>Color: High Polish</t>
  </si>
  <si>
    <t>PVD plated 316L steel eyebrow barbell, 18g (1mm) with two 3mm balls</t>
  </si>
  <si>
    <t>BB18B3-P64F06</t>
  </si>
  <si>
    <t>BB18JB3-L08B02</t>
  </si>
  <si>
    <t>316L steel eyebrow barbell, 18g (1mm) with two 3mm bezel set jewel balls</t>
  </si>
  <si>
    <t>BB20</t>
  </si>
  <si>
    <t>BB20-F08000</t>
  </si>
  <si>
    <t>316L steel barbell, 20g (0.8mm) with 3mm balls</t>
  </si>
  <si>
    <t>BBEB-F05000</t>
  </si>
  <si>
    <t>316L steel eyebrow barbell, 16g (1.2mm) with two 3mm balls</t>
  </si>
  <si>
    <t>BBEB-F06000</t>
  </si>
  <si>
    <t>BBER20B</t>
  </si>
  <si>
    <t>BBER20B-F02000</t>
  </si>
  <si>
    <t>316L steel barbell, 14g (1.6mm) with two 4mm balls</t>
  </si>
  <si>
    <t>BBER20B-F04000</t>
  </si>
  <si>
    <t>BBER20B-F06000</t>
  </si>
  <si>
    <t>BBER30B</t>
  </si>
  <si>
    <t>BBER30B-F02000</t>
  </si>
  <si>
    <t>316L steel barbell, 1.6mm (14g) with two 4mm cones</t>
  </si>
  <si>
    <t>BBER30B-F04000</t>
  </si>
  <si>
    <t>BBER30B-F06000</t>
  </si>
  <si>
    <t>BBETB</t>
  </si>
  <si>
    <t>BBETB-F02A12</t>
  </si>
  <si>
    <t>Anodized surgical steel eyebrow or helix barbell, 16g (1.2mm) with two 3mm balls</t>
  </si>
  <si>
    <t>BBETB-F04A12</t>
  </si>
  <si>
    <t>BBETB-F06A12</t>
  </si>
  <si>
    <t>BBETCN</t>
  </si>
  <si>
    <t>BBETCN-F02A12</t>
  </si>
  <si>
    <t>Anodized surgical steel eyebrow or helix barbell, 16g (1.2mm) with two 3mm cones</t>
  </si>
  <si>
    <t>BBETCN-F04A12</t>
  </si>
  <si>
    <t>BBETCN-F06A12</t>
  </si>
  <si>
    <t>BBIVD4</t>
  </si>
  <si>
    <t>BBIVD4-F19A07</t>
  </si>
  <si>
    <t>316L surgical steel Industrial barbell, 14g (1.6mm) with two 4mm acrylic UV dice</t>
  </si>
  <si>
    <t>BBUVDI</t>
  </si>
  <si>
    <t>BBUVDI-A07000</t>
  </si>
  <si>
    <t>BBUVDI-A09000</t>
  </si>
  <si>
    <t>BBUVDI-A10000</t>
  </si>
  <si>
    <t>BBUVDI-A35000</t>
  </si>
  <si>
    <t>Color: Purple</t>
  </si>
  <si>
    <t>BBUVDI-A42000</t>
  </si>
  <si>
    <t>Color: Red</t>
  </si>
  <si>
    <t>BCRTE</t>
  </si>
  <si>
    <t>BCRTE-F02A35</t>
  </si>
  <si>
    <t>Premium PVD plated surgical steel ball closure ring, 16g (1.2mm) with 3mm ball</t>
  </si>
  <si>
    <t>BCRTE-F04A35</t>
  </si>
  <si>
    <t>BCRTE-F06A35</t>
  </si>
  <si>
    <t>BN16TAW</t>
  </si>
  <si>
    <t>BN16TAW-F04A07</t>
  </si>
  <si>
    <t>PVD plated 316L steel eyebrow banana 16g (1.2mm) with a 3mm steel cone and casted steel arrow end</t>
  </si>
  <si>
    <t>BN18JB3-L06B07</t>
  </si>
  <si>
    <t>BN18JB3-L08C01</t>
  </si>
  <si>
    <t>BN18JB3-L08C04</t>
  </si>
  <si>
    <t>Cz Color: Aquamarine</t>
  </si>
  <si>
    <t>BN18JB3-L10B07</t>
  </si>
  <si>
    <t>BN18JB3-L10C01</t>
  </si>
  <si>
    <t>BNES2DI</t>
  </si>
  <si>
    <t>BNES2DI-F04000</t>
  </si>
  <si>
    <t>Surgical steel banana, 16g (1.2mm) with two 3mm dice</t>
  </si>
  <si>
    <t>BNES2DI-F06000</t>
  </si>
  <si>
    <t>BNETBG</t>
  </si>
  <si>
    <t>BNETBG-F04A10</t>
  </si>
  <si>
    <t>Anodized surgical steel banana, 14g (1.6mm) with two 3mm balls</t>
  </si>
  <si>
    <t>BNT2DI</t>
  </si>
  <si>
    <t>BNT2DI-F04A07</t>
  </si>
  <si>
    <t>Anodized 316L steel eyebrow banana, 16g (1.2mm) with two 3mm dice</t>
  </si>
  <si>
    <t>BNT2DI-F06A07</t>
  </si>
  <si>
    <t>CB18B3</t>
  </si>
  <si>
    <t>CB18B3-F02000</t>
  </si>
  <si>
    <t>Surgical steel circular barbell, 18g (1mm) with two 3mm balls</t>
  </si>
  <si>
    <t>CB18B3-F04000</t>
  </si>
  <si>
    <t>CB18B3-F06000</t>
  </si>
  <si>
    <t>CB20B</t>
  </si>
  <si>
    <t>CB20B-F02000</t>
  </si>
  <si>
    <t>Surgical steel circular barbell, 20g (0.8mm) with two 3mm balls</t>
  </si>
  <si>
    <t>CB20B-F04000</t>
  </si>
  <si>
    <t>CB20B-F06000</t>
  </si>
  <si>
    <t>CBEB</t>
  </si>
  <si>
    <t>CBEB-F03000</t>
  </si>
  <si>
    <t>Surgical steel circular barbell, 16g (1.2mm) with two 3mm balls</t>
  </si>
  <si>
    <t>CBEB-F05000</t>
  </si>
  <si>
    <t>CBESAB</t>
  </si>
  <si>
    <t>CBESAB-F04A07</t>
  </si>
  <si>
    <t>Surgical steel circular barbell, 16g (1.2mm) with two 3mm solid color acrylic balls</t>
  </si>
  <si>
    <t>CBESAB-F04A20</t>
  </si>
  <si>
    <t>Color: Green</t>
  </si>
  <si>
    <t>CBESAB-F04A42</t>
  </si>
  <si>
    <t>CBEUVCN</t>
  </si>
  <si>
    <t>CBEUVCN-A07000</t>
  </si>
  <si>
    <t>CBEUVCN-A20000</t>
  </si>
  <si>
    <t>CBEUVCN-A42000</t>
  </si>
  <si>
    <t>CBEUVDI</t>
  </si>
  <si>
    <t>CBEUVDI-A20000</t>
  </si>
  <si>
    <t>CBEUVDI-A42000</t>
  </si>
  <si>
    <t>HCCRT16</t>
  </si>
  <si>
    <t>HCCRT16-P19000</t>
  </si>
  <si>
    <t>Color: Black Anodized w/ Blue zircon crystal</t>
  </si>
  <si>
    <t>Anodized surgical steel heart shaped ball closure ring, 16g (1.2mm) with 3mm bezel set crystal closure ball</t>
  </si>
  <si>
    <t>INDSAW</t>
  </si>
  <si>
    <t>INDSAW-F26000</t>
  </si>
  <si>
    <t>Surgical steel Industrial barbell, 16g (1.2mm) with a 4mm cone and a casted arrow end</t>
  </si>
  <si>
    <t>LBB3-F11000</t>
  </si>
  <si>
    <t>LBIFB</t>
  </si>
  <si>
    <t>LBIFB-F63B01</t>
  </si>
  <si>
    <t>Surgical steel internally threaded labret, 16g (1.2mm) with crystal flat head sized 3mm to 5mm for triple tragus piercings</t>
  </si>
  <si>
    <t>LBIFB-F63B07</t>
  </si>
  <si>
    <t>LBIFB-F63B15</t>
  </si>
  <si>
    <t>LBIFB-F63B16</t>
  </si>
  <si>
    <t>LBIRC</t>
  </si>
  <si>
    <t>LBIRC-F59B10</t>
  </si>
  <si>
    <t>Surgical steel internally threaded labret, 16g (1.2mm) with bezel set jewel flat head sized 1.5mm to 4mm for triple tragus piercings</t>
  </si>
  <si>
    <t>LBTB4</t>
  </si>
  <si>
    <t>LBTB4-F02A07</t>
  </si>
  <si>
    <t>Anodized surgical steel labret, 14g (1.6mm) with a 4mm ball</t>
  </si>
  <si>
    <t>LBTB4-F02A10</t>
  </si>
  <si>
    <t>LBTB4-F02A11</t>
  </si>
  <si>
    <t>LBTDI3</t>
  </si>
  <si>
    <t>LBTDI3-F06A10</t>
  </si>
  <si>
    <t>Anodized surgical steel labret, 16g (1.2mm) with a 3mm dice</t>
  </si>
  <si>
    <t>NBSB18</t>
  </si>
  <si>
    <t>NBSB18-B13000</t>
  </si>
  <si>
    <t>Surgical steel nose bone, 18g (1mm) with 2mm round top with bezel set crystal</t>
  </si>
  <si>
    <t>NBTS</t>
  </si>
  <si>
    <t>NBTS-P01000</t>
  </si>
  <si>
    <t>Color: Black Anodized w/ Clear crystal</t>
  </si>
  <si>
    <t>Anodized surgical steel nose bone, 18g (1mm) with clear round crystal top</t>
  </si>
  <si>
    <t>NSCRT20</t>
  </si>
  <si>
    <t>NSCRT20-000000</t>
  </si>
  <si>
    <t>Clear Bio-flexible nose screw retainer, 20g (0.8mm) with 2mm ball shaped top</t>
  </si>
  <si>
    <t>NSTB-A07000</t>
  </si>
  <si>
    <t>Anodized surgical steel nose screw, 20g (0.8mm) with 2mm ball top</t>
  </si>
  <si>
    <t>NSTCN</t>
  </si>
  <si>
    <t>NSTCN-A07000</t>
  </si>
  <si>
    <t>Anodized surgical steel nose screw, 20g (0.8mm) with 2mm cone top</t>
  </si>
  <si>
    <t>RCCR4</t>
  </si>
  <si>
    <t>RCCR4-F04B03</t>
  </si>
  <si>
    <t>316L steel ball closure ring, 16g (1.2mm) with a 4mm rounded disk with a bezel set flat crystal</t>
  </si>
  <si>
    <t>SEPA</t>
  </si>
  <si>
    <t>SEPA-D02F06</t>
  </si>
  <si>
    <t>316L Surgical steel septum retainer in a simple inverted U shape</t>
  </si>
  <si>
    <t>SEPB</t>
  </si>
  <si>
    <t>SEPB-D03F08</t>
  </si>
  <si>
    <t>Gauge: 1.6mm</t>
  </si>
  <si>
    <t>316L steel septum retainer in a simple inverted U shape with outward pointing ends</t>
  </si>
  <si>
    <t>SEPB-D08F06</t>
  </si>
  <si>
    <t>Gauge: 3mm</t>
  </si>
  <si>
    <t>SEPB-D08F08</t>
  </si>
  <si>
    <t>SEPTA</t>
  </si>
  <si>
    <t>SEPTA-H17A07</t>
  </si>
  <si>
    <t>Pincher Size: Thickness 1.2mm &amp; width 10mm</t>
  </si>
  <si>
    <t>PVD plated 316L steel septum retainer in a simple inverted U shape</t>
  </si>
  <si>
    <t>SEPTB</t>
  </si>
  <si>
    <t>SEPTB-D08F08</t>
  </si>
  <si>
    <t>Black PVD plated 316L steel septum retainer in a simple inverted U shape with outward pointing ends</t>
  </si>
  <si>
    <t>SP18HJB3</t>
  </si>
  <si>
    <t>SP18HJB3-L08C01</t>
  </si>
  <si>
    <t>Surgical steel eyebrow spiral, 18g (1mm) with two 3mm bezel set half jewel balls</t>
  </si>
  <si>
    <t>SP20B</t>
  </si>
  <si>
    <t>SP20B-F04000</t>
  </si>
  <si>
    <t>Surgical steel eyebrow spiral, 20g (0.8mm) with two 3mm balls</t>
  </si>
  <si>
    <t>SP20B-F06000</t>
  </si>
  <si>
    <t>UBBBS</t>
  </si>
  <si>
    <t>UBBBS-F11000</t>
  </si>
  <si>
    <t>Titanium G23 barbell, 14g (1.6mm) with two 5mm balls</t>
  </si>
  <si>
    <t>UBCEC4S</t>
  </si>
  <si>
    <t>UBCEC4S-F04B03</t>
  </si>
  <si>
    <t>Titanium G23 ball closure ring, 16g (1.2mm) with 4mm closure ball with a bezel set crystal</t>
  </si>
  <si>
    <t>UBCEC4S-F06B03</t>
  </si>
  <si>
    <t>UBN2CG</t>
  </si>
  <si>
    <t>UBN2CG-F08B01</t>
  </si>
  <si>
    <t>UBN2CG-F08B03</t>
  </si>
  <si>
    <t>UBN2CG-F08B13</t>
  </si>
  <si>
    <t>UINDB</t>
  </si>
  <si>
    <t>UINDB-F21000</t>
  </si>
  <si>
    <t>Titanium G23 industrial barbell, 14g (1.6mm) with two 5mm balls</t>
  </si>
  <si>
    <t>UINFR5</t>
  </si>
  <si>
    <t>UINFR5-F19B02</t>
  </si>
  <si>
    <t>Titanium G23 Industrial barbell, 14g (1.6mm) with two 5mm ferido glued multi-crystal balls with resin cover</t>
  </si>
  <si>
    <t>ULBCN3</t>
  </si>
  <si>
    <t>ULBCN3-F07000</t>
  </si>
  <si>
    <t>Titanium G23 labret, 16g (1.2mm) with a 3mm cone</t>
  </si>
  <si>
    <t>UTBBFR5</t>
  </si>
  <si>
    <t>UTBBFR5-B07000</t>
  </si>
  <si>
    <t>UTBBG</t>
  </si>
  <si>
    <t>UTBBG-F11A07</t>
  </si>
  <si>
    <t>Anodized titanium G23 tongue barbell, 14g (1.6mm) with two 6mm balls</t>
  </si>
  <si>
    <t>UTBBS</t>
  </si>
  <si>
    <t>UTBBS-F10A10</t>
  </si>
  <si>
    <t>Anodized titanium G23 tongue barbell, 14g (1.6mm) with two 5mm balls</t>
  </si>
  <si>
    <t>UTBBS-F10A20</t>
  </si>
  <si>
    <t>UTBBS-F11A07</t>
  </si>
  <si>
    <t>UTBBS-F11A10</t>
  </si>
  <si>
    <t>UTBBS-F11A20</t>
  </si>
  <si>
    <t>UTBBS-F11A35</t>
  </si>
  <si>
    <t>UTBNE2C4</t>
  </si>
  <si>
    <t>UTBNE2C4-F04P01</t>
  </si>
  <si>
    <t>Anodized titanium G23 eyebrow banana, 16g (1.2mm) with two 4mm bezel set jewel balls</t>
  </si>
  <si>
    <t>UTBNEB</t>
  </si>
  <si>
    <t>UTBNEB-F04A07</t>
  </si>
  <si>
    <t>Anodized titanium G23 eyebrow banana, 16g (1.2mm) with two 3mm balls</t>
  </si>
  <si>
    <t>UTBNECN</t>
  </si>
  <si>
    <t>UTBNECN-F04A07</t>
  </si>
  <si>
    <t>Anodized titanium G23 eyebrow banana, 16g (1.2mm) with two 3mm cones</t>
  </si>
  <si>
    <t>UTCBB5</t>
  </si>
  <si>
    <t>UTCBB5-F04A20</t>
  </si>
  <si>
    <t>Anodized titanium G23 circular barbell, 14g (1.6mm) with 5mm balls</t>
  </si>
  <si>
    <t>UTCBB5-F06A07</t>
  </si>
  <si>
    <t>UTCBB5-F08A07</t>
  </si>
  <si>
    <t>UTCBB5-F08A11</t>
  </si>
  <si>
    <t>UTCBB5-F08A35</t>
  </si>
  <si>
    <t>UTCBCN5</t>
  </si>
  <si>
    <t>UTCBCN5-F08A07</t>
  </si>
  <si>
    <t>Anodized titanium G23 circular barbell, 14g (1.6mm) with 5mm cones</t>
  </si>
  <si>
    <t>UTCBCN5-F08A11</t>
  </si>
  <si>
    <t>UTCBCN5-F08A20</t>
  </si>
  <si>
    <t>UTINB</t>
  </si>
  <si>
    <t>UTINB-F21A35</t>
  </si>
  <si>
    <t>Anodized titanium G23 industrial barbell, 14g (1.6mm) with two 5mm balls</t>
  </si>
  <si>
    <t>UTINB4</t>
  </si>
  <si>
    <t>UTINB4-F19A20</t>
  </si>
  <si>
    <t>Anodized titanium G23 industrial barbell, 14g (1.6mm) with two 4mm balls</t>
  </si>
  <si>
    <t>UTINCN</t>
  </si>
  <si>
    <t>UTINCN-F19A07</t>
  </si>
  <si>
    <t>Anodized titanium G23 industrial barbell, 14g (1.6mm) with two 5mm cones</t>
  </si>
  <si>
    <t>UTLBC4</t>
  </si>
  <si>
    <t>UTLBC4-F06P05</t>
  </si>
  <si>
    <t>Color: Black Anodized w/ Aquamarine crystal</t>
  </si>
  <si>
    <t>Anodized titanium G23 labret, 16g (1.2mm) with a 4mm bezel set jewel ball</t>
  </si>
  <si>
    <t>UTLBCN3</t>
  </si>
  <si>
    <t>UTLBCN3-F02A11</t>
  </si>
  <si>
    <t>Anodized titanium G23 labret, 16g (1.2mm) with a 3mm cone</t>
  </si>
  <si>
    <t>UTLBCN3-F04A07</t>
  </si>
  <si>
    <t>XTBB16G</t>
  </si>
  <si>
    <t>XTBB16G-F21A07</t>
  </si>
  <si>
    <t>Pack of 10 pcs. of anodized 316L steel barbells posts - threading 1.2mm (16g)</t>
  </si>
  <si>
    <t>ZUBBBS</t>
  </si>
  <si>
    <t>ZUBBBS-F13000</t>
  </si>
  <si>
    <t>EO gas sterilized piercing: Titanium G23 barbell, 14g (1.6mm) with 5mm balls</t>
  </si>
  <si>
    <t>LBIFB4</t>
  </si>
  <si>
    <t>LBIRC3</t>
  </si>
  <si>
    <t>SEPA16</t>
  </si>
  <si>
    <t>SEPB14</t>
  </si>
  <si>
    <t>SEPB8</t>
  </si>
  <si>
    <t>SEPTA16</t>
  </si>
  <si>
    <t>SEPTB8</t>
  </si>
  <si>
    <t>XTBB16GL</t>
  </si>
  <si>
    <t>Twelve Thousand Thirty Three and 86 cents THB</t>
  </si>
  <si>
    <t>Surgical steel tongue barbell, 14g (1.6mm) with 5mm acrylic UV dice - length 5/8'' (16mm)</t>
  </si>
  <si>
    <t>Surgical steel circular barbells, 16g (1.2mm) with two 3mm acrylic UV cones - length 5/16'' (8mm)</t>
  </si>
  <si>
    <t>Surgical steel circular barbells, 16g (1.2mm) with two 3mm acrylic UV dice - length 5/16'' (8mm)</t>
  </si>
  <si>
    <t>Anodized titanium G23 tongue barbell, 14g (1.6mm) with a 5mm ferido glued multi-crystal ball with resin cover - length 5/8'' (16mm)</t>
  </si>
  <si>
    <t>Exchange Rate THB-THB</t>
  </si>
  <si>
    <t>Sunny</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</si>
  <si>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</si>
  <si>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</si>
  <si>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</si>
  <si>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</si>
  <si>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Six Thousand Seven Hundred Ninety Five and 16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</si>
</sst>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u/>
      <sz val="11"/>
      <color theme="10"/>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8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1" fillId="0" borderId="0" applyNumberFormat="0" applyFill="0" applyBorder="0" applyAlignment="0" applyProtection="0"/>
    <xf numFmtId="0" fontId="2" fillId="0" borderId="0"/>
    <xf numFmtId="0" fontId="5" fillId="0" borderId="0"/>
    <xf numFmtId="0" fontId="31"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applyNumberFormat="0" applyFill="0" applyBorder="0" applyAlignment="0" applyProtection="0"/>
    <xf numFmtId="0" fontId="5" fillId="0" borderId="0"/>
    <xf numFmtId="44" fontId="2"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59">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0" xfId="0" applyFont="1" applyFill="1"/>
    <xf numFmtId="14" fontId="1" fillId="2" borderId="0" xfId="0" applyNumberFormat="1"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6" xfId="0" applyFont="1" applyFill="1" applyBorder="1"/>
    <xf numFmtId="0" fontId="18" fillId="3" borderId="10" xfId="0" applyFont="1" applyFill="1" applyBorder="1"/>
    <xf numFmtId="1" fontId="3" fillId="2" borderId="9" xfId="0" applyNumberFormat="1" applyFont="1" applyFill="1" applyBorder="1" applyAlignment="1">
      <alignment vertical="top"/>
    </xf>
    <xf numFmtId="1" fontId="3" fillId="2" borderId="13" xfId="0" applyNumberFormat="1" applyFont="1" applyFill="1" applyBorder="1" applyAlignment="1">
      <alignment vertical="top"/>
    </xf>
    <xf numFmtId="169" fontId="32" fillId="2" borderId="7" xfId="78" applyNumberFormat="1" applyFont="1" applyFill="1" applyBorder="1" applyAlignment="1">
      <alignment horizontal="center" vertical="center"/>
    </xf>
    <xf numFmtId="1" fontId="18" fillId="2" borderId="6" xfId="78" applyNumberFormat="1" applyFont="1" applyFill="1" applyBorder="1"/>
    <xf numFmtId="1" fontId="1" fillId="2" borderId="3" xfId="0" applyNumberFormat="1" applyFont="1" applyFill="1" applyBorder="1"/>
    <xf numFmtId="1" fontId="18" fillId="2" borderId="2" xfId="78" applyNumberFormat="1" applyFont="1" applyFill="1" applyBorder="1"/>
    <xf numFmtId="1" fontId="18" fillId="2" borderId="1" xfId="78" applyNumberFormat="1" applyFont="1" applyFill="1" applyBorder="1"/>
    <xf numFmtId="165" fontId="32" fillId="2" borderId="7" xfId="78" applyNumberFormat="1" applyFont="1" applyFill="1" applyBorder="1" applyAlignment="1">
      <alignment horizontal="center"/>
    </xf>
    <xf numFmtId="1" fontId="1" fillId="2" borderId="8" xfId="0" applyNumberFormat="1" applyFont="1" applyFill="1" applyBorder="1"/>
    <xf numFmtId="1" fontId="1" fillId="2" borderId="2" xfId="0" applyNumberFormat="1" applyFont="1" applyFill="1" applyBorder="1"/>
    <xf numFmtId="1" fontId="1" fillId="2" borderId="7" xfId="0" applyNumberFormat="1" applyFont="1" applyFill="1" applyBorder="1"/>
    <xf numFmtId="0" fontId="18" fillId="3" borderId="17" xfId="0" applyFont="1" applyFill="1" applyBorder="1" applyAlignment="1">
      <alignment horizontal="center"/>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82">
    <cellStyle name="Comma 2" xfId="7" xr:uid="{C1C92534-532A-469C-9E1B-C98CE596802B}"/>
    <cellStyle name="Comma 2 2" xfId="4430" xr:uid="{1200A8C6-6F75-4B79-919A-FD88B5925069}"/>
    <cellStyle name="Comma 2 2 2" xfId="4755" xr:uid="{4C1AACE9-0FB2-4EFF-8D6E-F05E9706BB46}"/>
    <cellStyle name="Comma 2 2 2 2" xfId="5326" xr:uid="{010EF09A-F6DA-4CF3-8787-6E045EE70391}"/>
    <cellStyle name="Comma 2 2 3" xfId="4591" xr:uid="{FAC45F8C-00B9-4F70-8CC4-A8E6A39657E5}"/>
    <cellStyle name="Comma 2 2 4" xfId="5346" xr:uid="{FEBA4FD3-4EBB-4E98-A991-D2DA317C7D58}"/>
    <cellStyle name="Comma 2 2 5" xfId="5378" xr:uid="{73CA63F4-CC80-41CC-B80B-7C229427D147}"/>
    <cellStyle name="Comma 3" xfId="4318" xr:uid="{A65E6FBE-DF75-42DC-A024-8E9462292682}"/>
    <cellStyle name="Comma 3 2" xfId="4432" xr:uid="{9B90A9DE-F88C-4FD2-91EB-D2C31BB57350}"/>
    <cellStyle name="Comma 3 2 2" xfId="4756" xr:uid="{2864F14F-9E65-4544-AC04-CA7F1CBEEAD3}"/>
    <cellStyle name="Comma 3 2 2 2" xfId="5327" xr:uid="{930A7A69-BCE3-4A00-B93C-741D28B4FB31}"/>
    <cellStyle name="Comma 3 2 3" xfId="5325" xr:uid="{37FE0FB0-D3E4-4440-8F16-8FF4EE3357D2}"/>
    <cellStyle name="Comma 3 2 4" xfId="5347" xr:uid="{CB8788B5-ADD6-4373-84F6-2958E1A4A492}"/>
    <cellStyle name="Comma 3 2 5" xfId="5379" xr:uid="{8698683F-5882-423C-B09E-BF5644464402}"/>
    <cellStyle name="Currency 10" xfId="8" xr:uid="{5D80136C-E6EA-45D6-A591-DBFC9FECB3FA}"/>
    <cellStyle name="Currency 10 2" xfId="9" xr:uid="{55E3A49E-9E16-4C97-993B-A33E220BC614}"/>
    <cellStyle name="Currency 10 2 2" xfId="203" xr:uid="{79DADAC0-2756-46E8-8256-2774233E1C07}"/>
    <cellStyle name="Currency 10 2 2 2" xfId="4616" xr:uid="{D8F60734-7CEE-4678-8ABD-466FC1BD906F}"/>
    <cellStyle name="Currency 10 2 3" xfId="4511" xr:uid="{EFFB61D0-700B-429F-B543-3895CD10D83C}"/>
    <cellStyle name="Currency 10 3" xfId="10" xr:uid="{79BE89F4-CBE5-49B9-9B2A-D3B3D193CA94}"/>
    <cellStyle name="Currency 10 3 2" xfId="204" xr:uid="{AE82E042-9BA1-4280-B998-AFCAA12123FB}"/>
    <cellStyle name="Currency 10 3 2 2" xfId="4617" xr:uid="{2549D48C-A620-48A6-83A5-C6E4D25506E5}"/>
    <cellStyle name="Currency 10 3 3" xfId="4512" xr:uid="{1F61328F-A6E5-407C-95E3-DBAC6DA4B468}"/>
    <cellStyle name="Currency 10 4" xfId="205" xr:uid="{8F8FC347-AD43-4C62-9942-82CD3F61F346}"/>
    <cellStyle name="Currency 10 4 2" xfId="4618" xr:uid="{C7E9D909-D685-4449-B5DF-15B229CDAD4A}"/>
    <cellStyle name="Currency 10 5" xfId="4437" xr:uid="{547BC6A4-E540-4C24-85F9-87A3BDA66F8B}"/>
    <cellStyle name="Currency 10 6" xfId="4510" xr:uid="{517B951A-2C0E-453A-9978-C1AF915A25F6}"/>
    <cellStyle name="Currency 11" xfId="11" xr:uid="{13FBD9C3-75F2-46AF-8EBE-A01BC028421E}"/>
    <cellStyle name="Currency 11 2" xfId="12" xr:uid="{BDF02C8E-119D-4D5C-B692-A58B9A67DFAB}"/>
    <cellStyle name="Currency 11 2 2" xfId="206" xr:uid="{63B624DB-F532-443E-B71A-61E600DA81D8}"/>
    <cellStyle name="Currency 11 2 2 2" xfId="4619" xr:uid="{055375BE-EED9-4FE6-8002-035DD25D0CC7}"/>
    <cellStyle name="Currency 11 2 3" xfId="4514" xr:uid="{8BA66C0F-D8FB-41CE-8CB9-14EC4C950E37}"/>
    <cellStyle name="Currency 11 3" xfId="13" xr:uid="{D2E9CEF7-2611-4BA7-BDF8-180FD9398128}"/>
    <cellStyle name="Currency 11 3 2" xfId="207" xr:uid="{32FF71B1-0E42-4E46-AA7B-1482E47E4835}"/>
    <cellStyle name="Currency 11 3 2 2" xfId="4620" xr:uid="{AFBA037F-AA17-40D0-8165-1F190C4768B4}"/>
    <cellStyle name="Currency 11 3 3" xfId="4515" xr:uid="{F4C63D49-A39E-42CD-B87C-4E70947B199D}"/>
    <cellStyle name="Currency 11 4" xfId="208" xr:uid="{23A77E30-221A-4D5D-987B-51C6F87816D1}"/>
    <cellStyle name="Currency 11 4 2" xfId="4621" xr:uid="{2A418C3B-7F7C-4959-8950-737C87BA318D}"/>
    <cellStyle name="Currency 11 5" xfId="4319" xr:uid="{9BD000F9-CE78-4063-B49B-10822E91F24D}"/>
    <cellStyle name="Currency 11 5 2" xfId="4438" xr:uid="{18BE5CFE-55EA-4993-90A5-1E0422A81CF3}"/>
    <cellStyle name="Currency 11 5 3" xfId="4720" xr:uid="{2F9A062F-558A-46AD-AC67-41E7D3094F40}"/>
    <cellStyle name="Currency 11 5 3 2" xfId="5315" xr:uid="{AD23B900-B288-4CBA-B540-04FD3088655E}"/>
    <cellStyle name="Currency 11 5 3 3" xfId="4757" xr:uid="{8B777328-A20D-41F1-9504-C9D5E09F84B2}"/>
    <cellStyle name="Currency 11 5 4" xfId="4697" xr:uid="{5C7E49B7-7BD5-4177-9FCE-73699038F154}"/>
    <cellStyle name="Currency 11 6" xfId="4513" xr:uid="{9229E94F-C853-4F76-BD58-8E3BBEE4C4EC}"/>
    <cellStyle name="Currency 12" xfId="14" xr:uid="{19EB484D-F2A1-4054-ADFC-BFB8215ECA4A}"/>
    <cellStyle name="Currency 12 2" xfId="15" xr:uid="{9815F7AD-F83D-4CFB-A7CA-2BD93B13C530}"/>
    <cellStyle name="Currency 12 2 2" xfId="209" xr:uid="{F07C98C7-3906-49D4-A850-099F0D296592}"/>
    <cellStyle name="Currency 12 2 2 2" xfId="4622" xr:uid="{448383B3-9A8B-4270-9901-42E1D7318FE0}"/>
    <cellStyle name="Currency 12 2 3" xfId="4517" xr:uid="{C2C67B2E-43D9-496E-8984-BEF38B9B991F}"/>
    <cellStyle name="Currency 12 3" xfId="210" xr:uid="{BB9CFE1A-C389-4EC7-996A-F4C86003B160}"/>
    <cellStyle name="Currency 12 3 2" xfId="4623" xr:uid="{AB2FFE38-0B37-42AB-890A-BABE02C867E2}"/>
    <cellStyle name="Currency 12 4" xfId="4516" xr:uid="{C778B624-AF5E-453A-93CD-22BED71F7246}"/>
    <cellStyle name="Currency 13" xfId="16" xr:uid="{1C5C3787-32D3-42B5-A00E-B02F7AB95CBB}"/>
    <cellStyle name="Currency 13 2" xfId="4321" xr:uid="{269278E2-34E1-45E3-B9C2-C37FD74DEB23}"/>
    <cellStyle name="Currency 13 3" xfId="4322" xr:uid="{AD8F1155-95E4-492D-8156-85B22368BC37}"/>
    <cellStyle name="Currency 13 3 2" xfId="4759" xr:uid="{A50F3285-4A2B-4D43-97C1-D9A8B49D6660}"/>
    <cellStyle name="Currency 13 4" xfId="4320" xr:uid="{388FA9A7-0633-4B83-A5C4-066CA943DE3C}"/>
    <cellStyle name="Currency 13 5" xfId="4758" xr:uid="{3FCD9257-0FCD-4611-ACCA-D657A89D89DF}"/>
    <cellStyle name="Currency 14" xfId="17" xr:uid="{14DBF0F1-5038-4F58-8BC5-DA6CC03FB2F3}"/>
    <cellStyle name="Currency 14 2" xfId="211" xr:uid="{9EDB8709-D68B-4F0B-867D-71E507FEC668}"/>
    <cellStyle name="Currency 14 2 2" xfId="4624" xr:uid="{C1107F35-2434-4FA9-8ABC-73A2219693D3}"/>
    <cellStyle name="Currency 14 3" xfId="4518" xr:uid="{58EFE752-3A89-44AA-B499-BFF20F161E6E}"/>
    <cellStyle name="Currency 15" xfId="4414" xr:uid="{A203CA4E-81B3-4EA0-86ED-083084211B27}"/>
    <cellStyle name="Currency 15 2" xfId="5352" xr:uid="{9AC71086-FCE9-409E-9558-C1A493402407}"/>
    <cellStyle name="Currency 16" xfId="5368" xr:uid="{D8D079EA-7F0D-44D3-BC4F-CF17AB2C1C09}"/>
    <cellStyle name="Currency 17" xfId="4323" xr:uid="{42D68CA2-2174-4AA0-A301-99974B0ED198}"/>
    <cellStyle name="Currency 2" xfId="18" xr:uid="{7EA16D12-6790-4F1C-A972-DA99D10DC56B}"/>
    <cellStyle name="Currency 2 2" xfId="19" xr:uid="{4E3E534B-F7F9-4429-B421-4077B2AC515F}"/>
    <cellStyle name="Currency 2 2 2" xfId="20" xr:uid="{F0A125E5-34FD-4D93-B41E-52EDC6940503}"/>
    <cellStyle name="Currency 2 2 2 2" xfId="21" xr:uid="{08FE5334-FDEB-46A5-A4B7-0D0CF99C81A9}"/>
    <cellStyle name="Currency 2 2 2 2 2" xfId="4760" xr:uid="{005E7A77-DBDC-4836-84FF-2A044099E9FE}"/>
    <cellStyle name="Currency 2 2 2 3" xfId="22" xr:uid="{3F4E80FD-EAAC-4BAE-9685-B4C598693135}"/>
    <cellStyle name="Currency 2 2 2 3 2" xfId="212" xr:uid="{D8A611C7-D269-4C6B-AF04-BB51ACBCFC85}"/>
    <cellStyle name="Currency 2 2 2 3 2 2" xfId="4625" xr:uid="{167AC20F-6617-42E0-BDF7-115419681C5D}"/>
    <cellStyle name="Currency 2 2 2 3 3" xfId="4521" xr:uid="{A17060E4-63C1-4943-B5C7-484884EB81DD}"/>
    <cellStyle name="Currency 2 2 2 4" xfId="213" xr:uid="{C37AC224-72C4-4FF2-9445-D6758CEE36F2}"/>
    <cellStyle name="Currency 2 2 2 4 2" xfId="4626" xr:uid="{D4A19441-F38E-4AD1-81CD-4DFB83871AE6}"/>
    <cellStyle name="Currency 2 2 2 5" xfId="4520" xr:uid="{89FFEF91-E6E5-49F5-8BCC-D68C6F5AD995}"/>
    <cellStyle name="Currency 2 2 3" xfId="214" xr:uid="{1A0E4181-975C-4EB7-9A35-9DF3B68D468D}"/>
    <cellStyle name="Currency 2 2 3 2" xfId="4627" xr:uid="{127FC984-9364-4EC3-B6C8-DA9FFF5668EF}"/>
    <cellStyle name="Currency 2 2 4" xfId="4519" xr:uid="{D6EB74E6-BDAD-469C-9710-FA47040E885C}"/>
    <cellStyle name="Currency 2 3" xfId="23" xr:uid="{64B9C0D0-4852-4D36-837B-255D50E32B72}"/>
    <cellStyle name="Currency 2 3 2" xfId="215" xr:uid="{D2700D80-530B-48A8-BCBD-F025FEDA81D7}"/>
    <cellStyle name="Currency 2 3 2 2" xfId="4628" xr:uid="{12099FC4-7A85-4EFF-AE16-6DBDF41D5EC0}"/>
    <cellStyle name="Currency 2 3 3" xfId="4522" xr:uid="{2B71218B-6BC8-4024-B40E-2D3B0F866E4E}"/>
    <cellStyle name="Currency 2 4" xfId="216" xr:uid="{FB8EBA97-94C1-49B3-B527-F5B14AF19C1F}"/>
    <cellStyle name="Currency 2 4 2" xfId="217" xr:uid="{0495371F-9AB1-464E-AC9E-3B0047659D4E}"/>
    <cellStyle name="Currency 2 5" xfId="218" xr:uid="{1C7ED3CE-4DB1-4BFD-BAF5-EDE027AC285A}"/>
    <cellStyle name="Currency 2 5 2" xfId="219" xr:uid="{688D9AC9-C6C3-4B31-97D9-ADECEEE706F7}"/>
    <cellStyle name="Currency 2 6" xfId="220" xr:uid="{1069C71B-13B8-4A20-839F-B60F40985162}"/>
    <cellStyle name="Currency 3" xfId="24" xr:uid="{BA9315BB-070F-4D55-9009-1C1A1FD68D2E}"/>
    <cellStyle name="Currency 3 2" xfId="25" xr:uid="{2C06B464-7406-406A-B51C-0090D2965302}"/>
    <cellStyle name="Currency 3 2 2" xfId="221" xr:uid="{184F104F-967F-42B2-A019-BBD25913FF08}"/>
    <cellStyle name="Currency 3 2 2 2" xfId="4629" xr:uid="{14178B9B-F31B-413B-9EF2-6C30768B9D17}"/>
    <cellStyle name="Currency 3 2 3" xfId="4524" xr:uid="{796A60C7-FFAB-4EF8-B9A6-29A0D33A320D}"/>
    <cellStyle name="Currency 3 3" xfId="26" xr:uid="{B86D83B6-4E9F-4148-87CD-97CA0F1E937E}"/>
    <cellStyle name="Currency 3 3 2" xfId="222" xr:uid="{0C9AC0E2-036B-445A-BD13-E577CC64CF6E}"/>
    <cellStyle name="Currency 3 3 2 2" xfId="4630" xr:uid="{75BB6D8A-B950-4CA1-B24A-F7B2DAF3FE23}"/>
    <cellStyle name="Currency 3 3 3" xfId="4525" xr:uid="{C97E640E-0A41-4DDE-A1CF-527C048B1D41}"/>
    <cellStyle name="Currency 3 4" xfId="27" xr:uid="{A3A3CA03-53A9-4C62-AF42-ED6927BFF5BE}"/>
    <cellStyle name="Currency 3 4 2" xfId="223" xr:uid="{DC25E2E2-5683-4B99-B29E-C3D66035336D}"/>
    <cellStyle name="Currency 3 4 2 2" xfId="4631" xr:uid="{E5219E5C-769E-4E38-9F1A-A92FD822311E}"/>
    <cellStyle name="Currency 3 4 3" xfId="4526" xr:uid="{03F9E87D-ABD9-4726-BFE8-A97DF6FC6D9B}"/>
    <cellStyle name="Currency 3 5" xfId="224" xr:uid="{AB2775E8-54C2-4170-9930-947125891AA2}"/>
    <cellStyle name="Currency 3 5 2" xfId="4632" xr:uid="{E3B6F0BD-4E62-4F15-82BC-78B94E8346C4}"/>
    <cellStyle name="Currency 3 6" xfId="4523" xr:uid="{BF61E8EB-0106-4BAB-91DD-B5DF9F7D9FC5}"/>
    <cellStyle name="Currency 4" xfId="28" xr:uid="{23209DCE-CC81-4212-BDD8-E57A224F2E74}"/>
    <cellStyle name="Currency 4 2" xfId="29" xr:uid="{26860D7D-EA8B-47B3-BB0D-3D075B296DDA}"/>
    <cellStyle name="Currency 4 2 2" xfId="225" xr:uid="{D2E654D9-28E8-4D74-9B29-4CEF50008E35}"/>
    <cellStyle name="Currency 4 2 2 2" xfId="4633" xr:uid="{014FDAEA-2981-4E0E-B81E-849E5E0A3C1C}"/>
    <cellStyle name="Currency 4 2 3" xfId="4528" xr:uid="{1DB864F5-1CB1-4F79-96CD-EE44F9F574CC}"/>
    <cellStyle name="Currency 4 3" xfId="30" xr:uid="{050B63FB-7D62-4482-881E-3D4FB8B163B3}"/>
    <cellStyle name="Currency 4 3 2" xfId="226" xr:uid="{ABF44BA6-0396-484E-8719-B85ADD8466C4}"/>
    <cellStyle name="Currency 4 3 2 2" xfId="4634" xr:uid="{236C3CB7-7ED1-4B9C-BA34-B00585101A07}"/>
    <cellStyle name="Currency 4 3 3" xfId="4529" xr:uid="{1ED59F5B-16F5-4D0F-8928-3463974CBEB2}"/>
    <cellStyle name="Currency 4 4" xfId="227" xr:uid="{7ACE6FC5-3CC3-4474-BA37-65CCBA1A42AD}"/>
    <cellStyle name="Currency 4 4 2" xfId="4635" xr:uid="{7CC393E9-2949-4707-A64C-CD4D3F6F9FED}"/>
    <cellStyle name="Currency 4 5" xfId="4324" xr:uid="{75A31B4B-290B-4A47-AB98-D8E147E4944A}"/>
    <cellStyle name="Currency 4 5 2" xfId="4439" xr:uid="{E10F7B11-A4C1-429D-8693-C148B14FE2BD}"/>
    <cellStyle name="Currency 4 5 3" xfId="4721" xr:uid="{2E14EE1D-A7DB-42A2-8978-331F1F9C63BB}"/>
    <cellStyle name="Currency 4 5 3 2" xfId="5316" xr:uid="{A06416B9-E8BB-4A98-BC1B-E7B68D014616}"/>
    <cellStyle name="Currency 4 5 3 3" xfId="4761" xr:uid="{DE1673DD-0644-4036-A729-5B9F69F3011A}"/>
    <cellStyle name="Currency 4 5 4" xfId="4698" xr:uid="{0CCF60A8-BDF1-4436-B5A9-9C8BC269EA55}"/>
    <cellStyle name="Currency 4 6" xfId="4527" xr:uid="{B9BC2F92-3748-4198-B6C0-9F3F5057DC32}"/>
    <cellStyle name="Currency 5" xfId="31" xr:uid="{69328679-3854-439E-8E12-85D2FC9A97B1}"/>
    <cellStyle name="Currency 5 2" xfId="32" xr:uid="{109F39D5-2A53-4245-94B1-E88638AFD8DF}"/>
    <cellStyle name="Currency 5 2 2" xfId="228" xr:uid="{B607047E-04F7-434C-AF82-08667EBCFBE5}"/>
    <cellStyle name="Currency 5 2 2 2" xfId="4636" xr:uid="{B94F5146-D7D1-4C21-89F1-336560B99454}"/>
    <cellStyle name="Currency 5 2 3" xfId="4530" xr:uid="{1457508C-38CE-4B56-A95F-69423E918DFF}"/>
    <cellStyle name="Currency 5 3" xfId="4325" xr:uid="{495BEA3C-29FE-481A-984D-C6186B493D65}"/>
    <cellStyle name="Currency 5 3 2" xfId="4440" xr:uid="{6F0CCE3C-F3F3-476F-8F0B-6E6AF73DC61A}"/>
    <cellStyle name="Currency 5 3 2 2" xfId="5306" xr:uid="{3173E5A0-434A-4264-BD15-FE62770AD01E}"/>
    <cellStyle name="Currency 5 3 2 3" xfId="4763" xr:uid="{0F498F03-0907-4171-8ADE-72439F6241BA}"/>
    <cellStyle name="Currency 5 4" xfId="4762" xr:uid="{1DA73931-BA35-45FE-A38D-FAB28440B30F}"/>
    <cellStyle name="Currency 6" xfId="33" xr:uid="{34E9F362-1099-4642-93E1-B6FEA248841B}"/>
    <cellStyle name="Currency 6 2" xfId="229" xr:uid="{CEEC2E01-5F41-4993-9CAC-3D71A94688A6}"/>
    <cellStyle name="Currency 6 2 2" xfId="4637" xr:uid="{E7DCE453-DE2A-4592-950F-71D911983ECC}"/>
    <cellStyle name="Currency 6 3" xfId="4326" xr:uid="{6623A2C2-21F6-44CA-A5C1-3B0B7425EA1A}"/>
    <cellStyle name="Currency 6 3 2" xfId="4441" xr:uid="{615CA369-837A-46B9-89CE-91AB9FAEDE63}"/>
    <cellStyle name="Currency 6 3 3" xfId="4722" xr:uid="{C2A9BB3A-4936-4F07-95C9-FDC8B735FC7F}"/>
    <cellStyle name="Currency 6 3 3 2" xfId="5317" xr:uid="{A3976733-6867-4AF6-9E71-F01A81423A42}"/>
    <cellStyle name="Currency 6 3 3 3" xfId="4764" xr:uid="{33B61A81-88E6-419B-BEF6-DB754CB17BC3}"/>
    <cellStyle name="Currency 6 3 4" xfId="4699" xr:uid="{05EFEACC-74CE-4DE9-AB31-F38B82DA10E3}"/>
    <cellStyle name="Currency 6 4" xfId="4531" xr:uid="{90243C79-FF70-4F6A-BF92-F615E9A2AE9C}"/>
    <cellStyle name="Currency 7" xfId="34" xr:uid="{B55EEC85-3A1B-4646-955A-A3A3018B1ECC}"/>
    <cellStyle name="Currency 7 2" xfId="35" xr:uid="{A8790F5B-BF34-4CC7-9C99-E112265F4FE7}"/>
    <cellStyle name="Currency 7 2 2" xfId="250" xr:uid="{D6CE3BF8-AE4F-444B-A860-3679616B579E}"/>
    <cellStyle name="Currency 7 2 2 2" xfId="4638" xr:uid="{AEE1FD8A-DA0C-421E-8B28-660B073DAB5C}"/>
    <cellStyle name="Currency 7 2 3" xfId="4533" xr:uid="{E1B44D68-27D9-4D7F-81B4-CC42D6721437}"/>
    <cellStyle name="Currency 7 3" xfId="230" xr:uid="{EE168C42-6ABF-4F0D-BD64-161B357B2BA5}"/>
    <cellStyle name="Currency 7 3 2" xfId="4639" xr:uid="{47E24252-E1ED-4A81-B928-10D3C959EE27}"/>
    <cellStyle name="Currency 7 4" xfId="4442" xr:uid="{32428C8C-8316-4259-A69E-F6ECCC16B94E}"/>
    <cellStyle name="Currency 7 5" xfId="4532" xr:uid="{F5718050-EF4E-40C2-BCB5-B9895F24FF43}"/>
    <cellStyle name="Currency 8" xfId="36" xr:uid="{88AEE151-0C5D-4386-AAEF-CE3CCF6DE1B8}"/>
    <cellStyle name="Currency 8 2" xfId="37" xr:uid="{32242CDE-A7AA-4280-9E71-5E4753BFEB6A}"/>
    <cellStyle name="Currency 8 2 2" xfId="231" xr:uid="{5F14D4CA-28AD-4529-9867-77C3BB12A345}"/>
    <cellStyle name="Currency 8 2 2 2" xfId="4640" xr:uid="{048EF9DB-7129-4C5B-8BDC-D463C6A99879}"/>
    <cellStyle name="Currency 8 2 3" xfId="4535" xr:uid="{00612307-7DBA-4743-AFCF-3741167CFCB0}"/>
    <cellStyle name="Currency 8 3" xfId="38" xr:uid="{8269824F-0A37-4187-A3CB-60C15B365F0B}"/>
    <cellStyle name="Currency 8 3 2" xfId="232" xr:uid="{EDEEF8A7-296F-400E-B933-3F98F7D5F470}"/>
    <cellStyle name="Currency 8 3 2 2" xfId="4641" xr:uid="{EB00F10D-45B6-4BB3-88AC-2CFFBFF57FCB}"/>
    <cellStyle name="Currency 8 3 3" xfId="4536" xr:uid="{C0936E62-BC4B-4E7C-9AD2-AB6150D7D424}"/>
    <cellStyle name="Currency 8 4" xfId="39" xr:uid="{A6CDB4A1-E457-4A5A-834C-C9A5FB72BCF4}"/>
    <cellStyle name="Currency 8 4 2" xfId="233" xr:uid="{B8C9C057-1208-4D48-B3ED-D925625E24DA}"/>
    <cellStyle name="Currency 8 4 2 2" xfId="4642" xr:uid="{6551633B-E20E-4677-B80A-9585D2463333}"/>
    <cellStyle name="Currency 8 4 3" xfId="4537" xr:uid="{6FA1E23A-337F-4744-99D8-93456162F56D}"/>
    <cellStyle name="Currency 8 5" xfId="234" xr:uid="{4AEC2307-D2C9-4CFF-9EAB-45C2278A0F12}"/>
    <cellStyle name="Currency 8 5 2" xfId="4643" xr:uid="{C40F3A84-F71F-434E-9824-A50E100FB979}"/>
    <cellStyle name="Currency 8 6" xfId="4443" xr:uid="{393CEAF7-8B16-423F-B9B0-1EACD6153E24}"/>
    <cellStyle name="Currency 8 7" xfId="4534" xr:uid="{B46D791D-7702-476E-90EE-015AAAF9F27F}"/>
    <cellStyle name="Currency 9" xfId="40" xr:uid="{78E67788-4ABC-4AEA-8266-2AD56D3CBF0A}"/>
    <cellStyle name="Currency 9 2" xfId="41" xr:uid="{E92A2DBE-0D5C-4676-AAC7-6DAFEE9F8222}"/>
    <cellStyle name="Currency 9 2 2" xfId="235" xr:uid="{AD406F16-46CE-4797-8AC5-C2E19E522B18}"/>
    <cellStyle name="Currency 9 2 2 2" xfId="4644" xr:uid="{89FDC8F2-1676-4240-9A11-AF88815905B0}"/>
    <cellStyle name="Currency 9 2 3" xfId="4539" xr:uid="{6110FCBF-2FE1-48B5-B36A-F20C8744980F}"/>
    <cellStyle name="Currency 9 3" xfId="42" xr:uid="{9FE24565-D1B7-4FB6-BB47-B06BB35744B6}"/>
    <cellStyle name="Currency 9 3 2" xfId="236" xr:uid="{44D956E2-2FE3-4601-AB3C-BD74AA15ECD2}"/>
    <cellStyle name="Currency 9 3 2 2" xfId="4645" xr:uid="{82AC46D3-FDB7-4116-85A3-E881AB03EAF2}"/>
    <cellStyle name="Currency 9 3 3" xfId="4540" xr:uid="{3FB36406-E89D-415F-B714-76B8E1871D47}"/>
    <cellStyle name="Currency 9 4" xfId="237" xr:uid="{EC6795E6-C8CE-4963-AAE2-C0A6E4189A4D}"/>
    <cellStyle name="Currency 9 4 2" xfId="4646" xr:uid="{1F68E3BE-C442-4B95-AD60-BCBA0A302571}"/>
    <cellStyle name="Currency 9 5" xfId="4327" xr:uid="{0174CF6F-7525-4525-A381-89BA799846B0}"/>
    <cellStyle name="Currency 9 5 2" xfId="4444" xr:uid="{F043257A-34AE-4782-8B38-E48586B27C36}"/>
    <cellStyle name="Currency 9 5 3" xfId="4723" xr:uid="{E3FFDA62-C8E1-4FCA-BEB9-55DAADEAD2C4}"/>
    <cellStyle name="Currency 9 5 4" xfId="4700" xr:uid="{78CDB266-DE79-4411-8032-FFC09F9909E7}"/>
    <cellStyle name="Currency 9 6" xfId="4538" xr:uid="{CCC4A066-2DA6-4163-BA08-1CECD00B4A36}"/>
    <cellStyle name="Hyperlink 2" xfId="6" xr:uid="{6CFFD761-E1C4-4FFC-9C82-FDD569F38491}"/>
    <cellStyle name="Hyperlink 2 2" xfId="5356" xr:uid="{59A49266-6514-4E06-86C6-2059F38FE97B}"/>
    <cellStyle name="Hyperlink 3" xfId="202" xr:uid="{DCB1CEE0-9102-4A8D-9392-E36C65E5BDDC}"/>
    <cellStyle name="Hyperlink 3 2" xfId="4415" xr:uid="{E57904B0-6DD8-4EC7-BFD7-0FB16651523F}"/>
    <cellStyle name="Hyperlink 3 3" xfId="4328" xr:uid="{9B304A18-3C4F-48FE-865C-621F19209FB9}"/>
    <cellStyle name="Hyperlink 4" xfId="4329" xr:uid="{0FF070ED-6D0C-4559-A678-D9611C863AF3}"/>
    <cellStyle name="Hyperlink 4 2" xfId="5350" xr:uid="{BFB1667D-C507-40E4-9F04-B60859AEE41C}"/>
    <cellStyle name="Normal" xfId="0" builtinId="0"/>
    <cellStyle name="Normal 10" xfId="43" xr:uid="{A160D30E-D269-4ACF-83E1-587D8A68B6A0}"/>
    <cellStyle name="Normal 10 10" xfId="903" xr:uid="{ED86E575-8953-4BA2-923F-E21A1552ABF5}"/>
    <cellStyle name="Normal 10 10 2" xfId="2508" xr:uid="{5F6AFD08-348A-4E8B-A09D-0C6FF250E311}"/>
    <cellStyle name="Normal 10 10 2 2" xfId="4331" xr:uid="{6A48B843-3A8A-42B9-8EFE-3459E180EF59}"/>
    <cellStyle name="Normal 10 10 2 3" xfId="4675" xr:uid="{B4A6AB62-6D08-4DE8-9B08-2593BD4D0C5E}"/>
    <cellStyle name="Normal 10 10 3" xfId="2509" xr:uid="{61880632-DCBA-4430-9C87-2380F611B71C}"/>
    <cellStyle name="Normal 10 10 4" xfId="2510" xr:uid="{579A75E8-DB70-4F96-B0DA-7322691BE9F6}"/>
    <cellStyle name="Normal 10 11" xfId="2511" xr:uid="{3470A431-F0D7-49F0-9B6E-FDBCE8215DCB}"/>
    <cellStyle name="Normal 10 11 2" xfId="2512" xr:uid="{09FFF777-951F-4343-AC22-073E321C0322}"/>
    <cellStyle name="Normal 10 11 3" xfId="2513" xr:uid="{8B5DE7E1-9485-4261-81E0-A2C564033A4C}"/>
    <cellStyle name="Normal 10 11 4" xfId="2514" xr:uid="{5C1C0E29-4470-4264-B54B-545BC601415C}"/>
    <cellStyle name="Normal 10 12" xfId="2515" xr:uid="{A918641D-AC6B-467C-8E40-B4329826BF27}"/>
    <cellStyle name="Normal 10 12 2" xfId="2516" xr:uid="{39F0B5A6-96DD-4DE6-97B6-E8C53B89359F}"/>
    <cellStyle name="Normal 10 13" xfId="2517" xr:uid="{3F0F662C-A5E2-4F2B-A7B6-9C9B57EA6921}"/>
    <cellStyle name="Normal 10 14" xfId="2518" xr:uid="{8E513E5F-0F91-4293-8B87-402F543C97CB}"/>
    <cellStyle name="Normal 10 15" xfId="2519" xr:uid="{71E1153D-358D-4D63-8012-8AD530A24AB4}"/>
    <cellStyle name="Normal 10 2" xfId="44" xr:uid="{3B290B78-103A-4410-95F5-0C4D097901AC}"/>
    <cellStyle name="Normal 10 2 10" xfId="2520" xr:uid="{CC1B9DBE-D4F5-49EC-9122-8AF8F5888E40}"/>
    <cellStyle name="Normal 10 2 11" xfId="2521" xr:uid="{80E09E28-0C71-476C-AA06-7E8F04288275}"/>
    <cellStyle name="Normal 10 2 2" xfId="45" xr:uid="{1C281111-87AF-4AF6-B0C4-D1534958D2E0}"/>
    <cellStyle name="Normal 10 2 2 2" xfId="46" xr:uid="{5A2CE643-EFBD-4ECA-AC11-B18CE5937928}"/>
    <cellStyle name="Normal 10 2 2 2 2" xfId="238" xr:uid="{52E70606-3C11-43BB-92C4-E680B0CF8898}"/>
    <cellStyle name="Normal 10 2 2 2 2 2" xfId="454" xr:uid="{DCFCD943-0D95-4855-B7D4-7B5B33677566}"/>
    <cellStyle name="Normal 10 2 2 2 2 2 2" xfId="455" xr:uid="{838EF321-A23D-422C-967D-50DA2A75FE8F}"/>
    <cellStyle name="Normal 10 2 2 2 2 2 2 2" xfId="904" xr:uid="{D01DC71B-484C-4642-846B-833E20FFD2C4}"/>
    <cellStyle name="Normal 10 2 2 2 2 2 2 2 2" xfId="905" xr:uid="{23349698-940A-4EA8-BBAA-0C0B4215D686}"/>
    <cellStyle name="Normal 10 2 2 2 2 2 2 3" xfId="906" xr:uid="{E28DA8BE-6F38-473B-9331-CCB99BA33924}"/>
    <cellStyle name="Normal 10 2 2 2 2 2 3" xfId="907" xr:uid="{B6266500-43A8-42B1-9061-93AEC0C02F01}"/>
    <cellStyle name="Normal 10 2 2 2 2 2 3 2" xfId="908" xr:uid="{4CD37494-F5E1-4E00-BE85-7DA38226EAF5}"/>
    <cellStyle name="Normal 10 2 2 2 2 2 4" xfId="909" xr:uid="{9A0AD344-3AB7-4D32-913D-ABDF5ED74818}"/>
    <cellStyle name="Normal 10 2 2 2 2 3" xfId="456" xr:uid="{856049F7-2BF6-495C-AED8-CF734B419C7F}"/>
    <cellStyle name="Normal 10 2 2 2 2 3 2" xfId="910" xr:uid="{B7E34170-7D83-4F87-BB7F-F79A25F12D9A}"/>
    <cellStyle name="Normal 10 2 2 2 2 3 2 2" xfId="911" xr:uid="{5AF2D701-AF74-4DF9-AEF8-FE5693371054}"/>
    <cellStyle name="Normal 10 2 2 2 2 3 3" xfId="912" xr:uid="{D7D0712E-064B-4332-8BB6-7C4EAFDE1E64}"/>
    <cellStyle name="Normal 10 2 2 2 2 3 4" xfId="2522" xr:uid="{BFF5495C-84E1-41CD-80E2-D7DC40A6D24A}"/>
    <cellStyle name="Normal 10 2 2 2 2 4" xfId="913" xr:uid="{13C29F26-17CB-4911-B9F1-4716B59663A9}"/>
    <cellStyle name="Normal 10 2 2 2 2 4 2" xfId="914" xr:uid="{842B6C8E-C016-4AC2-9C2E-6E1760E5A48D}"/>
    <cellStyle name="Normal 10 2 2 2 2 5" xfId="915" xr:uid="{BE407223-E887-44A8-8D65-3DC559CA6244}"/>
    <cellStyle name="Normal 10 2 2 2 2 6" xfId="2523" xr:uid="{05FBCAB0-F24E-4E9D-A98B-293164349B9E}"/>
    <cellStyle name="Normal 10 2 2 2 3" xfId="239" xr:uid="{BA021C07-FCA1-47E9-932A-8E08BD05801D}"/>
    <cellStyle name="Normal 10 2 2 2 3 2" xfId="457" xr:uid="{EB7E0EAD-0ECA-43DF-9B95-E0DFBDB82B21}"/>
    <cellStyle name="Normal 10 2 2 2 3 2 2" xfId="458" xr:uid="{2DDEC162-271B-4E4E-B681-D4EEA1A7F7CC}"/>
    <cellStyle name="Normal 10 2 2 2 3 2 2 2" xfId="916" xr:uid="{C3732398-8C65-41BD-8BD6-3DC38C504461}"/>
    <cellStyle name="Normal 10 2 2 2 3 2 2 2 2" xfId="917" xr:uid="{C7C46E4C-04B2-491B-836D-470BDB61640C}"/>
    <cellStyle name="Normal 10 2 2 2 3 2 2 3" xfId="918" xr:uid="{A51CA6C7-88F7-4716-B293-DEFDB0DD55B1}"/>
    <cellStyle name="Normal 10 2 2 2 3 2 3" xfId="919" xr:uid="{3F68C230-4669-4963-B4BA-CCB1B833141D}"/>
    <cellStyle name="Normal 10 2 2 2 3 2 3 2" xfId="920" xr:uid="{212074FB-1FBE-4A19-BF7D-F95D265170DE}"/>
    <cellStyle name="Normal 10 2 2 2 3 2 4" xfId="921" xr:uid="{723FA05B-20C7-46B1-B025-CB3EE9F117C0}"/>
    <cellStyle name="Normal 10 2 2 2 3 3" xfId="459" xr:uid="{835D743C-E397-41F2-BFAE-1B0C0C65CAB9}"/>
    <cellStyle name="Normal 10 2 2 2 3 3 2" xfId="922" xr:uid="{CA9C2113-73F5-4410-B122-9F067C6F4727}"/>
    <cellStyle name="Normal 10 2 2 2 3 3 2 2" xfId="923" xr:uid="{EF5CAC68-B0AB-4C2F-AABC-A0B786BB3D3F}"/>
    <cellStyle name="Normal 10 2 2 2 3 3 3" xfId="924" xr:uid="{7E95440F-E3B5-4AE5-A594-68AEF5E49FBA}"/>
    <cellStyle name="Normal 10 2 2 2 3 4" xfId="925" xr:uid="{469AA443-0C76-4D01-A977-1BF49DA67E15}"/>
    <cellStyle name="Normal 10 2 2 2 3 4 2" xfId="926" xr:uid="{9590A47D-E4DA-4409-AFE8-8344074C98C1}"/>
    <cellStyle name="Normal 10 2 2 2 3 5" xfId="927" xr:uid="{EBD11B25-9253-4D28-83F0-B9A09941DF5A}"/>
    <cellStyle name="Normal 10 2 2 2 4" xfId="460" xr:uid="{502EF03C-F469-42DC-9BDB-271B978BFA73}"/>
    <cellStyle name="Normal 10 2 2 2 4 2" xfId="461" xr:uid="{9EE3C4D2-B355-42FB-A2EA-29B427F3A685}"/>
    <cellStyle name="Normal 10 2 2 2 4 2 2" xfId="928" xr:uid="{4286D3D1-6921-40DA-BC33-515ABBFD8F0D}"/>
    <cellStyle name="Normal 10 2 2 2 4 2 2 2" xfId="929" xr:uid="{00815F34-6E42-4D65-9D24-7308F8D2099B}"/>
    <cellStyle name="Normal 10 2 2 2 4 2 3" xfId="930" xr:uid="{7028C80D-F756-42C3-99EA-09000078B3D1}"/>
    <cellStyle name="Normal 10 2 2 2 4 3" xfId="931" xr:uid="{4675DE8B-E9F0-4968-B088-DBD41A6899B9}"/>
    <cellStyle name="Normal 10 2 2 2 4 3 2" xfId="932" xr:uid="{47821FA5-2C5E-48FC-B43F-A93094AFD1D6}"/>
    <cellStyle name="Normal 10 2 2 2 4 4" xfId="933" xr:uid="{B09501A3-6947-4274-9DE7-DEDEC45CAE93}"/>
    <cellStyle name="Normal 10 2 2 2 5" xfId="462" xr:uid="{C5DA2AE7-0FD1-4457-A83E-A4F384F7DD2F}"/>
    <cellStyle name="Normal 10 2 2 2 5 2" xfId="934" xr:uid="{BC1D4EA3-398F-4AC6-84B8-C0828569C683}"/>
    <cellStyle name="Normal 10 2 2 2 5 2 2" xfId="935" xr:uid="{AEF8A0F5-30B9-4193-8891-2BA87D19E331}"/>
    <cellStyle name="Normal 10 2 2 2 5 3" xfId="936" xr:uid="{F5A12619-9E60-4F19-8254-6EB82C152CF9}"/>
    <cellStyle name="Normal 10 2 2 2 5 4" xfId="2524" xr:uid="{105C659D-E862-4AAE-B629-8F6F1321962A}"/>
    <cellStyle name="Normal 10 2 2 2 6" xfId="937" xr:uid="{B720AA29-219B-4E03-B3D7-E02A22508ED5}"/>
    <cellStyle name="Normal 10 2 2 2 6 2" xfId="938" xr:uid="{EACC3625-C2B8-4EC2-9E66-72665355A244}"/>
    <cellStyle name="Normal 10 2 2 2 7" xfId="939" xr:uid="{C5AB5E66-C841-4D9B-A6D6-2C1407D52F0A}"/>
    <cellStyle name="Normal 10 2 2 2 8" xfId="2525" xr:uid="{727CF68B-4124-45B8-B4D0-824F66BE8ED3}"/>
    <cellStyle name="Normal 10 2 2 3" xfId="240" xr:uid="{7ABEFE5A-3CED-4A10-B55B-F7933873F533}"/>
    <cellStyle name="Normal 10 2 2 3 2" xfId="463" xr:uid="{4F4478C6-2E68-4CA2-8347-10F6D5691854}"/>
    <cellStyle name="Normal 10 2 2 3 2 2" xfId="464" xr:uid="{D89953A6-B4E8-4197-9FE0-CD43BF10A79E}"/>
    <cellStyle name="Normal 10 2 2 3 2 2 2" xfId="940" xr:uid="{FFF84F80-79F0-4254-AECB-092FB7AEADAF}"/>
    <cellStyle name="Normal 10 2 2 3 2 2 2 2" xfId="941" xr:uid="{80C2E223-E659-47E2-8291-D2CE515D5B82}"/>
    <cellStyle name="Normal 10 2 2 3 2 2 3" xfId="942" xr:uid="{87D2F702-D346-4D59-AAFE-FE3467080EE0}"/>
    <cellStyle name="Normal 10 2 2 3 2 3" xfId="943" xr:uid="{B74DD081-65C4-4BE5-8783-16B23E85898E}"/>
    <cellStyle name="Normal 10 2 2 3 2 3 2" xfId="944" xr:uid="{2618DBFF-17C7-4A57-9A50-CB15099C33B2}"/>
    <cellStyle name="Normal 10 2 2 3 2 4" xfId="945" xr:uid="{015AEED5-1AE0-4996-AA58-C6CCBCCE7958}"/>
    <cellStyle name="Normal 10 2 2 3 3" xfId="465" xr:uid="{A81C7D14-894B-41CA-8E02-51CD0DABD014}"/>
    <cellStyle name="Normal 10 2 2 3 3 2" xfId="946" xr:uid="{D14E4253-23E8-4A9B-8D29-6CC55AFAC5A8}"/>
    <cellStyle name="Normal 10 2 2 3 3 2 2" xfId="947" xr:uid="{4B31A5AD-D822-48EB-B7A9-88D96A95F6ED}"/>
    <cellStyle name="Normal 10 2 2 3 3 3" xfId="948" xr:uid="{63AD6FD2-1D43-4FDF-A879-9F6E2211DF91}"/>
    <cellStyle name="Normal 10 2 2 3 3 4" xfId="2526" xr:uid="{92A3A947-B6FD-4E6A-8833-6746917D026F}"/>
    <cellStyle name="Normal 10 2 2 3 4" xfId="949" xr:uid="{FBD86740-B27A-4209-8EB1-F121C4A17C35}"/>
    <cellStyle name="Normal 10 2 2 3 4 2" xfId="950" xr:uid="{BB1EA4D1-F552-4C50-BA82-63EEC27DB8C1}"/>
    <cellStyle name="Normal 10 2 2 3 5" xfId="951" xr:uid="{23883830-0BAE-435A-938E-946787B8E554}"/>
    <cellStyle name="Normal 10 2 2 3 6" xfId="2527" xr:uid="{4800A251-F204-44F5-94BF-DBF81F9A2637}"/>
    <cellStyle name="Normal 10 2 2 4" xfId="241" xr:uid="{EDE0E2A5-0EF1-4373-80A4-6A3315F59921}"/>
    <cellStyle name="Normal 10 2 2 4 2" xfId="466" xr:uid="{358F8D1C-07C0-42F1-B97D-577956507850}"/>
    <cellStyle name="Normal 10 2 2 4 2 2" xfId="467" xr:uid="{F19CBE7C-447E-44EF-9DEA-C62D20449FD6}"/>
    <cellStyle name="Normal 10 2 2 4 2 2 2" xfId="952" xr:uid="{C52723A8-BA36-421E-AA9C-6F051E4A8287}"/>
    <cellStyle name="Normal 10 2 2 4 2 2 2 2" xfId="953" xr:uid="{90F6F4D7-A4B0-4E7F-B372-A9A92C5EC098}"/>
    <cellStyle name="Normal 10 2 2 4 2 2 3" xfId="954" xr:uid="{46461B4E-F878-4403-B201-94D9461D0A16}"/>
    <cellStyle name="Normal 10 2 2 4 2 3" xfId="955" xr:uid="{5E461238-62D9-4694-83D5-298607B11859}"/>
    <cellStyle name="Normal 10 2 2 4 2 3 2" xfId="956" xr:uid="{D4AB61ED-9381-4902-B9E0-D9399B324536}"/>
    <cellStyle name="Normal 10 2 2 4 2 4" xfId="957" xr:uid="{3492290F-260D-461D-A9DC-6C50EBF4DB04}"/>
    <cellStyle name="Normal 10 2 2 4 3" xfId="468" xr:uid="{596DB662-78FC-45FC-81A4-4F77FED10D57}"/>
    <cellStyle name="Normal 10 2 2 4 3 2" xfId="958" xr:uid="{1DD621EA-700E-4ADF-914D-6DF37B5D5997}"/>
    <cellStyle name="Normal 10 2 2 4 3 2 2" xfId="959" xr:uid="{F638CD93-749C-45BA-84C8-2566008F0E4B}"/>
    <cellStyle name="Normal 10 2 2 4 3 3" xfId="960" xr:uid="{CB110296-7581-4C9F-9B6A-E1054105149B}"/>
    <cellStyle name="Normal 10 2 2 4 4" xfId="961" xr:uid="{54E90918-373E-4E89-8309-1A81CE3DE5AD}"/>
    <cellStyle name="Normal 10 2 2 4 4 2" xfId="962" xr:uid="{5E171ACA-CD6F-41AB-AAD5-609EC9F31B5E}"/>
    <cellStyle name="Normal 10 2 2 4 5" xfId="963" xr:uid="{815D3077-800F-450B-B7D6-7993A1B85142}"/>
    <cellStyle name="Normal 10 2 2 5" xfId="242" xr:uid="{CD0E6A5B-8396-44C5-83BF-9AF21E56EFAF}"/>
    <cellStyle name="Normal 10 2 2 5 2" xfId="469" xr:uid="{3E08382C-2D80-43CB-B706-D8EA4F55B727}"/>
    <cellStyle name="Normal 10 2 2 5 2 2" xfId="964" xr:uid="{281FE711-D063-4108-B9C7-6C59A60F6727}"/>
    <cellStyle name="Normal 10 2 2 5 2 2 2" xfId="965" xr:uid="{DEB704CF-613C-4443-BCA9-8303DC299C38}"/>
    <cellStyle name="Normal 10 2 2 5 2 3" xfId="966" xr:uid="{C506367D-157E-4077-AFB3-995FF30BD66F}"/>
    <cellStyle name="Normal 10 2 2 5 3" xfId="967" xr:uid="{080517F3-C87C-4CD0-8177-4615ED032985}"/>
    <cellStyle name="Normal 10 2 2 5 3 2" xfId="968" xr:uid="{B167A70E-874A-46E0-B61E-25D80C31DCA9}"/>
    <cellStyle name="Normal 10 2 2 5 4" xfId="969" xr:uid="{7C6A1152-36D1-4E1E-B27D-3035A70CB225}"/>
    <cellStyle name="Normal 10 2 2 6" xfId="470" xr:uid="{87FCDB8F-FA20-49F8-931D-2947224499FB}"/>
    <cellStyle name="Normal 10 2 2 6 2" xfId="970" xr:uid="{99CA74EA-D922-436E-9BAE-F536375EA8C2}"/>
    <cellStyle name="Normal 10 2 2 6 2 2" xfId="971" xr:uid="{D4E3F854-735A-49A2-944C-444DF38A9D4C}"/>
    <cellStyle name="Normal 10 2 2 6 2 3" xfId="4333" xr:uid="{E6147BE5-71E4-48CF-8109-C4E47089594A}"/>
    <cellStyle name="Normal 10 2 2 6 3" xfId="972" xr:uid="{A1EAD943-F284-4E78-BF18-338278121E44}"/>
    <cellStyle name="Normal 10 2 2 6 4" xfId="2528" xr:uid="{F1B416B1-F091-483D-BA1F-C31E766DF919}"/>
    <cellStyle name="Normal 10 2 2 6 4 2" xfId="4564" xr:uid="{A227CC95-71F4-4CEE-8BC8-9666475BA7FF}"/>
    <cellStyle name="Normal 10 2 2 6 4 3" xfId="4676" xr:uid="{544DFDF1-C244-4E2F-99EA-D2B621ED8CB1}"/>
    <cellStyle name="Normal 10 2 2 6 4 4" xfId="4602" xr:uid="{8BBC3695-1D92-4A21-9450-1B2B4E44E2D2}"/>
    <cellStyle name="Normal 10 2 2 7" xfId="973" xr:uid="{1AC40992-376A-4EA6-AE3B-52DD21A5EB2D}"/>
    <cellStyle name="Normal 10 2 2 7 2" xfId="974" xr:uid="{19588890-D617-4644-B2B4-044C9D2F3F92}"/>
    <cellStyle name="Normal 10 2 2 8" xfId="975" xr:uid="{1DBDB625-9134-45FD-9836-EAF14D186E84}"/>
    <cellStyle name="Normal 10 2 2 9" xfId="2529" xr:uid="{7A7A4F71-EBD0-49B6-850E-26A0D36EA9B1}"/>
    <cellStyle name="Normal 10 2 3" xfId="47" xr:uid="{E94C14B4-E496-4121-BE6D-F45C0CA402D6}"/>
    <cellStyle name="Normal 10 2 3 2" xfId="48" xr:uid="{D52B2C69-A2D4-4D07-A332-8C3385A3280E}"/>
    <cellStyle name="Normal 10 2 3 2 2" xfId="471" xr:uid="{348D1785-E88F-4CB8-8C35-EE69565F4C79}"/>
    <cellStyle name="Normal 10 2 3 2 2 2" xfId="472" xr:uid="{D4F246A3-8A7B-4CE6-B561-2D088D5CB1B8}"/>
    <cellStyle name="Normal 10 2 3 2 2 2 2" xfId="976" xr:uid="{4F16BFDB-6B5F-4CF9-BC48-A1890F747CB1}"/>
    <cellStyle name="Normal 10 2 3 2 2 2 2 2" xfId="977" xr:uid="{31310884-618E-43A4-B208-7FE6CCC07ECB}"/>
    <cellStyle name="Normal 10 2 3 2 2 2 3" xfId="978" xr:uid="{F2EDA691-D900-4320-8066-A160A58A2CD9}"/>
    <cellStyle name="Normal 10 2 3 2 2 3" xfId="979" xr:uid="{73D5DD7A-EB95-448A-AD44-76E0517DE4FB}"/>
    <cellStyle name="Normal 10 2 3 2 2 3 2" xfId="980" xr:uid="{A059C39E-43FA-4B33-A77E-0DABCA855058}"/>
    <cellStyle name="Normal 10 2 3 2 2 4" xfId="981" xr:uid="{05E15564-B2F2-48D6-9475-1F1A31B11EDC}"/>
    <cellStyle name="Normal 10 2 3 2 3" xfId="473" xr:uid="{343F6267-B417-4153-B19F-264E7656C9D6}"/>
    <cellStyle name="Normal 10 2 3 2 3 2" xfId="982" xr:uid="{363652B7-D3EF-4673-A25B-27F740AD2880}"/>
    <cellStyle name="Normal 10 2 3 2 3 2 2" xfId="983" xr:uid="{0CD363E9-BD16-4DA5-82A3-B8914D7C67B2}"/>
    <cellStyle name="Normal 10 2 3 2 3 3" xfId="984" xr:uid="{1785DDD2-C211-4EB0-BF3E-F6621734B2D8}"/>
    <cellStyle name="Normal 10 2 3 2 3 4" xfId="2530" xr:uid="{7F5DD114-B651-4B1C-A1F9-5B4C3A538A7A}"/>
    <cellStyle name="Normal 10 2 3 2 4" xfId="985" xr:uid="{34BF88EB-3BE5-428B-A18C-CDB82CAF658D}"/>
    <cellStyle name="Normal 10 2 3 2 4 2" xfId="986" xr:uid="{0C4ABF70-8485-4951-BC74-C80E695F8CCA}"/>
    <cellStyle name="Normal 10 2 3 2 5" xfId="987" xr:uid="{39E452F2-5A53-4310-92CC-74BFBED109FB}"/>
    <cellStyle name="Normal 10 2 3 2 6" xfId="2531" xr:uid="{CA649DC0-FC94-4215-AF55-E9C8ACE29150}"/>
    <cellStyle name="Normal 10 2 3 3" xfId="243" xr:uid="{B387158B-9209-4D30-A278-486C485144D1}"/>
    <cellStyle name="Normal 10 2 3 3 2" xfId="474" xr:uid="{179A84F8-C1F4-4889-A117-FD69D52D310A}"/>
    <cellStyle name="Normal 10 2 3 3 2 2" xfId="475" xr:uid="{9A0D3227-5228-4B54-9D1C-779757173DDA}"/>
    <cellStyle name="Normal 10 2 3 3 2 2 2" xfId="988" xr:uid="{A09A8717-87AE-41E5-9DDA-08DC4A7C6EA6}"/>
    <cellStyle name="Normal 10 2 3 3 2 2 2 2" xfId="989" xr:uid="{17A1D9B3-5EF3-4031-9845-869A5915891E}"/>
    <cellStyle name="Normal 10 2 3 3 2 2 3" xfId="990" xr:uid="{5A7872B2-46CF-48F2-9971-F9C943DB1D6F}"/>
    <cellStyle name="Normal 10 2 3 3 2 3" xfId="991" xr:uid="{241F4C8A-5CB4-4674-91AB-1515ABB6F34D}"/>
    <cellStyle name="Normal 10 2 3 3 2 3 2" xfId="992" xr:uid="{93F7D3C1-EF0B-4C2E-BA1C-E3DCB76F5382}"/>
    <cellStyle name="Normal 10 2 3 3 2 4" xfId="993" xr:uid="{C0A010F4-9E54-4B94-ACD9-52D551A8E928}"/>
    <cellStyle name="Normal 10 2 3 3 3" xfId="476" xr:uid="{B2896D35-3ED2-41DD-B5F4-B8EF42D8B93B}"/>
    <cellStyle name="Normal 10 2 3 3 3 2" xfId="994" xr:uid="{A01A5354-9884-4275-8456-B8581722932A}"/>
    <cellStyle name="Normal 10 2 3 3 3 2 2" xfId="995" xr:uid="{F6DF2399-4364-4289-B817-3B5DD612A0D1}"/>
    <cellStyle name="Normal 10 2 3 3 3 3" xfId="996" xr:uid="{BE1D3270-9C07-44A8-A8DC-03161C83B65D}"/>
    <cellStyle name="Normal 10 2 3 3 4" xfId="997" xr:uid="{62AE85E6-30D6-4EDF-A907-06D62045F055}"/>
    <cellStyle name="Normal 10 2 3 3 4 2" xfId="998" xr:uid="{0F70C91C-227A-4F2C-97B4-9233610161FA}"/>
    <cellStyle name="Normal 10 2 3 3 5" xfId="999" xr:uid="{9F925394-ACDA-4122-86A0-1FA7DFBC7B24}"/>
    <cellStyle name="Normal 10 2 3 4" xfId="244" xr:uid="{5A62891E-B63B-446F-ADAC-EDE76ABAD67F}"/>
    <cellStyle name="Normal 10 2 3 4 2" xfId="477" xr:uid="{581EB2A3-6F10-4056-9273-84037C80C506}"/>
    <cellStyle name="Normal 10 2 3 4 2 2" xfId="1000" xr:uid="{EA51964F-F031-455E-B959-D4E61B230FBD}"/>
    <cellStyle name="Normal 10 2 3 4 2 2 2" xfId="1001" xr:uid="{651A5D9B-142B-4B5B-84E7-BD4A656F8592}"/>
    <cellStyle name="Normal 10 2 3 4 2 3" xfId="1002" xr:uid="{AAC3A1A8-F6A5-43D3-BE72-D3EB2F674AC1}"/>
    <cellStyle name="Normal 10 2 3 4 3" xfId="1003" xr:uid="{D0804AE5-D23A-41A3-A817-B2819C960F77}"/>
    <cellStyle name="Normal 10 2 3 4 3 2" xfId="1004" xr:uid="{341CB841-C4F9-4664-9F6A-2BF9A8DB681C}"/>
    <cellStyle name="Normal 10 2 3 4 4" xfId="1005" xr:uid="{29764628-7901-4101-B8C8-5D5B9410ED5B}"/>
    <cellStyle name="Normal 10 2 3 5" xfId="478" xr:uid="{B8DD9F7E-A1DA-4DB3-A632-92FA7D8E3F9E}"/>
    <cellStyle name="Normal 10 2 3 5 2" xfId="1006" xr:uid="{CE100764-5C2D-4735-AC14-1A2C80389519}"/>
    <cellStyle name="Normal 10 2 3 5 2 2" xfId="1007" xr:uid="{56B01D24-09A3-4F6D-A8C5-B84221BBE975}"/>
    <cellStyle name="Normal 10 2 3 5 2 3" xfId="4334" xr:uid="{58C3BD7D-CC3C-48A2-B16A-D74BCF81731A}"/>
    <cellStyle name="Normal 10 2 3 5 3" xfId="1008" xr:uid="{125C119C-2DE4-4E61-9DAC-B6BE6A52AD2D}"/>
    <cellStyle name="Normal 10 2 3 5 4" xfId="2532" xr:uid="{30A6FB5F-BB84-4812-AE8F-811DCABC3928}"/>
    <cellStyle name="Normal 10 2 3 5 4 2" xfId="4565" xr:uid="{58F83436-DCB9-4C36-A980-16109D15C55B}"/>
    <cellStyle name="Normal 10 2 3 5 4 3" xfId="4677" xr:uid="{7237B0F3-2BD8-4F2C-B745-6E2C71054B57}"/>
    <cellStyle name="Normal 10 2 3 5 4 4" xfId="4603" xr:uid="{D8A47C2D-41BD-4278-BC37-8D6B552AB5F8}"/>
    <cellStyle name="Normal 10 2 3 6" xfId="1009" xr:uid="{67C32191-E194-424B-9D68-98185B350040}"/>
    <cellStyle name="Normal 10 2 3 6 2" xfId="1010" xr:uid="{5074CEA9-95CD-4F85-9118-D50BE86FA7D2}"/>
    <cellStyle name="Normal 10 2 3 7" xfId="1011" xr:uid="{35391578-3A79-49D2-90AF-40D3C6690257}"/>
    <cellStyle name="Normal 10 2 3 8" xfId="2533" xr:uid="{DAFD4A8A-0372-4780-84F4-C69BC64847A4}"/>
    <cellStyle name="Normal 10 2 4" xfId="49" xr:uid="{4C8434E6-13B1-414E-B08E-E8A7250180DC}"/>
    <cellStyle name="Normal 10 2 4 2" xfId="429" xr:uid="{8639779A-0E76-40B8-97F9-0550A7051FAE}"/>
    <cellStyle name="Normal 10 2 4 2 2" xfId="479" xr:uid="{50EEB62B-74FC-4A98-B9B8-37A7824AEAC9}"/>
    <cellStyle name="Normal 10 2 4 2 2 2" xfId="1012" xr:uid="{9E7BF69A-B7FE-4088-B284-4CB7C5672BD5}"/>
    <cellStyle name="Normal 10 2 4 2 2 2 2" xfId="1013" xr:uid="{6A64C263-67A2-49C3-BB2F-766544E7FA80}"/>
    <cellStyle name="Normal 10 2 4 2 2 3" xfId="1014" xr:uid="{4F394D4A-2BF5-44D8-B251-70F40A6C6F0D}"/>
    <cellStyle name="Normal 10 2 4 2 2 4" xfId="2534" xr:uid="{E243D87C-F8D0-40B3-B10D-B8EA6189DB0E}"/>
    <cellStyle name="Normal 10 2 4 2 3" xfId="1015" xr:uid="{737850EC-41EF-4F18-BB8C-A230ABA50E23}"/>
    <cellStyle name="Normal 10 2 4 2 3 2" xfId="1016" xr:uid="{AA30F85B-FE61-452E-BC6D-F07D8D53574E}"/>
    <cellStyle name="Normal 10 2 4 2 4" xfId="1017" xr:uid="{CDD03056-CABE-4FF7-8903-4FADEE6A78A1}"/>
    <cellStyle name="Normal 10 2 4 2 5" xfId="2535" xr:uid="{B78DC976-D81F-49EA-8CD4-39FA111E8C2B}"/>
    <cellStyle name="Normal 10 2 4 3" xfId="480" xr:uid="{CA97F0FB-6046-421A-95C7-C3D086F8DFAC}"/>
    <cellStyle name="Normal 10 2 4 3 2" xfId="1018" xr:uid="{EA235559-6AE2-4F83-8D30-3D21FE4D420F}"/>
    <cellStyle name="Normal 10 2 4 3 2 2" xfId="1019" xr:uid="{32354C00-0A00-4F10-9566-C9E395C5F3F0}"/>
    <cellStyle name="Normal 10 2 4 3 3" xfId="1020" xr:uid="{B04F539E-EFF6-4AB7-933E-ABF4C7C0B79B}"/>
    <cellStyle name="Normal 10 2 4 3 4" xfId="2536" xr:uid="{3C682BC1-9C32-4E0A-AA4D-FFEE4FAFE1F9}"/>
    <cellStyle name="Normal 10 2 4 4" xfId="1021" xr:uid="{2ADA0896-3C35-4380-AF8B-A8FFCBEDD5E3}"/>
    <cellStyle name="Normal 10 2 4 4 2" xfId="1022" xr:uid="{8DF65A4B-0AD6-49C5-9161-FFA7C89C0028}"/>
    <cellStyle name="Normal 10 2 4 4 3" xfId="2537" xr:uid="{AF530055-0AD8-4F10-B149-D0F1085A225D}"/>
    <cellStyle name="Normal 10 2 4 4 4" xfId="2538" xr:uid="{5D070875-92B2-4559-AA84-85F7680DB070}"/>
    <cellStyle name="Normal 10 2 4 5" xfId="1023" xr:uid="{8F8E5A4E-8320-4D53-AE52-E165E8D3646A}"/>
    <cellStyle name="Normal 10 2 4 6" xfId="2539" xr:uid="{AF8C5F58-64A7-4957-A6BC-809D82CA1CE4}"/>
    <cellStyle name="Normal 10 2 4 7" xfId="2540" xr:uid="{FC2D28DA-EBB1-4785-B63C-7A64EE7AF7D0}"/>
    <cellStyle name="Normal 10 2 5" xfId="245" xr:uid="{9763DAFB-C443-42B9-BCEB-6DD0E4F6B681}"/>
    <cellStyle name="Normal 10 2 5 2" xfId="481" xr:uid="{F4B16583-1C0F-4BB2-8967-1BAA938BA703}"/>
    <cellStyle name="Normal 10 2 5 2 2" xfId="482" xr:uid="{83ABED20-48D9-4A0B-8013-C7A65D3B6FFD}"/>
    <cellStyle name="Normal 10 2 5 2 2 2" xfId="1024" xr:uid="{1E5BEDD4-1421-4023-8D4A-FB9A2CD03271}"/>
    <cellStyle name="Normal 10 2 5 2 2 2 2" xfId="1025" xr:uid="{BD31FD6C-7A14-4487-B58B-758B71B37CF9}"/>
    <cellStyle name="Normal 10 2 5 2 2 3" xfId="1026" xr:uid="{371300EA-2110-425B-A2ED-DF8983579149}"/>
    <cellStyle name="Normal 10 2 5 2 3" xfId="1027" xr:uid="{81AA2B12-005A-41D2-9F52-B480E4FCE201}"/>
    <cellStyle name="Normal 10 2 5 2 3 2" xfId="1028" xr:uid="{68FFBE8E-552C-4B65-9157-FB69E6064E35}"/>
    <cellStyle name="Normal 10 2 5 2 4" xfId="1029" xr:uid="{E579E79C-AF8D-45C4-99C6-B73C44F7728A}"/>
    <cellStyle name="Normal 10 2 5 3" xfId="483" xr:uid="{32682F59-56AC-4803-85EB-A9BC92760B9F}"/>
    <cellStyle name="Normal 10 2 5 3 2" xfId="1030" xr:uid="{20975106-985C-4E95-B714-134ACCEE3CFF}"/>
    <cellStyle name="Normal 10 2 5 3 2 2" xfId="1031" xr:uid="{0787DDFD-AAD4-4490-9E17-85C2BFB9F700}"/>
    <cellStyle name="Normal 10 2 5 3 3" xfId="1032" xr:uid="{3487BD79-57E3-4A6C-BFD3-C126764FC61B}"/>
    <cellStyle name="Normal 10 2 5 3 4" xfId="2541" xr:uid="{B34CC8FD-AADF-4FB8-B2FF-1E68AC41F0CD}"/>
    <cellStyle name="Normal 10 2 5 4" xfId="1033" xr:uid="{D9F2530A-DB94-4673-8FCF-002DDD30B79A}"/>
    <cellStyle name="Normal 10 2 5 4 2" xfId="1034" xr:uid="{A454100F-7863-4D9B-BAC2-73FFF3353BAE}"/>
    <cellStyle name="Normal 10 2 5 5" xfId="1035" xr:uid="{65D6990A-5E80-4C8E-840E-3C6098242A83}"/>
    <cellStyle name="Normal 10 2 5 6" xfId="2542" xr:uid="{99C0470B-C18E-4C7F-A44E-88FDAF38BD7F}"/>
    <cellStyle name="Normal 10 2 6" xfId="246" xr:uid="{1C437A5E-5D4F-4129-8B56-ED2335C3DD85}"/>
    <cellStyle name="Normal 10 2 6 2" xfId="484" xr:uid="{B75833FF-66D0-41CE-864C-575CB2B8BAA0}"/>
    <cellStyle name="Normal 10 2 6 2 2" xfId="1036" xr:uid="{EC14A0A8-A689-4631-A6AD-8685446D415E}"/>
    <cellStyle name="Normal 10 2 6 2 2 2" xfId="1037" xr:uid="{EE0B49CC-4335-4C2D-8DC7-5C0BDAB8F793}"/>
    <cellStyle name="Normal 10 2 6 2 3" xfId="1038" xr:uid="{2E7C04B5-FC44-4B92-87B3-EF94C5F4A5F3}"/>
    <cellStyle name="Normal 10 2 6 2 4" xfId="2543" xr:uid="{56E719AC-30F5-4AB9-860F-F0326601EACD}"/>
    <cellStyle name="Normal 10 2 6 3" xfId="1039" xr:uid="{1D6F78D7-7C69-42C6-BC74-27986ED96A9F}"/>
    <cellStyle name="Normal 10 2 6 3 2" xfId="1040" xr:uid="{A3DA61D5-6E1C-4BC4-A1D6-F92B2E924D72}"/>
    <cellStyle name="Normal 10 2 6 4" xfId="1041" xr:uid="{CDA5A64A-1673-4EEB-8C6F-41CAD4725442}"/>
    <cellStyle name="Normal 10 2 6 5" xfId="2544" xr:uid="{E30CC852-2128-4EFA-B8BD-9D213B244E92}"/>
    <cellStyle name="Normal 10 2 7" xfId="485" xr:uid="{BCE0506D-7882-45AD-A553-EF3E5BB51012}"/>
    <cellStyle name="Normal 10 2 7 2" xfId="1042" xr:uid="{77187AD6-E68D-4301-9BDC-5E81B16A0285}"/>
    <cellStyle name="Normal 10 2 7 2 2" xfId="1043" xr:uid="{A85DBE2A-0BB3-40F3-A8AA-92791D52C9C6}"/>
    <cellStyle name="Normal 10 2 7 2 3" xfId="4332" xr:uid="{2590E0E0-7784-47A7-8176-379262BBD5C2}"/>
    <cellStyle name="Normal 10 2 7 3" xfId="1044" xr:uid="{046555D9-EB02-4284-8B05-ACDD84000B70}"/>
    <cellStyle name="Normal 10 2 7 4" xfId="2545" xr:uid="{767AF81B-8AB5-4E73-B1CB-0C8E0528AE83}"/>
    <cellStyle name="Normal 10 2 7 4 2" xfId="4563" xr:uid="{5DBB7D6A-A8DC-488E-8CBD-472B52ED1376}"/>
    <cellStyle name="Normal 10 2 7 4 3" xfId="4678" xr:uid="{3EDF5EA4-9925-4AD8-B29B-D859986C65EF}"/>
    <cellStyle name="Normal 10 2 7 4 4" xfId="4601" xr:uid="{0CB8C6C0-26F4-462F-BF75-12A52392E3BC}"/>
    <cellStyle name="Normal 10 2 8" xfId="1045" xr:uid="{F8DA7939-8163-408B-B9C6-88B5AB334470}"/>
    <cellStyle name="Normal 10 2 8 2" xfId="1046" xr:uid="{B4C77FC7-3A1C-4FE7-8166-AFF74244CFB1}"/>
    <cellStyle name="Normal 10 2 8 3" xfId="2546" xr:uid="{B30ED45A-49B4-4E67-806C-BC55E237115E}"/>
    <cellStyle name="Normal 10 2 8 4" xfId="2547" xr:uid="{A0B9C6B1-710C-449A-B99E-0CF497299AD7}"/>
    <cellStyle name="Normal 10 2 9" xfId="1047" xr:uid="{AE2AAFA2-A126-458F-BD44-D6050AABF451}"/>
    <cellStyle name="Normal 10 3" xfId="50" xr:uid="{2A6DB333-EF71-49DB-8074-F2A9C5FD4C68}"/>
    <cellStyle name="Normal 10 3 10" xfId="2548" xr:uid="{8E324EF5-FD92-4C51-AD17-A1679D5A353C}"/>
    <cellStyle name="Normal 10 3 11" xfId="2549" xr:uid="{371BED0B-A159-424A-95BA-D39F00C46F70}"/>
    <cellStyle name="Normal 10 3 2" xfId="51" xr:uid="{955BB9B7-2A68-4F0C-B511-8F6F0E78E2DB}"/>
    <cellStyle name="Normal 10 3 2 2" xfId="52" xr:uid="{64CDE804-0303-472E-892D-ADB75B61EA0F}"/>
    <cellStyle name="Normal 10 3 2 2 2" xfId="247" xr:uid="{7E56B2FE-7024-4B92-8FFE-F926AD401041}"/>
    <cellStyle name="Normal 10 3 2 2 2 2" xfId="486" xr:uid="{EA0C220C-E8A3-4850-9094-0A6B174EE0B2}"/>
    <cellStyle name="Normal 10 3 2 2 2 2 2" xfId="1048" xr:uid="{6E371E93-46DA-4ACC-91F4-EF276B42AB3A}"/>
    <cellStyle name="Normal 10 3 2 2 2 2 2 2" xfId="1049" xr:uid="{0579BEA9-3987-4170-90AB-597511F6AFA4}"/>
    <cellStyle name="Normal 10 3 2 2 2 2 3" xfId="1050" xr:uid="{394E68F8-5873-4A70-AF19-CCB50C18E93C}"/>
    <cellStyle name="Normal 10 3 2 2 2 2 4" xfId="2550" xr:uid="{70599A60-F5DE-498F-B6F4-1EA593AB13B3}"/>
    <cellStyle name="Normal 10 3 2 2 2 3" xfId="1051" xr:uid="{EA347E39-E09E-427D-8EB5-D09F3C4555D1}"/>
    <cellStyle name="Normal 10 3 2 2 2 3 2" xfId="1052" xr:uid="{F88E601F-5235-4A52-91C3-2E9DDB5F99E9}"/>
    <cellStyle name="Normal 10 3 2 2 2 3 3" xfId="2551" xr:uid="{D8A0E0A9-076C-4663-8CC5-51D43DCE5159}"/>
    <cellStyle name="Normal 10 3 2 2 2 3 4" xfId="2552" xr:uid="{2E676D00-B6BF-410D-8228-69616CE71D5E}"/>
    <cellStyle name="Normal 10 3 2 2 2 4" xfId="1053" xr:uid="{C58C8F0B-DFC0-4585-B3B2-EA719BEC7D78}"/>
    <cellStyle name="Normal 10 3 2 2 2 5" xfId="2553" xr:uid="{C5E2B057-C438-4799-9113-508CE86857D3}"/>
    <cellStyle name="Normal 10 3 2 2 2 6" xfId="2554" xr:uid="{CE1A54D6-6FB3-43AF-A324-A48F52B31D62}"/>
    <cellStyle name="Normal 10 3 2 2 3" xfId="487" xr:uid="{BAD88A82-10E7-4DC5-92C9-1B8F0AFAB386}"/>
    <cellStyle name="Normal 10 3 2 2 3 2" xfId="1054" xr:uid="{05DC1D93-6CA5-4507-B27D-51E2048E36BF}"/>
    <cellStyle name="Normal 10 3 2 2 3 2 2" xfId="1055" xr:uid="{D290CDF5-68FA-4272-B70C-DEDC658A341A}"/>
    <cellStyle name="Normal 10 3 2 2 3 2 3" xfId="2555" xr:uid="{A22C07CD-A99E-482C-A785-2256F7A42F3A}"/>
    <cellStyle name="Normal 10 3 2 2 3 2 4" xfId="2556" xr:uid="{19F4486A-8D13-43B5-A8ED-2D60438E4FDE}"/>
    <cellStyle name="Normal 10 3 2 2 3 3" xfId="1056" xr:uid="{F8B24F2B-5691-4874-A5A4-1FE7A6F5DA16}"/>
    <cellStyle name="Normal 10 3 2 2 3 4" xfId="2557" xr:uid="{78819C78-D43D-46FC-AC9B-D8AD40F94193}"/>
    <cellStyle name="Normal 10 3 2 2 3 5" xfId="2558" xr:uid="{42093325-C18B-4164-AF27-1D6F2ACFCBD8}"/>
    <cellStyle name="Normal 10 3 2 2 4" xfId="1057" xr:uid="{58AB91A8-7C13-4D63-8762-6C8D5FA5878A}"/>
    <cellStyle name="Normal 10 3 2 2 4 2" xfId="1058" xr:uid="{E6AAE56D-DC85-418F-812F-D5796BB3BFE0}"/>
    <cellStyle name="Normal 10 3 2 2 4 3" xfId="2559" xr:uid="{EDCBD487-40F2-47BA-A569-2E914A957461}"/>
    <cellStyle name="Normal 10 3 2 2 4 4" xfId="2560" xr:uid="{674D2067-BE91-4425-84D1-588CA9F5B27D}"/>
    <cellStyle name="Normal 10 3 2 2 5" xfId="1059" xr:uid="{21B6016A-3E4D-407D-9C8A-06457508C3C0}"/>
    <cellStyle name="Normal 10 3 2 2 5 2" xfId="2561" xr:uid="{0D675E6E-8B95-4DEE-8A7A-17E5C776EE14}"/>
    <cellStyle name="Normal 10 3 2 2 5 3" xfId="2562" xr:uid="{81CC7AC0-B174-4DA4-819A-467337DD162A}"/>
    <cellStyle name="Normal 10 3 2 2 5 4" xfId="2563" xr:uid="{A751A8EA-234F-43F3-BAAD-EAAFCEE2B52B}"/>
    <cellStyle name="Normal 10 3 2 2 6" xfId="2564" xr:uid="{80A92F93-0117-40AE-8DE5-3543FEA9CF75}"/>
    <cellStyle name="Normal 10 3 2 2 7" xfId="2565" xr:uid="{36EF269B-E0D8-4742-9E49-339F2F0518E9}"/>
    <cellStyle name="Normal 10 3 2 2 8" xfId="2566" xr:uid="{A52EAFDD-B1ED-41FF-BD9E-156BD9652748}"/>
    <cellStyle name="Normal 10 3 2 3" xfId="248" xr:uid="{D1C2EA2B-D8E4-4A90-8167-0205558DA1A4}"/>
    <cellStyle name="Normal 10 3 2 3 2" xfId="488" xr:uid="{9B0E6DA5-1947-4477-B763-30E46038F58C}"/>
    <cellStyle name="Normal 10 3 2 3 2 2" xfId="489" xr:uid="{B18EE30C-EFE3-40B7-A78D-3B149A42F2DC}"/>
    <cellStyle name="Normal 10 3 2 3 2 2 2" xfId="1060" xr:uid="{E701C0EB-9756-462E-B98B-99C17C280D34}"/>
    <cellStyle name="Normal 10 3 2 3 2 2 2 2" xfId="1061" xr:uid="{31EB381F-0B4E-44E7-8F62-3D256200F130}"/>
    <cellStyle name="Normal 10 3 2 3 2 2 3" xfId="1062" xr:uid="{17A01E22-874F-4AE1-8D32-1034DFA00C90}"/>
    <cellStyle name="Normal 10 3 2 3 2 3" xfId="1063" xr:uid="{70130726-B887-4014-96B0-2539B72BDD7F}"/>
    <cellStyle name="Normal 10 3 2 3 2 3 2" xfId="1064" xr:uid="{59BDEB8D-9C54-4C6E-AE7B-BCC747C389B9}"/>
    <cellStyle name="Normal 10 3 2 3 2 4" xfId="1065" xr:uid="{2769F9CE-8E80-4F4B-82B1-C39A59C6704A}"/>
    <cellStyle name="Normal 10 3 2 3 3" xfId="490" xr:uid="{3C0C89EC-77F7-4D37-8D14-39AEF787094C}"/>
    <cellStyle name="Normal 10 3 2 3 3 2" xfId="1066" xr:uid="{DBFB294A-815B-43AA-8B92-C95D4C4CD6DF}"/>
    <cellStyle name="Normal 10 3 2 3 3 2 2" xfId="1067" xr:uid="{EDB9BB36-236C-42E4-9056-BEB20F3F7B94}"/>
    <cellStyle name="Normal 10 3 2 3 3 3" xfId="1068" xr:uid="{C3D2407B-7F80-49DA-80F1-0CBE62EE31B1}"/>
    <cellStyle name="Normal 10 3 2 3 3 4" xfId="2567" xr:uid="{EA92DC46-5C96-4EB4-80B2-F4D635256266}"/>
    <cellStyle name="Normal 10 3 2 3 4" xfId="1069" xr:uid="{F4E48A60-EE57-4244-8B88-26B0C657A3BD}"/>
    <cellStyle name="Normal 10 3 2 3 4 2" xfId="1070" xr:uid="{79E58AE5-7F03-4773-9A31-3FC3504AE549}"/>
    <cellStyle name="Normal 10 3 2 3 5" xfId="1071" xr:uid="{0A85DD91-9F84-46C1-8926-40E1B598F053}"/>
    <cellStyle name="Normal 10 3 2 3 6" xfId="2568" xr:uid="{D74E4A3C-848F-4BDF-8CDC-5EECC276B04F}"/>
    <cellStyle name="Normal 10 3 2 4" xfId="249" xr:uid="{F263D4AB-C08F-4379-BAF2-59D42C433C9A}"/>
    <cellStyle name="Normal 10 3 2 4 2" xfId="491" xr:uid="{2AAD8542-94AA-4464-A508-577CCD0E267E}"/>
    <cellStyle name="Normal 10 3 2 4 2 2" xfId="1072" xr:uid="{66391D38-6FBE-4656-8E0C-A919DCBA2F35}"/>
    <cellStyle name="Normal 10 3 2 4 2 2 2" xfId="1073" xr:uid="{C1FBE1AB-679C-4D84-93E0-A6FC529293FB}"/>
    <cellStyle name="Normal 10 3 2 4 2 3" xfId="1074" xr:uid="{D12D7E5B-76C6-4822-88B9-83C7FC62C319}"/>
    <cellStyle name="Normal 10 3 2 4 2 4" xfId="2569" xr:uid="{144457BB-F63E-49B7-8FF8-1764272931B6}"/>
    <cellStyle name="Normal 10 3 2 4 3" xfId="1075" xr:uid="{C539247F-0E0D-4262-909A-DD3FF42CD6A9}"/>
    <cellStyle name="Normal 10 3 2 4 3 2" xfId="1076" xr:uid="{C1E1F142-14F8-4A0B-A6E3-76788C917BF4}"/>
    <cellStyle name="Normal 10 3 2 4 4" xfId="1077" xr:uid="{718461D5-9D3E-4E59-974E-5449C948D271}"/>
    <cellStyle name="Normal 10 3 2 4 5" xfId="2570" xr:uid="{0E4A451E-B757-44E5-A7BB-28150DB64E52}"/>
    <cellStyle name="Normal 10 3 2 5" xfId="251" xr:uid="{7238FD27-8013-4583-B0B7-A6DA4AC32829}"/>
    <cellStyle name="Normal 10 3 2 5 2" xfId="1078" xr:uid="{FD842AA6-EE61-4F0D-8422-2D039A6BC4F9}"/>
    <cellStyle name="Normal 10 3 2 5 2 2" xfId="1079" xr:uid="{352FDE20-D426-4D53-94D6-85974AF066EA}"/>
    <cellStyle name="Normal 10 3 2 5 3" xfId="1080" xr:uid="{707FFA22-F318-4033-9BC4-38A6DEA67F68}"/>
    <cellStyle name="Normal 10 3 2 5 4" xfId="2571" xr:uid="{93EB60C2-F2F8-4BF7-BFB6-03B7A3C20391}"/>
    <cellStyle name="Normal 10 3 2 6" xfId="1081" xr:uid="{D6BCB0FE-ECAD-43B5-B55E-F6BB3B670744}"/>
    <cellStyle name="Normal 10 3 2 6 2" xfId="1082" xr:uid="{91B40058-D996-428C-964F-C7955A07933C}"/>
    <cellStyle name="Normal 10 3 2 6 3" xfId="2572" xr:uid="{523018EB-C78B-4E0A-8701-909D6FAFB29E}"/>
    <cellStyle name="Normal 10 3 2 6 4" xfId="2573" xr:uid="{351A5483-4E88-4B10-91D2-5FEE618033FF}"/>
    <cellStyle name="Normal 10 3 2 7" xfId="1083" xr:uid="{81578A85-88ED-441B-A087-597B992524A8}"/>
    <cellStyle name="Normal 10 3 2 8" xfId="2574" xr:uid="{FA01AF15-0F5D-4E2A-AB29-BB29D3BD226C}"/>
    <cellStyle name="Normal 10 3 2 9" xfId="2575" xr:uid="{5A3E2876-5959-49EC-9538-CBC425E826C2}"/>
    <cellStyle name="Normal 10 3 3" xfId="53" xr:uid="{E84B5E1D-0870-4972-AB16-304BFC2F4EF0}"/>
    <cellStyle name="Normal 10 3 3 2" xfId="54" xr:uid="{159C0710-CD76-48DB-AC35-52926A45B3B8}"/>
    <cellStyle name="Normal 10 3 3 2 2" xfId="492" xr:uid="{0A003AD9-659F-446F-B5F9-FBB3016D2D8D}"/>
    <cellStyle name="Normal 10 3 3 2 2 2" xfId="1084" xr:uid="{2BC096F4-1A3F-475F-BC57-2725363F738F}"/>
    <cellStyle name="Normal 10 3 3 2 2 2 2" xfId="1085" xr:uid="{9D595294-A642-4B57-A957-873173150F74}"/>
    <cellStyle name="Normal 10 3 3 2 2 2 2 2" xfId="4445" xr:uid="{6D185985-0EAC-4EC1-ABC7-D831679ACC71}"/>
    <cellStyle name="Normal 10 3 3 2 2 2 3" xfId="4446" xr:uid="{0F012972-2D70-448D-971C-C3A222ADA1CF}"/>
    <cellStyle name="Normal 10 3 3 2 2 3" xfId="1086" xr:uid="{8A92391A-EF0A-4ECD-B3E3-415E41BBC890}"/>
    <cellStyle name="Normal 10 3 3 2 2 3 2" xfId="4447" xr:uid="{6430F49B-65FB-4CFE-8B27-271723C5ADF1}"/>
    <cellStyle name="Normal 10 3 3 2 2 4" xfId="2576" xr:uid="{6584D9C8-70D5-4D21-AA56-910A78F85D9A}"/>
    <cellStyle name="Normal 10 3 3 2 3" xfId="1087" xr:uid="{0045F4FB-25CB-4E23-A083-FFC5B7C61DFC}"/>
    <cellStyle name="Normal 10 3 3 2 3 2" xfId="1088" xr:uid="{B64D5131-4557-4ADC-94F0-2C93D848244D}"/>
    <cellStyle name="Normal 10 3 3 2 3 2 2" xfId="4448" xr:uid="{5E439435-C725-487F-A37E-24774ECBAF23}"/>
    <cellStyle name="Normal 10 3 3 2 3 3" xfId="2577" xr:uid="{5D6359AA-E65F-4347-9E49-4ACA1C38AF07}"/>
    <cellStyle name="Normal 10 3 3 2 3 4" xfId="2578" xr:uid="{73817875-BAF8-4EF4-B993-E8793B73B74C}"/>
    <cellStyle name="Normal 10 3 3 2 4" xfId="1089" xr:uid="{AB5A0929-F126-4C07-94DB-EF699E6160C1}"/>
    <cellStyle name="Normal 10 3 3 2 4 2" xfId="4449" xr:uid="{AD9E8B77-8637-46FB-B26A-AD8B20F1ED7B}"/>
    <cellStyle name="Normal 10 3 3 2 5" xfId="2579" xr:uid="{151CA266-634F-4B47-BAB8-66C73A0CEF46}"/>
    <cellStyle name="Normal 10 3 3 2 6" xfId="2580" xr:uid="{A53F9F14-9BF3-4530-B295-49359941B211}"/>
    <cellStyle name="Normal 10 3 3 3" xfId="252" xr:uid="{8ABEF84E-4E8A-47CC-81CC-FCC3AB3C3AB0}"/>
    <cellStyle name="Normal 10 3 3 3 2" xfId="1090" xr:uid="{ECF6C1FD-D08A-486F-BEB7-3C78C8FA2866}"/>
    <cellStyle name="Normal 10 3 3 3 2 2" xfId="1091" xr:uid="{C97A1CEF-6360-451B-9646-190F34569852}"/>
    <cellStyle name="Normal 10 3 3 3 2 2 2" xfId="4450" xr:uid="{DE59C7CC-E4E3-4BBE-A7F2-82873C19DB32}"/>
    <cellStyle name="Normal 10 3 3 3 2 3" xfId="2581" xr:uid="{1DD4E173-458C-464C-B056-7CC7F800F885}"/>
    <cellStyle name="Normal 10 3 3 3 2 4" xfId="2582" xr:uid="{18169957-8E35-4F39-A7A6-AFA6A3C15724}"/>
    <cellStyle name="Normal 10 3 3 3 3" xfId="1092" xr:uid="{291F4D67-3D90-431D-8F9B-96FCAFB93313}"/>
    <cellStyle name="Normal 10 3 3 3 3 2" xfId="4451" xr:uid="{03F74574-B548-443E-9DF2-BECFCB725115}"/>
    <cellStyle name="Normal 10 3 3 3 4" xfId="2583" xr:uid="{F806AE8C-5844-45C9-9AFE-4B50E947F6C1}"/>
    <cellStyle name="Normal 10 3 3 3 5" xfId="2584" xr:uid="{D3158F27-D068-4CD0-87B4-3ABBC6032FFB}"/>
    <cellStyle name="Normal 10 3 3 4" xfId="1093" xr:uid="{03422744-950A-4914-BACF-0BF27808EEDC}"/>
    <cellStyle name="Normal 10 3 3 4 2" xfId="1094" xr:uid="{512650E3-3F47-40C9-B548-286DB344D2B2}"/>
    <cellStyle name="Normal 10 3 3 4 2 2" xfId="4452" xr:uid="{BBC55BA6-5E88-4FAF-898F-1CD42E694B9A}"/>
    <cellStyle name="Normal 10 3 3 4 3" xfId="2585" xr:uid="{BA7A805E-DCD5-4349-958F-D5CFB3BFA99F}"/>
    <cellStyle name="Normal 10 3 3 4 4" xfId="2586" xr:uid="{9F940290-C82A-4939-BC71-DA4BEC234D1D}"/>
    <cellStyle name="Normal 10 3 3 5" xfId="1095" xr:uid="{ABB26847-340F-4402-818F-38706C52C122}"/>
    <cellStyle name="Normal 10 3 3 5 2" xfId="2587" xr:uid="{39EA0DCD-A9B5-4A1D-989F-15B362BA6A06}"/>
    <cellStyle name="Normal 10 3 3 5 3" xfId="2588" xr:uid="{D5125DE2-1A2C-4603-A760-B96862374F2A}"/>
    <cellStyle name="Normal 10 3 3 5 4" xfId="2589" xr:uid="{075E30B4-0E49-4C57-A950-C210E58DD2D7}"/>
    <cellStyle name="Normal 10 3 3 6" xfId="2590" xr:uid="{4A667DEE-794D-4ECE-9F83-B43E4D10CABC}"/>
    <cellStyle name="Normal 10 3 3 7" xfId="2591" xr:uid="{EE49EFD2-CA26-4F79-BBC7-D433763D108E}"/>
    <cellStyle name="Normal 10 3 3 8" xfId="2592" xr:uid="{F88CC0F7-A618-4A99-9D96-1B17C238B7B3}"/>
    <cellStyle name="Normal 10 3 4" xfId="55" xr:uid="{9E30318B-C845-4685-9B40-DEFA55515FE1}"/>
    <cellStyle name="Normal 10 3 4 2" xfId="493" xr:uid="{E87E2A39-8C03-4C1B-89E5-A668584267E5}"/>
    <cellStyle name="Normal 10 3 4 2 2" xfId="494" xr:uid="{5A2CA030-8810-4706-8700-D11CBE74DE74}"/>
    <cellStyle name="Normal 10 3 4 2 2 2" xfId="1096" xr:uid="{E654635B-D091-4189-B862-2385443EBB9B}"/>
    <cellStyle name="Normal 10 3 4 2 2 2 2" xfId="1097" xr:uid="{908B4250-A1FA-4AEF-89CB-5BAEFC7F8B4F}"/>
    <cellStyle name="Normal 10 3 4 2 2 3" xfId="1098" xr:uid="{80BE7A0E-C1F6-49BE-A83B-AD8C6AE2C73D}"/>
    <cellStyle name="Normal 10 3 4 2 2 4" xfId="2593" xr:uid="{C60C3ED9-C39A-466C-8868-CAF9116D0593}"/>
    <cellStyle name="Normal 10 3 4 2 3" xfId="1099" xr:uid="{8E122416-EEAD-4102-A3D3-4CADA302AC78}"/>
    <cellStyle name="Normal 10 3 4 2 3 2" xfId="1100" xr:uid="{C62F1D7D-54E6-4807-A6C6-C6A70AD4CDD9}"/>
    <cellStyle name="Normal 10 3 4 2 4" xfId="1101" xr:uid="{A8A7FB51-617B-4ACF-A560-2791DB5217F1}"/>
    <cellStyle name="Normal 10 3 4 2 5" xfId="2594" xr:uid="{4CA570A0-DBBD-483D-9496-BAC132B84D21}"/>
    <cellStyle name="Normal 10 3 4 3" xfId="495" xr:uid="{3A180879-FEC3-4F13-B346-D7F8A7038DFC}"/>
    <cellStyle name="Normal 10 3 4 3 2" xfId="1102" xr:uid="{235F6F88-C65B-43EA-AF4E-835A0AA6A06B}"/>
    <cellStyle name="Normal 10 3 4 3 2 2" xfId="1103" xr:uid="{C806A31E-87B7-43A1-B367-254B730E59A6}"/>
    <cellStyle name="Normal 10 3 4 3 3" xfId="1104" xr:uid="{6BB5FD9C-2E1C-4CAF-AD0D-C42CDD897AEE}"/>
    <cellStyle name="Normal 10 3 4 3 4" xfId="2595" xr:uid="{AE18FC4D-7D23-437E-9ABC-71249D3F54AD}"/>
    <cellStyle name="Normal 10 3 4 4" xfId="1105" xr:uid="{4475E359-016C-46CB-9822-946C1BB5820B}"/>
    <cellStyle name="Normal 10 3 4 4 2" xfId="1106" xr:uid="{506253AF-A149-4B8E-8C53-77837FD088B1}"/>
    <cellStyle name="Normal 10 3 4 4 3" xfId="2596" xr:uid="{06409055-2F71-4B21-9505-EB4BBD035AB6}"/>
    <cellStyle name="Normal 10 3 4 4 4" xfId="2597" xr:uid="{AF69E00C-AF3D-4002-B7E2-9AFF44B66EF9}"/>
    <cellStyle name="Normal 10 3 4 5" xfId="1107" xr:uid="{EBF70B5C-111D-4902-94F4-52A152206C5F}"/>
    <cellStyle name="Normal 10 3 4 6" xfId="2598" xr:uid="{DFC4E9B3-97A2-42D1-B7B5-DD7C27A0A0C4}"/>
    <cellStyle name="Normal 10 3 4 7" xfId="2599" xr:uid="{C8539449-23FE-40E7-82FE-C244219D91F8}"/>
    <cellStyle name="Normal 10 3 5" xfId="253" xr:uid="{736BD412-56A7-465C-BB4F-BA8740A30CD0}"/>
    <cellStyle name="Normal 10 3 5 2" xfId="496" xr:uid="{7D716403-F346-4F07-B7CF-ED1E56823052}"/>
    <cellStyle name="Normal 10 3 5 2 2" xfId="1108" xr:uid="{D497A627-4FBC-4553-84B8-9121204DC31F}"/>
    <cellStyle name="Normal 10 3 5 2 2 2" xfId="1109" xr:uid="{04228F18-684B-438C-BABA-9BB8A6181A09}"/>
    <cellStyle name="Normal 10 3 5 2 3" xfId="1110" xr:uid="{57D6233C-EF76-47A3-8636-61CF4D467DF9}"/>
    <cellStyle name="Normal 10 3 5 2 4" xfId="2600" xr:uid="{E98D8FF9-381A-4125-9A86-694C13739D57}"/>
    <cellStyle name="Normal 10 3 5 3" xfId="1111" xr:uid="{80A02343-91A7-4AD4-928E-2B3EBDB471F8}"/>
    <cellStyle name="Normal 10 3 5 3 2" xfId="1112" xr:uid="{3FB83BCA-29ED-4B0F-9387-98A754D0AE00}"/>
    <cellStyle name="Normal 10 3 5 3 3" xfId="2601" xr:uid="{732EEF45-6580-4AD3-B594-C75D266FF4A1}"/>
    <cellStyle name="Normal 10 3 5 3 4" xfId="2602" xr:uid="{487CED1C-5B2C-49F1-931E-AB93F585044A}"/>
    <cellStyle name="Normal 10 3 5 4" xfId="1113" xr:uid="{AFF415FD-1FBC-410A-B0E9-A10A7BE2933E}"/>
    <cellStyle name="Normal 10 3 5 5" xfId="2603" xr:uid="{83B2A5AC-005A-41C4-A77D-A0B3A3A01749}"/>
    <cellStyle name="Normal 10 3 5 6" xfId="2604" xr:uid="{1D3BF742-DE57-4B76-B443-B23328EAF63E}"/>
    <cellStyle name="Normal 10 3 6" xfId="254" xr:uid="{1F83AF72-C056-43B5-996A-3EAA9417C6B3}"/>
    <cellStyle name="Normal 10 3 6 2" xfId="1114" xr:uid="{73B1014A-6882-4695-BFF5-23FD088590F4}"/>
    <cellStyle name="Normal 10 3 6 2 2" xfId="1115" xr:uid="{FCCAAD68-24B2-4157-804F-69D81D11AF90}"/>
    <cellStyle name="Normal 10 3 6 2 3" xfId="2605" xr:uid="{1EF269F6-144E-4FF1-BB36-BE72738A3B5A}"/>
    <cellStyle name="Normal 10 3 6 2 4" xfId="2606" xr:uid="{DE41094F-91FD-4987-8805-2C78BB17CF67}"/>
    <cellStyle name="Normal 10 3 6 3" xfId="1116" xr:uid="{01DA7CFE-53AF-4275-8411-207989E12E36}"/>
    <cellStyle name="Normal 10 3 6 4" xfId="2607" xr:uid="{97E5390D-559D-4BAC-B13B-A44E1B735116}"/>
    <cellStyle name="Normal 10 3 6 5" xfId="2608" xr:uid="{119E5BBB-E958-43DC-BB97-D6253AA34354}"/>
    <cellStyle name="Normal 10 3 7" xfId="1117" xr:uid="{8C32BC87-1C98-4AE6-BEED-B9B19626498E}"/>
    <cellStyle name="Normal 10 3 7 2" xfId="1118" xr:uid="{21D7F3A7-161C-4E41-A5EF-7EDEC0FDE14B}"/>
    <cellStyle name="Normal 10 3 7 3" xfId="2609" xr:uid="{139E03AD-9DBC-4A7E-969B-833FC860EF67}"/>
    <cellStyle name="Normal 10 3 7 4" xfId="2610" xr:uid="{B5F0504D-05F8-45EE-A4BA-648FA0777C64}"/>
    <cellStyle name="Normal 10 3 8" xfId="1119" xr:uid="{F72479ED-A2B1-4C1F-8C3B-4C150C2125AF}"/>
    <cellStyle name="Normal 10 3 8 2" xfId="2611" xr:uid="{B6E1307E-E27E-4541-8E05-C06877C59CA7}"/>
    <cellStyle name="Normal 10 3 8 3" xfId="2612" xr:uid="{CC624D04-B72A-4EAA-8BB8-781E1C11DB8C}"/>
    <cellStyle name="Normal 10 3 8 4" xfId="2613" xr:uid="{C65A4DDF-DCD1-4F27-A6D2-4DD14EC6571B}"/>
    <cellStyle name="Normal 10 3 9" xfId="2614" xr:uid="{CEED3B84-DE83-4BF5-B393-A990FD358F46}"/>
    <cellStyle name="Normal 10 4" xfId="56" xr:uid="{156A7529-8DDA-498A-B414-5C9C8D1F5B00}"/>
    <cellStyle name="Normal 10 4 10" xfId="2615" xr:uid="{2577043C-FE4D-45C6-925C-920E1DFF4E86}"/>
    <cellStyle name="Normal 10 4 11" xfId="2616" xr:uid="{3096816C-8778-47FE-BF59-E111C36EEC27}"/>
    <cellStyle name="Normal 10 4 2" xfId="57" xr:uid="{D3A0DE49-CDC2-45E3-92C0-7FEBDF11B598}"/>
    <cellStyle name="Normal 10 4 2 2" xfId="255" xr:uid="{8E81A015-2A2F-4C34-959B-CD3362F6A49B}"/>
    <cellStyle name="Normal 10 4 2 2 2" xfId="497" xr:uid="{B09BDB66-23B0-49F4-92C7-C3A1921F1563}"/>
    <cellStyle name="Normal 10 4 2 2 2 2" xfId="498" xr:uid="{0B475DF0-3913-41CD-A6E5-3DBC9C46837B}"/>
    <cellStyle name="Normal 10 4 2 2 2 2 2" xfId="1120" xr:uid="{61FCF9D8-F14E-4165-B156-BB47E2B84A58}"/>
    <cellStyle name="Normal 10 4 2 2 2 2 3" xfId="2617" xr:uid="{22B919CD-B4DB-4A00-A9C6-B13D3DC934B1}"/>
    <cellStyle name="Normal 10 4 2 2 2 2 4" xfId="2618" xr:uid="{34464E35-37A5-43FC-865F-39355B224371}"/>
    <cellStyle name="Normal 10 4 2 2 2 3" xfId="1121" xr:uid="{EDE25A76-72F9-4E2F-8BED-FDFF75E1BB47}"/>
    <cellStyle name="Normal 10 4 2 2 2 3 2" xfId="2619" xr:uid="{2552D108-2565-4DAC-8BFF-4BC6B3A1B123}"/>
    <cellStyle name="Normal 10 4 2 2 2 3 3" xfId="2620" xr:uid="{7BB574FB-850E-45FF-A43C-C4BAF86174B2}"/>
    <cellStyle name="Normal 10 4 2 2 2 3 4" xfId="2621" xr:uid="{5616EF1C-FA0F-45E2-A4A0-E7FCDD683416}"/>
    <cellStyle name="Normal 10 4 2 2 2 4" xfId="2622" xr:uid="{1B53FE06-FCBA-4CAB-827D-B8FFE65CD2BA}"/>
    <cellStyle name="Normal 10 4 2 2 2 5" xfId="2623" xr:uid="{8A8636A6-9BD3-402D-BF55-0359D879065E}"/>
    <cellStyle name="Normal 10 4 2 2 2 6" xfId="2624" xr:uid="{367BC57F-7D3A-4A82-85DA-DFE6F055D6EE}"/>
    <cellStyle name="Normal 10 4 2 2 3" xfId="499" xr:uid="{16FAD1CE-366A-4FA6-BBED-1CC0F61218EA}"/>
    <cellStyle name="Normal 10 4 2 2 3 2" xfId="1122" xr:uid="{ABB944BF-1D59-4E9C-9562-6269C6F4DD2D}"/>
    <cellStyle name="Normal 10 4 2 2 3 2 2" xfId="2625" xr:uid="{4B691EE7-CC28-41D9-8ADC-075630E34049}"/>
    <cellStyle name="Normal 10 4 2 2 3 2 3" xfId="2626" xr:uid="{0059B670-B9AB-495C-BF14-74D11A7DC16F}"/>
    <cellStyle name="Normal 10 4 2 2 3 2 4" xfId="2627" xr:uid="{B1EDE3A5-F8E0-4850-AB97-948B8E86D45D}"/>
    <cellStyle name="Normal 10 4 2 2 3 3" xfId="2628" xr:uid="{55910057-8D11-423E-AE50-180F3C394D0C}"/>
    <cellStyle name="Normal 10 4 2 2 3 4" xfId="2629" xr:uid="{C329C3D3-D8A0-409B-B266-A7E5F37E5231}"/>
    <cellStyle name="Normal 10 4 2 2 3 5" xfId="2630" xr:uid="{A500E9F8-798B-4032-BBAD-6F313662944B}"/>
    <cellStyle name="Normal 10 4 2 2 4" xfId="1123" xr:uid="{CE5CBE2B-89AE-4510-A703-09F3FA50F5DC}"/>
    <cellStyle name="Normal 10 4 2 2 4 2" xfId="2631" xr:uid="{403BB19C-4F32-452D-960A-463AA3EEE3DF}"/>
    <cellStyle name="Normal 10 4 2 2 4 3" xfId="2632" xr:uid="{88269255-2DBA-4835-BA8C-F0C8ED7D3C52}"/>
    <cellStyle name="Normal 10 4 2 2 4 4" xfId="2633" xr:uid="{56E61E6A-9F06-4137-9CAD-3B0788E30B4F}"/>
    <cellStyle name="Normal 10 4 2 2 5" xfId="2634" xr:uid="{9FC73439-D92E-4583-85F2-4E4531F0EA70}"/>
    <cellStyle name="Normal 10 4 2 2 5 2" xfId="2635" xr:uid="{63FD83A0-6D24-4DE5-807E-715A1F1274BC}"/>
    <cellStyle name="Normal 10 4 2 2 5 3" xfId="2636" xr:uid="{772F35F5-716C-4AED-998A-3C0921E041B6}"/>
    <cellStyle name="Normal 10 4 2 2 5 4" xfId="2637" xr:uid="{A1C03505-CD3B-42DA-BBFE-C597E7BD1A41}"/>
    <cellStyle name="Normal 10 4 2 2 6" xfId="2638" xr:uid="{EB27A62D-896C-4A17-9508-6E98FAABFE3B}"/>
    <cellStyle name="Normal 10 4 2 2 7" xfId="2639" xr:uid="{808FCE1F-B6A5-4D1C-95A9-144B4A8D1A52}"/>
    <cellStyle name="Normal 10 4 2 2 8" xfId="2640" xr:uid="{09DDF9D3-28B6-4BF9-B419-3A7DBEE4F944}"/>
    <cellStyle name="Normal 10 4 2 3" xfId="500" xr:uid="{30D46FEC-6772-4724-A35F-285896E74851}"/>
    <cellStyle name="Normal 10 4 2 3 2" xfId="501" xr:uid="{AE99BDE8-BB67-4BF9-A9DE-E9E14458DC33}"/>
    <cellStyle name="Normal 10 4 2 3 2 2" xfId="502" xr:uid="{8CEA7CD2-5B44-4564-9D5D-C63D37E47CF7}"/>
    <cellStyle name="Normal 10 4 2 3 2 3" xfId="2641" xr:uid="{ACDA8D30-F516-44FB-BB76-A122B049482B}"/>
    <cellStyle name="Normal 10 4 2 3 2 4" xfId="2642" xr:uid="{0521C640-B696-49AC-851E-644258455F7B}"/>
    <cellStyle name="Normal 10 4 2 3 3" xfId="503" xr:uid="{031EA6C1-B318-4A3D-9746-3C5A431CEE74}"/>
    <cellStyle name="Normal 10 4 2 3 3 2" xfId="2643" xr:uid="{71B7B346-7CEB-45E9-BD4B-A4C2C56D1ED8}"/>
    <cellStyle name="Normal 10 4 2 3 3 3" xfId="2644" xr:uid="{B2E3F226-8396-4E3A-953C-425FCE1D10A5}"/>
    <cellStyle name="Normal 10 4 2 3 3 4" xfId="2645" xr:uid="{7B6FFB27-8A4D-461D-885C-333B9B2D5E22}"/>
    <cellStyle name="Normal 10 4 2 3 4" xfId="2646" xr:uid="{7A36B517-4E76-41E5-9231-FBFE4156B6CD}"/>
    <cellStyle name="Normal 10 4 2 3 5" xfId="2647" xr:uid="{B2338D31-CB65-4EEE-9FA9-9C876D8FC46D}"/>
    <cellStyle name="Normal 10 4 2 3 6" xfId="2648" xr:uid="{42E8D065-861C-4DD3-8CFC-B95C6171CCE9}"/>
    <cellStyle name="Normal 10 4 2 4" xfId="504" xr:uid="{266F074A-0722-4EBA-A27F-A654D1925C41}"/>
    <cellStyle name="Normal 10 4 2 4 2" xfId="505" xr:uid="{A5840B57-E351-4D76-9EA6-A2A07043960F}"/>
    <cellStyle name="Normal 10 4 2 4 2 2" xfId="2649" xr:uid="{2E044F51-4FFC-4F8A-A882-6591C71202DE}"/>
    <cellStyle name="Normal 10 4 2 4 2 3" xfId="2650" xr:uid="{14B5BA18-536D-47EB-B100-CA580703AD79}"/>
    <cellStyle name="Normal 10 4 2 4 2 4" xfId="2651" xr:uid="{A2CBE938-45CC-4CFD-A4A4-719B75B95B0B}"/>
    <cellStyle name="Normal 10 4 2 4 3" xfId="2652" xr:uid="{2799F3E9-1561-42BD-9213-459D1DA70E69}"/>
    <cellStyle name="Normal 10 4 2 4 4" xfId="2653" xr:uid="{5894F319-0FD5-4358-9BF5-26F4C86FA896}"/>
    <cellStyle name="Normal 10 4 2 4 5" xfId="2654" xr:uid="{27FC23D1-57A5-45CD-9A5F-E5A7038AB640}"/>
    <cellStyle name="Normal 10 4 2 5" xfId="506" xr:uid="{7415FB73-51E3-4FD5-8337-0229B0FE6E75}"/>
    <cellStyle name="Normal 10 4 2 5 2" xfId="2655" xr:uid="{61CAA8E4-62F8-4FFA-843F-C3A06F20D507}"/>
    <cellStyle name="Normal 10 4 2 5 3" xfId="2656" xr:uid="{31B5BFA4-D6C6-49C3-AEFD-E6B48F895FCD}"/>
    <cellStyle name="Normal 10 4 2 5 4" xfId="2657" xr:uid="{7EEF2E8F-3410-4495-A412-2E3EA70E6073}"/>
    <cellStyle name="Normal 10 4 2 6" xfId="2658" xr:uid="{82E14EDE-8542-4EA5-9427-9FDBF0B99600}"/>
    <cellStyle name="Normal 10 4 2 6 2" xfId="2659" xr:uid="{A9F280B3-6C69-4BB0-B101-EEBEC1E2A29F}"/>
    <cellStyle name="Normal 10 4 2 6 3" xfId="2660" xr:uid="{E0304BA8-5B99-4100-BDA3-D1040690022C}"/>
    <cellStyle name="Normal 10 4 2 6 4" xfId="2661" xr:uid="{FEFDFCCB-7A78-48E9-9923-A3A90438814F}"/>
    <cellStyle name="Normal 10 4 2 7" xfId="2662" xr:uid="{F507CC27-0A2C-4D81-83A5-136214F94E51}"/>
    <cellStyle name="Normal 10 4 2 8" xfId="2663" xr:uid="{4EE89FE1-5B1C-4EC8-A6EE-70A60A33698F}"/>
    <cellStyle name="Normal 10 4 2 9" xfId="2664" xr:uid="{06EE5798-8109-402E-A7C3-2CCFE6E16C8D}"/>
    <cellStyle name="Normal 10 4 3" xfId="256" xr:uid="{48D7AD5B-13EB-40E7-B410-A07F743D171E}"/>
    <cellStyle name="Normal 10 4 3 2" xfId="507" xr:uid="{D78F9827-043D-4433-9438-11A4B6824F97}"/>
    <cellStyle name="Normal 10 4 3 2 2" xfId="508" xr:uid="{188FD9A6-1B9E-4C46-BC36-E9CB0CBBFE35}"/>
    <cellStyle name="Normal 10 4 3 2 2 2" xfId="1124" xr:uid="{0F9C49CE-7440-4E19-89C0-18BE50B7BF35}"/>
    <cellStyle name="Normal 10 4 3 2 2 2 2" xfId="1125" xr:uid="{5B011A79-03BA-4D68-A35D-30FE2F43C093}"/>
    <cellStyle name="Normal 10 4 3 2 2 3" xfId="1126" xr:uid="{48B7E696-71F0-427D-88D8-A8D3C09E4372}"/>
    <cellStyle name="Normal 10 4 3 2 2 4" xfId="2665" xr:uid="{313A157D-0791-4AEE-B90E-725E498C96A8}"/>
    <cellStyle name="Normal 10 4 3 2 3" xfId="1127" xr:uid="{7636F712-C427-452D-980D-73910852E3C2}"/>
    <cellStyle name="Normal 10 4 3 2 3 2" xfId="1128" xr:uid="{EB580F5F-CCDC-42D7-BA01-B6C9235C75FF}"/>
    <cellStyle name="Normal 10 4 3 2 3 3" xfId="2666" xr:uid="{880C2A4D-EAC1-4B0A-AF23-8FCBB19BFAF1}"/>
    <cellStyle name="Normal 10 4 3 2 3 4" xfId="2667" xr:uid="{3CD4C394-F1E4-4702-9FA4-B6CED7C354D1}"/>
    <cellStyle name="Normal 10 4 3 2 4" xfId="1129" xr:uid="{9621C292-FC3C-47D5-BE86-7AF2A735188E}"/>
    <cellStyle name="Normal 10 4 3 2 5" xfId="2668" xr:uid="{485DB791-7726-4A93-8B03-F17F3F27F0EA}"/>
    <cellStyle name="Normal 10 4 3 2 6" xfId="2669" xr:uid="{6A346D29-61A0-440D-B08D-5869F46B6A3E}"/>
    <cellStyle name="Normal 10 4 3 3" xfId="509" xr:uid="{B1D7C5D8-2983-478B-A3B6-FD7E57E5C619}"/>
    <cellStyle name="Normal 10 4 3 3 2" xfId="1130" xr:uid="{77B2A9AA-BF2D-4ADB-A876-D35EE626B4D4}"/>
    <cellStyle name="Normal 10 4 3 3 2 2" xfId="1131" xr:uid="{0EEDEDAE-19C3-45D3-BFA0-9CEC6D165254}"/>
    <cellStyle name="Normal 10 4 3 3 2 3" xfId="2670" xr:uid="{7064081D-F420-412D-B5AB-E77C13BF217D}"/>
    <cellStyle name="Normal 10 4 3 3 2 4" xfId="2671" xr:uid="{98F3803A-A416-458E-A1DC-A4A4B7B3C613}"/>
    <cellStyle name="Normal 10 4 3 3 3" xfId="1132" xr:uid="{9315115B-5D37-4C07-94AF-C9AB928FABA8}"/>
    <cellStyle name="Normal 10 4 3 3 4" xfId="2672" xr:uid="{839D3A50-5AF3-49FF-AE0E-B53A26B80DD1}"/>
    <cellStyle name="Normal 10 4 3 3 5" xfId="2673" xr:uid="{FA54B010-6A39-4133-9AC7-39F7DF54842C}"/>
    <cellStyle name="Normal 10 4 3 4" xfId="1133" xr:uid="{84CA5B6D-1102-416A-B202-549A4DE0FD39}"/>
    <cellStyle name="Normal 10 4 3 4 2" xfId="1134" xr:uid="{16392598-BCC0-4639-AD1B-E090E70B8AB2}"/>
    <cellStyle name="Normal 10 4 3 4 3" xfId="2674" xr:uid="{00AFD7C6-4E06-430E-8A9B-8CACA82A2316}"/>
    <cellStyle name="Normal 10 4 3 4 4" xfId="2675" xr:uid="{C654FD60-1600-43E6-93E5-0346DD6FEF26}"/>
    <cellStyle name="Normal 10 4 3 5" xfId="1135" xr:uid="{9AC75FDA-DB55-4195-A8F0-AE4FD625A46F}"/>
    <cellStyle name="Normal 10 4 3 5 2" xfId="2676" xr:uid="{EBC93DF9-146D-4BE3-A11C-8EE562E9B682}"/>
    <cellStyle name="Normal 10 4 3 5 3" xfId="2677" xr:uid="{1450EE24-3840-4C7B-850E-6D5A9E17A69C}"/>
    <cellStyle name="Normal 10 4 3 5 4" xfId="2678" xr:uid="{676BC2C9-312C-4629-AD9B-5161FC8D0516}"/>
    <cellStyle name="Normal 10 4 3 6" xfId="2679" xr:uid="{9AE99B87-AA26-4C81-9890-0B4DB91629F9}"/>
    <cellStyle name="Normal 10 4 3 7" xfId="2680" xr:uid="{318609AA-F925-4A7A-8976-C9E564C539C8}"/>
    <cellStyle name="Normal 10 4 3 8" xfId="2681" xr:uid="{89040A97-5866-4087-BEAB-6B510E9B54A1}"/>
    <cellStyle name="Normal 10 4 4" xfId="257" xr:uid="{E6D4E8F4-FD25-4C1B-B7C9-89A38B4DACEA}"/>
    <cellStyle name="Normal 10 4 4 2" xfId="510" xr:uid="{AC7D4F7E-1FBA-45EE-8263-A161EC5FCA1E}"/>
    <cellStyle name="Normal 10 4 4 2 2" xfId="511" xr:uid="{1A5D61CA-72C8-4D1F-BCE3-96C773C93A8A}"/>
    <cellStyle name="Normal 10 4 4 2 2 2" xfId="1136" xr:uid="{E6910BBA-892C-4430-8CDA-184820ADE12C}"/>
    <cellStyle name="Normal 10 4 4 2 2 3" xfId="2682" xr:uid="{01C80F59-9D09-47B0-8A83-06549BACCA83}"/>
    <cellStyle name="Normal 10 4 4 2 2 4" xfId="2683" xr:uid="{81A09D3E-342F-4A78-B17B-D8452FE7DF53}"/>
    <cellStyle name="Normal 10 4 4 2 3" xfId="1137" xr:uid="{DF84DE09-8720-4C4E-8876-EC4FD8D2B791}"/>
    <cellStyle name="Normal 10 4 4 2 4" xfId="2684" xr:uid="{197813AD-6FD5-4969-B8C4-DD3A935F6C8A}"/>
    <cellStyle name="Normal 10 4 4 2 5" xfId="2685" xr:uid="{06BB6E98-B5F2-43FB-AEE8-44990B6D54E1}"/>
    <cellStyle name="Normal 10 4 4 3" xfId="512" xr:uid="{2BDB9544-1A19-4AB5-BF68-2AB23DFF9799}"/>
    <cellStyle name="Normal 10 4 4 3 2" xfId="1138" xr:uid="{EFE6370A-2881-4E68-9987-9659BDFFA270}"/>
    <cellStyle name="Normal 10 4 4 3 3" xfId="2686" xr:uid="{311EED89-8C51-4CDF-9F8E-E50FE542F5E0}"/>
    <cellStyle name="Normal 10 4 4 3 4" xfId="2687" xr:uid="{26861AEF-7354-4A4C-AD5A-8D701B7F7A6A}"/>
    <cellStyle name="Normal 10 4 4 4" xfId="1139" xr:uid="{9424FC72-7948-4DC2-A870-88793AC696DB}"/>
    <cellStyle name="Normal 10 4 4 4 2" xfId="2688" xr:uid="{5D5D9838-98F1-4AC3-9E48-D147BDB7F5B8}"/>
    <cellStyle name="Normal 10 4 4 4 3" xfId="2689" xr:uid="{BDAD7A74-7FBB-4F6A-94C5-0A799EDCE81C}"/>
    <cellStyle name="Normal 10 4 4 4 4" xfId="2690" xr:uid="{EDFD70BA-EBB4-42B6-B10D-392D5B5A6915}"/>
    <cellStyle name="Normal 10 4 4 5" xfId="2691" xr:uid="{0319C9BC-BBD7-4DFB-9117-9846D80DCA35}"/>
    <cellStyle name="Normal 10 4 4 6" xfId="2692" xr:uid="{BC99113C-BE0F-4636-A9A0-3F116BBF8FAB}"/>
    <cellStyle name="Normal 10 4 4 7" xfId="2693" xr:uid="{3CDDC33B-A681-4CD9-9CDA-BB2EAA5E3EB4}"/>
    <cellStyle name="Normal 10 4 5" xfId="258" xr:uid="{17564294-895A-4166-A95D-2294E6F0A114}"/>
    <cellStyle name="Normal 10 4 5 2" xfId="513" xr:uid="{609A7BF3-21CE-42EB-B3C5-5733B75D02B3}"/>
    <cellStyle name="Normal 10 4 5 2 2" xfId="1140" xr:uid="{601068E1-1E7F-40DA-8145-76EEF6A87AB5}"/>
    <cellStyle name="Normal 10 4 5 2 3" xfId="2694" xr:uid="{060F147C-DA6D-412C-BDD8-0B8885989454}"/>
    <cellStyle name="Normal 10 4 5 2 4" xfId="2695" xr:uid="{4A8B4003-410E-47C8-987F-8B8BD2FDED7A}"/>
    <cellStyle name="Normal 10 4 5 3" xfId="1141" xr:uid="{4D5585AF-ED40-4F7E-8957-09198BFCA19C}"/>
    <cellStyle name="Normal 10 4 5 3 2" xfId="2696" xr:uid="{58AB4383-4959-485C-BEE3-79F856890E7D}"/>
    <cellStyle name="Normal 10 4 5 3 3" xfId="2697" xr:uid="{CF4C8D57-96DA-45BF-8377-98B7D81957E3}"/>
    <cellStyle name="Normal 10 4 5 3 4" xfId="2698" xr:uid="{6CD8C28F-743F-4071-BE24-CA0EC823A9DF}"/>
    <cellStyle name="Normal 10 4 5 4" xfId="2699" xr:uid="{5B2BF6E9-924C-4021-9F7B-412534822EDA}"/>
    <cellStyle name="Normal 10 4 5 5" xfId="2700" xr:uid="{76458F48-055F-40D6-831B-C14A342B345A}"/>
    <cellStyle name="Normal 10 4 5 6" xfId="2701" xr:uid="{5C9D128C-8F14-44BC-88E8-8470F9A74F02}"/>
    <cellStyle name="Normal 10 4 6" xfId="514" xr:uid="{4A81480D-27F7-4BA6-BA4C-077E2DF3F9A4}"/>
    <cellStyle name="Normal 10 4 6 2" xfId="1142" xr:uid="{3C5962E7-9DF0-4C37-B8DA-206EC4D32660}"/>
    <cellStyle name="Normal 10 4 6 2 2" xfId="2702" xr:uid="{4C03EDE1-D06F-4DA3-B1B5-E52CA8122AAC}"/>
    <cellStyle name="Normal 10 4 6 2 3" xfId="2703" xr:uid="{7F344AA7-4C7A-4C12-BAC6-84262DBF9D94}"/>
    <cellStyle name="Normal 10 4 6 2 4" xfId="2704" xr:uid="{9992160A-CCFF-46A1-9BDE-B8BFF9ECDB59}"/>
    <cellStyle name="Normal 10 4 6 3" xfId="2705" xr:uid="{74C86AB8-46DE-45F2-9903-C67AC2B59EA8}"/>
    <cellStyle name="Normal 10 4 6 4" xfId="2706" xr:uid="{CC6D1066-2CD2-4902-9A84-F3E8976A3935}"/>
    <cellStyle name="Normal 10 4 6 5" xfId="2707" xr:uid="{F5755EBB-2142-4E0C-A1DE-2B9B6E382DD2}"/>
    <cellStyle name="Normal 10 4 7" xfId="1143" xr:uid="{53F37A1E-1490-4CF6-8D98-70FEF982E8CE}"/>
    <cellStyle name="Normal 10 4 7 2" xfId="2708" xr:uid="{A9D4D983-6D48-4967-BAFB-7766C905006E}"/>
    <cellStyle name="Normal 10 4 7 3" xfId="2709" xr:uid="{041513A2-2462-4156-9625-B1912404ADE9}"/>
    <cellStyle name="Normal 10 4 7 4" xfId="2710" xr:uid="{F24397DC-7AFC-456C-AD86-E0EACE300909}"/>
    <cellStyle name="Normal 10 4 8" xfId="2711" xr:uid="{F266CC88-467E-40D4-9F3C-227AC695B20B}"/>
    <cellStyle name="Normal 10 4 8 2" xfId="2712" xr:uid="{36BE6251-E84B-4549-BFDD-C4D9DDAD386D}"/>
    <cellStyle name="Normal 10 4 8 3" xfId="2713" xr:uid="{927B26B3-53F1-4373-A08F-2C8BBFB1F156}"/>
    <cellStyle name="Normal 10 4 8 4" xfId="2714" xr:uid="{8BDDF52F-67B5-4A2D-A4C9-3D83963B8F81}"/>
    <cellStyle name="Normal 10 4 9" xfId="2715" xr:uid="{C4CAB0ED-2B5D-4099-B3C0-ADE10A167516}"/>
    <cellStyle name="Normal 10 5" xfId="58" xr:uid="{246CCA3A-0C23-4D19-9D05-F039C6B7979D}"/>
    <cellStyle name="Normal 10 5 2" xfId="59" xr:uid="{96B5B0EE-3D02-42E7-AEF1-852F209FD6FA}"/>
    <cellStyle name="Normal 10 5 2 2" xfId="259" xr:uid="{915FD63E-D4C0-4BA1-9834-38D4630464EF}"/>
    <cellStyle name="Normal 10 5 2 2 2" xfId="515" xr:uid="{6E5F8274-9644-4983-A8DE-49EAAD2E20D1}"/>
    <cellStyle name="Normal 10 5 2 2 2 2" xfId="1144" xr:uid="{C7BBB505-F76A-461F-94CC-EA434DF366D4}"/>
    <cellStyle name="Normal 10 5 2 2 2 3" xfId="2716" xr:uid="{A1A0F75A-684F-4872-BDC4-3059C20D4099}"/>
    <cellStyle name="Normal 10 5 2 2 2 4" xfId="2717" xr:uid="{0EDA4E4E-7919-4BE2-BC5E-90B2B0422133}"/>
    <cellStyle name="Normal 10 5 2 2 3" xfId="1145" xr:uid="{1D007618-79F6-4E0D-B3BD-CC070637DDE9}"/>
    <cellStyle name="Normal 10 5 2 2 3 2" xfId="2718" xr:uid="{0D71C4D6-63EB-4F11-ABC7-7281AAA59FA3}"/>
    <cellStyle name="Normal 10 5 2 2 3 3" xfId="2719" xr:uid="{744B96DC-378C-474D-BE9F-B13DCB70FA9B}"/>
    <cellStyle name="Normal 10 5 2 2 3 4" xfId="2720" xr:uid="{C838B983-95C1-4B2A-8EF7-DB0006626489}"/>
    <cellStyle name="Normal 10 5 2 2 4" xfId="2721" xr:uid="{8175094A-4E4A-4C87-B1BA-1C23D8DC12DE}"/>
    <cellStyle name="Normal 10 5 2 2 5" xfId="2722" xr:uid="{224C3B26-B3AE-422B-939C-0A3C19C34BF4}"/>
    <cellStyle name="Normal 10 5 2 2 6" xfId="2723" xr:uid="{2AF9699B-77DA-4883-BAE5-20F0F605FCC8}"/>
    <cellStyle name="Normal 10 5 2 3" xfId="516" xr:uid="{418C6525-8812-4227-BCA7-32FFA1F7D370}"/>
    <cellStyle name="Normal 10 5 2 3 2" xfId="1146" xr:uid="{F1302C42-B0D4-4BF7-9815-AC4388A6EC17}"/>
    <cellStyle name="Normal 10 5 2 3 2 2" xfId="2724" xr:uid="{4CB99264-51B0-4AC2-BE9F-EED2F0798513}"/>
    <cellStyle name="Normal 10 5 2 3 2 3" xfId="2725" xr:uid="{F7606277-7509-4450-AC2C-A0F24314D1AD}"/>
    <cellStyle name="Normal 10 5 2 3 2 4" xfId="2726" xr:uid="{98CB8347-8546-4D4E-AC30-5BD1CBD31177}"/>
    <cellStyle name="Normal 10 5 2 3 3" xfId="2727" xr:uid="{5B7D077E-6500-423A-8B78-25F8E0AF55BA}"/>
    <cellStyle name="Normal 10 5 2 3 4" xfId="2728" xr:uid="{A2521190-0ABD-4515-96EF-A641FD420EFC}"/>
    <cellStyle name="Normal 10 5 2 3 5" xfId="2729" xr:uid="{CB60D467-1C3E-4540-A66D-C17C52C85FF9}"/>
    <cellStyle name="Normal 10 5 2 4" xfId="1147" xr:uid="{4B24493D-94AC-4082-923E-D6204D5E3544}"/>
    <cellStyle name="Normal 10 5 2 4 2" xfId="2730" xr:uid="{C9066487-D2E2-48D1-8915-4CC8A26F6041}"/>
    <cellStyle name="Normal 10 5 2 4 3" xfId="2731" xr:uid="{C3987AD1-9F2F-408B-B2FF-9E688814C106}"/>
    <cellStyle name="Normal 10 5 2 4 4" xfId="2732" xr:uid="{DEC16599-9274-4F2E-A379-396EDEE4679F}"/>
    <cellStyle name="Normal 10 5 2 5" xfId="2733" xr:uid="{429684CD-1520-4024-A42C-273ADE335FA7}"/>
    <cellStyle name="Normal 10 5 2 5 2" xfId="2734" xr:uid="{F28919AC-1D7E-4F6D-B8C5-DC873EB48FA8}"/>
    <cellStyle name="Normal 10 5 2 5 3" xfId="2735" xr:uid="{36BFC122-F65F-44E1-9E6A-046A85FAF3D5}"/>
    <cellStyle name="Normal 10 5 2 5 4" xfId="2736" xr:uid="{D2EF3930-AE31-43C9-BD48-626F7145E0B2}"/>
    <cellStyle name="Normal 10 5 2 6" xfId="2737" xr:uid="{7AFF4536-EC88-461A-91E2-6AC9D1BA8A64}"/>
    <cellStyle name="Normal 10 5 2 7" xfId="2738" xr:uid="{E0C5BDBF-3C0E-4CFE-A337-23D0E4DB6A98}"/>
    <cellStyle name="Normal 10 5 2 8" xfId="2739" xr:uid="{384BCC61-A26C-44C2-B9BC-FDBBBE286BD9}"/>
    <cellStyle name="Normal 10 5 3" xfId="260" xr:uid="{C0295292-27D9-4FB3-BEFD-0EF190BDD651}"/>
    <cellStyle name="Normal 10 5 3 2" xfId="517" xr:uid="{71352FA0-790A-42A6-ACA4-B1B5D4D6ED03}"/>
    <cellStyle name="Normal 10 5 3 2 2" xfId="518" xr:uid="{0B33E912-F207-42CD-910F-13BB894E6375}"/>
    <cellStyle name="Normal 10 5 3 2 3" xfId="2740" xr:uid="{7009C4C5-47C3-4CAA-88D2-E7A0E0FA3235}"/>
    <cellStyle name="Normal 10 5 3 2 4" xfId="2741" xr:uid="{145921E8-BF31-4757-86B1-7B10AC3E8291}"/>
    <cellStyle name="Normal 10 5 3 3" xfId="519" xr:uid="{A7B0E6E8-95E0-4EA9-B754-82B6CA6DDC16}"/>
    <cellStyle name="Normal 10 5 3 3 2" xfId="2742" xr:uid="{4A3B2184-F7E7-4628-B99E-FB5E0392F674}"/>
    <cellStyle name="Normal 10 5 3 3 3" xfId="2743" xr:uid="{CFFE644C-8378-42D2-8C24-809A7623E6F3}"/>
    <cellStyle name="Normal 10 5 3 3 4" xfId="2744" xr:uid="{BCC2A1F8-A02B-4B19-A385-9091BAC15B43}"/>
    <cellStyle name="Normal 10 5 3 4" xfId="2745" xr:uid="{8DB5E51F-0D6B-4FC0-A344-6C1E7F1E030E}"/>
    <cellStyle name="Normal 10 5 3 5" xfId="2746" xr:uid="{A5B612B6-F2B5-4511-AA17-EBD533D393DA}"/>
    <cellStyle name="Normal 10 5 3 6" xfId="2747" xr:uid="{C0BC9FA0-65F8-475D-B39A-E3E37FBAC18F}"/>
    <cellStyle name="Normal 10 5 4" xfId="261" xr:uid="{ACDACECA-CC88-4904-AC74-DC2CEEF9B519}"/>
    <cellStyle name="Normal 10 5 4 2" xfId="520" xr:uid="{91EEFB4E-E49C-4A01-BCA0-E9C78CF3AE83}"/>
    <cellStyle name="Normal 10 5 4 2 2" xfId="2748" xr:uid="{A42CA015-2B48-4D09-9099-05F772CFC2BE}"/>
    <cellStyle name="Normal 10 5 4 2 3" xfId="2749" xr:uid="{3ED363EB-C9D9-4B7F-9894-6547D5C34FB8}"/>
    <cellStyle name="Normal 10 5 4 2 4" xfId="2750" xr:uid="{0D0592E7-716B-4008-8254-59BE9BB4733E}"/>
    <cellStyle name="Normal 10 5 4 3" xfId="2751" xr:uid="{5B0CB5CF-22B9-4639-A197-43F6D0F335A3}"/>
    <cellStyle name="Normal 10 5 4 4" xfId="2752" xr:uid="{01D1CD01-58C8-4ADD-B7EF-294E5D6FFB0A}"/>
    <cellStyle name="Normal 10 5 4 5" xfId="2753" xr:uid="{0D707104-06FB-49E9-92E1-3B186941E0D2}"/>
    <cellStyle name="Normal 10 5 5" xfId="521" xr:uid="{2EDCE657-63AA-4911-99A6-B93FF033CF31}"/>
    <cellStyle name="Normal 10 5 5 2" xfId="2754" xr:uid="{200690F6-6045-46C5-A5EA-5B1207D71645}"/>
    <cellStyle name="Normal 10 5 5 3" xfId="2755" xr:uid="{9B733F69-5EFC-4E36-8619-69A8CB2A128A}"/>
    <cellStyle name="Normal 10 5 5 4" xfId="2756" xr:uid="{8F51D3F9-1BFD-4A68-BF5D-336403EA321B}"/>
    <cellStyle name="Normal 10 5 6" xfId="2757" xr:uid="{85766A9C-9894-416C-B89A-F3DF7C9FB4FD}"/>
    <cellStyle name="Normal 10 5 6 2" xfId="2758" xr:uid="{6000E3B8-1EBD-4DC1-A1C1-B18FD395AEA3}"/>
    <cellStyle name="Normal 10 5 6 3" xfId="2759" xr:uid="{6F077BD1-CC1D-4F69-9E5A-214AD3948CA9}"/>
    <cellStyle name="Normal 10 5 6 4" xfId="2760" xr:uid="{5317C96D-FC6D-4876-9BE6-2A671939AE9E}"/>
    <cellStyle name="Normal 10 5 7" xfId="2761" xr:uid="{D5A66CA1-6058-4266-8D81-0C148C9AB67E}"/>
    <cellStyle name="Normal 10 5 8" xfId="2762" xr:uid="{D0B0FFBD-94D7-4824-86A0-C123304BF196}"/>
    <cellStyle name="Normal 10 5 9" xfId="2763" xr:uid="{B92CFAE2-EEFD-40FD-9621-E5E93C2D62FC}"/>
    <cellStyle name="Normal 10 6" xfId="60" xr:uid="{3A24EC9F-03A9-4FB8-A88A-F02214171162}"/>
    <cellStyle name="Normal 10 6 2" xfId="262" xr:uid="{CEA48102-B8E1-4350-927D-8EDD00097BDE}"/>
    <cellStyle name="Normal 10 6 2 2" xfId="522" xr:uid="{E2598CBA-5EF1-4875-BB9C-9CECD5877E12}"/>
    <cellStyle name="Normal 10 6 2 2 2" xfId="1148" xr:uid="{A202BFF1-C0D1-45DD-87A1-DF1AF0D282D7}"/>
    <cellStyle name="Normal 10 6 2 2 2 2" xfId="1149" xr:uid="{A09855D1-CADA-4A30-B278-BAED77B8FDEB}"/>
    <cellStyle name="Normal 10 6 2 2 3" xfId="1150" xr:uid="{C9DF7463-EE55-4C6D-8AF3-8323F41AE301}"/>
    <cellStyle name="Normal 10 6 2 2 4" xfId="2764" xr:uid="{413C77EF-5056-41C1-A62A-B6931AA21DC5}"/>
    <cellStyle name="Normal 10 6 2 3" xfId="1151" xr:uid="{409D6983-0BF5-4EEE-8ADC-ACA3B4B4C925}"/>
    <cellStyle name="Normal 10 6 2 3 2" xfId="1152" xr:uid="{847EAE6E-44FB-491C-8C78-7F26AC8AC53B}"/>
    <cellStyle name="Normal 10 6 2 3 3" xfId="2765" xr:uid="{EAABBC15-7044-48AD-9BB3-BEA16AEBAA13}"/>
    <cellStyle name="Normal 10 6 2 3 4" xfId="2766" xr:uid="{A5F275F1-F246-4CDD-8AE7-393E8D3850F9}"/>
    <cellStyle name="Normal 10 6 2 4" xfId="1153" xr:uid="{97C94821-0BAD-41B7-9AEE-1C10B0218FBC}"/>
    <cellStyle name="Normal 10 6 2 5" xfId="2767" xr:uid="{757A7C07-EFB9-41E8-BC81-F13167EFA9BD}"/>
    <cellStyle name="Normal 10 6 2 6" xfId="2768" xr:uid="{D70E675E-3CF9-4551-9487-64EAFE44A266}"/>
    <cellStyle name="Normal 10 6 3" xfId="523" xr:uid="{4D58DB5C-F727-42E5-89CB-8E410A3B5F53}"/>
    <cellStyle name="Normal 10 6 3 2" xfId="1154" xr:uid="{6D9CDA64-E80D-48E5-A77B-90B2B8DCC12F}"/>
    <cellStyle name="Normal 10 6 3 2 2" xfId="1155" xr:uid="{957C668E-BF2E-46FF-959D-FF4CC64226A6}"/>
    <cellStyle name="Normal 10 6 3 2 3" xfId="2769" xr:uid="{88CA9CF2-CAF1-4288-B854-B7E722AFB28E}"/>
    <cellStyle name="Normal 10 6 3 2 4" xfId="2770" xr:uid="{A1120082-9437-41DF-B240-B355D26B4627}"/>
    <cellStyle name="Normal 10 6 3 3" xfId="1156" xr:uid="{974F39F4-CCEB-4292-8A31-53B9BFEFAED6}"/>
    <cellStyle name="Normal 10 6 3 4" xfId="2771" xr:uid="{AD9337A6-424E-4078-AC2F-36BCF114F41B}"/>
    <cellStyle name="Normal 10 6 3 5" xfId="2772" xr:uid="{DD4DB187-22EF-4525-8353-8EFB5BE4F692}"/>
    <cellStyle name="Normal 10 6 4" xfId="1157" xr:uid="{038A524B-F52F-4AD7-9F27-5988E5BE2246}"/>
    <cellStyle name="Normal 10 6 4 2" xfId="1158" xr:uid="{0784D75C-2C46-4267-B5E3-7720E4A9639C}"/>
    <cellStyle name="Normal 10 6 4 3" xfId="2773" xr:uid="{DC1D769B-394C-4999-88CF-19F7B539D03F}"/>
    <cellStyle name="Normal 10 6 4 4" xfId="2774" xr:uid="{3D47B9F1-612D-4062-8607-6F5A7EAE916B}"/>
    <cellStyle name="Normal 10 6 5" xfId="1159" xr:uid="{40AFFCA6-0DF0-42EA-80DB-A53A8C4A696C}"/>
    <cellStyle name="Normal 10 6 5 2" xfId="2775" xr:uid="{EB55E45B-1AA4-4F95-8ADE-0552D7823F2A}"/>
    <cellStyle name="Normal 10 6 5 3" xfId="2776" xr:uid="{57299BD3-9525-4A1F-B998-D9649740EBC7}"/>
    <cellStyle name="Normal 10 6 5 4" xfId="2777" xr:uid="{8FAA9508-CF78-44A6-9BE0-243AA84100C4}"/>
    <cellStyle name="Normal 10 6 6" xfId="2778" xr:uid="{4EEFEDBE-0808-4551-9BC6-1DE2D7576502}"/>
    <cellStyle name="Normal 10 6 7" xfId="2779" xr:uid="{79D8F2BF-76BF-4722-92D9-B6B94286CC5E}"/>
    <cellStyle name="Normal 10 6 8" xfId="2780" xr:uid="{493A7CB3-8175-4B72-B78D-6F916347765E}"/>
    <cellStyle name="Normal 10 7" xfId="263" xr:uid="{0727286C-DCC7-4F6F-992F-47A8BE0195ED}"/>
    <cellStyle name="Normal 10 7 2" xfId="524" xr:uid="{1DE31F33-FE1D-42F3-B44B-CDCD45BC1CEF}"/>
    <cellStyle name="Normal 10 7 2 2" xfId="525" xr:uid="{6E2CE579-537F-4B8E-99E4-CEA7C482E988}"/>
    <cellStyle name="Normal 10 7 2 2 2" xfId="1160" xr:uid="{37B09336-F635-4F33-9AE4-D61A7F79D9BA}"/>
    <cellStyle name="Normal 10 7 2 2 3" xfId="2781" xr:uid="{32EA3EA7-0032-4B61-85EC-1A335968A5F7}"/>
    <cellStyle name="Normal 10 7 2 2 4" xfId="2782" xr:uid="{94537604-600F-40CF-884E-5B94BBDB4B7E}"/>
    <cellStyle name="Normal 10 7 2 3" xfId="1161" xr:uid="{C5160F48-5167-498C-9C25-8AA79F374A67}"/>
    <cellStyle name="Normal 10 7 2 4" xfId="2783" xr:uid="{01FD6535-2936-42DC-99F9-C1EC275588F9}"/>
    <cellStyle name="Normal 10 7 2 5" xfId="2784" xr:uid="{446B6C69-802A-4C75-AE40-59090E74117B}"/>
    <cellStyle name="Normal 10 7 3" xfId="526" xr:uid="{24F22DFC-D352-4C03-A4CE-DF756AFC4544}"/>
    <cellStyle name="Normal 10 7 3 2" xfId="1162" xr:uid="{437A0F36-B327-4E60-98F7-74079283394F}"/>
    <cellStyle name="Normal 10 7 3 3" xfId="2785" xr:uid="{005DA710-A7EC-45FB-A520-9C52B5227A2C}"/>
    <cellStyle name="Normal 10 7 3 4" xfId="2786" xr:uid="{2C9F6223-260F-49A2-8B04-206D923E7309}"/>
    <cellStyle name="Normal 10 7 4" xfId="1163" xr:uid="{8369B073-6DBC-4F67-B218-EA983593FD8E}"/>
    <cellStyle name="Normal 10 7 4 2" xfId="2787" xr:uid="{73E60ECD-E02D-4309-BDBD-C7FE5B055D4A}"/>
    <cellStyle name="Normal 10 7 4 3" xfId="2788" xr:uid="{6D143E3B-28AA-4326-A600-711EFB0EC647}"/>
    <cellStyle name="Normal 10 7 4 4" xfId="2789" xr:uid="{2FE03D14-8A15-49B7-BCEB-0D7589BF3018}"/>
    <cellStyle name="Normal 10 7 5" xfId="2790" xr:uid="{74207663-DCAF-49BD-846B-B445A9C315D5}"/>
    <cellStyle name="Normal 10 7 6" xfId="2791" xr:uid="{A41DFB50-81A5-47EB-8AED-2EF513ED2024}"/>
    <cellStyle name="Normal 10 7 7" xfId="2792" xr:uid="{443B1604-BBFF-432F-9CE4-9A7B0C24DD6A}"/>
    <cellStyle name="Normal 10 8" xfId="264" xr:uid="{C66CDC6D-B031-46D9-8ECF-62374450F431}"/>
    <cellStyle name="Normal 10 8 2" xfId="527" xr:uid="{4D9783F6-B69A-48A9-BD12-41C75E788EB7}"/>
    <cellStyle name="Normal 10 8 2 2" xfId="1164" xr:uid="{172A6F44-E029-4B3D-AB96-487E4F594AEE}"/>
    <cellStyle name="Normal 10 8 2 3" xfId="2793" xr:uid="{8C773451-61D0-42F9-8343-4CF19F9DABAD}"/>
    <cellStyle name="Normal 10 8 2 4" xfId="2794" xr:uid="{FD86D22E-796D-4621-9B68-8572AEA70BF6}"/>
    <cellStyle name="Normal 10 8 3" xfId="1165" xr:uid="{0A9D7DCB-E694-4C11-BF0F-7737547E8087}"/>
    <cellStyle name="Normal 10 8 3 2" xfId="2795" xr:uid="{912B81F6-8565-41CC-8430-15520A7F3D27}"/>
    <cellStyle name="Normal 10 8 3 3" xfId="2796" xr:uid="{74D991C8-5206-40A1-97C3-5B98F94F3232}"/>
    <cellStyle name="Normal 10 8 3 4" xfId="2797" xr:uid="{83FE5E98-8C89-4608-B0A3-643194FB5500}"/>
    <cellStyle name="Normal 10 8 4" xfId="2798" xr:uid="{2CEAEC8E-FD1C-4A07-B46A-D902550BACE9}"/>
    <cellStyle name="Normal 10 8 5" xfId="2799" xr:uid="{541A28E7-345B-4FA3-AB0E-1B16A0E8BF15}"/>
    <cellStyle name="Normal 10 8 6" xfId="2800" xr:uid="{229D1EC0-96C8-4178-A3D3-53656E05EF0C}"/>
    <cellStyle name="Normal 10 9" xfId="265" xr:uid="{6A18ECA5-E430-4191-A870-321D2A77D87B}"/>
    <cellStyle name="Normal 10 9 2" xfId="1166" xr:uid="{6E1B8425-0F30-46D6-88C9-A537F01A37E9}"/>
    <cellStyle name="Normal 10 9 2 2" xfId="2801" xr:uid="{5C85C385-46E6-47C8-A0BA-83D6E87C481F}"/>
    <cellStyle name="Normal 10 9 2 2 2" xfId="4330" xr:uid="{86AB8C92-2012-4B02-8B99-EB075D301B0C}"/>
    <cellStyle name="Normal 10 9 2 2 3" xfId="4679" xr:uid="{EDCFEF33-7D87-4347-8377-B2B6504EC78E}"/>
    <cellStyle name="Normal 10 9 2 3" xfId="2802" xr:uid="{DF373258-66A0-4734-923B-5957A92F7EEA}"/>
    <cellStyle name="Normal 10 9 2 4" xfId="2803" xr:uid="{5051C32E-EFFE-44CC-859A-6F9CE8A2B4F5}"/>
    <cellStyle name="Normal 10 9 3" xfId="2804" xr:uid="{315B743D-76B7-4B8C-A3B7-317A7C5771F4}"/>
    <cellStyle name="Normal 10 9 3 2" xfId="5359" xr:uid="{D69A2697-315D-41B8-8DB5-4E4C9F7D83BE}"/>
    <cellStyle name="Normal 10 9 4" xfId="2805" xr:uid="{F0D452C8-AFDF-4476-A1FE-D7CA634506A8}"/>
    <cellStyle name="Normal 10 9 4 2" xfId="4562" xr:uid="{32DE762A-7012-4D81-839C-7170DF8FA45A}"/>
    <cellStyle name="Normal 10 9 4 3" xfId="4680" xr:uid="{45875C30-D0F3-4AC8-816A-2D5F2829AD02}"/>
    <cellStyle name="Normal 10 9 4 4" xfId="4600" xr:uid="{E76B14A3-9A40-412A-B3A1-F3159A989A38}"/>
    <cellStyle name="Normal 10 9 5" xfId="2806" xr:uid="{95160B5B-EF23-4238-BCD8-424B5FCDB2FA}"/>
    <cellStyle name="Normal 11" xfId="61" xr:uid="{1E2F8792-B4F4-4C7A-9218-B50BB2D29CE2}"/>
    <cellStyle name="Normal 11 2" xfId="266" xr:uid="{7A38E973-F636-4431-824E-A793C94ACF14}"/>
    <cellStyle name="Normal 11 2 2" xfId="4647" xr:uid="{0AA20739-A2F9-42F7-A3EB-0CA7154ABBA0}"/>
    <cellStyle name="Normal 11 3" xfId="4335" xr:uid="{427DC9A4-8FC9-4579-A5D1-7431A606285B}"/>
    <cellStyle name="Normal 11 3 2" xfId="4541" xr:uid="{4B1A94F5-A25D-4B03-B506-237385A2AA20}"/>
    <cellStyle name="Normal 11 3 3" xfId="4724" xr:uid="{A6D568AC-290A-4CDB-9727-538259054448}"/>
    <cellStyle name="Normal 11 3 4" xfId="4701" xr:uid="{3F945DE7-60A8-4990-BF49-60F6F8613EC6}"/>
    <cellStyle name="Normal 12" xfId="62" xr:uid="{87A32D0A-97AA-4115-8210-0C5485419742}"/>
    <cellStyle name="Normal 12 2" xfId="267" xr:uid="{42B1B79F-306F-408B-B2EE-7F7231AE88A5}"/>
    <cellStyle name="Normal 12 2 2" xfId="4648" xr:uid="{8C7FE404-0311-4E09-BBD5-0CB9FE19AEE2}"/>
    <cellStyle name="Normal 12 3" xfId="4542" xr:uid="{29C27AF9-08B7-4FAE-91EA-E16AA4C72A86}"/>
    <cellStyle name="Normal 13" xfId="63" xr:uid="{74D6E47B-DD4D-4274-A0F3-CEAFFA10CB28}"/>
    <cellStyle name="Normal 13 2" xfId="64" xr:uid="{B47C5A58-21B3-415D-9046-0B0C92C3AE2A}"/>
    <cellStyle name="Normal 13 2 2" xfId="268" xr:uid="{DD1A9A03-783A-4447-A6E2-773581BF05B1}"/>
    <cellStyle name="Normal 13 2 2 2" xfId="4649" xr:uid="{B1BB8D82-F554-4EDB-806F-2D519F07DCF5}"/>
    <cellStyle name="Normal 13 2 3" xfId="4337" xr:uid="{E5B08DF2-7B64-44A2-84BE-1D8FEFD1DE87}"/>
    <cellStyle name="Normal 13 2 3 2" xfId="4543" xr:uid="{2EDFA4DB-D332-43D2-AA6B-D89DEB621F27}"/>
    <cellStyle name="Normal 13 2 3 3" xfId="4725" xr:uid="{2E4C5C75-2DBA-429D-AFB8-F4D07E43F63C}"/>
    <cellStyle name="Normal 13 2 3 4" xfId="4702" xr:uid="{40CE10CC-4325-4D73-9F05-8B7166443F51}"/>
    <cellStyle name="Normal 13 3" xfId="269" xr:uid="{B9B3FDF0-9B34-4B0F-A2C3-3982FD428425}"/>
    <cellStyle name="Normal 13 3 2" xfId="4421" xr:uid="{65192DD5-32FB-44B1-BE98-E07BD55DD697}"/>
    <cellStyle name="Normal 13 3 3" xfId="4338" xr:uid="{67382476-C5ED-47A5-A457-A56BDFB30B65}"/>
    <cellStyle name="Normal 13 3 4" xfId="4566" xr:uid="{A74C0E5D-CB2E-4246-B0A6-A03482598D45}"/>
    <cellStyle name="Normal 13 3 5" xfId="4726" xr:uid="{A7B9E258-607E-426B-9A9A-B6B7A4ACB519}"/>
    <cellStyle name="Normal 13 4" xfId="4339" xr:uid="{76F17FF0-55A5-48B4-AD55-D4B6F3E9D09E}"/>
    <cellStyle name="Normal 13 5" xfId="4336" xr:uid="{668A7EA6-C85F-4541-86C0-6F3556D8A118}"/>
    <cellStyle name="Normal 14" xfId="65" xr:uid="{4DAA9938-646A-4289-AEDB-FB9ABE2D46DD}"/>
    <cellStyle name="Normal 14 18" xfId="4341" xr:uid="{0D378509-0CBA-40BA-B941-E231C03B17FF}"/>
    <cellStyle name="Normal 14 2" xfId="270" xr:uid="{5E578C8C-8354-4F54-9BAE-855E85106041}"/>
    <cellStyle name="Normal 14 2 2" xfId="430" xr:uid="{4341D89F-6D24-4322-91F0-167A8763359F}"/>
    <cellStyle name="Normal 14 2 2 2" xfId="431" xr:uid="{57823569-E142-4F7B-B2CB-27F8EB3AED99}"/>
    <cellStyle name="Normal 14 2 3" xfId="432" xr:uid="{1121FD84-4B3C-4029-9287-0CE9C937498C}"/>
    <cellStyle name="Normal 14 3" xfId="433" xr:uid="{16384F3A-5D57-4D03-8C80-D1E1BF4B8072}"/>
    <cellStyle name="Normal 14 3 2" xfId="4650" xr:uid="{E3E836EF-A6B6-4B75-9C40-C1A7CC359C5E}"/>
    <cellStyle name="Normal 14 4" xfId="4340" xr:uid="{6B09B004-5B06-45A4-956E-FC2A5233A5E2}"/>
    <cellStyle name="Normal 14 4 2" xfId="4544" xr:uid="{083A0955-B1CD-4EFD-9E0A-F9D5770E97AD}"/>
    <cellStyle name="Normal 14 4 3" xfId="4727" xr:uid="{EE7CB9DE-DD5B-4256-A2D4-1ECD82162195}"/>
    <cellStyle name="Normal 14 4 4" xfId="4703" xr:uid="{0EACFBF4-5EDF-4BC7-877A-CEC83BD6C736}"/>
    <cellStyle name="Normal 15" xfId="66" xr:uid="{6CD5B9B4-87FE-4832-9A24-9E008876C38D}"/>
    <cellStyle name="Normal 15 2" xfId="67" xr:uid="{3AEC7C77-E052-4792-BB9D-C10702C80302}"/>
    <cellStyle name="Normal 15 2 2" xfId="271" xr:uid="{220FC1A0-61F3-4855-8C9A-7D71E88D37FB}"/>
    <cellStyle name="Normal 15 2 2 2" xfId="4453" xr:uid="{9D834787-3594-4BE9-A9E1-402A1877BFCD}"/>
    <cellStyle name="Normal 15 2 3" xfId="4546" xr:uid="{97E64422-DAFD-4659-8E4C-D7653466948D}"/>
    <cellStyle name="Normal 15 3" xfId="272" xr:uid="{9B60BC7F-7907-4517-A156-AFB732493E32}"/>
    <cellStyle name="Normal 15 3 2" xfId="4422" xr:uid="{7BBBEDBE-BE98-4B55-AA24-ACEC644B8A69}"/>
    <cellStyle name="Normal 15 3 3" xfId="4343" xr:uid="{09162C7B-942F-41C4-8CD4-64847D1472B6}"/>
    <cellStyle name="Normal 15 3 4" xfId="4567" xr:uid="{2C1A2A29-A6B0-4219-A269-31958ED9090D}"/>
    <cellStyle name="Normal 15 3 5" xfId="4729" xr:uid="{73CD4A5C-C530-4D67-AE29-6825EAE32D0F}"/>
    <cellStyle name="Normal 15 4" xfId="4342" xr:uid="{46379B98-A0E9-4397-9528-ACBFAC4C7BD9}"/>
    <cellStyle name="Normal 15 4 2" xfId="4545" xr:uid="{89CFFAE6-B3CE-439A-8FCF-6C59E06BB27E}"/>
    <cellStyle name="Normal 15 4 3" xfId="4728" xr:uid="{BD1D3F91-6258-4139-9CAA-8DF4791B8C68}"/>
    <cellStyle name="Normal 15 4 4" xfId="4704" xr:uid="{3C93397F-94DD-495B-8413-3CF1048E1A71}"/>
    <cellStyle name="Normal 16" xfId="68" xr:uid="{C022B949-451B-4CF4-9AD7-5BDCC8165539}"/>
    <cellStyle name="Normal 16 2" xfId="273" xr:uid="{20E60B93-8090-4E74-A77A-4C066C784D77}"/>
    <cellStyle name="Normal 16 2 2" xfId="4423" xr:uid="{9A88DDD2-6914-438F-BC41-E1695AD6ACC4}"/>
    <cellStyle name="Normal 16 2 3" xfId="4344" xr:uid="{A9F7CF9D-3656-45AD-8402-491CBD84D7A3}"/>
    <cellStyle name="Normal 16 2 4" xfId="4568" xr:uid="{A3A28F1A-7D65-4F67-B89A-D6E6CFFD4DC8}"/>
    <cellStyle name="Normal 16 2 5" xfId="4730" xr:uid="{665CCFDE-EF00-4163-9624-9DB48925D4AD}"/>
    <cellStyle name="Normal 16 3" xfId="274" xr:uid="{A098C268-EBCD-4EA6-B80B-D30ECD3F3BC9}"/>
    <cellStyle name="Normal 17" xfId="69" xr:uid="{2A792022-6543-472C-BED7-E4DD011BDC73}"/>
    <cellStyle name="Normal 17 2" xfId="275" xr:uid="{2620EB28-0B16-4246-898A-CD72D3853762}"/>
    <cellStyle name="Normal 17 2 2" xfId="4424" xr:uid="{9BEA65FE-7FFD-45B3-B8F4-0F86858B8B17}"/>
    <cellStyle name="Normal 17 2 3" xfId="4346" xr:uid="{E1F05581-4EA7-42AC-B326-8B292EC971A5}"/>
    <cellStyle name="Normal 17 2 4" xfId="4569" xr:uid="{EAE68425-454D-4620-B871-49F773F092E9}"/>
    <cellStyle name="Normal 17 2 5" xfId="4731" xr:uid="{5EF68709-926F-4C6A-A567-65BB24CAB96A}"/>
    <cellStyle name="Normal 17 3" xfId="4347" xr:uid="{5B9EE11C-8F1B-45A8-8DD9-0594D71EAD59}"/>
    <cellStyle name="Normal 17 4" xfId="4345" xr:uid="{1F2CC948-63BD-4177-B9B0-F2E0F50D718B}"/>
    <cellStyle name="Normal 18" xfId="70" xr:uid="{9C8667BC-F167-4A5B-8FA3-A676AC078710}"/>
    <cellStyle name="Normal 18 2" xfId="276" xr:uid="{AA8DBBE9-9940-44C7-9140-74AA743AE8DF}"/>
    <cellStyle name="Normal 18 2 2" xfId="4454" xr:uid="{CC0381F3-BAF1-43DC-BCE0-9984CAF5F189}"/>
    <cellStyle name="Normal 18 3" xfId="4348" xr:uid="{E37D4514-CB56-4CC4-B186-78B52E96352A}"/>
    <cellStyle name="Normal 18 3 2" xfId="4547" xr:uid="{BE178D5E-8C7A-4978-AC4D-ADB036C734AC}"/>
    <cellStyle name="Normal 18 3 3" xfId="4732" xr:uid="{060B06DB-AE89-4968-AB9A-4400633FD752}"/>
    <cellStyle name="Normal 18 3 4" xfId="4705" xr:uid="{C4E738BF-31E6-493A-BBD5-B39DD4352627}"/>
    <cellStyle name="Normal 19" xfId="71" xr:uid="{78627FF3-0742-4972-9E06-3EF5E384B5D8}"/>
    <cellStyle name="Normal 19 2" xfId="72" xr:uid="{84442FFD-3723-4DA9-8C91-226FB5BED0CC}"/>
    <cellStyle name="Normal 19 2 2" xfId="277" xr:uid="{8D547F39-D437-40B4-A31B-C6350EA96CBE}"/>
    <cellStyle name="Normal 19 2 2 2" xfId="4651" xr:uid="{33920660-34A1-48F4-B638-B916290E7C12}"/>
    <cellStyle name="Normal 19 2 3" xfId="4549" xr:uid="{2D2355F2-3A0B-4EFE-BA9A-C807C4766F4B}"/>
    <cellStyle name="Normal 19 3" xfId="278" xr:uid="{A5E65AB5-29A2-4E54-81A3-8A93F962C51C}"/>
    <cellStyle name="Normal 19 3 2" xfId="4652" xr:uid="{1FA18C37-16ED-4BCF-8D32-A392C28367E6}"/>
    <cellStyle name="Normal 19 4" xfId="4548" xr:uid="{30EB2CFC-1AD0-4ABB-B15D-26FFBE04F7BF}"/>
    <cellStyle name="Normal 2" xfId="3" xr:uid="{0035700C-F3A5-4A6F-B63A-5CE25669DEE2}"/>
    <cellStyle name="Normal 2 2" xfId="73" xr:uid="{1C952131-7DED-4CC0-A1EE-6857D5F6793E}"/>
    <cellStyle name="Normal 2 2 2" xfId="74" xr:uid="{590EB60D-0925-4A34-A707-CF92769B7C0C}"/>
    <cellStyle name="Normal 2 2 2 2" xfId="279" xr:uid="{5021F9C9-990C-41D8-A5DB-350610900EA4}"/>
    <cellStyle name="Normal 2 2 2 2 2" xfId="4655" xr:uid="{68DBFC25-36FE-4E8C-BD09-B7BFA3245698}"/>
    <cellStyle name="Normal 2 2 2 3" xfId="4551" xr:uid="{3D3B6F40-0102-4E25-96FC-2287BEBEFD1B}"/>
    <cellStyle name="Normal 2 2 3" xfId="280" xr:uid="{DCD92B6B-E39B-4EEC-B673-3E6B2B1559C0}"/>
    <cellStyle name="Normal 2 2 3 2" xfId="4455" xr:uid="{515B0837-7CC3-40FC-8D76-5B9A21AE2C25}"/>
    <cellStyle name="Normal 2 2 3 2 2" xfId="4585" xr:uid="{DD264D1F-68A4-4D77-9D8E-23604DF011CE}"/>
    <cellStyle name="Normal 2 2 3 2 2 2" xfId="4656" xr:uid="{C4B60699-4819-477A-A3E7-8D9D7A84B975}"/>
    <cellStyle name="Normal 2 2 3 2 2 2 2" xfId="5371" xr:uid="{7E0DDA85-0E63-4C94-88A1-A29CFCE4995B}"/>
    <cellStyle name="Normal 2 2 3 2 2 3" xfId="5348" xr:uid="{661E2D09-43E5-4B99-BB1C-E23075D87861}"/>
    <cellStyle name="Normal 2 2 3 2 2 4" xfId="5380" xr:uid="{3B656546-EA5C-4A11-A615-6CD3D12251A6}"/>
    <cellStyle name="Normal 2 2 3 2 3" xfId="4750" xr:uid="{42694501-FCE1-47B8-99A8-B5623D9D53BA}"/>
    <cellStyle name="Normal 2 2 3 2 4" xfId="5305" xr:uid="{22D202F7-5CC6-40E0-AB9B-D0E68AADCDC6}"/>
    <cellStyle name="Normal 2 2 3 3" xfId="4435" xr:uid="{F9C18A38-5E0A-48CB-8FA7-7E5717DB2C33}"/>
    <cellStyle name="Normal 2 2 3 4" xfId="4706" xr:uid="{4107A3BF-0F52-412B-9BCA-31619F341069}"/>
    <cellStyle name="Normal 2 2 3 5" xfId="4695" xr:uid="{8034232A-F16F-4FB0-9C0D-15C2773AB690}"/>
    <cellStyle name="Normal 2 2 4" xfId="4349" xr:uid="{BC1027CC-FDC8-465E-A7BA-C7FDA350E615}"/>
    <cellStyle name="Normal 2 2 4 2" xfId="4550" xr:uid="{27650F83-3D8E-493D-BB37-934BE3A3E231}"/>
    <cellStyle name="Normal 2 2 4 3" xfId="4733" xr:uid="{FC498B69-6393-4B9B-AAF5-03C5FEFCCE21}"/>
    <cellStyle name="Normal 2 2 4 4" xfId="4707" xr:uid="{E90B428B-65B4-4B5A-A86A-B988CA4DBBAB}"/>
    <cellStyle name="Normal 2 2 5" xfId="4654" xr:uid="{60466D42-4EFA-4826-A842-5F080D9535E1}"/>
    <cellStyle name="Normal 2 2 6" xfId="4753" xr:uid="{999D7132-40E2-4E32-9FEF-5696820A3A58}"/>
    <cellStyle name="Normal 2 3" xfId="75" xr:uid="{E6024A50-8874-4581-AFED-31E3DB579A1B}"/>
    <cellStyle name="Normal 2 3 2" xfId="76" xr:uid="{5365DB4C-EEE5-4F8C-866D-9BCD4C57FAA7}"/>
    <cellStyle name="Normal 2 3 2 2" xfId="281" xr:uid="{125193A9-2EF0-4334-BAFA-525B6A07BE71}"/>
    <cellStyle name="Normal 2 3 2 2 2" xfId="4657" xr:uid="{F66C1A5E-287C-436A-A958-D2B413190A4E}"/>
    <cellStyle name="Normal 2 3 2 3" xfId="4351" xr:uid="{44A94500-F646-4409-8D0D-883862E47F30}"/>
    <cellStyle name="Normal 2 3 2 3 2" xfId="4553" xr:uid="{155D1F32-2B1C-46AB-B06B-96A6CA295F9C}"/>
    <cellStyle name="Normal 2 3 2 3 3" xfId="4735" xr:uid="{F47C697D-3985-455F-9D22-BBD8FD2E722D}"/>
    <cellStyle name="Normal 2 3 2 3 4" xfId="4708" xr:uid="{0957B394-7E46-4ED1-AEAF-F5B26AB4B329}"/>
    <cellStyle name="Normal 2 3 3" xfId="77" xr:uid="{92704A2E-641E-4BF9-A566-22E19EA16609}"/>
    <cellStyle name="Normal 2 3 4" xfId="78" xr:uid="{24C15AC2-A0B0-4E2B-978C-2E0C505391BB}"/>
    <cellStyle name="Normal 2 3 5" xfId="185" xr:uid="{40E2F911-0E52-415D-8F7F-E68D627EE157}"/>
    <cellStyle name="Normal 2 3 5 2" xfId="4658" xr:uid="{0962B6DC-0A28-41E1-9ABB-B6C592696DBC}"/>
    <cellStyle name="Normal 2 3 6" xfId="4350" xr:uid="{A982AB9C-A3C0-40BF-B3B4-4DB89EB8F65E}"/>
    <cellStyle name="Normal 2 3 6 2" xfId="4552" xr:uid="{0A0F7D9F-4FE2-46DC-857A-707ABA11D9B0}"/>
    <cellStyle name="Normal 2 3 6 3" xfId="4734" xr:uid="{40EDB600-D9CD-4F3A-A4F8-C20D116F664E}"/>
    <cellStyle name="Normal 2 3 6 4" xfId="4709" xr:uid="{6D7A323E-1293-40E8-B88E-B789C7605C19}"/>
    <cellStyle name="Normal 2 3 7" xfId="5318" xr:uid="{B7EAEB5F-2CF5-497F-9BF2-A3D3C6E7D629}"/>
    <cellStyle name="Normal 2 4" xfId="79" xr:uid="{72D0AE1A-D9DF-46A4-9FF0-0C47BC5D16FC}"/>
    <cellStyle name="Normal 2 4 2" xfId="80" xr:uid="{EE7F641A-3C9E-46C0-B939-68654CB37F42}"/>
    <cellStyle name="Normal 2 4 3" xfId="282" xr:uid="{A80643BC-C1C0-477F-97E6-3A5D663BF410}"/>
    <cellStyle name="Normal 2 4 3 2" xfId="4659" xr:uid="{092D902F-812B-431D-A961-004C74BF8320}"/>
    <cellStyle name="Normal 2 4 3 3" xfId="4673" xr:uid="{FAD65FD3-A6A4-4FE8-AD90-F8415964E653}"/>
    <cellStyle name="Normal 2 4 4" xfId="4554" xr:uid="{5E6C8DA7-B26F-4219-8FF7-649F4FBEEE90}"/>
    <cellStyle name="Normal 2 4 5" xfId="4754" xr:uid="{24772038-AF68-4C4D-ABD8-96F023BF3B3C}"/>
    <cellStyle name="Normal 2 4 6" xfId="4752" xr:uid="{53396A2E-9CCD-4451-970E-567BAFC1CD05}"/>
    <cellStyle name="Normal 2 5" xfId="184" xr:uid="{07610A22-CF37-4598-8681-D688A6907520}"/>
    <cellStyle name="Normal 2 5 2" xfId="284" xr:uid="{1E60FA01-C772-4696-A21E-8C8905F3DE8E}"/>
    <cellStyle name="Normal 2 5 2 2" xfId="2505" xr:uid="{1DF580A0-C5DC-483A-8D50-FDEA17F22B88}"/>
    <cellStyle name="Normal 2 5 3" xfId="283" xr:uid="{AE78170D-CCCE-47EB-A704-DE9928422D83}"/>
    <cellStyle name="Normal 2 5 3 2" xfId="4586" xr:uid="{E7C79E4C-35A0-4932-AFE5-9A3C30CF37E5}"/>
    <cellStyle name="Normal 2 5 3 2 2" xfId="5367" xr:uid="{55F9D18D-779B-47B8-97D6-25D0D38CA8E0}"/>
    <cellStyle name="Normal 2 5 3 3" xfId="4746" xr:uid="{C7730967-0A8D-4CB7-BCD6-FB57358DCF74}"/>
    <cellStyle name="Normal 2 5 3 3 2" xfId="5366" xr:uid="{2951E240-6518-405E-867F-C66239C125BD}"/>
    <cellStyle name="Normal 2 5 3 4" xfId="5302" xr:uid="{1F9726C1-9241-41F1-9464-11A22A0ED28A}"/>
    <cellStyle name="Normal 2 5 3 4 2" xfId="5342" xr:uid="{322C6949-6A07-4985-81DC-EB5FD7366AEC}"/>
    <cellStyle name="Normal 2 5 4" xfId="4660" xr:uid="{494A8A6E-0772-46C0-9FFA-D802F3D877DF}"/>
    <cellStyle name="Normal 2 5 5" xfId="4615" xr:uid="{4C1C8081-657E-40C8-977F-F26835F7A63C}"/>
    <cellStyle name="Normal 2 5 6" xfId="4614" xr:uid="{921616D3-31FB-4C05-B3BB-3A0D4F17C82C}"/>
    <cellStyle name="Normal 2 5 7" xfId="4749" xr:uid="{A82C11F3-262A-4DB5-ADA4-D2D4DB90EA02}"/>
    <cellStyle name="Normal 2 5 8" xfId="4719" xr:uid="{65359C1F-0367-4FC7-9EDA-D70011DC7DE7}"/>
    <cellStyle name="Normal 2 6" xfId="285" xr:uid="{863E3914-0B87-416E-B4C0-F152FB980A15}"/>
    <cellStyle name="Normal 2 6 2" xfId="286" xr:uid="{5AE7EFBD-B036-4EF7-A6ED-D8733AB1426C}"/>
    <cellStyle name="Normal 2 6 3" xfId="452" xr:uid="{58E33977-D72B-40E4-AED7-EF5B6DE0D5C6}"/>
    <cellStyle name="Normal 2 6 3 2" xfId="5335" xr:uid="{504C42DD-6796-4CC6-AEE1-F82F7A003A71}"/>
    <cellStyle name="Normal 2 6 4" xfId="4661" xr:uid="{2A35D5FA-F5AF-43B3-8B6A-1824EFEFCBA2}"/>
    <cellStyle name="Normal 2 6 5" xfId="4612" xr:uid="{4B680284-7251-4016-8D6F-CC58EA0A6FF5}"/>
    <cellStyle name="Normal 2 6 5 2" xfId="4710" xr:uid="{B1755A10-AE9C-4E5D-92AC-F1E7679DA3D2}"/>
    <cellStyle name="Normal 2 6 6" xfId="4598" xr:uid="{CFE6E4FB-7B23-4530-B0F9-5AFAEF8BB833}"/>
    <cellStyle name="Normal 2 6 7" xfId="5322" xr:uid="{C254AE71-B780-4E9D-8C3B-B10223A4EE71}"/>
    <cellStyle name="Normal 2 6 8" xfId="5331" xr:uid="{79C0231D-9AC1-43AD-8926-4530470F1344}"/>
    <cellStyle name="Normal 2 7" xfId="287" xr:uid="{625EDA9E-8DD7-465F-9288-B042F39CA635}"/>
    <cellStyle name="Normal 2 7 2" xfId="4456" xr:uid="{ED87E53F-CB12-492B-8DDB-8316F6A4D18C}"/>
    <cellStyle name="Normal 2 7 3" xfId="4662" xr:uid="{9537028C-FD15-446A-B836-D711BDF11FA8}"/>
    <cellStyle name="Normal 2 7 4" xfId="5303" xr:uid="{394D3178-2B25-45FF-A290-E718AFB45FB8}"/>
    <cellStyle name="Normal 2 8" xfId="4508" xr:uid="{D84C3E9C-ECEB-4E31-8AAA-A5F23336B414}"/>
    <cellStyle name="Normal 2 9" xfId="4653" xr:uid="{8A64D2A2-08CE-4E79-A389-76B5CD6CD06C}"/>
    <cellStyle name="Normal 20" xfId="434" xr:uid="{937D3637-8C29-4382-A2DF-3EADE1425CC5}"/>
    <cellStyle name="Normal 20 2" xfId="435" xr:uid="{ED5989AF-6BC2-4B6E-B049-857B9458E048}"/>
    <cellStyle name="Normal 20 2 2" xfId="436" xr:uid="{99F2BA73-47E4-4DEA-B43B-DA58C3C4772E}"/>
    <cellStyle name="Normal 20 2 2 2" xfId="4425" xr:uid="{DD57C710-3E66-4FA0-8860-C63715854274}"/>
    <cellStyle name="Normal 20 2 2 3" xfId="4417" xr:uid="{6DF9BB58-135D-4BA4-86E5-375AD72DDCF9}"/>
    <cellStyle name="Normal 20 2 2 4" xfId="4582" xr:uid="{5FBE0934-AFF4-4D34-99F8-069BAA8727D0}"/>
    <cellStyle name="Normal 20 2 2 5" xfId="4744" xr:uid="{0FBE9A14-2D7F-45DC-8586-F875697E053F}"/>
    <cellStyle name="Normal 20 2 3" xfId="4420" xr:uid="{CC6A2FCF-4F10-4250-9F57-016F56F9B160}"/>
    <cellStyle name="Normal 20 2 4" xfId="4416" xr:uid="{8C8540E6-FE25-4A7A-AB6A-29459BD3DB19}"/>
    <cellStyle name="Normal 20 2 5" xfId="4581" xr:uid="{55C5C1B6-6735-4F6B-8620-CC187FB0C856}"/>
    <cellStyle name="Normal 20 2 6" xfId="4743" xr:uid="{64210F79-F7E2-4DE5-86CD-579DE4CB99DF}"/>
    <cellStyle name="Normal 20 3" xfId="1167" xr:uid="{2EFC63C3-CA56-4567-AA21-94FA6C413D9A}"/>
    <cellStyle name="Normal 20 3 2" xfId="4457" xr:uid="{78ACD713-4494-43BE-8485-88955A3859EA}"/>
    <cellStyle name="Normal 20 4" xfId="4352" xr:uid="{4DEF483B-5AD8-47CD-9652-EA2346D701B9}"/>
    <cellStyle name="Normal 20 4 2" xfId="4555" xr:uid="{AF36E7D6-FB30-4A14-B352-22408C4B70F9}"/>
    <cellStyle name="Normal 20 4 3" xfId="4736" xr:uid="{709CF257-AFA7-4B3A-9E73-7C8AC384A7DC}"/>
    <cellStyle name="Normal 20 4 4" xfId="4711" xr:uid="{218EFFAA-90F8-4AC4-A060-48D75A0086C8}"/>
    <cellStyle name="Normal 20 5" xfId="4433" xr:uid="{16B7B78C-1B86-4563-8D0A-5313AEC24167}"/>
    <cellStyle name="Normal 20 5 2" xfId="5328" xr:uid="{5602C1D5-16E0-4FEE-BBFA-275DF4A3C229}"/>
    <cellStyle name="Normal 20 6" xfId="4587" xr:uid="{ECAA1C6F-8CD4-499C-8F55-1E65B62D506C}"/>
    <cellStyle name="Normal 20 7" xfId="4696" xr:uid="{A5B86439-B075-4F9C-8315-B558AF06C01D}"/>
    <cellStyle name="Normal 20 8" xfId="4717" xr:uid="{4848615F-309E-4971-AF43-FEEEB73B655C}"/>
    <cellStyle name="Normal 20 9" xfId="4716" xr:uid="{F7E82089-B643-4124-9A3F-6AF39A47325A}"/>
    <cellStyle name="Normal 21" xfId="437" xr:uid="{0085A60F-C842-468E-A58C-4CFE6ACD5DB3}"/>
    <cellStyle name="Normal 21 2" xfId="438" xr:uid="{AED17349-93C8-4C9B-9A08-0A836273CFE4}"/>
    <cellStyle name="Normal 21 2 2" xfId="439" xr:uid="{77BDC14D-A19A-4A47-8609-13FB1EB46A5F}"/>
    <cellStyle name="Normal 21 3" xfId="4353" xr:uid="{8C5EA72C-499D-4DDE-AF24-A7D7A1B49B20}"/>
    <cellStyle name="Normal 21 3 2" xfId="4459" xr:uid="{EA86F1A0-D4BB-4232-AB15-6F8078D08D01}"/>
    <cellStyle name="Normal 21 3 2 2" xfId="5353" xr:uid="{8DD56C83-5B47-4319-B7F9-5C041AADB80E}"/>
    <cellStyle name="Normal 21 3 3" xfId="4458" xr:uid="{C87C1211-D71D-4F15-B802-237639FD2218}"/>
    <cellStyle name="Normal 21 4" xfId="4570" xr:uid="{2EBDA9CF-87F6-4CFD-B1D5-CD0B1D8296FE}"/>
    <cellStyle name="Normal 21 4 2" xfId="5354" xr:uid="{56467B7B-F90A-47BF-937C-E4C7C3291CAE}"/>
    <cellStyle name="Normal 21 5" xfId="4737" xr:uid="{68DDB22A-A5EF-4C7B-B7A1-8CBD732497B1}"/>
    <cellStyle name="Normal 22" xfId="440" xr:uid="{0DE89E29-5EF3-4CDB-A510-0EC6773ABB97}"/>
    <cellStyle name="Normal 22 2" xfId="441" xr:uid="{B99A2309-9113-4EFF-81BD-B34CE7CE8509}"/>
    <cellStyle name="Normal 22 3" xfId="4310" xr:uid="{9E46B380-B038-4C5B-B42E-BB11B5998512}"/>
    <cellStyle name="Normal 22 3 2" xfId="4354" xr:uid="{06519983-06F3-4972-A3FD-F4736BBB2CAF}"/>
    <cellStyle name="Normal 22 3 2 2" xfId="4461" xr:uid="{4BE07008-10AE-4A41-848F-D7136DC8C907}"/>
    <cellStyle name="Normal 22 3 3" xfId="4460" xr:uid="{39C58226-7358-4434-A93B-53CEB6C13CE2}"/>
    <cellStyle name="Normal 22 3 4" xfId="4691" xr:uid="{55BCC234-8207-4D92-AA21-8CF6A517534A}"/>
    <cellStyle name="Normal 22 4" xfId="4313" xr:uid="{4AD08B19-F5D7-447F-B984-765FA90BD1D2}"/>
    <cellStyle name="Normal 22 4 10" xfId="5351" xr:uid="{817E6271-6E36-4AC1-AB9E-ADB9E8747CA7}"/>
    <cellStyle name="Normal 22 4 2" xfId="4431" xr:uid="{7EF1CFE9-6DD2-47B8-844F-96B4407BFB50}"/>
    <cellStyle name="Normal 22 4 3" xfId="4571" xr:uid="{70502C85-B616-45F6-ACD8-2D03F2F0655F}"/>
    <cellStyle name="Normal 22 4 3 2" xfId="4590" xr:uid="{0B178A3C-C4A3-47DA-9A13-B441009A3890}"/>
    <cellStyle name="Normal 22 4 3 2 2" xfId="5369" xr:uid="{2AAC55DC-4BCD-437A-A83B-0E1CFBD2E47B}"/>
    <cellStyle name="Normal 22 4 3 3" xfId="4748" xr:uid="{38452683-D260-4360-B085-3F0DBBA83091}"/>
    <cellStyle name="Normal 22 4 3 4" xfId="5338" xr:uid="{D6FF1DBA-3DEE-4ABB-A338-AAE9A62EBDB1}"/>
    <cellStyle name="Normal 22 4 3 5" xfId="5334" xr:uid="{756119FE-34A9-4A97-AB1B-B23389C94565}"/>
    <cellStyle name="Normal 22 4 4" xfId="4692" xr:uid="{433F1ED7-347D-4EDF-85E7-8DFBFD404283}"/>
    <cellStyle name="Normal 22 4 5" xfId="4604" xr:uid="{FAB297B2-1EB9-4CB0-B3CA-F5FCC36137D3}"/>
    <cellStyle name="Normal 22 4 6" xfId="4595" xr:uid="{2F7CE7DA-F88D-46E6-964B-CB360026EF00}"/>
    <cellStyle name="Normal 22 4 7" xfId="4594" xr:uid="{4464F3DB-22F9-4CAB-82C8-8130F650EE8E}"/>
    <cellStyle name="Normal 22 4 8" xfId="4593" xr:uid="{8D5AA1B3-A0B5-419F-BB04-CA45DFE8CAE3}"/>
    <cellStyle name="Normal 22 4 9" xfId="4592" xr:uid="{B56BEF46-BF9C-4981-915C-239509A74D02}"/>
    <cellStyle name="Normal 22 5" xfId="4738" xr:uid="{6D94684B-EA98-4F87-92B2-9547CFEBEA94}"/>
    <cellStyle name="Normal 23" xfId="442" xr:uid="{76373FBB-011A-4596-A708-E185DECF7D69}"/>
    <cellStyle name="Normal 23 2" xfId="2500" xr:uid="{DDACB406-C40D-4EF5-B701-11737E79EE04}"/>
    <cellStyle name="Normal 23 2 2" xfId="4356" xr:uid="{C578C36B-D503-4662-BC6F-BBBA69219E50}"/>
    <cellStyle name="Normal 23 2 2 2" xfId="4751" xr:uid="{E7EE1527-F126-4932-9E48-3EA9316EE92D}"/>
    <cellStyle name="Normal 23 2 2 3" xfId="4693" xr:uid="{ABE7AF2F-01E8-41C9-962A-2563F78A1628}"/>
    <cellStyle name="Normal 23 2 2 4" xfId="4663" xr:uid="{30597CC4-DA3A-4553-99FC-241AB1DA2675}"/>
    <cellStyle name="Normal 23 2 3" xfId="4605" xr:uid="{4C52AACA-91DB-4CD1-8D3F-C870CE430014}"/>
    <cellStyle name="Normal 23 2 4" xfId="4712" xr:uid="{50EC52C5-2D6C-496B-A17D-C89A639A3C2C}"/>
    <cellStyle name="Normal 23 3" xfId="4426" xr:uid="{D27B6615-F3C5-4592-80B3-8FD12E7777BF}"/>
    <cellStyle name="Normal 23 4" xfId="4355" xr:uid="{29FD719F-FB5C-4584-9991-824377AE42BD}"/>
    <cellStyle name="Normal 23 5" xfId="4572" xr:uid="{D420C884-A393-4F72-810D-F685F13487FD}"/>
    <cellStyle name="Normal 23 6" xfId="4739" xr:uid="{69ABA03C-BB1E-4CFC-8193-80710EB9899B}"/>
    <cellStyle name="Normal 24" xfId="443" xr:uid="{6D1FD03D-7144-48B6-9F45-329061AA6E99}"/>
    <cellStyle name="Normal 24 2" xfId="444" xr:uid="{9062B992-866D-45E1-8B23-94E6CBD67EBF}"/>
    <cellStyle name="Normal 24 2 2" xfId="4428" xr:uid="{42D7BCEB-9F32-404F-9026-AC1F8B4B3A1D}"/>
    <cellStyle name="Normal 24 2 3" xfId="4358" xr:uid="{C6CE7EB4-B541-4BC8-9B18-EE17C69140C7}"/>
    <cellStyle name="Normal 24 2 4" xfId="4574" xr:uid="{1F29FC45-DF41-4D03-8379-3F300A84B3D8}"/>
    <cellStyle name="Normal 24 2 5" xfId="4741" xr:uid="{55561E87-8271-47EA-9939-EA260F2F6923}"/>
    <cellStyle name="Normal 24 3" xfId="4427" xr:uid="{FC70C74D-56EA-4A80-A5C7-7EA6F0990A5A}"/>
    <cellStyle name="Normal 24 4" xfId="4357" xr:uid="{B6C9F710-844C-41BE-BC36-959896F5546C}"/>
    <cellStyle name="Normal 24 5" xfId="4573" xr:uid="{5882CDAD-7FB1-4B9F-ACB9-CAA76FB0DE82}"/>
    <cellStyle name="Normal 24 6" xfId="4740" xr:uid="{1F42BA27-EE4F-4015-AB63-06E4BBDE4CEA}"/>
    <cellStyle name="Normal 25" xfId="451" xr:uid="{4F38890E-589F-4E68-9879-DBAA956EDA20}"/>
    <cellStyle name="Normal 25 2" xfId="4360" xr:uid="{0CF3EB56-1DDE-48F2-85F2-E4EED646AD70}"/>
    <cellStyle name="Normal 25 2 2" xfId="5337" xr:uid="{56A64102-042D-4F25-A8C5-473ED19B58F5}"/>
    <cellStyle name="Normal 25 3" xfId="4429" xr:uid="{B9431B23-C490-4AC3-9F19-A2035FBC5AE3}"/>
    <cellStyle name="Normal 25 4" xfId="4359" xr:uid="{153AFFC3-F29E-4E97-9F95-FC660CA62382}"/>
    <cellStyle name="Normal 25 5" xfId="4575" xr:uid="{1A323869-76D9-4A4C-823D-4F27C405C807}"/>
    <cellStyle name="Normal 25 5 2" xfId="5364" xr:uid="{14319050-24C5-431E-AA38-2DE7E5701D03}"/>
    <cellStyle name="Normal 26" xfId="2498" xr:uid="{43B07C2F-6838-441A-B6D8-2FEFBCF442AE}"/>
    <cellStyle name="Normal 26 2" xfId="2499" xr:uid="{F3D0808D-27C2-4079-84DB-0EDD672852FE}"/>
    <cellStyle name="Normal 26 2 2" xfId="4362" xr:uid="{09764CFB-0BA4-43EC-B635-D941901CC1B9}"/>
    <cellStyle name="Normal 26 3" xfId="4361" xr:uid="{A264B3B8-CC4E-4E34-AF83-67624527B234}"/>
    <cellStyle name="Normal 26 3 2" xfId="4436" xr:uid="{B148E351-27EE-4187-B12F-589D4BD95961}"/>
    <cellStyle name="Normal 27" xfId="2507" xr:uid="{685DDED9-07A6-4D78-8752-8FDB1EF9884A}"/>
    <cellStyle name="Normal 27 2" xfId="4364" xr:uid="{5695D4CB-95AD-4A4F-86DC-A9ABB604B489}"/>
    <cellStyle name="Normal 27 3" xfId="4363" xr:uid="{63066CCE-C5C4-4FA0-8586-8CEA22901FC5}"/>
    <cellStyle name="Normal 27 4" xfId="4599" xr:uid="{A8C0EF43-6D00-4E81-8B39-938E5741D36C}"/>
    <cellStyle name="Normal 27 5" xfId="5320" xr:uid="{4E0137E2-75C7-4743-A799-B5C03C46184E}"/>
    <cellStyle name="Normal 27 6" xfId="4589" xr:uid="{27B440A3-E534-450F-8899-49D3FBA12DBE}"/>
    <cellStyle name="Normal 27 7" xfId="5332" xr:uid="{6E0F40F1-BEAB-459F-91BC-4BB6AB0D8F9D}"/>
    <cellStyle name="Normal 28" xfId="4365" xr:uid="{392AD439-9C23-427E-A6AE-C328DAF45033}"/>
    <cellStyle name="Normal 28 2" xfId="4366" xr:uid="{1DCCCAD0-AC52-46F7-A81A-8C9D2D4FAB70}"/>
    <cellStyle name="Normal 28 3" xfId="4367" xr:uid="{1D5D282C-4C0B-44F1-A227-8844B68DD92B}"/>
    <cellStyle name="Normal 29" xfId="4368" xr:uid="{B977858B-CED0-4E0A-AE0B-885CE1C53EAB}"/>
    <cellStyle name="Normal 29 2" xfId="4369" xr:uid="{7FE0A5FF-FA59-4AA5-8622-EB4BC7473238}"/>
    <cellStyle name="Normal 3" xfId="2" xr:uid="{665067A7-73F8-4B7E-BFD2-7BB3B9468366}"/>
    <cellStyle name="Normal 3 2" xfId="81" xr:uid="{235150AD-FEA6-4E01-98F4-6448E105D379}"/>
    <cellStyle name="Normal 3 2 2" xfId="82" xr:uid="{C08456EF-3F83-4C0A-81F2-64734201CB7E}"/>
    <cellStyle name="Normal 3 2 2 2" xfId="288" xr:uid="{F543EB91-EEA7-4F84-8B48-A03F603B9016}"/>
    <cellStyle name="Normal 3 2 2 2 2" xfId="4665" xr:uid="{252BB82E-F944-486B-8AE9-2CA42B04D4CF}"/>
    <cellStyle name="Normal 3 2 2 3" xfId="4556" xr:uid="{321C1854-FA4D-4837-BB6C-709FCB329177}"/>
    <cellStyle name="Normal 3 2 3" xfId="83" xr:uid="{A39AA78A-72B8-4FD6-9250-66AFB1AD2C1D}"/>
    <cellStyle name="Normal 3 2 4" xfId="289" xr:uid="{4D32E1D9-6DBD-442B-BF3A-6ED2E112033E}"/>
    <cellStyle name="Normal 3 2 4 2" xfId="4666" xr:uid="{1D7D05A6-302A-4EEB-89D8-ADC6107B6CE2}"/>
    <cellStyle name="Normal 3 2 5" xfId="2506" xr:uid="{9A2A93B4-9B30-4D8A-B350-7813DA40397C}"/>
    <cellStyle name="Normal 3 2 5 2" xfId="4509" xr:uid="{69C1AF70-ABFE-4569-8F0A-6C3A4A43EAEB}"/>
    <cellStyle name="Normal 3 2 5 3" xfId="5304" xr:uid="{A815463E-2B3E-4EB9-AC6B-CEABDF31FC63}"/>
    <cellStyle name="Normal 3 3" xfId="84" xr:uid="{EE56C3B5-5F3F-475E-BBA0-4E53323C595D}"/>
    <cellStyle name="Normal 3 3 2" xfId="290" xr:uid="{C17F61AD-C60E-4631-9B81-07EFE818AAC5}"/>
    <cellStyle name="Normal 3 3 2 2" xfId="4667" xr:uid="{72086EFD-B7E0-4CF0-B108-C5014990406B}"/>
    <cellStyle name="Normal 3 3 3" xfId="4557" xr:uid="{E96DE3E0-7239-4B37-8F60-EE9CD6B34BB7}"/>
    <cellStyle name="Normal 3 4" xfId="85" xr:uid="{DB24955D-3F93-46C2-98EE-778F2D4FEE08}"/>
    <cellStyle name="Normal 3 4 2" xfId="2502" xr:uid="{F110DD02-97DE-48DD-8ABB-4F11EF0F2857}"/>
    <cellStyle name="Normal 3 4 2 2" xfId="4668" xr:uid="{97F36601-A943-4255-9719-CE03DA5A4514}"/>
    <cellStyle name="Normal 3 4 2 3" xfId="5365" xr:uid="{39054DD5-0111-41B8-AB89-219C07595708}"/>
    <cellStyle name="Normal 3 4 3" xfId="5361" xr:uid="{CE69560D-A3B8-4232-B27F-2453F4B76497}"/>
    <cellStyle name="Normal 3 5" xfId="2501" xr:uid="{D0FD28E3-B0E0-499F-BA80-0BD469AD33FB}"/>
    <cellStyle name="Normal 3 5 2" xfId="4669" xr:uid="{E3868348-17C6-4927-BAB4-525D1953FFE0}"/>
    <cellStyle name="Normal 3 5 3" xfId="4745" xr:uid="{D283234C-8735-466A-88B2-EF7862CBF43A}"/>
    <cellStyle name="Normal 3 5 4" xfId="4713" xr:uid="{94CE7729-E894-4F40-85E7-8CBC664B3874}"/>
    <cellStyle name="Normal 3 6" xfId="4664" xr:uid="{2755C21E-4F97-41FA-B914-11A033B7B644}"/>
    <cellStyle name="Normal 3 6 2" xfId="5336" xr:uid="{BC8D20EE-CEA4-46B4-8537-40E071B06E98}"/>
    <cellStyle name="Normal 3 6 2 2" xfId="5333" xr:uid="{4CC3D295-D250-4E84-A4AD-09E796895D66}"/>
    <cellStyle name="Normal 3 6 2 3" xfId="5375" xr:uid="{2139BBEE-D48B-4F8E-B0DD-94E517E4D725}"/>
    <cellStyle name="Normal 3 6 3" xfId="5376" xr:uid="{7827B0B5-576D-4E26-BC98-1561CCEF056F}"/>
    <cellStyle name="Normal 3 6 3 2" xfId="5381" xr:uid="{88D2A86C-CD14-41E1-9678-E4A37E3C92B8}"/>
    <cellStyle name="Normal 3 6 3 3" xfId="5377" xr:uid="{459EE445-FF9B-40C5-AE27-0D8AD0B5A3DA}"/>
    <cellStyle name="Normal 30" xfId="4370" xr:uid="{654713E8-BC98-4703-BF61-0834F91D6274}"/>
    <cellStyle name="Normal 30 2" xfId="4371" xr:uid="{E244953B-816F-46AF-B706-F6CE0C99FC30}"/>
    <cellStyle name="Normal 31" xfId="4372" xr:uid="{37BBDE5B-58F9-4114-A346-543CC6C9E703}"/>
    <cellStyle name="Normal 31 2" xfId="4373" xr:uid="{602CB756-D15C-4CAD-BA97-CCEC1C0C4ADE}"/>
    <cellStyle name="Normal 32" xfId="4374" xr:uid="{4D79EAE1-D8E1-4FC4-91A8-C93E60440065}"/>
    <cellStyle name="Normal 33" xfId="4375" xr:uid="{A126ED03-4377-42C4-8E8B-8DA37D3C170E}"/>
    <cellStyle name="Normal 33 2" xfId="4376" xr:uid="{01E186D4-5001-4D50-8A90-0E0259CC3997}"/>
    <cellStyle name="Normal 34" xfId="4377" xr:uid="{23F687AA-7542-41AE-8DA7-4268AF2239F0}"/>
    <cellStyle name="Normal 34 2" xfId="4378" xr:uid="{B7B09886-548C-4F34-957D-44040DE29784}"/>
    <cellStyle name="Normal 35" xfId="4379" xr:uid="{16B484DE-B5DC-4C25-9F64-9355D1736C9C}"/>
    <cellStyle name="Normal 35 2" xfId="4380" xr:uid="{043E5D8D-9876-469E-AF4F-9D56815D225A}"/>
    <cellStyle name="Normal 36" xfId="4381" xr:uid="{5ABE5A7B-F7F3-4AE4-A0BB-00070C6E771E}"/>
    <cellStyle name="Normal 36 2" xfId="4382" xr:uid="{D9EA418C-9155-4ED8-A783-20C4E7A536DF}"/>
    <cellStyle name="Normal 37" xfId="4383" xr:uid="{578D254B-9B98-44AC-9DC4-3410E8F0B55A}"/>
    <cellStyle name="Normal 37 2" xfId="4384" xr:uid="{798606B4-569F-40D2-8930-132282C57D7E}"/>
    <cellStyle name="Normal 38" xfId="4385" xr:uid="{40347A66-92FC-450D-84AA-313CBCEF1B63}"/>
    <cellStyle name="Normal 38 2" xfId="4386" xr:uid="{C5E619C4-9591-4155-B52B-7380C76570F6}"/>
    <cellStyle name="Normal 39" xfId="4387" xr:uid="{B13FEBBF-35E9-44A2-BE01-A950817AA5DA}"/>
    <cellStyle name="Normal 39 2" xfId="4388" xr:uid="{8F5D8881-822B-4F5A-8496-6D92B1C74BDE}"/>
    <cellStyle name="Normal 39 2 2" xfId="4389" xr:uid="{29DA4715-FF3A-4142-BBFB-93C6F4E31FEC}"/>
    <cellStyle name="Normal 39 3" xfId="4390" xr:uid="{25BCB325-04D2-45D7-A1CF-00C5994657C2}"/>
    <cellStyle name="Normal 4" xfId="86" xr:uid="{AFD6B08A-278D-45DE-995C-89ED2B56DA71}"/>
    <cellStyle name="Normal 4 2" xfId="87" xr:uid="{D93D5C3D-81ED-45F9-B5C0-795E3B15FBA0}"/>
    <cellStyle name="Normal 4 2 2" xfId="88" xr:uid="{3F6C7A02-B326-4000-8D8F-C43932CA80AA}"/>
    <cellStyle name="Normal 4 2 2 2" xfId="445" xr:uid="{6B923651-4B1D-422B-880A-7D1AEF877BC4}"/>
    <cellStyle name="Normal 4 2 2 3" xfId="2807" xr:uid="{DF8486E1-D9D7-4685-84E4-7727A0AD1942}"/>
    <cellStyle name="Normal 4 2 2 4" xfId="2808" xr:uid="{142E454B-2524-47FA-955C-B31DD6D6A389}"/>
    <cellStyle name="Normal 4 2 2 4 2" xfId="2809" xr:uid="{6DF58AC1-77BA-493C-906E-E9D5027F786B}"/>
    <cellStyle name="Normal 4 2 2 4 3" xfId="2810" xr:uid="{14D920C9-D266-4E10-AA0B-B733466658B0}"/>
    <cellStyle name="Normal 4 2 2 4 3 2" xfId="2811" xr:uid="{6962472F-DBE1-4B6A-A4A0-A458194FE50D}"/>
    <cellStyle name="Normal 4 2 2 4 3 3" xfId="4312" xr:uid="{A9A578FE-DC7B-47C0-92DB-440EF75FB80A}"/>
    <cellStyle name="Normal 4 2 3" xfId="2493" xr:uid="{2504095C-DD61-425F-B465-6868451F6C40}"/>
    <cellStyle name="Normal 4 2 3 2" xfId="2504" xr:uid="{FDFC12A5-1EAF-4752-8AB8-599459201C3C}"/>
    <cellStyle name="Normal 4 2 3 2 2" xfId="4462" xr:uid="{329DE069-3102-4ABC-BD4E-310C4AEAF86E}"/>
    <cellStyle name="Normal 4 2 3 2 3" xfId="5341" xr:uid="{2A82BA00-05E5-4DF5-8F1F-119AAC61F54C}"/>
    <cellStyle name="Normal 4 2 3 3" xfId="4463" xr:uid="{9BC6B08D-8D62-400D-AA5B-64C608FCC692}"/>
    <cellStyle name="Normal 4 2 3 3 2" xfId="4464" xr:uid="{8AB31606-97D8-4A49-9511-2923E12EAC22}"/>
    <cellStyle name="Normal 4 2 3 4" xfId="4465" xr:uid="{B33AF14F-8655-4BDA-A360-278F0ACBF462}"/>
    <cellStyle name="Normal 4 2 3 5" xfId="4466" xr:uid="{2621D7F4-EBFA-41C5-99A2-60D9C91929A9}"/>
    <cellStyle name="Normal 4 2 4" xfId="2494" xr:uid="{F0FCD79F-0143-4140-8D63-CDB103C4AB15}"/>
    <cellStyle name="Normal 4 2 4 2" xfId="4392" xr:uid="{BFFCD9AC-65AC-42AA-86D9-058FDDE2138F}"/>
    <cellStyle name="Normal 4 2 4 2 2" xfId="4467" xr:uid="{E0932C0F-645B-44E7-87A6-B527C477FD4C}"/>
    <cellStyle name="Normal 4 2 4 2 3" xfId="4694" xr:uid="{721552E1-031F-4FDF-86E8-C036452E4909}"/>
    <cellStyle name="Normal 4 2 4 2 4" xfId="4613" xr:uid="{6C3AF1B2-89C2-4CAD-96E3-FA8F75FF516F}"/>
    <cellStyle name="Normal 4 2 4 3" xfId="4576" xr:uid="{EF8B9564-7DC0-4CE9-B1E0-C215BC031603}"/>
    <cellStyle name="Normal 4 2 4 4" xfId="4714" xr:uid="{96090F18-ECF2-416A-A1BF-A18FA0D71ED1}"/>
    <cellStyle name="Normal 4 2 5" xfId="1168" xr:uid="{3475BAB2-0BDF-4A59-B21D-5CCEF9030C56}"/>
    <cellStyle name="Normal 4 2 6" xfId="4558" xr:uid="{DEF62855-5321-40E8-8EDF-1295CA216CB1}"/>
    <cellStyle name="Normal 4 2 7" xfId="5345" xr:uid="{64C3A915-72BF-4AD0-A9E2-B2D0BBF77C22}"/>
    <cellStyle name="Normal 4 3" xfId="528" xr:uid="{8480F454-31F5-4DEC-932E-C9907E23628C}"/>
    <cellStyle name="Normal 4 3 2" xfId="1170" xr:uid="{F23F135B-C83E-4A43-B4A2-E2A48A462484}"/>
    <cellStyle name="Normal 4 3 2 2" xfId="1171" xr:uid="{A24FBEC6-DCBF-48EA-BBC0-019577FD04CE}"/>
    <cellStyle name="Normal 4 3 2 3" xfId="1172" xr:uid="{9BEAA8C6-85B0-4B89-93F2-AF2C8037149B}"/>
    <cellStyle name="Normal 4 3 3" xfId="1169" xr:uid="{66D8096B-03DE-4020-A71D-132D7E3EA4AD}"/>
    <cellStyle name="Normal 4 3 3 2" xfId="4434" xr:uid="{4643AA6D-C011-4292-B3AE-114DA2577296}"/>
    <cellStyle name="Normal 4 3 4" xfId="2812" xr:uid="{C05CFA83-E504-4BE8-B25F-696012BC443B}"/>
    <cellStyle name="Normal 4 3 4 2" xfId="5357" xr:uid="{F7967637-7DC6-4EFA-81A2-36ECDA93FF30}"/>
    <cellStyle name="Normal 4 3 5" xfId="2813" xr:uid="{1CFCFD2B-FE50-4948-B46E-F121689203EF}"/>
    <cellStyle name="Normal 4 3 5 2" xfId="2814" xr:uid="{F360C68A-6ACA-4D02-910D-CB7624144E70}"/>
    <cellStyle name="Normal 4 3 5 3" xfId="2815" xr:uid="{59375542-E09A-46E1-B6C0-19220BD5C40D}"/>
    <cellStyle name="Normal 4 3 5 3 2" xfId="2816" xr:uid="{19B65E3C-D9F0-4EE5-8121-572170F7FD6A}"/>
    <cellStyle name="Normal 4 3 5 3 3" xfId="4311" xr:uid="{E3177E13-8BDB-422F-93C2-A4ECC7F482FE}"/>
    <cellStyle name="Normal 4 3 6" xfId="4314" xr:uid="{1BD4270F-A96F-4010-8964-835D24FF362B}"/>
    <cellStyle name="Normal 4 3 7" xfId="5340" xr:uid="{F6540E6E-F2E7-4312-BCEF-F3539B7C2DD6}"/>
    <cellStyle name="Normal 4 4" xfId="453" xr:uid="{6D9A2087-BE7D-4437-BC10-585322C09D16}"/>
    <cellStyle name="Normal 4 4 2" xfId="2495" xr:uid="{BF9DC5E4-B71C-40C1-8039-D84AFDF3728B}"/>
    <cellStyle name="Normal 4 4 2 2" xfId="5349" xr:uid="{1260B5F3-EFBF-4460-BC37-3FFE967806D5}"/>
    <cellStyle name="Normal 4 4 3" xfId="2503" xr:uid="{536DD122-006B-40F8-87EC-3BF14A5AED5A}"/>
    <cellStyle name="Normal 4 4 3 2" xfId="4317" xr:uid="{C6B56354-7EBE-4E81-B3C3-4B41FD1E54FD}"/>
    <cellStyle name="Normal 4 4 3 3" xfId="4316" xr:uid="{6500F4A7-F0B1-460F-845E-2076F804079C}"/>
    <cellStyle name="Normal 4 4 4" xfId="4747" xr:uid="{78D1DAF4-5DC1-43D4-915E-F2158D225858}"/>
    <cellStyle name="Normal 4 4 4 2" xfId="5358" xr:uid="{C3AC2CE1-11FD-49E9-8863-A08553A76368}"/>
    <cellStyle name="Normal 4 4 4 2 2" xfId="5374" xr:uid="{60D38A07-06C3-4DDD-8659-E810695D2BDE}"/>
    <cellStyle name="Normal 4 4 4 3" xfId="5372" xr:uid="{3EF3AEC4-81CE-4A80-AB07-25BEFDED926F}"/>
    <cellStyle name="Normal 4 4 5" xfId="5339" xr:uid="{9B6FBA7E-F5E8-4D24-9BC7-B99A06315BB0}"/>
    <cellStyle name="Normal 4 5" xfId="2496" xr:uid="{17D0C7E8-AF09-4D21-8EAB-FC3C76D400AA}"/>
    <cellStyle name="Normal 4 5 2" xfId="4391" xr:uid="{956342F6-B964-43BE-A1E8-96AE3EEB811E}"/>
    <cellStyle name="Normal 4 6" xfId="2497" xr:uid="{684C5D4A-6B53-4DF4-9FD8-F7AA57041F32}"/>
    <cellStyle name="Normal 4 7" xfId="900" xr:uid="{82A357BD-F893-4A76-A03E-18594E4BC350}"/>
    <cellStyle name="Normal 4 8" xfId="5344" xr:uid="{6D850195-AADB-45D3-B974-E5FBB63BB3CE}"/>
    <cellStyle name="Normal 40" xfId="4393" xr:uid="{4304AD70-AEA3-4132-9601-A4235221AE7E}"/>
    <cellStyle name="Normal 40 2" xfId="4394" xr:uid="{D1A27E7C-C421-4FD2-A9CE-F491455F11E7}"/>
    <cellStyle name="Normal 40 2 2" xfId="4395" xr:uid="{C7901DC2-FB27-4BD5-9C62-8AABE2EE1392}"/>
    <cellStyle name="Normal 40 3" xfId="4396" xr:uid="{825DC92F-287E-4FF0-A970-25429EAAF440}"/>
    <cellStyle name="Normal 41" xfId="4397" xr:uid="{E414C4C8-A022-4DAB-AEA9-BF15F7FB6336}"/>
    <cellStyle name="Normal 41 2" xfId="4398" xr:uid="{8DA700E0-AB25-4AEB-A9B7-9B6AF68294D7}"/>
    <cellStyle name="Normal 42" xfId="4399" xr:uid="{35668929-8B6D-4DD2-B71E-F9B060B1F8D4}"/>
    <cellStyle name="Normal 42 2" xfId="4400" xr:uid="{74E89FD3-BCE3-4BBB-9D27-5EEEBF44D85C}"/>
    <cellStyle name="Normal 43" xfId="4401" xr:uid="{8C9253AE-77A0-4147-ABA7-ADFA5DDAA4E1}"/>
    <cellStyle name="Normal 43 2" xfId="4402" xr:uid="{B63E27D8-A28A-46B1-99E4-1D1257E63CA1}"/>
    <cellStyle name="Normal 44" xfId="4412" xr:uid="{319A20D7-2143-4B34-BAAA-33EA21A40CD3}"/>
    <cellStyle name="Normal 44 2" xfId="4413" xr:uid="{D77AEC73-065B-425A-88F0-AEDE62F2B2B8}"/>
    <cellStyle name="Normal 45" xfId="4674" xr:uid="{2A30764A-D5E2-4C98-A33F-FFD7EF8628A2}"/>
    <cellStyle name="Normal 45 2" xfId="5324" xr:uid="{0AC01037-B995-4627-A454-708C902E6581}"/>
    <cellStyle name="Normal 45 2 2" xfId="5370" xr:uid="{2EA459B3-0618-4C7B-ABEC-7C18CE5E41F9}"/>
    <cellStyle name="Normal 45 3" xfId="5323" xr:uid="{20FE297E-ADC3-4AF5-829D-44CC57D30516}"/>
    <cellStyle name="Normal 5" xfId="89" xr:uid="{788A6F3E-3CFB-4618-9073-88CFA27127A3}"/>
    <cellStyle name="Normal 5 10" xfId="291" xr:uid="{39569CE2-413A-446A-ACBE-F280134B13F8}"/>
    <cellStyle name="Normal 5 10 2" xfId="529" xr:uid="{88BBD38E-77BA-480D-AFAE-CDD779ACE284}"/>
    <cellStyle name="Normal 5 10 2 2" xfId="1173" xr:uid="{46A3B70E-3293-46E1-B2A1-505B0B2343A2}"/>
    <cellStyle name="Normal 5 10 2 3" xfId="2817" xr:uid="{40E85AF2-5E91-488E-8B3D-9FA4ECF1D8C9}"/>
    <cellStyle name="Normal 5 10 2 4" xfId="2818" xr:uid="{B1CF955F-B3BD-446E-8DE9-82A6A91E48CC}"/>
    <cellStyle name="Normal 5 10 3" xfId="1174" xr:uid="{404A4D1E-7066-4BD6-93CA-1F5748F82FFC}"/>
    <cellStyle name="Normal 5 10 3 2" xfId="2819" xr:uid="{DF2184AA-7D96-431A-B8DB-823304D0429B}"/>
    <cellStyle name="Normal 5 10 3 3" xfId="2820" xr:uid="{7646D620-FCE8-40D9-BDA9-ED2C2A4C81AB}"/>
    <cellStyle name="Normal 5 10 3 4" xfId="2821" xr:uid="{8C187C82-8342-4BF7-8826-D6272AC99B4F}"/>
    <cellStyle name="Normal 5 10 4" xfId="2822" xr:uid="{126D7CEF-6CCA-41DE-A41D-CA5DDBD99B3D}"/>
    <cellStyle name="Normal 5 10 5" xfId="2823" xr:uid="{25829260-6481-401E-AFD2-D645CE9DC375}"/>
    <cellStyle name="Normal 5 10 6" xfId="2824" xr:uid="{B464BD80-9E57-43FA-9CF3-C1012B6CC011}"/>
    <cellStyle name="Normal 5 11" xfId="292" xr:uid="{7CDF4F86-0394-45B0-8172-C353B039CD16}"/>
    <cellStyle name="Normal 5 11 2" xfId="1175" xr:uid="{5CC889DD-CA81-48BB-8742-0085C5AC5A3B}"/>
    <cellStyle name="Normal 5 11 2 2" xfId="2825" xr:uid="{903385E4-560F-469A-9488-F6F4A33F7969}"/>
    <cellStyle name="Normal 5 11 2 2 2" xfId="4403" xr:uid="{02C5BA1D-8707-4AE3-AB30-AA64FF06A164}"/>
    <cellStyle name="Normal 5 11 2 2 3" xfId="4681" xr:uid="{797EED51-F875-4435-BC87-73C8D403D723}"/>
    <cellStyle name="Normal 5 11 2 3" xfId="2826" xr:uid="{C823EEE1-2DAB-40BA-A5D4-E19FD4A91636}"/>
    <cellStyle name="Normal 5 11 2 4" xfId="2827" xr:uid="{9E7A4FE3-70D4-43B7-ABDA-49C6903F81D4}"/>
    <cellStyle name="Normal 5 11 3" xfId="2828" xr:uid="{BDE263E0-D11A-432F-9015-AF0C4E4309C3}"/>
    <cellStyle name="Normal 5 11 3 2" xfId="5360" xr:uid="{D3D506D6-DAF3-49C1-AE3F-29F06F51AD5E}"/>
    <cellStyle name="Normal 5 11 4" xfId="2829" xr:uid="{D9C7629C-F93A-42FA-B0F2-283419025159}"/>
    <cellStyle name="Normal 5 11 4 2" xfId="4577" xr:uid="{E82397E7-E47E-443D-ADE8-479A5C20E18E}"/>
    <cellStyle name="Normal 5 11 4 3" xfId="4682" xr:uid="{66FF3376-1F70-406E-902B-45D0864B51A8}"/>
    <cellStyle name="Normal 5 11 4 4" xfId="4606" xr:uid="{117F97B0-0D99-45F3-8797-A9B4676792F9}"/>
    <cellStyle name="Normal 5 11 5" xfId="2830" xr:uid="{ED333518-C425-4E15-BF38-98B803C24C34}"/>
    <cellStyle name="Normal 5 12" xfId="1176" xr:uid="{77B8386D-7A48-42D2-B1F6-63A57FB7BCC2}"/>
    <cellStyle name="Normal 5 12 2" xfId="2831" xr:uid="{7382A2A5-7527-4CA6-B0AE-364ED5B4528B}"/>
    <cellStyle name="Normal 5 12 3" xfId="2832" xr:uid="{7D3677FD-48FB-43D9-ABAA-FCBC83833033}"/>
    <cellStyle name="Normal 5 12 4" xfId="2833" xr:uid="{41068F75-C145-4887-A81F-FCC6FF93F39F}"/>
    <cellStyle name="Normal 5 13" xfId="901" xr:uid="{80D23002-5B19-436C-B17C-489D6019A41A}"/>
    <cellStyle name="Normal 5 13 2" xfId="2834" xr:uid="{B4102B50-3694-4F71-9A38-350891622977}"/>
    <cellStyle name="Normal 5 13 3" xfId="2835" xr:uid="{0FB73458-6796-4BEC-9BDF-CEB152A10DAA}"/>
    <cellStyle name="Normal 5 13 4" xfId="2836" xr:uid="{1A485B17-2A14-467D-827A-8C096099D6A8}"/>
    <cellStyle name="Normal 5 14" xfId="2837" xr:uid="{2478B107-50A3-4200-A5CC-85D4AA7F475B}"/>
    <cellStyle name="Normal 5 14 2" xfId="2838" xr:uid="{309A7F41-0422-4A97-A248-CBA4A9D0833B}"/>
    <cellStyle name="Normal 5 15" xfId="2839" xr:uid="{3521091D-956B-463E-A0D1-3BE9078FA0AF}"/>
    <cellStyle name="Normal 5 16" xfId="2840" xr:uid="{61820685-F91D-418D-AE7C-DF5F4EBE7359}"/>
    <cellStyle name="Normal 5 17" xfId="2841" xr:uid="{A2A4306E-8152-45C2-9202-CAC0019E727F}"/>
    <cellStyle name="Normal 5 18" xfId="5355" xr:uid="{E7289887-00BC-4962-B7EE-0A0FD03EA525}"/>
    <cellStyle name="Normal 5 2" xfId="90" xr:uid="{39B0905E-7E89-4EEF-9C8F-44FF2CA2FEEB}"/>
    <cellStyle name="Normal 5 2 2" xfId="187" xr:uid="{A6D3CA70-55B3-45E0-B9E4-629DCC5F0299}"/>
    <cellStyle name="Normal 5 2 2 2" xfId="188" xr:uid="{787409DD-0169-4A2E-9EDE-E55E0EFAE842}"/>
    <cellStyle name="Normal 5 2 2 2 2" xfId="189" xr:uid="{B1792136-BF92-4775-B184-B3D179B0628E}"/>
    <cellStyle name="Normal 5 2 2 2 2 2" xfId="190" xr:uid="{C4CB8A0A-BCF1-440F-8836-B3DEBC824890}"/>
    <cellStyle name="Normal 5 2 2 2 3" xfId="191" xr:uid="{B9F53BE1-96EB-4B80-A1F6-5B5C3538D2F0}"/>
    <cellStyle name="Normal 5 2 2 2 4" xfId="4670" xr:uid="{9FD09CD7-BA51-4AAD-BCFB-90BB379D69BE}"/>
    <cellStyle name="Normal 5 2 2 2 5" xfId="5300" xr:uid="{0B4E2251-AE9B-4787-A5EA-A9418BFF849A}"/>
    <cellStyle name="Normal 5 2 2 3" xfId="192" xr:uid="{EEAA4DB7-E54A-4410-8A99-A4D8E8E232B6}"/>
    <cellStyle name="Normal 5 2 2 3 2" xfId="193" xr:uid="{696618B9-1910-4DB4-B1E5-19BA3BE1E578}"/>
    <cellStyle name="Normal 5 2 2 4" xfId="194" xr:uid="{8E669146-D2CD-458A-A108-EB0497F11474}"/>
    <cellStyle name="Normal 5 2 2 5" xfId="293" xr:uid="{8215ABF1-3E2E-4579-B2CC-C2FF8E2438AF}"/>
    <cellStyle name="Normal 5 2 2 6" xfId="4596" xr:uid="{002721F8-CB26-4740-BEB3-4CC8D8330EE4}"/>
    <cellStyle name="Normal 5 2 2 7" xfId="5329" xr:uid="{ABF9F49C-6708-48DF-994C-018901C2FCE1}"/>
    <cellStyle name="Normal 5 2 3" xfId="195" xr:uid="{47465081-C665-468C-927D-E802D3DCA786}"/>
    <cellStyle name="Normal 5 2 3 2" xfId="196" xr:uid="{D6E2BEEC-F955-4BBF-9412-BBFD6F4D01A5}"/>
    <cellStyle name="Normal 5 2 3 2 2" xfId="197" xr:uid="{60890F67-225B-476B-8ED4-A88B79946D4B}"/>
    <cellStyle name="Normal 5 2 3 2 3" xfId="4559" xr:uid="{A4B1A460-A9E5-4E8F-A791-1B2D8D1E4E91}"/>
    <cellStyle name="Normal 5 2 3 2 4" xfId="5301" xr:uid="{192B794F-4178-4C0C-A571-316D2EE8A951}"/>
    <cellStyle name="Normal 5 2 3 3" xfId="198" xr:uid="{063A6FDF-8F6A-4282-A0E0-E0146B72FFBA}"/>
    <cellStyle name="Normal 5 2 3 3 2" xfId="4742" xr:uid="{3E619865-D7A3-4E97-A530-A5D6DC53C552}"/>
    <cellStyle name="Normal 5 2 3 4" xfId="4404" xr:uid="{69CF80E1-B64F-431F-933F-58E9F303B295}"/>
    <cellStyle name="Normal 5 2 3 4 2" xfId="4715" xr:uid="{45C49443-9ABE-40ED-AD32-C8953BB2CC3B}"/>
    <cellStyle name="Normal 5 2 3 5" xfId="4597" xr:uid="{84B39311-B3EB-430F-BE56-EFC337BE663F}"/>
    <cellStyle name="Normal 5 2 3 5 2" xfId="5373" xr:uid="{AC3B13D0-033C-4644-8092-8DF53C59A2DD}"/>
    <cellStyle name="Normal 5 2 3 6" xfId="5321" xr:uid="{B55198C6-B746-4AFA-A5D0-1B2C1F975874}"/>
    <cellStyle name="Normal 5 2 3 7" xfId="5330" xr:uid="{CEF98CFE-28FF-40AF-BBCE-0FF061A746CF}"/>
    <cellStyle name="Normal 5 2 4" xfId="199" xr:uid="{D276CD2F-C8F8-4ADC-97B2-CA9D51A06FC1}"/>
    <cellStyle name="Normal 5 2 4 2" xfId="200" xr:uid="{7DB3694E-019F-46DB-8788-ABBE782B7604}"/>
    <cellStyle name="Normal 5 2 5" xfId="201" xr:uid="{73658577-97B2-4827-A7C9-72ECFF7BA1D0}"/>
    <cellStyle name="Normal 5 2 6" xfId="186" xr:uid="{FD72DA8C-1996-49C3-8156-E366939A33F5}"/>
    <cellStyle name="Normal 5 3" xfId="91" xr:uid="{507A96C4-AB80-4631-84A2-902315158675}"/>
    <cellStyle name="Normal 5 3 2" xfId="4406" xr:uid="{47ABB91E-B727-4BB2-9295-37B5A77D845F}"/>
    <cellStyle name="Normal 5 3 3" xfId="4405" xr:uid="{448022A0-4DFB-459A-80AD-677189FB1B10}"/>
    <cellStyle name="Normal 5 4" xfId="92" xr:uid="{E9944860-78FB-439B-B264-A8698D3A27CD}"/>
    <cellStyle name="Normal 5 4 10" xfId="2842" xr:uid="{D98AC8D2-B0CC-4F0D-A5D3-C02C2853F272}"/>
    <cellStyle name="Normal 5 4 11" xfId="2843" xr:uid="{209A6C91-190A-4359-AB34-3DD1012E7916}"/>
    <cellStyle name="Normal 5 4 2" xfId="93" xr:uid="{C2D3BB9A-1038-46DB-82C7-0EFC184E44A9}"/>
    <cellStyle name="Normal 5 4 2 2" xfId="94" xr:uid="{54E8929E-F223-42C2-9C0D-EA14D4B2A761}"/>
    <cellStyle name="Normal 5 4 2 2 2" xfId="294" xr:uid="{99EE3FB0-58BE-4CD0-AA8A-6537AB087AC3}"/>
    <cellStyle name="Normal 5 4 2 2 2 2" xfId="530" xr:uid="{2227A962-F8B7-4500-AAFB-D59430426804}"/>
    <cellStyle name="Normal 5 4 2 2 2 2 2" xfId="531" xr:uid="{F5FBD773-DA06-41B3-8B6E-D94C3BCC7C31}"/>
    <cellStyle name="Normal 5 4 2 2 2 2 2 2" xfId="1177" xr:uid="{321885BF-09FF-4E9F-A3D4-6F8981D219D9}"/>
    <cellStyle name="Normal 5 4 2 2 2 2 2 2 2" xfId="1178" xr:uid="{1DAC1FCF-79F8-4592-B71D-4CEB1EA6A0E0}"/>
    <cellStyle name="Normal 5 4 2 2 2 2 2 3" xfId="1179" xr:uid="{8B238883-9876-47EE-9C95-4B54DD305279}"/>
    <cellStyle name="Normal 5 4 2 2 2 2 3" xfId="1180" xr:uid="{136BF3C3-29DA-4D9F-A51A-089AA0C30815}"/>
    <cellStyle name="Normal 5 4 2 2 2 2 3 2" xfId="1181" xr:uid="{4FBF7F6A-CA43-4B83-B187-7CD4B25E1EBF}"/>
    <cellStyle name="Normal 5 4 2 2 2 2 4" xfId="1182" xr:uid="{8BDE70DE-95B1-4907-98B3-2EDF53F8C5C6}"/>
    <cellStyle name="Normal 5 4 2 2 2 3" xfId="532" xr:uid="{BB083CF9-8936-4D36-B97A-7E5F2F3582CF}"/>
    <cellStyle name="Normal 5 4 2 2 2 3 2" xfId="1183" xr:uid="{2CD33984-D774-45DB-A0DC-3E782D7D4B97}"/>
    <cellStyle name="Normal 5 4 2 2 2 3 2 2" xfId="1184" xr:uid="{6CD209B8-E714-4CF7-BCFC-B51825862615}"/>
    <cellStyle name="Normal 5 4 2 2 2 3 3" xfId="1185" xr:uid="{E55A31CD-EC54-4B9F-8139-3E3F77441347}"/>
    <cellStyle name="Normal 5 4 2 2 2 3 4" xfId="2844" xr:uid="{565A695F-45C0-43E6-8D80-6BAA1DC9B285}"/>
    <cellStyle name="Normal 5 4 2 2 2 4" xfId="1186" xr:uid="{884417A2-93E6-4214-8A8B-548C85012311}"/>
    <cellStyle name="Normal 5 4 2 2 2 4 2" xfId="1187" xr:uid="{FC2609EA-BCD4-4132-A2F2-389AE656F288}"/>
    <cellStyle name="Normal 5 4 2 2 2 5" xfId="1188" xr:uid="{AE49ED85-1F03-4AE7-AFCF-CCD4258EF41E}"/>
    <cellStyle name="Normal 5 4 2 2 2 6" xfId="2845" xr:uid="{8124439F-14A9-4EE2-A89A-FCE042AF6883}"/>
    <cellStyle name="Normal 5 4 2 2 3" xfId="295" xr:uid="{8A6789EE-4A7A-4888-8AA9-081F74E95BD5}"/>
    <cellStyle name="Normal 5 4 2 2 3 2" xfId="533" xr:uid="{EA5BC5D4-EB2A-464A-BCF6-52FADD3843EA}"/>
    <cellStyle name="Normal 5 4 2 2 3 2 2" xfId="534" xr:uid="{5BBFFB50-25B2-4570-9396-6D87D17ABE09}"/>
    <cellStyle name="Normal 5 4 2 2 3 2 2 2" xfId="1189" xr:uid="{FC7A3378-57A7-4AB7-86B4-6DEA7ADBE80C}"/>
    <cellStyle name="Normal 5 4 2 2 3 2 2 2 2" xfId="1190" xr:uid="{B78A125E-75A3-41E1-939B-19C9D36F21CB}"/>
    <cellStyle name="Normal 5 4 2 2 3 2 2 3" xfId="1191" xr:uid="{A6077B26-83A4-4C89-B618-010598103FDB}"/>
    <cellStyle name="Normal 5 4 2 2 3 2 3" xfId="1192" xr:uid="{24262E6D-6208-455A-A9EC-E22290E4BAED}"/>
    <cellStyle name="Normal 5 4 2 2 3 2 3 2" xfId="1193" xr:uid="{50FF35E9-7360-4662-AC0B-000D8DB985CB}"/>
    <cellStyle name="Normal 5 4 2 2 3 2 4" xfId="1194" xr:uid="{365B8587-36A4-4F7D-99BB-141E1CC3AA93}"/>
    <cellStyle name="Normal 5 4 2 2 3 3" xfId="535" xr:uid="{0EF33766-8F07-4A50-B858-42B7D04F0DA8}"/>
    <cellStyle name="Normal 5 4 2 2 3 3 2" xfId="1195" xr:uid="{D09357F8-AA70-48A3-842C-4DD2AF5F3761}"/>
    <cellStyle name="Normal 5 4 2 2 3 3 2 2" xfId="1196" xr:uid="{DA383327-FEA7-4986-B0F8-FB97347332AA}"/>
    <cellStyle name="Normal 5 4 2 2 3 3 3" xfId="1197" xr:uid="{A86091F5-D0C6-4B51-8EC4-13927A6F31E5}"/>
    <cellStyle name="Normal 5 4 2 2 3 4" xfId="1198" xr:uid="{090CDD0E-84B5-4C97-882C-062DFB8959A2}"/>
    <cellStyle name="Normal 5 4 2 2 3 4 2" xfId="1199" xr:uid="{3A06662B-0CEE-44AB-BA94-EBA3284E7E65}"/>
    <cellStyle name="Normal 5 4 2 2 3 5" xfId="1200" xr:uid="{BFD01613-0D0C-46DC-A76D-220431FEBE16}"/>
    <cellStyle name="Normal 5 4 2 2 4" xfId="536" xr:uid="{3845A123-1B39-44C7-8529-7B3C419134D6}"/>
    <cellStyle name="Normal 5 4 2 2 4 2" xfId="537" xr:uid="{8DF0EBC8-1B57-4FDB-AA5B-5B0AAEB92586}"/>
    <cellStyle name="Normal 5 4 2 2 4 2 2" xfId="1201" xr:uid="{C7E9610F-4736-46C4-AA7E-1E40DB3B8C25}"/>
    <cellStyle name="Normal 5 4 2 2 4 2 2 2" xfId="1202" xr:uid="{E850CC08-2459-4E4C-BF8D-06B0780402A9}"/>
    <cellStyle name="Normal 5 4 2 2 4 2 3" xfId="1203" xr:uid="{56219615-41A7-4B12-9A2F-2B42F11ADE58}"/>
    <cellStyle name="Normal 5 4 2 2 4 3" xfId="1204" xr:uid="{50A3FAB2-05DB-4C8B-9465-BA4F9429A3B1}"/>
    <cellStyle name="Normal 5 4 2 2 4 3 2" xfId="1205" xr:uid="{45F41BDD-ABB2-40EE-BDE3-4C926C897C4B}"/>
    <cellStyle name="Normal 5 4 2 2 4 4" xfId="1206" xr:uid="{8E95A15C-FBB8-4C5A-B482-3C599899CC51}"/>
    <cellStyle name="Normal 5 4 2 2 5" xfId="538" xr:uid="{8B381180-FD55-48D1-B0A0-43CBED18A8EB}"/>
    <cellStyle name="Normal 5 4 2 2 5 2" xfId="1207" xr:uid="{A772F974-EFE3-4277-BB38-C4E1F9926AD1}"/>
    <cellStyle name="Normal 5 4 2 2 5 2 2" xfId="1208" xr:uid="{9694C2C2-7241-4ECE-A36C-E8CC8CE8D2AB}"/>
    <cellStyle name="Normal 5 4 2 2 5 3" xfId="1209" xr:uid="{C167BA31-E65A-4483-9CDC-8DA538BE3130}"/>
    <cellStyle name="Normal 5 4 2 2 5 4" xfId="2846" xr:uid="{BBBEC7E9-2DDD-4F69-8D67-1A1F6C78F843}"/>
    <cellStyle name="Normal 5 4 2 2 6" xfId="1210" xr:uid="{EE924BDE-B59E-429D-B272-D9533993330E}"/>
    <cellStyle name="Normal 5 4 2 2 6 2" xfId="1211" xr:uid="{0AB048D7-159F-4A5D-AC44-6C11059A6023}"/>
    <cellStyle name="Normal 5 4 2 2 7" xfId="1212" xr:uid="{B6CD07F6-96D8-4C53-988D-63B52E57A83D}"/>
    <cellStyle name="Normal 5 4 2 2 8" xfId="2847" xr:uid="{20920484-34B7-4F5F-AC94-0F5FB9201CEE}"/>
    <cellStyle name="Normal 5 4 2 3" xfId="296" xr:uid="{9F3C732A-85AA-41E2-8264-485079DE89E4}"/>
    <cellStyle name="Normal 5 4 2 3 2" xfId="539" xr:uid="{2EFDE3DD-560E-4EDA-92CE-B21E8B2BF414}"/>
    <cellStyle name="Normal 5 4 2 3 2 2" xfId="540" xr:uid="{9B581F18-FDD5-458D-A032-9E18D9069741}"/>
    <cellStyle name="Normal 5 4 2 3 2 2 2" xfId="1213" xr:uid="{E4E09962-8EAB-461D-B17E-D0CB55DBB2DC}"/>
    <cellStyle name="Normal 5 4 2 3 2 2 2 2" xfId="1214" xr:uid="{E63AAACB-8970-4FAF-A686-79049E781CA7}"/>
    <cellStyle name="Normal 5 4 2 3 2 2 3" xfId="1215" xr:uid="{4D4A43D0-E309-4439-9091-3D023559F12E}"/>
    <cellStyle name="Normal 5 4 2 3 2 3" xfId="1216" xr:uid="{534FF9EB-824F-4C9D-AE82-8D3519C18DF3}"/>
    <cellStyle name="Normal 5 4 2 3 2 3 2" xfId="1217" xr:uid="{227F1E2D-5A70-4675-948F-8EBCCE173D63}"/>
    <cellStyle name="Normal 5 4 2 3 2 4" xfId="1218" xr:uid="{39D88D15-F367-4FF5-B3E5-BD2922B44EC9}"/>
    <cellStyle name="Normal 5 4 2 3 3" xfId="541" xr:uid="{F4914F15-825E-49C8-A3BB-1D22195FB7EA}"/>
    <cellStyle name="Normal 5 4 2 3 3 2" xfId="1219" xr:uid="{7D52A8BB-ABD9-4509-AD19-47E9B2F526A6}"/>
    <cellStyle name="Normal 5 4 2 3 3 2 2" xfId="1220" xr:uid="{30B2849B-A5FE-4882-85BA-E19938E49AD4}"/>
    <cellStyle name="Normal 5 4 2 3 3 3" xfId="1221" xr:uid="{D5D654E3-3F6E-4AF1-B6F1-EA89B740BB14}"/>
    <cellStyle name="Normal 5 4 2 3 3 4" xfId="2848" xr:uid="{4EF21318-B693-487C-9EF2-1875C91ECF51}"/>
    <cellStyle name="Normal 5 4 2 3 4" xfId="1222" xr:uid="{A92C91C9-052C-4936-A9AE-7784273D24E9}"/>
    <cellStyle name="Normal 5 4 2 3 4 2" xfId="1223" xr:uid="{4E97A11F-A9C9-48C2-A6D6-522B07E88D9A}"/>
    <cellStyle name="Normal 5 4 2 3 5" xfId="1224" xr:uid="{43EED611-B860-41E9-9B00-FD006E5C13C3}"/>
    <cellStyle name="Normal 5 4 2 3 6" xfId="2849" xr:uid="{90C740C9-3FDF-46AB-99BA-84D9FFE0FCD3}"/>
    <cellStyle name="Normal 5 4 2 4" xfId="297" xr:uid="{4D4DC71E-DB10-4E86-BB32-390F24C13D4A}"/>
    <cellStyle name="Normal 5 4 2 4 2" xfId="542" xr:uid="{7FDB1853-CBAE-4B56-A65C-4D026E9D67D5}"/>
    <cellStyle name="Normal 5 4 2 4 2 2" xfId="543" xr:uid="{ECD0BE77-6EB0-4166-9CE0-1489BBC0216C}"/>
    <cellStyle name="Normal 5 4 2 4 2 2 2" xfId="1225" xr:uid="{36A3BF27-1F48-4AB8-8DEB-BAA68D4FCBBE}"/>
    <cellStyle name="Normal 5 4 2 4 2 2 2 2" xfId="1226" xr:uid="{8129CE59-FFC4-443A-AC43-278222CE02A0}"/>
    <cellStyle name="Normal 5 4 2 4 2 2 3" xfId="1227" xr:uid="{899E0D76-8BF4-4CCC-A66D-D5F8AF7E8449}"/>
    <cellStyle name="Normal 5 4 2 4 2 3" xfId="1228" xr:uid="{8226BA24-E756-4B5D-8D75-9B6E29E03FA3}"/>
    <cellStyle name="Normal 5 4 2 4 2 3 2" xfId="1229" xr:uid="{6A7C6A6C-82FC-45D1-8B61-DCD6D1A55470}"/>
    <cellStyle name="Normal 5 4 2 4 2 4" xfId="1230" xr:uid="{523E7FD2-3E9A-410A-85F5-859736E5ACD9}"/>
    <cellStyle name="Normal 5 4 2 4 3" xfId="544" xr:uid="{3BFBDE6A-633D-4886-8747-F36DD0B97DC7}"/>
    <cellStyle name="Normal 5 4 2 4 3 2" xfId="1231" xr:uid="{45A75857-9DD5-4334-BD05-19501ED8F519}"/>
    <cellStyle name="Normal 5 4 2 4 3 2 2" xfId="1232" xr:uid="{1AAB6677-C27B-4637-A5A1-D30A98A181BA}"/>
    <cellStyle name="Normal 5 4 2 4 3 3" xfId="1233" xr:uid="{AB37B60F-E939-4E45-AB38-314B00D86DFF}"/>
    <cellStyle name="Normal 5 4 2 4 4" xfId="1234" xr:uid="{032FF2D7-B30A-4D9D-B71A-6EC6D454631B}"/>
    <cellStyle name="Normal 5 4 2 4 4 2" xfId="1235" xr:uid="{1D9ACCD3-7AEC-45FD-B59B-A646A730515F}"/>
    <cellStyle name="Normal 5 4 2 4 5" xfId="1236" xr:uid="{6E82EEEB-F66D-4926-8DD1-BCF5144CFB68}"/>
    <cellStyle name="Normal 5 4 2 5" xfId="298" xr:uid="{4AAA354C-3743-4359-AB28-B64366D5D884}"/>
    <cellStyle name="Normal 5 4 2 5 2" xfId="545" xr:uid="{CF35DF81-D689-40E9-B739-A7B35E7A4047}"/>
    <cellStyle name="Normal 5 4 2 5 2 2" xfId="1237" xr:uid="{95E3E4AA-FAD4-4E28-81F7-B686B1235E26}"/>
    <cellStyle name="Normal 5 4 2 5 2 2 2" xfId="1238" xr:uid="{9E9BF9A7-9941-416C-8B33-E40784CC26AA}"/>
    <cellStyle name="Normal 5 4 2 5 2 3" xfId="1239" xr:uid="{CF16EB9C-3108-47EC-9E1C-0426DB279B55}"/>
    <cellStyle name="Normal 5 4 2 5 3" xfId="1240" xr:uid="{CE0C46A0-7C1B-490C-A423-BBCD43F35A46}"/>
    <cellStyle name="Normal 5 4 2 5 3 2" xfId="1241" xr:uid="{4100AC78-D9BE-47A1-B390-09131FEE1892}"/>
    <cellStyle name="Normal 5 4 2 5 4" xfId="1242" xr:uid="{D93FD373-A7BA-47D9-93D6-A3E04BB4D0D3}"/>
    <cellStyle name="Normal 5 4 2 6" xfId="546" xr:uid="{06B9BDDB-4B9E-4C74-86E0-85D3E5073E91}"/>
    <cellStyle name="Normal 5 4 2 6 2" xfId="1243" xr:uid="{60DFAB9B-7B4E-4028-B19C-CC2D2E76A350}"/>
    <cellStyle name="Normal 5 4 2 6 2 2" xfId="1244" xr:uid="{743E00CD-4380-4646-9E5B-8854BE6FF043}"/>
    <cellStyle name="Normal 5 4 2 6 2 3" xfId="4419" xr:uid="{C7F86B58-A932-4034-BBC9-1D3053C12FB5}"/>
    <cellStyle name="Normal 5 4 2 6 3" xfId="1245" xr:uid="{24167181-DCC4-45EE-9599-84505277C4F8}"/>
    <cellStyle name="Normal 5 4 2 6 4" xfId="2850" xr:uid="{FA21EB7D-4BF3-493E-A022-518F26F508EE}"/>
    <cellStyle name="Normal 5 4 2 6 4 2" xfId="4584" xr:uid="{C3CF0105-9106-40B8-970E-7BA69FCB3503}"/>
    <cellStyle name="Normal 5 4 2 6 4 3" xfId="4683" xr:uid="{49635CB3-9259-4BCF-AF9D-A32D7DA99873}"/>
    <cellStyle name="Normal 5 4 2 6 4 4" xfId="4611" xr:uid="{7DA895FD-15E2-4F4E-880A-0FF25F838625}"/>
    <cellStyle name="Normal 5 4 2 7" xfId="1246" xr:uid="{4BE82855-04E9-4B71-87D6-2CE948CFE38C}"/>
    <cellStyle name="Normal 5 4 2 7 2" xfId="1247" xr:uid="{7EE771DB-CC5A-4E81-BF18-D979C8C897DB}"/>
    <cellStyle name="Normal 5 4 2 8" xfId="1248" xr:uid="{5A1247E3-2D19-4BB5-A7E4-5CAF8A751C6A}"/>
    <cellStyle name="Normal 5 4 2 9" xfId="2851" xr:uid="{BA19A014-754C-4B33-9D84-0D6B8CF75197}"/>
    <cellStyle name="Normal 5 4 3" xfId="95" xr:uid="{8829F299-2C6E-41E1-8E63-F80707FB9474}"/>
    <cellStyle name="Normal 5 4 3 2" xfId="96" xr:uid="{DB5F7BCB-94EE-4276-96CA-C911EBEB3D52}"/>
    <cellStyle name="Normal 5 4 3 2 2" xfId="547" xr:uid="{3DE97667-B661-4B18-85F2-C9125DE5A769}"/>
    <cellStyle name="Normal 5 4 3 2 2 2" xfId="548" xr:uid="{A4AE332A-5A78-4698-A2C3-CC0AD55F19BB}"/>
    <cellStyle name="Normal 5 4 3 2 2 2 2" xfId="1249" xr:uid="{F760BF95-4559-4418-843C-9CFCBB0EBF0D}"/>
    <cellStyle name="Normal 5 4 3 2 2 2 2 2" xfId="1250" xr:uid="{EA5B8937-B390-4241-B773-04728684EDBA}"/>
    <cellStyle name="Normal 5 4 3 2 2 2 3" xfId="1251" xr:uid="{C631EB16-4424-41F5-AA42-814D09AC7A80}"/>
    <cellStyle name="Normal 5 4 3 2 2 3" xfId="1252" xr:uid="{058C637B-9BAD-4A0B-B708-725E4CDCBE02}"/>
    <cellStyle name="Normal 5 4 3 2 2 3 2" xfId="1253" xr:uid="{6E7F0F8B-FE2E-4DCD-A9B9-D720CDB5691A}"/>
    <cellStyle name="Normal 5 4 3 2 2 4" xfId="1254" xr:uid="{4B5BFB55-2E77-4000-AE4D-A15E40469C25}"/>
    <cellStyle name="Normal 5 4 3 2 3" xfId="549" xr:uid="{BF5F2972-FDED-4908-8917-FA19622E53D3}"/>
    <cellStyle name="Normal 5 4 3 2 3 2" xfId="1255" xr:uid="{74DF075F-7039-499E-9C51-2185B5D861B9}"/>
    <cellStyle name="Normal 5 4 3 2 3 2 2" xfId="1256" xr:uid="{64DEB464-66EC-4560-B5E3-0BB447E03575}"/>
    <cellStyle name="Normal 5 4 3 2 3 3" xfId="1257" xr:uid="{0A02B972-6B28-4509-82DA-0C13BF5ACFD6}"/>
    <cellStyle name="Normal 5 4 3 2 3 4" xfId="2852" xr:uid="{A2BE6A36-5B44-45A4-8FFB-446474AF758B}"/>
    <cellStyle name="Normal 5 4 3 2 4" xfId="1258" xr:uid="{CD65C55A-AB86-4FA3-8613-427F0A9047D7}"/>
    <cellStyle name="Normal 5 4 3 2 4 2" xfId="1259" xr:uid="{44DB3EB3-F70D-4B80-AEA7-9F6FA2EBF418}"/>
    <cellStyle name="Normal 5 4 3 2 5" xfId="1260" xr:uid="{F7D25745-EB37-4C01-A59D-3E6CB8BABEF7}"/>
    <cellStyle name="Normal 5 4 3 2 6" xfId="2853" xr:uid="{873E5D4E-2E89-4F64-8E38-4B751B8FB5C1}"/>
    <cellStyle name="Normal 5 4 3 3" xfId="299" xr:uid="{46DB04F0-DC0A-4D13-9B57-22ABB4C9BE29}"/>
    <cellStyle name="Normal 5 4 3 3 2" xfId="550" xr:uid="{B0F06FE3-1583-4FC3-9D1B-1807DB32296B}"/>
    <cellStyle name="Normal 5 4 3 3 2 2" xfId="551" xr:uid="{72042699-C305-41AA-BBD9-AFD848E110D1}"/>
    <cellStyle name="Normal 5 4 3 3 2 2 2" xfId="1261" xr:uid="{D9DC5345-313D-45B1-8253-B15936931395}"/>
    <cellStyle name="Normal 5 4 3 3 2 2 2 2" xfId="1262" xr:uid="{4A9DA5FF-0084-4418-922F-B420FB46A5FE}"/>
    <cellStyle name="Normal 5 4 3 3 2 2 3" xfId="1263" xr:uid="{30D53249-B50A-4C45-8AB6-E6583980D977}"/>
    <cellStyle name="Normal 5 4 3 3 2 3" xfId="1264" xr:uid="{4650A63B-4A7A-41E0-98EF-009960D0ED4A}"/>
    <cellStyle name="Normal 5 4 3 3 2 3 2" xfId="1265" xr:uid="{B04C5EC1-866E-4705-8CC6-53C10386970C}"/>
    <cellStyle name="Normal 5 4 3 3 2 4" xfId="1266" xr:uid="{47D762C5-2387-4F58-8D3B-E5286403460D}"/>
    <cellStyle name="Normal 5 4 3 3 3" xfId="552" xr:uid="{9592E30A-EE80-4148-8D41-065CFA0C0A28}"/>
    <cellStyle name="Normal 5 4 3 3 3 2" xfId="1267" xr:uid="{B5A30557-46C6-4604-B5EE-5844FCD2A645}"/>
    <cellStyle name="Normal 5 4 3 3 3 2 2" xfId="1268" xr:uid="{B67BBB2C-AB2A-43E0-80BC-1C13EC0912AD}"/>
    <cellStyle name="Normal 5 4 3 3 3 3" xfId="1269" xr:uid="{F6330C2F-3D74-4504-B24B-F174D38687C5}"/>
    <cellStyle name="Normal 5 4 3 3 4" xfId="1270" xr:uid="{DD66F4B2-60F6-40E0-8547-8A410CA32B4D}"/>
    <cellStyle name="Normal 5 4 3 3 4 2" xfId="1271" xr:uid="{C6D4A2A6-952E-4D21-A134-EADB0E3CD252}"/>
    <cellStyle name="Normal 5 4 3 3 5" xfId="1272" xr:uid="{D3B197CA-9F5C-4BA5-9EA3-536F63050A4F}"/>
    <cellStyle name="Normal 5 4 3 4" xfId="300" xr:uid="{BD17B242-D9E6-40DD-822F-209F223D18FD}"/>
    <cellStyle name="Normal 5 4 3 4 2" xfId="553" xr:uid="{115D1AFF-8C4B-4E49-978C-00B6EE373007}"/>
    <cellStyle name="Normal 5 4 3 4 2 2" xfId="1273" xr:uid="{28B2A194-DFB0-4530-B6F4-988C4BCD5608}"/>
    <cellStyle name="Normal 5 4 3 4 2 2 2" xfId="1274" xr:uid="{1CDF9817-8A7F-42D3-9032-035450492F3E}"/>
    <cellStyle name="Normal 5 4 3 4 2 3" xfId="1275" xr:uid="{3E28D4DC-6EC6-4C6F-BF1D-5A54426C0792}"/>
    <cellStyle name="Normal 5 4 3 4 3" xfId="1276" xr:uid="{FE6673A6-7056-4EF9-B9C1-87451A8F08CF}"/>
    <cellStyle name="Normal 5 4 3 4 3 2" xfId="1277" xr:uid="{DFD298B3-01D6-4DBF-8844-DE50E9AA2AA2}"/>
    <cellStyle name="Normal 5 4 3 4 4" xfId="1278" xr:uid="{2E800EF7-D895-49EF-8CEA-7361CD1BCCCA}"/>
    <cellStyle name="Normal 5 4 3 5" xfId="554" xr:uid="{D3E9A660-91E1-40EA-A5C9-6EC5A419182D}"/>
    <cellStyle name="Normal 5 4 3 5 2" xfId="1279" xr:uid="{9D493184-E794-4238-9C61-430BC567EDB5}"/>
    <cellStyle name="Normal 5 4 3 5 2 2" xfId="1280" xr:uid="{8B6EC060-C3BC-481B-90F0-80EB646A92D3}"/>
    <cellStyle name="Normal 5 4 3 5 3" xfId="1281" xr:uid="{9CB91FB7-D49E-418D-8698-47A9D24B66ED}"/>
    <cellStyle name="Normal 5 4 3 5 4" xfId="2854" xr:uid="{03FF40FC-0738-4CD6-B9C7-39EF3EEF66C4}"/>
    <cellStyle name="Normal 5 4 3 6" xfId="1282" xr:uid="{EA5C5F29-1B93-482A-B4C1-E90DBD4F9BE4}"/>
    <cellStyle name="Normal 5 4 3 6 2" xfId="1283" xr:uid="{A4A4CB03-F07B-4170-BF15-5F62D9E93B5C}"/>
    <cellStyle name="Normal 5 4 3 7" xfId="1284" xr:uid="{D508F712-29C9-45CF-82B1-387C0F186362}"/>
    <cellStyle name="Normal 5 4 3 8" xfId="2855" xr:uid="{CACC82CE-1A6B-478A-8A39-93424C6E1E5F}"/>
    <cellStyle name="Normal 5 4 4" xfId="97" xr:uid="{2B5863D1-0F4C-4FCC-8AE2-2EF2BC4CC90C}"/>
    <cellStyle name="Normal 5 4 4 2" xfId="446" xr:uid="{82F05615-DFC2-47C0-AE66-89CDD3249ABC}"/>
    <cellStyle name="Normal 5 4 4 2 2" xfId="555" xr:uid="{FA10440B-9E4F-418C-B8D7-0BCA7FDBC42D}"/>
    <cellStyle name="Normal 5 4 4 2 2 2" xfId="1285" xr:uid="{04D73DFA-C388-4308-87B1-DED8606CF345}"/>
    <cellStyle name="Normal 5 4 4 2 2 2 2" xfId="1286" xr:uid="{4019F217-E67B-4FA6-93BF-41AA7B569573}"/>
    <cellStyle name="Normal 5 4 4 2 2 3" xfId="1287" xr:uid="{6B3C1ACB-D2D3-447A-A94A-F3B3FA5B3D4B}"/>
    <cellStyle name="Normal 5 4 4 2 2 4" xfId="2856" xr:uid="{913743E6-0FE2-446B-92DD-DD7F4DE28419}"/>
    <cellStyle name="Normal 5 4 4 2 3" xfId="1288" xr:uid="{DB66D307-D704-4AC3-8D00-F4A4F9422B30}"/>
    <cellStyle name="Normal 5 4 4 2 3 2" xfId="1289" xr:uid="{825AAFCE-9F5A-4450-AD41-BA53AD2C9E3A}"/>
    <cellStyle name="Normal 5 4 4 2 4" xfId="1290" xr:uid="{7849F77F-38EC-443D-A4DD-7AB0AC57D0C8}"/>
    <cellStyle name="Normal 5 4 4 2 5" xfId="2857" xr:uid="{54E115B0-B4EC-475C-90EA-EB48103CB9C7}"/>
    <cellStyle name="Normal 5 4 4 3" xfId="556" xr:uid="{657A54C9-45D7-49C7-9675-F96A1B491DCD}"/>
    <cellStyle name="Normal 5 4 4 3 2" xfId="1291" xr:uid="{AFE647D9-3EAE-47BE-82DF-649201CE4B7C}"/>
    <cellStyle name="Normal 5 4 4 3 2 2" xfId="1292" xr:uid="{5C90AFEB-8693-4B94-96E3-3A72894BAB2E}"/>
    <cellStyle name="Normal 5 4 4 3 3" xfId="1293" xr:uid="{FC63A0CF-9301-47AB-91F5-B14F8D92F7D5}"/>
    <cellStyle name="Normal 5 4 4 3 4" xfId="2858" xr:uid="{0DBF5B96-3B21-4495-B878-90D6933DE52B}"/>
    <cellStyle name="Normal 5 4 4 4" xfId="1294" xr:uid="{D284DB18-802A-46BE-82CA-36B9510B671B}"/>
    <cellStyle name="Normal 5 4 4 4 2" xfId="1295" xr:uid="{CF842895-22E3-446E-BF8B-F1A3F236F117}"/>
    <cellStyle name="Normal 5 4 4 4 3" xfId="2859" xr:uid="{74EDC858-DE46-46B1-965C-5390337EA48A}"/>
    <cellStyle name="Normal 5 4 4 4 4" xfId="2860" xr:uid="{9E1AECD0-A05A-4440-8214-77DDEF4651A0}"/>
    <cellStyle name="Normal 5 4 4 5" xfId="1296" xr:uid="{FF19AE86-5E8C-4259-AF24-EC946BB956BB}"/>
    <cellStyle name="Normal 5 4 4 6" xfId="2861" xr:uid="{8FFA7D60-8BB8-42F8-A7D2-53DB65311DAC}"/>
    <cellStyle name="Normal 5 4 4 7" xfId="2862" xr:uid="{8672EBC7-DCE9-4199-A48A-517EBE69FA11}"/>
    <cellStyle name="Normal 5 4 5" xfId="301" xr:uid="{F9F59E2E-1019-4B48-8960-87D05C5A9DA5}"/>
    <cellStyle name="Normal 5 4 5 2" xfId="557" xr:uid="{032C4EF7-4384-48A2-B447-665D3C86755D}"/>
    <cellStyle name="Normal 5 4 5 2 2" xfId="558" xr:uid="{D769155A-7376-4905-93A6-C4BDDEFD6CEE}"/>
    <cellStyle name="Normal 5 4 5 2 2 2" xfId="1297" xr:uid="{2E894457-E461-4147-A8E8-C72834B3813D}"/>
    <cellStyle name="Normal 5 4 5 2 2 2 2" xfId="1298" xr:uid="{CC9357DE-2A73-422B-B95A-FE3CB9A36B60}"/>
    <cellStyle name="Normal 5 4 5 2 2 3" xfId="1299" xr:uid="{ADAA298A-AF13-42D7-875D-F38AA256706A}"/>
    <cellStyle name="Normal 5 4 5 2 3" xfId="1300" xr:uid="{8D7F2BC3-799D-49AE-AC59-B5F0F6A1DDA9}"/>
    <cellStyle name="Normal 5 4 5 2 3 2" xfId="1301" xr:uid="{6D0EADBA-0BB6-4D53-89EB-17DB8A4FAE22}"/>
    <cellStyle name="Normal 5 4 5 2 4" xfId="1302" xr:uid="{DE2D064C-1F90-442F-B2E3-29D04B332770}"/>
    <cellStyle name="Normal 5 4 5 3" xfId="559" xr:uid="{2A7E37C4-6C57-4B7F-B12E-5219A75321C4}"/>
    <cellStyle name="Normal 5 4 5 3 2" xfId="1303" xr:uid="{87D54386-F3BB-432B-A8B6-CAA2766B6318}"/>
    <cellStyle name="Normal 5 4 5 3 2 2" xfId="1304" xr:uid="{F64AFFE6-4A68-45E9-A158-9DC7C55205E1}"/>
    <cellStyle name="Normal 5 4 5 3 3" xfId="1305" xr:uid="{EE5FC761-AF40-4891-BFDB-D77275E3526B}"/>
    <cellStyle name="Normal 5 4 5 3 4" xfId="2863" xr:uid="{E6E7099F-3866-4C34-9C88-D2A76D174A22}"/>
    <cellStyle name="Normal 5 4 5 4" xfId="1306" xr:uid="{2CADD727-E695-43ED-A563-0116633466BB}"/>
    <cellStyle name="Normal 5 4 5 4 2" xfId="1307" xr:uid="{230E8862-6291-4BE4-8277-A51ED5A5C99C}"/>
    <cellStyle name="Normal 5 4 5 5" xfId="1308" xr:uid="{913A3E9A-112E-4ECC-9C03-0475026EEBB5}"/>
    <cellStyle name="Normal 5 4 5 6" xfId="2864" xr:uid="{1CDDF5F5-7765-4CAD-AEDD-2DA26F0BBB49}"/>
    <cellStyle name="Normal 5 4 6" xfId="302" xr:uid="{105E584D-BF28-4333-913D-CE713AA95E2F}"/>
    <cellStyle name="Normal 5 4 6 2" xfId="560" xr:uid="{FF543D35-4B89-41A6-AEA8-34F9EB688005}"/>
    <cellStyle name="Normal 5 4 6 2 2" xfId="1309" xr:uid="{43A0D9A9-96CB-4D41-AB59-BFF556E87EAC}"/>
    <cellStyle name="Normal 5 4 6 2 2 2" xfId="1310" xr:uid="{9B25C5BB-AB8C-4964-8B93-2B04BA22DF9E}"/>
    <cellStyle name="Normal 5 4 6 2 3" xfId="1311" xr:uid="{AC125BA0-8085-45D3-80D5-B166EE8E7272}"/>
    <cellStyle name="Normal 5 4 6 2 4" xfId="2865" xr:uid="{83F868EE-F84F-4C0A-BAA8-3A11B66E5AE9}"/>
    <cellStyle name="Normal 5 4 6 3" xfId="1312" xr:uid="{AF9A17FE-8775-4CB7-AB09-16AF700CBB98}"/>
    <cellStyle name="Normal 5 4 6 3 2" xfId="1313" xr:uid="{3821A492-EE66-4E82-9E8F-DA4D83CA6DEB}"/>
    <cellStyle name="Normal 5 4 6 4" xfId="1314" xr:uid="{F2BC3A8C-1F13-4CDC-9C68-583DEBFDE5BC}"/>
    <cellStyle name="Normal 5 4 6 5" xfId="2866" xr:uid="{78A3C24C-9870-417A-9D32-A8C17830E651}"/>
    <cellStyle name="Normal 5 4 7" xfId="561" xr:uid="{05265350-22D3-4864-A25F-20E7B5E674D4}"/>
    <cellStyle name="Normal 5 4 7 2" xfId="1315" xr:uid="{862C11C2-D75C-4D41-A562-39168371F467}"/>
    <cellStyle name="Normal 5 4 7 2 2" xfId="1316" xr:uid="{6818DD61-3753-4359-B214-E5A55D31B8DC}"/>
    <cellStyle name="Normal 5 4 7 2 3" xfId="4418" xr:uid="{619AFE56-8727-4A9E-AEAC-5BD80044D044}"/>
    <cellStyle name="Normal 5 4 7 3" xfId="1317" xr:uid="{0E0F888B-5926-4D38-A7AF-BA4D027C8C1C}"/>
    <cellStyle name="Normal 5 4 7 4" xfId="2867" xr:uid="{90534276-086D-4540-834E-3792B2E42605}"/>
    <cellStyle name="Normal 5 4 7 4 2" xfId="4583" xr:uid="{7D6F1D4D-9066-4946-BF15-69C6CBBB9348}"/>
    <cellStyle name="Normal 5 4 7 4 3" xfId="4684" xr:uid="{7E3A13F0-3367-4F54-ACD6-6DC835518B4B}"/>
    <cellStyle name="Normal 5 4 7 4 4" xfId="4610" xr:uid="{FE62FA79-A8E4-4610-BD56-24A0B80F2FD3}"/>
    <cellStyle name="Normal 5 4 8" xfId="1318" xr:uid="{D18BA6DF-77FD-47B4-9473-146C3BC50762}"/>
    <cellStyle name="Normal 5 4 8 2" xfId="1319" xr:uid="{C5131D06-8502-40B7-8B13-73287357D154}"/>
    <cellStyle name="Normal 5 4 8 3" xfId="2868" xr:uid="{B1525172-0038-43F7-96D4-EF65D2DBB174}"/>
    <cellStyle name="Normal 5 4 8 4" xfId="2869" xr:uid="{A19EFBA2-46C9-46ED-9CDC-93E3CAA7BB40}"/>
    <cellStyle name="Normal 5 4 9" xfId="1320" xr:uid="{CB3135AD-6E99-49BF-A35A-8A9619A28DAA}"/>
    <cellStyle name="Normal 5 5" xfId="98" xr:uid="{AC0A7BEA-F23D-49CD-9003-4A9CA7F55FBF}"/>
    <cellStyle name="Normal 5 5 10" xfId="2870" xr:uid="{00534F99-B52E-4FD6-BED8-EBAE42536E65}"/>
    <cellStyle name="Normal 5 5 11" xfId="2871" xr:uid="{6B284614-83A1-43CB-BFED-FBB9257A8605}"/>
    <cellStyle name="Normal 5 5 2" xfId="99" xr:uid="{8E8378B4-7F98-4500-8C92-DA92B2D36BD3}"/>
    <cellStyle name="Normal 5 5 2 2" xfId="100" xr:uid="{B0AAAF23-4E6F-4DB7-B955-7B6D0F441BA5}"/>
    <cellStyle name="Normal 5 5 2 2 2" xfId="303" xr:uid="{8B94CFFC-89AC-45B9-9ED0-BF5EB8DB66B8}"/>
    <cellStyle name="Normal 5 5 2 2 2 2" xfId="562" xr:uid="{C400DEAE-868B-491F-922E-43D4CBFC9996}"/>
    <cellStyle name="Normal 5 5 2 2 2 2 2" xfId="1321" xr:uid="{6B1F8634-5F52-435F-82A2-D4E1388509B9}"/>
    <cellStyle name="Normal 5 5 2 2 2 2 2 2" xfId="1322" xr:uid="{B3E97D0C-19CD-4593-B115-3A173D68B433}"/>
    <cellStyle name="Normal 5 5 2 2 2 2 3" xfId="1323" xr:uid="{A7AC1088-EA28-4912-9A2B-B8A5E5A2B717}"/>
    <cellStyle name="Normal 5 5 2 2 2 2 4" xfId="2872" xr:uid="{F6A1BFE7-281F-4771-8783-A311AAE972F0}"/>
    <cellStyle name="Normal 5 5 2 2 2 3" xfId="1324" xr:uid="{63A89C72-A6E5-45E1-9351-B9F95ED9AD7B}"/>
    <cellStyle name="Normal 5 5 2 2 2 3 2" xfId="1325" xr:uid="{80BC900F-3BA9-477C-94C9-8BFAB4C0C2D2}"/>
    <cellStyle name="Normal 5 5 2 2 2 3 3" xfId="2873" xr:uid="{E2A9439F-7A93-4660-B97D-6B714CDCD23D}"/>
    <cellStyle name="Normal 5 5 2 2 2 3 4" xfId="2874" xr:uid="{4B4E212B-E58F-4FD4-B46E-3F60231EE71C}"/>
    <cellStyle name="Normal 5 5 2 2 2 4" xfId="1326" xr:uid="{D8C6696A-E155-472B-9F0D-B26BF9A632CD}"/>
    <cellStyle name="Normal 5 5 2 2 2 5" xfId="2875" xr:uid="{3DA6CB80-1BAC-4136-BCD8-BD11A9225463}"/>
    <cellStyle name="Normal 5 5 2 2 2 6" xfId="2876" xr:uid="{419295A0-0FEB-4BCA-85CC-F1377F51B463}"/>
    <cellStyle name="Normal 5 5 2 2 3" xfId="563" xr:uid="{BF6EF854-8160-4011-B471-17186A8ADB56}"/>
    <cellStyle name="Normal 5 5 2 2 3 2" xfId="1327" xr:uid="{D5F262E1-8704-4660-BE6B-C942786BDF11}"/>
    <cellStyle name="Normal 5 5 2 2 3 2 2" xfId="1328" xr:uid="{79D6A3D3-14BC-467E-A4D8-C1B2501F09E0}"/>
    <cellStyle name="Normal 5 5 2 2 3 2 3" xfId="2877" xr:uid="{2C252F13-73F2-4B72-AFFA-6C49A43FDEFA}"/>
    <cellStyle name="Normal 5 5 2 2 3 2 4" xfId="2878" xr:uid="{4F19414D-A529-4447-8800-831CA7193EF5}"/>
    <cellStyle name="Normal 5 5 2 2 3 3" xfId="1329" xr:uid="{BE500710-7834-41E8-8F95-521611502730}"/>
    <cellStyle name="Normal 5 5 2 2 3 4" xfId="2879" xr:uid="{FBD03885-1424-4DBA-9325-98A66EDB9E94}"/>
    <cellStyle name="Normal 5 5 2 2 3 5" xfId="2880" xr:uid="{A6BAD5F9-32FE-4B63-901D-11C9024A81B5}"/>
    <cellStyle name="Normal 5 5 2 2 4" xfId="1330" xr:uid="{D6704516-2DE4-46EC-AF09-5666D55E2ACC}"/>
    <cellStyle name="Normal 5 5 2 2 4 2" xfId="1331" xr:uid="{29D067A5-7772-4BF4-85D6-E0CF309D5826}"/>
    <cellStyle name="Normal 5 5 2 2 4 3" xfId="2881" xr:uid="{B40D4352-5F6C-462A-9085-1E7FF0FF6663}"/>
    <cellStyle name="Normal 5 5 2 2 4 4" xfId="2882" xr:uid="{B488CEB0-B522-4999-912A-A78113299F69}"/>
    <cellStyle name="Normal 5 5 2 2 5" xfId="1332" xr:uid="{47D35521-E0ED-46BC-BEE6-AEEFD5F7EF65}"/>
    <cellStyle name="Normal 5 5 2 2 5 2" xfId="2883" xr:uid="{7034FB55-BB50-45A5-8725-E8EBE46B7827}"/>
    <cellStyle name="Normal 5 5 2 2 5 3" xfId="2884" xr:uid="{C4E8B95F-6D14-4BE2-8266-C300EB301A01}"/>
    <cellStyle name="Normal 5 5 2 2 5 4" xfId="2885" xr:uid="{56C35C4C-C6A2-4E83-B92B-F8A09DEE055C}"/>
    <cellStyle name="Normal 5 5 2 2 6" xfId="2886" xr:uid="{15032E29-E81A-4248-BCAB-DF6555FC6B22}"/>
    <cellStyle name="Normal 5 5 2 2 7" xfId="2887" xr:uid="{0B43C45D-EC48-4A47-A8FA-2948DC5AA0FC}"/>
    <cellStyle name="Normal 5 5 2 2 8" xfId="2888" xr:uid="{1F7000A4-2A9D-4B22-B94F-DBB66549679D}"/>
    <cellStyle name="Normal 5 5 2 3" xfId="304" xr:uid="{9E88E6E2-CC1A-42E5-9284-BFA0C57861F1}"/>
    <cellStyle name="Normal 5 5 2 3 2" xfId="564" xr:uid="{354FF698-4C2E-4108-B45D-9132607E081A}"/>
    <cellStyle name="Normal 5 5 2 3 2 2" xfId="565" xr:uid="{6284B515-71DE-484A-A440-664C518912E4}"/>
    <cellStyle name="Normal 5 5 2 3 2 2 2" xfId="1333" xr:uid="{4A537209-5913-4874-92E6-35EB788DAA3C}"/>
    <cellStyle name="Normal 5 5 2 3 2 2 2 2" xfId="1334" xr:uid="{0961FB94-13D5-4611-94FE-E8755674D8D9}"/>
    <cellStyle name="Normal 5 5 2 3 2 2 3" xfId="1335" xr:uid="{75221ACE-2E1D-4BE3-8C81-9556CAE30666}"/>
    <cellStyle name="Normal 5 5 2 3 2 3" xfId="1336" xr:uid="{5623820A-DED2-4D65-B229-80EA96CC57B0}"/>
    <cellStyle name="Normal 5 5 2 3 2 3 2" xfId="1337" xr:uid="{5BF2D722-8046-468D-89D3-54CB04548F5A}"/>
    <cellStyle name="Normal 5 5 2 3 2 4" xfId="1338" xr:uid="{9F57E38C-9E7B-42BE-846C-38581C3D0F0C}"/>
    <cellStyle name="Normal 5 5 2 3 3" xfId="566" xr:uid="{6E158740-0512-4AD1-AF5C-CD3DEC7DDBA6}"/>
    <cellStyle name="Normal 5 5 2 3 3 2" xfId="1339" xr:uid="{3D3EA4CA-54EE-45C7-9C2C-A06A5FD92DA2}"/>
    <cellStyle name="Normal 5 5 2 3 3 2 2" xfId="1340" xr:uid="{7C98B175-5D09-4C4F-979B-C72FF2549BAB}"/>
    <cellStyle name="Normal 5 5 2 3 3 3" xfId="1341" xr:uid="{CF6AE940-E0FF-454D-9837-E57861E35EF6}"/>
    <cellStyle name="Normal 5 5 2 3 3 4" xfId="2889" xr:uid="{1CEC6B32-74D5-4E57-ADE8-CA0D1489399C}"/>
    <cellStyle name="Normal 5 5 2 3 4" xfId="1342" xr:uid="{A22B8F42-54E4-42C0-AC1A-95EE1118F014}"/>
    <cellStyle name="Normal 5 5 2 3 4 2" xfId="1343" xr:uid="{A1F05049-2016-45A9-AD00-FF6B414C4602}"/>
    <cellStyle name="Normal 5 5 2 3 5" xfId="1344" xr:uid="{5463ADFC-C3DC-4B3A-AC4C-20043448A38F}"/>
    <cellStyle name="Normal 5 5 2 3 6" xfId="2890" xr:uid="{AD710322-997B-4DE0-B2DB-5CAE0DBA061A}"/>
    <cellStyle name="Normal 5 5 2 4" xfId="305" xr:uid="{028A72A0-AE36-4304-BE93-3C7B52F77C3F}"/>
    <cellStyle name="Normal 5 5 2 4 2" xfId="567" xr:uid="{5F7B1DEC-011B-441D-8A6B-ECD07C733CC8}"/>
    <cellStyle name="Normal 5 5 2 4 2 2" xfId="1345" xr:uid="{88CAD48B-FBF5-4E08-B3D9-E58F79844B52}"/>
    <cellStyle name="Normal 5 5 2 4 2 2 2" xfId="1346" xr:uid="{38DC8483-BA7F-4B63-B42C-8F31E5FEEC4E}"/>
    <cellStyle name="Normal 5 5 2 4 2 3" xfId="1347" xr:uid="{7FE9CA67-613A-41AA-BB8E-41C1076565BA}"/>
    <cellStyle name="Normal 5 5 2 4 2 4" xfId="2891" xr:uid="{CBD62CC4-065B-4DC5-943A-912A36401A5C}"/>
    <cellStyle name="Normal 5 5 2 4 3" xfId="1348" xr:uid="{21E96D85-BD00-46D6-9E31-F910F51EC059}"/>
    <cellStyle name="Normal 5 5 2 4 3 2" xfId="1349" xr:uid="{3081EA56-C354-45DF-B684-553182B3D18A}"/>
    <cellStyle name="Normal 5 5 2 4 4" xfId="1350" xr:uid="{4977E8EB-9512-46B8-BE13-809F83A7497E}"/>
    <cellStyle name="Normal 5 5 2 4 5" xfId="2892" xr:uid="{080AFFD7-40E5-4D7C-A107-B17C546B2387}"/>
    <cellStyle name="Normal 5 5 2 5" xfId="306" xr:uid="{ED3C945A-3024-450F-AA7D-7ADEC7ABE0A6}"/>
    <cellStyle name="Normal 5 5 2 5 2" xfId="1351" xr:uid="{365D97AB-E2F5-432C-8D88-60BE50AD2090}"/>
    <cellStyle name="Normal 5 5 2 5 2 2" xfId="1352" xr:uid="{A33F230C-6CB9-45D8-8895-6A64B16862C3}"/>
    <cellStyle name="Normal 5 5 2 5 3" xfId="1353" xr:uid="{FF6E5B0A-EE11-40A2-A93E-21DCD586FD36}"/>
    <cellStyle name="Normal 5 5 2 5 4" xfId="2893" xr:uid="{8568367E-BD8B-4EBF-85E8-13E56A2C5D00}"/>
    <cellStyle name="Normal 5 5 2 6" xfId="1354" xr:uid="{3BEDB3BE-F6FB-4E45-BAEF-2CC1E87F8885}"/>
    <cellStyle name="Normal 5 5 2 6 2" xfId="1355" xr:uid="{E01C8726-8873-4C30-BCE5-014A0939F494}"/>
    <cellStyle name="Normal 5 5 2 6 3" xfId="2894" xr:uid="{CF9798AB-A95A-4FB2-B7E4-325BF1BB7AD5}"/>
    <cellStyle name="Normal 5 5 2 6 4" xfId="2895" xr:uid="{EF56CBB4-4264-49B3-86E8-02F7B95BF456}"/>
    <cellStyle name="Normal 5 5 2 7" xfId="1356" xr:uid="{EC313D44-E876-45AB-9BDA-32385D1201FA}"/>
    <cellStyle name="Normal 5 5 2 8" xfId="2896" xr:uid="{09B8CD02-68A6-4403-8A9E-A04C158D8959}"/>
    <cellStyle name="Normal 5 5 2 9" xfId="2897" xr:uid="{9684FDC3-09AB-4C5A-8AE3-7DD42DB9AC74}"/>
    <cellStyle name="Normal 5 5 3" xfId="101" xr:uid="{D5A6D6A1-1F48-4F3E-A745-25403C1B777B}"/>
    <cellStyle name="Normal 5 5 3 2" xfId="102" xr:uid="{3043C456-EDB9-41D2-AA0A-81B2032774B7}"/>
    <cellStyle name="Normal 5 5 3 2 2" xfId="568" xr:uid="{31F92D80-545F-444C-ACFC-F07EE945624D}"/>
    <cellStyle name="Normal 5 5 3 2 2 2" xfId="1357" xr:uid="{567D459A-0DAE-4F66-B193-779BF10F9FE3}"/>
    <cellStyle name="Normal 5 5 3 2 2 2 2" xfId="1358" xr:uid="{FAAB219E-292F-4DD1-BBAF-346F6C32B62B}"/>
    <cellStyle name="Normal 5 5 3 2 2 2 2 2" xfId="4468" xr:uid="{C80B8F51-18B3-4C54-8B73-53DEC19EE412}"/>
    <cellStyle name="Normal 5 5 3 2 2 2 3" xfId="4469" xr:uid="{8DA662B1-39EA-4954-8AAC-4B714F04D029}"/>
    <cellStyle name="Normal 5 5 3 2 2 3" xfId="1359" xr:uid="{4B4B7B6D-6B3F-4EE1-A959-2C9181D996CD}"/>
    <cellStyle name="Normal 5 5 3 2 2 3 2" xfId="4470" xr:uid="{B9485A76-A694-44FF-A581-5D2404D14728}"/>
    <cellStyle name="Normal 5 5 3 2 2 4" xfId="2898" xr:uid="{CEEE2A9E-5E34-4D5F-8B46-83473A67D2FD}"/>
    <cellStyle name="Normal 5 5 3 2 3" xfId="1360" xr:uid="{410E1206-5898-456C-99FE-9BA6B59AE179}"/>
    <cellStyle name="Normal 5 5 3 2 3 2" xfId="1361" xr:uid="{47F1AB1C-F2F1-4E29-AE1A-BA7A4DE0E9C8}"/>
    <cellStyle name="Normal 5 5 3 2 3 2 2" xfId="4471" xr:uid="{097A0C13-DD12-4391-9C6A-8833063EE29F}"/>
    <cellStyle name="Normal 5 5 3 2 3 3" xfId="2899" xr:uid="{4C7E57A4-46A0-45FA-A754-B641263E4726}"/>
    <cellStyle name="Normal 5 5 3 2 3 4" xfId="2900" xr:uid="{E131C4EE-7B46-4C2C-B5C9-C45665CDA2C2}"/>
    <cellStyle name="Normal 5 5 3 2 4" xfId="1362" xr:uid="{2085EF80-8EB0-4BF4-980A-3F5B2218199A}"/>
    <cellStyle name="Normal 5 5 3 2 4 2" xfId="4472" xr:uid="{4951E1DB-CE0D-4AEE-8AD8-8A551ADFDD20}"/>
    <cellStyle name="Normal 5 5 3 2 5" xfId="2901" xr:uid="{C150FEF4-D3EA-41B9-B344-7FDA98EED98D}"/>
    <cellStyle name="Normal 5 5 3 2 6" xfId="2902" xr:uid="{DAC90DE2-1522-48A3-9B67-10A205C13D77}"/>
    <cellStyle name="Normal 5 5 3 3" xfId="307" xr:uid="{72030853-5FE7-4036-A098-C8F021530EE9}"/>
    <cellStyle name="Normal 5 5 3 3 2" xfId="1363" xr:uid="{1A9C5977-0F2F-4F0F-9C0E-4908771A3CA1}"/>
    <cellStyle name="Normal 5 5 3 3 2 2" xfId="1364" xr:uid="{40D9339B-14D7-441D-88E8-7A6A2637CD6B}"/>
    <cellStyle name="Normal 5 5 3 3 2 2 2" xfId="4473" xr:uid="{6F14F223-A21E-4DA1-B10F-6757D40D3164}"/>
    <cellStyle name="Normal 5 5 3 3 2 3" xfId="2903" xr:uid="{1EEF7A04-0801-4333-95B6-D9C9B5B9144A}"/>
    <cellStyle name="Normal 5 5 3 3 2 4" xfId="2904" xr:uid="{DE1E9D25-56C8-4744-993F-A240D5D13D09}"/>
    <cellStyle name="Normal 5 5 3 3 3" xfId="1365" xr:uid="{696A8ABF-D4DE-400E-ADA4-D7C8086F19E9}"/>
    <cellStyle name="Normal 5 5 3 3 3 2" xfId="4474" xr:uid="{02F5DA13-40AC-41A6-AE4E-BDB0A798A837}"/>
    <cellStyle name="Normal 5 5 3 3 4" xfId="2905" xr:uid="{3E672683-7E19-4DC8-837F-DE785D2A40F3}"/>
    <cellStyle name="Normal 5 5 3 3 5" xfId="2906" xr:uid="{519C2F3C-6158-4E64-BB45-527213D7438F}"/>
    <cellStyle name="Normal 5 5 3 4" xfId="1366" xr:uid="{AE6F0478-C73A-4535-B81C-1FC010DF4760}"/>
    <cellStyle name="Normal 5 5 3 4 2" xfId="1367" xr:uid="{C27FD888-142E-42E3-8D39-51B52B438282}"/>
    <cellStyle name="Normal 5 5 3 4 2 2" xfId="4475" xr:uid="{0A09E76C-192C-4EA9-8029-643A0C452BCA}"/>
    <cellStyle name="Normal 5 5 3 4 3" xfId="2907" xr:uid="{2CAD8F24-E482-4315-B729-163B767431BC}"/>
    <cellStyle name="Normal 5 5 3 4 4" xfId="2908" xr:uid="{243B3301-306F-46A2-822A-99D5514BD187}"/>
    <cellStyle name="Normal 5 5 3 5" xfId="1368" xr:uid="{9359A510-D5C2-43C0-89B2-C30A26CDAA3F}"/>
    <cellStyle name="Normal 5 5 3 5 2" xfId="2909" xr:uid="{58CB0A0A-0AF0-4906-A5D4-1AB0B915975D}"/>
    <cellStyle name="Normal 5 5 3 5 3" xfId="2910" xr:uid="{8F5F01F2-6359-441B-AD8E-FE6AD5155E39}"/>
    <cellStyle name="Normal 5 5 3 5 4" xfId="2911" xr:uid="{1E2F54E0-C6A3-4CCA-B73B-E87220218741}"/>
    <cellStyle name="Normal 5 5 3 6" xfId="2912" xr:uid="{0BAF48C2-1FBA-47F6-9AED-955AC28DBEB9}"/>
    <cellStyle name="Normal 5 5 3 7" xfId="2913" xr:uid="{8AC0A6E6-9198-4FC9-86A5-4D7AFE4ED06D}"/>
    <cellStyle name="Normal 5 5 3 8" xfId="2914" xr:uid="{0019976E-4F89-478B-9384-5740516DDD17}"/>
    <cellStyle name="Normal 5 5 4" xfId="103" xr:uid="{665A290E-DFA0-46F6-B4CA-B52937488EE5}"/>
    <cellStyle name="Normal 5 5 4 2" xfId="569" xr:uid="{83432057-4D47-422D-BDA8-C0FE66A1B72B}"/>
    <cellStyle name="Normal 5 5 4 2 2" xfId="570" xr:uid="{DC0C2D1C-5DAF-46CC-BFC9-BB3296A6DFE7}"/>
    <cellStyle name="Normal 5 5 4 2 2 2" xfId="1369" xr:uid="{8F8A793B-04DC-4A0E-87E8-818B1E8EA8DC}"/>
    <cellStyle name="Normal 5 5 4 2 2 2 2" xfId="1370" xr:uid="{8C80A076-8393-4F83-B36B-A8942ACF1C12}"/>
    <cellStyle name="Normal 5 5 4 2 2 3" xfId="1371" xr:uid="{E765F72B-6C91-465F-AEB5-D63280419A78}"/>
    <cellStyle name="Normal 5 5 4 2 2 4" xfId="2915" xr:uid="{E7E8BA04-29A4-4185-8A17-179EF281E6EB}"/>
    <cellStyle name="Normal 5 5 4 2 3" xfId="1372" xr:uid="{40B354A3-F41C-49A7-95C4-34F42BF8DECD}"/>
    <cellStyle name="Normal 5 5 4 2 3 2" xfId="1373" xr:uid="{E579503A-2460-4968-8785-181137EB3967}"/>
    <cellStyle name="Normal 5 5 4 2 4" xfId="1374" xr:uid="{28DD8F1F-977B-4AE1-BA5B-1961DE0AF2BA}"/>
    <cellStyle name="Normal 5 5 4 2 5" xfId="2916" xr:uid="{58CDBD4A-1D80-4880-9A00-1263B454A145}"/>
    <cellStyle name="Normal 5 5 4 3" xfId="571" xr:uid="{438FAA50-9611-4A9A-8F74-B530EE7FD2A2}"/>
    <cellStyle name="Normal 5 5 4 3 2" xfId="1375" xr:uid="{15D7BE56-7B54-4A93-9AC5-5901EFF91179}"/>
    <cellStyle name="Normal 5 5 4 3 2 2" xfId="1376" xr:uid="{2D1D108B-AE2C-4C89-83E6-BAAB85F38211}"/>
    <cellStyle name="Normal 5 5 4 3 3" xfId="1377" xr:uid="{EBFD9E6D-F0B0-43AB-BE34-9DAA50459D72}"/>
    <cellStyle name="Normal 5 5 4 3 4" xfId="2917" xr:uid="{93A8C0C5-4417-47EF-8FF7-68DF065526F5}"/>
    <cellStyle name="Normal 5 5 4 4" xfId="1378" xr:uid="{FF0CF108-099E-490E-B0E9-6863D0CC06FA}"/>
    <cellStyle name="Normal 5 5 4 4 2" xfId="1379" xr:uid="{347888E8-ADEB-4E93-B88B-32BF7B2772BF}"/>
    <cellStyle name="Normal 5 5 4 4 3" xfId="2918" xr:uid="{7AC75FD7-4633-4D67-A322-B435C99C1CD0}"/>
    <cellStyle name="Normal 5 5 4 4 4" xfId="2919" xr:uid="{1A76F15D-D79E-4EE9-9563-91A846AB9F0A}"/>
    <cellStyle name="Normal 5 5 4 5" xfId="1380" xr:uid="{929E598E-F5C9-4804-B92D-50B1713C229A}"/>
    <cellStyle name="Normal 5 5 4 6" xfId="2920" xr:uid="{41B81101-B44B-43E1-80ED-153DA4A220B5}"/>
    <cellStyle name="Normal 5 5 4 7" xfId="2921" xr:uid="{3A881BF4-F31C-4464-823C-EC5E6A21B9A5}"/>
    <cellStyle name="Normal 5 5 5" xfId="308" xr:uid="{76F99079-3375-47F3-BB87-B83AC396EA7D}"/>
    <cellStyle name="Normal 5 5 5 2" xfId="572" xr:uid="{2586531A-CC04-4F90-8280-6BE40B43354C}"/>
    <cellStyle name="Normal 5 5 5 2 2" xfId="1381" xr:uid="{B7AB06C1-CB6B-40FF-995C-D51A68564BE5}"/>
    <cellStyle name="Normal 5 5 5 2 2 2" xfId="1382" xr:uid="{E185B529-A9EA-463C-853E-224EA27CC22C}"/>
    <cellStyle name="Normal 5 5 5 2 3" xfId="1383" xr:uid="{65F6ABE4-0B64-48E2-9A5C-83635A6D3288}"/>
    <cellStyle name="Normal 5 5 5 2 4" xfId="2922" xr:uid="{53C867E0-0215-4847-B251-97FCEB5688F8}"/>
    <cellStyle name="Normal 5 5 5 3" xfId="1384" xr:uid="{347F5FED-ECDE-4843-8C4A-2CA62D801D10}"/>
    <cellStyle name="Normal 5 5 5 3 2" xfId="1385" xr:uid="{17030F7E-3AE6-4075-9339-67987F6DAD6A}"/>
    <cellStyle name="Normal 5 5 5 3 3" xfId="2923" xr:uid="{45397909-9274-4E59-8A38-F1BD0EAC1E4B}"/>
    <cellStyle name="Normal 5 5 5 3 4" xfId="2924" xr:uid="{F4F17889-4A53-45E8-A20B-D1C072F82F5C}"/>
    <cellStyle name="Normal 5 5 5 4" xfId="1386" xr:uid="{CAADAE6D-51FC-4E64-A0FA-C2ED3F3F6893}"/>
    <cellStyle name="Normal 5 5 5 5" xfId="2925" xr:uid="{2492E359-7C41-495F-9B80-0510ED5F00B5}"/>
    <cellStyle name="Normal 5 5 5 6" xfId="2926" xr:uid="{F4594A43-F79A-4449-B88B-FBCFA38BBBC9}"/>
    <cellStyle name="Normal 5 5 6" xfId="309" xr:uid="{36E94634-6D91-4EFB-9C93-F5BBA0E3AB18}"/>
    <cellStyle name="Normal 5 5 6 2" xfId="1387" xr:uid="{C48EEE8C-993F-407E-9702-BADE67406DC8}"/>
    <cellStyle name="Normal 5 5 6 2 2" xfId="1388" xr:uid="{0C39F117-3B12-4D06-B894-6CE51BBEC340}"/>
    <cellStyle name="Normal 5 5 6 2 3" xfId="2927" xr:uid="{95CB5F70-D63A-49A6-B694-FDAE09209D7D}"/>
    <cellStyle name="Normal 5 5 6 2 4" xfId="2928" xr:uid="{730C2306-FF9C-47BB-B438-96FE573E25D8}"/>
    <cellStyle name="Normal 5 5 6 3" xfId="1389" xr:uid="{4C088896-B9E3-4513-AF07-B334CDB251D4}"/>
    <cellStyle name="Normal 5 5 6 4" xfId="2929" xr:uid="{5BBB67A5-9249-4609-84D0-1B5910D02100}"/>
    <cellStyle name="Normal 5 5 6 5" xfId="2930" xr:uid="{F779CAA6-5836-4A02-B421-BFB21B6A51E6}"/>
    <cellStyle name="Normal 5 5 7" xfId="1390" xr:uid="{22B9D35E-63ED-4B5D-88AF-33545B9C6E7E}"/>
    <cellStyle name="Normal 5 5 7 2" xfId="1391" xr:uid="{2E4A23F0-C602-4675-BD86-095710807E0C}"/>
    <cellStyle name="Normal 5 5 7 3" xfId="2931" xr:uid="{1DFFB964-99A5-452E-BA8C-A98E0302CD09}"/>
    <cellStyle name="Normal 5 5 7 4" xfId="2932" xr:uid="{2E155FA5-9DDA-48F4-B106-7DBC19131F06}"/>
    <cellStyle name="Normal 5 5 8" xfId="1392" xr:uid="{05ECD017-83D2-45E5-8955-EFC464601DBB}"/>
    <cellStyle name="Normal 5 5 8 2" xfId="2933" xr:uid="{DE7231A6-7EF5-4505-9FE4-67402739285A}"/>
    <cellStyle name="Normal 5 5 8 3" xfId="2934" xr:uid="{8AE03E30-69B2-4CA2-A42E-92F23405698D}"/>
    <cellStyle name="Normal 5 5 8 4" xfId="2935" xr:uid="{27886C70-A33F-4DFC-9EBE-8FA7D20BC1AB}"/>
    <cellStyle name="Normal 5 5 9" xfId="2936" xr:uid="{9188F2D5-2F0B-4E31-A596-64591903503A}"/>
    <cellStyle name="Normal 5 6" xfId="104" xr:uid="{2E5BD4FE-8787-4731-98CB-88A6598ED726}"/>
    <cellStyle name="Normal 5 6 10" xfId="2937" xr:uid="{E7E53308-5637-403D-AC36-E591E2317F33}"/>
    <cellStyle name="Normal 5 6 11" xfId="2938" xr:uid="{645EB03D-D491-4B7A-AA5F-1C1A0082A212}"/>
    <cellStyle name="Normal 5 6 2" xfId="105" xr:uid="{63AB9BFF-7FD5-4675-AADD-7E6048E20DDC}"/>
    <cellStyle name="Normal 5 6 2 2" xfId="310" xr:uid="{C01B5829-215F-48FB-AD73-5A6DC5021BA9}"/>
    <cellStyle name="Normal 5 6 2 2 2" xfId="573" xr:uid="{5DE78A0B-0466-4A9B-BBEF-AD75277DC06E}"/>
    <cellStyle name="Normal 5 6 2 2 2 2" xfId="574" xr:uid="{BFB730BB-2DBA-42A2-AAD8-1505448935A0}"/>
    <cellStyle name="Normal 5 6 2 2 2 2 2" xfId="1393" xr:uid="{B40CFD22-01B9-436E-90BE-E73843BEDF02}"/>
    <cellStyle name="Normal 5 6 2 2 2 2 3" xfId="2939" xr:uid="{E2767C28-90FD-4B2B-9844-CCC7BDA9DF7A}"/>
    <cellStyle name="Normal 5 6 2 2 2 2 4" xfId="2940" xr:uid="{92560C8E-4563-468A-98A1-8BF1A71CB056}"/>
    <cellStyle name="Normal 5 6 2 2 2 3" xfId="1394" xr:uid="{6E5DBAFD-1721-4E1B-865E-8BE1993A9E98}"/>
    <cellStyle name="Normal 5 6 2 2 2 3 2" xfId="2941" xr:uid="{F65951BA-8CCF-41D0-879D-FCE8259EBF62}"/>
    <cellStyle name="Normal 5 6 2 2 2 3 3" xfId="2942" xr:uid="{3648F9F9-6799-4CB1-BBED-E316777AF4A1}"/>
    <cellStyle name="Normal 5 6 2 2 2 3 4" xfId="2943" xr:uid="{E0655B3B-6DCC-4BC8-B693-524780478360}"/>
    <cellStyle name="Normal 5 6 2 2 2 4" xfId="2944" xr:uid="{17F8FC4A-0750-47E3-97D4-9CC79BA3A695}"/>
    <cellStyle name="Normal 5 6 2 2 2 5" xfId="2945" xr:uid="{D78667EB-BCAB-42A5-9AE8-4C30BF18C5DF}"/>
    <cellStyle name="Normal 5 6 2 2 2 6" xfId="2946" xr:uid="{989B0492-C6AF-467F-AC99-44B71152B93E}"/>
    <cellStyle name="Normal 5 6 2 2 3" xfId="575" xr:uid="{FD721B25-616F-4CAF-8053-8C00DEFD28CD}"/>
    <cellStyle name="Normal 5 6 2 2 3 2" xfId="1395" xr:uid="{9F7E054F-56D3-4437-BFA9-BFA21621C6CA}"/>
    <cellStyle name="Normal 5 6 2 2 3 2 2" xfId="2947" xr:uid="{F26152D9-F44D-41A1-A17B-071F55DCB1F9}"/>
    <cellStyle name="Normal 5 6 2 2 3 2 3" xfId="2948" xr:uid="{904C1ACB-3E83-4866-9696-19FA84F01B3E}"/>
    <cellStyle name="Normal 5 6 2 2 3 2 4" xfId="2949" xr:uid="{99E221AE-3850-43B6-B2EF-0D637CC9B096}"/>
    <cellStyle name="Normal 5 6 2 2 3 3" xfId="2950" xr:uid="{41B8E050-C014-4111-8734-1967DD662BD0}"/>
    <cellStyle name="Normal 5 6 2 2 3 4" xfId="2951" xr:uid="{267D9239-B7D8-44AD-8E04-FA39A3678FC7}"/>
    <cellStyle name="Normal 5 6 2 2 3 5" xfId="2952" xr:uid="{AE139285-E907-496A-A129-36BFAB4AFD4A}"/>
    <cellStyle name="Normal 5 6 2 2 4" xfId="1396" xr:uid="{12107E93-3C57-4CC7-8F78-507E66ABED6E}"/>
    <cellStyle name="Normal 5 6 2 2 4 2" xfId="2953" xr:uid="{7AFF3301-BA09-4A6C-8AC4-CFC7B20F1F4E}"/>
    <cellStyle name="Normal 5 6 2 2 4 3" xfId="2954" xr:uid="{C16E1770-A9A9-4C2B-A3C0-67E86EF899BF}"/>
    <cellStyle name="Normal 5 6 2 2 4 4" xfId="2955" xr:uid="{C8D8FE64-A349-42BF-9EA6-2928570CC944}"/>
    <cellStyle name="Normal 5 6 2 2 5" xfId="2956" xr:uid="{A5072B66-E6EC-43C2-9C91-301E25B410C7}"/>
    <cellStyle name="Normal 5 6 2 2 5 2" xfId="2957" xr:uid="{5D8D1FC5-7E6C-4959-93B3-DF232A1C3C07}"/>
    <cellStyle name="Normal 5 6 2 2 5 3" xfId="2958" xr:uid="{E4AC9D80-9B98-4488-8614-272AB1B51546}"/>
    <cellStyle name="Normal 5 6 2 2 5 4" xfId="2959" xr:uid="{EB026C8F-A502-4686-8C16-7B6EB8E66E9F}"/>
    <cellStyle name="Normal 5 6 2 2 6" xfId="2960" xr:uid="{EDA85469-3230-4859-8188-F58C3D62AEA7}"/>
    <cellStyle name="Normal 5 6 2 2 7" xfId="2961" xr:uid="{2B0E7702-0D3C-4F84-B8CB-3AF8E64FBA79}"/>
    <cellStyle name="Normal 5 6 2 2 8" xfId="2962" xr:uid="{FE672EBE-2CF8-461F-80D3-17B08E09AEC2}"/>
    <cellStyle name="Normal 5 6 2 3" xfId="576" xr:uid="{7D1DCE70-3EB9-413E-8B80-96AFAEF39F03}"/>
    <cellStyle name="Normal 5 6 2 3 2" xfId="577" xr:uid="{B4828C3B-C9EC-41CE-B95E-2B6E5950FA5A}"/>
    <cellStyle name="Normal 5 6 2 3 2 2" xfId="578" xr:uid="{1B47CA03-8B9B-4203-99CF-32E9438C1985}"/>
    <cellStyle name="Normal 5 6 2 3 2 3" xfId="2963" xr:uid="{A03C72EF-6575-4D56-9F18-7FFB7B99A43D}"/>
    <cellStyle name="Normal 5 6 2 3 2 4" xfId="2964" xr:uid="{B88838D1-F359-4970-B1EE-4C070ABE50CD}"/>
    <cellStyle name="Normal 5 6 2 3 3" xfId="579" xr:uid="{46DF8EDB-22F9-449D-913F-50CE8F9F708C}"/>
    <cellStyle name="Normal 5 6 2 3 3 2" xfId="2965" xr:uid="{EFC03F36-880D-4822-9285-D99DBBABE6FA}"/>
    <cellStyle name="Normal 5 6 2 3 3 3" xfId="2966" xr:uid="{7DD97D1D-F65A-474F-903F-614E14DBD519}"/>
    <cellStyle name="Normal 5 6 2 3 3 4" xfId="2967" xr:uid="{38D1EAF4-2EEF-4BA1-A161-3A46DB0A7D43}"/>
    <cellStyle name="Normal 5 6 2 3 4" xfId="2968" xr:uid="{8D170A47-4474-4C5E-96DA-EA2C752FCB25}"/>
    <cellStyle name="Normal 5 6 2 3 5" xfId="2969" xr:uid="{FF3D1193-1292-42F5-810E-EAAD165D5099}"/>
    <cellStyle name="Normal 5 6 2 3 6" xfId="2970" xr:uid="{59BC547D-7654-42F8-8F78-AAF3F2AAAD1B}"/>
    <cellStyle name="Normal 5 6 2 4" xfId="580" xr:uid="{71C721CE-9837-4278-B5CF-D94851129631}"/>
    <cellStyle name="Normal 5 6 2 4 2" xfId="581" xr:uid="{92C22B78-6C3D-4EBD-AA0A-9A80440DDA72}"/>
    <cellStyle name="Normal 5 6 2 4 2 2" xfId="2971" xr:uid="{F3DFBED9-6F20-4C92-911A-3913C32BCBDB}"/>
    <cellStyle name="Normal 5 6 2 4 2 3" xfId="2972" xr:uid="{3C74C91A-86E9-4929-A640-CAE14EA92C79}"/>
    <cellStyle name="Normal 5 6 2 4 2 4" xfId="2973" xr:uid="{BC3458D3-0EE1-4125-8D79-408B2B033A33}"/>
    <cellStyle name="Normal 5 6 2 4 3" xfId="2974" xr:uid="{1561A413-BA0A-4FF8-982E-A56D327FD806}"/>
    <cellStyle name="Normal 5 6 2 4 4" xfId="2975" xr:uid="{B7706B96-C1F9-4DEE-938F-840A106891C9}"/>
    <cellStyle name="Normal 5 6 2 4 5" xfId="2976" xr:uid="{B968CF3A-B242-4C1B-AEF8-C69139CA68FD}"/>
    <cellStyle name="Normal 5 6 2 5" xfId="582" xr:uid="{62772378-CD1A-4C2C-A8B2-D8E452C6532A}"/>
    <cellStyle name="Normal 5 6 2 5 2" xfId="2977" xr:uid="{5D103099-C60C-444F-A03D-CFDA902BA62E}"/>
    <cellStyle name="Normal 5 6 2 5 3" xfId="2978" xr:uid="{2E361D8F-32E1-498F-A07B-816D7DC9A423}"/>
    <cellStyle name="Normal 5 6 2 5 4" xfId="2979" xr:uid="{89596FFB-2D27-4542-A357-ABC7D5EB2412}"/>
    <cellStyle name="Normal 5 6 2 6" xfId="2980" xr:uid="{2FE487FF-4021-4D87-AA16-8D407CAA19AD}"/>
    <cellStyle name="Normal 5 6 2 6 2" xfId="2981" xr:uid="{BE320ECA-88C3-4920-83D7-FDD4EEC8FFAD}"/>
    <cellStyle name="Normal 5 6 2 6 3" xfId="2982" xr:uid="{A077BC0E-7E6D-43CF-8FF1-288FBB7C7512}"/>
    <cellStyle name="Normal 5 6 2 6 4" xfId="2983" xr:uid="{FAB6221A-7B77-48EC-AEBA-580C8676DA98}"/>
    <cellStyle name="Normal 5 6 2 7" xfId="2984" xr:uid="{96B30CEF-D6AF-4E2A-B7ED-0205CADA02DB}"/>
    <cellStyle name="Normal 5 6 2 8" xfId="2985" xr:uid="{5A56BB8F-663A-4B1D-B742-24D074DD5B39}"/>
    <cellStyle name="Normal 5 6 2 9" xfId="2986" xr:uid="{79530094-60B9-4BA9-974E-B781DE656E88}"/>
    <cellStyle name="Normal 5 6 3" xfId="311" xr:uid="{0A9485C6-F155-4897-801A-E9B6A15B7CC0}"/>
    <cellStyle name="Normal 5 6 3 2" xfId="583" xr:uid="{9D714469-31E2-46A9-8B26-3D1B72F067B9}"/>
    <cellStyle name="Normal 5 6 3 2 2" xfId="584" xr:uid="{5189FBCD-1555-490B-A34F-961F73361BED}"/>
    <cellStyle name="Normal 5 6 3 2 2 2" xfId="1397" xr:uid="{278A3725-93F0-4455-BC32-BC251B102184}"/>
    <cellStyle name="Normal 5 6 3 2 2 2 2" xfId="1398" xr:uid="{733F28E7-955E-4C23-AF33-73B11E2C2FAC}"/>
    <cellStyle name="Normal 5 6 3 2 2 3" xfId="1399" xr:uid="{8E292919-3625-4CA6-A77B-74F4C0F36F01}"/>
    <cellStyle name="Normal 5 6 3 2 2 4" xfId="2987" xr:uid="{13C317D9-063C-416B-B92E-6BDB018B97CD}"/>
    <cellStyle name="Normal 5 6 3 2 3" xfId="1400" xr:uid="{2AAFED67-AA88-4142-83F1-F7B2482F9A62}"/>
    <cellStyle name="Normal 5 6 3 2 3 2" xfId="1401" xr:uid="{D1F93443-0FB2-40BA-BE8E-47723BE21FEB}"/>
    <cellStyle name="Normal 5 6 3 2 3 3" xfId="2988" xr:uid="{E1B0E5DC-A829-4E33-8BB3-15314C7E661D}"/>
    <cellStyle name="Normal 5 6 3 2 3 4" xfId="2989" xr:uid="{C77DE750-F984-4B96-827A-B8EE5963B184}"/>
    <cellStyle name="Normal 5 6 3 2 4" xfId="1402" xr:uid="{D917DF6D-3ED9-4C05-8D98-78343E0C3B30}"/>
    <cellStyle name="Normal 5 6 3 2 5" xfId="2990" xr:uid="{8A011085-A084-40D7-8CE6-0C921AC79EE6}"/>
    <cellStyle name="Normal 5 6 3 2 6" xfId="2991" xr:uid="{87198F1A-5B9D-4F1A-A3C7-26335AC31DCC}"/>
    <cellStyle name="Normal 5 6 3 3" xfId="585" xr:uid="{1141AAF3-54A9-4965-8985-FB998C10553F}"/>
    <cellStyle name="Normal 5 6 3 3 2" xfId="1403" xr:uid="{0C7951BC-0694-4ECD-971F-7C13AE192CA6}"/>
    <cellStyle name="Normal 5 6 3 3 2 2" xfId="1404" xr:uid="{03F9F31A-C368-4A56-A307-2AEB4FE7D3F6}"/>
    <cellStyle name="Normal 5 6 3 3 2 3" xfId="2992" xr:uid="{694105D1-FF81-4335-8D65-986B78EAFE55}"/>
    <cellStyle name="Normal 5 6 3 3 2 4" xfId="2993" xr:uid="{4214BD2D-7391-4E9C-B844-931F1FAFA334}"/>
    <cellStyle name="Normal 5 6 3 3 3" xfId="1405" xr:uid="{9BD11F71-ABC9-44EC-B1D5-550D89AEF2AF}"/>
    <cellStyle name="Normal 5 6 3 3 4" xfId="2994" xr:uid="{EA4375A0-9AE5-4552-889F-4CD09E54052D}"/>
    <cellStyle name="Normal 5 6 3 3 5" xfId="2995" xr:uid="{9A1B396B-7D75-47F3-962A-56A30CB3A129}"/>
    <cellStyle name="Normal 5 6 3 4" xfId="1406" xr:uid="{CDE11213-432D-4655-9153-CADDD2103869}"/>
    <cellStyle name="Normal 5 6 3 4 2" xfId="1407" xr:uid="{2D57CAC8-58E4-4197-9BF3-1C992A0522E9}"/>
    <cellStyle name="Normal 5 6 3 4 3" xfId="2996" xr:uid="{CDDB80C3-262A-4057-B45A-3F67CECF6D92}"/>
    <cellStyle name="Normal 5 6 3 4 4" xfId="2997" xr:uid="{A9213908-2A51-461F-A1CC-FB1E6D6F92FA}"/>
    <cellStyle name="Normal 5 6 3 5" xfId="1408" xr:uid="{2234C0C0-3D7C-4FD1-A8C6-9DCCD236C72D}"/>
    <cellStyle name="Normal 5 6 3 5 2" xfId="2998" xr:uid="{9ECF89FC-FAB6-4B77-BE97-A38423B67491}"/>
    <cellStyle name="Normal 5 6 3 5 3" xfId="2999" xr:uid="{8AF1C2FD-447F-4FDA-A6DF-489B0FED9A62}"/>
    <cellStyle name="Normal 5 6 3 5 4" xfId="3000" xr:uid="{5EB4ED53-98A1-48CE-B618-1DEEF6D6354D}"/>
    <cellStyle name="Normal 5 6 3 6" xfId="3001" xr:uid="{FCCD50A4-F469-4DF4-90F5-5CED351E6837}"/>
    <cellStyle name="Normal 5 6 3 7" xfId="3002" xr:uid="{B2FD6FD3-4648-409B-B56F-7AA51540CF6A}"/>
    <cellStyle name="Normal 5 6 3 8" xfId="3003" xr:uid="{80CE004D-764A-4893-B842-237DD88C614F}"/>
    <cellStyle name="Normal 5 6 4" xfId="312" xr:uid="{660AEA5F-85E8-45EB-8F1D-1988AA1123C5}"/>
    <cellStyle name="Normal 5 6 4 2" xfId="586" xr:uid="{8FE72C47-9BC5-4399-B366-EDCB76A87C6E}"/>
    <cellStyle name="Normal 5 6 4 2 2" xfId="587" xr:uid="{D959F379-8D2C-4FF7-A530-49BD6816AC25}"/>
    <cellStyle name="Normal 5 6 4 2 2 2" xfId="1409" xr:uid="{CEFD722B-1548-4E70-A8D5-2245EE3C5234}"/>
    <cellStyle name="Normal 5 6 4 2 2 3" xfId="3004" xr:uid="{CC5771B1-EF9F-4A77-9AFD-937D71A3E855}"/>
    <cellStyle name="Normal 5 6 4 2 2 4" xfId="3005" xr:uid="{FAC18D1F-62BE-42A4-BF85-D4DE4A0F972F}"/>
    <cellStyle name="Normal 5 6 4 2 3" xfId="1410" xr:uid="{99224A63-FBCD-47B0-B584-90FE1B002B48}"/>
    <cellStyle name="Normal 5 6 4 2 4" xfId="3006" xr:uid="{62ADC0B6-AB61-45DD-8F0E-A7729C656CB5}"/>
    <cellStyle name="Normal 5 6 4 2 5" xfId="3007" xr:uid="{C5FA440E-F0CF-4DC1-91AB-AD86437643FB}"/>
    <cellStyle name="Normal 5 6 4 3" xfId="588" xr:uid="{BA626AFB-A0CC-4B69-8422-403C4E1D6EAF}"/>
    <cellStyle name="Normal 5 6 4 3 2" xfId="1411" xr:uid="{EBFA9240-5633-42F3-B56F-21EBB383E069}"/>
    <cellStyle name="Normal 5 6 4 3 3" xfId="3008" xr:uid="{85FB505B-A00D-4842-9FD8-5493A1453255}"/>
    <cellStyle name="Normal 5 6 4 3 4" xfId="3009" xr:uid="{1B4BAE96-4DDA-47D5-90FE-65FCE769F462}"/>
    <cellStyle name="Normal 5 6 4 4" xfId="1412" xr:uid="{D56362FA-8DF2-43A4-85FB-A8BCB25E39FE}"/>
    <cellStyle name="Normal 5 6 4 4 2" xfId="3010" xr:uid="{23D2D38E-5F97-496D-ADD7-47D4CAA2D4E3}"/>
    <cellStyle name="Normal 5 6 4 4 3" xfId="3011" xr:uid="{D65B8CDC-E1A1-439E-96FD-7BF32FFA4358}"/>
    <cellStyle name="Normal 5 6 4 4 4" xfId="3012" xr:uid="{78CC302F-9D36-48A9-9F1C-E6AACFC98473}"/>
    <cellStyle name="Normal 5 6 4 5" xfId="3013" xr:uid="{2F125C8C-4D50-4646-8DA1-79CB5532F4E3}"/>
    <cellStyle name="Normal 5 6 4 6" xfId="3014" xr:uid="{EA63E829-CF8F-48CF-8C29-135310129982}"/>
    <cellStyle name="Normal 5 6 4 7" xfId="3015" xr:uid="{30E5D584-354F-4E2E-974C-60F2B471C701}"/>
    <cellStyle name="Normal 5 6 5" xfId="313" xr:uid="{40F08E3B-5CD5-4CB7-A7EB-4B45E7013814}"/>
    <cellStyle name="Normal 5 6 5 2" xfId="589" xr:uid="{8048AD8E-DC91-4143-A3D8-0C3AEEBB5301}"/>
    <cellStyle name="Normal 5 6 5 2 2" xfId="1413" xr:uid="{9F8B2AA7-1F3E-4AB0-BC1E-BACD6741984A}"/>
    <cellStyle name="Normal 5 6 5 2 3" xfId="3016" xr:uid="{0C69A53F-B8B1-4897-84F4-478B5026D519}"/>
    <cellStyle name="Normal 5 6 5 2 4" xfId="3017" xr:uid="{1B52817F-135D-4757-B9B8-876CA6754D77}"/>
    <cellStyle name="Normal 5 6 5 3" xfId="1414" xr:uid="{FC81CC19-B02F-4E0F-9D4E-CBDE70D9E01E}"/>
    <cellStyle name="Normal 5 6 5 3 2" xfId="3018" xr:uid="{6FE9146A-EA0E-4333-AD10-DE92FCBE503F}"/>
    <cellStyle name="Normal 5 6 5 3 3" xfId="3019" xr:uid="{FD9A7E91-66BE-4405-A733-7DDE7D275D3D}"/>
    <cellStyle name="Normal 5 6 5 3 4" xfId="3020" xr:uid="{8CBA2B70-8330-4595-8549-A96AB00318AF}"/>
    <cellStyle name="Normal 5 6 5 4" xfId="3021" xr:uid="{5707FAA7-6019-46DE-902A-78D7E1D9E2FF}"/>
    <cellStyle name="Normal 5 6 5 5" xfId="3022" xr:uid="{AC5F669C-3009-4FE3-8DB4-BCD310957E91}"/>
    <cellStyle name="Normal 5 6 5 6" xfId="3023" xr:uid="{A84B070F-4B72-43B5-B6C7-8CFE103D3112}"/>
    <cellStyle name="Normal 5 6 6" xfId="590" xr:uid="{566B9483-F7BB-4937-A725-3DF4C814AC82}"/>
    <cellStyle name="Normal 5 6 6 2" xfId="1415" xr:uid="{088909B8-7A7D-4DE9-BFF8-8645D5D7DF48}"/>
    <cellStyle name="Normal 5 6 6 2 2" xfId="3024" xr:uid="{5FEED867-8D8E-4CD4-A69C-57D5DBABC467}"/>
    <cellStyle name="Normal 5 6 6 2 3" xfId="3025" xr:uid="{F75ABB0E-D95F-4D39-B434-5914403AA8F5}"/>
    <cellStyle name="Normal 5 6 6 2 4" xfId="3026" xr:uid="{E83F64B2-EA7A-43E7-BE0D-F158502D79C6}"/>
    <cellStyle name="Normal 5 6 6 3" xfId="3027" xr:uid="{7F730071-5024-418A-96D3-B29CACA89929}"/>
    <cellStyle name="Normal 5 6 6 4" xfId="3028" xr:uid="{B1F4CECF-0F61-4B0C-9F21-AC369CB7AD6D}"/>
    <cellStyle name="Normal 5 6 6 5" xfId="3029" xr:uid="{7B20C7EF-0940-405C-A0B8-0C202A0A729E}"/>
    <cellStyle name="Normal 5 6 7" xfId="1416" xr:uid="{3C7A1FF2-01CC-4C5F-8BB0-56143286C318}"/>
    <cellStyle name="Normal 5 6 7 2" xfId="3030" xr:uid="{0DAC7D36-EBB1-459A-9335-E6575A839E86}"/>
    <cellStyle name="Normal 5 6 7 3" xfId="3031" xr:uid="{06A14DF6-6F93-4941-9A56-0132955046A4}"/>
    <cellStyle name="Normal 5 6 7 4" xfId="3032" xr:uid="{5198E7CD-A6E6-4BCA-90DA-500675465C01}"/>
    <cellStyle name="Normal 5 6 8" xfId="3033" xr:uid="{5D6F0876-1C0F-46AD-9E47-FD3CE78A4C87}"/>
    <cellStyle name="Normal 5 6 8 2" xfId="3034" xr:uid="{005A6915-1F22-4C36-8068-59C206D47AA9}"/>
    <cellStyle name="Normal 5 6 8 3" xfId="3035" xr:uid="{97A23AB7-BFCB-4493-AD1B-B91F92B2E3AE}"/>
    <cellStyle name="Normal 5 6 8 4" xfId="3036" xr:uid="{2614730D-CD64-4214-B47B-CEF20D076D05}"/>
    <cellStyle name="Normal 5 6 9" xfId="3037" xr:uid="{17E74A7F-0B5B-4CEF-B118-F65568874630}"/>
    <cellStyle name="Normal 5 7" xfId="106" xr:uid="{7FA215F8-6A91-4430-AACB-487E02FE6F3D}"/>
    <cellStyle name="Normal 5 7 2" xfId="107" xr:uid="{A38329E8-0894-4955-AAF8-16418C4580ED}"/>
    <cellStyle name="Normal 5 7 2 2" xfId="314" xr:uid="{FEB724EE-0ECC-4EA7-BD4E-5A6D2E3E9C12}"/>
    <cellStyle name="Normal 5 7 2 2 2" xfId="591" xr:uid="{237B4FBB-5E00-4903-A79E-61CD60FF429A}"/>
    <cellStyle name="Normal 5 7 2 2 2 2" xfId="1417" xr:uid="{7A28C22A-1024-4616-B8A7-10022AB308BC}"/>
    <cellStyle name="Normal 5 7 2 2 2 3" xfId="3038" xr:uid="{53243640-2D93-4244-AD38-66EA029EF9CC}"/>
    <cellStyle name="Normal 5 7 2 2 2 4" xfId="3039" xr:uid="{9E1F1DCF-6D09-441B-A860-4D0CF28FAF9E}"/>
    <cellStyle name="Normal 5 7 2 2 3" xfId="1418" xr:uid="{5D2A678A-B340-4341-A956-0424296552BC}"/>
    <cellStyle name="Normal 5 7 2 2 3 2" xfId="3040" xr:uid="{288B4725-9C13-4221-A70D-C370A4101324}"/>
    <cellStyle name="Normal 5 7 2 2 3 3" xfId="3041" xr:uid="{5F4CEB59-1585-4576-BFA1-E6C040BFDDC9}"/>
    <cellStyle name="Normal 5 7 2 2 3 4" xfId="3042" xr:uid="{E804FCBC-935F-449D-BFFE-AB87BA695B15}"/>
    <cellStyle name="Normal 5 7 2 2 4" xfId="3043" xr:uid="{D4EB9690-EC68-4FAC-B164-F9CAE44C1797}"/>
    <cellStyle name="Normal 5 7 2 2 5" xfId="3044" xr:uid="{06756D1D-4FFA-4D26-9B19-B5745D704147}"/>
    <cellStyle name="Normal 5 7 2 2 6" xfId="3045" xr:uid="{DF34F2F3-3491-4977-8979-4C3FCDA627BB}"/>
    <cellStyle name="Normal 5 7 2 3" xfId="592" xr:uid="{139A2253-B347-4E4E-BF67-6FBD8222622E}"/>
    <cellStyle name="Normal 5 7 2 3 2" xfId="1419" xr:uid="{0A165240-A0CC-4C49-86EA-02C9357A2B0C}"/>
    <cellStyle name="Normal 5 7 2 3 2 2" xfId="3046" xr:uid="{994B44A1-B500-4256-922F-AC75C893D230}"/>
    <cellStyle name="Normal 5 7 2 3 2 3" xfId="3047" xr:uid="{21EB3045-2BA7-40A9-9972-97429375B7D6}"/>
    <cellStyle name="Normal 5 7 2 3 2 4" xfId="3048" xr:uid="{E4D29259-9EBE-4B25-8DB3-437C774216C1}"/>
    <cellStyle name="Normal 5 7 2 3 3" xfId="3049" xr:uid="{90506B94-65B5-4003-9733-2CAB506D6305}"/>
    <cellStyle name="Normal 5 7 2 3 4" xfId="3050" xr:uid="{7C1BCFA5-1D51-46A2-95FA-D92488419B4F}"/>
    <cellStyle name="Normal 5 7 2 3 5" xfId="3051" xr:uid="{3453FA75-FA66-456F-AD23-E302D9E62091}"/>
    <cellStyle name="Normal 5 7 2 4" xfId="1420" xr:uid="{1C4C0A4D-8BD8-4F64-8400-71296571FF32}"/>
    <cellStyle name="Normal 5 7 2 4 2" xfId="3052" xr:uid="{1E88CFF8-CF10-4CD2-9CEF-E6C38E50B2B6}"/>
    <cellStyle name="Normal 5 7 2 4 3" xfId="3053" xr:uid="{56FD6018-4315-4EAC-959B-C9F0D68F4CC7}"/>
    <cellStyle name="Normal 5 7 2 4 4" xfId="3054" xr:uid="{FE122CB5-294C-489E-8025-791064DEB100}"/>
    <cellStyle name="Normal 5 7 2 5" xfId="3055" xr:uid="{C66A1003-1690-4B8C-95B0-55294281DD36}"/>
    <cellStyle name="Normal 5 7 2 5 2" xfId="3056" xr:uid="{E4751DEC-E702-481E-9239-678FF432CE78}"/>
    <cellStyle name="Normal 5 7 2 5 3" xfId="3057" xr:uid="{E32E2851-20DC-4301-B0B5-8B07B6308FCF}"/>
    <cellStyle name="Normal 5 7 2 5 4" xfId="3058" xr:uid="{D8941626-9431-45BE-A4C0-5B50B4771281}"/>
    <cellStyle name="Normal 5 7 2 6" xfId="3059" xr:uid="{BFE7BFFB-C191-4BFA-AF22-C45785F50F78}"/>
    <cellStyle name="Normal 5 7 2 7" xfId="3060" xr:uid="{363C490C-E07C-4A6B-BF62-0616D412FD6F}"/>
    <cellStyle name="Normal 5 7 2 8" xfId="3061" xr:uid="{AD33FC7A-A6D6-4E71-8789-66D10FBFD763}"/>
    <cellStyle name="Normal 5 7 3" xfId="315" xr:uid="{C42EFD75-893D-4290-8E45-81C92CC294D7}"/>
    <cellStyle name="Normal 5 7 3 2" xfId="593" xr:uid="{EDC2A833-2C0D-481F-844C-9DF6FCD1BD26}"/>
    <cellStyle name="Normal 5 7 3 2 2" xfId="594" xr:uid="{B0A98F61-9C8F-429B-B683-45BDD3C516BA}"/>
    <cellStyle name="Normal 5 7 3 2 3" xfId="3062" xr:uid="{3CF47CA3-79D0-4ABE-B1EB-DDC6DC15D3F8}"/>
    <cellStyle name="Normal 5 7 3 2 4" xfId="3063" xr:uid="{38833037-F419-4EB9-8917-F3C8D8B14FA8}"/>
    <cellStyle name="Normal 5 7 3 3" xfId="595" xr:uid="{D75AB1AD-5C2E-4498-B210-CD20ABF00934}"/>
    <cellStyle name="Normal 5 7 3 3 2" xfId="3064" xr:uid="{CEA451EC-2171-44D6-BE8F-55A59B19859D}"/>
    <cellStyle name="Normal 5 7 3 3 3" xfId="3065" xr:uid="{ABD62F19-3223-421F-9C90-F10FA4C166B6}"/>
    <cellStyle name="Normal 5 7 3 3 4" xfId="3066" xr:uid="{A57F1226-C881-4EEC-8A78-4DA2DD78C99D}"/>
    <cellStyle name="Normal 5 7 3 4" xfId="3067" xr:uid="{59EDF54F-85A5-4459-A236-72F98456E40B}"/>
    <cellStyle name="Normal 5 7 3 5" xfId="3068" xr:uid="{F7429914-16F3-4357-884A-674FC0E64535}"/>
    <cellStyle name="Normal 5 7 3 6" xfId="3069" xr:uid="{8F08710B-A731-48B0-88F3-C59F662B6F6F}"/>
    <cellStyle name="Normal 5 7 4" xfId="316" xr:uid="{ABDEACE8-ECEF-47B1-BC50-AA7DA17DF596}"/>
    <cellStyle name="Normal 5 7 4 2" xfId="596" xr:uid="{D3B75383-16EF-43F5-A4EE-D28CA37A510A}"/>
    <cellStyle name="Normal 5 7 4 2 2" xfId="3070" xr:uid="{93B63324-86A9-475A-82E7-21A62887D5F9}"/>
    <cellStyle name="Normal 5 7 4 2 3" xfId="3071" xr:uid="{7AB63D21-B4B2-4570-86D1-FCB5EA49F103}"/>
    <cellStyle name="Normal 5 7 4 2 4" xfId="3072" xr:uid="{E8C57043-9A4F-4703-9366-7C10105A063E}"/>
    <cellStyle name="Normal 5 7 4 3" xfId="3073" xr:uid="{4F89E273-B022-4116-B5C8-85427039F64A}"/>
    <cellStyle name="Normal 5 7 4 4" xfId="3074" xr:uid="{4007B180-3FC7-4406-8B06-848086F1B89A}"/>
    <cellStyle name="Normal 5 7 4 5" xfId="3075" xr:uid="{AE9B0272-4C72-4D58-B73B-F3A967C16843}"/>
    <cellStyle name="Normal 5 7 5" xfId="597" xr:uid="{9340AB79-5FAB-4A52-A36A-026C271C80FA}"/>
    <cellStyle name="Normal 5 7 5 2" xfId="3076" xr:uid="{8C5D591F-522E-4BEC-8CB8-D8A5311D68FD}"/>
    <cellStyle name="Normal 5 7 5 3" xfId="3077" xr:uid="{C24932FE-8FD8-4630-A7F9-8CE67BBAEC36}"/>
    <cellStyle name="Normal 5 7 5 4" xfId="3078" xr:uid="{FEFC2C2D-E255-4206-AB0F-8DEB8EDF228C}"/>
    <cellStyle name="Normal 5 7 6" xfId="3079" xr:uid="{F7FEB248-1DF1-403C-977E-CF4901579480}"/>
    <cellStyle name="Normal 5 7 6 2" xfId="3080" xr:uid="{C4018DE7-2F45-4659-80FE-0770416C8C03}"/>
    <cellStyle name="Normal 5 7 6 3" xfId="3081" xr:uid="{3265B5F6-742C-4572-910E-25392AE78981}"/>
    <cellStyle name="Normal 5 7 6 4" xfId="3082" xr:uid="{F8790C3F-6A3F-43FC-831E-01936BE37CE2}"/>
    <cellStyle name="Normal 5 7 7" xfId="3083" xr:uid="{68CEB9E7-6D15-48DC-A5EF-442ABC923C2F}"/>
    <cellStyle name="Normal 5 7 8" xfId="3084" xr:uid="{9B0BAF2C-D6D2-47C5-918A-6ED996BC9900}"/>
    <cellStyle name="Normal 5 7 9" xfId="3085" xr:uid="{CFE8B6C4-C296-4C00-87B6-701F1AE23042}"/>
    <cellStyle name="Normal 5 8" xfId="108" xr:uid="{0EB1F013-B2C1-47FF-BC9E-992FC5D238D8}"/>
    <cellStyle name="Normal 5 8 2" xfId="317" xr:uid="{24071B9F-F87D-4AFB-980F-75E5B096497C}"/>
    <cellStyle name="Normal 5 8 2 2" xfId="598" xr:uid="{6E766231-4EED-407E-9DEE-B47680FE904E}"/>
    <cellStyle name="Normal 5 8 2 2 2" xfId="1421" xr:uid="{00B32966-F346-4169-8BCE-C32CD39EB6AB}"/>
    <cellStyle name="Normal 5 8 2 2 2 2" xfId="1422" xr:uid="{C863A92B-B683-4A2F-B843-512CD2DB6BBF}"/>
    <cellStyle name="Normal 5 8 2 2 3" xfId="1423" xr:uid="{CCE9342C-D39C-49F2-BB97-74E3CB04D2B3}"/>
    <cellStyle name="Normal 5 8 2 2 4" xfId="3086" xr:uid="{6D8A956D-694C-4434-A650-109BB36F6E27}"/>
    <cellStyle name="Normal 5 8 2 3" xfId="1424" xr:uid="{E8E443E8-8E49-43D3-9BB2-7DD22ABB77EE}"/>
    <cellStyle name="Normal 5 8 2 3 2" xfId="1425" xr:uid="{E9463326-6F20-4860-B7C7-20DB1A3BCB5A}"/>
    <cellStyle name="Normal 5 8 2 3 3" xfId="3087" xr:uid="{E28B3B78-3B14-4535-A349-CA1CA08F29C8}"/>
    <cellStyle name="Normal 5 8 2 3 4" xfId="3088" xr:uid="{7BF50BEF-44EE-4B5A-82AA-2201585A8A79}"/>
    <cellStyle name="Normal 5 8 2 4" xfId="1426" xr:uid="{3070BFEA-EFAC-4725-B392-C89BD383B15D}"/>
    <cellStyle name="Normal 5 8 2 5" xfId="3089" xr:uid="{35F87804-E89C-4C6D-810F-C457EF8BB89D}"/>
    <cellStyle name="Normal 5 8 2 6" xfId="3090" xr:uid="{E9162297-39FD-4560-9F49-2FD6C186758F}"/>
    <cellStyle name="Normal 5 8 3" xfId="599" xr:uid="{8392B00C-2EAB-42E3-94D8-8B8EEAA3E8F0}"/>
    <cellStyle name="Normal 5 8 3 2" xfId="1427" xr:uid="{46C64F59-338A-4B83-B9EE-75BDE1D329E0}"/>
    <cellStyle name="Normal 5 8 3 2 2" xfId="1428" xr:uid="{FF8D17B4-7A7D-46EF-93BB-FFB64D7CA5F3}"/>
    <cellStyle name="Normal 5 8 3 2 3" xfId="3091" xr:uid="{94F1C139-7CAD-40BB-8280-B5389E4FA1A9}"/>
    <cellStyle name="Normal 5 8 3 2 4" xfId="3092" xr:uid="{68383CE8-45DB-419D-8056-28B9A1C1BB8B}"/>
    <cellStyle name="Normal 5 8 3 3" xfId="1429" xr:uid="{C8AF7F07-5BA9-4A6F-BE0B-7AFFC65F5D4F}"/>
    <cellStyle name="Normal 5 8 3 4" xfId="3093" xr:uid="{75742AD2-8837-41ED-8B4F-998643F66946}"/>
    <cellStyle name="Normal 5 8 3 5" xfId="3094" xr:uid="{E6A94210-C43A-4886-8F40-5B4739929B3C}"/>
    <cellStyle name="Normal 5 8 4" xfId="1430" xr:uid="{EB6D3030-8DC7-4951-93C0-706CC6805AD6}"/>
    <cellStyle name="Normal 5 8 4 2" xfId="1431" xr:uid="{A9E47AEE-B285-42FC-9FE1-09BFCD618E5F}"/>
    <cellStyle name="Normal 5 8 4 3" xfId="3095" xr:uid="{B251C49B-20DF-4579-9EC4-F929461DF52B}"/>
    <cellStyle name="Normal 5 8 4 4" xfId="3096" xr:uid="{09B82838-97BE-4035-A7CE-BD375AF5D40E}"/>
    <cellStyle name="Normal 5 8 5" xfId="1432" xr:uid="{A90ED12D-5C6F-45A7-A359-83FB64AFF52C}"/>
    <cellStyle name="Normal 5 8 5 2" xfId="3097" xr:uid="{B7815B40-EC96-43D6-988A-9BD2FEC5C86E}"/>
    <cellStyle name="Normal 5 8 5 3" xfId="3098" xr:uid="{8B3554E2-5E60-4168-8314-7520C469EF8E}"/>
    <cellStyle name="Normal 5 8 5 4" xfId="3099" xr:uid="{85DA37C4-CF93-4FD4-AF08-990223B0E624}"/>
    <cellStyle name="Normal 5 8 6" xfId="3100" xr:uid="{DB898C48-E130-4749-8D77-4FBBC2215514}"/>
    <cellStyle name="Normal 5 8 7" xfId="3101" xr:uid="{380A2AED-B269-45FE-BD10-6CCD54EB9DAF}"/>
    <cellStyle name="Normal 5 8 8" xfId="3102" xr:uid="{1C72879B-90FD-4976-A166-340C0115FFFD}"/>
    <cellStyle name="Normal 5 9" xfId="318" xr:uid="{0DC5B290-8385-45C2-8A8C-E438C7C39826}"/>
    <cellStyle name="Normal 5 9 2" xfId="600" xr:uid="{795A5FA5-E4BE-410F-B197-D463E6C496E1}"/>
    <cellStyle name="Normal 5 9 2 2" xfId="601" xr:uid="{CF41B93D-D48F-4B04-8B38-442F9C6B95EF}"/>
    <cellStyle name="Normal 5 9 2 2 2" xfId="1433" xr:uid="{317C9677-7257-4153-8EFC-BE6F51EF9C2B}"/>
    <cellStyle name="Normal 5 9 2 2 3" xfId="3103" xr:uid="{E7002D27-372B-4700-B95F-E2626FBDF527}"/>
    <cellStyle name="Normal 5 9 2 2 4" xfId="3104" xr:uid="{56EC5B81-AABD-457B-8D0D-49E463CD1003}"/>
    <cellStyle name="Normal 5 9 2 3" xfId="1434" xr:uid="{4120114B-49E2-4A61-8546-BD9A0CA5197B}"/>
    <cellStyle name="Normal 5 9 2 4" xfId="3105" xr:uid="{9AED9DF9-32FC-454E-8CE7-7C23707FA921}"/>
    <cellStyle name="Normal 5 9 2 5" xfId="3106" xr:uid="{44E86410-474A-440B-BD59-39B0D28EF40C}"/>
    <cellStyle name="Normal 5 9 3" xfId="602" xr:uid="{70757E4E-9249-4A9C-AF2B-CDBA63995745}"/>
    <cellStyle name="Normal 5 9 3 2" xfId="1435" xr:uid="{B6A0D0FA-9321-4BA2-8680-65D8606320AF}"/>
    <cellStyle name="Normal 5 9 3 3" xfId="3107" xr:uid="{5AD46B36-D837-4952-A6EA-3FA3FFF3B454}"/>
    <cellStyle name="Normal 5 9 3 4" xfId="3108" xr:uid="{B212648A-E9B9-4D47-8F86-C6B9739FB827}"/>
    <cellStyle name="Normal 5 9 4" xfId="1436" xr:uid="{6206917C-43D6-4F7E-BC4A-7552EC6B12FC}"/>
    <cellStyle name="Normal 5 9 4 2" xfId="3109" xr:uid="{3390816F-11D4-4648-B4AE-77DB4D0449EE}"/>
    <cellStyle name="Normal 5 9 4 3" xfId="3110" xr:uid="{ACB3ED07-6B5B-4756-AF83-3D42FABCE1BC}"/>
    <cellStyle name="Normal 5 9 4 4" xfId="3111" xr:uid="{E856A0E0-ECD8-4E66-B77C-E49642627F92}"/>
    <cellStyle name="Normal 5 9 5" xfId="3112" xr:uid="{3DD9138C-E761-412B-99D8-E42F4702BF9A}"/>
    <cellStyle name="Normal 5 9 6" xfId="3113" xr:uid="{824D2504-CB44-4904-AF1B-675077638F5D}"/>
    <cellStyle name="Normal 5 9 7" xfId="3114" xr:uid="{8849A499-BF2E-4870-8CB4-330D3BB2D058}"/>
    <cellStyle name="Normal 6" xfId="109" xr:uid="{74105DDA-FD14-4D00-9E2A-D16702BA0263}"/>
    <cellStyle name="Normal 6 10" xfId="319" xr:uid="{A3A02CB5-D9ED-4A44-85C6-6AE6C6FA13F3}"/>
    <cellStyle name="Normal 6 10 2" xfId="1437" xr:uid="{F63B47DF-C476-4149-9BDD-4C3F4265D862}"/>
    <cellStyle name="Normal 6 10 2 2" xfId="3115" xr:uid="{9D532C1D-9F89-437B-92EC-A421CFA39128}"/>
    <cellStyle name="Normal 6 10 2 2 2" xfId="4588" xr:uid="{997BAB18-109D-472A-8EC6-2E5D8DEFE9EF}"/>
    <cellStyle name="Normal 6 10 2 3" xfId="3116" xr:uid="{C61D2EE7-ACD4-47C6-8F76-79D8CF8B5261}"/>
    <cellStyle name="Normal 6 10 2 4" xfId="3117" xr:uid="{2FEB2A1C-5042-439B-9A1F-913E8C4C0072}"/>
    <cellStyle name="Normal 6 10 2 5" xfId="5343" xr:uid="{ABD58DAD-24D9-4001-9288-8B383A74191E}"/>
    <cellStyle name="Normal 6 10 3" xfId="3118" xr:uid="{0D03ADEB-8FE8-4E99-B6CF-B19C3B7AA6B5}"/>
    <cellStyle name="Normal 6 10 4" xfId="3119" xr:uid="{1FFDF248-23D7-43DB-9BD9-40B185F153F0}"/>
    <cellStyle name="Normal 6 10 5" xfId="3120" xr:uid="{172622F0-011F-4C4E-BF72-D2F17A1C28C3}"/>
    <cellStyle name="Normal 6 11" xfId="1438" xr:uid="{CF64CEA0-37E8-44A1-B5A4-054CC067122A}"/>
    <cellStyle name="Normal 6 11 2" xfId="3121" xr:uid="{FE33AC06-F01B-4952-8FA9-C880842B2733}"/>
    <cellStyle name="Normal 6 11 3" xfId="3122" xr:uid="{82FD6295-F932-40F5-BF67-01B35120C5CD}"/>
    <cellStyle name="Normal 6 11 4" xfId="3123" xr:uid="{8D876FB1-6E19-401B-8DE4-EABB11B8B825}"/>
    <cellStyle name="Normal 6 12" xfId="902" xr:uid="{E67D4382-A76A-4FD2-953E-29659048F72B}"/>
    <cellStyle name="Normal 6 12 2" xfId="3124" xr:uid="{C5788949-68E4-4647-982B-0B6BFF5D4621}"/>
    <cellStyle name="Normal 6 12 3" xfId="3125" xr:uid="{3E772B9B-E551-4842-9FAB-719290FDFD82}"/>
    <cellStyle name="Normal 6 12 4" xfId="3126" xr:uid="{55B8DC6B-5D0E-426D-ABDC-F71A7B3FA994}"/>
    <cellStyle name="Normal 6 13" xfId="899" xr:uid="{3BDE731F-44A9-4D53-A190-3DB5C75D876B}"/>
    <cellStyle name="Normal 6 13 2" xfId="3128" xr:uid="{CE1CA8FC-8789-47CD-8E2A-D0731CE934B0}"/>
    <cellStyle name="Normal 6 13 3" xfId="4315" xr:uid="{F7B659CD-C724-4C6C-B53B-62F4478D2FC8}"/>
    <cellStyle name="Normal 6 13 4" xfId="3127" xr:uid="{85A66BDB-7A11-4E03-A9C5-AAC89D0AD87B}"/>
    <cellStyle name="Normal 6 13 5" xfId="5319" xr:uid="{B76F6AE2-239E-4D4D-AE1F-8FCDA36357D6}"/>
    <cellStyle name="Normal 6 14" xfId="3129" xr:uid="{9E5BB39A-57DA-4431-ACE9-565BA59E3253}"/>
    <cellStyle name="Normal 6 15" xfId="3130" xr:uid="{9C559401-7F98-430C-AB1F-FCF9E8958822}"/>
    <cellStyle name="Normal 6 16" xfId="3131" xr:uid="{C9C4988B-C969-4B9A-A294-B3599AE3D695}"/>
    <cellStyle name="Normal 6 2" xfId="110" xr:uid="{DDDCD12A-592B-49B5-9185-A3C2BA742ED1}"/>
    <cellStyle name="Normal 6 2 2" xfId="320" xr:uid="{24FC5AA8-87B9-46FC-B8DA-89BF9F9F708C}"/>
    <cellStyle name="Normal 6 2 2 2" xfId="4671" xr:uid="{629418F6-6B98-4F2B-9E3F-EDE0C992DBE5}"/>
    <cellStyle name="Normal 6 2 3" xfId="4560" xr:uid="{3D7408F5-B6C1-4040-AE69-4CB7C68D9596}"/>
    <cellStyle name="Normal 6 3" xfId="111" xr:uid="{7C1D2FEB-EA28-4347-A4DA-99920049E8A8}"/>
    <cellStyle name="Normal 6 3 10" xfId="3132" xr:uid="{5C1E3CF3-99EA-4D06-B4C8-B45B1510849D}"/>
    <cellStyle name="Normal 6 3 11" xfId="3133" xr:uid="{6A3DD293-F2DE-480E-A7F8-68449E06940E}"/>
    <cellStyle name="Normal 6 3 2" xfId="112" xr:uid="{47D00E9C-94F7-4026-9033-30D34710D14B}"/>
    <cellStyle name="Normal 6 3 2 2" xfId="113" xr:uid="{E437BD21-A9E2-4132-B868-13DCCAA525B2}"/>
    <cellStyle name="Normal 6 3 2 2 2" xfId="321" xr:uid="{E6EFBBE4-D704-480E-A8E1-6A60FFB5BCF0}"/>
    <cellStyle name="Normal 6 3 2 2 2 2" xfId="603" xr:uid="{767FDD59-9D99-4F8B-A060-D90683F0C0B2}"/>
    <cellStyle name="Normal 6 3 2 2 2 2 2" xfId="604" xr:uid="{640E972A-084F-48C3-85AD-6CDDD6B48BC7}"/>
    <cellStyle name="Normal 6 3 2 2 2 2 2 2" xfId="1439" xr:uid="{56E50879-E061-4F63-83D6-4328F5F89C53}"/>
    <cellStyle name="Normal 6 3 2 2 2 2 2 2 2" xfId="1440" xr:uid="{6C28AB90-3A94-4F96-BB8D-0C015D32189A}"/>
    <cellStyle name="Normal 6 3 2 2 2 2 2 3" xfId="1441" xr:uid="{D13ABDAB-2CA5-43BA-B153-AEB182580C93}"/>
    <cellStyle name="Normal 6 3 2 2 2 2 3" xfId="1442" xr:uid="{C5CCD16D-5BF2-4D56-BF87-B3A8BD0A4A3F}"/>
    <cellStyle name="Normal 6 3 2 2 2 2 3 2" xfId="1443" xr:uid="{BF7ABC28-45A6-46A5-9EAC-ABA6733D16F7}"/>
    <cellStyle name="Normal 6 3 2 2 2 2 4" xfId="1444" xr:uid="{D8A11BDB-0C34-49B0-8EFB-18ED9C9C0FE9}"/>
    <cellStyle name="Normal 6 3 2 2 2 3" xfId="605" xr:uid="{9F0D421B-9E56-481E-9422-081DA61DBD41}"/>
    <cellStyle name="Normal 6 3 2 2 2 3 2" xfId="1445" xr:uid="{89FC078E-84CB-427B-B126-721532F860A8}"/>
    <cellStyle name="Normal 6 3 2 2 2 3 2 2" xfId="1446" xr:uid="{4251FF2D-238C-4079-A1F9-E8A2B53983EB}"/>
    <cellStyle name="Normal 6 3 2 2 2 3 3" xfId="1447" xr:uid="{099818F1-D880-42BF-AB75-AD25DEBF9891}"/>
    <cellStyle name="Normal 6 3 2 2 2 3 4" xfId="3134" xr:uid="{34BEFA48-8B2A-4EA2-BF6B-14C392657B95}"/>
    <cellStyle name="Normal 6 3 2 2 2 4" xfId="1448" xr:uid="{04CBB5EA-CEEE-440F-A2B0-C3408B6DA5C2}"/>
    <cellStyle name="Normal 6 3 2 2 2 4 2" xfId="1449" xr:uid="{87477C97-681A-4652-8E8D-D9E32FA7E5BD}"/>
    <cellStyle name="Normal 6 3 2 2 2 5" xfId="1450" xr:uid="{2A9B5F4A-6DA8-49A9-A9A5-12D191ED69B8}"/>
    <cellStyle name="Normal 6 3 2 2 2 6" xfId="3135" xr:uid="{A95DE985-6FD9-4CA0-87E2-1228D5AB8367}"/>
    <cellStyle name="Normal 6 3 2 2 3" xfId="322" xr:uid="{0E6DE7D0-17C2-4B3B-B380-450E4005343C}"/>
    <cellStyle name="Normal 6 3 2 2 3 2" xfId="606" xr:uid="{761A64B0-B070-435F-A958-0DE817DA019E}"/>
    <cellStyle name="Normal 6 3 2 2 3 2 2" xfId="607" xr:uid="{7B0B6EDA-B4C2-451E-A473-461E3070CE88}"/>
    <cellStyle name="Normal 6 3 2 2 3 2 2 2" xfId="1451" xr:uid="{FEDD4204-B2CE-48AE-9EAE-C9741FA65CE8}"/>
    <cellStyle name="Normal 6 3 2 2 3 2 2 2 2" xfId="1452" xr:uid="{2957F962-885B-49A3-A186-ACA5381CA843}"/>
    <cellStyle name="Normal 6 3 2 2 3 2 2 3" xfId="1453" xr:uid="{E8506090-48A9-4132-A1B2-FCF40D689409}"/>
    <cellStyle name="Normal 6 3 2 2 3 2 3" xfId="1454" xr:uid="{7AA21C98-0E3E-45C1-8DA8-6C441DBED4E8}"/>
    <cellStyle name="Normal 6 3 2 2 3 2 3 2" xfId="1455" xr:uid="{4589E518-EB85-465B-8B3E-6D413C5075E6}"/>
    <cellStyle name="Normal 6 3 2 2 3 2 4" xfId="1456" xr:uid="{F7641265-CC23-4067-A2E0-7DAD2F5A4939}"/>
    <cellStyle name="Normal 6 3 2 2 3 3" xfId="608" xr:uid="{05E46170-7151-48B7-938B-19D4A6AEF434}"/>
    <cellStyle name="Normal 6 3 2 2 3 3 2" xfId="1457" xr:uid="{2E9F2795-D03E-42FD-8B05-53FB4124F6F0}"/>
    <cellStyle name="Normal 6 3 2 2 3 3 2 2" xfId="1458" xr:uid="{EFC02934-62AD-4DF5-91C7-35F86A9D52C3}"/>
    <cellStyle name="Normal 6 3 2 2 3 3 3" xfId="1459" xr:uid="{C3789C5B-25C2-4EBE-82CD-B5B78FE81C3C}"/>
    <cellStyle name="Normal 6 3 2 2 3 4" xfId="1460" xr:uid="{F73F16BA-8A2F-446D-8ABE-FDA084C65E75}"/>
    <cellStyle name="Normal 6 3 2 2 3 4 2" xfId="1461" xr:uid="{C262069E-DEB8-4CD5-9A17-8B2FC75CA9B4}"/>
    <cellStyle name="Normal 6 3 2 2 3 5" xfId="1462" xr:uid="{BEAA3463-50C5-46E0-98A2-98C6A3041E7E}"/>
    <cellStyle name="Normal 6 3 2 2 4" xfId="609" xr:uid="{00D88B13-A84F-4785-8A21-731A77112CE8}"/>
    <cellStyle name="Normal 6 3 2 2 4 2" xfId="610" xr:uid="{3EFE907B-6794-4D53-A851-2ACC02D13E08}"/>
    <cellStyle name="Normal 6 3 2 2 4 2 2" xfId="1463" xr:uid="{D9F79BAA-D5B0-4C9D-8413-0008EBC6E084}"/>
    <cellStyle name="Normal 6 3 2 2 4 2 2 2" xfId="1464" xr:uid="{8E7FBFE1-5937-4EC0-9BEE-83FC0298D0B7}"/>
    <cellStyle name="Normal 6 3 2 2 4 2 3" xfId="1465" xr:uid="{CE87C192-2601-498D-89F1-1D8087EADB8A}"/>
    <cellStyle name="Normal 6 3 2 2 4 3" xfId="1466" xr:uid="{FE813597-9B55-419B-8DB5-F8863BAEEDED}"/>
    <cellStyle name="Normal 6 3 2 2 4 3 2" xfId="1467" xr:uid="{C03AC2E0-E0D2-4F5F-8776-F86F8E9F094F}"/>
    <cellStyle name="Normal 6 3 2 2 4 4" xfId="1468" xr:uid="{7B050004-17AD-4927-B690-204BACDB40E6}"/>
    <cellStyle name="Normal 6 3 2 2 5" xfId="611" xr:uid="{4BEB8BDA-D062-4647-9D03-0F754B74CD13}"/>
    <cellStyle name="Normal 6 3 2 2 5 2" xfId="1469" xr:uid="{066469EE-EC39-4BEA-AA92-58E9DB570325}"/>
    <cellStyle name="Normal 6 3 2 2 5 2 2" xfId="1470" xr:uid="{DB983307-C8DF-41FF-85EE-31047ACD0404}"/>
    <cellStyle name="Normal 6 3 2 2 5 3" xfId="1471" xr:uid="{38989CD9-1D4C-4670-8164-55EE60E1F111}"/>
    <cellStyle name="Normal 6 3 2 2 5 4" xfId="3136" xr:uid="{A70E1181-DC5C-4AD2-8C3D-B4EE5C2A33DD}"/>
    <cellStyle name="Normal 6 3 2 2 6" xfId="1472" xr:uid="{707A5220-B80B-4339-8DFC-6674C84BB9F0}"/>
    <cellStyle name="Normal 6 3 2 2 6 2" xfId="1473" xr:uid="{80999A01-B062-4500-A88E-709424F4F679}"/>
    <cellStyle name="Normal 6 3 2 2 7" xfId="1474" xr:uid="{73084D0E-B47A-4898-AA69-7D6D48C096CB}"/>
    <cellStyle name="Normal 6 3 2 2 8" xfId="3137" xr:uid="{BDAE2D1D-767F-4CEC-938F-279CE4343455}"/>
    <cellStyle name="Normal 6 3 2 3" xfId="323" xr:uid="{9DBE2979-32D1-40D5-8633-88D646D98D12}"/>
    <cellStyle name="Normal 6 3 2 3 2" xfId="612" xr:uid="{4F1EE751-A0CC-4A06-B467-49E21B50C523}"/>
    <cellStyle name="Normal 6 3 2 3 2 2" xfId="613" xr:uid="{C1B0CE82-C9FD-42C7-901B-64795D8DC2AD}"/>
    <cellStyle name="Normal 6 3 2 3 2 2 2" xfId="1475" xr:uid="{E99C0A72-DC78-4013-828D-712864D7A001}"/>
    <cellStyle name="Normal 6 3 2 3 2 2 2 2" xfId="1476" xr:uid="{F2ABB229-665A-4CB3-8318-75263BBCE876}"/>
    <cellStyle name="Normal 6 3 2 3 2 2 3" xfId="1477" xr:uid="{B941705F-459A-471A-A275-1B5694835039}"/>
    <cellStyle name="Normal 6 3 2 3 2 3" xfId="1478" xr:uid="{E97AD67F-C4FE-4871-9A54-4B40B1667E92}"/>
    <cellStyle name="Normal 6 3 2 3 2 3 2" xfId="1479" xr:uid="{E7B183E5-D563-4D89-B89F-6FF459CD2CC0}"/>
    <cellStyle name="Normal 6 3 2 3 2 4" xfId="1480" xr:uid="{19EB3A1F-EAB1-4E8C-ADBF-DF8C7473F641}"/>
    <cellStyle name="Normal 6 3 2 3 3" xfId="614" xr:uid="{F0ADE921-C6E2-4070-AB22-6B6A521BA016}"/>
    <cellStyle name="Normal 6 3 2 3 3 2" xfId="1481" xr:uid="{C8640D12-5678-4ADE-BA20-D3AE9E73E650}"/>
    <cellStyle name="Normal 6 3 2 3 3 2 2" xfId="1482" xr:uid="{8A587A29-ADAA-40B4-923E-79E6F76F32A7}"/>
    <cellStyle name="Normal 6 3 2 3 3 3" xfId="1483" xr:uid="{BD43457E-3EED-4A8E-9176-D1AC7337B41C}"/>
    <cellStyle name="Normal 6 3 2 3 3 4" xfId="3138" xr:uid="{CAFA9B4C-0ABA-44D5-AC4E-B5254B033CE8}"/>
    <cellStyle name="Normal 6 3 2 3 4" xfId="1484" xr:uid="{1C48D187-C4D9-4A07-ADBD-FCACBE38CF99}"/>
    <cellStyle name="Normal 6 3 2 3 4 2" xfId="1485" xr:uid="{6F918AA6-5479-42DF-BA55-7704B956FD67}"/>
    <cellStyle name="Normal 6 3 2 3 5" xfId="1486" xr:uid="{3801FB64-936B-4A68-A5BB-A17E96133874}"/>
    <cellStyle name="Normal 6 3 2 3 6" xfId="3139" xr:uid="{D99D16B2-F0A1-43D6-8047-4FEBFA96D3F5}"/>
    <cellStyle name="Normal 6 3 2 4" xfId="324" xr:uid="{2A52BD59-D360-4DE0-B57F-B5C09BE35016}"/>
    <cellStyle name="Normal 6 3 2 4 2" xfId="615" xr:uid="{53120A60-8535-421A-8B16-26BFA6365A38}"/>
    <cellStyle name="Normal 6 3 2 4 2 2" xfId="616" xr:uid="{0E22DB83-3B22-4A68-AE65-DF44DC44C68C}"/>
    <cellStyle name="Normal 6 3 2 4 2 2 2" xfId="1487" xr:uid="{320A2DA8-1D95-4BC0-94F9-177520D1686F}"/>
    <cellStyle name="Normal 6 3 2 4 2 2 2 2" xfId="1488" xr:uid="{41A5D26A-7F09-4B3A-B896-EA615F93157E}"/>
    <cellStyle name="Normal 6 3 2 4 2 2 3" xfId="1489" xr:uid="{6EB471A9-4E2F-4667-88DB-5820A77EE2D8}"/>
    <cellStyle name="Normal 6 3 2 4 2 3" xfId="1490" xr:uid="{0F02DB3D-EB69-4923-90E6-561F42A044DB}"/>
    <cellStyle name="Normal 6 3 2 4 2 3 2" xfId="1491" xr:uid="{A7809171-F67A-470B-A13D-DC88824A6FEE}"/>
    <cellStyle name="Normal 6 3 2 4 2 4" xfId="1492" xr:uid="{326C9ACD-5244-4502-82AB-3D38E55C9C7D}"/>
    <cellStyle name="Normal 6 3 2 4 3" xfId="617" xr:uid="{CBBF0963-BA23-46A5-B757-0B5C98C57E12}"/>
    <cellStyle name="Normal 6 3 2 4 3 2" xfId="1493" xr:uid="{CDD4C1AF-DFA2-40E2-9223-0276AB9D6546}"/>
    <cellStyle name="Normal 6 3 2 4 3 2 2" xfId="1494" xr:uid="{345B6A30-AAD0-421C-8E8A-49C16D02E080}"/>
    <cellStyle name="Normal 6 3 2 4 3 3" xfId="1495" xr:uid="{69FAD7B4-A93A-4498-9ADB-94903706D548}"/>
    <cellStyle name="Normal 6 3 2 4 4" xfId="1496" xr:uid="{8AD600FF-7488-4CD5-B6F4-F970CE52F356}"/>
    <cellStyle name="Normal 6 3 2 4 4 2" xfId="1497" xr:uid="{41F19EF6-9D2D-4D62-882C-081BA4A1EDDD}"/>
    <cellStyle name="Normal 6 3 2 4 5" xfId="1498" xr:uid="{9B4FBE19-FB17-442D-AF3D-47B1FD4069EF}"/>
    <cellStyle name="Normal 6 3 2 5" xfId="325" xr:uid="{68349536-2D13-4154-A634-B02B5D003288}"/>
    <cellStyle name="Normal 6 3 2 5 2" xfId="618" xr:uid="{337ECD5F-8468-4123-8099-F10DA29EF16C}"/>
    <cellStyle name="Normal 6 3 2 5 2 2" xfId="1499" xr:uid="{38B84673-6DEF-4481-8EFF-FD3E64B4D381}"/>
    <cellStyle name="Normal 6 3 2 5 2 2 2" xfId="1500" xr:uid="{047D558A-CB63-4F78-8A30-01340B5F4F3A}"/>
    <cellStyle name="Normal 6 3 2 5 2 3" xfId="1501" xr:uid="{86D0CBCA-1017-4E5D-A9E9-6A15EFE8440B}"/>
    <cellStyle name="Normal 6 3 2 5 3" xfId="1502" xr:uid="{9A5C7B24-6548-4802-AE8E-3615691A6C12}"/>
    <cellStyle name="Normal 6 3 2 5 3 2" xfId="1503" xr:uid="{F1EDA60F-7E77-4CFA-A565-2BF81B53D67F}"/>
    <cellStyle name="Normal 6 3 2 5 4" xfId="1504" xr:uid="{3AD2DE72-ECDE-4C1C-935B-44D3E8C1C2BD}"/>
    <cellStyle name="Normal 6 3 2 6" xfId="619" xr:uid="{B56905E4-32AB-4970-93F9-46F3BCB8AFE9}"/>
    <cellStyle name="Normal 6 3 2 6 2" xfId="1505" xr:uid="{02584E61-BEBD-4EA0-B2CF-F18F56BA90DE}"/>
    <cellStyle name="Normal 6 3 2 6 2 2" xfId="1506" xr:uid="{3B6186E1-C480-45ED-8981-6A9DAC06CA8B}"/>
    <cellStyle name="Normal 6 3 2 6 3" xfId="1507" xr:uid="{529EF542-E4DD-4770-AC6F-A85AA3895A9C}"/>
    <cellStyle name="Normal 6 3 2 6 4" xfId="3140" xr:uid="{F2D6E068-27A7-4377-821F-7E0D7EB3B52F}"/>
    <cellStyle name="Normal 6 3 2 7" xfId="1508" xr:uid="{107C5F51-C451-4263-8C3F-337F71EF1605}"/>
    <cellStyle name="Normal 6 3 2 7 2" xfId="1509" xr:uid="{45148C90-21FA-4717-B9CB-992C3CB81122}"/>
    <cellStyle name="Normal 6 3 2 8" xfId="1510" xr:uid="{69495616-65C3-4B39-9243-6779BB84B6AE}"/>
    <cellStyle name="Normal 6 3 2 9" xfId="3141" xr:uid="{B0852A92-3BB2-45C2-BAE4-011331A05998}"/>
    <cellStyle name="Normal 6 3 3" xfId="114" xr:uid="{5C9A2905-19D0-48A1-95B9-982D889422F5}"/>
    <cellStyle name="Normal 6 3 3 2" xfId="115" xr:uid="{8420BD79-CA3B-4170-B372-6F9F06820938}"/>
    <cellStyle name="Normal 6 3 3 2 2" xfId="620" xr:uid="{8215196A-DD7D-410F-A56F-6662FB56F206}"/>
    <cellStyle name="Normal 6 3 3 2 2 2" xfId="621" xr:uid="{477D7A0F-ACEE-49A1-9B78-A998DD7EC925}"/>
    <cellStyle name="Normal 6 3 3 2 2 2 2" xfId="1511" xr:uid="{F3A33311-61B7-42B9-A3C5-AF6443538ED2}"/>
    <cellStyle name="Normal 6 3 3 2 2 2 2 2" xfId="1512" xr:uid="{97CD771D-1F86-4F43-9B76-B286553BF469}"/>
    <cellStyle name="Normal 6 3 3 2 2 2 3" xfId="1513" xr:uid="{E55F3BBB-DBC4-49C3-B6F4-7363A89137ED}"/>
    <cellStyle name="Normal 6 3 3 2 2 3" xfId="1514" xr:uid="{25902CDB-2D1E-44E5-8AA1-81A15D38356E}"/>
    <cellStyle name="Normal 6 3 3 2 2 3 2" xfId="1515" xr:uid="{DE82E941-4D08-4FB5-91E2-42770AB2AC89}"/>
    <cellStyle name="Normal 6 3 3 2 2 4" xfId="1516" xr:uid="{08020094-0F05-4D62-AB7A-7FA38BC302FF}"/>
    <cellStyle name="Normal 6 3 3 2 3" xfId="622" xr:uid="{D281B56F-21C7-4D3B-8FA0-BBF01D6BE133}"/>
    <cellStyle name="Normal 6 3 3 2 3 2" xfId="1517" xr:uid="{ABAEA16D-51A4-4BC6-92FD-884096A9B132}"/>
    <cellStyle name="Normal 6 3 3 2 3 2 2" xfId="1518" xr:uid="{D1BF7E3E-A4CD-4386-9E39-3862BC6625A3}"/>
    <cellStyle name="Normal 6 3 3 2 3 3" xfId="1519" xr:uid="{07005D88-811F-4D40-9E6C-E4653CCA98B8}"/>
    <cellStyle name="Normal 6 3 3 2 3 4" xfId="3142" xr:uid="{7078619D-91A3-4C0D-A66C-D26C1E5CDD2B}"/>
    <cellStyle name="Normal 6 3 3 2 4" xfId="1520" xr:uid="{B8D6FE29-365A-468A-B5F8-7476A8267C37}"/>
    <cellStyle name="Normal 6 3 3 2 4 2" xfId="1521" xr:uid="{91D119E2-8CAC-47BE-87D5-CA0095E3259B}"/>
    <cellStyle name="Normal 6 3 3 2 5" xfId="1522" xr:uid="{E8B2366E-A769-4D98-9688-21270BF03C44}"/>
    <cellStyle name="Normal 6 3 3 2 6" xfId="3143" xr:uid="{C0BEDA34-9398-407B-84D2-A8C1EBC35206}"/>
    <cellStyle name="Normal 6 3 3 3" xfId="326" xr:uid="{3BDC0358-B3E2-4F5E-BCBC-6CEC9CB49B53}"/>
    <cellStyle name="Normal 6 3 3 3 2" xfId="623" xr:uid="{3F16CA8D-CC34-4228-BE50-612ADB75BC9A}"/>
    <cellStyle name="Normal 6 3 3 3 2 2" xfId="624" xr:uid="{1CED5E0F-CFC7-4D6C-B388-C247C655DAA0}"/>
    <cellStyle name="Normal 6 3 3 3 2 2 2" xfId="1523" xr:uid="{95EF8F79-B455-4D8A-8D28-A3C2890224E0}"/>
    <cellStyle name="Normal 6 3 3 3 2 2 2 2" xfId="1524" xr:uid="{05EF2649-9A51-491B-87B5-5D942FCCFEF8}"/>
    <cellStyle name="Normal 6 3 3 3 2 2 3" xfId="1525" xr:uid="{AE1FA26B-117B-4A0B-89FA-A1F348760DD1}"/>
    <cellStyle name="Normal 6 3 3 3 2 3" xfId="1526" xr:uid="{171843E8-BC71-474E-8213-86B2D8A3D9FA}"/>
    <cellStyle name="Normal 6 3 3 3 2 3 2" xfId="1527" xr:uid="{CE3F163B-5F6B-4511-964A-505462D31DDF}"/>
    <cellStyle name="Normal 6 3 3 3 2 4" xfId="1528" xr:uid="{20C2D5A3-50A5-4F22-BE94-03DDB406F8A8}"/>
    <cellStyle name="Normal 6 3 3 3 3" xfId="625" xr:uid="{A770C3DE-5EE3-43DE-9957-F609A0776183}"/>
    <cellStyle name="Normal 6 3 3 3 3 2" xfId="1529" xr:uid="{889C0F1D-98F6-4C6C-932E-A31B4A425DD6}"/>
    <cellStyle name="Normal 6 3 3 3 3 2 2" xfId="1530" xr:uid="{6FDE00CE-AEC6-4EE2-8599-6EC174BC8C46}"/>
    <cellStyle name="Normal 6 3 3 3 3 3" xfId="1531" xr:uid="{138338C1-1650-4262-910B-407A25CE5AA8}"/>
    <cellStyle name="Normal 6 3 3 3 4" xfId="1532" xr:uid="{461610DC-30E5-4E1A-AF65-A86607C893A8}"/>
    <cellStyle name="Normal 6 3 3 3 4 2" xfId="1533" xr:uid="{EC7A549A-D318-457B-BBC8-D867F9080517}"/>
    <cellStyle name="Normal 6 3 3 3 5" xfId="1534" xr:uid="{E99515E8-7639-498F-86CA-59D819D8C255}"/>
    <cellStyle name="Normal 6 3 3 4" xfId="327" xr:uid="{78C7BC42-47E1-4287-9E35-F05F8E67F3D3}"/>
    <cellStyle name="Normal 6 3 3 4 2" xfId="626" xr:uid="{646F8EA9-EC41-4AE8-A2D6-9BEB6E77F437}"/>
    <cellStyle name="Normal 6 3 3 4 2 2" xfId="1535" xr:uid="{EABD71C9-8DA1-46EC-B474-E05F70C80DBB}"/>
    <cellStyle name="Normal 6 3 3 4 2 2 2" xfId="1536" xr:uid="{9DC328FF-04FA-402E-8157-0403A46B992E}"/>
    <cellStyle name="Normal 6 3 3 4 2 3" xfId="1537" xr:uid="{E4B2D6C2-526E-492B-B50E-292A0369859B}"/>
    <cellStyle name="Normal 6 3 3 4 3" xfId="1538" xr:uid="{0822ADA7-7B32-419F-A4F8-8145A2F92CD2}"/>
    <cellStyle name="Normal 6 3 3 4 3 2" xfId="1539" xr:uid="{05C760AE-B309-49C8-B12D-9A406049D40F}"/>
    <cellStyle name="Normal 6 3 3 4 4" xfId="1540" xr:uid="{E1B7F0E5-21CC-4108-9692-91C4BDE7C199}"/>
    <cellStyle name="Normal 6 3 3 5" xfId="627" xr:uid="{2684DBBA-7AF0-4660-9C7C-F158FE05674B}"/>
    <cellStyle name="Normal 6 3 3 5 2" xfId="1541" xr:uid="{1404E8D9-5162-47C0-AA04-C4F5E0232701}"/>
    <cellStyle name="Normal 6 3 3 5 2 2" xfId="1542" xr:uid="{A1481DAA-A601-4045-A78A-CC3A65529ACA}"/>
    <cellStyle name="Normal 6 3 3 5 3" xfId="1543" xr:uid="{3370CD6A-1B7D-42D8-899A-8E254F134625}"/>
    <cellStyle name="Normal 6 3 3 5 4" xfId="3144" xr:uid="{BFBB7320-58A0-4683-8916-F228BAA07237}"/>
    <cellStyle name="Normal 6 3 3 6" xfId="1544" xr:uid="{B508FB2B-358B-4DCB-88F2-732A2C0A2330}"/>
    <cellStyle name="Normal 6 3 3 6 2" xfId="1545" xr:uid="{E83B3C2E-B7F3-48EA-8F8D-A296D4731595}"/>
    <cellStyle name="Normal 6 3 3 7" xfId="1546" xr:uid="{0D34ED8C-35FF-41BF-83FC-A6B27E7355C9}"/>
    <cellStyle name="Normal 6 3 3 8" xfId="3145" xr:uid="{E6009BC0-C308-4397-8609-A0657F0746B8}"/>
    <cellStyle name="Normal 6 3 4" xfId="116" xr:uid="{1A220A85-8611-43DD-8F29-48DC88127E01}"/>
    <cellStyle name="Normal 6 3 4 2" xfId="447" xr:uid="{B958C894-E81F-42F0-A9E7-C4A583AA4E7A}"/>
    <cellStyle name="Normal 6 3 4 2 2" xfId="628" xr:uid="{AB5BF2D2-0377-4E2A-AA32-8F67FA7140D8}"/>
    <cellStyle name="Normal 6 3 4 2 2 2" xfId="1547" xr:uid="{BA2EA726-356D-4D98-9079-20ACA1C72669}"/>
    <cellStyle name="Normal 6 3 4 2 2 2 2" xfId="1548" xr:uid="{9A51134F-95A5-47C9-B0A2-F488146A0223}"/>
    <cellStyle name="Normal 6 3 4 2 2 3" xfId="1549" xr:uid="{3C6C353D-D462-4BAB-9853-D07953D105C1}"/>
    <cellStyle name="Normal 6 3 4 2 2 4" xfId="3146" xr:uid="{757E757C-A2C8-4A2B-8EE4-2E02FEC980D9}"/>
    <cellStyle name="Normal 6 3 4 2 3" xfId="1550" xr:uid="{3A259B94-24C3-425B-8AD6-1431FAD71E25}"/>
    <cellStyle name="Normal 6 3 4 2 3 2" xfId="1551" xr:uid="{C2147ADA-63E5-43E9-AB73-996E807A6D96}"/>
    <cellStyle name="Normal 6 3 4 2 4" xfId="1552" xr:uid="{95576E86-4ECC-4F0F-BF1D-882DE32846CD}"/>
    <cellStyle name="Normal 6 3 4 2 5" xfId="3147" xr:uid="{8832D689-3E0E-4C8A-BDAC-9A57CBECB8F1}"/>
    <cellStyle name="Normal 6 3 4 3" xfId="629" xr:uid="{57ED1846-E4A9-4FFA-A959-66CE3E30B221}"/>
    <cellStyle name="Normal 6 3 4 3 2" xfId="1553" xr:uid="{3E369EF0-A134-478C-9D25-027117FBFB12}"/>
    <cellStyle name="Normal 6 3 4 3 2 2" xfId="1554" xr:uid="{10920256-A4A9-4431-B7A4-5F87EB8D1965}"/>
    <cellStyle name="Normal 6 3 4 3 3" xfId="1555" xr:uid="{3F0FEAD7-9F11-4AED-BFAA-AA8498FFC635}"/>
    <cellStyle name="Normal 6 3 4 3 4" xfId="3148" xr:uid="{7D0A0554-0D54-4610-9433-E18D52E337D4}"/>
    <cellStyle name="Normal 6 3 4 4" xfId="1556" xr:uid="{C614D8CA-8E8A-49CC-998D-4909AB36F01A}"/>
    <cellStyle name="Normal 6 3 4 4 2" xfId="1557" xr:uid="{05812DFD-1FB4-4B21-BD74-CFE8CFAB7BB2}"/>
    <cellStyle name="Normal 6 3 4 4 3" xfId="3149" xr:uid="{600A746A-52C1-4A05-9ABB-B6B8BEC531FA}"/>
    <cellStyle name="Normal 6 3 4 4 4" xfId="3150" xr:uid="{F0F6D893-8EA4-43A8-A4F0-9A6B79F205E6}"/>
    <cellStyle name="Normal 6 3 4 5" xfId="1558" xr:uid="{52EBF7FE-8287-424B-AFA5-253258EEFE6B}"/>
    <cellStyle name="Normal 6 3 4 6" xfId="3151" xr:uid="{FE88B22B-9BF1-4E55-A027-CE289A888EE7}"/>
    <cellStyle name="Normal 6 3 4 7" xfId="3152" xr:uid="{A730199F-8A7A-4999-BA67-743F99131758}"/>
    <cellStyle name="Normal 6 3 5" xfId="328" xr:uid="{F1D1A34F-A02B-41E3-80D5-3068EB593DF5}"/>
    <cellStyle name="Normal 6 3 5 2" xfId="630" xr:uid="{F74DF7F2-C083-43FA-83E2-5AD86FB7A47F}"/>
    <cellStyle name="Normal 6 3 5 2 2" xfId="631" xr:uid="{EF36A75E-EC9D-4355-9B9F-D9EAD4998FDC}"/>
    <cellStyle name="Normal 6 3 5 2 2 2" xfId="1559" xr:uid="{F2E20D5A-9BD9-45D7-93C9-F07737F5F77F}"/>
    <cellStyle name="Normal 6 3 5 2 2 2 2" xfId="1560" xr:uid="{597FAC09-0782-47F8-9B78-75110904F211}"/>
    <cellStyle name="Normal 6 3 5 2 2 3" xfId="1561" xr:uid="{C43827C9-1B08-4664-A356-C2DAAFD873E2}"/>
    <cellStyle name="Normal 6 3 5 2 3" xfId="1562" xr:uid="{A99A7323-9DA8-4986-A162-207409182400}"/>
    <cellStyle name="Normal 6 3 5 2 3 2" xfId="1563" xr:uid="{6DCEF388-4BC7-4967-8C9D-A935051D71AA}"/>
    <cellStyle name="Normal 6 3 5 2 4" xfId="1564" xr:uid="{15E7E258-93EC-4891-9EB6-A24DF000E13D}"/>
    <cellStyle name="Normal 6 3 5 3" xfId="632" xr:uid="{AB38FF99-0E1E-40E5-B076-BC09401FB615}"/>
    <cellStyle name="Normal 6 3 5 3 2" xfId="1565" xr:uid="{6EBF5D67-60A0-450F-BDBA-E6F6D2E4ED03}"/>
    <cellStyle name="Normal 6 3 5 3 2 2" xfId="1566" xr:uid="{BA6040E5-4360-483D-86F2-BC6F4DF28D57}"/>
    <cellStyle name="Normal 6 3 5 3 3" xfId="1567" xr:uid="{7A5131DC-073E-41D6-8E48-058E5C040694}"/>
    <cellStyle name="Normal 6 3 5 3 4" xfId="3153" xr:uid="{43B9D574-C00B-4D19-AA15-ADFA40CB9D2B}"/>
    <cellStyle name="Normal 6 3 5 4" xfId="1568" xr:uid="{CE3F1DA0-3113-403C-947F-213DE9075DEA}"/>
    <cellStyle name="Normal 6 3 5 4 2" xfId="1569" xr:uid="{AEF4D23C-E28E-49C3-9EFE-6F0C40E719B5}"/>
    <cellStyle name="Normal 6 3 5 5" xfId="1570" xr:uid="{61FB153A-F4A9-4227-8183-E92C6B117F47}"/>
    <cellStyle name="Normal 6 3 5 6" xfId="3154" xr:uid="{A875A660-FB8D-4940-8C6C-B88A2BB926FC}"/>
    <cellStyle name="Normal 6 3 6" xfId="329" xr:uid="{2B11CEF9-D4A2-4E1F-9337-BF5BB6148FA5}"/>
    <cellStyle name="Normal 6 3 6 2" xfId="633" xr:uid="{A94208AD-8BA0-4D60-8F0D-E2A1D14AFFC0}"/>
    <cellStyle name="Normal 6 3 6 2 2" xfId="1571" xr:uid="{BB2DB4EA-9DC5-4829-95E0-AB60F833DC6F}"/>
    <cellStyle name="Normal 6 3 6 2 2 2" xfId="1572" xr:uid="{5D2BE049-6659-45D9-ABF5-3D9F8CA25E8F}"/>
    <cellStyle name="Normal 6 3 6 2 3" xfId="1573" xr:uid="{4EC438B5-BD30-4F93-9A31-A404D3445ED6}"/>
    <cellStyle name="Normal 6 3 6 2 4" xfId="3155" xr:uid="{D32FA236-387E-414C-ACF8-60CCB78F6440}"/>
    <cellStyle name="Normal 6 3 6 3" xfId="1574" xr:uid="{D4894C17-D3A4-4B6E-A1B3-C5DE4E2773CF}"/>
    <cellStyle name="Normal 6 3 6 3 2" xfId="1575" xr:uid="{DCAAA600-B7AF-4D6E-8F20-AEF34CFA8405}"/>
    <cellStyle name="Normal 6 3 6 4" xfId="1576" xr:uid="{1327B723-F298-4F1B-B034-2D0AA5866DE1}"/>
    <cellStyle name="Normal 6 3 6 5" xfId="3156" xr:uid="{DB9465E7-E975-40D6-9002-126EA4846CBF}"/>
    <cellStyle name="Normal 6 3 7" xfId="634" xr:uid="{CCFF439C-C981-41FA-883C-14E3D12103BB}"/>
    <cellStyle name="Normal 6 3 7 2" xfId="1577" xr:uid="{F37EDEFA-8EA8-40B1-8C8B-4C9B5B5567B2}"/>
    <cellStyle name="Normal 6 3 7 2 2" xfId="1578" xr:uid="{46CE8BFE-F278-470A-8557-9BDE908C0578}"/>
    <cellStyle name="Normal 6 3 7 3" xfId="1579" xr:uid="{F033AA4D-1162-4E6D-8951-C8463407C357}"/>
    <cellStyle name="Normal 6 3 7 4" xfId="3157" xr:uid="{ABF19B71-4CD1-4CB0-890A-680111ABA142}"/>
    <cellStyle name="Normal 6 3 8" xfId="1580" xr:uid="{45889A84-9A1C-4348-A4E1-1AA69026E338}"/>
    <cellStyle name="Normal 6 3 8 2" xfId="1581" xr:uid="{6D5158A0-E8EA-42F7-85B7-CC8D9E1E35F1}"/>
    <cellStyle name="Normal 6 3 8 3" xfId="3158" xr:uid="{8D92C9FD-5513-4027-AE0D-A2BDEC7E32EE}"/>
    <cellStyle name="Normal 6 3 8 4" xfId="3159" xr:uid="{8EEE4A6D-10F5-4C05-8F9A-228D702EBFD0}"/>
    <cellStyle name="Normal 6 3 9" xfId="1582" xr:uid="{16013641-F9BE-47CA-ABF0-8625FC546675}"/>
    <cellStyle name="Normal 6 3 9 2" xfId="4718" xr:uid="{550795B5-DBC3-425F-99F1-5A70CA6A87E7}"/>
    <cellStyle name="Normal 6 4" xfId="117" xr:uid="{E4E1BC00-252C-4A72-8940-88B1B95A668F}"/>
    <cellStyle name="Normal 6 4 10" xfId="3160" xr:uid="{FFC91E2D-C380-4B9E-AAEA-3E7F2C677580}"/>
    <cellStyle name="Normal 6 4 11" xfId="3161" xr:uid="{2F6CA621-C950-4A0C-8E24-61E3282BA029}"/>
    <cellStyle name="Normal 6 4 2" xfId="118" xr:uid="{C9BE962B-0BC1-451D-BB51-D3C0D0324075}"/>
    <cellStyle name="Normal 6 4 2 2" xfId="119" xr:uid="{ABA06DF4-FAB1-444A-9422-D4338198F1CF}"/>
    <cellStyle name="Normal 6 4 2 2 2" xfId="330" xr:uid="{D3C9A7FF-65AD-49FE-B755-07366B8E9A49}"/>
    <cellStyle name="Normal 6 4 2 2 2 2" xfId="635" xr:uid="{DCD4A334-12B0-4A10-88D9-441D1CEC1594}"/>
    <cellStyle name="Normal 6 4 2 2 2 2 2" xfId="1583" xr:uid="{5C70082C-70E7-49A9-9E80-7DDC20A593BD}"/>
    <cellStyle name="Normal 6 4 2 2 2 2 2 2" xfId="1584" xr:uid="{9C99440A-ECF1-4C78-9E4D-BDAF86531119}"/>
    <cellStyle name="Normal 6 4 2 2 2 2 3" xfId="1585" xr:uid="{14968856-ECE1-4EA0-A953-468D6F7275CE}"/>
    <cellStyle name="Normal 6 4 2 2 2 2 4" xfId="3162" xr:uid="{FAB7F303-879E-4783-83A2-F27610D1D9D0}"/>
    <cellStyle name="Normal 6 4 2 2 2 3" xfId="1586" xr:uid="{09B49E8B-9371-4726-87D6-42C9BF134C7A}"/>
    <cellStyle name="Normal 6 4 2 2 2 3 2" xfId="1587" xr:uid="{6FA023EB-800E-44BF-9B45-678F7371D20A}"/>
    <cellStyle name="Normal 6 4 2 2 2 3 3" xfId="3163" xr:uid="{96F2BE82-4417-4465-9A89-054BE0BC10A9}"/>
    <cellStyle name="Normal 6 4 2 2 2 3 4" xfId="3164" xr:uid="{C870F481-C1FA-4FBD-877C-45A463A7BE97}"/>
    <cellStyle name="Normal 6 4 2 2 2 4" xfId="1588" xr:uid="{62991230-37D4-4A4B-B225-B787F9F9352D}"/>
    <cellStyle name="Normal 6 4 2 2 2 5" xfId="3165" xr:uid="{6BCC0CD8-C684-4E79-93EA-60B84A0D4D14}"/>
    <cellStyle name="Normal 6 4 2 2 2 6" xfId="3166" xr:uid="{C01A6E83-4F0C-47FB-8CEA-36AB6D4BBDBD}"/>
    <cellStyle name="Normal 6 4 2 2 3" xfId="636" xr:uid="{03A0DEE0-C209-4E13-8B89-8B513331247B}"/>
    <cellStyle name="Normal 6 4 2 2 3 2" xfId="1589" xr:uid="{7E22F43D-98F3-403D-9EE3-7051EE46C158}"/>
    <cellStyle name="Normal 6 4 2 2 3 2 2" xfId="1590" xr:uid="{BB3FAA24-B013-4DE5-8911-C81D1C711CB7}"/>
    <cellStyle name="Normal 6 4 2 2 3 2 3" xfId="3167" xr:uid="{5960405D-42F4-408A-8426-4AF35CAD2819}"/>
    <cellStyle name="Normal 6 4 2 2 3 2 4" xfId="3168" xr:uid="{6E9CB717-4BCD-4112-A6A9-FE15CC6B5622}"/>
    <cellStyle name="Normal 6 4 2 2 3 3" xfId="1591" xr:uid="{B832D8CE-CD57-4410-B3C5-C69A126707D3}"/>
    <cellStyle name="Normal 6 4 2 2 3 4" xfId="3169" xr:uid="{86A03A84-7146-41F6-B2CB-64E23EFA0468}"/>
    <cellStyle name="Normal 6 4 2 2 3 5" xfId="3170" xr:uid="{FBD9B731-BABC-44BE-84D5-075CE777C9A6}"/>
    <cellStyle name="Normal 6 4 2 2 4" xfId="1592" xr:uid="{746B6355-9800-4C40-B50E-F0C669501EA9}"/>
    <cellStyle name="Normal 6 4 2 2 4 2" xfId="1593" xr:uid="{CAB92300-DF77-404E-9F85-7980856F43FB}"/>
    <cellStyle name="Normal 6 4 2 2 4 3" xfId="3171" xr:uid="{1F7AFEE7-4A70-4B42-8CF0-80667333CE79}"/>
    <cellStyle name="Normal 6 4 2 2 4 4" xfId="3172" xr:uid="{A7F6DD89-D165-4536-85ED-60C487E53451}"/>
    <cellStyle name="Normal 6 4 2 2 5" xfId="1594" xr:uid="{E023E36D-19DA-4555-B1E6-872859C7EE03}"/>
    <cellStyle name="Normal 6 4 2 2 5 2" xfId="3173" xr:uid="{A2B61BAC-74F6-4E07-8C0E-9B4EDA803D9B}"/>
    <cellStyle name="Normal 6 4 2 2 5 3" xfId="3174" xr:uid="{AF311515-8551-426A-A6E7-99ADB4A5516E}"/>
    <cellStyle name="Normal 6 4 2 2 5 4" xfId="3175" xr:uid="{E12006EF-40F6-4333-89BE-E6C15EC5BF11}"/>
    <cellStyle name="Normal 6 4 2 2 6" xfId="3176" xr:uid="{03FF9174-B781-405A-82CF-8A4A2D99C618}"/>
    <cellStyle name="Normal 6 4 2 2 7" xfId="3177" xr:uid="{514B0625-01E0-4B39-A7A8-A9DF891C59E7}"/>
    <cellStyle name="Normal 6 4 2 2 8" xfId="3178" xr:uid="{1AFC0191-C82B-4462-B827-2192A84502A8}"/>
    <cellStyle name="Normal 6 4 2 3" xfId="331" xr:uid="{A6C49CAC-D7D4-4355-AF65-F9DAC94DB4AD}"/>
    <cellStyle name="Normal 6 4 2 3 2" xfId="637" xr:uid="{41B5B5EB-EB17-4D38-B085-2886F1F1243F}"/>
    <cellStyle name="Normal 6 4 2 3 2 2" xfId="638" xr:uid="{AA2798B7-CE2E-4901-97C0-EDD5472AD006}"/>
    <cellStyle name="Normal 6 4 2 3 2 2 2" xfId="1595" xr:uid="{6CC9280C-350E-4824-89BB-5189BB99E504}"/>
    <cellStyle name="Normal 6 4 2 3 2 2 2 2" xfId="1596" xr:uid="{D99E129E-A701-47EB-A8F9-94D46B3BE330}"/>
    <cellStyle name="Normal 6 4 2 3 2 2 3" xfId="1597" xr:uid="{2C3E4996-2459-4D20-963E-A50F839F051A}"/>
    <cellStyle name="Normal 6 4 2 3 2 3" xfId="1598" xr:uid="{87690086-85A7-418A-ABA9-BE9B92AFBED8}"/>
    <cellStyle name="Normal 6 4 2 3 2 3 2" xfId="1599" xr:uid="{02D95EE7-1903-4956-AA70-2C1D0A30A136}"/>
    <cellStyle name="Normal 6 4 2 3 2 4" xfId="1600" xr:uid="{B17D7042-056A-43C5-B2BB-9EE9858DF70A}"/>
    <cellStyle name="Normal 6 4 2 3 3" xfId="639" xr:uid="{6E0AA8A6-11DE-4321-B988-5F9D6DBCB1D9}"/>
    <cellStyle name="Normal 6 4 2 3 3 2" xfId="1601" xr:uid="{4C5D07EB-09FD-4FD1-A5CC-C15F2A1C787F}"/>
    <cellStyle name="Normal 6 4 2 3 3 2 2" xfId="1602" xr:uid="{F249F087-BAD5-46FB-BCAF-A9DE1A0A7391}"/>
    <cellStyle name="Normal 6 4 2 3 3 3" xfId="1603" xr:uid="{39E9CD43-9710-4C22-8D69-94F8A0F18400}"/>
    <cellStyle name="Normal 6 4 2 3 3 4" xfId="3179" xr:uid="{7B689D6E-6F78-4AC7-B4B5-8C4D48803896}"/>
    <cellStyle name="Normal 6 4 2 3 4" xfId="1604" xr:uid="{68E08404-C35F-4D17-B342-B75F571235F6}"/>
    <cellStyle name="Normal 6 4 2 3 4 2" xfId="1605" xr:uid="{F1BBB85D-39D0-4C49-91AC-A17C8A846A85}"/>
    <cellStyle name="Normal 6 4 2 3 5" xfId="1606" xr:uid="{352B4EBD-324D-45F3-8B7E-23B0359EB979}"/>
    <cellStyle name="Normal 6 4 2 3 6" xfId="3180" xr:uid="{06C5B2EA-1A7E-4B93-B3C9-C7EBF21609B8}"/>
    <cellStyle name="Normal 6 4 2 4" xfId="332" xr:uid="{3BD1ECA1-EF9D-4985-9BF3-79CF00EEDF57}"/>
    <cellStyle name="Normal 6 4 2 4 2" xfId="640" xr:uid="{7E1C4F32-0575-464B-A32B-C79E7C6CF758}"/>
    <cellStyle name="Normal 6 4 2 4 2 2" xfId="1607" xr:uid="{DF47011C-2052-4ED3-BDC3-78ADEDB374D7}"/>
    <cellStyle name="Normal 6 4 2 4 2 2 2" xfId="1608" xr:uid="{559828F9-43FB-496D-AED0-421C3A0BF7D3}"/>
    <cellStyle name="Normal 6 4 2 4 2 3" xfId="1609" xr:uid="{E724C1CA-02B3-4FF1-A2ED-C645A4F46DFA}"/>
    <cellStyle name="Normal 6 4 2 4 2 4" xfId="3181" xr:uid="{C1D0911C-70CF-40C9-B3BB-944ECA38BBED}"/>
    <cellStyle name="Normal 6 4 2 4 3" xfId="1610" xr:uid="{8C714482-6C64-4B0E-A090-E57C2639A4FC}"/>
    <cellStyle name="Normal 6 4 2 4 3 2" xfId="1611" xr:uid="{626A5625-203C-467F-8B19-1FE05ACA9DD7}"/>
    <cellStyle name="Normal 6 4 2 4 4" xfId="1612" xr:uid="{2632AB67-32C1-406C-8831-ED6F82DF20DF}"/>
    <cellStyle name="Normal 6 4 2 4 5" xfId="3182" xr:uid="{BDAA4611-0B27-437F-AC3F-DE3C27C0FB42}"/>
    <cellStyle name="Normal 6 4 2 5" xfId="333" xr:uid="{15979314-722D-4F4B-A4C4-84BB3CA1A6EA}"/>
    <cellStyle name="Normal 6 4 2 5 2" xfId="1613" xr:uid="{A1C68A1F-7E3F-4BFA-A100-2C46CC16A37E}"/>
    <cellStyle name="Normal 6 4 2 5 2 2" xfId="1614" xr:uid="{84C087A7-F6E9-446E-95AE-E0E4748BE21B}"/>
    <cellStyle name="Normal 6 4 2 5 3" xfId="1615" xr:uid="{FDB93D63-BBBB-4DD2-B440-5C5387DE87BA}"/>
    <cellStyle name="Normal 6 4 2 5 4" xfId="3183" xr:uid="{2C68A744-06A5-4D16-8C41-0F94CABD9A43}"/>
    <cellStyle name="Normal 6 4 2 6" xfId="1616" xr:uid="{46495AD4-D4B1-4009-8A8C-4DE5999108CC}"/>
    <cellStyle name="Normal 6 4 2 6 2" xfId="1617" xr:uid="{FF4359B3-B20B-4FEB-908A-726D4F470246}"/>
    <cellStyle name="Normal 6 4 2 6 3" xfId="3184" xr:uid="{4C44A4B6-EBAE-44F7-BFC4-F2905551C217}"/>
    <cellStyle name="Normal 6 4 2 6 4" xfId="3185" xr:uid="{CA22883B-6C55-4891-96B3-FE6B6A62F0B1}"/>
    <cellStyle name="Normal 6 4 2 7" xfId="1618" xr:uid="{8CC8A4BF-E9E8-4F60-881C-6D692F4CA4F7}"/>
    <cellStyle name="Normal 6 4 2 8" xfId="3186" xr:uid="{04C9D342-ABE9-4B53-B57E-C588A5F1F9CD}"/>
    <cellStyle name="Normal 6 4 2 9" xfId="3187" xr:uid="{C7709B6D-F872-46EB-8CFC-1448DD46E4E3}"/>
    <cellStyle name="Normal 6 4 3" xfId="120" xr:uid="{526BB1E4-1ED4-4138-861A-E5D916FB7F64}"/>
    <cellStyle name="Normal 6 4 3 2" xfId="121" xr:uid="{9EC64F0D-A59C-4F3E-BAA6-90730990E082}"/>
    <cellStyle name="Normal 6 4 3 2 2" xfId="641" xr:uid="{39B21030-FE83-4C67-9CF3-14FAFB6DBFEE}"/>
    <cellStyle name="Normal 6 4 3 2 2 2" xfId="1619" xr:uid="{8FA86C86-7177-4CB5-A1D1-C1C21DF897F3}"/>
    <cellStyle name="Normal 6 4 3 2 2 2 2" xfId="1620" xr:uid="{B485A75F-F854-4A77-AB5D-66B60841C239}"/>
    <cellStyle name="Normal 6 4 3 2 2 2 2 2" xfId="4476" xr:uid="{74DBDB62-2E5B-4FC5-988A-61425F58A37C}"/>
    <cellStyle name="Normal 6 4 3 2 2 2 3" xfId="4477" xr:uid="{B5287819-B689-449F-AC07-2E333B3175AF}"/>
    <cellStyle name="Normal 6 4 3 2 2 3" xfId="1621" xr:uid="{1ACFBE0D-EFE0-4D53-8574-86F24011C9D9}"/>
    <cellStyle name="Normal 6 4 3 2 2 3 2" xfId="4478" xr:uid="{DC0EBCAB-E5EB-47BB-BF27-D437EE938741}"/>
    <cellStyle name="Normal 6 4 3 2 2 4" xfId="3188" xr:uid="{9DA17CBF-519E-4F45-929A-670ED3132C3E}"/>
    <cellStyle name="Normal 6 4 3 2 3" xfId="1622" xr:uid="{C3C5E1B4-70CB-458B-A0E8-FB82F6E1E513}"/>
    <cellStyle name="Normal 6 4 3 2 3 2" xfId="1623" xr:uid="{458A7D13-7DB5-473E-9E60-757E66A7A0CF}"/>
    <cellStyle name="Normal 6 4 3 2 3 2 2" xfId="4479" xr:uid="{B92C5949-4114-4843-957A-07F817B22101}"/>
    <cellStyle name="Normal 6 4 3 2 3 3" xfId="3189" xr:uid="{285928F7-8C80-41DA-8EFF-1A0EF5D61527}"/>
    <cellStyle name="Normal 6 4 3 2 3 4" xfId="3190" xr:uid="{942C6B13-0A0E-4BEA-AF10-C06BAA624FA3}"/>
    <cellStyle name="Normal 6 4 3 2 4" xfId="1624" xr:uid="{A49760FF-4982-41A1-BB5A-592D8B878603}"/>
    <cellStyle name="Normal 6 4 3 2 4 2" xfId="4480" xr:uid="{2F88EBF8-AF40-4F4D-AA2B-080ED2FFFD6C}"/>
    <cellStyle name="Normal 6 4 3 2 5" xfId="3191" xr:uid="{A8E938E3-8578-4847-B4BD-2F14A8BDB773}"/>
    <cellStyle name="Normal 6 4 3 2 6" xfId="3192" xr:uid="{A7685B13-94E8-45C5-B3A9-237DBAAEE257}"/>
    <cellStyle name="Normal 6 4 3 3" xfId="334" xr:uid="{25D92C15-92E5-4138-90DA-409FF7D308D5}"/>
    <cellStyle name="Normal 6 4 3 3 2" xfId="1625" xr:uid="{BE45D0E3-629A-4C67-86C3-BE08A3205B17}"/>
    <cellStyle name="Normal 6 4 3 3 2 2" xfId="1626" xr:uid="{BA3BEA13-5F67-4585-B57B-3A5EAA7CBD11}"/>
    <cellStyle name="Normal 6 4 3 3 2 2 2" xfId="4481" xr:uid="{D8367407-2B3F-4F66-BDCC-2C1A8C02BD34}"/>
    <cellStyle name="Normal 6 4 3 3 2 3" xfId="3193" xr:uid="{E407CA84-4E7A-43B4-8C4D-09CD5348156F}"/>
    <cellStyle name="Normal 6 4 3 3 2 4" xfId="3194" xr:uid="{9E4F9BFA-896E-49C8-9E1C-1999F5746167}"/>
    <cellStyle name="Normal 6 4 3 3 3" xfId="1627" xr:uid="{D7BE7AA7-2E40-4ADC-A156-0048031791FA}"/>
    <cellStyle name="Normal 6 4 3 3 3 2" xfId="4482" xr:uid="{13546234-1FCD-41C2-BD23-E9DD182CC1AC}"/>
    <cellStyle name="Normal 6 4 3 3 4" xfId="3195" xr:uid="{9A1F2EBD-B6C3-44AE-8941-C257CFF64142}"/>
    <cellStyle name="Normal 6 4 3 3 5" xfId="3196" xr:uid="{43674EB0-107B-4FA0-81E7-F7D957B2FDD9}"/>
    <cellStyle name="Normal 6 4 3 4" xfId="1628" xr:uid="{04986DF3-146E-41D0-ADCA-24493CD4CA15}"/>
    <cellStyle name="Normal 6 4 3 4 2" xfId="1629" xr:uid="{E099D504-D240-4989-88C5-164ED05DFC7B}"/>
    <cellStyle name="Normal 6 4 3 4 2 2" xfId="4483" xr:uid="{0AA6F37C-45BE-492D-8096-FEDD74B2AE2F}"/>
    <cellStyle name="Normal 6 4 3 4 3" xfId="3197" xr:uid="{10ECE24A-73C4-4BCD-BAE1-57611672B315}"/>
    <cellStyle name="Normal 6 4 3 4 4" xfId="3198" xr:uid="{C81E4E46-E632-437B-AE62-59A44FE5E9E6}"/>
    <cellStyle name="Normal 6 4 3 5" xfId="1630" xr:uid="{BF575F13-C420-4C62-A57C-B096AB1BE57F}"/>
    <cellStyle name="Normal 6 4 3 5 2" xfId="3199" xr:uid="{5FE55958-E3A1-4297-9203-6FD99462B9F4}"/>
    <cellStyle name="Normal 6 4 3 5 3" xfId="3200" xr:uid="{C7C4F404-C849-4195-BDE3-30D1B38B3D90}"/>
    <cellStyle name="Normal 6 4 3 5 4" xfId="3201" xr:uid="{4B8F700E-403E-4A5B-83CB-800C6A752749}"/>
    <cellStyle name="Normal 6 4 3 6" xfId="3202" xr:uid="{649C012A-D327-4BA1-83ED-D7BD40D67984}"/>
    <cellStyle name="Normal 6 4 3 7" xfId="3203" xr:uid="{206A4444-13ED-44FA-A370-539F0022D73B}"/>
    <cellStyle name="Normal 6 4 3 8" xfId="3204" xr:uid="{7E6B25FD-9D4F-4653-A5D1-C19E9BF12D7C}"/>
    <cellStyle name="Normal 6 4 4" xfId="122" xr:uid="{A99D5790-DB9F-4B62-A42F-138F1C9E623B}"/>
    <cellStyle name="Normal 6 4 4 2" xfId="642" xr:uid="{62AA3A84-618E-4F12-BAF3-D93A0F04F281}"/>
    <cellStyle name="Normal 6 4 4 2 2" xfId="643" xr:uid="{7B89A738-CA90-41B8-AFC1-A8BC602C6A4F}"/>
    <cellStyle name="Normal 6 4 4 2 2 2" xfId="1631" xr:uid="{EC4B4FD3-4D78-4813-8276-22F55E0A2EFB}"/>
    <cellStyle name="Normal 6 4 4 2 2 2 2" xfId="1632" xr:uid="{0E78AFDD-642A-428F-B078-D2B63607BD69}"/>
    <cellStyle name="Normal 6 4 4 2 2 3" xfId="1633" xr:uid="{0BC712E1-42CE-4333-B87D-E42603816F98}"/>
    <cellStyle name="Normal 6 4 4 2 2 4" xfId="3205" xr:uid="{1A3DFDCF-1BDC-4F1A-890A-FCAD1665BDEF}"/>
    <cellStyle name="Normal 6 4 4 2 3" xfId="1634" xr:uid="{230FB67A-E867-4832-ACD5-C285F42ABC3E}"/>
    <cellStyle name="Normal 6 4 4 2 3 2" xfId="1635" xr:uid="{89512F9A-CDF6-47B8-A4BC-988F00499DEB}"/>
    <cellStyle name="Normal 6 4 4 2 4" xfId="1636" xr:uid="{C24B8539-E238-40F3-B204-22E293C5AEE8}"/>
    <cellStyle name="Normal 6 4 4 2 5" xfId="3206" xr:uid="{03EE119B-BD8B-44F1-8789-FA5F141B6C87}"/>
    <cellStyle name="Normal 6 4 4 3" xfId="644" xr:uid="{803399A5-475C-49E9-9D4A-021FFDCFD8A1}"/>
    <cellStyle name="Normal 6 4 4 3 2" xfId="1637" xr:uid="{A3FD3294-F8EC-4341-9464-8CE245FED41A}"/>
    <cellStyle name="Normal 6 4 4 3 2 2" xfId="1638" xr:uid="{810F2D4A-C903-4BC1-B6DC-3DE3023D66A5}"/>
    <cellStyle name="Normal 6 4 4 3 3" xfId="1639" xr:uid="{557CB3AC-DEB7-4F02-8687-A1E31F424907}"/>
    <cellStyle name="Normal 6 4 4 3 4" xfId="3207" xr:uid="{E4EF7C9C-692D-4413-AC59-1B81654C5B74}"/>
    <cellStyle name="Normal 6 4 4 4" xfId="1640" xr:uid="{9E6444F7-FB49-4909-88B5-2BFD093FFF0D}"/>
    <cellStyle name="Normal 6 4 4 4 2" xfId="1641" xr:uid="{5A737041-9B77-48A0-B94A-30E6924E9FB2}"/>
    <cellStyle name="Normal 6 4 4 4 3" xfId="3208" xr:uid="{C8632499-F3D9-4826-9847-F2CC88BFEBB1}"/>
    <cellStyle name="Normal 6 4 4 4 4" xfId="3209" xr:uid="{84FBA1ED-52A5-471F-86D9-3FFFA468F2CF}"/>
    <cellStyle name="Normal 6 4 4 5" xfId="1642" xr:uid="{E9F67D22-C852-4263-A7A8-50EA1A29634C}"/>
    <cellStyle name="Normal 6 4 4 6" xfId="3210" xr:uid="{89925793-A5FA-4665-BAC4-C9B87FF2DA4E}"/>
    <cellStyle name="Normal 6 4 4 7" xfId="3211" xr:uid="{FC863219-523C-4146-AB9A-3426E618B57C}"/>
    <cellStyle name="Normal 6 4 5" xfId="335" xr:uid="{625667A2-3357-465F-84BF-5B792A1BE3B1}"/>
    <cellStyle name="Normal 6 4 5 2" xfId="645" xr:uid="{21826504-C34D-44EE-AAC0-66D4DFEA15B2}"/>
    <cellStyle name="Normal 6 4 5 2 2" xfId="1643" xr:uid="{DFCCAB0F-2DCB-4DF1-A265-75AF457C87F8}"/>
    <cellStyle name="Normal 6 4 5 2 2 2" xfId="1644" xr:uid="{94725731-0EB4-4BE5-BEA9-159804EC89D6}"/>
    <cellStyle name="Normal 6 4 5 2 3" xfId="1645" xr:uid="{CF1D2A43-2479-4EEF-B6E9-308217D58379}"/>
    <cellStyle name="Normal 6 4 5 2 4" xfId="3212" xr:uid="{ABF89535-F185-483C-AD02-FEC03DC38298}"/>
    <cellStyle name="Normal 6 4 5 3" xfId="1646" xr:uid="{FC2B6D4E-F02F-435E-8BC6-C23BC869B4D2}"/>
    <cellStyle name="Normal 6 4 5 3 2" xfId="1647" xr:uid="{46E60F16-62B9-472A-AF30-43AB8782C232}"/>
    <cellStyle name="Normal 6 4 5 3 3" xfId="3213" xr:uid="{C1305877-0F78-4566-995B-79D376986BB5}"/>
    <cellStyle name="Normal 6 4 5 3 4" xfId="3214" xr:uid="{6617F251-FE27-441D-86BA-96B6BAAE0D09}"/>
    <cellStyle name="Normal 6 4 5 4" xfId="1648" xr:uid="{106F2C12-8C1E-4147-8B4B-E43C8E21083C}"/>
    <cellStyle name="Normal 6 4 5 5" xfId="3215" xr:uid="{08AF0286-0938-4586-95E2-732F7EEDE5FD}"/>
    <cellStyle name="Normal 6 4 5 6" xfId="3216" xr:uid="{16FDB828-3CBF-411F-B33F-C5308269BBB5}"/>
    <cellStyle name="Normal 6 4 6" xfId="336" xr:uid="{1BBD2166-2E52-4902-9788-B788859EDEBD}"/>
    <cellStyle name="Normal 6 4 6 2" xfId="1649" xr:uid="{17E30509-03FD-43EB-A073-CB52BC45B0E5}"/>
    <cellStyle name="Normal 6 4 6 2 2" xfId="1650" xr:uid="{91EFD480-6686-4972-93FF-CA05AC4A3E63}"/>
    <cellStyle name="Normal 6 4 6 2 3" xfId="3217" xr:uid="{0DD30843-3273-4895-88E1-F0282B8C0BBC}"/>
    <cellStyle name="Normal 6 4 6 2 4" xfId="3218" xr:uid="{1E8B076A-266F-4F32-BB56-7115CC644BCE}"/>
    <cellStyle name="Normal 6 4 6 3" xfId="1651" xr:uid="{31625D55-2918-4287-9E08-F72723781C85}"/>
    <cellStyle name="Normal 6 4 6 4" xfId="3219" xr:uid="{4298CEB3-021D-433A-B5EA-FDC5E803A89C}"/>
    <cellStyle name="Normal 6 4 6 5" xfId="3220" xr:uid="{1FDB7854-7A42-4B4F-8BC9-0004C481C0BD}"/>
    <cellStyle name="Normal 6 4 7" xfId="1652" xr:uid="{CD1F9F89-4D8E-424D-B2B4-2754BD4AF379}"/>
    <cellStyle name="Normal 6 4 7 2" xfId="1653" xr:uid="{08B8622D-9AEC-4D35-A423-0DEE49AB91C7}"/>
    <cellStyle name="Normal 6 4 7 3" xfId="3221" xr:uid="{20126381-288C-4AEA-887B-1CC4EA7126CB}"/>
    <cellStyle name="Normal 6 4 7 3 2" xfId="4407" xr:uid="{3C56B7B5-A3E0-41D0-9B46-53252DFD41C1}"/>
    <cellStyle name="Normal 6 4 7 3 3" xfId="4685" xr:uid="{845C060A-9165-42A0-86CC-CCE8DFF6C7B8}"/>
    <cellStyle name="Normal 6 4 7 4" xfId="3222" xr:uid="{33460B64-2620-4301-9BCD-5D2D5C1A34A6}"/>
    <cellStyle name="Normal 6 4 8" xfId="1654" xr:uid="{08695CB2-12C2-4566-B5D2-4AAE008FCC9B}"/>
    <cellStyle name="Normal 6 4 8 2" xfId="3223" xr:uid="{059BF795-0DDB-4FF8-84F8-DED00AECFE29}"/>
    <cellStyle name="Normal 6 4 8 3" xfId="3224" xr:uid="{6D822E60-BCA9-4D90-887A-C8ECCC62EEF6}"/>
    <cellStyle name="Normal 6 4 8 4" xfId="3225" xr:uid="{A6E10438-9815-4A05-86D6-CE703BD6B321}"/>
    <cellStyle name="Normal 6 4 9" xfId="3226" xr:uid="{58347354-63B1-41C6-8956-E3B6B0FAB411}"/>
    <cellStyle name="Normal 6 5" xfId="123" xr:uid="{8121A1F4-7DB5-4B1F-962F-3CB3F254A4AE}"/>
    <cellStyle name="Normal 6 5 10" xfId="3227" xr:uid="{045F6699-36AF-4FF6-8275-E4D4E4574126}"/>
    <cellStyle name="Normal 6 5 11" xfId="3228" xr:uid="{D7C48D84-3287-43BB-9178-BFA7735945ED}"/>
    <cellStyle name="Normal 6 5 2" xfId="124" xr:uid="{EF265E6E-33FF-4033-99EF-DE3C2E9A39CA}"/>
    <cellStyle name="Normal 6 5 2 2" xfId="337" xr:uid="{6B1E442C-4C45-4A70-895D-C218144381DC}"/>
    <cellStyle name="Normal 6 5 2 2 2" xfId="646" xr:uid="{EEEC3322-693C-4244-8956-079C234055E6}"/>
    <cellStyle name="Normal 6 5 2 2 2 2" xfId="647" xr:uid="{4DF8DF78-D219-4484-A2C5-7592302A98C4}"/>
    <cellStyle name="Normal 6 5 2 2 2 2 2" xfId="1655" xr:uid="{57E9F4AC-3F3D-4302-85D0-5D582208232E}"/>
    <cellStyle name="Normal 6 5 2 2 2 2 3" xfId="3229" xr:uid="{1CD87C82-8EE5-4FB7-A02F-855AA9E60F84}"/>
    <cellStyle name="Normal 6 5 2 2 2 2 4" xfId="3230" xr:uid="{20644AC5-BF5B-45BF-8F1E-122628356E1B}"/>
    <cellStyle name="Normal 6 5 2 2 2 3" xfId="1656" xr:uid="{D0F2ACA0-8745-413C-9B7F-687AA159A8EC}"/>
    <cellStyle name="Normal 6 5 2 2 2 3 2" xfId="3231" xr:uid="{511D8C72-F994-4647-ACF7-8AF65B68EFDB}"/>
    <cellStyle name="Normal 6 5 2 2 2 3 3" xfId="3232" xr:uid="{61F0D131-D705-41C2-A1E8-DE959D59441C}"/>
    <cellStyle name="Normal 6 5 2 2 2 3 4" xfId="3233" xr:uid="{D132B81E-B98D-4579-A2A7-7A4F03032741}"/>
    <cellStyle name="Normal 6 5 2 2 2 4" xfId="3234" xr:uid="{312B38FF-495E-476C-A019-1CD4F6C25FD4}"/>
    <cellStyle name="Normal 6 5 2 2 2 5" xfId="3235" xr:uid="{BF5ED8B1-60AD-4F39-A753-85070C4268A6}"/>
    <cellStyle name="Normal 6 5 2 2 2 6" xfId="3236" xr:uid="{919D804E-DFE3-467E-BB1A-47665C7167B7}"/>
    <cellStyle name="Normal 6 5 2 2 3" xfId="648" xr:uid="{974B4967-CC3C-4FA4-96EB-DF24EDBFF319}"/>
    <cellStyle name="Normal 6 5 2 2 3 2" xfId="1657" xr:uid="{D5EB0088-E0E5-4E6F-ADFC-EE27B0FD3752}"/>
    <cellStyle name="Normal 6 5 2 2 3 2 2" xfId="3237" xr:uid="{8AC7DE66-AB1F-44F6-BE6C-03B0AC8F2D69}"/>
    <cellStyle name="Normal 6 5 2 2 3 2 3" xfId="3238" xr:uid="{AC81CA41-3BBE-4F61-B150-30F7E3B67774}"/>
    <cellStyle name="Normal 6 5 2 2 3 2 4" xfId="3239" xr:uid="{5FD24B7C-3480-4112-9F65-E4BE33D332BE}"/>
    <cellStyle name="Normal 6 5 2 2 3 3" xfId="3240" xr:uid="{E3F0F0FC-564F-4D58-AD30-998F9F4F0C66}"/>
    <cellStyle name="Normal 6 5 2 2 3 4" xfId="3241" xr:uid="{F61F3142-4F25-4C19-BBC5-BC35E03B425B}"/>
    <cellStyle name="Normal 6 5 2 2 3 5" xfId="3242" xr:uid="{C19813A9-C166-401F-AE47-C9C142F80CA3}"/>
    <cellStyle name="Normal 6 5 2 2 4" xfId="1658" xr:uid="{46A83E51-9FF0-4C29-B7AE-55F1CA69BDCC}"/>
    <cellStyle name="Normal 6 5 2 2 4 2" xfId="3243" xr:uid="{30050BB5-7838-48C4-BB4D-FD815056F2C4}"/>
    <cellStyle name="Normal 6 5 2 2 4 3" xfId="3244" xr:uid="{42145E27-B4AC-4B19-AD1F-2F1FB5C60CB7}"/>
    <cellStyle name="Normal 6 5 2 2 4 4" xfId="3245" xr:uid="{C1DC83FE-E3FD-4FB3-A326-8B450BD10BA9}"/>
    <cellStyle name="Normal 6 5 2 2 5" xfId="3246" xr:uid="{6D9D752D-59BF-4011-8CDB-79BD3BED7715}"/>
    <cellStyle name="Normal 6 5 2 2 5 2" xfId="3247" xr:uid="{4C4F406A-EA72-453F-BD2D-FF063ECB11A5}"/>
    <cellStyle name="Normal 6 5 2 2 5 3" xfId="3248" xr:uid="{5CDE818C-C81B-467E-AF1E-5B69AA57396F}"/>
    <cellStyle name="Normal 6 5 2 2 5 4" xfId="3249" xr:uid="{6DB5FAD8-4BD6-4100-92A8-128B2CB321D1}"/>
    <cellStyle name="Normal 6 5 2 2 6" xfId="3250" xr:uid="{66513437-7F8F-4991-B287-8FD43F8C354A}"/>
    <cellStyle name="Normal 6 5 2 2 7" xfId="3251" xr:uid="{28531278-6BCE-422E-BEA0-06C5D1813516}"/>
    <cellStyle name="Normal 6 5 2 2 8" xfId="3252" xr:uid="{6BFE3115-1577-48AC-BE65-6A924AA0B648}"/>
    <cellStyle name="Normal 6 5 2 3" xfId="649" xr:uid="{D15499CB-227F-464A-8D14-B5E712CD94A1}"/>
    <cellStyle name="Normal 6 5 2 3 2" xfId="650" xr:uid="{A65BF76A-73CB-4A66-A3F7-4DF2EC21FA17}"/>
    <cellStyle name="Normal 6 5 2 3 2 2" xfId="651" xr:uid="{42A4DBFD-3460-441B-A11B-6FF95E935677}"/>
    <cellStyle name="Normal 6 5 2 3 2 3" xfId="3253" xr:uid="{078BBD8B-E790-4F59-BC4D-A065A42CF692}"/>
    <cellStyle name="Normal 6 5 2 3 2 4" xfId="3254" xr:uid="{ABB28F41-A0EF-4329-A9B3-A89BDC9B6647}"/>
    <cellStyle name="Normal 6 5 2 3 3" xfId="652" xr:uid="{F131B3FE-82A1-4F23-9DA4-A61FE8D879AC}"/>
    <cellStyle name="Normal 6 5 2 3 3 2" xfId="3255" xr:uid="{ADDF3210-807B-4D96-BA81-40F21156B6B1}"/>
    <cellStyle name="Normal 6 5 2 3 3 3" xfId="3256" xr:uid="{C32CDC8A-5C12-47F8-9E4C-6EA356A82E58}"/>
    <cellStyle name="Normal 6 5 2 3 3 4" xfId="3257" xr:uid="{20F6E584-65D5-4299-9DE4-DBFAA30260AA}"/>
    <cellStyle name="Normal 6 5 2 3 4" xfId="3258" xr:uid="{4CFCA6B3-A1E4-47F4-8617-B9B0C6E97748}"/>
    <cellStyle name="Normal 6 5 2 3 5" xfId="3259" xr:uid="{C089552D-3808-437D-ADC3-976903B58ED2}"/>
    <cellStyle name="Normal 6 5 2 3 6" xfId="3260" xr:uid="{8D4B0A76-099B-426B-8339-AE2C759EF5A7}"/>
    <cellStyle name="Normal 6 5 2 4" xfId="653" xr:uid="{0525329F-3251-4163-9DA1-F4384DFB4667}"/>
    <cellStyle name="Normal 6 5 2 4 2" xfId="654" xr:uid="{AE995B54-A8F4-4AF8-B058-A08F8075E6B3}"/>
    <cellStyle name="Normal 6 5 2 4 2 2" xfId="3261" xr:uid="{0BFCE75D-932C-40B1-8FC7-2600A36E095F}"/>
    <cellStyle name="Normal 6 5 2 4 2 3" xfId="3262" xr:uid="{B9FE0309-003D-4CDE-8E3B-AA65A668A46D}"/>
    <cellStyle name="Normal 6 5 2 4 2 4" xfId="3263" xr:uid="{CFA7B820-FE0D-408D-9A4E-A5AFC7BB35E0}"/>
    <cellStyle name="Normal 6 5 2 4 3" xfId="3264" xr:uid="{3C1F10DD-DC72-499F-9B89-202F34F9722A}"/>
    <cellStyle name="Normal 6 5 2 4 4" xfId="3265" xr:uid="{CF586C8F-56E4-4286-826F-E2F393076C01}"/>
    <cellStyle name="Normal 6 5 2 4 5" xfId="3266" xr:uid="{D0D35BAD-4FCE-408A-A6A0-AC8BABBDB9CB}"/>
    <cellStyle name="Normal 6 5 2 5" xfId="655" xr:uid="{4593A0D5-4FA7-47E5-B6BC-25179624CC58}"/>
    <cellStyle name="Normal 6 5 2 5 2" xfId="3267" xr:uid="{F08F9D50-F531-412F-97A8-3398FA3D6754}"/>
    <cellStyle name="Normal 6 5 2 5 3" xfId="3268" xr:uid="{2F3A1EF8-9223-4DE8-BDE3-CD38FE9E0C4F}"/>
    <cellStyle name="Normal 6 5 2 5 4" xfId="3269" xr:uid="{8494737E-30A0-42FF-88BB-407593E2656C}"/>
    <cellStyle name="Normal 6 5 2 6" xfId="3270" xr:uid="{0B5B1848-1087-434F-B2F3-1875DE992197}"/>
    <cellStyle name="Normal 6 5 2 6 2" xfId="3271" xr:uid="{3139CA55-0DF6-42AB-BE74-7BE7C8BF9219}"/>
    <cellStyle name="Normal 6 5 2 6 3" xfId="3272" xr:uid="{2E1C785C-82E5-4BCC-8E4D-8939E03F5C94}"/>
    <cellStyle name="Normal 6 5 2 6 4" xfId="3273" xr:uid="{277998CD-E3ED-4894-A6E5-BF6CA5E7B521}"/>
    <cellStyle name="Normal 6 5 2 7" xfId="3274" xr:uid="{6C47FDC3-3C0E-4925-8E9E-901C9BA24216}"/>
    <cellStyle name="Normal 6 5 2 8" xfId="3275" xr:uid="{CC83C0DD-CA35-4E1E-922C-810FFF7D0F9B}"/>
    <cellStyle name="Normal 6 5 2 9" xfId="3276" xr:uid="{BCD8978E-AF28-499E-88D3-99B6F98C9D1C}"/>
    <cellStyle name="Normal 6 5 3" xfId="338" xr:uid="{8A7EEA7C-792E-4947-B1C0-6D4707AF946E}"/>
    <cellStyle name="Normal 6 5 3 2" xfId="656" xr:uid="{EEBB78F4-7C2B-4A25-B549-405FB9605A54}"/>
    <cellStyle name="Normal 6 5 3 2 2" xfId="657" xr:uid="{B6507B79-6976-4F68-BA63-FE52F2E72386}"/>
    <cellStyle name="Normal 6 5 3 2 2 2" xfId="1659" xr:uid="{A7E0CFDB-E9B3-499A-B349-7ED92C395F79}"/>
    <cellStyle name="Normal 6 5 3 2 2 2 2" xfId="1660" xr:uid="{F8315D52-3558-4A52-BB98-17629520F57C}"/>
    <cellStyle name="Normal 6 5 3 2 2 3" xfId="1661" xr:uid="{101A7470-39B3-4DBF-A898-8635DB5FD644}"/>
    <cellStyle name="Normal 6 5 3 2 2 4" xfId="3277" xr:uid="{68FEE746-10CA-460C-B31A-EBF075C39745}"/>
    <cellStyle name="Normal 6 5 3 2 3" xfId="1662" xr:uid="{A611CE1F-BD3C-4239-BD97-C7915053CC78}"/>
    <cellStyle name="Normal 6 5 3 2 3 2" xfId="1663" xr:uid="{1408A26D-0562-4AEC-A353-8C77EABF7EAD}"/>
    <cellStyle name="Normal 6 5 3 2 3 3" xfId="3278" xr:uid="{1C66062C-6EE7-49AB-8508-8AC39FFE3561}"/>
    <cellStyle name="Normal 6 5 3 2 3 4" xfId="3279" xr:uid="{D3CB95AA-2A63-4154-852C-5FE620B500D9}"/>
    <cellStyle name="Normal 6 5 3 2 4" xfId="1664" xr:uid="{CE78425E-1403-4C8C-BEE8-8368084EFA8C}"/>
    <cellStyle name="Normal 6 5 3 2 5" xfId="3280" xr:uid="{CB731980-D8E9-42A9-A961-827549CF611B}"/>
    <cellStyle name="Normal 6 5 3 2 6" xfId="3281" xr:uid="{6DB87270-4E82-444E-A4B9-362E2525DCBC}"/>
    <cellStyle name="Normal 6 5 3 3" xfId="658" xr:uid="{B45C9855-E92E-43DA-8024-9946CFBC3554}"/>
    <cellStyle name="Normal 6 5 3 3 2" xfId="1665" xr:uid="{644FF752-D851-4397-ABD7-C5A4DC412D02}"/>
    <cellStyle name="Normal 6 5 3 3 2 2" xfId="1666" xr:uid="{83CE86F1-AC8D-4FEA-BCCC-1B44B5105D1A}"/>
    <cellStyle name="Normal 6 5 3 3 2 3" xfId="3282" xr:uid="{5B45FAE1-B801-4D3D-8D8F-B4C993D6978C}"/>
    <cellStyle name="Normal 6 5 3 3 2 4" xfId="3283" xr:uid="{F18B031F-E358-4E3E-9B5B-7FB7D7942A38}"/>
    <cellStyle name="Normal 6 5 3 3 3" xfId="1667" xr:uid="{647FB54F-A0CC-489F-842A-2351E2A26523}"/>
    <cellStyle name="Normal 6 5 3 3 4" xfId="3284" xr:uid="{94E0A560-FF39-4DBB-B085-6E7AF59AA1F8}"/>
    <cellStyle name="Normal 6 5 3 3 5" xfId="3285" xr:uid="{5B96EEFB-C822-48F4-B49B-656A0B6DCF2B}"/>
    <cellStyle name="Normal 6 5 3 4" xfId="1668" xr:uid="{E7307AE8-FFCF-4D7F-B69B-D7A85FC0B18C}"/>
    <cellStyle name="Normal 6 5 3 4 2" xfId="1669" xr:uid="{22E22954-A4E0-42F7-B78B-0965EFED45A3}"/>
    <cellStyle name="Normal 6 5 3 4 3" xfId="3286" xr:uid="{2023B03B-430F-4BE1-BFF5-93A633DB90A4}"/>
    <cellStyle name="Normal 6 5 3 4 4" xfId="3287" xr:uid="{3AB90844-1511-4A13-AEEA-1F73FA6D90FB}"/>
    <cellStyle name="Normal 6 5 3 5" xfId="1670" xr:uid="{38C3B68C-39B0-4877-8D4A-9BDECC6EA1DD}"/>
    <cellStyle name="Normal 6 5 3 5 2" xfId="3288" xr:uid="{3FF9AB3C-31F9-48CE-866C-5C796F2982A0}"/>
    <cellStyle name="Normal 6 5 3 5 3" xfId="3289" xr:uid="{053E0A9C-E469-4555-99A4-DA6D8E32E0C2}"/>
    <cellStyle name="Normal 6 5 3 5 4" xfId="3290" xr:uid="{4E9ACC22-374B-4CA5-80B6-46E690A88261}"/>
    <cellStyle name="Normal 6 5 3 6" xfId="3291" xr:uid="{9FA480E4-0ACB-442D-9762-B9DC820AE032}"/>
    <cellStyle name="Normal 6 5 3 7" xfId="3292" xr:uid="{9A12C3B0-571B-43D5-8958-2EBCE3754925}"/>
    <cellStyle name="Normal 6 5 3 8" xfId="3293" xr:uid="{3C2886BD-0209-4296-9A12-CFF3321E512E}"/>
    <cellStyle name="Normal 6 5 4" xfId="339" xr:uid="{13849C90-5139-41A0-B2AD-B59BECA4D41D}"/>
    <cellStyle name="Normal 6 5 4 2" xfId="659" xr:uid="{E5ED322B-9FAE-4831-8BF2-938740DC0F0A}"/>
    <cellStyle name="Normal 6 5 4 2 2" xfId="660" xr:uid="{785757C3-ADB8-40A8-8AA6-9E51A00C0B8A}"/>
    <cellStyle name="Normal 6 5 4 2 2 2" xfId="1671" xr:uid="{52EBFCDF-C19F-4B56-84DE-E7F0052822B0}"/>
    <cellStyle name="Normal 6 5 4 2 2 3" xfId="3294" xr:uid="{7E0A7FDC-809B-4D76-A925-904851EC45FF}"/>
    <cellStyle name="Normal 6 5 4 2 2 4" xfId="3295" xr:uid="{1FAE95E7-4C05-4577-8888-26D11E9505ED}"/>
    <cellStyle name="Normal 6 5 4 2 3" xfId="1672" xr:uid="{70B19934-7039-4840-B90D-F5FCB7197C47}"/>
    <cellStyle name="Normal 6 5 4 2 4" xfId="3296" xr:uid="{D2F6610C-E8A4-463F-9062-631C15BA8689}"/>
    <cellStyle name="Normal 6 5 4 2 5" xfId="3297" xr:uid="{DAF9CE00-89CF-490F-B7EA-EE21398224C7}"/>
    <cellStyle name="Normal 6 5 4 3" xfId="661" xr:uid="{FD46156C-A4BB-4B89-B6F2-CB33857AA671}"/>
    <cellStyle name="Normal 6 5 4 3 2" xfId="1673" xr:uid="{FCCB3D6A-D463-458F-8848-2E20339E7AEB}"/>
    <cellStyle name="Normal 6 5 4 3 3" xfId="3298" xr:uid="{B86DB16D-904B-426C-A414-00F90681758C}"/>
    <cellStyle name="Normal 6 5 4 3 4" xfId="3299" xr:uid="{944BC1CB-BEAB-4C91-8A54-04EEF019D992}"/>
    <cellStyle name="Normal 6 5 4 4" xfId="1674" xr:uid="{18EDDEBD-0387-457D-AD16-85D268E8F1ED}"/>
    <cellStyle name="Normal 6 5 4 4 2" xfId="3300" xr:uid="{29D2C61C-360C-4C48-B682-5BFCE8AB7E8C}"/>
    <cellStyle name="Normal 6 5 4 4 3" xfId="3301" xr:uid="{90BC95FC-F31B-4F51-8E38-903A87E9898D}"/>
    <cellStyle name="Normal 6 5 4 4 4" xfId="3302" xr:uid="{785BE759-04D0-426E-88C4-0185588A11BD}"/>
    <cellStyle name="Normal 6 5 4 5" xfId="3303" xr:uid="{5C3E8F6D-21A0-406A-9CE1-7C4F29F0B934}"/>
    <cellStyle name="Normal 6 5 4 6" xfId="3304" xr:uid="{28881838-1269-456C-A4D3-E3A86E8534DB}"/>
    <cellStyle name="Normal 6 5 4 7" xfId="3305" xr:uid="{BBB4FFE0-7FDF-4469-AD2B-0FEF8F45E259}"/>
    <cellStyle name="Normal 6 5 5" xfId="340" xr:uid="{A74E3F5B-52BA-4623-B63A-6812C15C1CA6}"/>
    <cellStyle name="Normal 6 5 5 2" xfId="662" xr:uid="{D3E2CE56-E788-4756-BE78-8A403FE67A8D}"/>
    <cellStyle name="Normal 6 5 5 2 2" xfId="1675" xr:uid="{9128437B-06E6-4AC6-99CD-B97C38F56AE5}"/>
    <cellStyle name="Normal 6 5 5 2 3" xfId="3306" xr:uid="{E518320B-43A2-4DC5-8C2B-E5921F0D461F}"/>
    <cellStyle name="Normal 6 5 5 2 4" xfId="3307" xr:uid="{2914EFCB-9E40-4D66-ABBB-EB7AEDDC5EA9}"/>
    <cellStyle name="Normal 6 5 5 3" xfId="1676" xr:uid="{4DE6C818-6A9A-4A11-B8F4-DD261ED80243}"/>
    <cellStyle name="Normal 6 5 5 3 2" xfId="3308" xr:uid="{6F72ED13-6753-4CC5-83A2-7578C0384DE2}"/>
    <cellStyle name="Normal 6 5 5 3 3" xfId="3309" xr:uid="{CF233038-9C57-4E97-84F9-2C94B6C0122C}"/>
    <cellStyle name="Normal 6 5 5 3 4" xfId="3310" xr:uid="{5E5212F3-2A42-493C-8AB2-DA278CB0C49E}"/>
    <cellStyle name="Normal 6 5 5 4" xfId="3311" xr:uid="{26194B25-F199-417A-8FA4-DEE1DA13FCF1}"/>
    <cellStyle name="Normal 6 5 5 5" xfId="3312" xr:uid="{925C8411-493A-4BB5-910A-85266B07C819}"/>
    <cellStyle name="Normal 6 5 5 6" xfId="3313" xr:uid="{7D8D20E7-CC10-4459-B8C0-E338D025200E}"/>
    <cellStyle name="Normal 6 5 6" xfId="663" xr:uid="{D7499AD5-2DAE-404E-9B12-AC705FC584E8}"/>
    <cellStyle name="Normal 6 5 6 2" xfId="1677" xr:uid="{A827FBB8-E164-4490-8A9B-454322E9BB64}"/>
    <cellStyle name="Normal 6 5 6 2 2" xfId="3314" xr:uid="{F9CC4001-67DB-4CB4-A2EE-43147AB581C7}"/>
    <cellStyle name="Normal 6 5 6 2 3" xfId="3315" xr:uid="{D67EAD37-2553-4B5A-A0FC-E4DAF9CF60BF}"/>
    <cellStyle name="Normal 6 5 6 2 4" xfId="3316" xr:uid="{CB8BFC96-AE7C-4E8C-840D-4EDFD9678DB7}"/>
    <cellStyle name="Normal 6 5 6 3" xfId="3317" xr:uid="{C02F52B8-C334-4F5B-9B06-0846C6889484}"/>
    <cellStyle name="Normal 6 5 6 4" xfId="3318" xr:uid="{D926EA41-D35D-4ADF-8A81-E2AEC790C462}"/>
    <cellStyle name="Normal 6 5 6 5" xfId="3319" xr:uid="{3E951688-AFAA-4F23-B381-4933931579DC}"/>
    <cellStyle name="Normal 6 5 7" xfId="1678" xr:uid="{8396BCFE-E9E1-4F84-92C0-A5733837B996}"/>
    <cellStyle name="Normal 6 5 7 2" xfId="3320" xr:uid="{51F4FA82-5DB7-4DF6-B0A6-D6C6EB9D271C}"/>
    <cellStyle name="Normal 6 5 7 3" xfId="3321" xr:uid="{FC1B4EF1-4801-496D-9E59-81BD7520B047}"/>
    <cellStyle name="Normal 6 5 7 4" xfId="3322" xr:uid="{A49E29B0-4F43-4335-8BF9-97FE3F708B44}"/>
    <cellStyle name="Normal 6 5 8" xfId="3323" xr:uid="{9801FE4C-C820-4993-BC57-8B92B398B87E}"/>
    <cellStyle name="Normal 6 5 8 2" xfId="3324" xr:uid="{BF702889-3E68-409E-884D-A18184E2788F}"/>
    <cellStyle name="Normal 6 5 8 3" xfId="3325" xr:uid="{758C6C0A-753E-47E6-85D2-E6CDD038264E}"/>
    <cellStyle name="Normal 6 5 8 4" xfId="3326" xr:uid="{5F0F04C1-BFEE-4E67-9898-85BF8A129FD5}"/>
    <cellStyle name="Normal 6 5 9" xfId="3327" xr:uid="{DB3CD7B7-2B14-41D7-9877-8626249730DB}"/>
    <cellStyle name="Normal 6 6" xfId="125" xr:uid="{B42E5B16-22FE-4116-B249-79A67C8AD1AF}"/>
    <cellStyle name="Normal 6 6 2" xfId="126" xr:uid="{8FAB5046-5895-4733-B55C-DBE0A4A07BC6}"/>
    <cellStyle name="Normal 6 6 2 2" xfId="341" xr:uid="{9CA3578E-FC20-46C3-B636-77EC17A7157E}"/>
    <cellStyle name="Normal 6 6 2 2 2" xfId="664" xr:uid="{E5229AD2-528B-41E9-8180-36D58B18A6A7}"/>
    <cellStyle name="Normal 6 6 2 2 2 2" xfId="1679" xr:uid="{5667A76B-7E08-4B68-9FDA-3FB6A31821B7}"/>
    <cellStyle name="Normal 6 6 2 2 2 3" xfId="3328" xr:uid="{0C56E284-425D-44AC-A33C-E9E82F4DAB74}"/>
    <cellStyle name="Normal 6 6 2 2 2 4" xfId="3329" xr:uid="{2E410AD8-526A-4C2F-A74A-E66C7BD484BC}"/>
    <cellStyle name="Normal 6 6 2 2 3" xfId="1680" xr:uid="{D812D324-7B52-4F23-9823-7E6C44CE0992}"/>
    <cellStyle name="Normal 6 6 2 2 3 2" xfId="3330" xr:uid="{FBFAF8A5-FA8B-4581-8062-688DC1A499FD}"/>
    <cellStyle name="Normal 6 6 2 2 3 3" xfId="3331" xr:uid="{41F52F62-EF41-4253-A815-8B27B9A6E3B9}"/>
    <cellStyle name="Normal 6 6 2 2 3 4" xfId="3332" xr:uid="{CF459792-3B79-43D9-98E3-44EDCAF2887F}"/>
    <cellStyle name="Normal 6 6 2 2 4" xfId="3333" xr:uid="{53584D15-C7F4-47A7-A33E-EBB0264D403B}"/>
    <cellStyle name="Normal 6 6 2 2 5" xfId="3334" xr:uid="{D63ECB35-8726-4703-958A-73C3BA51C172}"/>
    <cellStyle name="Normal 6 6 2 2 6" xfId="3335" xr:uid="{35C2425A-6758-4560-A5E0-4497AFE77AD6}"/>
    <cellStyle name="Normal 6 6 2 3" xfId="665" xr:uid="{D3C65481-40DC-4867-B9D6-A71B4355EF7C}"/>
    <cellStyle name="Normal 6 6 2 3 2" xfId="1681" xr:uid="{63FAA325-A51A-4E53-9C09-45EBD6ACF37A}"/>
    <cellStyle name="Normal 6 6 2 3 2 2" xfId="3336" xr:uid="{06DF7C70-8F4C-44C5-A4D8-72FCD5AEDC58}"/>
    <cellStyle name="Normal 6 6 2 3 2 3" xfId="3337" xr:uid="{25F9F746-63DC-4522-9EC5-4AE23BE5C1A4}"/>
    <cellStyle name="Normal 6 6 2 3 2 4" xfId="3338" xr:uid="{4BF401E3-4A1D-40C2-B505-E6AABA901F78}"/>
    <cellStyle name="Normal 6 6 2 3 3" xfId="3339" xr:uid="{99ABE45C-BB03-4253-95D1-6F8538A6E205}"/>
    <cellStyle name="Normal 6 6 2 3 4" xfId="3340" xr:uid="{E80A4094-62B3-430B-91D0-A87D145BFD39}"/>
    <cellStyle name="Normal 6 6 2 3 5" xfId="3341" xr:uid="{A8ACC7D0-608F-4BF9-96E4-9CC22CB38F55}"/>
    <cellStyle name="Normal 6 6 2 4" xfId="1682" xr:uid="{58CE7E3B-126C-4015-947D-3F9D868C3AB0}"/>
    <cellStyle name="Normal 6 6 2 4 2" xfId="3342" xr:uid="{13E79CF1-7141-4846-925E-C46FCC32B8A2}"/>
    <cellStyle name="Normal 6 6 2 4 3" xfId="3343" xr:uid="{9555BB4E-DA9F-475E-ACC5-895A7CE184D3}"/>
    <cellStyle name="Normal 6 6 2 4 4" xfId="3344" xr:uid="{ED5145D2-1CCA-44F9-9245-F8C4B16237D2}"/>
    <cellStyle name="Normal 6 6 2 5" xfId="3345" xr:uid="{EA9D3119-F37F-44A4-92D2-817780082428}"/>
    <cellStyle name="Normal 6 6 2 5 2" xfId="3346" xr:uid="{D066F005-0DD7-4FD4-B1C0-8E0C560052DC}"/>
    <cellStyle name="Normal 6 6 2 5 3" xfId="3347" xr:uid="{CF32AB7E-81DA-4C69-A69F-76A3A181A44E}"/>
    <cellStyle name="Normal 6 6 2 5 4" xfId="3348" xr:uid="{83F79302-06A0-4162-9121-104005248F00}"/>
    <cellStyle name="Normal 6 6 2 6" xfId="3349" xr:uid="{35C12906-3A9B-4D8F-82DC-C7E4F9DA4C87}"/>
    <cellStyle name="Normal 6 6 2 7" xfId="3350" xr:uid="{FDE59F28-8CB9-41DA-A2C3-E0DF8C3068CC}"/>
    <cellStyle name="Normal 6 6 2 8" xfId="3351" xr:uid="{CF651B99-5C58-40C6-BEFD-97FC855BAF83}"/>
    <cellStyle name="Normal 6 6 3" xfId="342" xr:uid="{FFFFCD5D-3FA3-4410-9AF5-AA52115081DE}"/>
    <cellStyle name="Normal 6 6 3 2" xfId="666" xr:uid="{2E9F0DFA-1625-43F8-8D65-AF17AAA8FA0A}"/>
    <cellStyle name="Normal 6 6 3 2 2" xfId="667" xr:uid="{6DB7094A-FCD6-4F09-8DD4-2371F0E69488}"/>
    <cellStyle name="Normal 6 6 3 2 3" xfId="3352" xr:uid="{B1571FCB-7458-4784-82AE-A821558D0ED8}"/>
    <cellStyle name="Normal 6 6 3 2 4" xfId="3353" xr:uid="{23192A13-F3B0-40FA-B691-6643AA98B7A7}"/>
    <cellStyle name="Normal 6 6 3 3" xfId="668" xr:uid="{2EF2CE17-9408-4727-9521-66F9D298F97D}"/>
    <cellStyle name="Normal 6 6 3 3 2" xfId="3354" xr:uid="{0670BF47-D396-42F2-B5D9-C7FE975C6A56}"/>
    <cellStyle name="Normal 6 6 3 3 3" xfId="3355" xr:uid="{A699B004-ABDF-4D7E-BE4F-5BF07BCF5D1D}"/>
    <cellStyle name="Normal 6 6 3 3 4" xfId="3356" xr:uid="{C729DCA1-EC25-4EC1-B4BB-0A31E4297C7B}"/>
    <cellStyle name="Normal 6 6 3 4" xfId="3357" xr:uid="{95742302-7898-4C55-A059-37EF36918B28}"/>
    <cellStyle name="Normal 6 6 3 5" xfId="3358" xr:uid="{504DD3BE-43F2-43E5-8481-A8E712485515}"/>
    <cellStyle name="Normal 6 6 3 6" xfId="3359" xr:uid="{FC88C6D0-82E2-480C-9B99-67288C9428C5}"/>
    <cellStyle name="Normal 6 6 4" xfId="343" xr:uid="{F27FED38-42E6-4B2C-A2B0-0C1F203FC566}"/>
    <cellStyle name="Normal 6 6 4 2" xfId="669" xr:uid="{84B057E1-0B10-44AF-A558-291A53E58C3F}"/>
    <cellStyle name="Normal 6 6 4 2 2" xfId="3360" xr:uid="{A2083487-FDCD-488E-BE06-DC272F714FC0}"/>
    <cellStyle name="Normal 6 6 4 2 3" xfId="3361" xr:uid="{34204A76-7CA7-4CEA-A9DB-08122D1B5D4A}"/>
    <cellStyle name="Normal 6 6 4 2 4" xfId="3362" xr:uid="{49C92488-B731-42D2-96BE-81DF52340127}"/>
    <cellStyle name="Normal 6 6 4 3" xfId="3363" xr:uid="{08B0F311-598E-4A5E-B7BF-11335C74BC26}"/>
    <cellStyle name="Normal 6 6 4 4" xfId="3364" xr:uid="{04B8AABB-FB08-48ED-A1B1-426D77266799}"/>
    <cellStyle name="Normal 6 6 4 5" xfId="3365" xr:uid="{9D53CBCA-1B62-4E9D-ADF0-9F9F7C9B00C4}"/>
    <cellStyle name="Normal 6 6 5" xfId="670" xr:uid="{63F1C767-CA4A-463F-8AB2-A637926EB9ED}"/>
    <cellStyle name="Normal 6 6 5 2" xfId="3366" xr:uid="{EFED2642-62A0-4687-9DE3-30AC5DBA16AE}"/>
    <cellStyle name="Normal 6 6 5 3" xfId="3367" xr:uid="{99A85A3C-FD5A-4492-92D4-404322D21110}"/>
    <cellStyle name="Normal 6 6 5 4" xfId="3368" xr:uid="{18911EA8-D1FB-407D-A7AA-10130E36CAC3}"/>
    <cellStyle name="Normal 6 6 6" xfId="3369" xr:uid="{BC86D134-9377-4F2E-9DEC-7EF00D867ABF}"/>
    <cellStyle name="Normal 6 6 6 2" xfId="3370" xr:uid="{F8C0A7BA-4349-428A-A4DB-D4A96D7AA883}"/>
    <cellStyle name="Normal 6 6 6 3" xfId="3371" xr:uid="{72F77F6A-46EC-47B3-964E-70D0AF83813D}"/>
    <cellStyle name="Normal 6 6 6 4" xfId="3372" xr:uid="{949D46E6-41D6-45E4-AF75-9B379E136038}"/>
    <cellStyle name="Normal 6 6 7" xfId="3373" xr:uid="{D9FDEBD0-29E1-4F5C-A1F7-5C65FB6EE278}"/>
    <cellStyle name="Normal 6 6 8" xfId="3374" xr:uid="{012E7178-4463-4E3C-A9F3-5DC206F66C43}"/>
    <cellStyle name="Normal 6 6 9" xfId="3375" xr:uid="{5A3FE098-4D89-463C-9FEC-1449BBFEAAE5}"/>
    <cellStyle name="Normal 6 7" xfId="127" xr:uid="{B3E5E8EF-D80D-4101-9F9B-2415CF4A3611}"/>
    <cellStyle name="Normal 6 7 2" xfId="344" xr:uid="{ED4500D7-46B4-4DF8-9660-69CCC99327A5}"/>
    <cellStyle name="Normal 6 7 2 2" xfId="671" xr:uid="{36293867-564E-4C0E-B0FB-415A469B935E}"/>
    <cellStyle name="Normal 6 7 2 2 2" xfId="1683" xr:uid="{96A9190A-FC9B-4FBA-B0D4-655610CA51F3}"/>
    <cellStyle name="Normal 6 7 2 2 2 2" xfId="1684" xr:uid="{305FADD2-7C45-4B4E-9A9B-28FFAE6BD921}"/>
    <cellStyle name="Normal 6 7 2 2 3" xfId="1685" xr:uid="{3C9AD379-F850-45A1-B629-FAF25CC1F5B1}"/>
    <cellStyle name="Normal 6 7 2 2 4" xfId="3376" xr:uid="{7DF01B5C-5C45-4F26-8792-3520C2DFCB65}"/>
    <cellStyle name="Normal 6 7 2 3" xfId="1686" xr:uid="{2FAE1803-00A3-49C8-AC44-6D8FBFCF57D2}"/>
    <cellStyle name="Normal 6 7 2 3 2" xfId="1687" xr:uid="{B4AB2B12-0994-4037-BD8E-DF337E0F2B65}"/>
    <cellStyle name="Normal 6 7 2 3 3" xfId="3377" xr:uid="{1831B52A-B1B6-4DE6-9C49-4104A16AA3E3}"/>
    <cellStyle name="Normal 6 7 2 3 4" xfId="3378" xr:uid="{9DD86127-4154-4A48-BBA3-532F9F839AC3}"/>
    <cellStyle name="Normal 6 7 2 4" xfId="1688" xr:uid="{F6C0F6B8-5A31-4B48-AFB1-3F477C54331C}"/>
    <cellStyle name="Normal 6 7 2 5" xfId="3379" xr:uid="{73AF86AA-C2C0-4328-A0F6-0E299401AD5E}"/>
    <cellStyle name="Normal 6 7 2 6" xfId="3380" xr:uid="{7C6A00F6-B4F5-4AC7-88F2-94B9D15FAA42}"/>
    <cellStyle name="Normal 6 7 3" xfId="672" xr:uid="{0075CE71-8CC2-4CD7-9825-54BDF89EB41F}"/>
    <cellStyle name="Normal 6 7 3 2" xfId="1689" xr:uid="{8A23BBF7-0B87-4444-93E3-95B9B5F6BA85}"/>
    <cellStyle name="Normal 6 7 3 2 2" xfId="1690" xr:uid="{75A42286-D27F-46DA-9D5C-83B4623EB6B9}"/>
    <cellStyle name="Normal 6 7 3 2 3" xfId="3381" xr:uid="{FF46B6B4-18C0-4462-888B-BFD7F04EEAA7}"/>
    <cellStyle name="Normal 6 7 3 2 4" xfId="3382" xr:uid="{5E56B249-7EF0-4797-91BE-D8910B8746F4}"/>
    <cellStyle name="Normal 6 7 3 3" xfId="1691" xr:uid="{BBD42A1D-339E-44A3-B8BB-2BB185ABF6BC}"/>
    <cellStyle name="Normal 6 7 3 4" xfId="3383" xr:uid="{DE4FCDCD-F753-45F6-B3A7-22A33A496936}"/>
    <cellStyle name="Normal 6 7 3 5" xfId="3384" xr:uid="{AE352D8D-F2DB-4446-8697-DFA5222F5DF5}"/>
    <cellStyle name="Normal 6 7 4" xfId="1692" xr:uid="{7BB8724A-73A0-4357-ABFE-7540EC4A12B6}"/>
    <cellStyle name="Normal 6 7 4 2" xfId="1693" xr:uid="{9F690E9A-10BD-48BE-B3E2-48922C1C3B91}"/>
    <cellStyle name="Normal 6 7 4 3" xfId="3385" xr:uid="{3FFF00F1-47F4-40A2-AA21-42B1C66F7C54}"/>
    <cellStyle name="Normal 6 7 4 4" xfId="3386" xr:uid="{869D8FB1-E9CB-4FF4-9FD8-29B370110506}"/>
    <cellStyle name="Normal 6 7 5" xfId="1694" xr:uid="{CF323C53-9197-4BF9-861A-ABC985C4084C}"/>
    <cellStyle name="Normal 6 7 5 2" xfId="3387" xr:uid="{A56241F9-1E12-4596-BD8A-6E6077A98860}"/>
    <cellStyle name="Normal 6 7 5 3" xfId="3388" xr:uid="{694D9713-F3B0-4725-A669-35249D43E110}"/>
    <cellStyle name="Normal 6 7 5 4" xfId="3389" xr:uid="{8F875960-B5EE-4249-867A-E25619EF2E15}"/>
    <cellStyle name="Normal 6 7 6" xfId="3390" xr:uid="{4DD3CE8D-BC84-4545-B3B6-BB849D49FF01}"/>
    <cellStyle name="Normal 6 7 7" xfId="3391" xr:uid="{3E21BD7F-7B92-4B0E-ABF8-7EBD9D6F65B3}"/>
    <cellStyle name="Normal 6 7 8" xfId="3392" xr:uid="{063E62A9-E476-4405-8517-BF06336AF6A2}"/>
    <cellStyle name="Normal 6 8" xfId="345" xr:uid="{E3B36D30-0EDB-43FC-974D-A681604B5D46}"/>
    <cellStyle name="Normal 6 8 2" xfId="673" xr:uid="{94162293-50C0-4DFF-973B-F849D82EE243}"/>
    <cellStyle name="Normal 6 8 2 2" xfId="674" xr:uid="{D96C2234-2940-4B13-9109-A4540E94E832}"/>
    <cellStyle name="Normal 6 8 2 2 2" xfId="1695" xr:uid="{71BD462B-BC7C-4F29-8A00-2CCB4E5369BE}"/>
    <cellStyle name="Normal 6 8 2 2 3" xfId="3393" xr:uid="{6DAA4F83-543B-4754-AC97-FD570FB76E7F}"/>
    <cellStyle name="Normal 6 8 2 2 4" xfId="3394" xr:uid="{C0307E68-09E5-4E08-A7EF-D926B7823FB6}"/>
    <cellStyle name="Normal 6 8 2 3" xfId="1696" xr:uid="{BC64853F-AFB9-499D-B2AC-BCE290B05E4F}"/>
    <cellStyle name="Normal 6 8 2 4" xfId="3395" xr:uid="{532568D9-ABFE-4281-8BA2-94FE48709813}"/>
    <cellStyle name="Normal 6 8 2 5" xfId="3396" xr:uid="{BE98B866-37BB-45AF-91E3-24DC23445606}"/>
    <cellStyle name="Normal 6 8 3" xfId="675" xr:uid="{4DA40326-D79E-4B4F-9DDB-E0C89EAE6D64}"/>
    <cellStyle name="Normal 6 8 3 2" xfId="1697" xr:uid="{03D2D915-761B-4EF2-A8A5-EE39821DCF41}"/>
    <cellStyle name="Normal 6 8 3 3" xfId="3397" xr:uid="{F24023B1-BA61-446B-B0E1-11F8CFE37E93}"/>
    <cellStyle name="Normal 6 8 3 4" xfId="3398" xr:uid="{0620EB44-F291-4D4B-97CA-2B88F46D03CB}"/>
    <cellStyle name="Normal 6 8 4" xfId="1698" xr:uid="{57604ED9-251D-4180-AE26-941CEE4FD2FF}"/>
    <cellStyle name="Normal 6 8 4 2" xfId="3399" xr:uid="{5169C8CF-18A8-4D9A-B3D1-21E25CE80751}"/>
    <cellStyle name="Normal 6 8 4 3" xfId="3400" xr:uid="{BC42F070-D241-43AC-93E6-64C93072F5E2}"/>
    <cellStyle name="Normal 6 8 4 4" xfId="3401" xr:uid="{256EADD7-B517-4E48-8748-138009953848}"/>
    <cellStyle name="Normal 6 8 5" xfId="3402" xr:uid="{467C1B93-933A-4413-8DF6-E246736B8D3A}"/>
    <cellStyle name="Normal 6 8 6" xfId="3403" xr:uid="{EE4CEAEC-83DE-42D3-B175-A2B784A2AABE}"/>
    <cellStyle name="Normal 6 8 7" xfId="3404" xr:uid="{BC68A618-C422-43D3-AEEA-622925AD6638}"/>
    <cellStyle name="Normal 6 9" xfId="346" xr:uid="{80F4AE4E-3A85-4332-AFBD-097DE6941B79}"/>
    <cellStyle name="Normal 6 9 2" xfId="676" xr:uid="{6D98C333-CC3E-49A1-9FF0-C007D7136D08}"/>
    <cellStyle name="Normal 6 9 2 2" xfId="1699" xr:uid="{9EFCF504-27E5-46BB-AA16-E955BBFC8A0F}"/>
    <cellStyle name="Normal 6 9 2 3" xfId="3405" xr:uid="{931BE2C2-3D68-47E3-9C62-DADD44AF9E3D}"/>
    <cellStyle name="Normal 6 9 2 4" xfId="3406" xr:uid="{F9E4C7EF-857B-4B97-991A-555392824F20}"/>
    <cellStyle name="Normal 6 9 3" xfId="1700" xr:uid="{45265046-A4DB-4293-961A-705011EB0636}"/>
    <cellStyle name="Normal 6 9 3 2" xfId="3407" xr:uid="{7FE52D88-EB1D-49C0-B1D2-A3A59BAA153B}"/>
    <cellStyle name="Normal 6 9 3 3" xfId="3408" xr:uid="{E834337C-D066-4122-9AB5-D57E566B67E2}"/>
    <cellStyle name="Normal 6 9 3 4" xfId="3409" xr:uid="{9FA26E7E-7067-45EA-A86C-F2BB8B2276B9}"/>
    <cellStyle name="Normal 6 9 4" xfId="3410" xr:uid="{02363E6C-4DA2-494D-826B-43DD209C4A84}"/>
    <cellStyle name="Normal 6 9 5" xfId="3411" xr:uid="{CD8DD763-823B-4F34-AFD8-A7A45C82E7D0}"/>
    <cellStyle name="Normal 6 9 6" xfId="3412" xr:uid="{631A89A0-7CE3-484E-9542-72BD83C090D4}"/>
    <cellStyle name="Normal 7" xfId="128" xr:uid="{0E5EC458-A67F-4ACC-8AF9-A26C7FF73A53}"/>
    <cellStyle name="Normal 7 10" xfId="1701" xr:uid="{9BAA3352-2C3E-432E-AC93-F9F244881C88}"/>
    <cellStyle name="Normal 7 10 2" xfId="3413" xr:uid="{6FEE3B96-6BBE-49B2-BF1C-19EA63C50E9E}"/>
    <cellStyle name="Normal 7 10 3" xfId="3414" xr:uid="{07F7041C-89FD-4169-9F44-EE3BBF55F255}"/>
    <cellStyle name="Normal 7 10 4" xfId="3415" xr:uid="{D6E2E10D-9FB4-4ADF-BEA5-54111F109367}"/>
    <cellStyle name="Normal 7 11" xfId="3416" xr:uid="{26881B93-0D72-454A-BA0D-5EF4546C1AFA}"/>
    <cellStyle name="Normal 7 11 2" xfId="3417" xr:uid="{A7234143-0354-40B7-B0F3-D19B0DF0C573}"/>
    <cellStyle name="Normal 7 11 3" xfId="3418" xr:uid="{175D50A4-8B82-4595-8A10-0A08C9E2054A}"/>
    <cellStyle name="Normal 7 11 4" xfId="3419" xr:uid="{41B6A2D8-9167-4D40-B231-997CE6D5F7A4}"/>
    <cellStyle name="Normal 7 12" xfId="3420" xr:uid="{C58F42FE-AF8E-4C07-A4F4-69010B6B39B2}"/>
    <cellStyle name="Normal 7 12 2" xfId="3421" xr:uid="{6AE58711-B474-4928-84BD-629EDB977FB9}"/>
    <cellStyle name="Normal 7 13" xfId="3422" xr:uid="{5FFB13EE-1DDE-48AA-B1CB-76D8F421C3B4}"/>
    <cellStyle name="Normal 7 14" xfId="3423" xr:uid="{9914D2BE-EADE-4267-B0FE-898A781D1892}"/>
    <cellStyle name="Normal 7 15" xfId="3424" xr:uid="{8C668E30-4F2C-4A57-97E0-8C871275B1C8}"/>
    <cellStyle name="Normal 7 2" xfId="129" xr:uid="{320BE2C5-C881-434A-892E-BABB00D14E48}"/>
    <cellStyle name="Normal 7 2 10" xfId="3425" xr:uid="{3896290E-D1FF-48D4-BC63-22F8EFD7991E}"/>
    <cellStyle name="Normal 7 2 11" xfId="3426" xr:uid="{5D615039-746F-4F36-BC32-E6FE3181F589}"/>
    <cellStyle name="Normal 7 2 2" xfId="130" xr:uid="{7A43A0F3-E5E2-4F97-91CC-883FC946651D}"/>
    <cellStyle name="Normal 7 2 2 2" xfId="131" xr:uid="{7BC4DA34-7E22-4A99-B511-E44EBE1E8E72}"/>
    <cellStyle name="Normal 7 2 2 2 2" xfId="347" xr:uid="{A6E7A5EC-AF8D-4391-8835-4869C4CDBC8D}"/>
    <cellStyle name="Normal 7 2 2 2 2 2" xfId="677" xr:uid="{D4F412D2-5039-4539-B468-69747796EC72}"/>
    <cellStyle name="Normal 7 2 2 2 2 2 2" xfId="678" xr:uid="{007F7279-2B15-46AB-90EE-9F7109F00E01}"/>
    <cellStyle name="Normal 7 2 2 2 2 2 2 2" xfId="1702" xr:uid="{03873F5D-3864-4C8D-AEA0-3B2C576D1EBE}"/>
    <cellStyle name="Normal 7 2 2 2 2 2 2 2 2" xfId="1703" xr:uid="{CFF48319-685D-4CD7-B567-0867678DB834}"/>
    <cellStyle name="Normal 7 2 2 2 2 2 2 3" xfId="1704" xr:uid="{60EA05CD-8C2F-4C65-8FC3-C68AFF75662D}"/>
    <cellStyle name="Normal 7 2 2 2 2 2 3" xfId="1705" xr:uid="{FCA87960-7347-4497-B2E1-C0238006886B}"/>
    <cellStyle name="Normal 7 2 2 2 2 2 3 2" xfId="1706" xr:uid="{CF1D26E8-1A1B-427D-8517-F8258D6BA7CA}"/>
    <cellStyle name="Normal 7 2 2 2 2 2 4" xfId="1707" xr:uid="{B59821F1-AE76-44F3-9C7E-314B3ABBE2AD}"/>
    <cellStyle name="Normal 7 2 2 2 2 3" xfId="679" xr:uid="{5A703D89-74E3-4443-9596-7B92E90898FA}"/>
    <cellStyle name="Normal 7 2 2 2 2 3 2" xfId="1708" xr:uid="{6DDD08C8-438F-4A1C-975F-103BEDE5D11E}"/>
    <cellStyle name="Normal 7 2 2 2 2 3 2 2" xfId="1709" xr:uid="{832857A2-D10E-49FC-A60F-0E851B72D490}"/>
    <cellStyle name="Normal 7 2 2 2 2 3 3" xfId="1710" xr:uid="{D545698C-6738-4A19-B5A8-E5B6BB771CFD}"/>
    <cellStyle name="Normal 7 2 2 2 2 3 4" xfId="3427" xr:uid="{30F79310-3483-4511-8CE5-FB1B7642D4E4}"/>
    <cellStyle name="Normal 7 2 2 2 2 4" xfId="1711" xr:uid="{37128C41-F4AA-4CFE-A481-66B2AAE2A31E}"/>
    <cellStyle name="Normal 7 2 2 2 2 4 2" xfId="1712" xr:uid="{35174D21-1607-4895-A994-47A5B05C9B14}"/>
    <cellStyle name="Normal 7 2 2 2 2 5" xfId="1713" xr:uid="{B02B04D8-1E9D-4D0E-B607-E323455E4717}"/>
    <cellStyle name="Normal 7 2 2 2 2 6" xfId="3428" xr:uid="{34E00C05-52A7-4C36-9010-2B3F86AA90A7}"/>
    <cellStyle name="Normal 7 2 2 2 3" xfId="348" xr:uid="{8710A4DA-D42B-46DD-9A1A-EDF72CDF1991}"/>
    <cellStyle name="Normal 7 2 2 2 3 2" xfId="680" xr:uid="{580C1B7D-AA9F-4B3C-AC7D-8504A92E49D7}"/>
    <cellStyle name="Normal 7 2 2 2 3 2 2" xfId="681" xr:uid="{21B0A229-31F9-4F29-B81A-1520AF7C0F2E}"/>
    <cellStyle name="Normal 7 2 2 2 3 2 2 2" xfId="1714" xr:uid="{51246590-4831-4511-90EC-A2D9BBC5409C}"/>
    <cellStyle name="Normal 7 2 2 2 3 2 2 2 2" xfId="1715" xr:uid="{5F307FCD-BA6B-45C5-97C7-E9A86AFE769C}"/>
    <cellStyle name="Normal 7 2 2 2 3 2 2 3" xfId="1716" xr:uid="{99AD6C4E-F6CA-4EA9-A54C-B6FEF9F70162}"/>
    <cellStyle name="Normal 7 2 2 2 3 2 3" xfId="1717" xr:uid="{889A2B8A-ADEF-4F51-AB02-A1657880F268}"/>
    <cellStyle name="Normal 7 2 2 2 3 2 3 2" xfId="1718" xr:uid="{2986CBAD-78E7-46BA-B461-0E5BB4681DC1}"/>
    <cellStyle name="Normal 7 2 2 2 3 2 4" xfId="1719" xr:uid="{D3F4F733-79E5-4115-B71E-BA38D4F9F4A4}"/>
    <cellStyle name="Normal 7 2 2 2 3 3" xfId="682" xr:uid="{C49CE261-80CE-44BC-B5C1-983D34857A7B}"/>
    <cellStyle name="Normal 7 2 2 2 3 3 2" xfId="1720" xr:uid="{708BAC2D-B843-4587-8C77-154B47BDF918}"/>
    <cellStyle name="Normal 7 2 2 2 3 3 2 2" xfId="1721" xr:uid="{AF103DB7-F35C-4B1A-828D-1C11EEBE682F}"/>
    <cellStyle name="Normal 7 2 2 2 3 3 3" xfId="1722" xr:uid="{F9FC177C-4BDE-4B42-8C1C-E286ADE74CB5}"/>
    <cellStyle name="Normal 7 2 2 2 3 4" xfId="1723" xr:uid="{76181CB8-6AAC-4CE2-8474-EED1BA85CA36}"/>
    <cellStyle name="Normal 7 2 2 2 3 4 2" xfId="1724" xr:uid="{ED2AF55C-CADA-4B79-871A-9A966CBAE9F4}"/>
    <cellStyle name="Normal 7 2 2 2 3 5" xfId="1725" xr:uid="{F4BFCE7A-62CF-4236-8B2D-DE4C46307A70}"/>
    <cellStyle name="Normal 7 2 2 2 4" xfId="683" xr:uid="{3C447219-4E3A-4983-9D48-26689D53F15C}"/>
    <cellStyle name="Normal 7 2 2 2 4 2" xfId="684" xr:uid="{065025E0-6D29-463C-8DBF-99D8CFE64B67}"/>
    <cellStyle name="Normal 7 2 2 2 4 2 2" xfId="1726" xr:uid="{48CFA415-44EA-4A99-837E-C45127BFC871}"/>
    <cellStyle name="Normal 7 2 2 2 4 2 2 2" xfId="1727" xr:uid="{D9CB36B8-BFA8-4473-ADFE-080ABB32A5F1}"/>
    <cellStyle name="Normal 7 2 2 2 4 2 3" xfId="1728" xr:uid="{3AF59E2D-D3E2-4218-BDFA-FF04AE5565CB}"/>
    <cellStyle name="Normal 7 2 2 2 4 3" xfId="1729" xr:uid="{A67F3500-4EF7-42AB-93C9-97373C23D549}"/>
    <cellStyle name="Normal 7 2 2 2 4 3 2" xfId="1730" xr:uid="{FF05C3DD-5703-4A64-8534-52E79560D82C}"/>
    <cellStyle name="Normal 7 2 2 2 4 4" xfId="1731" xr:uid="{75C1320A-71F4-4182-8676-163FD5259638}"/>
    <cellStyle name="Normal 7 2 2 2 5" xfId="685" xr:uid="{4FB78D66-AE5D-45AF-A8D7-109C3D968C50}"/>
    <cellStyle name="Normal 7 2 2 2 5 2" xfId="1732" xr:uid="{2B128829-238A-43A1-9817-46F703C038F4}"/>
    <cellStyle name="Normal 7 2 2 2 5 2 2" xfId="1733" xr:uid="{BA343E91-B4FE-479B-A7CC-D034589DE584}"/>
    <cellStyle name="Normal 7 2 2 2 5 3" xfId="1734" xr:uid="{2AC8B8BE-A1DF-48F6-9603-F2A98E572739}"/>
    <cellStyle name="Normal 7 2 2 2 5 4" xfId="3429" xr:uid="{5362E7D4-7E6E-4DFE-A1B5-98D80784B1FC}"/>
    <cellStyle name="Normal 7 2 2 2 6" xfId="1735" xr:uid="{1263329B-AA55-46E3-B0D0-6758FFAD13D0}"/>
    <cellStyle name="Normal 7 2 2 2 6 2" xfId="1736" xr:uid="{DAC2ECB9-153D-418D-BA01-6D830B317928}"/>
    <cellStyle name="Normal 7 2 2 2 7" xfId="1737" xr:uid="{C319F0A8-E09F-40C8-8A7D-5A75772C1313}"/>
    <cellStyle name="Normal 7 2 2 2 8" xfId="3430" xr:uid="{17CA549F-4962-45CF-B2FA-2BDE3D8E6F62}"/>
    <cellStyle name="Normal 7 2 2 3" xfId="349" xr:uid="{6EA0F411-9A37-44BA-8552-933201EA4CA9}"/>
    <cellStyle name="Normal 7 2 2 3 2" xfId="686" xr:uid="{0460F61D-2EE5-47C6-B9ED-18B15179423A}"/>
    <cellStyle name="Normal 7 2 2 3 2 2" xfId="687" xr:uid="{EBEBF3AB-BA28-45FB-A3C3-A6D9E5DF2681}"/>
    <cellStyle name="Normal 7 2 2 3 2 2 2" xfId="1738" xr:uid="{6A453BD4-006D-4FB5-98AC-379194E1DB3B}"/>
    <cellStyle name="Normal 7 2 2 3 2 2 2 2" xfId="1739" xr:uid="{89776B43-6432-4F80-8B45-67CBF06A5A0D}"/>
    <cellStyle name="Normal 7 2 2 3 2 2 3" xfId="1740" xr:uid="{B7758283-9C6F-48FD-B13A-CD54FDD91547}"/>
    <cellStyle name="Normal 7 2 2 3 2 3" xfId="1741" xr:uid="{19464E10-1F51-4A74-86EA-52BFC193E481}"/>
    <cellStyle name="Normal 7 2 2 3 2 3 2" xfId="1742" xr:uid="{D7692270-D2BA-4D9A-94B6-8F83D990EDF2}"/>
    <cellStyle name="Normal 7 2 2 3 2 4" xfId="1743" xr:uid="{B2E2555C-0B09-4985-8C3D-31751F2A4FB5}"/>
    <cellStyle name="Normal 7 2 2 3 3" xfId="688" xr:uid="{A05B7A63-35CC-4161-8776-E4A8CE431B65}"/>
    <cellStyle name="Normal 7 2 2 3 3 2" xfId="1744" xr:uid="{2BCFAA1A-1BF0-4E15-A7F8-BE74E5AFBD35}"/>
    <cellStyle name="Normal 7 2 2 3 3 2 2" xfId="1745" xr:uid="{D9236326-84A0-422D-A689-C215F3C97AAB}"/>
    <cellStyle name="Normal 7 2 2 3 3 3" xfId="1746" xr:uid="{F0E17A2C-E458-464D-A1EE-9F77C7398726}"/>
    <cellStyle name="Normal 7 2 2 3 3 4" xfId="3431" xr:uid="{185038F5-32BA-48AA-8A8E-A5C17B3E778E}"/>
    <cellStyle name="Normal 7 2 2 3 4" xfId="1747" xr:uid="{4E7036B9-CE36-4564-80EA-3731E130D74A}"/>
    <cellStyle name="Normal 7 2 2 3 4 2" xfId="1748" xr:uid="{C162E2A9-DC15-4306-816B-06EA48977FA7}"/>
    <cellStyle name="Normal 7 2 2 3 5" xfId="1749" xr:uid="{49D63471-2339-4DFF-9D61-7DB31FAD4C3F}"/>
    <cellStyle name="Normal 7 2 2 3 6" xfId="3432" xr:uid="{F3423CBB-F5E5-4D7B-B144-A2839E650200}"/>
    <cellStyle name="Normal 7 2 2 4" xfId="350" xr:uid="{931289BF-5605-43BB-89BA-F152AE9550A4}"/>
    <cellStyle name="Normal 7 2 2 4 2" xfId="689" xr:uid="{9AEB9DFE-770B-41C4-96D8-925271273B51}"/>
    <cellStyle name="Normal 7 2 2 4 2 2" xfId="690" xr:uid="{0B469051-0E5C-4B80-A30D-E674B12F839A}"/>
    <cellStyle name="Normal 7 2 2 4 2 2 2" xfId="1750" xr:uid="{30B38155-4739-4ADE-A6C9-D595D73ADDC3}"/>
    <cellStyle name="Normal 7 2 2 4 2 2 2 2" xfId="1751" xr:uid="{4F721B8E-DE5A-483C-A2AD-72C6DE66B598}"/>
    <cellStyle name="Normal 7 2 2 4 2 2 3" xfId="1752" xr:uid="{FABC251F-1EAF-4963-9FE0-0F64E67302DC}"/>
    <cellStyle name="Normal 7 2 2 4 2 3" xfId="1753" xr:uid="{81110057-713F-49D2-BCD0-17CA1E81C046}"/>
    <cellStyle name="Normal 7 2 2 4 2 3 2" xfId="1754" xr:uid="{69C96144-CFB7-402A-BFD4-F42389BD5B8C}"/>
    <cellStyle name="Normal 7 2 2 4 2 4" xfId="1755" xr:uid="{BBE341FD-82A1-4AEE-B0EE-F3EF5B8E89DE}"/>
    <cellStyle name="Normal 7 2 2 4 3" xfId="691" xr:uid="{82198DDB-259A-450D-AD1A-DA7559964C39}"/>
    <cellStyle name="Normal 7 2 2 4 3 2" xfId="1756" xr:uid="{0D0AF94D-0AA6-4A5F-AE44-F9BD338DFAF1}"/>
    <cellStyle name="Normal 7 2 2 4 3 2 2" xfId="1757" xr:uid="{8F89E591-2BB0-472E-9FE9-A5215D88D944}"/>
    <cellStyle name="Normal 7 2 2 4 3 3" xfId="1758" xr:uid="{6B490600-2E74-4A08-8665-0919392DEF46}"/>
    <cellStyle name="Normal 7 2 2 4 4" xfId="1759" xr:uid="{D9BD01CD-2CC9-4A6A-8A2B-B0D2082B0F50}"/>
    <cellStyle name="Normal 7 2 2 4 4 2" xfId="1760" xr:uid="{96F0F1AD-8B79-424B-9F90-CB95DE1069BE}"/>
    <cellStyle name="Normal 7 2 2 4 5" xfId="1761" xr:uid="{FA813609-3F9F-4372-8805-FDF4B333EC1C}"/>
    <cellStyle name="Normal 7 2 2 5" xfId="351" xr:uid="{938A5D15-C9F1-47AA-BC17-325982C4ECC9}"/>
    <cellStyle name="Normal 7 2 2 5 2" xfId="692" xr:uid="{7FA46D6B-6479-4C62-8813-FA20B9C237BA}"/>
    <cellStyle name="Normal 7 2 2 5 2 2" xfId="1762" xr:uid="{6F183324-8043-4D3B-BBC1-3C72BDC10B7F}"/>
    <cellStyle name="Normal 7 2 2 5 2 2 2" xfId="1763" xr:uid="{CDBEFFBC-F7B0-48EF-994B-EFDC97697FFA}"/>
    <cellStyle name="Normal 7 2 2 5 2 3" xfId="1764" xr:uid="{A78CBEB7-91AA-4DE3-98B0-3CDC1C9291CF}"/>
    <cellStyle name="Normal 7 2 2 5 3" xfId="1765" xr:uid="{38554415-F262-41C9-8BF4-42AECFB5A9A7}"/>
    <cellStyle name="Normal 7 2 2 5 3 2" xfId="1766" xr:uid="{1EDBFD07-8323-49A6-A414-556598163B37}"/>
    <cellStyle name="Normal 7 2 2 5 4" xfId="1767" xr:uid="{189EAC0A-7114-4996-BDCF-78E4D1202698}"/>
    <cellStyle name="Normal 7 2 2 6" xfId="693" xr:uid="{D937E3B6-3F9A-41D6-BF0F-AB1FA3F4A224}"/>
    <cellStyle name="Normal 7 2 2 6 2" xfId="1768" xr:uid="{818A7172-D27B-4349-9445-78BB35E70434}"/>
    <cellStyle name="Normal 7 2 2 6 2 2" xfId="1769" xr:uid="{6E9AADF2-EE30-4020-BDA6-9B109443D9AA}"/>
    <cellStyle name="Normal 7 2 2 6 3" xfId="1770" xr:uid="{804B5F35-8D5C-4293-9E4C-1C0EF522EF8F}"/>
    <cellStyle name="Normal 7 2 2 6 4" xfId="3433" xr:uid="{63A957A2-D775-4300-A208-61A7B9035A99}"/>
    <cellStyle name="Normal 7 2 2 7" xfId="1771" xr:uid="{D29FDD5D-FACC-4076-95CC-F85E8B5CFC33}"/>
    <cellStyle name="Normal 7 2 2 7 2" xfId="1772" xr:uid="{4D54D6A3-1FFF-4335-B5BD-062123FADE17}"/>
    <cellStyle name="Normal 7 2 2 8" xfId="1773" xr:uid="{E9B12B65-A4B5-4DC0-8CF4-0ACD5C0880A0}"/>
    <cellStyle name="Normal 7 2 2 9" xfId="3434" xr:uid="{F6116FCF-FF60-412C-B503-2D37295309DE}"/>
    <cellStyle name="Normal 7 2 3" xfId="132" xr:uid="{0E70C2D8-49CF-43A4-B334-243299BEE3A9}"/>
    <cellStyle name="Normal 7 2 3 2" xfId="133" xr:uid="{3D53B61C-BE49-4F68-9F89-8602AC97C2FB}"/>
    <cellStyle name="Normal 7 2 3 2 2" xfId="694" xr:uid="{16F9A5EC-AA41-4960-B4A1-0371536E1A31}"/>
    <cellStyle name="Normal 7 2 3 2 2 2" xfId="695" xr:uid="{0229CF5B-4BF6-44B4-A078-05FDF987E507}"/>
    <cellStyle name="Normal 7 2 3 2 2 2 2" xfId="1774" xr:uid="{AC6B0FD0-C672-4B07-A27B-4D73DF26AAA2}"/>
    <cellStyle name="Normal 7 2 3 2 2 2 2 2" xfId="1775" xr:uid="{53188ADF-62D3-4E4D-833C-7946C1CA4D73}"/>
    <cellStyle name="Normal 7 2 3 2 2 2 3" xfId="1776" xr:uid="{EB02DCA4-4BB2-41FB-9EA4-CE2914BE4FD5}"/>
    <cellStyle name="Normal 7 2 3 2 2 3" xfId="1777" xr:uid="{995124B4-80A3-43CD-84AF-6093BEA66E67}"/>
    <cellStyle name="Normal 7 2 3 2 2 3 2" xfId="1778" xr:uid="{BA5B31FD-4E55-4AA3-B95F-F3D351C36D39}"/>
    <cellStyle name="Normal 7 2 3 2 2 4" xfId="1779" xr:uid="{8C536DC4-1032-4154-89EB-C7DEB2F731DE}"/>
    <cellStyle name="Normal 7 2 3 2 3" xfId="696" xr:uid="{F99A8687-2C7C-4860-8885-15FBE379C9D8}"/>
    <cellStyle name="Normal 7 2 3 2 3 2" xfId="1780" xr:uid="{F8D51FEE-CC65-4C4C-AE7E-B55EDC6CF3D4}"/>
    <cellStyle name="Normal 7 2 3 2 3 2 2" xfId="1781" xr:uid="{0BA12DAB-4205-48D0-AFA6-D6E7334176B0}"/>
    <cellStyle name="Normal 7 2 3 2 3 3" xfId="1782" xr:uid="{D67B459E-A9C6-4341-9510-D3C66E1FB95D}"/>
    <cellStyle name="Normal 7 2 3 2 3 4" xfId="3435" xr:uid="{E4D85FFB-093A-4C8C-BEF1-F2862939DB33}"/>
    <cellStyle name="Normal 7 2 3 2 4" xfId="1783" xr:uid="{58CE1628-10DB-4E2C-85E5-ED3A5173A0BC}"/>
    <cellStyle name="Normal 7 2 3 2 4 2" xfId="1784" xr:uid="{A299FC36-2F89-4743-BE75-4C3A10080C8C}"/>
    <cellStyle name="Normal 7 2 3 2 5" xfId="1785" xr:uid="{6EFC6CDA-2311-4F06-9217-5A6BAF86CCE4}"/>
    <cellStyle name="Normal 7 2 3 2 6" xfId="3436" xr:uid="{3AB2BDD3-ADEC-4209-B0CB-8629E532A35F}"/>
    <cellStyle name="Normal 7 2 3 3" xfId="352" xr:uid="{708B1941-2942-4895-A678-7698C50088E5}"/>
    <cellStyle name="Normal 7 2 3 3 2" xfId="697" xr:uid="{01E1BADC-D84F-46E7-82EC-03E3E86A6EB6}"/>
    <cellStyle name="Normal 7 2 3 3 2 2" xfId="698" xr:uid="{3DA21DCC-9CF7-4772-9D21-7BF5EB1DB84B}"/>
    <cellStyle name="Normal 7 2 3 3 2 2 2" xfId="1786" xr:uid="{CF874D10-F81E-4E25-9F67-03EDCAD8966A}"/>
    <cellStyle name="Normal 7 2 3 3 2 2 2 2" xfId="1787" xr:uid="{FA3FDAF4-A314-403E-A7E5-756303E71CFD}"/>
    <cellStyle name="Normal 7 2 3 3 2 2 3" xfId="1788" xr:uid="{AB8DC8BF-3A7A-4A0D-91D1-B01FEA695F6D}"/>
    <cellStyle name="Normal 7 2 3 3 2 3" xfId="1789" xr:uid="{08BF428B-B396-45F0-B99A-B24550D390B6}"/>
    <cellStyle name="Normal 7 2 3 3 2 3 2" xfId="1790" xr:uid="{83E1AFA1-A746-4B9F-8D5B-562B2CFB4E0A}"/>
    <cellStyle name="Normal 7 2 3 3 2 4" xfId="1791" xr:uid="{9154ACEE-7FDD-404B-A9F8-1BA166C15C03}"/>
    <cellStyle name="Normal 7 2 3 3 3" xfId="699" xr:uid="{3D1E4CF1-FFD4-48AD-9FEA-0D016144210B}"/>
    <cellStyle name="Normal 7 2 3 3 3 2" xfId="1792" xr:uid="{90F4CC5E-DAE0-4B2C-9846-9FB59CB4D2D0}"/>
    <cellStyle name="Normal 7 2 3 3 3 2 2" xfId="1793" xr:uid="{90B08821-C3B2-4961-8C4A-FAF37B0E8475}"/>
    <cellStyle name="Normal 7 2 3 3 3 3" xfId="1794" xr:uid="{B4435987-706B-46C1-88E5-F606D3B2BA96}"/>
    <cellStyle name="Normal 7 2 3 3 4" xfId="1795" xr:uid="{47D6ADF8-42AD-4164-B876-14007885BEFC}"/>
    <cellStyle name="Normal 7 2 3 3 4 2" xfId="1796" xr:uid="{559E8E04-130A-4052-8BD6-BB023461D604}"/>
    <cellStyle name="Normal 7 2 3 3 5" xfId="1797" xr:uid="{F38C0667-6365-4DFB-BEC6-998276984BE2}"/>
    <cellStyle name="Normal 7 2 3 4" xfId="353" xr:uid="{7C62F4B7-7F3A-4044-BBD5-3C897BDB0521}"/>
    <cellStyle name="Normal 7 2 3 4 2" xfId="700" xr:uid="{06B480BC-5E6A-4D28-A7BD-FA1726332E5A}"/>
    <cellStyle name="Normal 7 2 3 4 2 2" xfId="1798" xr:uid="{2BB4B708-35FC-469D-81D5-D853E942E86A}"/>
    <cellStyle name="Normal 7 2 3 4 2 2 2" xfId="1799" xr:uid="{56665AEB-C3D6-47E6-B35A-F8B9172C2D55}"/>
    <cellStyle name="Normal 7 2 3 4 2 3" xfId="1800" xr:uid="{F521AFB6-F6EB-4543-B6E7-5B840820D00D}"/>
    <cellStyle name="Normal 7 2 3 4 3" xfId="1801" xr:uid="{7DC702EC-CE12-4F1E-AE52-71E9D43DA432}"/>
    <cellStyle name="Normal 7 2 3 4 3 2" xfId="1802" xr:uid="{4BA564DD-8EE7-47B7-806A-AE1CF3C08B6A}"/>
    <cellStyle name="Normal 7 2 3 4 4" xfId="1803" xr:uid="{B94F7263-6AFA-4110-9396-2A7672037D8E}"/>
    <cellStyle name="Normal 7 2 3 5" xfId="701" xr:uid="{BEA4662E-25BD-4FE9-92AF-CDE03C4D1EE4}"/>
    <cellStyle name="Normal 7 2 3 5 2" xfId="1804" xr:uid="{A67BFDA1-BFB6-4DD1-B90D-4071F0DB0FE0}"/>
    <cellStyle name="Normal 7 2 3 5 2 2" xfId="1805" xr:uid="{0AE1DA32-ADE0-4CE5-8B61-D5295A2918A6}"/>
    <cellStyle name="Normal 7 2 3 5 3" xfId="1806" xr:uid="{9BD2BF9F-4AB6-459B-9708-8C6A6C26FB6B}"/>
    <cellStyle name="Normal 7 2 3 5 4" xfId="3437" xr:uid="{D7A75CB0-11C9-4F81-AEC2-60B24F3E2004}"/>
    <cellStyle name="Normal 7 2 3 6" xfId="1807" xr:uid="{9BB2AFAA-B362-4F49-BF5B-6891AD3226C6}"/>
    <cellStyle name="Normal 7 2 3 6 2" xfId="1808" xr:uid="{74719B5B-7577-4D74-B787-D6897726A24D}"/>
    <cellStyle name="Normal 7 2 3 7" xfId="1809" xr:uid="{E1F462EF-C04C-4EA9-A8EB-6C9D558A2C34}"/>
    <cellStyle name="Normal 7 2 3 8" xfId="3438" xr:uid="{AD4529FA-6446-42B4-BCCC-7B369667D781}"/>
    <cellStyle name="Normal 7 2 4" xfId="134" xr:uid="{9742F798-AE07-4821-B465-990C6329099A}"/>
    <cellStyle name="Normal 7 2 4 2" xfId="448" xr:uid="{A36B8749-C758-4630-897B-E8FCC42C71A7}"/>
    <cellStyle name="Normal 7 2 4 2 2" xfId="702" xr:uid="{D7392A40-A028-40D4-AF1D-F33BBC07CD5E}"/>
    <cellStyle name="Normal 7 2 4 2 2 2" xfId="1810" xr:uid="{E5D53A6A-4CF2-491E-ACC0-C87E4172CDF4}"/>
    <cellStyle name="Normal 7 2 4 2 2 2 2" xfId="1811" xr:uid="{4F198DF1-DA15-4CA6-B2C5-20F982CC15F8}"/>
    <cellStyle name="Normal 7 2 4 2 2 3" xfId="1812" xr:uid="{0A68A861-D9A5-460E-9804-7898F604F0A6}"/>
    <cellStyle name="Normal 7 2 4 2 2 4" xfId="3439" xr:uid="{F725F37B-C7F6-40AE-B171-237DD21E6E41}"/>
    <cellStyle name="Normal 7 2 4 2 3" xfId="1813" xr:uid="{C7D46E86-A4D8-415D-AA6C-67282580E8F8}"/>
    <cellStyle name="Normal 7 2 4 2 3 2" xfId="1814" xr:uid="{0F9986BB-6B9B-420B-BAF7-9608310F4277}"/>
    <cellStyle name="Normal 7 2 4 2 4" xfId="1815" xr:uid="{6FB78583-275F-4CCB-9AD4-7AB771FB9557}"/>
    <cellStyle name="Normal 7 2 4 2 5" xfId="3440" xr:uid="{45D750A1-04EA-449F-BCCF-89B311CDC10F}"/>
    <cellStyle name="Normal 7 2 4 3" xfId="703" xr:uid="{1B9E93E6-EEFF-4F45-AC3E-FC1160C1FCDD}"/>
    <cellStyle name="Normal 7 2 4 3 2" xfId="1816" xr:uid="{BA7A2E38-F3B7-4D34-B6DD-CE51E111F341}"/>
    <cellStyle name="Normal 7 2 4 3 2 2" xfId="1817" xr:uid="{6B3EDC79-0315-4488-A223-633BDDBB4588}"/>
    <cellStyle name="Normal 7 2 4 3 3" xfId="1818" xr:uid="{B2E35E27-FF1F-4C2B-B294-ED261D999C5C}"/>
    <cellStyle name="Normal 7 2 4 3 4" xfId="3441" xr:uid="{DE13F7AC-1107-4A5F-AC1F-9D4E81CA08A1}"/>
    <cellStyle name="Normal 7 2 4 4" xfId="1819" xr:uid="{E23E180E-4A6A-4C1F-B6D2-512DD3E5D465}"/>
    <cellStyle name="Normal 7 2 4 4 2" xfId="1820" xr:uid="{BD823941-E3F4-4A60-A33D-AFEFE423C124}"/>
    <cellStyle name="Normal 7 2 4 4 3" xfId="3442" xr:uid="{E0EEB419-AC98-4519-B074-E7A05F44D213}"/>
    <cellStyle name="Normal 7 2 4 4 4" xfId="3443" xr:uid="{CD205B9D-10F4-4E1D-A849-05D29AA84528}"/>
    <cellStyle name="Normal 7 2 4 5" xfId="1821" xr:uid="{3C4E2D47-464F-4028-9778-4F436935EFF2}"/>
    <cellStyle name="Normal 7 2 4 6" xfId="3444" xr:uid="{23A24C04-338C-456E-B527-182786C964F9}"/>
    <cellStyle name="Normal 7 2 4 7" xfId="3445" xr:uid="{E13A0D96-2353-4E46-B4F9-4215F81A86E0}"/>
    <cellStyle name="Normal 7 2 5" xfId="354" xr:uid="{CEA4BC9B-CB09-4613-B55C-0150FE8E045B}"/>
    <cellStyle name="Normal 7 2 5 2" xfId="704" xr:uid="{D79052BA-2BA8-4736-B04F-897B370545A0}"/>
    <cellStyle name="Normal 7 2 5 2 2" xfId="705" xr:uid="{60FD48ED-199D-4099-BBAE-DF3AE24E2160}"/>
    <cellStyle name="Normal 7 2 5 2 2 2" xfId="1822" xr:uid="{A95D7C66-6405-4904-87C1-C3FEFDC0E51A}"/>
    <cellStyle name="Normal 7 2 5 2 2 2 2" xfId="1823" xr:uid="{50C0C417-9B06-4312-BD36-78981C01FCA8}"/>
    <cellStyle name="Normal 7 2 5 2 2 3" xfId="1824" xr:uid="{E883936C-1B11-4C6F-9294-B7579EC5BADE}"/>
    <cellStyle name="Normal 7 2 5 2 3" xfId="1825" xr:uid="{55D7D71D-4EB3-4F68-8955-EFB6E238E5C2}"/>
    <cellStyle name="Normal 7 2 5 2 3 2" xfId="1826" xr:uid="{BC5841DC-ED20-443F-BBFE-97314105BEBC}"/>
    <cellStyle name="Normal 7 2 5 2 4" xfId="1827" xr:uid="{E2BA684A-B846-41E4-A065-5BF7B25B715B}"/>
    <cellStyle name="Normal 7 2 5 3" xfId="706" xr:uid="{E3CC3CD4-8B50-4C70-8A69-B578E4F517E9}"/>
    <cellStyle name="Normal 7 2 5 3 2" xfId="1828" xr:uid="{F0C7995F-B8AD-49D2-A474-64F2F3B2150F}"/>
    <cellStyle name="Normal 7 2 5 3 2 2" xfId="1829" xr:uid="{AFC73632-2BF6-4849-923E-81E91186EBC5}"/>
    <cellStyle name="Normal 7 2 5 3 3" xfId="1830" xr:uid="{23AA5016-0FA8-4650-9F8E-5FD94D013A18}"/>
    <cellStyle name="Normal 7 2 5 3 4" xfId="3446" xr:uid="{CAE72A1A-4218-4981-AD55-A31FE09CE394}"/>
    <cellStyle name="Normal 7 2 5 4" xfId="1831" xr:uid="{6A5532E2-5783-44D2-B8E5-C808520D4BBD}"/>
    <cellStyle name="Normal 7 2 5 4 2" xfId="1832" xr:uid="{B41EA8EA-9791-4086-9AFD-66BBFEADDB79}"/>
    <cellStyle name="Normal 7 2 5 5" xfId="1833" xr:uid="{6033EEC7-99CD-409D-A7D2-C72F8FA60698}"/>
    <cellStyle name="Normal 7 2 5 6" xfId="3447" xr:uid="{D4A43098-596C-4932-ABD4-E6906B74AD79}"/>
    <cellStyle name="Normal 7 2 6" xfId="355" xr:uid="{17FF525C-EA59-48C2-8284-356A01768AB0}"/>
    <cellStyle name="Normal 7 2 6 2" xfId="707" xr:uid="{ABFF5A37-D965-4A02-96EC-4292CF17E6E4}"/>
    <cellStyle name="Normal 7 2 6 2 2" xfId="1834" xr:uid="{084F8138-DB7F-41E5-80C9-DD8E1F392877}"/>
    <cellStyle name="Normal 7 2 6 2 2 2" xfId="1835" xr:uid="{BF16DDCD-A909-4411-A4D4-9B82E990B07D}"/>
    <cellStyle name="Normal 7 2 6 2 3" xfId="1836" xr:uid="{2CD8E219-9467-4851-A2A0-8EDF2274079D}"/>
    <cellStyle name="Normal 7 2 6 2 4" xfId="3448" xr:uid="{9DF06E1F-C3F5-4B22-97A0-DC3A40F75C06}"/>
    <cellStyle name="Normal 7 2 6 3" xfId="1837" xr:uid="{299D9182-24B8-426C-8EB1-69D7FD29440E}"/>
    <cellStyle name="Normal 7 2 6 3 2" xfId="1838" xr:uid="{E3879676-3484-4EE2-BEA1-88106407D9AF}"/>
    <cellStyle name="Normal 7 2 6 4" xfId="1839" xr:uid="{9A329A8B-DAC7-4E1F-A2DD-B91068D7B712}"/>
    <cellStyle name="Normal 7 2 6 5" xfId="3449" xr:uid="{F6D488CD-0ED9-4ED3-954C-CB7280364177}"/>
    <cellStyle name="Normal 7 2 7" xfId="708" xr:uid="{2E8430BD-285C-443B-AA3C-69B650178BFE}"/>
    <cellStyle name="Normal 7 2 7 2" xfId="1840" xr:uid="{F0804F5A-B9F7-407B-BEC5-03533771538E}"/>
    <cellStyle name="Normal 7 2 7 2 2" xfId="1841" xr:uid="{41853FF3-F353-4E34-925D-2E48EE30BA8A}"/>
    <cellStyle name="Normal 7 2 7 2 3" xfId="4409" xr:uid="{6C9428E4-20B6-4D3F-8EC9-0FDF102531A4}"/>
    <cellStyle name="Normal 7 2 7 3" xfId="1842" xr:uid="{2C539BF1-6836-4E47-9EF9-51FA9D508E33}"/>
    <cellStyle name="Normal 7 2 7 4" xfId="3450" xr:uid="{94B2AA4A-28FB-4D6D-95F0-D7F0D862DE18}"/>
    <cellStyle name="Normal 7 2 7 4 2" xfId="4579" xr:uid="{6E7F4F32-D358-449F-9240-D71AA0C27760}"/>
    <cellStyle name="Normal 7 2 7 4 3" xfId="4686" xr:uid="{8BF1ED11-FC82-4ED6-B777-C51EF45F6DEE}"/>
    <cellStyle name="Normal 7 2 7 4 4" xfId="4608" xr:uid="{5848A679-55BF-434E-A9F8-EC6198046D9B}"/>
    <cellStyle name="Normal 7 2 8" xfId="1843" xr:uid="{02C8FEB4-3EE4-4470-A4B3-AB70A1D3CFA7}"/>
    <cellStyle name="Normal 7 2 8 2" xfId="1844" xr:uid="{571B8CF7-C95F-4D9F-B1A9-8F4CFDB32D08}"/>
    <cellStyle name="Normal 7 2 8 3" xfId="3451" xr:uid="{AB790B60-87F2-4799-9C27-BD1A285061B4}"/>
    <cellStyle name="Normal 7 2 8 4" xfId="3452" xr:uid="{BB6C2EB6-3449-404A-8553-A1E2BA3EA864}"/>
    <cellStyle name="Normal 7 2 9" xfId="1845" xr:uid="{B5053E6C-1263-4F67-A10E-DB22B5045C05}"/>
    <cellStyle name="Normal 7 3" xfId="135" xr:uid="{856B6F17-3804-4E09-B071-4E3D1EF7703C}"/>
    <cellStyle name="Normal 7 3 10" xfId="3453" xr:uid="{956B360C-A337-4039-8499-720DF55687C3}"/>
    <cellStyle name="Normal 7 3 11" xfId="3454" xr:uid="{DB6F5115-DF1A-4812-BC36-2A2F2A6BBBA2}"/>
    <cellStyle name="Normal 7 3 2" xfId="136" xr:uid="{A078E428-5996-43A5-92C3-94CF7EEC16DA}"/>
    <cellStyle name="Normal 7 3 2 2" xfId="137" xr:uid="{9C2B87F4-EB74-44F3-9563-F4076D2AAB2A}"/>
    <cellStyle name="Normal 7 3 2 2 2" xfId="356" xr:uid="{8D47B20B-BA38-451B-B09F-22FEDD0E963E}"/>
    <cellStyle name="Normal 7 3 2 2 2 2" xfId="709" xr:uid="{1678BF6F-9871-4C03-BDFA-2DF6E54AC27E}"/>
    <cellStyle name="Normal 7 3 2 2 2 2 2" xfId="1846" xr:uid="{52A8E06C-C430-4BF0-8833-D98C27B3683D}"/>
    <cellStyle name="Normal 7 3 2 2 2 2 2 2" xfId="1847" xr:uid="{0970FB55-699B-4127-89E2-CC8E100D7285}"/>
    <cellStyle name="Normal 7 3 2 2 2 2 3" xfId="1848" xr:uid="{B51EA43A-34FF-4BB0-8BA1-D53545F6EA9B}"/>
    <cellStyle name="Normal 7 3 2 2 2 2 4" xfId="3455" xr:uid="{E7746C8A-4CB8-444B-96EE-13A08C3596BB}"/>
    <cellStyle name="Normal 7 3 2 2 2 3" xfId="1849" xr:uid="{EC97492D-4B2D-4E16-AB15-8CC051327C32}"/>
    <cellStyle name="Normal 7 3 2 2 2 3 2" xfId="1850" xr:uid="{8FC277D6-D204-412C-A048-B2668BD0DB3A}"/>
    <cellStyle name="Normal 7 3 2 2 2 3 3" xfId="3456" xr:uid="{B14670F5-F8DA-4172-BE4D-F3F1CFBE82C0}"/>
    <cellStyle name="Normal 7 3 2 2 2 3 4" xfId="3457" xr:uid="{857B8CEB-E8FD-4330-92F5-59E710C35DDB}"/>
    <cellStyle name="Normal 7 3 2 2 2 4" xfId="1851" xr:uid="{8A224EAD-6547-4505-99A0-6538A5D9F2A8}"/>
    <cellStyle name="Normal 7 3 2 2 2 5" xfId="3458" xr:uid="{BF5F88DE-BBB9-4891-9132-CE8145528EF7}"/>
    <cellStyle name="Normal 7 3 2 2 2 6" xfId="3459" xr:uid="{513131AB-4711-4E05-8654-F5B50C3B6BB7}"/>
    <cellStyle name="Normal 7 3 2 2 3" xfId="710" xr:uid="{D873A2C7-B418-4A18-95D9-C27A5001EB31}"/>
    <cellStyle name="Normal 7 3 2 2 3 2" xfId="1852" xr:uid="{38C67722-59D2-4124-B04A-97E12804CA32}"/>
    <cellStyle name="Normal 7 3 2 2 3 2 2" xfId="1853" xr:uid="{BF5BEA7A-9769-49EB-A648-19B716CD146F}"/>
    <cellStyle name="Normal 7 3 2 2 3 2 3" xfId="3460" xr:uid="{8A845CC9-5969-41EC-8021-85BB26661F62}"/>
    <cellStyle name="Normal 7 3 2 2 3 2 4" xfId="3461" xr:uid="{71C3D381-F97E-441D-B3DB-71F1078D10B1}"/>
    <cellStyle name="Normal 7 3 2 2 3 3" xfId="1854" xr:uid="{B21A63C9-E809-4293-B82E-F575DF3C6503}"/>
    <cellStyle name="Normal 7 3 2 2 3 4" xfId="3462" xr:uid="{7CB0AF59-FFD0-4B5E-9F01-3DA93FA1A867}"/>
    <cellStyle name="Normal 7 3 2 2 3 5" xfId="3463" xr:uid="{C2B8398D-2D2A-4485-AF2D-9C44FB81DB21}"/>
    <cellStyle name="Normal 7 3 2 2 4" xfId="1855" xr:uid="{F4161A0A-6463-4DDC-8839-D08D4C24C9D7}"/>
    <cellStyle name="Normal 7 3 2 2 4 2" xfId="1856" xr:uid="{DE19BDB9-45AA-4490-8DA2-0315F5E820F0}"/>
    <cellStyle name="Normal 7 3 2 2 4 3" xfId="3464" xr:uid="{86BE61CD-406F-4704-A803-EE83959DA126}"/>
    <cellStyle name="Normal 7 3 2 2 4 4" xfId="3465" xr:uid="{198B11F6-FA1A-446F-B91D-0FF83936D70F}"/>
    <cellStyle name="Normal 7 3 2 2 5" xfId="1857" xr:uid="{F837E775-4D8F-406D-9CEA-1C22B82BB1B4}"/>
    <cellStyle name="Normal 7 3 2 2 5 2" xfId="3466" xr:uid="{32CB86D1-B51E-4F7B-8ED1-4170E7E54A42}"/>
    <cellStyle name="Normal 7 3 2 2 5 3" xfId="3467" xr:uid="{E8ACD763-FD67-4818-B407-2752062EF1E8}"/>
    <cellStyle name="Normal 7 3 2 2 5 4" xfId="3468" xr:uid="{F3BB9B62-DF2B-414C-8266-34CD57CE7FB0}"/>
    <cellStyle name="Normal 7 3 2 2 6" xfId="3469" xr:uid="{F7D53221-F9F0-44CB-8916-5CDAE729E5D8}"/>
    <cellStyle name="Normal 7 3 2 2 7" xfId="3470" xr:uid="{972DDCBB-2A9A-40B5-A338-A4F5D7521BAE}"/>
    <cellStyle name="Normal 7 3 2 2 8" xfId="3471" xr:uid="{9413B6E9-6F05-42E6-A5BB-C04B3E62C778}"/>
    <cellStyle name="Normal 7 3 2 3" xfId="357" xr:uid="{04D98CA2-FE55-427A-8ADA-AB9DDFF0FFF8}"/>
    <cellStyle name="Normal 7 3 2 3 2" xfId="711" xr:uid="{9534D4F7-DAC8-4197-8FE2-09432867D26F}"/>
    <cellStyle name="Normal 7 3 2 3 2 2" xfId="712" xr:uid="{5EC187CE-4EE8-46AA-8D2C-1F7281E9D780}"/>
    <cellStyle name="Normal 7 3 2 3 2 2 2" xfId="1858" xr:uid="{8B20BBB6-5D03-4BFE-8CAE-6ABB7249E7A1}"/>
    <cellStyle name="Normal 7 3 2 3 2 2 2 2" xfId="1859" xr:uid="{7FEE868F-F1A2-4B9C-B71E-36F4EB19A61A}"/>
    <cellStyle name="Normal 7 3 2 3 2 2 3" xfId="1860" xr:uid="{1280A271-CD30-446F-8C43-62FA331E319E}"/>
    <cellStyle name="Normal 7 3 2 3 2 3" xfId="1861" xr:uid="{7DD69869-099D-41AB-985F-27B708372E90}"/>
    <cellStyle name="Normal 7 3 2 3 2 3 2" xfId="1862" xr:uid="{2CC78C0B-321F-41C8-B1B7-A3B74B825D0B}"/>
    <cellStyle name="Normal 7 3 2 3 2 4" xfId="1863" xr:uid="{A07E7817-0721-4B2F-BFB7-E4E4A7B81940}"/>
    <cellStyle name="Normal 7 3 2 3 3" xfId="713" xr:uid="{47933B15-B9DD-403F-8668-519ED4AEA9A3}"/>
    <cellStyle name="Normal 7 3 2 3 3 2" xfId="1864" xr:uid="{FDE27DD2-2958-4911-B69B-EAB752E30744}"/>
    <cellStyle name="Normal 7 3 2 3 3 2 2" xfId="1865" xr:uid="{A32E214F-5511-4102-9DB9-EC0B73F626F6}"/>
    <cellStyle name="Normal 7 3 2 3 3 3" xfId="1866" xr:uid="{78089964-6B40-4384-AB7F-FEFE3B271938}"/>
    <cellStyle name="Normal 7 3 2 3 3 4" xfId="3472" xr:uid="{2CF30DD3-85AC-47B5-8815-281CC74BA2AD}"/>
    <cellStyle name="Normal 7 3 2 3 4" xfId="1867" xr:uid="{C59FA9E5-3F8A-417B-81F7-F3061F96EED1}"/>
    <cellStyle name="Normal 7 3 2 3 4 2" xfId="1868" xr:uid="{FA293FCE-84AF-41F4-8E62-DE2921E5B1C6}"/>
    <cellStyle name="Normal 7 3 2 3 5" xfId="1869" xr:uid="{3F8ABDEF-6053-41F6-98E7-AC2B84B588FB}"/>
    <cellStyle name="Normal 7 3 2 3 6" xfId="3473" xr:uid="{AF86F989-7C46-4FFC-8EEA-4CF8B8BADF03}"/>
    <cellStyle name="Normal 7 3 2 4" xfId="358" xr:uid="{362DA0C6-7345-403F-838C-C2A87C3E1354}"/>
    <cellStyle name="Normal 7 3 2 4 2" xfId="714" xr:uid="{17E0A3F1-6CDD-4093-BE0C-F610AC966CC8}"/>
    <cellStyle name="Normal 7 3 2 4 2 2" xfId="1870" xr:uid="{77B93DFA-FB23-43DE-B1C7-39A8FF0E7FF6}"/>
    <cellStyle name="Normal 7 3 2 4 2 2 2" xfId="1871" xr:uid="{1E16CE1E-F322-4152-A230-5A5B8CA67662}"/>
    <cellStyle name="Normal 7 3 2 4 2 3" xfId="1872" xr:uid="{3D703308-ED0F-478B-BDF8-D5F46CDB6250}"/>
    <cellStyle name="Normal 7 3 2 4 2 4" xfId="3474" xr:uid="{14A5C01B-1D8C-422A-AE0E-36B49E6375D6}"/>
    <cellStyle name="Normal 7 3 2 4 3" xfId="1873" xr:uid="{4A227A3C-DE67-4CD0-98EE-A52B9DC9F7ED}"/>
    <cellStyle name="Normal 7 3 2 4 3 2" xfId="1874" xr:uid="{249FAA18-F1E3-4758-A13A-02635D9FE279}"/>
    <cellStyle name="Normal 7 3 2 4 4" xfId="1875" xr:uid="{9EC2A3A9-A0E2-47AA-9E09-A090530AA099}"/>
    <cellStyle name="Normal 7 3 2 4 5" xfId="3475" xr:uid="{FEAC7962-D09C-40FA-BAC5-6FBF6AD24AD2}"/>
    <cellStyle name="Normal 7 3 2 5" xfId="359" xr:uid="{88F5D3A7-48D0-445F-AA24-F6B3452EE5F1}"/>
    <cellStyle name="Normal 7 3 2 5 2" xfId="1876" xr:uid="{479A39C2-DC5D-4BC4-AA1F-E37B7D58F13E}"/>
    <cellStyle name="Normal 7 3 2 5 2 2" xfId="1877" xr:uid="{A83C370D-DECD-415A-9B2E-B9E040AF007F}"/>
    <cellStyle name="Normal 7 3 2 5 3" xfId="1878" xr:uid="{C13217D0-670E-495C-AEF7-EE1CDCC2E713}"/>
    <cellStyle name="Normal 7 3 2 5 4" xfId="3476" xr:uid="{225D60BA-ECA4-4CBB-94D2-EAEDE67E9BB9}"/>
    <cellStyle name="Normal 7 3 2 6" xfId="1879" xr:uid="{89D25A53-DC96-4878-B7C1-1305FA38B561}"/>
    <cellStyle name="Normal 7 3 2 6 2" xfId="1880" xr:uid="{B042785D-4B3F-4606-929F-A915B7A72D63}"/>
    <cellStyle name="Normal 7 3 2 6 3" xfId="3477" xr:uid="{C300E47F-713F-44F6-BD4E-581C43A90197}"/>
    <cellStyle name="Normal 7 3 2 6 4" xfId="3478" xr:uid="{8D3983C1-43EF-48D7-A7B5-E1275191732A}"/>
    <cellStyle name="Normal 7 3 2 7" xfId="1881" xr:uid="{EF2811A7-1F04-4B46-91B0-E7ED0EF21C6D}"/>
    <cellStyle name="Normal 7 3 2 8" xfId="3479" xr:uid="{4A228060-1C48-414D-89F7-ADC69E956A92}"/>
    <cellStyle name="Normal 7 3 2 9" xfId="3480" xr:uid="{D4720C0A-976C-40F2-81E4-EC836442E2A5}"/>
    <cellStyle name="Normal 7 3 3" xfId="138" xr:uid="{74221D6B-0A7D-489B-A0FD-E38B6EE1E9FF}"/>
    <cellStyle name="Normal 7 3 3 2" xfId="139" xr:uid="{E3666234-2791-4BF9-855B-67638BAAEED4}"/>
    <cellStyle name="Normal 7 3 3 2 2" xfId="715" xr:uid="{281F0EFD-E2C9-411E-9C04-BCE0B569B294}"/>
    <cellStyle name="Normal 7 3 3 2 2 2" xfId="1882" xr:uid="{82845E76-188E-4D61-AC45-AE1FF7E32120}"/>
    <cellStyle name="Normal 7 3 3 2 2 2 2" xfId="1883" xr:uid="{48BCA3A9-B70A-43EA-A394-F652843A1570}"/>
    <cellStyle name="Normal 7 3 3 2 2 2 2 2" xfId="4484" xr:uid="{DA796A95-87A6-42C4-A611-996403846AEB}"/>
    <cellStyle name="Normal 7 3 3 2 2 2 3" xfId="4485" xr:uid="{3F90C126-260E-423F-8CEA-446355EC2223}"/>
    <cellStyle name="Normal 7 3 3 2 2 3" xfId="1884" xr:uid="{135C3D08-B631-461D-BF53-204E713B8CF3}"/>
    <cellStyle name="Normal 7 3 3 2 2 3 2" xfId="4486" xr:uid="{EF43C78B-692D-463B-89F0-12DE4E864010}"/>
    <cellStyle name="Normal 7 3 3 2 2 4" xfId="3481" xr:uid="{F324BC1C-5E56-483E-823A-FF262E56803F}"/>
    <cellStyle name="Normal 7 3 3 2 3" xfId="1885" xr:uid="{8E12CB41-138F-487F-AEC4-B6CF23A4ECBD}"/>
    <cellStyle name="Normal 7 3 3 2 3 2" xfId="1886" xr:uid="{71878A82-FD63-4B81-BC22-FEA08667574A}"/>
    <cellStyle name="Normal 7 3 3 2 3 2 2" xfId="4487" xr:uid="{871FCA94-C19D-40D9-BFD6-9834080B98C6}"/>
    <cellStyle name="Normal 7 3 3 2 3 3" xfId="3482" xr:uid="{6A9338DF-F1A7-4640-8F89-60E12949728A}"/>
    <cellStyle name="Normal 7 3 3 2 3 4" xfId="3483" xr:uid="{253362C5-6301-4BE4-8C05-6C56EDD1857F}"/>
    <cellStyle name="Normal 7 3 3 2 4" xfId="1887" xr:uid="{4AECCBCB-3C1D-44C3-A9EB-A0F7A3CCE611}"/>
    <cellStyle name="Normal 7 3 3 2 4 2" xfId="4488" xr:uid="{9AC5F3D8-0678-475C-99AA-F8D5865451DD}"/>
    <cellStyle name="Normal 7 3 3 2 5" xfId="3484" xr:uid="{9066508D-04C4-418B-8422-21D86E5F4B53}"/>
    <cellStyle name="Normal 7 3 3 2 6" xfId="3485" xr:uid="{E0B50883-682A-49D9-8120-5F787DE00AB1}"/>
    <cellStyle name="Normal 7 3 3 3" xfId="360" xr:uid="{B8A14158-6768-4E6F-BEEF-2AB2FB9D824F}"/>
    <cellStyle name="Normal 7 3 3 3 2" xfId="1888" xr:uid="{F80A78AE-26A5-490A-8042-A2B08C6AC9AB}"/>
    <cellStyle name="Normal 7 3 3 3 2 2" xfId="1889" xr:uid="{A0B58F64-F7D1-4FD9-8028-3C5AA0175AB3}"/>
    <cellStyle name="Normal 7 3 3 3 2 2 2" xfId="4489" xr:uid="{02C89015-04EE-4F1F-864C-49FE01CD639C}"/>
    <cellStyle name="Normal 7 3 3 3 2 3" xfId="3486" xr:uid="{F1A52AF7-82DF-45B9-96FD-297B08F49DDF}"/>
    <cellStyle name="Normal 7 3 3 3 2 4" xfId="3487" xr:uid="{73A1A452-110B-4543-9697-635F3A56FE81}"/>
    <cellStyle name="Normal 7 3 3 3 3" xfId="1890" xr:uid="{747B51B7-F2C7-4F45-B7DA-B7D55B30FCEB}"/>
    <cellStyle name="Normal 7 3 3 3 3 2" xfId="4490" xr:uid="{13456369-4045-41CE-A7B6-7AB7A2A165AA}"/>
    <cellStyle name="Normal 7 3 3 3 4" xfId="3488" xr:uid="{FB71FE1D-3610-4CB0-AD30-B23F298BBE34}"/>
    <cellStyle name="Normal 7 3 3 3 5" xfId="3489" xr:uid="{9B4E638B-A8F5-48E3-BDA3-C90BA27D1D17}"/>
    <cellStyle name="Normal 7 3 3 4" xfId="1891" xr:uid="{C3160B48-7DA4-4ED0-B8D8-09B6F419C3DF}"/>
    <cellStyle name="Normal 7 3 3 4 2" xfId="1892" xr:uid="{C5004494-0D21-41F2-B2FF-E6AAF3FBDCB3}"/>
    <cellStyle name="Normal 7 3 3 4 2 2" xfId="4491" xr:uid="{96F5FA6E-45F8-411E-9580-E26F1CEFF35D}"/>
    <cellStyle name="Normal 7 3 3 4 3" xfId="3490" xr:uid="{5AE7A5E9-A4FE-45D7-A02A-A5C916CB954B}"/>
    <cellStyle name="Normal 7 3 3 4 4" xfId="3491" xr:uid="{AE4C5721-4A3E-4EE0-959C-42064C876F49}"/>
    <cellStyle name="Normal 7 3 3 5" xfId="1893" xr:uid="{9631672C-E3ED-4370-961D-1A45B6FDAE9E}"/>
    <cellStyle name="Normal 7 3 3 5 2" xfId="3492" xr:uid="{5F7E6C9C-80B0-4F64-9143-3D4957CFCF00}"/>
    <cellStyle name="Normal 7 3 3 5 3" xfId="3493" xr:uid="{A4EE0BE2-0EC5-4FB0-83A5-9D89C09DDFAF}"/>
    <cellStyle name="Normal 7 3 3 5 4" xfId="3494" xr:uid="{B8D84A30-1F97-439E-A80C-649F1E65167B}"/>
    <cellStyle name="Normal 7 3 3 6" xfId="3495" xr:uid="{11FD9265-4AC8-4154-B339-2785D50FB1BD}"/>
    <cellStyle name="Normal 7 3 3 7" xfId="3496" xr:uid="{612F3CC0-9D9A-46AB-B13B-C1EA8F57627B}"/>
    <cellStyle name="Normal 7 3 3 8" xfId="3497" xr:uid="{4C4A1A33-1807-4FED-B492-F81BB86D29A8}"/>
    <cellStyle name="Normal 7 3 4" xfId="140" xr:uid="{D4FDC348-208E-4A11-9D90-6FD40E2BFB22}"/>
    <cellStyle name="Normal 7 3 4 2" xfId="716" xr:uid="{93BFB012-827F-4F2D-AE77-0FD1D9E9861C}"/>
    <cellStyle name="Normal 7 3 4 2 2" xfId="717" xr:uid="{46FD585B-6F69-4499-AEC9-F57E8CAD53A6}"/>
    <cellStyle name="Normal 7 3 4 2 2 2" xfId="1894" xr:uid="{1A8DE99B-F0C7-4CB9-95BD-F4333B7B3C5F}"/>
    <cellStyle name="Normal 7 3 4 2 2 2 2" xfId="1895" xr:uid="{BB6CAC9F-2AF6-49A9-B468-3FBA30226DD9}"/>
    <cellStyle name="Normal 7 3 4 2 2 3" xfId="1896" xr:uid="{7749EDD3-F09F-4547-B345-CAAE6E15FDED}"/>
    <cellStyle name="Normal 7 3 4 2 2 4" xfId="3498" xr:uid="{969F46BE-A181-416B-B99C-EFB18BBC7779}"/>
    <cellStyle name="Normal 7 3 4 2 3" xfId="1897" xr:uid="{FDEFE251-FA76-40D5-B2A0-03EC7471E0D4}"/>
    <cellStyle name="Normal 7 3 4 2 3 2" xfId="1898" xr:uid="{4B374EA3-4FC5-4E49-BF2C-0A99D6FE437D}"/>
    <cellStyle name="Normal 7 3 4 2 4" xfId="1899" xr:uid="{AA916BEA-2F08-4019-8721-9CADE8690F8B}"/>
    <cellStyle name="Normal 7 3 4 2 5" xfId="3499" xr:uid="{313480BE-EB77-4BB9-B607-A40F9FBBC920}"/>
    <cellStyle name="Normal 7 3 4 3" xfId="718" xr:uid="{B1F6BAAE-6940-4C32-B122-C385FFD52D65}"/>
    <cellStyle name="Normal 7 3 4 3 2" xfId="1900" xr:uid="{CDA49904-BF0E-41A8-B431-DF55F4F4794F}"/>
    <cellStyle name="Normal 7 3 4 3 2 2" xfId="1901" xr:uid="{57A0CB17-CAB6-4C20-AE74-2B43459961D3}"/>
    <cellStyle name="Normal 7 3 4 3 3" xfId="1902" xr:uid="{919AD1A4-E09D-415C-8105-A6CA82B436F7}"/>
    <cellStyle name="Normal 7 3 4 3 4" xfId="3500" xr:uid="{6053D831-90C8-44F6-8EF5-E958D1378DCC}"/>
    <cellStyle name="Normal 7 3 4 4" xfId="1903" xr:uid="{EE83F4AA-F2C0-4AC3-B5A1-0EF698800789}"/>
    <cellStyle name="Normal 7 3 4 4 2" xfId="1904" xr:uid="{39818F1F-5486-467A-8A00-08EE98F6C2C5}"/>
    <cellStyle name="Normal 7 3 4 4 3" xfId="3501" xr:uid="{7479AE4C-11AB-4E68-875F-818198121229}"/>
    <cellStyle name="Normal 7 3 4 4 4" xfId="3502" xr:uid="{4119549E-93A2-4C79-9397-3F961BFBBE75}"/>
    <cellStyle name="Normal 7 3 4 5" xfId="1905" xr:uid="{15707963-A0B5-4270-A9EA-8F1F98E8AEE7}"/>
    <cellStyle name="Normal 7 3 4 6" xfId="3503" xr:uid="{DC876026-2D88-4723-8E57-CF4AC6FB272C}"/>
    <cellStyle name="Normal 7 3 4 7" xfId="3504" xr:uid="{D97522A8-A76A-4655-93BA-CDFA4EF56E8F}"/>
    <cellStyle name="Normal 7 3 5" xfId="361" xr:uid="{4CF01D37-2AA7-4BE8-A413-1FD6F1544A6C}"/>
    <cellStyle name="Normal 7 3 5 2" xfId="719" xr:uid="{CE6DE7DD-0B7A-49E7-B7A7-2EA4E97BF44E}"/>
    <cellStyle name="Normal 7 3 5 2 2" xfId="1906" xr:uid="{FA79BE4A-68DE-4C07-8470-0F9326BD9558}"/>
    <cellStyle name="Normal 7 3 5 2 2 2" xfId="1907" xr:uid="{DD7EFB89-3DEE-4695-87B7-FD333ECB1108}"/>
    <cellStyle name="Normal 7 3 5 2 3" xfId="1908" xr:uid="{DAAEE2A7-36DA-4B55-AD0E-6BF9270C30A9}"/>
    <cellStyle name="Normal 7 3 5 2 4" xfId="3505" xr:uid="{07CA68E5-0CF0-43CC-BB86-6608107B1CBC}"/>
    <cellStyle name="Normal 7 3 5 3" xfId="1909" xr:uid="{CB6142AD-8480-43A3-A642-81615594D7FD}"/>
    <cellStyle name="Normal 7 3 5 3 2" xfId="1910" xr:uid="{70DC3110-52DB-4896-845B-D2281378D3BF}"/>
    <cellStyle name="Normal 7 3 5 3 3" xfId="3506" xr:uid="{327A9FA8-F839-4903-AD00-F6E45313612F}"/>
    <cellStyle name="Normal 7 3 5 3 4" xfId="3507" xr:uid="{6DC6021F-FD4B-4C79-8E91-1C43F24A6CD5}"/>
    <cellStyle name="Normal 7 3 5 4" xfId="1911" xr:uid="{9CAFA5BA-187F-4696-BDB5-72D61628C018}"/>
    <cellStyle name="Normal 7 3 5 5" xfId="3508" xr:uid="{E3952F5D-6D52-40C6-BB43-1435CA851A1A}"/>
    <cellStyle name="Normal 7 3 5 6" xfId="3509" xr:uid="{A55D678D-6A99-4B12-86A4-29169E44A7DB}"/>
    <cellStyle name="Normal 7 3 6" xfId="362" xr:uid="{C3246CCC-EBA8-4352-9ECB-D000070FF839}"/>
    <cellStyle name="Normal 7 3 6 2" xfId="1912" xr:uid="{9DFD86C7-9A40-4359-BFB0-E010254C66CF}"/>
    <cellStyle name="Normal 7 3 6 2 2" xfId="1913" xr:uid="{D15C43EA-1B7F-4D8E-ABB0-6C858DA2572B}"/>
    <cellStyle name="Normal 7 3 6 2 3" xfId="3510" xr:uid="{6F9A4568-DF2D-48BB-9C14-2887CE796BE4}"/>
    <cellStyle name="Normal 7 3 6 2 4" xfId="3511" xr:uid="{E94E9B45-A26F-4763-9AA5-EC1769132D6E}"/>
    <cellStyle name="Normal 7 3 6 3" xfId="1914" xr:uid="{ED015948-E642-4240-B77A-B40288A54749}"/>
    <cellStyle name="Normal 7 3 6 4" xfId="3512" xr:uid="{57C17EAB-34AF-429E-AA59-74552C12EDC8}"/>
    <cellStyle name="Normal 7 3 6 5" xfId="3513" xr:uid="{FF38197E-21FE-4D22-8486-5253667178F2}"/>
    <cellStyle name="Normal 7 3 7" xfId="1915" xr:uid="{CDCB6B82-DF98-459B-ACF6-1955B2DC8C02}"/>
    <cellStyle name="Normal 7 3 7 2" xfId="1916" xr:uid="{2CEC0D2A-9EF8-44DC-9E23-5D19B9146700}"/>
    <cellStyle name="Normal 7 3 7 3" xfId="3514" xr:uid="{2E7C3C45-84EB-4728-AD43-722C32CFC7C5}"/>
    <cellStyle name="Normal 7 3 7 4" xfId="3515" xr:uid="{6D529BCB-B656-4A9F-96B2-8A95DD105945}"/>
    <cellStyle name="Normal 7 3 8" xfId="1917" xr:uid="{8017EF83-D4B7-417B-824F-C9D3EA9044FA}"/>
    <cellStyle name="Normal 7 3 8 2" xfId="3516" xr:uid="{12629969-A186-4357-884B-936B65AD9E5D}"/>
    <cellStyle name="Normal 7 3 8 3" xfId="3517" xr:uid="{90797A76-1862-41FF-836D-39B976387F89}"/>
    <cellStyle name="Normal 7 3 8 4" xfId="3518" xr:uid="{F4C30391-C9C4-4359-8AF4-7AA800392C58}"/>
    <cellStyle name="Normal 7 3 9" xfId="3519" xr:uid="{1485804C-4C1D-4B33-9E5F-08A1F4BBDE08}"/>
    <cellStyle name="Normal 7 4" xfId="141" xr:uid="{C5ABBC83-AEE4-46D6-B7A6-77E8181AAED8}"/>
    <cellStyle name="Normal 7 4 10" xfId="3520" xr:uid="{F67140AC-62C5-436A-AF7E-6BF53EC5F6C2}"/>
    <cellStyle name="Normal 7 4 11" xfId="3521" xr:uid="{C663B66C-943F-4EF1-8091-E0CE54E3123C}"/>
    <cellStyle name="Normal 7 4 2" xfId="142" xr:uid="{F4339178-5A9D-41CA-9707-FCA3CD16DD62}"/>
    <cellStyle name="Normal 7 4 2 2" xfId="363" xr:uid="{DCB69A7E-ED4D-4310-BEE7-1D3C31AF9012}"/>
    <cellStyle name="Normal 7 4 2 2 2" xfId="720" xr:uid="{6A4162E6-5223-4128-B346-14204B6A2C4F}"/>
    <cellStyle name="Normal 7 4 2 2 2 2" xfId="721" xr:uid="{12C453AC-CE83-412A-B2DB-7FE6446AAD1E}"/>
    <cellStyle name="Normal 7 4 2 2 2 2 2" xfId="1918" xr:uid="{810884B7-4ABD-4D8F-8DDC-1CEA03CE7DAC}"/>
    <cellStyle name="Normal 7 4 2 2 2 2 3" xfId="3522" xr:uid="{E59AA387-5941-42A1-B8CA-82E321B64363}"/>
    <cellStyle name="Normal 7 4 2 2 2 2 4" xfId="3523" xr:uid="{2FB1DAEC-1A20-47E1-97CB-D99651619ABD}"/>
    <cellStyle name="Normal 7 4 2 2 2 3" xfId="1919" xr:uid="{C0F58489-C0A0-4D36-9D6A-AF01FB52D440}"/>
    <cellStyle name="Normal 7 4 2 2 2 3 2" xfId="3524" xr:uid="{4B9D6799-8BF0-463F-B5F9-4751C922854A}"/>
    <cellStyle name="Normal 7 4 2 2 2 3 3" xfId="3525" xr:uid="{D2333DC3-92E4-4F8B-8CBA-A449E95BDF71}"/>
    <cellStyle name="Normal 7 4 2 2 2 3 4" xfId="3526" xr:uid="{EB5CBF45-B043-4693-91C1-43553BA65371}"/>
    <cellStyle name="Normal 7 4 2 2 2 4" xfId="3527" xr:uid="{E5691CB3-622C-424F-9A09-F346C53AC284}"/>
    <cellStyle name="Normal 7 4 2 2 2 5" xfId="3528" xr:uid="{2C09EDF2-CD57-450D-9B5A-A23CB52F6F03}"/>
    <cellStyle name="Normal 7 4 2 2 2 6" xfId="3529" xr:uid="{21193E13-869A-4641-BF09-58C96EF0C267}"/>
    <cellStyle name="Normal 7 4 2 2 3" xfId="722" xr:uid="{441BBFA4-E4D5-467C-9071-C5A001CF94F9}"/>
    <cellStyle name="Normal 7 4 2 2 3 2" xfId="1920" xr:uid="{BC339EE4-1454-4252-B332-F097F205A973}"/>
    <cellStyle name="Normal 7 4 2 2 3 2 2" xfId="3530" xr:uid="{8302FF54-54E3-40EB-B3A5-21309493A9DF}"/>
    <cellStyle name="Normal 7 4 2 2 3 2 3" xfId="3531" xr:uid="{FE7AE848-4DF4-4DD0-8CE2-370C846CA160}"/>
    <cellStyle name="Normal 7 4 2 2 3 2 4" xfId="3532" xr:uid="{CDB68C3C-41FC-4F76-AA20-E6DF08C42178}"/>
    <cellStyle name="Normal 7 4 2 2 3 3" xfId="3533" xr:uid="{4F58A209-9962-4169-9449-9908817E76DB}"/>
    <cellStyle name="Normal 7 4 2 2 3 4" xfId="3534" xr:uid="{C4375CE6-FB34-412E-B8BC-BF6EC67D8ABB}"/>
    <cellStyle name="Normal 7 4 2 2 3 5" xfId="3535" xr:uid="{38257448-4519-4027-8565-F17E23490571}"/>
    <cellStyle name="Normal 7 4 2 2 4" xfId="1921" xr:uid="{88093ED8-213C-47A2-A71E-10F9FF31F1B1}"/>
    <cellStyle name="Normal 7 4 2 2 4 2" xfId="3536" xr:uid="{8D92A6E3-78A5-49B2-B886-34C6715A66BB}"/>
    <cellStyle name="Normal 7 4 2 2 4 3" xfId="3537" xr:uid="{5B239D93-AD9E-4670-AE5F-BAE0CA67E47F}"/>
    <cellStyle name="Normal 7 4 2 2 4 4" xfId="3538" xr:uid="{EF341834-4500-4662-8DB8-8A38538B592E}"/>
    <cellStyle name="Normal 7 4 2 2 5" xfId="3539" xr:uid="{88B5B32A-5416-4949-8327-109BB7413A61}"/>
    <cellStyle name="Normal 7 4 2 2 5 2" xfId="3540" xr:uid="{07D3A47A-9B4F-4459-A617-0299A49602EF}"/>
    <cellStyle name="Normal 7 4 2 2 5 3" xfId="3541" xr:uid="{4524814E-9540-4FBF-B96E-F2EDE5F0C93C}"/>
    <cellStyle name="Normal 7 4 2 2 5 4" xfId="3542" xr:uid="{9BA982C3-E8B0-4BEF-8F36-EF3FA47BB58E}"/>
    <cellStyle name="Normal 7 4 2 2 6" xfId="3543" xr:uid="{B23AE189-6611-43D2-97C7-E90E0ADC5853}"/>
    <cellStyle name="Normal 7 4 2 2 7" xfId="3544" xr:uid="{F65036DA-DF82-457D-ACCF-C50747024D34}"/>
    <cellStyle name="Normal 7 4 2 2 8" xfId="3545" xr:uid="{51AAB643-CC0F-497E-82C2-C57DE826795C}"/>
    <cellStyle name="Normal 7 4 2 3" xfId="723" xr:uid="{34B81F0A-757F-4F02-BE2C-76D5BFBBA581}"/>
    <cellStyle name="Normal 7 4 2 3 2" xfId="724" xr:uid="{74CB7144-5A1E-406B-AF64-AE54B3D7B4CA}"/>
    <cellStyle name="Normal 7 4 2 3 2 2" xfId="725" xr:uid="{BC5520E8-CC0A-4146-8A20-CC9B01B46786}"/>
    <cellStyle name="Normal 7 4 2 3 2 3" xfId="3546" xr:uid="{5C0A33E9-8EF4-4674-8752-AD32B8277487}"/>
    <cellStyle name="Normal 7 4 2 3 2 4" xfId="3547" xr:uid="{2DAC83AB-51EE-40EE-84BB-21BF15B8FCF1}"/>
    <cellStyle name="Normal 7 4 2 3 3" xfId="726" xr:uid="{8C03216D-DB62-4CE6-9C63-1F633A2C97B4}"/>
    <cellStyle name="Normal 7 4 2 3 3 2" xfId="3548" xr:uid="{5458BA76-8403-482C-84EC-6671402C99E0}"/>
    <cellStyle name="Normal 7 4 2 3 3 3" xfId="3549" xr:uid="{61DC072C-D19A-47D2-B4C7-4AE42DACDDC0}"/>
    <cellStyle name="Normal 7 4 2 3 3 4" xfId="3550" xr:uid="{D03FE450-ABD2-4493-A6AE-106C1BD1789E}"/>
    <cellStyle name="Normal 7 4 2 3 4" xfId="3551" xr:uid="{458CB566-1F75-4512-90A1-1746F2E59EEC}"/>
    <cellStyle name="Normal 7 4 2 3 5" xfId="3552" xr:uid="{7302759B-F597-46C9-B651-2C84015CB800}"/>
    <cellStyle name="Normal 7 4 2 3 6" xfId="3553" xr:uid="{AE0A5AB4-F36E-45AB-84EC-330B7282CB59}"/>
    <cellStyle name="Normal 7 4 2 4" xfId="727" xr:uid="{22F89958-49D2-486E-B22F-A5D90D5A2982}"/>
    <cellStyle name="Normal 7 4 2 4 2" xfId="728" xr:uid="{4D7E05E1-5059-4039-899D-53BDE39F627F}"/>
    <cellStyle name="Normal 7 4 2 4 2 2" xfId="3554" xr:uid="{10088FFE-6B98-4235-9650-C8EDA5BC64E4}"/>
    <cellStyle name="Normal 7 4 2 4 2 3" xfId="3555" xr:uid="{CB99A070-495D-4939-8CA6-0C70A6D95095}"/>
    <cellStyle name="Normal 7 4 2 4 2 4" xfId="3556" xr:uid="{7D5720E8-FF35-42DA-A29C-811C84FE6111}"/>
    <cellStyle name="Normal 7 4 2 4 3" xfId="3557" xr:uid="{3C2CAC19-7CA5-421C-A059-3A8BFEC66343}"/>
    <cellStyle name="Normal 7 4 2 4 4" xfId="3558" xr:uid="{286BB2FA-F30C-4094-8E31-11A20518BF48}"/>
    <cellStyle name="Normal 7 4 2 4 5" xfId="3559" xr:uid="{2C68473A-FB7F-477F-8829-58AB7F7984F7}"/>
    <cellStyle name="Normal 7 4 2 5" xfId="729" xr:uid="{090E9DD3-3815-4A85-BF14-A7F8E7E651F6}"/>
    <cellStyle name="Normal 7 4 2 5 2" xfId="3560" xr:uid="{F25B87DD-038D-4F10-926C-58778E7A0130}"/>
    <cellStyle name="Normal 7 4 2 5 3" xfId="3561" xr:uid="{EC41EEE2-1934-4C3A-8022-014C986A66BE}"/>
    <cellStyle name="Normal 7 4 2 5 4" xfId="3562" xr:uid="{048AAD2B-E954-4823-BC07-66E01E2E8029}"/>
    <cellStyle name="Normal 7 4 2 6" xfId="3563" xr:uid="{BF19A00A-10F5-41F5-93BD-664AEBBB9198}"/>
    <cellStyle name="Normal 7 4 2 6 2" xfId="3564" xr:uid="{D5C1AEBF-1090-4294-B0D0-62B1C9C8115E}"/>
    <cellStyle name="Normal 7 4 2 6 3" xfId="3565" xr:uid="{14D29D16-2BB5-4539-847E-F584FEAD83D2}"/>
    <cellStyle name="Normal 7 4 2 6 4" xfId="3566" xr:uid="{CFB9A60E-5540-4C7F-BB0F-DF6AE142089C}"/>
    <cellStyle name="Normal 7 4 2 7" xfId="3567" xr:uid="{30C6A6F1-5BDF-4205-B895-DB85FEFED7FF}"/>
    <cellStyle name="Normal 7 4 2 8" xfId="3568" xr:uid="{57571113-2819-4377-B6D4-BACF4EC94044}"/>
    <cellStyle name="Normal 7 4 2 9" xfId="3569" xr:uid="{17D8F1EE-AA6B-4E11-B0A5-64521635AE49}"/>
    <cellStyle name="Normal 7 4 3" xfId="364" xr:uid="{A0728D84-D216-436B-84EF-3EFD70569447}"/>
    <cellStyle name="Normal 7 4 3 2" xfId="730" xr:uid="{CE34A7AF-4A9F-4431-94FE-1B25BCF71D89}"/>
    <cellStyle name="Normal 7 4 3 2 2" xfId="731" xr:uid="{A82AF878-E7AD-4B50-8091-F4CE49F0A530}"/>
    <cellStyle name="Normal 7 4 3 2 2 2" xfId="1922" xr:uid="{BED8BF17-AF28-49FE-903F-87DBDFAC349C}"/>
    <cellStyle name="Normal 7 4 3 2 2 2 2" xfId="1923" xr:uid="{E84B2AF5-C0C9-466B-9AF0-9E368B91EA05}"/>
    <cellStyle name="Normal 7 4 3 2 2 3" xfId="1924" xr:uid="{8B745BEE-A834-49BF-9AB0-472C65931DA3}"/>
    <cellStyle name="Normal 7 4 3 2 2 4" xfId="3570" xr:uid="{F398CB69-D1E2-4749-91C6-0543E6400F8E}"/>
    <cellStyle name="Normal 7 4 3 2 3" xfId="1925" xr:uid="{6B6F8237-F4EF-401D-8F65-0550A687CC29}"/>
    <cellStyle name="Normal 7 4 3 2 3 2" xfId="1926" xr:uid="{FE3BECB1-CC06-4215-AA8F-80EEDD45F1DB}"/>
    <cellStyle name="Normal 7 4 3 2 3 3" xfId="3571" xr:uid="{8CF230C8-E999-469A-900E-43973E778AC1}"/>
    <cellStyle name="Normal 7 4 3 2 3 4" xfId="3572" xr:uid="{85B821A1-98EF-4B5B-AB7A-0B49C6F67627}"/>
    <cellStyle name="Normal 7 4 3 2 4" xfId="1927" xr:uid="{2E2C2905-0034-437F-B983-4B3F0DD4CC51}"/>
    <cellStyle name="Normal 7 4 3 2 5" xfId="3573" xr:uid="{8CBFFB57-F9C8-4ED4-85DB-C97D69E26D6C}"/>
    <cellStyle name="Normal 7 4 3 2 6" xfId="3574" xr:uid="{84B56DCF-D398-4AC2-A910-07FF332208F7}"/>
    <cellStyle name="Normal 7 4 3 3" xfId="732" xr:uid="{B4073D9B-B682-40BD-AFAA-34C71331495D}"/>
    <cellStyle name="Normal 7 4 3 3 2" xfId="1928" xr:uid="{92F4A8C0-8DA5-4DBE-8164-0E80DDC7261B}"/>
    <cellStyle name="Normal 7 4 3 3 2 2" xfId="1929" xr:uid="{45144166-BCC7-449B-916D-33A190EFF748}"/>
    <cellStyle name="Normal 7 4 3 3 2 3" xfId="3575" xr:uid="{18CDFC8B-553C-4631-A536-B4F229583B0E}"/>
    <cellStyle name="Normal 7 4 3 3 2 4" xfId="3576" xr:uid="{256AB8AD-C212-4398-9642-8A8D92E06FF8}"/>
    <cellStyle name="Normal 7 4 3 3 3" xfId="1930" xr:uid="{A756F7B7-58E8-4BF0-A2CB-BDC26F7DAADA}"/>
    <cellStyle name="Normal 7 4 3 3 4" xfId="3577" xr:uid="{2AADACCA-09DD-45F1-BDAC-F1A720923584}"/>
    <cellStyle name="Normal 7 4 3 3 5" xfId="3578" xr:uid="{FB98AD30-9536-4B04-B788-F930E17F5DF9}"/>
    <cellStyle name="Normal 7 4 3 4" xfId="1931" xr:uid="{195B5D7B-4965-4012-8FDE-A00CC731D3E2}"/>
    <cellStyle name="Normal 7 4 3 4 2" xfId="1932" xr:uid="{D2B6F7F4-71DB-443D-A43D-3D76A3E5C26D}"/>
    <cellStyle name="Normal 7 4 3 4 3" xfId="3579" xr:uid="{8D9BD291-609E-4784-941E-4B2632290DE7}"/>
    <cellStyle name="Normal 7 4 3 4 4" xfId="3580" xr:uid="{24499E35-9D2B-4026-8337-AFD4C0F07FD5}"/>
    <cellStyle name="Normal 7 4 3 5" xfId="1933" xr:uid="{56131D01-4DEB-4B01-9D19-67CD19AE4D2C}"/>
    <cellStyle name="Normal 7 4 3 5 2" xfId="3581" xr:uid="{977B376F-BE29-46F5-916C-79D274020933}"/>
    <cellStyle name="Normal 7 4 3 5 3" xfId="3582" xr:uid="{8048051F-818A-4ADE-8374-D2BCE04863F5}"/>
    <cellStyle name="Normal 7 4 3 5 4" xfId="3583" xr:uid="{C1B424CB-C097-4049-8D71-199D71CB4369}"/>
    <cellStyle name="Normal 7 4 3 6" xfId="3584" xr:uid="{2E4BD726-1E20-408B-B233-6888BAF911CC}"/>
    <cellStyle name="Normal 7 4 3 7" xfId="3585" xr:uid="{C0930C70-8D86-4FF3-920B-8D75791272C0}"/>
    <cellStyle name="Normal 7 4 3 8" xfId="3586" xr:uid="{4C79C219-44BE-427E-8C08-6836229C4109}"/>
    <cellStyle name="Normal 7 4 4" xfId="365" xr:uid="{55DA721D-65FA-4FAD-A1D7-238506846707}"/>
    <cellStyle name="Normal 7 4 4 2" xfId="733" xr:uid="{BC4C720B-08E5-4679-BD2C-DAF3E1195686}"/>
    <cellStyle name="Normal 7 4 4 2 2" xfId="734" xr:uid="{96EFA0D4-868E-4CFA-AA7A-DB9C18CC8876}"/>
    <cellStyle name="Normal 7 4 4 2 2 2" xfId="1934" xr:uid="{1D2B6239-F079-4271-9346-24EA032E8D38}"/>
    <cellStyle name="Normal 7 4 4 2 2 3" xfId="3587" xr:uid="{423E6508-7741-44EB-A5C6-C136B5AD7CFD}"/>
    <cellStyle name="Normal 7 4 4 2 2 4" xfId="3588" xr:uid="{717FA902-9AB1-41A3-86C8-1B6A385F2B61}"/>
    <cellStyle name="Normal 7 4 4 2 3" xfId="1935" xr:uid="{47029F05-2AA0-4625-8B29-AE76011D22BD}"/>
    <cellStyle name="Normal 7 4 4 2 4" xfId="3589" xr:uid="{567E41AB-2E66-4166-B9D8-D7FE9C20A276}"/>
    <cellStyle name="Normal 7 4 4 2 5" xfId="3590" xr:uid="{BEBF59FB-D67C-4CD2-92EC-C9514FFD58CD}"/>
    <cellStyle name="Normal 7 4 4 3" xfId="735" xr:uid="{9FF7EEC3-5424-421C-ADE5-D5B906F375E1}"/>
    <cellStyle name="Normal 7 4 4 3 2" xfId="1936" xr:uid="{8441A83D-9D18-4F67-97E3-F011F7FE75F9}"/>
    <cellStyle name="Normal 7 4 4 3 3" xfId="3591" xr:uid="{9B1B522F-143D-42B7-ABAD-305F6A571711}"/>
    <cellStyle name="Normal 7 4 4 3 4" xfId="3592" xr:uid="{4A6DA550-DF64-4194-9EF3-BAF6141CF68C}"/>
    <cellStyle name="Normal 7 4 4 4" xfId="1937" xr:uid="{DA29FCEA-6025-44C6-B3A3-0C4FCE8DF322}"/>
    <cellStyle name="Normal 7 4 4 4 2" xfId="3593" xr:uid="{4EDFC734-66C5-4B54-AD21-CEFE050953CA}"/>
    <cellStyle name="Normal 7 4 4 4 3" xfId="3594" xr:uid="{6B63095E-665E-41EF-A622-731EDC7AD81D}"/>
    <cellStyle name="Normal 7 4 4 4 4" xfId="3595" xr:uid="{32D33B96-0B85-4AFC-A9E7-4A08CEA3DFBC}"/>
    <cellStyle name="Normal 7 4 4 5" xfId="3596" xr:uid="{411CB7E0-510C-4A9B-AB11-FAF3B1F9D54E}"/>
    <cellStyle name="Normal 7 4 4 6" xfId="3597" xr:uid="{F95BB350-5BE5-47C5-A03B-20B0BA2AE0B9}"/>
    <cellStyle name="Normal 7 4 4 7" xfId="3598" xr:uid="{565B1C04-6088-4A9C-89B8-AC76DE05B6F2}"/>
    <cellStyle name="Normal 7 4 5" xfId="366" xr:uid="{2869703E-B906-43E1-9FC3-85C3B64FC562}"/>
    <cellStyle name="Normal 7 4 5 2" xfId="736" xr:uid="{A9CC329B-4018-4608-ABC8-EB801B9CC7BF}"/>
    <cellStyle name="Normal 7 4 5 2 2" xfId="1938" xr:uid="{4CA32DDA-9BFC-4C17-A881-8F79C021A221}"/>
    <cellStyle name="Normal 7 4 5 2 3" xfId="3599" xr:uid="{9E6D2395-BC30-4153-A623-EDAB10821B23}"/>
    <cellStyle name="Normal 7 4 5 2 4" xfId="3600" xr:uid="{C338C16D-3539-460F-B6D9-0E4DFF29F545}"/>
    <cellStyle name="Normal 7 4 5 3" xfId="1939" xr:uid="{BD98B44B-431D-4BE4-BF3D-06D41CCB0506}"/>
    <cellStyle name="Normal 7 4 5 3 2" xfId="3601" xr:uid="{728A4C54-10F3-445C-9000-61A8C07BD0BA}"/>
    <cellStyle name="Normal 7 4 5 3 3" xfId="3602" xr:uid="{05354DFB-864C-4688-99B6-C16B4AF6167F}"/>
    <cellStyle name="Normal 7 4 5 3 4" xfId="3603" xr:uid="{1608A4E6-3076-4AF4-B46F-1A9E3FF9CE1B}"/>
    <cellStyle name="Normal 7 4 5 4" xfId="3604" xr:uid="{FB4CFF44-663C-4255-9AB8-B3F406355A19}"/>
    <cellStyle name="Normal 7 4 5 5" xfId="3605" xr:uid="{377C35B9-3EED-4478-8B7E-20A6B5CC31D3}"/>
    <cellStyle name="Normal 7 4 5 6" xfId="3606" xr:uid="{BB10F04A-813B-4E22-832C-8F4DBCB0B7F6}"/>
    <cellStyle name="Normal 7 4 6" xfId="737" xr:uid="{F062F4A5-501E-4F11-86AC-A6CDABD29AD8}"/>
    <cellStyle name="Normal 7 4 6 2" xfId="1940" xr:uid="{8D508693-99C4-4B41-8E4C-3E089ABD344C}"/>
    <cellStyle name="Normal 7 4 6 2 2" xfId="3607" xr:uid="{5D7C60DF-C2BD-4732-99DE-AE872216DFCB}"/>
    <cellStyle name="Normal 7 4 6 2 3" xfId="3608" xr:uid="{5484E61D-8DF2-4CD0-BA32-ACD49B0777D3}"/>
    <cellStyle name="Normal 7 4 6 2 4" xfId="3609" xr:uid="{C70D4FC8-34CC-47D6-AB05-780A3088B930}"/>
    <cellStyle name="Normal 7 4 6 3" xfId="3610" xr:uid="{40191DBD-F840-467A-95FD-172D2566530C}"/>
    <cellStyle name="Normal 7 4 6 4" xfId="3611" xr:uid="{98F53A62-10BB-4C77-89CC-E36170AF66DC}"/>
    <cellStyle name="Normal 7 4 6 5" xfId="3612" xr:uid="{D0E2FE0D-3EC1-4C75-828E-041F488522E6}"/>
    <cellStyle name="Normal 7 4 7" xfId="1941" xr:uid="{9C17DFE9-6CF6-40B5-86E3-02E9068471B7}"/>
    <cellStyle name="Normal 7 4 7 2" xfId="3613" xr:uid="{6EC52338-C960-4498-96AC-2C1156A6D972}"/>
    <cellStyle name="Normal 7 4 7 3" xfId="3614" xr:uid="{0D10C416-F026-4A2A-B044-443833E12083}"/>
    <cellStyle name="Normal 7 4 7 4" xfId="3615" xr:uid="{F16AB819-C8A2-4EB4-9AA8-DB6B7FC4D7F6}"/>
    <cellStyle name="Normal 7 4 8" xfId="3616" xr:uid="{FAA225EE-1BE9-447D-B012-7824C62F40AE}"/>
    <cellStyle name="Normal 7 4 8 2" xfId="3617" xr:uid="{0EA5F7F1-DFA8-47CE-88B0-999967216CEE}"/>
    <cellStyle name="Normal 7 4 8 3" xfId="3618" xr:uid="{74F55E82-F49B-4606-A7EF-81A1020EB414}"/>
    <cellStyle name="Normal 7 4 8 4" xfId="3619" xr:uid="{C61BDE06-8800-4008-AAE3-1A08A22785E5}"/>
    <cellStyle name="Normal 7 4 9" xfId="3620" xr:uid="{663CA5DD-01E3-480B-8411-7F27ECBF4D7F}"/>
    <cellStyle name="Normal 7 5" xfId="143" xr:uid="{C54EE122-C207-4521-92FD-547F4C6CEAA0}"/>
    <cellStyle name="Normal 7 5 2" xfId="144" xr:uid="{9A137922-3C5A-4B16-B8FE-CE4C337E8EDE}"/>
    <cellStyle name="Normal 7 5 2 2" xfId="367" xr:uid="{CF8F883A-4FAC-443D-9535-8D5DC64D7A90}"/>
    <cellStyle name="Normal 7 5 2 2 2" xfId="738" xr:uid="{BFD0B7CD-A7CD-4E3B-858E-ED89622A95A8}"/>
    <cellStyle name="Normal 7 5 2 2 2 2" xfId="1942" xr:uid="{6F87E83A-26AF-493A-A7AB-C2BBF135D320}"/>
    <cellStyle name="Normal 7 5 2 2 2 3" xfId="3621" xr:uid="{3FDB4E4C-EA74-4197-9688-FDDF71628999}"/>
    <cellStyle name="Normal 7 5 2 2 2 4" xfId="3622" xr:uid="{8D494FEF-0791-4DA1-996C-B405A91854FC}"/>
    <cellStyle name="Normal 7 5 2 2 3" xfId="1943" xr:uid="{A5880529-B48F-40D7-B80B-9F27EDFB2C36}"/>
    <cellStyle name="Normal 7 5 2 2 3 2" xfId="3623" xr:uid="{E8C80C9D-AF0C-4F78-A383-2F224E319E6B}"/>
    <cellStyle name="Normal 7 5 2 2 3 3" xfId="3624" xr:uid="{F0E67EA8-DC2D-4F0C-92E1-F2CDED2F5587}"/>
    <cellStyle name="Normal 7 5 2 2 3 4" xfId="3625" xr:uid="{6E17930D-24A4-4909-9BB1-4F27616F8244}"/>
    <cellStyle name="Normal 7 5 2 2 4" xfId="3626" xr:uid="{0479CA27-82AC-4175-8157-CFF1EFDDA2BE}"/>
    <cellStyle name="Normal 7 5 2 2 5" xfId="3627" xr:uid="{0575DF5C-4567-4885-BDA6-D3807C7AA837}"/>
    <cellStyle name="Normal 7 5 2 2 6" xfId="3628" xr:uid="{3B9E9365-70CE-40DE-8801-94BAD1A85640}"/>
    <cellStyle name="Normal 7 5 2 3" xfId="739" xr:uid="{D172611A-A18D-4A3A-9734-72EC17130EE6}"/>
    <cellStyle name="Normal 7 5 2 3 2" xfId="1944" xr:uid="{EFFC0DBE-0AA9-412C-BD93-6356650FBB7F}"/>
    <cellStyle name="Normal 7 5 2 3 2 2" xfId="3629" xr:uid="{A472B70E-F9FF-4B46-ADBF-1CC6D79EACCB}"/>
    <cellStyle name="Normal 7 5 2 3 2 3" xfId="3630" xr:uid="{5E14F5F2-C84B-49DF-9EA9-4066E661F873}"/>
    <cellStyle name="Normal 7 5 2 3 2 4" xfId="3631" xr:uid="{A48C253F-81EA-4196-A076-07E860DC35AD}"/>
    <cellStyle name="Normal 7 5 2 3 3" xfId="3632" xr:uid="{7B1851E0-3879-4D7E-AB1B-8B61EB0C6BC9}"/>
    <cellStyle name="Normal 7 5 2 3 4" xfId="3633" xr:uid="{01CB61DB-24A9-4B76-9232-3142DB32BD51}"/>
    <cellStyle name="Normal 7 5 2 3 5" xfId="3634" xr:uid="{74BBC262-B147-4676-A77F-C8BDCD326A35}"/>
    <cellStyle name="Normal 7 5 2 4" xfId="1945" xr:uid="{5281D09C-806D-4648-BA52-DF2D0A02C3F4}"/>
    <cellStyle name="Normal 7 5 2 4 2" xfId="3635" xr:uid="{0AB0E4FC-88A4-4D5D-9765-13725AAD0E20}"/>
    <cellStyle name="Normal 7 5 2 4 3" xfId="3636" xr:uid="{6C77F8FA-C814-4B7B-84AE-06704D765ABD}"/>
    <cellStyle name="Normal 7 5 2 4 4" xfId="3637" xr:uid="{809C956D-0018-4FAF-957E-E14EE1F46977}"/>
    <cellStyle name="Normal 7 5 2 5" xfId="3638" xr:uid="{3434B7C4-5CFB-40B8-ACA5-C57CB87223CB}"/>
    <cellStyle name="Normal 7 5 2 5 2" xfId="3639" xr:uid="{779FB65C-C1DE-407A-A112-31B10E4FBB5D}"/>
    <cellStyle name="Normal 7 5 2 5 3" xfId="3640" xr:uid="{685FFC78-7F62-4CC3-B460-09C9EB8226BA}"/>
    <cellStyle name="Normal 7 5 2 5 4" xfId="3641" xr:uid="{A2B2E720-FEDA-49BC-9626-4F7D5E672E89}"/>
    <cellStyle name="Normal 7 5 2 6" xfId="3642" xr:uid="{C6CDDE1C-6C26-4964-8E73-CC95878DF595}"/>
    <cellStyle name="Normal 7 5 2 7" xfId="3643" xr:uid="{9CE7A631-2693-4B8B-8E0E-8954BE8A7D96}"/>
    <cellStyle name="Normal 7 5 2 8" xfId="3644" xr:uid="{764CF867-306C-4533-BFA8-E99FA17153A8}"/>
    <cellStyle name="Normal 7 5 3" xfId="368" xr:uid="{065A0893-3CB9-43CD-8356-C2A2AE0EB075}"/>
    <cellStyle name="Normal 7 5 3 2" xfId="740" xr:uid="{7B3BB597-B9D5-4581-BF97-73AE576C27A4}"/>
    <cellStyle name="Normal 7 5 3 2 2" xfId="741" xr:uid="{CB1DE3FE-0C89-40A9-B629-E19266EF5A06}"/>
    <cellStyle name="Normal 7 5 3 2 3" xfId="3645" xr:uid="{67E8F51E-B8A1-4108-A755-BA45EE4C86FF}"/>
    <cellStyle name="Normal 7 5 3 2 4" xfId="3646" xr:uid="{3776A681-2430-428C-A322-42915210F42B}"/>
    <cellStyle name="Normal 7 5 3 3" xfId="742" xr:uid="{54B9D2AC-2429-44C5-B028-F85155E68B3C}"/>
    <cellStyle name="Normal 7 5 3 3 2" xfId="3647" xr:uid="{1DD92792-1F7E-4F1B-8A34-D1E5F2FDA7B4}"/>
    <cellStyle name="Normal 7 5 3 3 3" xfId="3648" xr:uid="{7D628733-7F45-4D7D-B340-1DF71FC12BDA}"/>
    <cellStyle name="Normal 7 5 3 3 4" xfId="3649" xr:uid="{D98FEFF9-FA54-4375-9F4F-23CC1B0AC427}"/>
    <cellStyle name="Normal 7 5 3 4" xfId="3650" xr:uid="{AEDD46F7-5102-46E5-BE35-2D92EFDECF83}"/>
    <cellStyle name="Normal 7 5 3 5" xfId="3651" xr:uid="{B2B11932-4329-407B-9D03-92C991FF4878}"/>
    <cellStyle name="Normal 7 5 3 6" xfId="3652" xr:uid="{1E421DF7-99C2-4BD9-BE72-4C3C91103505}"/>
    <cellStyle name="Normal 7 5 4" xfId="369" xr:uid="{E90E10C5-9971-4F4D-B8DB-9E01D35F0600}"/>
    <cellStyle name="Normal 7 5 4 2" xfId="743" xr:uid="{290D4345-F327-4F4C-A089-F3F4A535EF90}"/>
    <cellStyle name="Normal 7 5 4 2 2" xfId="3653" xr:uid="{11E18AB0-8E96-4D9D-A1F5-DBB8E36DFF0C}"/>
    <cellStyle name="Normal 7 5 4 2 3" xfId="3654" xr:uid="{DD52E5AB-FF71-4409-A49F-3D5385B6A3B3}"/>
    <cellStyle name="Normal 7 5 4 2 4" xfId="3655" xr:uid="{2D53AD6D-8581-412B-AD44-FAC64DDAC0B7}"/>
    <cellStyle name="Normal 7 5 4 3" xfId="3656" xr:uid="{402C0AA2-24FC-42C7-BAC9-23B380090B99}"/>
    <cellStyle name="Normal 7 5 4 4" xfId="3657" xr:uid="{8D978115-5F21-40E4-AC84-804163AD9FB6}"/>
    <cellStyle name="Normal 7 5 4 5" xfId="3658" xr:uid="{4C417311-2151-4D19-889A-49BED4CE56B0}"/>
    <cellStyle name="Normal 7 5 5" xfId="744" xr:uid="{BBD4B92B-7B4C-44C2-AE49-E5E56E960EDE}"/>
    <cellStyle name="Normal 7 5 5 2" xfId="3659" xr:uid="{6EDE1638-1F6D-4741-965C-839A5CCF3796}"/>
    <cellStyle name="Normal 7 5 5 3" xfId="3660" xr:uid="{953B2666-D68F-47AF-9418-4C0D384602D2}"/>
    <cellStyle name="Normal 7 5 5 4" xfId="3661" xr:uid="{3C30B89B-73F3-4E26-A8ED-ED09B4445829}"/>
    <cellStyle name="Normal 7 5 6" xfId="3662" xr:uid="{8C81EC9C-A580-4244-AE42-A04B86F51FC6}"/>
    <cellStyle name="Normal 7 5 6 2" xfId="3663" xr:uid="{17B4AD0F-66E4-4157-B240-13257BBDDF12}"/>
    <cellStyle name="Normal 7 5 6 3" xfId="3664" xr:uid="{B84E974C-2D7F-46F6-B90E-033C1DBBF6EB}"/>
    <cellStyle name="Normal 7 5 6 4" xfId="3665" xr:uid="{4E7D64D1-6535-450A-8E40-2876F066FD1D}"/>
    <cellStyle name="Normal 7 5 7" xfId="3666" xr:uid="{C3D529ED-3FAF-4D6C-8D66-29C87A066891}"/>
    <cellStyle name="Normal 7 5 8" xfId="3667" xr:uid="{6531DA45-D48C-43C2-8121-A79D5D0DE507}"/>
    <cellStyle name="Normal 7 5 9" xfId="3668" xr:uid="{3F02D16E-249F-4647-9353-A51C28C6BB07}"/>
    <cellStyle name="Normal 7 6" xfId="145" xr:uid="{554211F3-FC54-479B-8E99-0F5D4FA9C14D}"/>
    <cellStyle name="Normal 7 6 2" xfId="370" xr:uid="{DB6CAC79-5FCC-4AF3-88BE-FD74BB8C183D}"/>
    <cellStyle name="Normal 7 6 2 2" xfId="745" xr:uid="{718E3E6B-ADE3-405B-9AE8-2911A2AE7043}"/>
    <cellStyle name="Normal 7 6 2 2 2" xfId="1946" xr:uid="{6C666CC3-50F4-4468-AD00-6E644F568E4A}"/>
    <cellStyle name="Normal 7 6 2 2 2 2" xfId="1947" xr:uid="{A571FC61-0111-4794-B559-8ADB73B6CCD1}"/>
    <cellStyle name="Normal 7 6 2 2 3" xfId="1948" xr:uid="{949268DE-EDE2-4651-A4E6-330A50EE26C8}"/>
    <cellStyle name="Normal 7 6 2 2 4" xfId="3669" xr:uid="{63C461D7-CBF3-4288-824D-900A12C7261D}"/>
    <cellStyle name="Normal 7 6 2 3" xfId="1949" xr:uid="{3CC98297-5CF3-4B91-A9D6-AB99FDBFF7A1}"/>
    <cellStyle name="Normal 7 6 2 3 2" xfId="1950" xr:uid="{0B519671-E667-4953-AA33-E364041135CB}"/>
    <cellStyle name="Normal 7 6 2 3 3" xfId="3670" xr:uid="{99497EE8-9D3B-4C30-9856-7CE342A6BFB7}"/>
    <cellStyle name="Normal 7 6 2 3 4" xfId="3671" xr:uid="{96D9ACDE-CF61-45B4-9203-D346E11BE089}"/>
    <cellStyle name="Normal 7 6 2 4" xfId="1951" xr:uid="{7E423612-91E8-4FDA-8CC6-38C9F18DBC36}"/>
    <cellStyle name="Normal 7 6 2 5" xfId="3672" xr:uid="{537971F0-918B-4A3F-8F20-6D3B40311DC6}"/>
    <cellStyle name="Normal 7 6 2 6" xfId="3673" xr:uid="{233E9857-4890-42CD-AE4E-CC107B126818}"/>
    <cellStyle name="Normal 7 6 3" xfId="746" xr:uid="{D9AD831D-D74B-47C8-927E-536926C6C590}"/>
    <cellStyle name="Normal 7 6 3 2" xfId="1952" xr:uid="{FD2B3568-61C9-4C7E-8C64-F88E9F015C3D}"/>
    <cellStyle name="Normal 7 6 3 2 2" xfId="1953" xr:uid="{F95DEFFD-8BA6-4F59-99C4-7C1C0ABFFF7D}"/>
    <cellStyle name="Normal 7 6 3 2 3" xfId="3674" xr:uid="{95E9DD96-A591-49D2-8465-7463776DC37A}"/>
    <cellStyle name="Normal 7 6 3 2 4" xfId="3675" xr:uid="{234011B2-64CA-4053-BCDC-C12F77AB0585}"/>
    <cellStyle name="Normal 7 6 3 3" xfId="1954" xr:uid="{47CBD87F-E353-4880-B331-11EC846BF8F8}"/>
    <cellStyle name="Normal 7 6 3 4" xfId="3676" xr:uid="{EAB53FBC-ECBB-45E6-B1BF-407180BF1AD8}"/>
    <cellStyle name="Normal 7 6 3 5" xfId="3677" xr:uid="{7E24FD81-D7CB-42F5-ACED-67787B774419}"/>
    <cellStyle name="Normal 7 6 4" xfId="1955" xr:uid="{DB6291B3-C70B-4B44-B75C-660E265C26DC}"/>
    <cellStyle name="Normal 7 6 4 2" xfId="1956" xr:uid="{0B221FF3-4B54-46D3-B659-9D18AF274944}"/>
    <cellStyle name="Normal 7 6 4 3" xfId="3678" xr:uid="{9F44E411-769F-4205-A431-021A984B7B3A}"/>
    <cellStyle name="Normal 7 6 4 4" xfId="3679" xr:uid="{220B349B-2E9C-48C4-8BC5-63C52AA4574B}"/>
    <cellStyle name="Normal 7 6 5" xfId="1957" xr:uid="{AE0AE805-63EA-4F75-AEBC-53869A32B116}"/>
    <cellStyle name="Normal 7 6 5 2" xfId="3680" xr:uid="{388BA454-278D-45E4-98EB-62AF5A9AC1AC}"/>
    <cellStyle name="Normal 7 6 5 3" xfId="3681" xr:uid="{84E852E3-75EE-477A-A1EB-91E682964433}"/>
    <cellStyle name="Normal 7 6 5 4" xfId="3682" xr:uid="{1AB6AA86-1056-4AE2-9A20-E44C4EFD76DD}"/>
    <cellStyle name="Normal 7 6 6" xfId="3683" xr:uid="{2F0EB292-09A4-4201-9137-5F36AA21DA4B}"/>
    <cellStyle name="Normal 7 6 7" xfId="3684" xr:uid="{890B030F-3DF7-43CC-A673-DA1E5AD3941B}"/>
    <cellStyle name="Normal 7 6 8" xfId="3685" xr:uid="{06EAB21E-2466-45AD-8297-D84145ECB9E6}"/>
    <cellStyle name="Normal 7 7" xfId="371" xr:uid="{6B175043-1B34-4892-9915-AA74E553CBF4}"/>
    <cellStyle name="Normal 7 7 2" xfId="747" xr:uid="{A6E9BC88-76FA-470A-8438-4797E28F763B}"/>
    <cellStyle name="Normal 7 7 2 2" xfId="748" xr:uid="{266F0E68-0909-424F-9564-3AA599990AB0}"/>
    <cellStyle name="Normal 7 7 2 2 2" xfId="1958" xr:uid="{C4DBC3F0-F823-4660-9B9B-AC0AC28FD383}"/>
    <cellStyle name="Normal 7 7 2 2 3" xfId="3686" xr:uid="{5AFFF319-6CAF-4D04-8934-DE20911DA9E2}"/>
    <cellStyle name="Normal 7 7 2 2 4" xfId="3687" xr:uid="{9421473F-B6CE-4DD9-BF0A-9C68ACF3D502}"/>
    <cellStyle name="Normal 7 7 2 3" xfId="1959" xr:uid="{F5FDF538-5E05-428E-AD22-AD7A00F4DDD6}"/>
    <cellStyle name="Normal 7 7 2 4" xfId="3688" xr:uid="{6D24600F-7EA9-4484-A13B-82095176F455}"/>
    <cellStyle name="Normal 7 7 2 5" xfId="3689" xr:uid="{9B0324BA-3CA5-4B02-B840-C903CAE4F87C}"/>
    <cellStyle name="Normal 7 7 3" xfId="749" xr:uid="{C16D05B6-24B5-4F39-807E-F37E08702AC6}"/>
    <cellStyle name="Normal 7 7 3 2" xfId="1960" xr:uid="{546E888E-54D2-46D0-895D-CA9CE5CDDA0A}"/>
    <cellStyle name="Normal 7 7 3 3" xfId="3690" xr:uid="{44267B5A-90DB-46BF-AFB7-0732619AB37C}"/>
    <cellStyle name="Normal 7 7 3 4" xfId="3691" xr:uid="{A83A0C41-9F71-465C-AED1-887FB3DCB11E}"/>
    <cellStyle name="Normal 7 7 4" xfId="1961" xr:uid="{C1AE027D-792C-4B48-8938-6CEBA45F1B29}"/>
    <cellStyle name="Normal 7 7 4 2" xfId="3692" xr:uid="{1D91B9ED-6383-4F16-8AE5-88D1F055C210}"/>
    <cellStyle name="Normal 7 7 4 3" xfId="3693" xr:uid="{F598CB95-6637-49F2-A1F4-E91310AEC3FC}"/>
    <cellStyle name="Normal 7 7 4 4" xfId="3694" xr:uid="{5FB97E58-9C74-4C44-BE20-A5F983D0F845}"/>
    <cellStyle name="Normal 7 7 5" xfId="3695" xr:uid="{6C6EB970-987B-4FC8-91E4-4CAD7B59F1C7}"/>
    <cellStyle name="Normal 7 7 6" xfId="3696" xr:uid="{6D3D22DF-655B-4800-BCCF-237D49960868}"/>
    <cellStyle name="Normal 7 7 7" xfId="3697" xr:uid="{ABDD4E56-E2D1-410C-A8BA-FCADC0B54271}"/>
    <cellStyle name="Normal 7 8" xfId="372" xr:uid="{BBC29868-5543-40B5-B354-ACCD5148D6E5}"/>
    <cellStyle name="Normal 7 8 2" xfId="750" xr:uid="{DCC4A9C4-435C-426E-9F64-D6539D84F3ED}"/>
    <cellStyle name="Normal 7 8 2 2" xfId="1962" xr:uid="{F37C6728-815E-4F3D-ADB5-3A5E824D715F}"/>
    <cellStyle name="Normal 7 8 2 3" xfId="3698" xr:uid="{C3741092-D118-40EC-94E9-C1F79E596D2C}"/>
    <cellStyle name="Normal 7 8 2 4" xfId="3699" xr:uid="{0CBCFF9E-CE97-4FF7-AB7B-D0186B17A216}"/>
    <cellStyle name="Normal 7 8 3" xfId="1963" xr:uid="{23E06D09-2CC6-4DFF-9A23-B4026E73A130}"/>
    <cellStyle name="Normal 7 8 3 2" xfId="3700" xr:uid="{79FA6778-3ADA-416C-B7D3-63F23E318987}"/>
    <cellStyle name="Normal 7 8 3 3" xfId="3701" xr:uid="{4BD5D608-94D7-418D-9E9B-A2B6C8676321}"/>
    <cellStyle name="Normal 7 8 3 4" xfId="3702" xr:uid="{23594DDA-40C8-47FE-8113-FDB1C7635415}"/>
    <cellStyle name="Normal 7 8 4" xfId="3703" xr:uid="{29D61D40-0527-4065-9093-A8F0522E3722}"/>
    <cellStyle name="Normal 7 8 5" xfId="3704" xr:uid="{7BB9213B-3360-401F-BEFA-03B272CDF196}"/>
    <cellStyle name="Normal 7 8 6" xfId="3705" xr:uid="{6A063718-A75E-4A5C-8530-C19692534D46}"/>
    <cellStyle name="Normal 7 9" xfId="373" xr:uid="{9B0B08FE-6930-430F-9420-35B5DBD16465}"/>
    <cellStyle name="Normal 7 9 2" xfId="1964" xr:uid="{81D807AE-382F-45D4-B331-DC1312EF9CC1}"/>
    <cellStyle name="Normal 7 9 2 2" xfId="3706" xr:uid="{61F82F6E-8038-4A0B-ABCF-627E586AFFC9}"/>
    <cellStyle name="Normal 7 9 2 2 2" xfId="4408" xr:uid="{07245569-FDC9-4106-ACEF-E7F244D021CE}"/>
    <cellStyle name="Normal 7 9 2 2 3" xfId="4687" xr:uid="{0EED5F72-F334-4337-BB33-E81FEFB4EA71}"/>
    <cellStyle name="Normal 7 9 2 3" xfId="3707" xr:uid="{1D0894AB-1F65-4B9E-877A-FB8DADFE8828}"/>
    <cellStyle name="Normal 7 9 2 4" xfId="3708" xr:uid="{49E2A1E8-EE64-405B-8E2F-22882BBD4675}"/>
    <cellStyle name="Normal 7 9 3" xfId="3709" xr:uid="{B8CD9A1D-7514-4875-B913-0FD83D49B7F5}"/>
    <cellStyle name="Normal 7 9 3 2" xfId="5362" xr:uid="{40D3FCD8-A260-4E9E-A769-89E7668EEBC9}"/>
    <cellStyle name="Normal 7 9 4" xfId="3710" xr:uid="{051CF441-7D22-46EF-9B88-D86B5831E264}"/>
    <cellStyle name="Normal 7 9 4 2" xfId="4578" xr:uid="{39F6FC3C-3858-40A8-BC11-357EFF3A32A6}"/>
    <cellStyle name="Normal 7 9 4 3" xfId="4688" xr:uid="{4C24263E-C097-4B35-9CA6-2B028DCE62EE}"/>
    <cellStyle name="Normal 7 9 4 4" xfId="4607" xr:uid="{B4A599E0-5BB1-4885-8168-029A1786096C}"/>
    <cellStyle name="Normal 7 9 5" xfId="3711" xr:uid="{3658961E-A085-4977-8049-448748106997}"/>
    <cellStyle name="Normal 8" xfId="146" xr:uid="{9CCEA060-C543-448C-8604-7DFB24D7DBD6}"/>
    <cellStyle name="Normal 8 10" xfId="1965" xr:uid="{CACCE2FA-2E67-4A6D-AFE7-A5FDAE2E7079}"/>
    <cellStyle name="Normal 8 10 2" xfId="3712" xr:uid="{92B15F0D-389F-4D2F-B7C7-19AA808A2AC9}"/>
    <cellStyle name="Normal 8 10 3" xfId="3713" xr:uid="{C3BB813D-CD98-4E62-BCB4-FC81FC066818}"/>
    <cellStyle name="Normal 8 10 4" xfId="3714" xr:uid="{6D294EBC-B753-4D98-A63D-E91A976EEB35}"/>
    <cellStyle name="Normal 8 11" xfId="3715" xr:uid="{2037EEE2-4B54-4E91-BCED-B0094FDAF5D2}"/>
    <cellStyle name="Normal 8 11 2" xfId="3716" xr:uid="{7BFF451E-82CA-49C0-A81B-E560BC2A9060}"/>
    <cellStyle name="Normal 8 11 3" xfId="3717" xr:uid="{70DB9DBC-BEF3-4B2F-8676-1BD77A31E71D}"/>
    <cellStyle name="Normal 8 11 4" xfId="3718" xr:uid="{9CBAC834-EB54-4068-B655-4B04B4A4B96E}"/>
    <cellStyle name="Normal 8 12" xfId="3719" xr:uid="{9918C2A1-F6ED-4468-B725-90F00988545C}"/>
    <cellStyle name="Normal 8 12 2" xfId="3720" xr:uid="{4551879F-3421-4813-8073-6C46385B1489}"/>
    <cellStyle name="Normal 8 13" xfId="3721" xr:uid="{3E9E7EBF-426C-434A-851E-52E08918AD3C}"/>
    <cellStyle name="Normal 8 14" xfId="3722" xr:uid="{393906CD-07BB-4357-907B-A642067EDCEB}"/>
    <cellStyle name="Normal 8 15" xfId="3723" xr:uid="{1EDA0D3E-BC81-475C-9382-50D120CF8B70}"/>
    <cellStyle name="Normal 8 2" xfId="147" xr:uid="{1E418F3E-E594-4AA0-BDCA-5BADF1E7667D}"/>
    <cellStyle name="Normal 8 2 10" xfId="3724" xr:uid="{D76AD63B-BA40-4C1A-BE72-99391CF337C3}"/>
    <cellStyle name="Normal 8 2 11" xfId="3725" xr:uid="{6A46EE39-6EC3-459F-9259-D2ECE4C11412}"/>
    <cellStyle name="Normal 8 2 2" xfId="148" xr:uid="{7724AED2-12B7-4F6F-914A-6823B53161AD}"/>
    <cellStyle name="Normal 8 2 2 2" xfId="149" xr:uid="{037FC168-73CD-4EAC-846F-9701E4337CD4}"/>
    <cellStyle name="Normal 8 2 2 2 2" xfId="374" xr:uid="{8648A419-C889-4247-8235-A42DF4A76D18}"/>
    <cellStyle name="Normal 8 2 2 2 2 2" xfId="751" xr:uid="{30C22331-9B07-4D25-B285-DEFBD127018E}"/>
    <cellStyle name="Normal 8 2 2 2 2 2 2" xfId="752" xr:uid="{D550A752-2D17-4553-A83F-A3855DB4D8CD}"/>
    <cellStyle name="Normal 8 2 2 2 2 2 2 2" xfId="1966" xr:uid="{72EC7C5F-C270-4820-9CD1-84D457D03C22}"/>
    <cellStyle name="Normal 8 2 2 2 2 2 2 2 2" xfId="1967" xr:uid="{E25D86DE-887B-48D0-87CF-4C9AF46E0464}"/>
    <cellStyle name="Normal 8 2 2 2 2 2 2 3" xfId="1968" xr:uid="{5C83C2EC-BB5F-49EE-9683-F786EAD5EC3D}"/>
    <cellStyle name="Normal 8 2 2 2 2 2 3" xfId="1969" xr:uid="{B755531D-AC19-4CDE-A4AC-B1268D79F34C}"/>
    <cellStyle name="Normal 8 2 2 2 2 2 3 2" xfId="1970" xr:uid="{A03A6493-1B8D-4399-8FA1-0B66BC7D66A1}"/>
    <cellStyle name="Normal 8 2 2 2 2 2 4" xfId="1971" xr:uid="{1C3272A5-6DF7-44D8-86C4-FB3473C8B240}"/>
    <cellStyle name="Normal 8 2 2 2 2 3" xfId="753" xr:uid="{29923650-1B1C-4087-93DB-CE78278B3DB7}"/>
    <cellStyle name="Normal 8 2 2 2 2 3 2" xfId="1972" xr:uid="{4011060D-5BF7-4AB0-B23C-4B26B7EAD8E8}"/>
    <cellStyle name="Normal 8 2 2 2 2 3 2 2" xfId="1973" xr:uid="{8CAE655E-278D-4018-B925-13BAAA6BF242}"/>
    <cellStyle name="Normal 8 2 2 2 2 3 3" xfId="1974" xr:uid="{20241264-F3EC-429B-967A-C6EBD31AF9A8}"/>
    <cellStyle name="Normal 8 2 2 2 2 3 4" xfId="3726" xr:uid="{50969456-A30A-4810-B11D-04FB0E0AF578}"/>
    <cellStyle name="Normal 8 2 2 2 2 4" xfId="1975" xr:uid="{C578052B-03AF-4CF2-A17D-75963A8A6F81}"/>
    <cellStyle name="Normal 8 2 2 2 2 4 2" xfId="1976" xr:uid="{3215A27A-4E55-4F56-A01D-3C50AA73AF35}"/>
    <cellStyle name="Normal 8 2 2 2 2 5" xfId="1977" xr:uid="{82E26961-7C58-4746-80F7-F907795CF63E}"/>
    <cellStyle name="Normal 8 2 2 2 2 6" xfId="3727" xr:uid="{5C6C3C08-5BE1-4BCA-8412-9BAF38544652}"/>
    <cellStyle name="Normal 8 2 2 2 3" xfId="375" xr:uid="{CABF5F4B-3B6B-4D97-B1FD-E99678351DDB}"/>
    <cellStyle name="Normal 8 2 2 2 3 2" xfId="754" xr:uid="{B8B6443C-256C-4957-91BE-007B8AE6FF14}"/>
    <cellStyle name="Normal 8 2 2 2 3 2 2" xfId="755" xr:uid="{01B80EDE-FC74-4645-B90E-8B4FAC1F546B}"/>
    <cellStyle name="Normal 8 2 2 2 3 2 2 2" xfId="1978" xr:uid="{C02CD931-639F-439C-A1DB-CB691B032362}"/>
    <cellStyle name="Normal 8 2 2 2 3 2 2 2 2" xfId="1979" xr:uid="{4188BF21-02D2-4862-8905-3060C9162C66}"/>
    <cellStyle name="Normal 8 2 2 2 3 2 2 3" xfId="1980" xr:uid="{983FEB0B-36EF-41F5-AE8B-D773792142BF}"/>
    <cellStyle name="Normal 8 2 2 2 3 2 3" xfId="1981" xr:uid="{E1399D7C-2935-427F-B529-AF245B19CD31}"/>
    <cellStyle name="Normal 8 2 2 2 3 2 3 2" xfId="1982" xr:uid="{0608A975-70F9-4039-BA22-F97FF227F8B8}"/>
    <cellStyle name="Normal 8 2 2 2 3 2 4" xfId="1983" xr:uid="{0B76E9E5-40FF-4A98-818D-267704179818}"/>
    <cellStyle name="Normal 8 2 2 2 3 3" xfId="756" xr:uid="{5EB70C6C-5C15-4AB3-832A-3D6A6076FB16}"/>
    <cellStyle name="Normal 8 2 2 2 3 3 2" xfId="1984" xr:uid="{2EAB60DF-2C72-4694-8888-B176132ED481}"/>
    <cellStyle name="Normal 8 2 2 2 3 3 2 2" xfId="1985" xr:uid="{4BB43F5E-6F40-4901-BC09-3802BEDA889F}"/>
    <cellStyle name="Normal 8 2 2 2 3 3 3" xfId="1986" xr:uid="{3B9A2CB6-172F-4C11-8C12-C4065DEA670E}"/>
    <cellStyle name="Normal 8 2 2 2 3 4" xfId="1987" xr:uid="{713318F4-7814-4745-9AEB-9767367A0743}"/>
    <cellStyle name="Normal 8 2 2 2 3 4 2" xfId="1988" xr:uid="{01B579A9-52D8-403C-A297-5AA86E74953A}"/>
    <cellStyle name="Normal 8 2 2 2 3 5" xfId="1989" xr:uid="{9382935E-03BC-471F-8415-EDADAACE8B7C}"/>
    <cellStyle name="Normal 8 2 2 2 4" xfId="757" xr:uid="{EDE15BEA-9FF3-4538-81C8-9D3E1D6B6233}"/>
    <cellStyle name="Normal 8 2 2 2 4 2" xfId="758" xr:uid="{5046FED4-C376-400B-8A54-A039EB906EB6}"/>
    <cellStyle name="Normal 8 2 2 2 4 2 2" xfId="1990" xr:uid="{F43FFCC5-D059-4E27-A0E2-E33B5E970E04}"/>
    <cellStyle name="Normal 8 2 2 2 4 2 2 2" xfId="1991" xr:uid="{B35A7687-43D6-499B-9292-439045C8FE68}"/>
    <cellStyle name="Normal 8 2 2 2 4 2 3" xfId="1992" xr:uid="{0D659C5E-2B1B-4C83-A2DA-EEC6697180A0}"/>
    <cellStyle name="Normal 8 2 2 2 4 3" xfId="1993" xr:uid="{8C5C19C5-660A-4107-A5BB-669A73794683}"/>
    <cellStyle name="Normal 8 2 2 2 4 3 2" xfId="1994" xr:uid="{0DADF630-1845-4251-AD2E-D5C72A5B0B3F}"/>
    <cellStyle name="Normal 8 2 2 2 4 4" xfId="1995" xr:uid="{D2A34418-124E-4289-8A61-31DFFCE3C4D3}"/>
    <cellStyle name="Normal 8 2 2 2 5" xfId="759" xr:uid="{9700B712-E051-4C91-B5C5-D38184CC87BE}"/>
    <cellStyle name="Normal 8 2 2 2 5 2" xfId="1996" xr:uid="{ADDE2F4A-BE6C-4EC9-9C73-2297E2803DBE}"/>
    <cellStyle name="Normal 8 2 2 2 5 2 2" xfId="1997" xr:uid="{F2A21866-C900-4CCA-8396-3F1C8F6717A0}"/>
    <cellStyle name="Normal 8 2 2 2 5 3" xfId="1998" xr:uid="{4347A885-3DEE-43DE-B0E6-F992F11EAB93}"/>
    <cellStyle name="Normal 8 2 2 2 5 4" xfId="3728" xr:uid="{45C52BC7-9A3D-4FF5-BFA8-10C59C483A0F}"/>
    <cellStyle name="Normal 8 2 2 2 6" xfId="1999" xr:uid="{7B400058-A80D-45CA-B17B-37B9A0CD0D70}"/>
    <cellStyle name="Normal 8 2 2 2 6 2" xfId="2000" xr:uid="{8D769582-6600-41C6-BA10-C9CECB87406C}"/>
    <cellStyle name="Normal 8 2 2 2 7" xfId="2001" xr:uid="{067286F4-17B3-442F-A7F1-DF2888CD4A3D}"/>
    <cellStyle name="Normal 8 2 2 2 8" xfId="3729" xr:uid="{1E7AB225-2C57-48F5-83EE-E6899AB1B722}"/>
    <cellStyle name="Normal 8 2 2 3" xfId="376" xr:uid="{A0389CFE-46FC-447B-91D6-30EC2C48903A}"/>
    <cellStyle name="Normal 8 2 2 3 2" xfId="760" xr:uid="{90479A13-85B1-4104-8F4F-883B8E4F025E}"/>
    <cellStyle name="Normal 8 2 2 3 2 2" xfId="761" xr:uid="{AE8F31E1-F3D2-44D9-B8C4-6CADE1AD47A9}"/>
    <cellStyle name="Normal 8 2 2 3 2 2 2" xfId="2002" xr:uid="{79297FEF-9CD0-42FA-932B-648775C36385}"/>
    <cellStyle name="Normal 8 2 2 3 2 2 2 2" xfId="2003" xr:uid="{EBE9AD40-ED5A-42B0-BC75-E7705EF1EDC9}"/>
    <cellStyle name="Normal 8 2 2 3 2 2 3" xfId="2004" xr:uid="{FA9A9099-4220-4E63-A155-02D1EB387098}"/>
    <cellStyle name="Normal 8 2 2 3 2 3" xfId="2005" xr:uid="{69C368E6-C3C4-4348-9B1A-A3DFBA03B856}"/>
    <cellStyle name="Normal 8 2 2 3 2 3 2" xfId="2006" xr:uid="{58BE77F1-8D22-465B-87B8-168233AA2399}"/>
    <cellStyle name="Normal 8 2 2 3 2 4" xfId="2007" xr:uid="{9CC55E0F-2C5D-4E43-80AE-8DBAAF74E7F4}"/>
    <cellStyle name="Normal 8 2 2 3 3" xfId="762" xr:uid="{2BDC6D02-7F81-4C0D-90E9-3292828898F0}"/>
    <cellStyle name="Normal 8 2 2 3 3 2" xfId="2008" xr:uid="{F68F3439-1A51-4E90-AE52-8EA64FD0C257}"/>
    <cellStyle name="Normal 8 2 2 3 3 2 2" xfId="2009" xr:uid="{5FFD25D5-D10C-4695-B15E-B597219C2E48}"/>
    <cellStyle name="Normal 8 2 2 3 3 3" xfId="2010" xr:uid="{79A93A58-774B-4BE9-94DE-915AA8A47F0D}"/>
    <cellStyle name="Normal 8 2 2 3 3 4" xfId="3730" xr:uid="{680BEF05-67AD-494D-BEC0-E85299CF82EC}"/>
    <cellStyle name="Normal 8 2 2 3 4" xfId="2011" xr:uid="{DD5E44C9-E09D-45A4-8EBA-8DCF30DFF5B2}"/>
    <cellStyle name="Normal 8 2 2 3 4 2" xfId="2012" xr:uid="{5BFF6092-DB92-4A74-AC5E-460A2AC46A48}"/>
    <cellStyle name="Normal 8 2 2 3 5" xfId="2013" xr:uid="{69ED2C29-C6CA-4BB0-AFC0-277077F6A1C5}"/>
    <cellStyle name="Normal 8 2 2 3 6" xfId="3731" xr:uid="{552812F8-7A82-44A0-85DB-7598BC8CE7F7}"/>
    <cellStyle name="Normal 8 2 2 4" xfId="377" xr:uid="{A8F85304-8373-4C1B-A2A0-09E6B8C19FB3}"/>
    <cellStyle name="Normal 8 2 2 4 2" xfId="763" xr:uid="{95462EE4-79FF-4A1F-B7E5-0A5490F8F443}"/>
    <cellStyle name="Normal 8 2 2 4 2 2" xfId="764" xr:uid="{250CACBA-1F35-4F3D-9A77-B9A5AF7DF3C9}"/>
    <cellStyle name="Normal 8 2 2 4 2 2 2" xfId="2014" xr:uid="{A8D38E27-003D-4123-B739-EE6D5EF6D69D}"/>
    <cellStyle name="Normal 8 2 2 4 2 2 2 2" xfId="2015" xr:uid="{C8AFE8A0-24C3-4B84-8335-221C8819C23E}"/>
    <cellStyle name="Normal 8 2 2 4 2 2 3" xfId="2016" xr:uid="{EF341759-1070-430A-9CD8-8515C5EEECD7}"/>
    <cellStyle name="Normal 8 2 2 4 2 3" xfId="2017" xr:uid="{6A669241-3242-4210-8A00-C6FCB68DB65D}"/>
    <cellStyle name="Normal 8 2 2 4 2 3 2" xfId="2018" xr:uid="{25F82921-FE7A-43A2-B99A-4AE199BA31D7}"/>
    <cellStyle name="Normal 8 2 2 4 2 4" xfId="2019" xr:uid="{347455DE-77A4-4CF5-B59A-CCA2C15654F9}"/>
    <cellStyle name="Normal 8 2 2 4 3" xfId="765" xr:uid="{CAB97D44-EC8F-4138-9140-B0C9E1F4F61B}"/>
    <cellStyle name="Normal 8 2 2 4 3 2" xfId="2020" xr:uid="{B2A0D8F8-5C37-446F-81F8-E73075070EEE}"/>
    <cellStyle name="Normal 8 2 2 4 3 2 2" xfId="2021" xr:uid="{452C7B1F-85FE-4B1F-9C52-CE61491F1FC1}"/>
    <cellStyle name="Normal 8 2 2 4 3 3" xfId="2022" xr:uid="{489316B9-2280-42BE-9FB1-41719AE71F64}"/>
    <cellStyle name="Normal 8 2 2 4 4" xfId="2023" xr:uid="{9D2BE36B-E2B6-4A0A-83EF-BE62881043D9}"/>
    <cellStyle name="Normal 8 2 2 4 4 2" xfId="2024" xr:uid="{C073BF16-BD71-403A-966F-07C4002F6045}"/>
    <cellStyle name="Normal 8 2 2 4 5" xfId="2025" xr:uid="{48131CD0-D8A3-4231-B566-26ED4D7573A8}"/>
    <cellStyle name="Normal 8 2 2 5" xfId="378" xr:uid="{717AFCD9-0D57-4F1E-82E9-8CC547DF1DF0}"/>
    <cellStyle name="Normal 8 2 2 5 2" xfId="766" xr:uid="{BF3A6C7C-87C5-4876-87D8-BF527F30D0A4}"/>
    <cellStyle name="Normal 8 2 2 5 2 2" xfId="2026" xr:uid="{FF7E826C-1273-40AA-82D6-77C4B670D631}"/>
    <cellStyle name="Normal 8 2 2 5 2 2 2" xfId="2027" xr:uid="{95063C86-89ED-46D7-8C71-5B5D2B8A68AA}"/>
    <cellStyle name="Normal 8 2 2 5 2 3" xfId="2028" xr:uid="{63292C72-DA49-455C-99B8-346CCAC4C0A1}"/>
    <cellStyle name="Normal 8 2 2 5 3" xfId="2029" xr:uid="{B10E5F02-A2AF-44D8-A2C9-71E53592C43F}"/>
    <cellStyle name="Normal 8 2 2 5 3 2" xfId="2030" xr:uid="{AE3A02DF-41DC-4CA6-B959-ADACA933279A}"/>
    <cellStyle name="Normal 8 2 2 5 4" xfId="2031" xr:uid="{2A945CFF-DE61-454E-B1AD-D81C447FB3F2}"/>
    <cellStyle name="Normal 8 2 2 6" xfId="767" xr:uid="{410D0C55-9FE8-4177-A88A-2EECB181433C}"/>
    <cellStyle name="Normal 8 2 2 6 2" xfId="2032" xr:uid="{FE858EB4-AF33-4BF4-93AC-CD84807FB3F3}"/>
    <cellStyle name="Normal 8 2 2 6 2 2" xfId="2033" xr:uid="{A8DEEE55-7174-488F-BD62-DB01E4227907}"/>
    <cellStyle name="Normal 8 2 2 6 3" xfId="2034" xr:uid="{78C81838-094E-499D-81C9-25D52FAF144E}"/>
    <cellStyle name="Normal 8 2 2 6 4" xfId="3732" xr:uid="{FF511ACB-22B4-483B-8C5B-D1DE684C02AF}"/>
    <cellStyle name="Normal 8 2 2 7" xfId="2035" xr:uid="{D789A222-BB60-4AAE-8AF4-A8D9BCF9B584}"/>
    <cellStyle name="Normal 8 2 2 7 2" xfId="2036" xr:uid="{495A1C22-793F-46D3-8382-AC6873C710AB}"/>
    <cellStyle name="Normal 8 2 2 8" xfId="2037" xr:uid="{4E159D45-B555-45E8-B74E-F1AC02F45419}"/>
    <cellStyle name="Normal 8 2 2 9" xfId="3733" xr:uid="{2B769CAD-CF34-483A-A94F-FCDD9D511474}"/>
    <cellStyle name="Normal 8 2 3" xfId="150" xr:uid="{119E3622-E0BA-4433-A0FE-F385D1644C6E}"/>
    <cellStyle name="Normal 8 2 3 2" xfId="151" xr:uid="{F93BB777-7FC1-4B7D-9026-CCC09F4B1BFB}"/>
    <cellStyle name="Normal 8 2 3 2 2" xfId="768" xr:uid="{1A7DD55D-B245-4EC3-8FF0-31B15E8D7D72}"/>
    <cellStyle name="Normal 8 2 3 2 2 2" xfId="769" xr:uid="{A3DB662C-B5EB-417C-91A8-D52274438DF8}"/>
    <cellStyle name="Normal 8 2 3 2 2 2 2" xfId="2038" xr:uid="{4E250531-C12F-4C38-8A8D-29313A5B41D3}"/>
    <cellStyle name="Normal 8 2 3 2 2 2 2 2" xfId="2039" xr:uid="{EBE6F605-6548-4D7C-941C-2E49C6BC9648}"/>
    <cellStyle name="Normal 8 2 3 2 2 2 3" xfId="2040" xr:uid="{216839C5-C80B-4CF7-A91E-CBFE7B5FF4A3}"/>
    <cellStyle name="Normal 8 2 3 2 2 3" xfId="2041" xr:uid="{99144F1D-18AF-4F29-BA22-5AEA8B4CB1E9}"/>
    <cellStyle name="Normal 8 2 3 2 2 3 2" xfId="2042" xr:uid="{2FE20A91-F00A-4580-9B11-9507AB1192E0}"/>
    <cellStyle name="Normal 8 2 3 2 2 4" xfId="2043" xr:uid="{EC13F263-1C3C-4521-A790-A7B04A2F7CE5}"/>
    <cellStyle name="Normal 8 2 3 2 3" xfId="770" xr:uid="{F7694B8F-B3AE-4F9F-8BC9-4DEBD2488E0A}"/>
    <cellStyle name="Normal 8 2 3 2 3 2" xfId="2044" xr:uid="{B73E1661-AA27-410C-A4DA-553FC70482DD}"/>
    <cellStyle name="Normal 8 2 3 2 3 2 2" xfId="2045" xr:uid="{29240C45-949D-4D00-B4E1-45204AD66F72}"/>
    <cellStyle name="Normal 8 2 3 2 3 3" xfId="2046" xr:uid="{57195BC4-496B-4B05-9322-C20E5BA3815D}"/>
    <cellStyle name="Normal 8 2 3 2 3 4" xfId="3734" xr:uid="{0E0D274D-49DD-42FB-A6D6-5F85D11E3063}"/>
    <cellStyle name="Normal 8 2 3 2 4" xfId="2047" xr:uid="{70570029-124F-4FFC-9FCC-E82BF0629EA1}"/>
    <cellStyle name="Normal 8 2 3 2 4 2" xfId="2048" xr:uid="{D476F99E-E664-406C-9B5F-8AC76B0C6094}"/>
    <cellStyle name="Normal 8 2 3 2 5" xfId="2049" xr:uid="{30031203-9585-46DB-A5DE-2FC8BBC2E171}"/>
    <cellStyle name="Normal 8 2 3 2 6" xfId="3735" xr:uid="{F61EEB9C-6284-429E-B256-D71F246D68F9}"/>
    <cellStyle name="Normal 8 2 3 3" xfId="379" xr:uid="{8F66D5E2-5076-4938-A2B5-07CFACADD5D1}"/>
    <cellStyle name="Normal 8 2 3 3 2" xfId="771" xr:uid="{2B77C96F-FF70-430D-B27D-C2C0CD9C8A3C}"/>
    <cellStyle name="Normal 8 2 3 3 2 2" xfId="772" xr:uid="{53D78FD1-70AF-40A5-A71A-AACAC24CD2DA}"/>
    <cellStyle name="Normal 8 2 3 3 2 2 2" xfId="2050" xr:uid="{539C8213-683C-4E3D-9E4B-7F8E5CD328E6}"/>
    <cellStyle name="Normal 8 2 3 3 2 2 2 2" xfId="2051" xr:uid="{802D2646-A22A-4182-880F-A86421D89047}"/>
    <cellStyle name="Normal 8 2 3 3 2 2 3" xfId="2052" xr:uid="{5F969E16-6B71-47CF-BBB6-4140E286D470}"/>
    <cellStyle name="Normal 8 2 3 3 2 3" xfId="2053" xr:uid="{84F6F889-294C-446D-87B9-771D0EDC3484}"/>
    <cellStyle name="Normal 8 2 3 3 2 3 2" xfId="2054" xr:uid="{546B16F8-0A21-4D82-9F5E-ECDB38EA5571}"/>
    <cellStyle name="Normal 8 2 3 3 2 4" xfId="2055" xr:uid="{E31543E4-6A66-4E62-AE6C-54388AA12841}"/>
    <cellStyle name="Normal 8 2 3 3 3" xfId="773" xr:uid="{F1E179A0-367F-4082-B1DF-FC8E750295CC}"/>
    <cellStyle name="Normal 8 2 3 3 3 2" xfId="2056" xr:uid="{E48FE332-20CF-4CBB-A18F-33D8CFD3FA15}"/>
    <cellStyle name="Normal 8 2 3 3 3 2 2" xfId="2057" xr:uid="{693DE24E-B104-4434-A05B-9D3DF7DC38A0}"/>
    <cellStyle name="Normal 8 2 3 3 3 3" xfId="2058" xr:uid="{01C3BE76-EB75-4E9B-ADD2-FFEB75759931}"/>
    <cellStyle name="Normal 8 2 3 3 4" xfId="2059" xr:uid="{F7BCFF00-0908-4BB1-8C23-F994240BC32F}"/>
    <cellStyle name="Normal 8 2 3 3 4 2" xfId="2060" xr:uid="{82EE36A7-1D8A-4CA8-916C-18EFE96C5C0B}"/>
    <cellStyle name="Normal 8 2 3 3 5" xfId="2061" xr:uid="{38A00672-51D9-4F01-877C-E1B7C32A2665}"/>
    <cellStyle name="Normal 8 2 3 4" xfId="380" xr:uid="{B1FBBC54-6F01-421D-B845-A7F85EAE80AB}"/>
    <cellStyle name="Normal 8 2 3 4 2" xfId="774" xr:uid="{A87A899A-BFCF-4D2B-A608-6DD083FDA3A1}"/>
    <cellStyle name="Normal 8 2 3 4 2 2" xfId="2062" xr:uid="{41B180BD-7CA8-4A49-862D-1D9AC273D6A6}"/>
    <cellStyle name="Normal 8 2 3 4 2 2 2" xfId="2063" xr:uid="{9A76B79A-977D-4E16-B245-09253B352AD3}"/>
    <cellStyle name="Normal 8 2 3 4 2 3" xfId="2064" xr:uid="{760D02BF-3223-4763-8A74-AE21425DE7EE}"/>
    <cellStyle name="Normal 8 2 3 4 3" xfId="2065" xr:uid="{265DABAB-CB7A-4CCC-B543-7E874A5C68F9}"/>
    <cellStyle name="Normal 8 2 3 4 3 2" xfId="2066" xr:uid="{34CE91F3-AAD2-4E98-86E8-2E254D853B71}"/>
    <cellStyle name="Normal 8 2 3 4 4" xfId="2067" xr:uid="{D4B17BCA-A622-4781-967B-F882DDDC74DE}"/>
    <cellStyle name="Normal 8 2 3 5" xfId="775" xr:uid="{3DB8A86C-38F7-412F-872C-CB572F9B5D10}"/>
    <cellStyle name="Normal 8 2 3 5 2" xfId="2068" xr:uid="{531DD232-EC6C-4278-A9E6-A8B15E715693}"/>
    <cellStyle name="Normal 8 2 3 5 2 2" xfId="2069" xr:uid="{AB20E8B8-54CB-4AEB-BB35-13B539B41CC3}"/>
    <cellStyle name="Normal 8 2 3 5 3" xfId="2070" xr:uid="{2BE90F29-ADAC-4D0B-8DEA-539E0A9A38C8}"/>
    <cellStyle name="Normal 8 2 3 5 4" xfId="3736" xr:uid="{9EAA4469-05F7-419A-AC33-531344107202}"/>
    <cellStyle name="Normal 8 2 3 6" xfId="2071" xr:uid="{467FF2E0-4B6B-418C-AFC9-CE820D293239}"/>
    <cellStyle name="Normal 8 2 3 6 2" xfId="2072" xr:uid="{4F8E6BE1-C7CB-43A3-92DC-325744338A03}"/>
    <cellStyle name="Normal 8 2 3 7" xfId="2073" xr:uid="{443D19B4-A108-437C-A893-F83665B439FD}"/>
    <cellStyle name="Normal 8 2 3 8" xfId="3737" xr:uid="{8B332523-7F2D-48BD-8143-B2C4B1E9FF94}"/>
    <cellStyle name="Normal 8 2 4" xfId="152" xr:uid="{E60855D3-1550-42C1-9507-59938EE180DC}"/>
    <cellStyle name="Normal 8 2 4 2" xfId="449" xr:uid="{3657D9E2-7736-471C-863A-A73CF816CE0D}"/>
    <cellStyle name="Normal 8 2 4 2 2" xfId="776" xr:uid="{0834434F-D37C-4CF4-A160-60EC0D63C5FF}"/>
    <cellStyle name="Normal 8 2 4 2 2 2" xfId="2074" xr:uid="{C2EBE160-6E98-47CC-BFE7-89DA78E7A0D7}"/>
    <cellStyle name="Normal 8 2 4 2 2 2 2" xfId="2075" xr:uid="{2C3E18A1-071A-4B25-B369-466459548C94}"/>
    <cellStyle name="Normal 8 2 4 2 2 3" xfId="2076" xr:uid="{6EDFE937-61F8-48A8-92A5-1BA793A473E8}"/>
    <cellStyle name="Normal 8 2 4 2 2 4" xfId="3738" xr:uid="{61742A3B-E4E3-4188-9E76-2C8BDC83C1DC}"/>
    <cellStyle name="Normal 8 2 4 2 3" xfId="2077" xr:uid="{F1F4587D-7950-4155-B9DE-498FDD51FC72}"/>
    <cellStyle name="Normal 8 2 4 2 3 2" xfId="2078" xr:uid="{24A702CB-AF08-474B-9F93-2C519024C9A1}"/>
    <cellStyle name="Normal 8 2 4 2 4" xfId="2079" xr:uid="{459D794F-0F3C-481A-876A-8671B6A5E033}"/>
    <cellStyle name="Normal 8 2 4 2 5" xfId="3739" xr:uid="{64EA19BD-AF20-42F0-A383-44D8F5DE68E0}"/>
    <cellStyle name="Normal 8 2 4 3" xfId="777" xr:uid="{EE6A92AD-8889-40C6-8D93-06BFE7EA3B61}"/>
    <cellStyle name="Normal 8 2 4 3 2" xfId="2080" xr:uid="{55CE72D0-E735-4276-AE69-AFC0497B518E}"/>
    <cellStyle name="Normal 8 2 4 3 2 2" xfId="2081" xr:uid="{411058C2-F6FB-49B1-9CBD-AF17C7F80502}"/>
    <cellStyle name="Normal 8 2 4 3 3" xfId="2082" xr:uid="{7A13CB82-E8CD-4B8C-BB36-9BECEA30AEDC}"/>
    <cellStyle name="Normal 8 2 4 3 4" xfId="3740" xr:uid="{2AF46E3E-0780-4F43-828E-F7138D31B78B}"/>
    <cellStyle name="Normal 8 2 4 4" xfId="2083" xr:uid="{191F2501-C614-4706-AC16-0B8F09422A61}"/>
    <cellStyle name="Normal 8 2 4 4 2" xfId="2084" xr:uid="{952F2C04-40A7-4B12-AC16-849CE78CE0AB}"/>
    <cellStyle name="Normal 8 2 4 4 3" xfId="3741" xr:uid="{37BE420A-F061-4092-8637-A94673B44651}"/>
    <cellStyle name="Normal 8 2 4 4 4" xfId="3742" xr:uid="{51D5FEFC-87DD-4ADF-A259-A83F0B4E7F2A}"/>
    <cellStyle name="Normal 8 2 4 5" xfId="2085" xr:uid="{0A68AB58-A32B-4044-BCE4-1C468CB1963E}"/>
    <cellStyle name="Normal 8 2 4 6" xfId="3743" xr:uid="{BEBFF32F-6767-4A68-B9BC-114927C39845}"/>
    <cellStyle name="Normal 8 2 4 7" xfId="3744" xr:uid="{A827EC70-50C5-4D30-96AE-5C34476A4C88}"/>
    <cellStyle name="Normal 8 2 5" xfId="381" xr:uid="{0D540776-DAA1-4674-BEA4-FB293DA8C7F4}"/>
    <cellStyle name="Normal 8 2 5 2" xfId="778" xr:uid="{72FF3061-3E09-4EFC-AC8D-47A7B0107829}"/>
    <cellStyle name="Normal 8 2 5 2 2" xfId="779" xr:uid="{E6EEC72F-F0C3-41EF-A728-BAA279B0FE1E}"/>
    <cellStyle name="Normal 8 2 5 2 2 2" xfId="2086" xr:uid="{B4CB771A-53B6-402B-AA6F-072DDC95EE0D}"/>
    <cellStyle name="Normal 8 2 5 2 2 2 2" xfId="2087" xr:uid="{17AE2900-BE3A-4749-85B6-6A09CB4520F4}"/>
    <cellStyle name="Normal 8 2 5 2 2 3" xfId="2088" xr:uid="{2AC43F50-CC92-4F19-A4AD-8D15937EF44B}"/>
    <cellStyle name="Normal 8 2 5 2 3" xfId="2089" xr:uid="{1FEFA5EE-48EE-449B-8D11-ABF9C7B967C9}"/>
    <cellStyle name="Normal 8 2 5 2 3 2" xfId="2090" xr:uid="{52062C9F-70FD-4C49-A28A-52529815B0C9}"/>
    <cellStyle name="Normal 8 2 5 2 4" xfId="2091" xr:uid="{D58E7765-9BA0-4BDE-944B-7AF11D287C81}"/>
    <cellStyle name="Normal 8 2 5 3" xfId="780" xr:uid="{17EBB80B-5EAA-40A9-9681-66AED1370154}"/>
    <cellStyle name="Normal 8 2 5 3 2" xfId="2092" xr:uid="{54AFCD09-13A3-4308-B125-73D5322F3C39}"/>
    <cellStyle name="Normal 8 2 5 3 2 2" xfId="2093" xr:uid="{28C413F0-A863-43BF-AB01-48FC872B4250}"/>
    <cellStyle name="Normal 8 2 5 3 3" xfId="2094" xr:uid="{69DD5E11-BC20-46B1-A1CC-B5145B8FEDCB}"/>
    <cellStyle name="Normal 8 2 5 3 4" xfId="3745" xr:uid="{2284A455-8146-4BEB-A13A-A34A7D957D63}"/>
    <cellStyle name="Normal 8 2 5 4" xfId="2095" xr:uid="{B1500D30-878D-4022-94EE-E7DE20834B9B}"/>
    <cellStyle name="Normal 8 2 5 4 2" xfId="2096" xr:uid="{6D949377-9C85-4605-96C4-21C4020E6D75}"/>
    <cellStyle name="Normal 8 2 5 5" xfId="2097" xr:uid="{2A28619B-A7C4-45AD-9815-E07EB23B4563}"/>
    <cellStyle name="Normal 8 2 5 6" xfId="3746" xr:uid="{4C21CB2F-A85B-47F0-8BFA-CDD2CCA19D8F}"/>
    <cellStyle name="Normal 8 2 6" xfId="382" xr:uid="{78ECD36F-B55C-4003-A52D-23697D2C158B}"/>
    <cellStyle name="Normal 8 2 6 2" xfId="781" xr:uid="{6D313E83-6CE5-4815-8DB0-D25046EC8905}"/>
    <cellStyle name="Normal 8 2 6 2 2" xfId="2098" xr:uid="{34A3DF46-F403-42A2-8DB3-AD6209CC8F3A}"/>
    <cellStyle name="Normal 8 2 6 2 2 2" xfId="2099" xr:uid="{C1D630D5-0A65-4ACD-A3D2-3D8CE892188D}"/>
    <cellStyle name="Normal 8 2 6 2 3" xfId="2100" xr:uid="{8CCDB2C1-1351-40EB-8A72-C9ECEFD6CCEE}"/>
    <cellStyle name="Normal 8 2 6 2 4" xfId="3747" xr:uid="{79462FB5-54E3-4E10-BF6A-52A652CF84CA}"/>
    <cellStyle name="Normal 8 2 6 3" xfId="2101" xr:uid="{F8B08BF6-C228-41D0-A71D-735FC18F452F}"/>
    <cellStyle name="Normal 8 2 6 3 2" xfId="2102" xr:uid="{2577C633-4BA2-4F85-B107-7FD617507A04}"/>
    <cellStyle name="Normal 8 2 6 4" xfId="2103" xr:uid="{309889A3-7393-4EEF-AA3B-AD2B1784D014}"/>
    <cellStyle name="Normal 8 2 6 5" xfId="3748" xr:uid="{60BA5A88-15E0-4567-BCB5-584C81CEA177}"/>
    <cellStyle name="Normal 8 2 7" xfId="782" xr:uid="{3E4348DF-CE1E-4B2D-9805-93EC2B90BC56}"/>
    <cellStyle name="Normal 8 2 7 2" xfId="2104" xr:uid="{2856A922-8E12-4CBC-BEFA-B376C14CB9AA}"/>
    <cellStyle name="Normal 8 2 7 2 2" xfId="2105" xr:uid="{DBB8B17A-EDB4-4D6B-A60A-D7F2AED0CE82}"/>
    <cellStyle name="Normal 8 2 7 3" xfId="2106" xr:uid="{4B155450-15D1-42DD-8347-E4ED7D7FB8DE}"/>
    <cellStyle name="Normal 8 2 7 4" xfId="3749" xr:uid="{3CE692FB-F483-49FC-B4DE-C0FAB5A916F8}"/>
    <cellStyle name="Normal 8 2 8" xfId="2107" xr:uid="{E549E925-7DA4-4628-8EA8-DA781B7F0CBE}"/>
    <cellStyle name="Normal 8 2 8 2" xfId="2108" xr:uid="{1BACD96A-A586-4A3A-BE10-9095801DA1FC}"/>
    <cellStyle name="Normal 8 2 8 3" xfId="3750" xr:uid="{569AA4DE-777A-4A11-9639-C4F0E2193AB9}"/>
    <cellStyle name="Normal 8 2 8 4" xfId="3751" xr:uid="{521983FD-07DC-4387-9A06-665EC87C4808}"/>
    <cellStyle name="Normal 8 2 9" xfId="2109" xr:uid="{AD764505-0BC4-4FB0-91A6-F3B3688A8ECB}"/>
    <cellStyle name="Normal 8 3" xfId="153" xr:uid="{5139F7C8-5568-4F8F-8DDA-B7903DB6F68F}"/>
    <cellStyle name="Normal 8 3 10" xfId="3752" xr:uid="{24DB9E15-80A6-468E-9CAD-F2189FC4B6D0}"/>
    <cellStyle name="Normal 8 3 11" xfId="3753" xr:uid="{B13A17C3-077F-4CB3-8289-725195CEBA24}"/>
    <cellStyle name="Normal 8 3 2" xfId="154" xr:uid="{4D13793F-10B4-42FD-8F2D-1FF1923C055B}"/>
    <cellStyle name="Normal 8 3 2 2" xfId="155" xr:uid="{A641E2CE-9761-4B95-AD1F-EBD1192BF50D}"/>
    <cellStyle name="Normal 8 3 2 2 2" xfId="383" xr:uid="{E90A9600-D50A-481E-AB86-01AFE552CFFD}"/>
    <cellStyle name="Normal 8 3 2 2 2 2" xfId="783" xr:uid="{D58A3177-CFB9-4A7F-AA81-759A66F98A64}"/>
    <cellStyle name="Normal 8 3 2 2 2 2 2" xfId="2110" xr:uid="{E46F1EF5-3CB5-4CC5-9A3E-58E662B73924}"/>
    <cellStyle name="Normal 8 3 2 2 2 2 2 2" xfId="2111" xr:uid="{B18A76F1-F42C-4872-A9AF-E17C0C777B65}"/>
    <cellStyle name="Normal 8 3 2 2 2 2 3" xfId="2112" xr:uid="{4608B987-21B1-4DD1-B8D0-082188448EA5}"/>
    <cellStyle name="Normal 8 3 2 2 2 2 4" xfId="3754" xr:uid="{0109DD65-383C-4DD4-9B1A-097E15B6AD5F}"/>
    <cellStyle name="Normal 8 3 2 2 2 3" xfId="2113" xr:uid="{AFB9515A-2C0D-455F-BA9F-EA60EEB7639E}"/>
    <cellStyle name="Normal 8 3 2 2 2 3 2" xfId="2114" xr:uid="{C850F17B-661B-462F-A465-218670822455}"/>
    <cellStyle name="Normal 8 3 2 2 2 3 3" xfId="3755" xr:uid="{DE1E88E7-B24E-4530-8440-1C9EBE0ED3EB}"/>
    <cellStyle name="Normal 8 3 2 2 2 3 4" xfId="3756" xr:uid="{E72B3066-3A6D-419A-8C26-CF7FF0564CDD}"/>
    <cellStyle name="Normal 8 3 2 2 2 4" xfId="2115" xr:uid="{4D3F4287-6564-4E1C-AF6C-6B2CB2FE4AF8}"/>
    <cellStyle name="Normal 8 3 2 2 2 5" xfId="3757" xr:uid="{FC21360B-45F2-4682-9AC3-47B12DCCC3CE}"/>
    <cellStyle name="Normal 8 3 2 2 2 6" xfId="3758" xr:uid="{414F9F5E-CA7B-4F33-9112-89B81AE8CF4E}"/>
    <cellStyle name="Normal 8 3 2 2 3" xfId="784" xr:uid="{44CAA6C5-2F9A-4B95-9D2F-E59DB72DD328}"/>
    <cellStyle name="Normal 8 3 2 2 3 2" xfId="2116" xr:uid="{EE846CA5-8AC1-4B51-BBE8-08018099F5A1}"/>
    <cellStyle name="Normal 8 3 2 2 3 2 2" xfId="2117" xr:uid="{0D488598-10AA-40D2-BB6F-8709A5476059}"/>
    <cellStyle name="Normal 8 3 2 2 3 2 3" xfId="3759" xr:uid="{BBE4BDBE-5615-442B-A4A1-EF903092E74C}"/>
    <cellStyle name="Normal 8 3 2 2 3 2 4" xfId="3760" xr:uid="{1518DC11-E5D3-4E46-AF2A-9C4A6C780B22}"/>
    <cellStyle name="Normal 8 3 2 2 3 3" xfId="2118" xr:uid="{C758D412-A241-4A75-9D6E-FF76E1970602}"/>
    <cellStyle name="Normal 8 3 2 2 3 4" xfId="3761" xr:uid="{1E88BCE7-062C-4E4C-BA0D-0BE206901794}"/>
    <cellStyle name="Normal 8 3 2 2 3 5" xfId="3762" xr:uid="{CDBAE8A2-1EAA-4E02-88EA-10C00082288D}"/>
    <cellStyle name="Normal 8 3 2 2 4" xfId="2119" xr:uid="{20F08158-CB7A-4052-BD1D-30C2ED49A348}"/>
    <cellStyle name="Normal 8 3 2 2 4 2" xfId="2120" xr:uid="{678733F2-FF36-4DDE-A378-1D1249AD4798}"/>
    <cellStyle name="Normal 8 3 2 2 4 3" xfId="3763" xr:uid="{445CD11C-0188-4529-AF1B-6E90899D935C}"/>
    <cellStyle name="Normal 8 3 2 2 4 4" xfId="3764" xr:uid="{C4F3DBC5-2973-4EDD-9790-FFEC9CCEB033}"/>
    <cellStyle name="Normal 8 3 2 2 5" xfId="2121" xr:uid="{02FBDF99-8F12-4927-BBEE-1BA2EEF76E34}"/>
    <cellStyle name="Normal 8 3 2 2 5 2" xfId="3765" xr:uid="{20209634-F69F-478B-B2EB-609ED22944F2}"/>
    <cellStyle name="Normal 8 3 2 2 5 3" xfId="3766" xr:uid="{571AA779-B63C-40D7-81B6-A350E96FC0B1}"/>
    <cellStyle name="Normal 8 3 2 2 5 4" xfId="3767" xr:uid="{ED4B3BB2-9FE0-47D5-AD03-D60B9FEF8B36}"/>
    <cellStyle name="Normal 8 3 2 2 6" xfId="3768" xr:uid="{F03FBEB2-5055-4760-BFF1-B7BC6A391A08}"/>
    <cellStyle name="Normal 8 3 2 2 7" xfId="3769" xr:uid="{0FAB7E77-491D-4BB9-8DA8-54F4BAD2DDEA}"/>
    <cellStyle name="Normal 8 3 2 2 8" xfId="3770" xr:uid="{D3E81E25-7FDD-4394-9256-2067F407EBD9}"/>
    <cellStyle name="Normal 8 3 2 3" xfId="384" xr:uid="{1DC84460-B329-45CB-BBB1-543734C82AA3}"/>
    <cellStyle name="Normal 8 3 2 3 2" xfId="785" xr:uid="{EE540704-36B5-44EC-8834-8A3DA4C9541F}"/>
    <cellStyle name="Normal 8 3 2 3 2 2" xfId="786" xr:uid="{63AFC623-6707-4027-9350-C64BAD1EA1E3}"/>
    <cellStyle name="Normal 8 3 2 3 2 2 2" xfId="2122" xr:uid="{4B940939-E383-4B80-9AD4-9651EA848D39}"/>
    <cellStyle name="Normal 8 3 2 3 2 2 2 2" xfId="2123" xr:uid="{BAB4D2C3-9130-48DE-B069-E08EC6E891E7}"/>
    <cellStyle name="Normal 8 3 2 3 2 2 3" xfId="2124" xr:uid="{44C90539-D648-4644-A26C-8895A99A4270}"/>
    <cellStyle name="Normal 8 3 2 3 2 3" xfId="2125" xr:uid="{5AE8174C-2BE5-4263-88A8-B839EFD78BDB}"/>
    <cellStyle name="Normal 8 3 2 3 2 3 2" xfId="2126" xr:uid="{C6AAB95C-599F-4D16-9C6C-12A23D8F2EB6}"/>
    <cellStyle name="Normal 8 3 2 3 2 4" xfId="2127" xr:uid="{8FF07D36-FBA8-4B32-B91E-C8F19EAE39F5}"/>
    <cellStyle name="Normal 8 3 2 3 3" xfId="787" xr:uid="{1B10B9D3-D3CE-4C9E-B844-0950D18943E5}"/>
    <cellStyle name="Normal 8 3 2 3 3 2" xfId="2128" xr:uid="{C844F83C-D9E0-40B4-AB7E-C2998B9A3FB5}"/>
    <cellStyle name="Normal 8 3 2 3 3 2 2" xfId="2129" xr:uid="{57C031C4-64C1-4826-B568-3ADCD5A9A4EF}"/>
    <cellStyle name="Normal 8 3 2 3 3 3" xfId="2130" xr:uid="{CB6949AB-69E5-4C98-8265-6128F86A8110}"/>
    <cellStyle name="Normal 8 3 2 3 3 4" xfId="3771" xr:uid="{B8BBB159-2A8E-43AA-8C9D-4E57F7D62AFB}"/>
    <cellStyle name="Normal 8 3 2 3 4" xfId="2131" xr:uid="{EB24F657-82F7-4822-AA38-2A61106F0D2E}"/>
    <cellStyle name="Normal 8 3 2 3 4 2" xfId="2132" xr:uid="{352A8157-53F6-429A-B0D6-9A6916B76699}"/>
    <cellStyle name="Normal 8 3 2 3 5" xfId="2133" xr:uid="{4F41A88C-18F1-4A16-8119-874760A75B14}"/>
    <cellStyle name="Normal 8 3 2 3 6" xfId="3772" xr:uid="{6C4069B2-594C-483F-97E8-B4DF1C1817E5}"/>
    <cellStyle name="Normal 8 3 2 4" xfId="385" xr:uid="{FCFF75A0-B06D-4401-928A-1A295EAB4FE9}"/>
    <cellStyle name="Normal 8 3 2 4 2" xfId="788" xr:uid="{2AAE53C8-55AA-4447-8185-54B6DAA329AC}"/>
    <cellStyle name="Normal 8 3 2 4 2 2" xfId="2134" xr:uid="{D6AFB80A-A681-498F-85CB-DB8E5C29952D}"/>
    <cellStyle name="Normal 8 3 2 4 2 2 2" xfId="2135" xr:uid="{CCA13158-60CA-43AB-8F91-8306D1E90E8A}"/>
    <cellStyle name="Normal 8 3 2 4 2 3" xfId="2136" xr:uid="{567D636E-BAE4-4E6F-B0BE-5AAE6E7A3A79}"/>
    <cellStyle name="Normal 8 3 2 4 2 4" xfId="3773" xr:uid="{E6BA1E8F-BC18-4C85-81D3-20F8F87577BE}"/>
    <cellStyle name="Normal 8 3 2 4 3" xfId="2137" xr:uid="{CE26D2E8-3ED0-4310-88D0-822359578DFB}"/>
    <cellStyle name="Normal 8 3 2 4 3 2" xfId="2138" xr:uid="{1E331622-6DD5-4B9D-9A09-5E3E45336556}"/>
    <cellStyle name="Normal 8 3 2 4 4" xfId="2139" xr:uid="{2E2E8580-8098-4A37-8C4C-A14739E63DC8}"/>
    <cellStyle name="Normal 8 3 2 4 5" xfId="3774" xr:uid="{4BA0DA47-210C-4540-8B4B-3CDDB2BEF01D}"/>
    <cellStyle name="Normal 8 3 2 5" xfId="386" xr:uid="{F093E841-CF37-4094-884C-27E4AD897185}"/>
    <cellStyle name="Normal 8 3 2 5 2" xfId="2140" xr:uid="{EDB26185-18B9-4E98-9B03-96EB1E56C908}"/>
    <cellStyle name="Normal 8 3 2 5 2 2" xfId="2141" xr:uid="{7B6FC0FF-E735-4219-A92B-8FD6A9A41FA0}"/>
    <cellStyle name="Normal 8 3 2 5 3" xfId="2142" xr:uid="{FD6FEE05-1186-4F88-B2BA-722850CAF60A}"/>
    <cellStyle name="Normal 8 3 2 5 4" xfId="3775" xr:uid="{1A9429BB-0CC6-44B1-BF02-D99EAF4D9A35}"/>
    <cellStyle name="Normal 8 3 2 6" xfId="2143" xr:uid="{E81DC714-BAC2-46C0-96A2-419DF0D71750}"/>
    <cellStyle name="Normal 8 3 2 6 2" xfId="2144" xr:uid="{017E26CC-9B27-4BB7-B6E3-D44171748416}"/>
    <cellStyle name="Normal 8 3 2 6 3" xfId="3776" xr:uid="{9EA9ABEE-2A82-4B8B-A8E9-441B8D23185B}"/>
    <cellStyle name="Normal 8 3 2 6 4" xfId="3777" xr:uid="{FC4B2A8A-5947-49AA-9C6A-508A3BF1AF3C}"/>
    <cellStyle name="Normal 8 3 2 7" xfId="2145" xr:uid="{FD933EC3-E9BA-4251-8378-4389CE898FDE}"/>
    <cellStyle name="Normal 8 3 2 8" xfId="3778" xr:uid="{B338E536-8C99-4A7C-A7A7-8E9AC2B93CAE}"/>
    <cellStyle name="Normal 8 3 2 9" xfId="3779" xr:uid="{A73C5EC3-D44B-4C39-810E-9A70E5BB662E}"/>
    <cellStyle name="Normal 8 3 3" xfId="156" xr:uid="{D3A586BD-09E0-4333-8531-5C577EAC38EC}"/>
    <cellStyle name="Normal 8 3 3 2" xfId="157" xr:uid="{94333633-0B38-498A-BA40-4E9A1A459AF6}"/>
    <cellStyle name="Normal 8 3 3 2 2" xfId="789" xr:uid="{80AE5E4F-2231-46D5-9794-7A00B80D52F3}"/>
    <cellStyle name="Normal 8 3 3 2 2 2" xfId="2146" xr:uid="{E4E57823-322E-4024-BFB3-51814E1C4177}"/>
    <cellStyle name="Normal 8 3 3 2 2 2 2" xfId="2147" xr:uid="{814153DC-3DA4-4FC6-B38C-10811EF2291B}"/>
    <cellStyle name="Normal 8 3 3 2 2 2 2 2" xfId="4492" xr:uid="{BFBD61B2-9B89-430E-9647-8BBD148F3B07}"/>
    <cellStyle name="Normal 8 3 3 2 2 2 3" xfId="4493" xr:uid="{7DEAB900-E657-47E2-836D-C55F597D67D5}"/>
    <cellStyle name="Normal 8 3 3 2 2 3" xfId="2148" xr:uid="{56A2831D-B223-4A89-AA10-CF0C252C321B}"/>
    <cellStyle name="Normal 8 3 3 2 2 3 2" xfId="4494" xr:uid="{22B169F3-098D-458B-8F1D-1A5AA403D3DB}"/>
    <cellStyle name="Normal 8 3 3 2 2 4" xfId="3780" xr:uid="{3A4C1106-7F6C-47A8-8AA1-BC95B080DC16}"/>
    <cellStyle name="Normal 8 3 3 2 3" xfId="2149" xr:uid="{1CC00B68-DC95-4790-9DE9-047260DB3D10}"/>
    <cellStyle name="Normal 8 3 3 2 3 2" xfId="2150" xr:uid="{7F9E888D-0211-417F-8C8B-378476F80DF8}"/>
    <cellStyle name="Normal 8 3 3 2 3 2 2" xfId="4495" xr:uid="{1716A9CA-46F4-4DBD-AB42-5BE28D2F47AC}"/>
    <cellStyle name="Normal 8 3 3 2 3 3" xfId="3781" xr:uid="{547F2A7F-F6D7-4F12-A9B7-F74F99A3A764}"/>
    <cellStyle name="Normal 8 3 3 2 3 4" xfId="3782" xr:uid="{E6B36630-D783-442E-811C-0749411DF6CE}"/>
    <cellStyle name="Normal 8 3 3 2 4" xfId="2151" xr:uid="{8385D16D-64CE-46A2-A881-9DBBDF2419F5}"/>
    <cellStyle name="Normal 8 3 3 2 4 2" xfId="4496" xr:uid="{352D98D4-2C14-4165-80EB-C4F7B6D8C1F0}"/>
    <cellStyle name="Normal 8 3 3 2 5" xfId="3783" xr:uid="{0B51347D-F3DD-429F-BA3A-A22D222337A0}"/>
    <cellStyle name="Normal 8 3 3 2 6" xfId="3784" xr:uid="{86FE198C-B156-4D9C-82B6-3F754296A6D3}"/>
    <cellStyle name="Normal 8 3 3 3" xfId="387" xr:uid="{8FE7D75F-EFB5-4D0D-BF1A-C53F7BC0FE39}"/>
    <cellStyle name="Normal 8 3 3 3 2" xfId="2152" xr:uid="{5D40BA78-5D7F-45DF-9738-7A52C3F53CDC}"/>
    <cellStyle name="Normal 8 3 3 3 2 2" xfId="2153" xr:uid="{373F1188-B6AF-418E-9B24-DB23680E1815}"/>
    <cellStyle name="Normal 8 3 3 3 2 2 2" xfId="4497" xr:uid="{8473835A-128C-483A-8E81-FFA0AEA37922}"/>
    <cellStyle name="Normal 8 3 3 3 2 3" xfId="3785" xr:uid="{C782D4B9-37F8-4D6C-B220-EE31C530217E}"/>
    <cellStyle name="Normal 8 3 3 3 2 4" xfId="3786" xr:uid="{26110366-DDAA-4B65-ABC5-DC0EEDD8E2F8}"/>
    <cellStyle name="Normal 8 3 3 3 3" xfId="2154" xr:uid="{FBE4DAA4-322D-4ECF-A4B9-3B5F2C461B80}"/>
    <cellStyle name="Normal 8 3 3 3 3 2" xfId="4498" xr:uid="{3DB52DEA-718E-4654-B252-253D8D9FF00B}"/>
    <cellStyle name="Normal 8 3 3 3 4" xfId="3787" xr:uid="{743F8077-6322-4786-838F-1E2FE99C849D}"/>
    <cellStyle name="Normal 8 3 3 3 5" xfId="3788" xr:uid="{0B29E25C-862A-452F-A2F1-36DC8A7F36E2}"/>
    <cellStyle name="Normal 8 3 3 4" xfId="2155" xr:uid="{090CA6E2-9AEE-41BC-8DBB-C6291CC4452B}"/>
    <cellStyle name="Normal 8 3 3 4 2" xfId="2156" xr:uid="{E6DF280C-1578-4EF0-B6C5-889C1EE92AEC}"/>
    <cellStyle name="Normal 8 3 3 4 2 2" xfId="4499" xr:uid="{57B04EB1-2F36-4880-AB75-5D2CEA494405}"/>
    <cellStyle name="Normal 8 3 3 4 3" xfId="3789" xr:uid="{4488B960-03DD-4B56-9784-D90A398E0C58}"/>
    <cellStyle name="Normal 8 3 3 4 4" xfId="3790" xr:uid="{2E12CB5B-1597-4A58-ADD9-8E46E65DD4F0}"/>
    <cellStyle name="Normal 8 3 3 5" xfId="2157" xr:uid="{22B8973B-79C1-4921-8F58-6A50373C8D18}"/>
    <cellStyle name="Normal 8 3 3 5 2" xfId="3791" xr:uid="{61DB169F-F3EF-47E6-BD67-3CB869B49CA6}"/>
    <cellStyle name="Normal 8 3 3 5 3" xfId="3792" xr:uid="{0A01E511-3496-4F5A-A089-A347D89A584B}"/>
    <cellStyle name="Normal 8 3 3 5 4" xfId="3793" xr:uid="{D80FE003-F818-474A-A5A6-18C98E203777}"/>
    <cellStyle name="Normal 8 3 3 6" xfId="3794" xr:uid="{8DCF06E0-81CB-438E-8715-5D415D20BCF1}"/>
    <cellStyle name="Normal 8 3 3 7" xfId="3795" xr:uid="{11D4FEE1-CD17-4686-93A4-2F8CF555E32E}"/>
    <cellStyle name="Normal 8 3 3 8" xfId="3796" xr:uid="{DD8E9502-392D-4822-BECE-07B48ACD8044}"/>
    <cellStyle name="Normal 8 3 4" xfId="158" xr:uid="{AEE8AFFD-8085-48D3-89E0-C1A3F32728FB}"/>
    <cellStyle name="Normal 8 3 4 2" xfId="790" xr:uid="{CD51092D-1038-4141-A5E5-1E5EC67C4884}"/>
    <cellStyle name="Normal 8 3 4 2 2" xfId="791" xr:uid="{8061797E-2EA5-4F21-8FED-E461A32B23C2}"/>
    <cellStyle name="Normal 8 3 4 2 2 2" xfId="2158" xr:uid="{18645C87-710D-41DC-AE11-23C0106B4611}"/>
    <cellStyle name="Normal 8 3 4 2 2 2 2" xfId="2159" xr:uid="{45522E55-A804-4BE0-9115-9153C76AFBFA}"/>
    <cellStyle name="Normal 8 3 4 2 2 3" xfId="2160" xr:uid="{A73F1F11-9D86-488B-924D-1A1B0E99FB73}"/>
    <cellStyle name="Normal 8 3 4 2 2 4" xfId="3797" xr:uid="{27FB4D09-24F5-4BB2-AD20-51687225B898}"/>
    <cellStyle name="Normal 8 3 4 2 3" xfId="2161" xr:uid="{039228CC-DA4C-4C07-A4A3-3FC840356EC8}"/>
    <cellStyle name="Normal 8 3 4 2 3 2" xfId="2162" xr:uid="{E51DDBF8-1E84-461C-B3BD-E4E61A42055A}"/>
    <cellStyle name="Normal 8 3 4 2 4" xfId="2163" xr:uid="{67C79FD6-33EC-43A2-9344-00362F1FD979}"/>
    <cellStyle name="Normal 8 3 4 2 5" xfId="3798" xr:uid="{8E963A0C-749E-4CA1-8565-BA79A3B37912}"/>
    <cellStyle name="Normal 8 3 4 3" xfId="792" xr:uid="{C4F4B7E8-172A-4711-8468-545707469D60}"/>
    <cellStyle name="Normal 8 3 4 3 2" xfId="2164" xr:uid="{FA70941E-D604-4145-8826-AE0481BA3D6A}"/>
    <cellStyle name="Normal 8 3 4 3 2 2" xfId="2165" xr:uid="{9253DBD1-6F45-4EDE-BAB8-24F68391DD93}"/>
    <cellStyle name="Normal 8 3 4 3 3" xfId="2166" xr:uid="{DA9F0935-0091-459A-8975-628A469D79EC}"/>
    <cellStyle name="Normal 8 3 4 3 4" xfId="3799" xr:uid="{3CE3EAD8-8138-4D74-9E85-DDB21C792702}"/>
    <cellStyle name="Normal 8 3 4 4" xfId="2167" xr:uid="{6D2E47BA-0A2E-4454-AEF1-B9D6C82E0806}"/>
    <cellStyle name="Normal 8 3 4 4 2" xfId="2168" xr:uid="{B0E37613-E4B5-4426-A37D-C334463A8F62}"/>
    <cellStyle name="Normal 8 3 4 4 3" xfId="3800" xr:uid="{92A74777-DEAF-4112-B75D-863DB3B2644D}"/>
    <cellStyle name="Normal 8 3 4 4 4" xfId="3801" xr:uid="{A48C7B48-D03A-4BEE-A8F2-01072447909A}"/>
    <cellStyle name="Normal 8 3 4 5" xfId="2169" xr:uid="{768D630D-95ED-445E-8303-394669258D8F}"/>
    <cellStyle name="Normal 8 3 4 6" xfId="3802" xr:uid="{51335656-23CE-458A-8F95-54482032ED9E}"/>
    <cellStyle name="Normal 8 3 4 7" xfId="3803" xr:uid="{5E81A9DA-E858-40CD-B97C-7923BFB2BF99}"/>
    <cellStyle name="Normal 8 3 5" xfId="388" xr:uid="{73212A0E-F85A-4C06-A606-BCEA7E0FADBC}"/>
    <cellStyle name="Normal 8 3 5 2" xfId="793" xr:uid="{1181343F-F40B-438A-B6E4-A9EC807C33D7}"/>
    <cellStyle name="Normal 8 3 5 2 2" xfId="2170" xr:uid="{CA983EEB-0821-4B8B-A83D-1B3E02705A2B}"/>
    <cellStyle name="Normal 8 3 5 2 2 2" xfId="2171" xr:uid="{0E1B58F3-7F2C-4B44-87AE-0A5407F2DA53}"/>
    <cellStyle name="Normal 8 3 5 2 3" xfId="2172" xr:uid="{9A80F350-BCF6-4A1C-B899-6F26726FB096}"/>
    <cellStyle name="Normal 8 3 5 2 4" xfId="3804" xr:uid="{9FD53C1F-AECE-404B-8815-8FFCBE2F17F9}"/>
    <cellStyle name="Normal 8 3 5 3" xfId="2173" xr:uid="{BC5647D9-1724-414E-ACAB-76A2C656A4A9}"/>
    <cellStyle name="Normal 8 3 5 3 2" xfId="2174" xr:uid="{9ADE7ED5-ADFC-443B-98C4-7748B64A2F32}"/>
    <cellStyle name="Normal 8 3 5 3 3" xfId="3805" xr:uid="{FC0B0703-FA73-40D4-8BF8-8974572E2553}"/>
    <cellStyle name="Normal 8 3 5 3 4" xfId="3806" xr:uid="{F65C971F-A0DA-4FB9-888C-B657B5C7B86B}"/>
    <cellStyle name="Normal 8 3 5 4" xfId="2175" xr:uid="{9E810207-B200-4912-BD03-F44B88DAAC78}"/>
    <cellStyle name="Normal 8 3 5 5" xfId="3807" xr:uid="{437CB5E3-27CD-4AFA-8BD8-A6F6ACDC39DC}"/>
    <cellStyle name="Normal 8 3 5 6" xfId="3808" xr:uid="{32354BD1-2D58-41E2-987E-E360F823632B}"/>
    <cellStyle name="Normal 8 3 6" xfId="389" xr:uid="{F8B34A8C-B435-4351-8FE8-7DA66C516E30}"/>
    <cellStyle name="Normal 8 3 6 2" xfId="2176" xr:uid="{6AB1F8F0-E9DD-47DC-A4C1-4E3A1BD92F16}"/>
    <cellStyle name="Normal 8 3 6 2 2" xfId="2177" xr:uid="{7F189CB1-66A0-410E-8B04-178349CDA8E1}"/>
    <cellStyle name="Normal 8 3 6 2 3" xfId="3809" xr:uid="{485BA12B-65FD-43DD-92D9-2CB552D48ABD}"/>
    <cellStyle name="Normal 8 3 6 2 4" xfId="3810" xr:uid="{12F6CF4F-55CF-4591-9E54-912C47F0D044}"/>
    <cellStyle name="Normal 8 3 6 3" xfId="2178" xr:uid="{2A43619E-5233-4830-8E65-B62C11782246}"/>
    <cellStyle name="Normal 8 3 6 4" xfId="3811" xr:uid="{F16883A4-5710-49C1-967E-4842D16EF8CE}"/>
    <cellStyle name="Normal 8 3 6 5" xfId="3812" xr:uid="{D6E608F4-AF60-4D8D-9DAF-83ABAF455328}"/>
    <cellStyle name="Normal 8 3 7" xfId="2179" xr:uid="{51FF8DAD-2487-4843-B820-E9E366305CAE}"/>
    <cellStyle name="Normal 8 3 7 2" xfId="2180" xr:uid="{84551D60-6687-4D17-9B2E-7AA2A48BD35E}"/>
    <cellStyle name="Normal 8 3 7 3" xfId="3813" xr:uid="{6C5BC747-6D2B-42F8-812E-B65DA171B496}"/>
    <cellStyle name="Normal 8 3 7 4" xfId="3814" xr:uid="{B0294329-4CF2-4003-818D-4D9B6C80F4B7}"/>
    <cellStyle name="Normal 8 3 8" xfId="2181" xr:uid="{51C67470-24BD-4AB6-8167-668A49FB3CC9}"/>
    <cellStyle name="Normal 8 3 8 2" xfId="3815" xr:uid="{D193D8C5-7CD1-4BA4-B10C-D6C33DF01AF5}"/>
    <cellStyle name="Normal 8 3 8 3" xfId="3816" xr:uid="{D8E21FE2-EB2D-4DB4-A243-FB8CC95BF0C8}"/>
    <cellStyle name="Normal 8 3 8 4" xfId="3817" xr:uid="{173AF2CB-B7D1-436D-A370-76BE5A7C4661}"/>
    <cellStyle name="Normal 8 3 9" xfId="3818" xr:uid="{BEBBAC07-E89B-411C-80E5-8D4DF3EDF706}"/>
    <cellStyle name="Normal 8 4" xfId="159" xr:uid="{FE3A8B28-A776-4FC7-B12A-97E3D27AD49A}"/>
    <cellStyle name="Normal 8 4 10" xfId="3819" xr:uid="{8DB4A09D-5068-4BB0-A83C-0E2D1E1384CC}"/>
    <cellStyle name="Normal 8 4 11" xfId="3820" xr:uid="{26874B45-A586-43F2-B269-8FE3F18C0B66}"/>
    <cellStyle name="Normal 8 4 2" xfId="160" xr:uid="{A45981F2-8E7F-4838-AD9D-E28366423E67}"/>
    <cellStyle name="Normal 8 4 2 2" xfId="390" xr:uid="{02C8E14E-85D8-47D3-8264-C4627F982B1B}"/>
    <cellStyle name="Normal 8 4 2 2 2" xfId="794" xr:uid="{AF4A214A-D45C-426D-8888-C4F0B733921C}"/>
    <cellStyle name="Normal 8 4 2 2 2 2" xfId="795" xr:uid="{D6C78FCD-62AF-40EF-9BA1-87C13545BADE}"/>
    <cellStyle name="Normal 8 4 2 2 2 2 2" xfId="2182" xr:uid="{0E97AFD8-8405-45A3-9A3D-EEACAD7EF2C0}"/>
    <cellStyle name="Normal 8 4 2 2 2 2 3" xfId="3821" xr:uid="{F55219CA-1CA7-46F7-829C-7E3C60821B3A}"/>
    <cellStyle name="Normal 8 4 2 2 2 2 4" xfId="3822" xr:uid="{A09CB22F-9D00-4675-AD25-FFA39B0975EE}"/>
    <cellStyle name="Normal 8 4 2 2 2 3" xfId="2183" xr:uid="{1FC80F37-4390-4F7B-AD2C-ED1214C843EF}"/>
    <cellStyle name="Normal 8 4 2 2 2 3 2" xfId="3823" xr:uid="{96783B6D-B542-4F66-B37E-E0C2BC303F89}"/>
    <cellStyle name="Normal 8 4 2 2 2 3 3" xfId="3824" xr:uid="{01CECE79-8111-4099-B9A8-8D9AF0720D9D}"/>
    <cellStyle name="Normal 8 4 2 2 2 3 4" xfId="3825" xr:uid="{66F890B5-83B0-4F20-A10C-20100C9760FA}"/>
    <cellStyle name="Normal 8 4 2 2 2 4" xfId="3826" xr:uid="{DF89E19D-DEF5-489F-8E60-3083E3A58927}"/>
    <cellStyle name="Normal 8 4 2 2 2 5" xfId="3827" xr:uid="{55FA47C6-0F42-416C-82F9-AB9E47A7FD2F}"/>
    <cellStyle name="Normal 8 4 2 2 2 6" xfId="3828" xr:uid="{CB3ACFAB-DF72-4CB0-AA61-8905F2973924}"/>
    <cellStyle name="Normal 8 4 2 2 3" xfId="796" xr:uid="{A796A6D3-4BC0-444F-A054-2A4DB5A67FD4}"/>
    <cellStyle name="Normal 8 4 2 2 3 2" xfId="2184" xr:uid="{ECFCFB48-F617-4360-9C71-78B27EA92515}"/>
    <cellStyle name="Normal 8 4 2 2 3 2 2" xfId="3829" xr:uid="{1A0F5EFE-F2A5-4289-A66A-7A16009486CD}"/>
    <cellStyle name="Normal 8 4 2 2 3 2 3" xfId="3830" xr:uid="{FDD754C6-3ECA-46DA-BF02-9D24A54C9F9A}"/>
    <cellStyle name="Normal 8 4 2 2 3 2 4" xfId="3831" xr:uid="{6C704209-CA27-4FC6-BFE2-7197B085B02C}"/>
    <cellStyle name="Normal 8 4 2 2 3 3" xfId="3832" xr:uid="{58377B39-0456-4919-AC1D-429613DF9959}"/>
    <cellStyle name="Normal 8 4 2 2 3 4" xfId="3833" xr:uid="{DF122050-888E-41E3-8415-28D3958A7EF3}"/>
    <cellStyle name="Normal 8 4 2 2 3 5" xfId="3834" xr:uid="{BBFE4B55-CA08-4B46-9B2D-6B43DFCAF540}"/>
    <cellStyle name="Normal 8 4 2 2 4" xfId="2185" xr:uid="{B589787F-6D03-4D04-8B6D-98C302A1C190}"/>
    <cellStyle name="Normal 8 4 2 2 4 2" xfId="3835" xr:uid="{8C55A2DB-F5EE-4F5F-827F-02481D139B30}"/>
    <cellStyle name="Normal 8 4 2 2 4 3" xfId="3836" xr:uid="{6365604B-C1DA-424F-A35F-D3B48B11B6B4}"/>
    <cellStyle name="Normal 8 4 2 2 4 4" xfId="3837" xr:uid="{7758CCC7-57BE-4FA4-BDC2-9755FC34FA92}"/>
    <cellStyle name="Normal 8 4 2 2 5" xfId="3838" xr:uid="{4DE91824-1068-4BF4-86B8-C49A284361AF}"/>
    <cellStyle name="Normal 8 4 2 2 5 2" xfId="3839" xr:uid="{46E1CA51-7587-4148-92DD-DBB294C86741}"/>
    <cellStyle name="Normal 8 4 2 2 5 3" xfId="3840" xr:uid="{7B763730-FC9B-4051-977B-4D148008B567}"/>
    <cellStyle name="Normal 8 4 2 2 5 4" xfId="3841" xr:uid="{35B6C7E8-77DA-4976-B199-1BB41ADCB7A3}"/>
    <cellStyle name="Normal 8 4 2 2 6" xfId="3842" xr:uid="{67A61E06-A82C-41D8-9C15-2944A1131370}"/>
    <cellStyle name="Normal 8 4 2 2 7" xfId="3843" xr:uid="{A3958D5C-0485-4518-AC4D-7F76D17DD27A}"/>
    <cellStyle name="Normal 8 4 2 2 8" xfId="3844" xr:uid="{F37486F2-509C-45CB-AC03-54692DB9D37D}"/>
    <cellStyle name="Normal 8 4 2 3" xfId="797" xr:uid="{8D7F0C7F-781C-498F-A818-73EF43F7321D}"/>
    <cellStyle name="Normal 8 4 2 3 2" xfId="798" xr:uid="{6850AA4F-848D-46E1-BEB9-202693DF4987}"/>
    <cellStyle name="Normal 8 4 2 3 2 2" xfId="799" xr:uid="{7F9DB5FC-D4B6-416A-AB5D-E451C9B6DFDB}"/>
    <cellStyle name="Normal 8 4 2 3 2 3" xfId="3845" xr:uid="{B97952BE-D684-4CF4-A2F5-71D51B808B15}"/>
    <cellStyle name="Normal 8 4 2 3 2 4" xfId="3846" xr:uid="{F8281615-D761-426E-84CE-165510F78CC0}"/>
    <cellStyle name="Normal 8 4 2 3 3" xfId="800" xr:uid="{83F8F4A7-F59E-43EC-B8F4-6800F400F22F}"/>
    <cellStyle name="Normal 8 4 2 3 3 2" xfId="3847" xr:uid="{525C25B6-4283-4DD6-80E5-ACCD16B48182}"/>
    <cellStyle name="Normal 8 4 2 3 3 3" xfId="3848" xr:uid="{AE107685-F2C0-4E66-8750-A8EB425D7DC1}"/>
    <cellStyle name="Normal 8 4 2 3 3 4" xfId="3849" xr:uid="{A29BFE7E-0111-40A4-B7CF-18AAE72C3B75}"/>
    <cellStyle name="Normal 8 4 2 3 4" xfId="3850" xr:uid="{45CD99CC-21BF-4DC9-94C0-CAC713EA5B54}"/>
    <cellStyle name="Normal 8 4 2 3 5" xfId="3851" xr:uid="{EBDC6D0F-92EA-41C6-A572-6CD3207030CA}"/>
    <cellStyle name="Normal 8 4 2 3 6" xfId="3852" xr:uid="{5AA493F6-DC8F-43C6-9DAA-48F9741EA638}"/>
    <cellStyle name="Normal 8 4 2 4" xfId="801" xr:uid="{5177DDC2-7CA6-4C4B-9D43-816781C37621}"/>
    <cellStyle name="Normal 8 4 2 4 2" xfId="802" xr:uid="{FA0CA544-344F-409F-B46E-61EDB4871419}"/>
    <cellStyle name="Normal 8 4 2 4 2 2" xfId="3853" xr:uid="{800B2BA2-122E-462A-B79E-9C80E8F20DE1}"/>
    <cellStyle name="Normal 8 4 2 4 2 3" xfId="3854" xr:uid="{15AE5A35-F27D-4322-869B-2D976BFB4C2D}"/>
    <cellStyle name="Normal 8 4 2 4 2 4" xfId="3855" xr:uid="{E1CA4D7A-15EC-48FE-850A-05A4A74EB72D}"/>
    <cellStyle name="Normal 8 4 2 4 3" xfId="3856" xr:uid="{0A938F3A-8AE1-4431-90D1-BD3ABD33FDDC}"/>
    <cellStyle name="Normal 8 4 2 4 4" xfId="3857" xr:uid="{F9C19658-5827-406C-AAA3-965F6AA7A149}"/>
    <cellStyle name="Normal 8 4 2 4 5" xfId="3858" xr:uid="{ED96A75E-612D-4152-920E-F6AA50B8FB47}"/>
    <cellStyle name="Normal 8 4 2 5" xfId="803" xr:uid="{571A2FB6-33EF-465C-A3AA-A60F24F651DA}"/>
    <cellStyle name="Normal 8 4 2 5 2" xfId="3859" xr:uid="{6192077B-2529-48B5-80F6-354440ACDD4D}"/>
    <cellStyle name="Normal 8 4 2 5 3" xfId="3860" xr:uid="{84FEC4F4-7AC5-4EF7-AB2A-5F20A0ED4264}"/>
    <cellStyle name="Normal 8 4 2 5 4" xfId="3861" xr:uid="{BED18BE0-61FC-41A8-8D93-5FF453AC5856}"/>
    <cellStyle name="Normal 8 4 2 6" xfId="3862" xr:uid="{E05D93A0-7817-4B0A-8FA2-1C807066E895}"/>
    <cellStyle name="Normal 8 4 2 6 2" xfId="3863" xr:uid="{EBBAC302-392A-4514-83CB-2798AF6CA123}"/>
    <cellStyle name="Normal 8 4 2 6 3" xfId="3864" xr:uid="{27F83FDE-5184-4896-837E-00980BD8FE55}"/>
    <cellStyle name="Normal 8 4 2 6 4" xfId="3865" xr:uid="{8B7415E6-DA59-48F3-8F6B-B49014446163}"/>
    <cellStyle name="Normal 8 4 2 7" xfId="3866" xr:uid="{59E6265E-1D1C-4082-B3E0-96EFE7122929}"/>
    <cellStyle name="Normal 8 4 2 8" xfId="3867" xr:uid="{32EF2B69-730E-4712-AFAC-01F590FD4433}"/>
    <cellStyle name="Normal 8 4 2 9" xfId="3868" xr:uid="{0E23FB8C-C1AB-4BC6-830D-E5BC4A07B647}"/>
    <cellStyle name="Normal 8 4 3" xfId="391" xr:uid="{8177AA8F-EE99-4CCB-A854-BD12F8548900}"/>
    <cellStyle name="Normal 8 4 3 2" xfId="804" xr:uid="{C4375E16-4524-4F54-B7FA-6BCBE91AD6D3}"/>
    <cellStyle name="Normal 8 4 3 2 2" xfId="805" xr:uid="{893C9ABE-D41D-4E53-98DC-E6AE204AD119}"/>
    <cellStyle name="Normal 8 4 3 2 2 2" xfId="2186" xr:uid="{D3AFCA77-3D43-4B06-9005-67081589EF9A}"/>
    <cellStyle name="Normal 8 4 3 2 2 2 2" xfId="2187" xr:uid="{E831AFC4-B939-45B1-9937-54E3A8386592}"/>
    <cellStyle name="Normal 8 4 3 2 2 3" xfId="2188" xr:uid="{B2FAEE33-A21F-4D93-AB1B-6D6F516148B3}"/>
    <cellStyle name="Normal 8 4 3 2 2 4" xfId="3869" xr:uid="{7C667A4A-860D-4D32-8AC1-F944B713CC28}"/>
    <cellStyle name="Normal 8 4 3 2 3" xfId="2189" xr:uid="{8FDB9CF1-795A-4BE1-A4AE-1004F1076575}"/>
    <cellStyle name="Normal 8 4 3 2 3 2" xfId="2190" xr:uid="{08DAD69E-5C21-4138-8B7F-8446277F046A}"/>
    <cellStyle name="Normal 8 4 3 2 3 3" xfId="3870" xr:uid="{F8CA894B-AA45-481C-A7CA-2B6B1ED0F8A6}"/>
    <cellStyle name="Normal 8 4 3 2 3 4" xfId="3871" xr:uid="{08527485-9359-4B4F-9010-33DD24C2CD1F}"/>
    <cellStyle name="Normal 8 4 3 2 4" xfId="2191" xr:uid="{DA80C816-3100-42FF-9A1E-96C17D75966C}"/>
    <cellStyle name="Normal 8 4 3 2 5" xfId="3872" xr:uid="{8EDBE821-5342-4AE7-B9AB-DDE77303E306}"/>
    <cellStyle name="Normal 8 4 3 2 6" xfId="3873" xr:uid="{BF183BE6-59E3-49AA-A25D-57E7EFA9BC77}"/>
    <cellStyle name="Normal 8 4 3 3" xfId="806" xr:uid="{9FC1CEA7-3E79-4A91-8201-80D1E1136FDE}"/>
    <cellStyle name="Normal 8 4 3 3 2" xfId="2192" xr:uid="{B4958EBF-4645-4911-BC7E-00F35CE3DF52}"/>
    <cellStyle name="Normal 8 4 3 3 2 2" xfId="2193" xr:uid="{7E49F8B0-4B9D-466A-9D61-F1016684C13A}"/>
    <cellStyle name="Normal 8 4 3 3 2 3" xfId="3874" xr:uid="{EFBA01E8-9BB3-46C6-8FC4-ECD8955DFE5D}"/>
    <cellStyle name="Normal 8 4 3 3 2 4" xfId="3875" xr:uid="{9354E483-CF86-41E2-9E73-593063FD5908}"/>
    <cellStyle name="Normal 8 4 3 3 3" xfId="2194" xr:uid="{FBB8F901-4517-4C22-B410-4E57EFB12D7C}"/>
    <cellStyle name="Normal 8 4 3 3 4" xfId="3876" xr:uid="{D2C9494D-499E-40F6-89C5-216D73B39AF4}"/>
    <cellStyle name="Normal 8 4 3 3 5" xfId="3877" xr:uid="{25FED640-1AB4-448F-9834-7572B8B63F06}"/>
    <cellStyle name="Normal 8 4 3 4" xfId="2195" xr:uid="{82403D86-EF2F-44C0-A1F8-8176909A4503}"/>
    <cellStyle name="Normal 8 4 3 4 2" xfId="2196" xr:uid="{ACDC825F-84C5-4485-9F1C-408DED8161AF}"/>
    <cellStyle name="Normal 8 4 3 4 3" xfId="3878" xr:uid="{91DC8353-D6EF-4BDD-A136-2A8062E01BD0}"/>
    <cellStyle name="Normal 8 4 3 4 4" xfId="3879" xr:uid="{E3DFA21B-E22C-4DA4-ADA6-98BD528FE0F0}"/>
    <cellStyle name="Normal 8 4 3 5" xfId="2197" xr:uid="{C9E31F55-57A8-444C-A649-13E05E2FABDA}"/>
    <cellStyle name="Normal 8 4 3 5 2" xfId="3880" xr:uid="{B7A145F0-E9BA-4F3E-9DD8-DC187EFF1B1D}"/>
    <cellStyle name="Normal 8 4 3 5 3" xfId="3881" xr:uid="{7E1F415E-735A-4BF5-978A-C74F713EB1A1}"/>
    <cellStyle name="Normal 8 4 3 5 4" xfId="3882" xr:uid="{1C416EF4-7C05-4FC7-A8F3-FFB769E476B0}"/>
    <cellStyle name="Normal 8 4 3 6" xfId="3883" xr:uid="{D4F34EE5-A502-4119-ABD5-FBF679337D89}"/>
    <cellStyle name="Normal 8 4 3 7" xfId="3884" xr:uid="{6FF9870A-AA2E-4ABD-B582-0B3E2FD53DFE}"/>
    <cellStyle name="Normal 8 4 3 8" xfId="3885" xr:uid="{E29D3BBF-B0F3-4203-8163-A61FD7139FEA}"/>
    <cellStyle name="Normal 8 4 4" xfId="392" xr:uid="{E4F4A9FF-FD60-412F-9720-846CC61CB843}"/>
    <cellStyle name="Normal 8 4 4 2" xfId="807" xr:uid="{37236695-F630-4145-9337-BED357FEB87B}"/>
    <cellStyle name="Normal 8 4 4 2 2" xfId="808" xr:uid="{B87A8011-1BD5-4C46-B83B-D0984C9221BE}"/>
    <cellStyle name="Normal 8 4 4 2 2 2" xfId="2198" xr:uid="{2F9E484E-FC86-41C4-9BAC-38C945293785}"/>
    <cellStyle name="Normal 8 4 4 2 2 3" xfId="3886" xr:uid="{58330943-AEDF-427B-93B3-849696301EAA}"/>
    <cellStyle name="Normal 8 4 4 2 2 4" xfId="3887" xr:uid="{BD491D72-7626-4F54-BA58-08C5CC5F478D}"/>
    <cellStyle name="Normal 8 4 4 2 3" xfId="2199" xr:uid="{4E5BD5C3-8C69-4C58-9269-A07137777FB5}"/>
    <cellStyle name="Normal 8 4 4 2 4" xfId="3888" xr:uid="{6AD84B18-B4EA-4205-8431-9E4346A0D17B}"/>
    <cellStyle name="Normal 8 4 4 2 5" xfId="3889" xr:uid="{350DC65B-889B-470E-8867-96B80358F577}"/>
    <cellStyle name="Normal 8 4 4 3" xfId="809" xr:uid="{6DB9B887-9B13-4D83-8275-71A876E44B5B}"/>
    <cellStyle name="Normal 8 4 4 3 2" xfId="2200" xr:uid="{441D4E73-0192-4012-9BD0-44C392BF8C8F}"/>
    <cellStyle name="Normal 8 4 4 3 3" xfId="3890" xr:uid="{6583FDEA-B632-4EF1-A979-4FB1A168DC71}"/>
    <cellStyle name="Normal 8 4 4 3 4" xfId="3891" xr:uid="{53A6128F-A64C-4D5C-8C87-FF8BBA68D898}"/>
    <cellStyle name="Normal 8 4 4 4" xfId="2201" xr:uid="{8EF3E5BB-3866-4792-8991-7BD337CEEF53}"/>
    <cellStyle name="Normal 8 4 4 4 2" xfId="3892" xr:uid="{C20904E4-B69F-4339-814D-CFB7A5469073}"/>
    <cellStyle name="Normal 8 4 4 4 3" xfId="3893" xr:uid="{0E054513-39AE-4892-9613-A3FEEB81B76E}"/>
    <cellStyle name="Normal 8 4 4 4 4" xfId="3894" xr:uid="{275BB323-6033-424E-B5DB-10BBF805FC0F}"/>
    <cellStyle name="Normal 8 4 4 5" xfId="3895" xr:uid="{EE09548E-4C6C-4AEC-80C3-D4F1A6B47EC0}"/>
    <cellStyle name="Normal 8 4 4 6" xfId="3896" xr:uid="{0E05CD36-24B0-492F-A1C7-F3DA0DA5FB43}"/>
    <cellStyle name="Normal 8 4 4 7" xfId="3897" xr:uid="{B54DD4BE-8B6F-42BD-A83D-7EC230296CF8}"/>
    <cellStyle name="Normal 8 4 5" xfId="393" xr:uid="{BF150A74-5350-4E46-9F52-49809FBE4680}"/>
    <cellStyle name="Normal 8 4 5 2" xfId="810" xr:uid="{50F50F65-3332-4336-9E8F-13E1065FDBBE}"/>
    <cellStyle name="Normal 8 4 5 2 2" xfId="2202" xr:uid="{FF9995FD-017D-4A94-B9ED-40D43167A8B5}"/>
    <cellStyle name="Normal 8 4 5 2 3" xfId="3898" xr:uid="{B8C4345A-4C7A-43B6-8824-476631EF7E47}"/>
    <cellStyle name="Normal 8 4 5 2 4" xfId="3899" xr:uid="{6F7593A8-F302-4816-9589-C9865A78FF69}"/>
    <cellStyle name="Normal 8 4 5 3" xfId="2203" xr:uid="{F4C51842-8F58-498C-A5AF-9E068C7543C3}"/>
    <cellStyle name="Normal 8 4 5 3 2" xfId="3900" xr:uid="{0768E366-D467-4A40-A53A-C976242083F5}"/>
    <cellStyle name="Normal 8 4 5 3 3" xfId="3901" xr:uid="{306509CC-B7DB-43E3-81CE-3E2A2FC4F0FA}"/>
    <cellStyle name="Normal 8 4 5 3 4" xfId="3902" xr:uid="{92925DE3-2E1D-4AA7-830F-4F9F18E708B4}"/>
    <cellStyle name="Normal 8 4 5 4" xfId="3903" xr:uid="{09E26A19-532A-4461-B934-A3C53821F2D2}"/>
    <cellStyle name="Normal 8 4 5 5" xfId="3904" xr:uid="{79898F28-DA99-4DAB-9949-C122DD4EE82D}"/>
    <cellStyle name="Normal 8 4 5 6" xfId="3905" xr:uid="{978DA168-7D48-4A3B-A0B8-91177687D66B}"/>
    <cellStyle name="Normal 8 4 6" xfId="811" xr:uid="{A305BA3E-B82B-40D5-95C0-D6D6A0C53441}"/>
    <cellStyle name="Normal 8 4 6 2" xfId="2204" xr:uid="{F2045655-3FD7-4C8B-B345-B91D2C74864E}"/>
    <cellStyle name="Normal 8 4 6 2 2" xfId="3906" xr:uid="{8B352E7F-4AC7-430A-9A2F-EAA67587F906}"/>
    <cellStyle name="Normal 8 4 6 2 3" xfId="3907" xr:uid="{A2DF19D0-7C16-407E-A650-A46FE226A466}"/>
    <cellStyle name="Normal 8 4 6 2 4" xfId="3908" xr:uid="{210E4433-F845-43BB-8728-A03BA5633279}"/>
    <cellStyle name="Normal 8 4 6 3" xfId="3909" xr:uid="{1362B485-A50E-4BD6-BFD8-35313995F408}"/>
    <cellStyle name="Normal 8 4 6 4" xfId="3910" xr:uid="{3E56ABD4-BEB3-4B8E-B4BF-384034DCF9D9}"/>
    <cellStyle name="Normal 8 4 6 5" xfId="3911" xr:uid="{631A3998-6A4B-4364-A960-5A40D93E8B35}"/>
    <cellStyle name="Normal 8 4 7" xfId="2205" xr:uid="{932DF71A-2D41-4050-8C91-71F81E3BF147}"/>
    <cellStyle name="Normal 8 4 7 2" xfId="3912" xr:uid="{55B8559F-D13A-434F-9B08-4ABF71D01D4D}"/>
    <cellStyle name="Normal 8 4 7 3" xfId="3913" xr:uid="{1EFC643E-93C8-46A9-9157-C60352F3D4DE}"/>
    <cellStyle name="Normal 8 4 7 4" xfId="3914" xr:uid="{1A4CB9BB-A044-4ADA-A6E2-091412D708AE}"/>
    <cellStyle name="Normal 8 4 8" xfId="3915" xr:uid="{4F15A463-424C-473F-998D-3C3E4AA4E1A7}"/>
    <cellStyle name="Normal 8 4 8 2" xfId="3916" xr:uid="{82B17C05-E628-435B-A837-4F1052B4DD9B}"/>
    <cellStyle name="Normal 8 4 8 3" xfId="3917" xr:uid="{9F85C8F1-E47D-4822-94C3-A20030AD5FFC}"/>
    <cellStyle name="Normal 8 4 8 4" xfId="3918" xr:uid="{6672B4B9-CE28-4263-9F08-EB69F0B746F4}"/>
    <cellStyle name="Normal 8 4 9" xfId="3919" xr:uid="{E4B75D18-02E1-414E-A1C4-B73CF913B869}"/>
    <cellStyle name="Normal 8 5" xfId="161" xr:uid="{05BA97F0-2BD2-4B0C-8B7B-D7B2FE8D8937}"/>
    <cellStyle name="Normal 8 5 2" xfId="162" xr:uid="{671A8752-9C2A-42EE-8BA8-85323C867B90}"/>
    <cellStyle name="Normal 8 5 2 2" xfId="394" xr:uid="{55DB8F88-04A3-4915-B156-79AD30B1D7BE}"/>
    <cellStyle name="Normal 8 5 2 2 2" xfId="812" xr:uid="{85D03C75-4701-45E6-8A6C-9A408A584916}"/>
    <cellStyle name="Normal 8 5 2 2 2 2" xfId="2206" xr:uid="{D929B210-0D76-475C-A8F9-193357E19931}"/>
    <cellStyle name="Normal 8 5 2 2 2 3" xfId="3920" xr:uid="{4D3E9EFC-6D9E-446D-9EBA-BBF333FE8D9E}"/>
    <cellStyle name="Normal 8 5 2 2 2 4" xfId="3921" xr:uid="{F989915D-86FF-4F7E-AE5C-86615290F791}"/>
    <cellStyle name="Normal 8 5 2 2 3" xfId="2207" xr:uid="{5630C2F6-0401-4379-8A19-762AADD778D3}"/>
    <cellStyle name="Normal 8 5 2 2 3 2" xfId="3922" xr:uid="{9CCBB675-9498-4BF0-A416-8C7D1444CF4B}"/>
    <cellStyle name="Normal 8 5 2 2 3 3" xfId="3923" xr:uid="{49EFE903-1FAB-4EAD-BA25-1E7F4728B2A0}"/>
    <cellStyle name="Normal 8 5 2 2 3 4" xfId="3924" xr:uid="{E578984C-6954-48DB-8481-75AA6D13B403}"/>
    <cellStyle name="Normal 8 5 2 2 4" xfId="3925" xr:uid="{E4D2083C-3DDB-4B47-9EFF-4FAE75678735}"/>
    <cellStyle name="Normal 8 5 2 2 5" xfId="3926" xr:uid="{E8EDB560-C6F2-4A90-9429-FEE655F32892}"/>
    <cellStyle name="Normal 8 5 2 2 6" xfId="3927" xr:uid="{66213629-DA86-4F31-9703-E4C8747DCE7E}"/>
    <cellStyle name="Normal 8 5 2 3" xfId="813" xr:uid="{B4D66606-7F08-4EF9-BD10-B8CC6A954061}"/>
    <cellStyle name="Normal 8 5 2 3 2" xfId="2208" xr:uid="{CD07E702-768D-46F2-A28F-EA11FD7A4592}"/>
    <cellStyle name="Normal 8 5 2 3 2 2" xfId="3928" xr:uid="{1F7BBF68-E956-4C0A-8106-BE9F93FE6B15}"/>
    <cellStyle name="Normal 8 5 2 3 2 3" xfId="3929" xr:uid="{92EC29AE-0BBC-432F-AA25-784B5C777E93}"/>
    <cellStyle name="Normal 8 5 2 3 2 4" xfId="3930" xr:uid="{C61EA299-E323-4525-856A-7977E60F7964}"/>
    <cellStyle name="Normal 8 5 2 3 3" xfId="3931" xr:uid="{65849C6D-7EFF-455E-A4C5-47141ED216F9}"/>
    <cellStyle name="Normal 8 5 2 3 4" xfId="3932" xr:uid="{A86F9A03-EEF1-489B-A75A-ED798902C9BB}"/>
    <cellStyle name="Normal 8 5 2 3 5" xfId="3933" xr:uid="{C2AE44CD-5E3B-4378-A44E-245095E8384F}"/>
    <cellStyle name="Normal 8 5 2 4" xfId="2209" xr:uid="{35B43C06-DC8D-4F47-8DAC-B0543C5C36C0}"/>
    <cellStyle name="Normal 8 5 2 4 2" xfId="3934" xr:uid="{937EE850-D8B4-4F6E-A63E-475E8A4C2E12}"/>
    <cellStyle name="Normal 8 5 2 4 3" xfId="3935" xr:uid="{181491E8-4B9C-4651-97A8-4D4636C2EDBB}"/>
    <cellStyle name="Normal 8 5 2 4 4" xfId="3936" xr:uid="{65A320F7-B769-4056-A213-EB3CA7E565A3}"/>
    <cellStyle name="Normal 8 5 2 5" xfId="3937" xr:uid="{4CE87FA2-D67C-40F1-9649-35196A0A116E}"/>
    <cellStyle name="Normal 8 5 2 5 2" xfId="3938" xr:uid="{049800DF-9550-4065-B876-CE34EEA1B55B}"/>
    <cellStyle name="Normal 8 5 2 5 3" xfId="3939" xr:uid="{991995A6-AF26-4F53-8D64-490C7D416D6F}"/>
    <cellStyle name="Normal 8 5 2 5 4" xfId="3940" xr:uid="{038E155F-E5F7-4BE4-9FE1-74604C7D98AC}"/>
    <cellStyle name="Normal 8 5 2 6" xfId="3941" xr:uid="{C4581E94-8BB1-4313-936A-228150C35A95}"/>
    <cellStyle name="Normal 8 5 2 7" xfId="3942" xr:uid="{1E541410-D2E8-42E1-BD8F-EE2F422D1151}"/>
    <cellStyle name="Normal 8 5 2 8" xfId="3943" xr:uid="{1020FFD9-3A4D-4EAD-A825-C442F21B6F3B}"/>
    <cellStyle name="Normal 8 5 3" xfId="395" xr:uid="{A7A08173-2597-45DA-AEE4-1C943ECBE7EC}"/>
    <cellStyle name="Normal 8 5 3 2" xfId="814" xr:uid="{642DAC5A-D9D2-4634-9839-1A537ED489E6}"/>
    <cellStyle name="Normal 8 5 3 2 2" xfId="815" xr:uid="{FD641DF2-4598-4472-93C7-C684E6BCD8F3}"/>
    <cellStyle name="Normal 8 5 3 2 3" xfId="3944" xr:uid="{663ABD49-6FAC-4155-B589-0B40371E7724}"/>
    <cellStyle name="Normal 8 5 3 2 4" xfId="3945" xr:uid="{8DD3CD4A-37D1-4FF5-BB26-D67A28545014}"/>
    <cellStyle name="Normal 8 5 3 3" xfId="816" xr:uid="{F656397E-209C-49E3-AE25-17B2F92AE5EE}"/>
    <cellStyle name="Normal 8 5 3 3 2" xfId="3946" xr:uid="{F21425FA-525D-4F2B-99DF-E38D5EA67869}"/>
    <cellStyle name="Normal 8 5 3 3 3" xfId="3947" xr:uid="{BD707800-1B08-4FCE-8176-8C97AE0C1C72}"/>
    <cellStyle name="Normal 8 5 3 3 4" xfId="3948" xr:uid="{A205E8BB-9C31-4785-B59B-07114A7662BE}"/>
    <cellStyle name="Normal 8 5 3 4" xfId="3949" xr:uid="{7606DC31-4D1C-4FC9-BEE7-DF224DD05E4C}"/>
    <cellStyle name="Normal 8 5 3 5" xfId="3950" xr:uid="{62406796-0DBD-47AF-AE0B-7E175D01A492}"/>
    <cellStyle name="Normal 8 5 3 6" xfId="3951" xr:uid="{72626201-97A8-4B94-A74B-7B6A15A837EB}"/>
    <cellStyle name="Normal 8 5 4" xfId="396" xr:uid="{A427567F-B294-4879-A1BE-BBEFAA2F9F23}"/>
    <cellStyle name="Normal 8 5 4 2" xfId="817" xr:uid="{C0B4838E-0D5A-42ED-9DFE-6801EDC49A49}"/>
    <cellStyle name="Normal 8 5 4 2 2" xfId="3952" xr:uid="{34E0C238-A423-45A7-AC31-EB420D721101}"/>
    <cellStyle name="Normal 8 5 4 2 3" xfId="3953" xr:uid="{68582CB5-D137-4D2B-B223-24B3FAAC97BE}"/>
    <cellStyle name="Normal 8 5 4 2 4" xfId="3954" xr:uid="{10B0B89B-0890-420C-A92D-2E841F9A802A}"/>
    <cellStyle name="Normal 8 5 4 3" xfId="3955" xr:uid="{EBD786D6-AA4F-4E74-8E91-598F72C57AC6}"/>
    <cellStyle name="Normal 8 5 4 4" xfId="3956" xr:uid="{4EA903FD-7F87-4D05-B70C-04BCAADA2B0E}"/>
    <cellStyle name="Normal 8 5 4 5" xfId="3957" xr:uid="{C7270A3A-5B0B-4243-912B-D29CF02F4680}"/>
    <cellStyle name="Normal 8 5 5" xfId="818" xr:uid="{C1DF349C-692C-4A50-A841-CB86496C2C0B}"/>
    <cellStyle name="Normal 8 5 5 2" xfId="3958" xr:uid="{7BE225EF-6F45-4348-B034-2025E2781093}"/>
    <cellStyle name="Normal 8 5 5 3" xfId="3959" xr:uid="{D0273675-64D7-40E9-B18D-ABD20C54E2F3}"/>
    <cellStyle name="Normal 8 5 5 4" xfId="3960" xr:uid="{DEA909DC-F097-4812-9A94-1203D8D13892}"/>
    <cellStyle name="Normal 8 5 6" xfId="3961" xr:uid="{6F1134AF-7E93-49F3-8AE7-82CAAF617213}"/>
    <cellStyle name="Normal 8 5 6 2" xfId="3962" xr:uid="{A9DF4292-6CBB-4902-9AC4-61A018D80109}"/>
    <cellStyle name="Normal 8 5 6 3" xfId="3963" xr:uid="{5CDFE92B-AE93-4B03-AB21-25059B8B7980}"/>
    <cellStyle name="Normal 8 5 6 4" xfId="3964" xr:uid="{A27D9B40-D808-4CF6-B079-8730FE9E423F}"/>
    <cellStyle name="Normal 8 5 7" xfId="3965" xr:uid="{60E82A89-01ED-4513-B1C1-C39EEF3E72B2}"/>
    <cellStyle name="Normal 8 5 8" xfId="3966" xr:uid="{C3C84C27-ACD6-4DDC-BA9C-583A25EC1C49}"/>
    <cellStyle name="Normal 8 5 9" xfId="3967" xr:uid="{F256D05D-1851-419F-BC98-FB1F3A2F018E}"/>
    <cellStyle name="Normal 8 6" xfId="163" xr:uid="{0086318E-D819-48E4-ADC4-574839F13099}"/>
    <cellStyle name="Normal 8 6 2" xfId="397" xr:uid="{5047AD1B-2126-4389-AD64-86CB2867FB82}"/>
    <cellStyle name="Normal 8 6 2 2" xfId="819" xr:uid="{61B6475E-3C01-4817-80FF-36F295FC4EB9}"/>
    <cellStyle name="Normal 8 6 2 2 2" xfId="2210" xr:uid="{65D8859D-C996-4F56-9F69-70EE2A8975C5}"/>
    <cellStyle name="Normal 8 6 2 2 2 2" xfId="2211" xr:uid="{6D7E2DE3-48C9-413C-8A7D-3C4A6EA0A663}"/>
    <cellStyle name="Normal 8 6 2 2 3" xfId="2212" xr:uid="{603E7BF7-422C-4007-A1A0-E9827F1E9D50}"/>
    <cellStyle name="Normal 8 6 2 2 4" xfId="3968" xr:uid="{621ED3C1-F839-4C86-AFDD-24D49EA3D5F3}"/>
    <cellStyle name="Normal 8 6 2 3" xfId="2213" xr:uid="{3822A8AC-CE7B-4691-8E7E-C0DBA444060E}"/>
    <cellStyle name="Normal 8 6 2 3 2" xfId="2214" xr:uid="{1EFAFCF8-348F-47F6-8EC8-84E2A788A029}"/>
    <cellStyle name="Normal 8 6 2 3 3" xfId="3969" xr:uid="{ABA86E84-794D-4F1D-A902-F57F05B588A6}"/>
    <cellStyle name="Normal 8 6 2 3 4" xfId="3970" xr:uid="{3D067C4E-CBFA-43C2-A568-9060052160DD}"/>
    <cellStyle name="Normal 8 6 2 4" xfId="2215" xr:uid="{D495ACC2-B05D-4CB5-AA89-EE7FEE800DAE}"/>
    <cellStyle name="Normal 8 6 2 5" xfId="3971" xr:uid="{35122924-210A-41FB-8949-4BA931ABB42D}"/>
    <cellStyle name="Normal 8 6 2 6" xfId="3972" xr:uid="{D65F9764-0DB1-4043-9435-943B4705B17E}"/>
    <cellStyle name="Normal 8 6 3" xfId="820" xr:uid="{10472C66-23C4-41AB-82B1-8955C3B993ED}"/>
    <cellStyle name="Normal 8 6 3 2" xfId="2216" xr:uid="{8AB6D907-E826-47F0-8CF6-C06369600409}"/>
    <cellStyle name="Normal 8 6 3 2 2" xfId="2217" xr:uid="{0C1DCDFE-08D5-46BA-9872-22C7F178F163}"/>
    <cellStyle name="Normal 8 6 3 2 3" xfId="3973" xr:uid="{0237D6CE-BD37-414C-9BCB-ECF6417526F8}"/>
    <cellStyle name="Normal 8 6 3 2 4" xfId="3974" xr:uid="{5BEA90D4-160C-408B-B725-7E37C7307DEE}"/>
    <cellStyle name="Normal 8 6 3 3" xfId="2218" xr:uid="{2D999457-991D-401B-B0FC-D3CAFCDE112E}"/>
    <cellStyle name="Normal 8 6 3 4" xfId="3975" xr:uid="{BE838D3A-6998-4747-BE7C-4B909E6C27C7}"/>
    <cellStyle name="Normal 8 6 3 5" xfId="3976" xr:uid="{9283338B-997C-4E91-AD8D-A5753A199829}"/>
    <cellStyle name="Normal 8 6 4" xfId="2219" xr:uid="{FEF33DC9-E128-48E0-A7B5-722DCEF37820}"/>
    <cellStyle name="Normal 8 6 4 2" xfId="2220" xr:uid="{A0D26896-989A-4570-8187-FDC601F3FA88}"/>
    <cellStyle name="Normal 8 6 4 3" xfId="3977" xr:uid="{85C1ECBD-B6D0-432E-B0C0-16023A4E8F08}"/>
    <cellStyle name="Normal 8 6 4 4" xfId="3978" xr:uid="{6B8A9333-4BD0-4ACB-ABEE-C45604A1FBC6}"/>
    <cellStyle name="Normal 8 6 5" xfId="2221" xr:uid="{C0B90088-FA99-4D88-97B7-C719D042B615}"/>
    <cellStyle name="Normal 8 6 5 2" xfId="3979" xr:uid="{4BA004C9-20A5-4778-8D3F-09F3E7C39529}"/>
    <cellStyle name="Normal 8 6 5 3" xfId="3980" xr:uid="{46C53BE2-ABFC-45CC-9C63-FA788BBEEDC6}"/>
    <cellStyle name="Normal 8 6 5 4" xfId="3981" xr:uid="{1D03CA11-190A-4DB1-B1A1-CD73932B00A4}"/>
    <cellStyle name="Normal 8 6 6" xfId="3982" xr:uid="{ADBD828C-A0D7-491B-A616-7A700EAC07C1}"/>
    <cellStyle name="Normal 8 6 7" xfId="3983" xr:uid="{E30644CA-A58D-4221-B0F3-B2102E3ACDC4}"/>
    <cellStyle name="Normal 8 6 8" xfId="3984" xr:uid="{5A4838FB-BDEE-4176-8198-A02F2396CCCF}"/>
    <cellStyle name="Normal 8 7" xfId="398" xr:uid="{E68BF93F-4714-48C1-A256-84B8B5871CE6}"/>
    <cellStyle name="Normal 8 7 2" xfId="821" xr:uid="{318FAAD5-C206-4A2F-9DDB-700C8E8C5A2D}"/>
    <cellStyle name="Normal 8 7 2 2" xfId="822" xr:uid="{BC72CA08-9DA5-4063-953F-429F59C84FE8}"/>
    <cellStyle name="Normal 8 7 2 2 2" xfId="2222" xr:uid="{A8952AAD-155E-4EE0-8628-0AE80F355E6E}"/>
    <cellStyle name="Normal 8 7 2 2 3" xfId="3985" xr:uid="{1D5644D7-30F3-4CC0-A7F2-A8FF440FAA5A}"/>
    <cellStyle name="Normal 8 7 2 2 4" xfId="3986" xr:uid="{663BB83C-E89F-490F-AD07-F7537E9E47CC}"/>
    <cellStyle name="Normal 8 7 2 3" xfId="2223" xr:uid="{53836FCD-35AD-43D7-8BE3-05FE0E0AEAD1}"/>
    <cellStyle name="Normal 8 7 2 4" xfId="3987" xr:uid="{FDEFE044-94F0-4D53-835D-3352AFF6A32C}"/>
    <cellStyle name="Normal 8 7 2 5" xfId="3988" xr:uid="{E6CB7CF3-B3B3-4E49-AE87-CC5EC387871C}"/>
    <cellStyle name="Normal 8 7 3" xfId="823" xr:uid="{82F048D4-D72D-4141-BE52-7C7D479AB33F}"/>
    <cellStyle name="Normal 8 7 3 2" xfId="2224" xr:uid="{4B706969-CE52-4942-B289-B4F0A7226131}"/>
    <cellStyle name="Normal 8 7 3 3" xfId="3989" xr:uid="{8E5CCADA-D0A8-4DB8-917F-E4D345CC113F}"/>
    <cellStyle name="Normal 8 7 3 4" xfId="3990" xr:uid="{1E4CC1D3-0638-4305-A436-0C1159055BE1}"/>
    <cellStyle name="Normal 8 7 4" xfId="2225" xr:uid="{37282AC1-6F77-4584-BE10-42FFB11FBF56}"/>
    <cellStyle name="Normal 8 7 4 2" xfId="3991" xr:uid="{A7F30277-E332-4830-858B-9EE65D35840C}"/>
    <cellStyle name="Normal 8 7 4 3" xfId="3992" xr:uid="{BF6C6366-70CD-4C4D-9F20-B77AA9A0CD20}"/>
    <cellStyle name="Normal 8 7 4 4" xfId="3993" xr:uid="{AA8700D9-D3E2-407D-8E04-A0F0C34813B0}"/>
    <cellStyle name="Normal 8 7 5" xfId="3994" xr:uid="{29E414FA-954B-48B4-846A-85D0F9E9F04C}"/>
    <cellStyle name="Normal 8 7 6" xfId="3995" xr:uid="{D0F1230C-80D5-45AD-BF7C-CD93328776FB}"/>
    <cellStyle name="Normal 8 7 7" xfId="3996" xr:uid="{239053A6-0D6F-492C-87B4-1D51222DD383}"/>
    <cellStyle name="Normal 8 8" xfId="399" xr:uid="{630BBB4D-2033-4286-B35C-B0F8C952A8AB}"/>
    <cellStyle name="Normal 8 8 2" xfId="824" xr:uid="{35A433F4-126F-4C11-840B-A0C4652CE408}"/>
    <cellStyle name="Normal 8 8 2 2" xfId="2226" xr:uid="{78F6730F-A75B-409B-B0F6-0118127847DE}"/>
    <cellStyle name="Normal 8 8 2 3" xfId="3997" xr:uid="{4D7AF9C1-18FA-4522-AFBA-CB62089C6B89}"/>
    <cellStyle name="Normal 8 8 2 4" xfId="3998" xr:uid="{7241D4ED-E478-48C1-9B1D-3FD76A8B8BD0}"/>
    <cellStyle name="Normal 8 8 3" xfId="2227" xr:uid="{8E8A4799-7959-464B-BC51-E32D3E1EE846}"/>
    <cellStyle name="Normal 8 8 3 2" xfId="3999" xr:uid="{E4F3951F-EBF2-4181-861D-8C5D82E4C027}"/>
    <cellStyle name="Normal 8 8 3 3" xfId="4000" xr:uid="{48556BEB-1A1A-44A2-BC8E-CFF8A91F4FDB}"/>
    <cellStyle name="Normal 8 8 3 4" xfId="4001" xr:uid="{DF6C330F-06B7-4256-9AB7-56D0453E3174}"/>
    <cellStyle name="Normal 8 8 4" xfId="4002" xr:uid="{CED7F1D9-5269-4CD9-9112-8D1F71EF83B5}"/>
    <cellStyle name="Normal 8 8 5" xfId="4003" xr:uid="{508E01F0-CF21-4BEF-8709-E59692C9773F}"/>
    <cellStyle name="Normal 8 8 6" xfId="4004" xr:uid="{F3A95CF9-0910-4209-8200-AF3E9C7C7BB1}"/>
    <cellStyle name="Normal 8 9" xfId="400" xr:uid="{5FC186C7-F973-4EA0-9542-41625219A3AE}"/>
    <cellStyle name="Normal 8 9 2" xfId="2228" xr:uid="{BA83D3AB-B008-4B53-81F8-EAA048D658C3}"/>
    <cellStyle name="Normal 8 9 2 2" xfId="4005" xr:uid="{855A70CF-5445-4808-83A9-AE48B659DA96}"/>
    <cellStyle name="Normal 8 9 2 2 2" xfId="4410" xr:uid="{4FEDF2F6-74E3-4918-B580-D8D55AC80383}"/>
    <cellStyle name="Normal 8 9 2 2 3" xfId="4689" xr:uid="{872958E2-A633-40D5-A365-31848E82B598}"/>
    <cellStyle name="Normal 8 9 2 3" xfId="4006" xr:uid="{76571ACB-93C5-40A1-BBCC-A51C4965A83F}"/>
    <cellStyle name="Normal 8 9 2 4" xfId="4007" xr:uid="{6FCF04C0-8ADB-4DDD-8CF4-A7994D1411B7}"/>
    <cellStyle name="Normal 8 9 3" xfId="4008" xr:uid="{22F052DA-F034-459A-8120-C6EFD1C950CF}"/>
    <cellStyle name="Normal 8 9 3 2" xfId="5363" xr:uid="{E92A2F82-E2A7-40D8-8147-F74EFFFDD1B7}"/>
    <cellStyle name="Normal 8 9 4" xfId="4009" xr:uid="{172AA6D0-BE2E-4800-BEB8-81B4F58F3ACF}"/>
    <cellStyle name="Normal 8 9 4 2" xfId="4580" xr:uid="{617EF228-9AEF-4392-B984-E065FF485571}"/>
    <cellStyle name="Normal 8 9 4 3" xfId="4690" xr:uid="{A0AD519C-2869-4F07-9B53-91B4640417D6}"/>
    <cellStyle name="Normal 8 9 4 4" xfId="4609" xr:uid="{7E717385-3FDE-49D9-ACBB-128BA7A06B43}"/>
    <cellStyle name="Normal 8 9 5" xfId="4010" xr:uid="{F6E9EE25-B036-47E9-8FBE-5B40D8E2922D}"/>
    <cellStyle name="Normal 9" xfId="164" xr:uid="{F238BBA3-BB30-40BC-84BD-2B430F6588A2}"/>
    <cellStyle name="Normal 9 10" xfId="401" xr:uid="{FCB4FE04-CFFA-4E16-A38B-5AB29BC3B17C}"/>
    <cellStyle name="Normal 9 10 2" xfId="2229" xr:uid="{87921773-AF5A-455F-99B4-DCF3B1684626}"/>
    <cellStyle name="Normal 9 10 2 2" xfId="4011" xr:uid="{40E67F3C-FADE-41B2-A96C-A4388351CCD1}"/>
    <cellStyle name="Normal 9 10 2 3" xfId="4012" xr:uid="{E0F04119-2197-4BCD-9D97-329AD21B25DE}"/>
    <cellStyle name="Normal 9 10 2 4" xfId="4013" xr:uid="{D927A101-B586-4FE0-92BF-F990648C5CAB}"/>
    <cellStyle name="Normal 9 10 3" xfId="4014" xr:uid="{D5FE1055-CC60-40D5-AF68-50F86567E0FE}"/>
    <cellStyle name="Normal 9 10 4" xfId="4015" xr:uid="{0AC91831-E074-481B-8156-3E8369E55920}"/>
    <cellStyle name="Normal 9 10 5" xfId="4016" xr:uid="{15147F09-1410-4FB2-A916-314191C602C0}"/>
    <cellStyle name="Normal 9 11" xfId="2230" xr:uid="{13092C93-66CE-4E80-B1B5-5323BCFFA6F1}"/>
    <cellStyle name="Normal 9 11 2" xfId="4017" xr:uid="{F167E150-546F-413A-AF49-43B3C60136D4}"/>
    <cellStyle name="Normal 9 11 3" xfId="4018" xr:uid="{F4ADFDCD-AB06-4D55-BC43-B5825DA66612}"/>
    <cellStyle name="Normal 9 11 4" xfId="4019" xr:uid="{09EF3629-AD0D-4C54-87DB-85F8D10EADE0}"/>
    <cellStyle name="Normal 9 12" xfId="4020" xr:uid="{1255A436-5DB3-44F9-9546-47D7283D67EF}"/>
    <cellStyle name="Normal 9 12 2" xfId="4021" xr:uid="{A79B61BD-0B81-4608-AA4C-EE95931B976B}"/>
    <cellStyle name="Normal 9 12 3" xfId="4022" xr:uid="{8445A14D-0960-4993-B458-6103035D2986}"/>
    <cellStyle name="Normal 9 12 4" xfId="4023" xr:uid="{76D51C09-E76D-4410-AA3B-8D8920ACC298}"/>
    <cellStyle name="Normal 9 13" xfId="4024" xr:uid="{02541BA5-EF50-43BE-97C6-F96C385C8803}"/>
    <cellStyle name="Normal 9 13 2" xfId="4025" xr:uid="{4B241389-785B-4D0F-8E4F-06C1AEB53030}"/>
    <cellStyle name="Normal 9 14" xfId="4026" xr:uid="{5831BB3B-4EA9-429D-9021-32D6575DD46B}"/>
    <cellStyle name="Normal 9 15" xfId="4027" xr:uid="{830810B8-ECC7-479A-9F5B-990DC7ACFB09}"/>
    <cellStyle name="Normal 9 16" xfId="4028" xr:uid="{D2A731A6-594F-429D-BE84-56A8ECC62D52}"/>
    <cellStyle name="Normal 9 2" xfId="165" xr:uid="{836F0B58-3249-4D8C-AFF5-26310EDE12AF}"/>
    <cellStyle name="Normal 9 2 2" xfId="402" xr:uid="{9F43734A-50B6-487D-98C5-88D18D694F64}"/>
    <cellStyle name="Normal 9 2 2 2" xfId="4672" xr:uid="{34FBE596-5700-4B0C-A81C-995151B89A5B}"/>
    <cellStyle name="Normal 9 2 3" xfId="4561" xr:uid="{8657161C-1E47-4BA3-BE1D-756057B252B6}"/>
    <cellStyle name="Normal 9 3" xfId="166" xr:uid="{A1870C3B-8D5F-4080-9643-2DE7136D2EB9}"/>
    <cellStyle name="Normal 9 3 10" xfId="4029" xr:uid="{56D80180-3F3A-43DD-B177-56288881E26B}"/>
    <cellStyle name="Normal 9 3 11" xfId="4030" xr:uid="{283E5DD8-92A1-436C-81A0-15368EB76FBE}"/>
    <cellStyle name="Normal 9 3 2" xfId="167" xr:uid="{DF3424C2-B123-49E7-815F-1A4D1EDF6D3F}"/>
    <cellStyle name="Normal 9 3 2 2" xfId="168" xr:uid="{E851EAA7-99C2-4FE2-AE56-0060C7D81318}"/>
    <cellStyle name="Normal 9 3 2 2 2" xfId="403" xr:uid="{11BFDAAF-4B2A-408E-98F4-4DD1EF0D106C}"/>
    <cellStyle name="Normal 9 3 2 2 2 2" xfId="825" xr:uid="{D32AA720-4BAD-42D7-87C0-26F9395EAB12}"/>
    <cellStyle name="Normal 9 3 2 2 2 2 2" xfId="826" xr:uid="{524591DE-A81F-48E1-9B2B-3ED800099D41}"/>
    <cellStyle name="Normal 9 3 2 2 2 2 2 2" xfId="2231" xr:uid="{D52B8657-CEB6-4B92-B5B8-1A23C6C7C0E8}"/>
    <cellStyle name="Normal 9 3 2 2 2 2 2 2 2" xfId="2232" xr:uid="{E9871421-5AE4-4E54-89BC-D531A50448F2}"/>
    <cellStyle name="Normal 9 3 2 2 2 2 2 3" xfId="2233" xr:uid="{3DEE9AC7-1EE2-482A-9F49-6B1708A2EE1E}"/>
    <cellStyle name="Normal 9 3 2 2 2 2 3" xfId="2234" xr:uid="{06954E49-E529-4218-B948-E750E59064AF}"/>
    <cellStyle name="Normal 9 3 2 2 2 2 3 2" xfId="2235" xr:uid="{76197729-4E2D-4391-908B-8EACB7B6B8A8}"/>
    <cellStyle name="Normal 9 3 2 2 2 2 4" xfId="2236" xr:uid="{494AC30F-2047-4861-A8CF-22EB0184B4C1}"/>
    <cellStyle name="Normal 9 3 2 2 2 3" xfId="827" xr:uid="{B8521616-12F9-41EC-8D77-5A533A4FAC67}"/>
    <cellStyle name="Normal 9 3 2 2 2 3 2" xfId="2237" xr:uid="{A88669A6-AEAF-46AE-AF24-CF1B51589800}"/>
    <cellStyle name="Normal 9 3 2 2 2 3 2 2" xfId="2238" xr:uid="{60E7DAB9-8CAB-4750-809A-CB1160718682}"/>
    <cellStyle name="Normal 9 3 2 2 2 3 3" xfId="2239" xr:uid="{89177EAD-FF4B-4F97-86D7-E87D873FF3B4}"/>
    <cellStyle name="Normal 9 3 2 2 2 3 4" xfId="4031" xr:uid="{2E52879A-C032-4713-9BAA-CE6CD6A45D1F}"/>
    <cellStyle name="Normal 9 3 2 2 2 4" xfId="2240" xr:uid="{2EDF4094-CD34-4BBC-BD61-6B469C20140F}"/>
    <cellStyle name="Normal 9 3 2 2 2 4 2" xfId="2241" xr:uid="{DBE9A6F2-5006-42EC-A6F2-4A6D7A9793A2}"/>
    <cellStyle name="Normal 9 3 2 2 2 5" xfId="2242" xr:uid="{CD57D05C-D3FA-4557-B89A-5BE3706CD8A1}"/>
    <cellStyle name="Normal 9 3 2 2 2 6" xfId="4032" xr:uid="{B0A2699E-F1AC-4F17-8F5C-9B3BF10B2F70}"/>
    <cellStyle name="Normal 9 3 2 2 3" xfId="404" xr:uid="{55BDEFE0-660B-4ED4-B1AB-94E810FE25C1}"/>
    <cellStyle name="Normal 9 3 2 2 3 2" xfId="828" xr:uid="{FA75B060-8079-4560-ABB1-BDF829466238}"/>
    <cellStyle name="Normal 9 3 2 2 3 2 2" xfId="829" xr:uid="{09566106-5E76-462A-BB5E-7FF901C963F3}"/>
    <cellStyle name="Normal 9 3 2 2 3 2 2 2" xfId="2243" xr:uid="{0D5550E1-7026-442A-8488-DFA1C7B8AFAE}"/>
    <cellStyle name="Normal 9 3 2 2 3 2 2 2 2" xfId="2244" xr:uid="{B4505C0B-150E-4576-AB30-3AE53B50D9CB}"/>
    <cellStyle name="Normal 9 3 2 2 3 2 2 3" xfId="2245" xr:uid="{E5FD82B0-C0A8-4BA8-AC14-D9491AD7D62F}"/>
    <cellStyle name="Normal 9 3 2 2 3 2 3" xfId="2246" xr:uid="{C14C8B9F-00BD-46EF-BAD8-4F4230F77221}"/>
    <cellStyle name="Normal 9 3 2 2 3 2 3 2" xfId="2247" xr:uid="{ADFC61B8-D010-4595-A030-FBA419C306E1}"/>
    <cellStyle name="Normal 9 3 2 2 3 2 4" xfId="2248" xr:uid="{5F1EB873-B886-4D10-8697-0614FD12A071}"/>
    <cellStyle name="Normal 9 3 2 2 3 3" xfId="830" xr:uid="{40CEF0D2-5249-41BF-B762-CF30E3657CCC}"/>
    <cellStyle name="Normal 9 3 2 2 3 3 2" xfId="2249" xr:uid="{F052EE2F-C958-405E-9750-0F09868582F2}"/>
    <cellStyle name="Normal 9 3 2 2 3 3 2 2" xfId="2250" xr:uid="{B292D8C3-6096-4B84-9239-84A78A8180E0}"/>
    <cellStyle name="Normal 9 3 2 2 3 3 3" xfId="2251" xr:uid="{6A0F4AB8-2A23-4403-9B0F-EAE427A6BBF9}"/>
    <cellStyle name="Normal 9 3 2 2 3 4" xfId="2252" xr:uid="{3B7FAAB7-F002-43C1-815E-348354F1A0AD}"/>
    <cellStyle name="Normal 9 3 2 2 3 4 2" xfId="2253" xr:uid="{7D91E947-58A2-4227-A72A-280929FF295E}"/>
    <cellStyle name="Normal 9 3 2 2 3 5" xfId="2254" xr:uid="{3A8F0D6A-7EBF-4342-8300-385DCB8A24E9}"/>
    <cellStyle name="Normal 9 3 2 2 4" xfId="831" xr:uid="{88B8A654-31B1-428F-85CF-533E2E0B21BD}"/>
    <cellStyle name="Normal 9 3 2 2 4 2" xfId="832" xr:uid="{B7BB06D5-FA28-4C5E-8F5E-9BA3C2914EAB}"/>
    <cellStyle name="Normal 9 3 2 2 4 2 2" xfId="2255" xr:uid="{D53A8764-FA6A-4385-8D34-191073112CD6}"/>
    <cellStyle name="Normal 9 3 2 2 4 2 2 2" xfId="2256" xr:uid="{3FE9F2D9-BC46-43AF-84AB-747887A22BE7}"/>
    <cellStyle name="Normal 9 3 2 2 4 2 3" xfId="2257" xr:uid="{3F92D97D-9745-49F3-8B2D-2453776A916F}"/>
    <cellStyle name="Normal 9 3 2 2 4 3" xfId="2258" xr:uid="{A5316BFB-24D6-483A-AADE-72BB95299D34}"/>
    <cellStyle name="Normal 9 3 2 2 4 3 2" xfId="2259" xr:uid="{EC04FF76-67CA-458A-8AC5-B06D15A529E6}"/>
    <cellStyle name="Normal 9 3 2 2 4 4" xfId="2260" xr:uid="{6CA0CEB9-D521-4DD7-AEB7-57E8D8E7EBBB}"/>
    <cellStyle name="Normal 9 3 2 2 5" xfId="833" xr:uid="{7C0AD31E-1D55-49B9-B691-36B5BDBB8333}"/>
    <cellStyle name="Normal 9 3 2 2 5 2" xfId="2261" xr:uid="{564B601F-2C35-4697-AD4B-EC5BD2CAC47E}"/>
    <cellStyle name="Normal 9 3 2 2 5 2 2" xfId="2262" xr:uid="{72A34FC7-8AB3-41C9-9DEA-E5ACBA26D5FD}"/>
    <cellStyle name="Normal 9 3 2 2 5 3" xfId="2263" xr:uid="{AA67DCBC-FCBD-44D6-874B-F3A2C1DCAC80}"/>
    <cellStyle name="Normal 9 3 2 2 5 4" xfId="4033" xr:uid="{0922BC6F-6948-4EFB-B068-5832104B79D6}"/>
    <cellStyle name="Normal 9 3 2 2 6" xfId="2264" xr:uid="{BABFB4D2-E416-4D78-BC61-AB37161AB140}"/>
    <cellStyle name="Normal 9 3 2 2 6 2" xfId="2265" xr:uid="{DE2BC29A-366F-48FD-80CA-7DF630189382}"/>
    <cellStyle name="Normal 9 3 2 2 7" xfId="2266" xr:uid="{FF78ABBF-A0C9-499F-9BE0-594D46973B93}"/>
    <cellStyle name="Normal 9 3 2 2 8" xfId="4034" xr:uid="{A88F6775-CFE6-45FF-829A-8EA1F22E3A88}"/>
    <cellStyle name="Normal 9 3 2 3" xfId="405" xr:uid="{4891374D-0521-498A-85B5-DFF7EE1314D6}"/>
    <cellStyle name="Normal 9 3 2 3 2" xfId="834" xr:uid="{DB2A1E98-60CC-4D9A-84FB-6F4C309E3D31}"/>
    <cellStyle name="Normal 9 3 2 3 2 2" xfId="835" xr:uid="{A5E27447-C5BC-49B8-AD2B-105E496E0ED4}"/>
    <cellStyle name="Normal 9 3 2 3 2 2 2" xfId="2267" xr:uid="{F7271CB3-CFE8-43B1-9F16-5BED1D172924}"/>
    <cellStyle name="Normal 9 3 2 3 2 2 2 2" xfId="2268" xr:uid="{056D5F0D-C9A6-4E03-BDD3-37F38320E4F2}"/>
    <cellStyle name="Normal 9 3 2 3 2 2 3" xfId="2269" xr:uid="{1E41DDCE-177F-4147-8B15-F3F994640815}"/>
    <cellStyle name="Normal 9 3 2 3 2 3" xfId="2270" xr:uid="{8E785B86-DA7A-498F-A2BA-DB9AE520F4D4}"/>
    <cellStyle name="Normal 9 3 2 3 2 3 2" xfId="2271" xr:uid="{B8445877-BAF2-4689-81DE-619448AEDAF2}"/>
    <cellStyle name="Normal 9 3 2 3 2 4" xfId="2272" xr:uid="{691DC154-E90F-4A9E-83D8-D82A8F515E8E}"/>
    <cellStyle name="Normal 9 3 2 3 3" xfId="836" xr:uid="{EDA5EDDB-C8B2-4A00-A5C4-6E92663A2F7A}"/>
    <cellStyle name="Normal 9 3 2 3 3 2" xfId="2273" xr:uid="{F265565A-F6B8-46C9-BF4B-CCAD87260618}"/>
    <cellStyle name="Normal 9 3 2 3 3 2 2" xfId="2274" xr:uid="{4C161EF1-B38D-4975-9205-1022E3FB24BB}"/>
    <cellStyle name="Normal 9 3 2 3 3 3" xfId="2275" xr:uid="{F0D722E7-D746-4CE5-B3D6-288D222D34BA}"/>
    <cellStyle name="Normal 9 3 2 3 3 4" xfId="4035" xr:uid="{929934D5-A4F4-40F4-96E6-CD17933BAF4B}"/>
    <cellStyle name="Normal 9 3 2 3 4" xfId="2276" xr:uid="{A865B57F-5293-4224-B0BF-7C64612640EF}"/>
    <cellStyle name="Normal 9 3 2 3 4 2" xfId="2277" xr:uid="{1643D182-0DD7-41A4-9FC5-709FDB2A96E4}"/>
    <cellStyle name="Normal 9 3 2 3 5" xfId="2278" xr:uid="{9AE8CD36-1237-40EC-BE94-D577F8556332}"/>
    <cellStyle name="Normal 9 3 2 3 6" xfId="4036" xr:uid="{7F0DCB11-D436-4398-A1CD-FB92EB597992}"/>
    <cellStyle name="Normal 9 3 2 4" xfId="406" xr:uid="{1347786B-C461-448D-8A6C-9457B086F786}"/>
    <cellStyle name="Normal 9 3 2 4 2" xfId="837" xr:uid="{48D45076-1F0A-4DA5-B8D4-5309A7272D82}"/>
    <cellStyle name="Normal 9 3 2 4 2 2" xfId="838" xr:uid="{398BC03B-3056-492D-B1CD-BD144F7F9ECA}"/>
    <cellStyle name="Normal 9 3 2 4 2 2 2" xfId="2279" xr:uid="{C2DA7FB1-824A-4ED3-9002-CF9B0B1B7E5E}"/>
    <cellStyle name="Normal 9 3 2 4 2 2 2 2" xfId="2280" xr:uid="{9D550FB7-44FF-41A3-B216-0B3BA0902F66}"/>
    <cellStyle name="Normal 9 3 2 4 2 2 3" xfId="2281" xr:uid="{6FFF603D-219F-4E8D-8AD0-A699D7847FF6}"/>
    <cellStyle name="Normal 9 3 2 4 2 3" xfId="2282" xr:uid="{92E29844-F00A-45C5-B68C-8C35D82142B3}"/>
    <cellStyle name="Normal 9 3 2 4 2 3 2" xfId="2283" xr:uid="{F746FF76-870C-46CF-83F6-FC8A1445BC46}"/>
    <cellStyle name="Normal 9 3 2 4 2 4" xfId="2284" xr:uid="{33667FC7-1902-4278-A0CF-74EED477D057}"/>
    <cellStyle name="Normal 9 3 2 4 3" xfId="839" xr:uid="{A4BD0A12-1520-465D-8C51-686A6B32F0C0}"/>
    <cellStyle name="Normal 9 3 2 4 3 2" xfId="2285" xr:uid="{AAA7CC48-76C7-4221-9438-AD202AD09A0F}"/>
    <cellStyle name="Normal 9 3 2 4 3 2 2" xfId="2286" xr:uid="{9BF36561-54CD-4D6E-B396-B71BCDA6711E}"/>
    <cellStyle name="Normal 9 3 2 4 3 3" xfId="2287" xr:uid="{45462029-50A8-4CD2-ACF1-99F2AB1F80CC}"/>
    <cellStyle name="Normal 9 3 2 4 4" xfId="2288" xr:uid="{6AE26BF7-0D30-4754-AB79-904753DBE5B5}"/>
    <cellStyle name="Normal 9 3 2 4 4 2" xfId="2289" xr:uid="{1BBC184F-C48D-41FA-8FB1-6D23DAFC84F9}"/>
    <cellStyle name="Normal 9 3 2 4 5" xfId="2290" xr:uid="{C0D8C13E-544C-4A9E-BA65-477169C24DCD}"/>
    <cellStyle name="Normal 9 3 2 5" xfId="407" xr:uid="{6D5A642E-175F-471C-96EB-62A1F5C95E90}"/>
    <cellStyle name="Normal 9 3 2 5 2" xfId="840" xr:uid="{64995FF1-83D4-4ABC-B1F9-0277731EF617}"/>
    <cellStyle name="Normal 9 3 2 5 2 2" xfId="2291" xr:uid="{B88A6003-1DDA-4214-810B-951D42380138}"/>
    <cellStyle name="Normal 9 3 2 5 2 2 2" xfId="2292" xr:uid="{C41F94F5-5266-4A6F-BCB6-1F15D0BFCF80}"/>
    <cellStyle name="Normal 9 3 2 5 2 3" xfId="2293" xr:uid="{EFF0E548-EF75-464B-BE86-A317B458560C}"/>
    <cellStyle name="Normal 9 3 2 5 3" xfId="2294" xr:uid="{C4BF5741-778B-4B27-8C0C-25054469F437}"/>
    <cellStyle name="Normal 9 3 2 5 3 2" xfId="2295" xr:uid="{B06AA54B-5C8A-4C7B-8427-B577DBE882B7}"/>
    <cellStyle name="Normal 9 3 2 5 4" xfId="2296" xr:uid="{BFD37898-12D4-475E-8FB4-01A45B69F75A}"/>
    <cellStyle name="Normal 9 3 2 6" xfId="841" xr:uid="{6876A723-65A5-4C94-BB8C-749FCF5645CA}"/>
    <cellStyle name="Normal 9 3 2 6 2" xfId="2297" xr:uid="{DBD9BBBD-1E3F-45FA-93AC-14116729D701}"/>
    <cellStyle name="Normal 9 3 2 6 2 2" xfId="2298" xr:uid="{CA880990-647E-4B14-B56A-1C1D324CCB7C}"/>
    <cellStyle name="Normal 9 3 2 6 3" xfId="2299" xr:uid="{9B604792-158B-4CCD-AD99-503E60E28118}"/>
    <cellStyle name="Normal 9 3 2 6 4" xfId="4037" xr:uid="{715A71E2-3020-4B23-ACD0-7772EBCF69DF}"/>
    <cellStyle name="Normal 9 3 2 7" xfId="2300" xr:uid="{ECDF107C-1B14-48C3-A809-3F302D694595}"/>
    <cellStyle name="Normal 9 3 2 7 2" xfId="2301" xr:uid="{5B7D027E-C5A3-4E4F-953B-CAF5FA3D8D0C}"/>
    <cellStyle name="Normal 9 3 2 8" xfId="2302" xr:uid="{D65F64E2-66E8-47FC-8C85-4A8DEBDFC3F4}"/>
    <cellStyle name="Normal 9 3 2 9" xfId="4038" xr:uid="{05B431C0-054B-4022-BAB6-43388C9218B3}"/>
    <cellStyle name="Normal 9 3 3" xfId="169" xr:uid="{D06359D4-FCE6-46EB-A2B9-07C84CE956D3}"/>
    <cellStyle name="Normal 9 3 3 2" xfId="170" xr:uid="{23CA0D06-DE3D-4870-83B9-7668D60CC7C1}"/>
    <cellStyle name="Normal 9 3 3 2 2" xfId="842" xr:uid="{1D8A52D8-FD92-4104-B37B-6162F5F2BECC}"/>
    <cellStyle name="Normal 9 3 3 2 2 2" xfId="843" xr:uid="{C8497B35-563D-4B8F-A8D8-E29F7BA510C3}"/>
    <cellStyle name="Normal 9 3 3 2 2 2 2" xfId="2303" xr:uid="{79857C7A-2262-40B5-AFEC-92296BED1CCD}"/>
    <cellStyle name="Normal 9 3 3 2 2 2 2 2" xfId="2304" xr:uid="{1BBC4D73-1F88-41BD-9036-810A51C59498}"/>
    <cellStyle name="Normal 9 3 3 2 2 2 3" xfId="2305" xr:uid="{392E9EA2-3A6C-45B9-A028-4DA2019EDC29}"/>
    <cellStyle name="Normal 9 3 3 2 2 3" xfId="2306" xr:uid="{F8BF09A7-1077-42E4-9FD6-3DFB7817142E}"/>
    <cellStyle name="Normal 9 3 3 2 2 3 2" xfId="2307" xr:uid="{AC19441B-6C79-40E8-BA93-CE02F911F07E}"/>
    <cellStyle name="Normal 9 3 3 2 2 4" xfId="2308" xr:uid="{084F89F1-789E-4151-B4E6-63F06921B7B3}"/>
    <cellStyle name="Normal 9 3 3 2 3" xfId="844" xr:uid="{FAB2E6DE-210F-4D1E-99EA-510C7E395663}"/>
    <cellStyle name="Normal 9 3 3 2 3 2" xfId="2309" xr:uid="{2328C971-8A6D-4DE2-B1A2-7706B76A3042}"/>
    <cellStyle name="Normal 9 3 3 2 3 2 2" xfId="2310" xr:uid="{56331274-FF08-4B1D-90B2-DB36D722DB23}"/>
    <cellStyle name="Normal 9 3 3 2 3 3" xfId="2311" xr:uid="{4D065BA4-7B1C-4E9F-85DC-A93F27934B83}"/>
    <cellStyle name="Normal 9 3 3 2 3 4" xfId="4039" xr:uid="{18873698-F13C-4E8D-B4B0-12EF5EDA9842}"/>
    <cellStyle name="Normal 9 3 3 2 4" xfId="2312" xr:uid="{8C7AE531-1D4D-470D-B700-C55EE6A2B9E6}"/>
    <cellStyle name="Normal 9 3 3 2 4 2" xfId="2313" xr:uid="{8023C7BE-7385-4B19-9002-7D991120126C}"/>
    <cellStyle name="Normal 9 3 3 2 5" xfId="2314" xr:uid="{4D32CD7F-C560-4922-BD33-8C344A84A1FD}"/>
    <cellStyle name="Normal 9 3 3 2 6" xfId="4040" xr:uid="{F1D18C92-51C2-4823-A1C9-EC9027ABE6C9}"/>
    <cellStyle name="Normal 9 3 3 3" xfId="408" xr:uid="{2E61161F-E88D-4DAE-8476-C235DD49D454}"/>
    <cellStyle name="Normal 9 3 3 3 2" xfId="845" xr:uid="{5894A155-64EC-4014-98D6-4D4E090C3052}"/>
    <cellStyle name="Normal 9 3 3 3 2 2" xfId="846" xr:uid="{5A67821C-84B3-43A9-819B-B44BAF5F61D3}"/>
    <cellStyle name="Normal 9 3 3 3 2 2 2" xfId="2315" xr:uid="{EEA9F9D6-129C-46E7-905D-2BBFFBF9556C}"/>
    <cellStyle name="Normal 9 3 3 3 2 2 2 2" xfId="2316" xr:uid="{57566F5D-E69E-49A8-993D-6BAD5677F982}"/>
    <cellStyle name="Normal 9 3 3 3 2 2 2 2 2" xfId="4765" xr:uid="{B48E97BD-25A1-4D56-B2FA-A26D3FDFD79F}"/>
    <cellStyle name="Normal 9 3 3 3 2 2 3" xfId="2317" xr:uid="{31FD08B5-2115-44BC-ADE6-04A418849A09}"/>
    <cellStyle name="Normal 9 3 3 3 2 2 3 2" xfId="4766" xr:uid="{739C7D2A-460B-4FAB-B346-676DB8AB9310}"/>
    <cellStyle name="Normal 9 3 3 3 2 3" xfId="2318" xr:uid="{D4D0F38D-AB9F-4E08-B335-116F339EA09D}"/>
    <cellStyle name="Normal 9 3 3 3 2 3 2" xfId="2319" xr:uid="{35248E71-7F74-49D4-B990-D1AE012BBD1F}"/>
    <cellStyle name="Normal 9 3 3 3 2 3 2 2" xfId="4768" xr:uid="{BE5E5EEE-405E-4A01-9975-2096C6130D94}"/>
    <cellStyle name="Normal 9 3 3 3 2 3 3" xfId="4767" xr:uid="{6AB45D01-65DB-4026-8E88-F58AA6E5012D}"/>
    <cellStyle name="Normal 9 3 3 3 2 4" xfId="2320" xr:uid="{7B32B8AA-A12C-4D3E-803F-B82E1F5C98FD}"/>
    <cellStyle name="Normal 9 3 3 3 2 4 2" xfId="4769" xr:uid="{40CB9BE0-1DF2-44D9-B9C9-54622BFA447C}"/>
    <cellStyle name="Normal 9 3 3 3 3" xfId="847" xr:uid="{B23EA447-A5C2-4A58-AE05-78AFB34DC01F}"/>
    <cellStyle name="Normal 9 3 3 3 3 2" xfId="2321" xr:uid="{F6F896EA-3F59-4D4E-90CF-256A8A5679BE}"/>
    <cellStyle name="Normal 9 3 3 3 3 2 2" xfId="2322" xr:uid="{C94BFE10-76B1-49F4-9493-E85EC4E9AF5B}"/>
    <cellStyle name="Normal 9 3 3 3 3 2 2 2" xfId="4772" xr:uid="{80227C8E-1CAC-4AA3-AB28-F93FD923EF12}"/>
    <cellStyle name="Normal 9 3 3 3 3 2 3" xfId="4771" xr:uid="{082F2145-E4F7-40B9-B7B5-5035D4334CE7}"/>
    <cellStyle name="Normal 9 3 3 3 3 3" xfId="2323" xr:uid="{017456A6-2889-4566-86C2-E699AE5022AF}"/>
    <cellStyle name="Normal 9 3 3 3 3 3 2" xfId="4773" xr:uid="{33EC11D1-8C39-4695-A749-9E425F9B018B}"/>
    <cellStyle name="Normal 9 3 3 3 3 4" xfId="4770" xr:uid="{F075AC30-24B6-4C06-99B6-DB309E3F993D}"/>
    <cellStyle name="Normal 9 3 3 3 4" xfId="2324" xr:uid="{E699D175-925D-42BC-8211-E2ED90304550}"/>
    <cellStyle name="Normal 9 3 3 3 4 2" xfId="2325" xr:uid="{4BEDCC6F-83C0-434B-8984-261BC9897FDE}"/>
    <cellStyle name="Normal 9 3 3 3 4 2 2" xfId="4775" xr:uid="{37D19561-792F-4D2C-B920-58D0723643AD}"/>
    <cellStyle name="Normal 9 3 3 3 4 3" xfId="4774" xr:uid="{45A3E723-C9A3-4F7D-A437-E46FA6718FA3}"/>
    <cellStyle name="Normal 9 3 3 3 5" xfId="2326" xr:uid="{0E12A15E-AE03-4A56-AC2F-2AE802CF346F}"/>
    <cellStyle name="Normal 9 3 3 3 5 2" xfId="4776" xr:uid="{66A1F04A-159E-405A-947B-25F0A3C459A4}"/>
    <cellStyle name="Normal 9 3 3 4" xfId="409" xr:uid="{03354D63-B885-4249-9567-1DD784C4D017}"/>
    <cellStyle name="Normal 9 3 3 4 2" xfId="848" xr:uid="{E3C0FE64-EB8D-48EB-B627-3FED9A6155BF}"/>
    <cellStyle name="Normal 9 3 3 4 2 2" xfId="2327" xr:uid="{50EAF8E2-F209-4D53-A759-53DA2C33EF53}"/>
    <cellStyle name="Normal 9 3 3 4 2 2 2" xfId="2328" xr:uid="{FE81E846-5BCB-4250-8880-3DF9F4502FC9}"/>
    <cellStyle name="Normal 9 3 3 4 2 2 2 2" xfId="4780" xr:uid="{0FD79E9A-94C5-4A44-BE52-D876BA4B27B5}"/>
    <cellStyle name="Normal 9 3 3 4 2 2 3" xfId="4779" xr:uid="{F41A7EDB-F50D-48AE-AEF7-DAACB07234A0}"/>
    <cellStyle name="Normal 9 3 3 4 2 3" xfId="2329" xr:uid="{88BD2A70-2A9D-4E90-93D1-4187CD78DBF8}"/>
    <cellStyle name="Normal 9 3 3 4 2 3 2" xfId="4781" xr:uid="{9088A7AA-B725-42D9-AEC3-8A4B19938D66}"/>
    <cellStyle name="Normal 9 3 3 4 2 4" xfId="4778" xr:uid="{13219F35-8795-40E7-92FC-4FF436382774}"/>
    <cellStyle name="Normal 9 3 3 4 3" xfId="2330" xr:uid="{19892A8B-A66B-4CCC-8BE8-079D4F3F7811}"/>
    <cellStyle name="Normal 9 3 3 4 3 2" xfId="2331" xr:uid="{1989A92E-56AD-4459-AB61-53A4D712B2FA}"/>
    <cellStyle name="Normal 9 3 3 4 3 2 2" xfId="4783" xr:uid="{68787C81-3B16-45A9-ADA1-685BD5ED44E9}"/>
    <cellStyle name="Normal 9 3 3 4 3 3" xfId="4782" xr:uid="{08B17430-94A7-4FC7-8A73-AF2355FD1127}"/>
    <cellStyle name="Normal 9 3 3 4 4" xfId="2332" xr:uid="{536F5DF0-81EF-49EB-BB40-32D5009B0666}"/>
    <cellStyle name="Normal 9 3 3 4 4 2" xfId="4784" xr:uid="{19EC26E7-9302-43A7-B74E-F3EA492F3602}"/>
    <cellStyle name="Normal 9 3 3 4 5" xfId="4777" xr:uid="{E4513147-5932-4FB4-884B-87F2F9DF1A60}"/>
    <cellStyle name="Normal 9 3 3 5" xfId="849" xr:uid="{A1DF246D-EE53-4157-A981-9226565AF552}"/>
    <cellStyle name="Normal 9 3 3 5 2" xfId="2333" xr:uid="{6A5B00E7-F95B-438E-A0B0-FE289A844BBD}"/>
    <cellStyle name="Normal 9 3 3 5 2 2" xfId="2334" xr:uid="{82ABDE6B-8DC1-486D-BEEA-F13F3700824C}"/>
    <cellStyle name="Normal 9 3 3 5 2 2 2" xfId="4787" xr:uid="{92302216-F2C6-49EA-9D2E-EF6A21F911C1}"/>
    <cellStyle name="Normal 9 3 3 5 2 3" xfId="4786" xr:uid="{4DF78209-1A29-477A-B104-6563E5AFFF69}"/>
    <cellStyle name="Normal 9 3 3 5 3" xfId="2335" xr:uid="{A4EAA4E7-503F-4C26-B413-13A7147D41B5}"/>
    <cellStyle name="Normal 9 3 3 5 3 2" xfId="4788" xr:uid="{F3EA6461-42BD-4359-86F8-1DB3FC3B7E3C}"/>
    <cellStyle name="Normal 9 3 3 5 4" xfId="4041" xr:uid="{63C7D266-48CB-40FA-8913-39F0C5283FCA}"/>
    <cellStyle name="Normal 9 3 3 5 4 2" xfId="4789" xr:uid="{9985469C-C6AF-4860-A1B0-0FDBF8A8C672}"/>
    <cellStyle name="Normal 9 3 3 5 5" xfId="4785" xr:uid="{01A5D658-602C-434E-B4CA-2A5EE55A45EA}"/>
    <cellStyle name="Normal 9 3 3 6" xfId="2336" xr:uid="{B4B8DAB2-EFE2-4A8F-A550-C222011F47D1}"/>
    <cellStyle name="Normal 9 3 3 6 2" xfId="2337" xr:uid="{196092D5-4F6C-4170-8D38-59DEE6BB162D}"/>
    <cellStyle name="Normal 9 3 3 6 2 2" xfId="4791" xr:uid="{F81EC741-6B46-43F5-A9C1-3D59764E668C}"/>
    <cellStyle name="Normal 9 3 3 6 3" xfId="4790" xr:uid="{062BAFF2-C4C4-44D8-9562-00C1EDD091E4}"/>
    <cellStyle name="Normal 9 3 3 7" xfId="2338" xr:uid="{6F2A8C9A-CC7E-450A-9B32-668FC67944D4}"/>
    <cellStyle name="Normal 9 3 3 7 2" xfId="4792" xr:uid="{B55F896A-26FA-493A-B82E-49DB432B49F0}"/>
    <cellStyle name="Normal 9 3 3 8" xfId="4042" xr:uid="{03BC4BBD-817B-4606-9850-4F04CD584656}"/>
    <cellStyle name="Normal 9 3 3 8 2" xfId="4793" xr:uid="{5D09A22E-AB40-44E1-B3AA-3E306E659DAE}"/>
    <cellStyle name="Normal 9 3 4" xfId="171" xr:uid="{48DECCD5-8908-401D-971F-E22AFCD3D902}"/>
    <cellStyle name="Normal 9 3 4 2" xfId="450" xr:uid="{7A259832-0F4C-45FC-BFBA-F3EA09E3F64D}"/>
    <cellStyle name="Normal 9 3 4 2 2" xfId="850" xr:uid="{A16044EC-E5B9-46A1-BA2D-3ECC6CC2D1BA}"/>
    <cellStyle name="Normal 9 3 4 2 2 2" xfId="2339" xr:uid="{E5D3C10E-55DE-4FD2-8B27-05DAAFEBB81B}"/>
    <cellStyle name="Normal 9 3 4 2 2 2 2" xfId="2340" xr:uid="{DAA06411-FB29-4E39-AC80-A03F39D64993}"/>
    <cellStyle name="Normal 9 3 4 2 2 2 2 2" xfId="4798" xr:uid="{E9F51608-99CF-4669-A14C-D55BA074FCF0}"/>
    <cellStyle name="Normal 9 3 4 2 2 2 3" xfId="4797" xr:uid="{5AAC0700-E133-403B-BCD7-1EFF5B37530B}"/>
    <cellStyle name="Normal 9 3 4 2 2 3" xfId="2341" xr:uid="{986B857C-D3EB-49BE-AEF5-4235D016FDE7}"/>
    <cellStyle name="Normal 9 3 4 2 2 3 2" xfId="4799" xr:uid="{76BFB20B-D6E6-4765-91E2-97FEC28EC0C7}"/>
    <cellStyle name="Normal 9 3 4 2 2 4" xfId="4043" xr:uid="{81F871A6-D1C7-49A8-B5F4-A5C80899C657}"/>
    <cellStyle name="Normal 9 3 4 2 2 4 2" xfId="4800" xr:uid="{B0EDFBF5-5D44-4F2E-9B04-93BC69D7E105}"/>
    <cellStyle name="Normal 9 3 4 2 2 5" xfId="4796" xr:uid="{8D563D94-258D-4F48-926C-DF0E132AED47}"/>
    <cellStyle name="Normal 9 3 4 2 3" xfId="2342" xr:uid="{8E9A97E8-89BF-4697-97EC-A15E44200507}"/>
    <cellStyle name="Normal 9 3 4 2 3 2" xfId="2343" xr:uid="{1ED6ECDB-EACA-4DDA-AA1C-6EA31DCBC247}"/>
    <cellStyle name="Normal 9 3 4 2 3 2 2" xfId="4802" xr:uid="{D1E599D1-A79F-4940-B815-360D3818F8B7}"/>
    <cellStyle name="Normal 9 3 4 2 3 3" xfId="4801" xr:uid="{340AD7BF-04D0-4ADD-BEC7-6EC3A85FDD08}"/>
    <cellStyle name="Normal 9 3 4 2 4" xfId="2344" xr:uid="{5AEEEF83-0B67-41E0-8DA4-1B61FCF0FA71}"/>
    <cellStyle name="Normal 9 3 4 2 4 2" xfId="4803" xr:uid="{40CA3389-2F08-40B9-AD5E-7918B7EA2D1F}"/>
    <cellStyle name="Normal 9 3 4 2 5" xfId="4044" xr:uid="{C5AE2E02-3CE7-4C3B-B048-1987C08D4D47}"/>
    <cellStyle name="Normal 9 3 4 2 5 2" xfId="4804" xr:uid="{07B302ED-0244-44FC-BC44-7BAF07A7E1BB}"/>
    <cellStyle name="Normal 9 3 4 2 6" xfId="4795" xr:uid="{A6CAEEF6-FCA7-4E10-84F9-FBA7BA8A8919}"/>
    <cellStyle name="Normal 9 3 4 3" xfId="851" xr:uid="{40A5991B-15D2-41FD-8610-8C581EDF5931}"/>
    <cellStyle name="Normal 9 3 4 3 2" xfId="2345" xr:uid="{7568FDA7-3177-45B8-B8CD-66297AAD961A}"/>
    <cellStyle name="Normal 9 3 4 3 2 2" xfId="2346" xr:uid="{53902592-7806-4322-856E-49EF3B0E7189}"/>
    <cellStyle name="Normal 9 3 4 3 2 2 2" xfId="4807" xr:uid="{098B94AB-6108-4E5E-9ACB-1875ADD0D607}"/>
    <cellStyle name="Normal 9 3 4 3 2 3" xfId="4806" xr:uid="{7B056099-0C6C-4261-ABEB-077AADDB942A}"/>
    <cellStyle name="Normal 9 3 4 3 3" xfId="2347" xr:uid="{8732F78D-2CF6-4E9A-AC43-708AA306575C}"/>
    <cellStyle name="Normal 9 3 4 3 3 2" xfId="4808" xr:uid="{15C68600-5007-4042-AA37-5049588CFCE6}"/>
    <cellStyle name="Normal 9 3 4 3 4" xfId="4045" xr:uid="{3074D98B-F006-4FF8-8AC6-45C4A6FC3F15}"/>
    <cellStyle name="Normal 9 3 4 3 4 2" xfId="4809" xr:uid="{75061036-28BF-4126-AC24-DCF2D908D3B4}"/>
    <cellStyle name="Normal 9 3 4 3 5" xfId="4805" xr:uid="{9F4C8B11-F581-441B-B854-4920427F4FE9}"/>
    <cellStyle name="Normal 9 3 4 4" xfId="2348" xr:uid="{633868CA-E7AB-4398-A0CA-40460CA32025}"/>
    <cellStyle name="Normal 9 3 4 4 2" xfId="2349" xr:uid="{038A19DE-3EA6-41B5-B194-6994E4F50172}"/>
    <cellStyle name="Normal 9 3 4 4 2 2" xfId="4811" xr:uid="{038FE6B9-B296-4911-B272-5571ECDFCB36}"/>
    <cellStyle name="Normal 9 3 4 4 3" xfId="4046" xr:uid="{D781EB80-9B65-454E-BE04-825AE1075073}"/>
    <cellStyle name="Normal 9 3 4 4 3 2" xfId="4812" xr:uid="{CE595FE2-B708-4F47-A52D-76E410A79E49}"/>
    <cellStyle name="Normal 9 3 4 4 4" xfId="4047" xr:uid="{EB90CAFC-1999-4211-85C0-CB0227EFF4EA}"/>
    <cellStyle name="Normal 9 3 4 4 4 2" xfId="4813" xr:uid="{00470A9A-8F28-4034-9F7D-F5F4350E69FA}"/>
    <cellStyle name="Normal 9 3 4 4 5" xfId="4810" xr:uid="{FE315D2B-A78D-4C27-92F8-D386B526138A}"/>
    <cellStyle name="Normal 9 3 4 5" xfId="2350" xr:uid="{EEE3B83F-9634-4C41-915C-6566F5A82DE2}"/>
    <cellStyle name="Normal 9 3 4 5 2" xfId="4814" xr:uid="{6F858D99-B87F-4913-A185-B10FAAA955F5}"/>
    <cellStyle name="Normal 9 3 4 6" xfId="4048" xr:uid="{C0AA45C0-947F-458C-B901-DE231E2EEB45}"/>
    <cellStyle name="Normal 9 3 4 6 2" xfId="4815" xr:uid="{137A72D4-48EE-427C-872B-650DAC284DEA}"/>
    <cellStyle name="Normal 9 3 4 7" xfId="4049" xr:uid="{59A43BFD-78F6-4C32-8CFE-4BF7F753CD63}"/>
    <cellStyle name="Normal 9 3 4 7 2" xfId="4816" xr:uid="{13BC88D5-3388-4437-A07A-E7D811F4FCB7}"/>
    <cellStyle name="Normal 9 3 4 8" xfId="4794" xr:uid="{371E0EDB-C0EB-450D-B827-4ED1E7B36A51}"/>
    <cellStyle name="Normal 9 3 5" xfId="410" xr:uid="{8DD51557-FF0E-4057-B79C-69139C486D6B}"/>
    <cellStyle name="Normal 9 3 5 2" xfId="852" xr:uid="{BE787801-38C0-43FB-8889-7DC9A2E1F3B2}"/>
    <cellStyle name="Normal 9 3 5 2 2" xfId="853" xr:uid="{7D77F162-C658-410B-AA93-819243FD213F}"/>
    <cellStyle name="Normal 9 3 5 2 2 2" xfId="2351" xr:uid="{69A3CF8C-775F-48DE-A95D-01BD59979C19}"/>
    <cellStyle name="Normal 9 3 5 2 2 2 2" xfId="2352" xr:uid="{69D68730-641B-4971-BB81-C307D74E118A}"/>
    <cellStyle name="Normal 9 3 5 2 2 2 2 2" xfId="4821" xr:uid="{FED83767-892B-4C18-AEDA-E65AC011B62A}"/>
    <cellStyle name="Normal 9 3 5 2 2 2 3" xfId="4820" xr:uid="{0F5EC344-3B97-4C1B-B9CD-B54867AD3C12}"/>
    <cellStyle name="Normal 9 3 5 2 2 3" xfId="2353" xr:uid="{71B06344-B69B-4936-888A-4E2CE0D55287}"/>
    <cellStyle name="Normal 9 3 5 2 2 3 2" xfId="4822" xr:uid="{EB557FD6-F1F6-4AA9-89AE-3CA61D1D262A}"/>
    <cellStyle name="Normal 9 3 5 2 2 4" xfId="4819" xr:uid="{7640D76A-30F8-4DCF-8DA7-8601E4B7D2B4}"/>
    <cellStyle name="Normal 9 3 5 2 3" xfId="2354" xr:uid="{E5D018B4-39D6-471C-B84F-D460EB84CE9B}"/>
    <cellStyle name="Normal 9 3 5 2 3 2" xfId="2355" xr:uid="{E7C6BDC0-3BA7-4859-B326-4B71FA3DA5F7}"/>
    <cellStyle name="Normal 9 3 5 2 3 2 2" xfId="4824" xr:uid="{5E216066-899C-4B55-A693-FE403977EA83}"/>
    <cellStyle name="Normal 9 3 5 2 3 3" xfId="4823" xr:uid="{E4AF6B89-AEA8-499E-AE52-8151CEAB1EEF}"/>
    <cellStyle name="Normal 9 3 5 2 4" xfId="2356" xr:uid="{AF6F6DBD-6D63-4036-8A21-98E6907C8345}"/>
    <cellStyle name="Normal 9 3 5 2 4 2" xfId="4825" xr:uid="{C0DF4561-E50B-4A46-9985-B5446FD90F10}"/>
    <cellStyle name="Normal 9 3 5 2 5" xfId="4818" xr:uid="{9D9DDBC0-250C-4DD9-9899-930F5A4F2E4E}"/>
    <cellStyle name="Normal 9 3 5 3" xfId="854" xr:uid="{A51E9F52-DE9C-4D2C-A0B7-477AB99768BF}"/>
    <cellStyle name="Normal 9 3 5 3 2" xfId="2357" xr:uid="{C9D1D547-8654-4565-9429-9FC014F35082}"/>
    <cellStyle name="Normal 9 3 5 3 2 2" xfId="2358" xr:uid="{CE9443BF-82DF-4AEA-A943-3A9F761ED6D9}"/>
    <cellStyle name="Normal 9 3 5 3 2 2 2" xfId="4828" xr:uid="{C4EDF7F1-FC66-440C-BB4F-AF902B96EAA3}"/>
    <cellStyle name="Normal 9 3 5 3 2 3" xfId="4827" xr:uid="{946431CD-FA37-4D73-84A3-BF0A8F8C05E2}"/>
    <cellStyle name="Normal 9 3 5 3 3" xfId="2359" xr:uid="{E575072E-BE34-435C-B7B2-D1AF73DF83FB}"/>
    <cellStyle name="Normal 9 3 5 3 3 2" xfId="4829" xr:uid="{11E8F037-A36F-4F1A-9D25-7A0528D93F6F}"/>
    <cellStyle name="Normal 9 3 5 3 4" xfId="4050" xr:uid="{7970588E-6E8E-447F-A87C-A7B95525500F}"/>
    <cellStyle name="Normal 9 3 5 3 4 2" xfId="4830" xr:uid="{1FA360BB-20BE-4AAD-AA1D-6E9A4057BE77}"/>
    <cellStyle name="Normal 9 3 5 3 5" xfId="4826" xr:uid="{1C883EF1-114D-47FC-AECD-A066843FC93B}"/>
    <cellStyle name="Normal 9 3 5 4" xfId="2360" xr:uid="{BAF88F0E-DAE1-442C-93E4-966818561B5D}"/>
    <cellStyle name="Normal 9 3 5 4 2" xfId="2361" xr:uid="{7F86ADDA-FBDF-49F9-9135-2B58478F8DD2}"/>
    <cellStyle name="Normal 9 3 5 4 2 2" xfId="4832" xr:uid="{FB029424-ED02-4C5C-861D-EE5AA946B1D2}"/>
    <cellStyle name="Normal 9 3 5 4 3" xfId="4831" xr:uid="{5FE1B2BC-5A55-4EB2-AF88-AAB00B2C2D6D}"/>
    <cellStyle name="Normal 9 3 5 5" xfId="2362" xr:uid="{A951F994-F5EF-4513-A2A2-327B75A4DDFB}"/>
    <cellStyle name="Normal 9 3 5 5 2" xfId="4833" xr:uid="{076AD811-23F0-4392-8014-593AC9B358E8}"/>
    <cellStyle name="Normal 9 3 5 6" xfId="4051" xr:uid="{7F00EE8B-56C9-4328-B6CB-29A9DBEF7C0D}"/>
    <cellStyle name="Normal 9 3 5 6 2" xfId="4834" xr:uid="{36550C37-8B47-4A81-BD17-A93FEB7B4A6A}"/>
    <cellStyle name="Normal 9 3 5 7" xfId="4817" xr:uid="{AF8E99B3-D207-4265-857C-FBCC4F71B8C8}"/>
    <cellStyle name="Normal 9 3 6" xfId="411" xr:uid="{148F6E75-736D-4BAA-B7D3-C36DE6666440}"/>
    <cellStyle name="Normal 9 3 6 2" xfId="855" xr:uid="{DA1A0694-4F68-4E31-A3E8-F330AAE32B0A}"/>
    <cellStyle name="Normal 9 3 6 2 2" xfId="2363" xr:uid="{6399CCA7-9341-4ED9-9826-6C657B790837}"/>
    <cellStyle name="Normal 9 3 6 2 2 2" xfId="2364" xr:uid="{8AE169C6-42AE-4BF2-9A05-45EE021B3C5D}"/>
    <cellStyle name="Normal 9 3 6 2 2 2 2" xfId="4838" xr:uid="{3938BCB3-F319-4DF7-9A48-AA82252299BA}"/>
    <cellStyle name="Normal 9 3 6 2 2 3" xfId="4837" xr:uid="{F192CC0D-2AA9-42B5-8966-8882A87F4E59}"/>
    <cellStyle name="Normal 9 3 6 2 3" xfId="2365" xr:uid="{28FD34B8-6DD0-46D2-96CB-6A200722F561}"/>
    <cellStyle name="Normal 9 3 6 2 3 2" xfId="4839" xr:uid="{9FACBD19-4533-4E74-AFC6-1957B8DFA8F1}"/>
    <cellStyle name="Normal 9 3 6 2 4" xfId="4052" xr:uid="{FEA9E944-48B6-47E3-BDF8-F9C969907A81}"/>
    <cellStyle name="Normal 9 3 6 2 4 2" xfId="4840" xr:uid="{42359C21-7EF6-42F2-AB89-FCC776D7DFAB}"/>
    <cellStyle name="Normal 9 3 6 2 5" xfId="4836" xr:uid="{C82B5AF1-864E-4A19-9FA5-BFD5BB2FAB15}"/>
    <cellStyle name="Normal 9 3 6 3" xfId="2366" xr:uid="{7690856B-9BBB-471F-B8AD-C8979BEDAFBF}"/>
    <cellStyle name="Normal 9 3 6 3 2" xfId="2367" xr:uid="{4EC6EF21-3692-49DA-8A2D-CAFC90DEC87A}"/>
    <cellStyle name="Normal 9 3 6 3 2 2" xfId="4842" xr:uid="{42D6A05B-9BBF-4C83-86DF-F7CAAA3C9685}"/>
    <cellStyle name="Normal 9 3 6 3 3" xfId="4841" xr:uid="{5B253587-A073-4782-89E8-3321F0078316}"/>
    <cellStyle name="Normal 9 3 6 4" xfId="2368" xr:uid="{A9D155D4-79A4-4135-B71C-CBA2FA30B39A}"/>
    <cellStyle name="Normal 9 3 6 4 2" xfId="4843" xr:uid="{C375B93B-59F2-49A1-8BB2-2CC890623060}"/>
    <cellStyle name="Normal 9 3 6 5" xfId="4053" xr:uid="{1042AC9C-AB4E-44A3-BC69-39E864F48654}"/>
    <cellStyle name="Normal 9 3 6 5 2" xfId="4844" xr:uid="{2414CDF4-5BC9-4309-A342-CEF391D0D516}"/>
    <cellStyle name="Normal 9 3 6 6" xfId="4835" xr:uid="{5CAD0BE6-FD8C-4C19-9163-CDFA16BAD9E5}"/>
    <cellStyle name="Normal 9 3 7" xfId="856" xr:uid="{0EB19BEE-7BF5-4BFE-AD04-E1E22F94132F}"/>
    <cellStyle name="Normal 9 3 7 2" xfId="2369" xr:uid="{378238CF-468F-4389-9B84-8BB9A1149BC1}"/>
    <cellStyle name="Normal 9 3 7 2 2" xfId="2370" xr:uid="{2858C6DD-B03E-4D0E-8472-2E89AE58B001}"/>
    <cellStyle name="Normal 9 3 7 2 2 2" xfId="4847" xr:uid="{80A83926-9EA0-4CAB-8FAE-69C0BCD53D8F}"/>
    <cellStyle name="Normal 9 3 7 2 3" xfId="4846" xr:uid="{C6E6F101-CB96-48DF-933C-9F0914CF1813}"/>
    <cellStyle name="Normal 9 3 7 3" xfId="2371" xr:uid="{6813607E-E605-46C8-A042-17FA103D916A}"/>
    <cellStyle name="Normal 9 3 7 3 2" xfId="4848" xr:uid="{2B49D039-2781-4007-A997-0F4977AC4D04}"/>
    <cellStyle name="Normal 9 3 7 4" xfId="4054" xr:uid="{B8330272-AAAD-420C-8353-997066FCCA91}"/>
    <cellStyle name="Normal 9 3 7 4 2" xfId="4849" xr:uid="{88DF5ACD-62BC-4AC6-BABB-1579B9103E00}"/>
    <cellStyle name="Normal 9 3 7 5" xfId="4845" xr:uid="{CB017721-5A2E-4D6C-9C2B-433810EE3D0E}"/>
    <cellStyle name="Normal 9 3 8" xfId="2372" xr:uid="{F42A3CEA-59FC-4EF2-8B8B-F52BD4F7B2A4}"/>
    <cellStyle name="Normal 9 3 8 2" xfId="2373" xr:uid="{3F62678F-0143-4DBF-B000-121D57C96A4E}"/>
    <cellStyle name="Normal 9 3 8 2 2" xfId="4851" xr:uid="{A29578C3-8C9A-4E2C-8C10-F1C35E3B6BA1}"/>
    <cellStyle name="Normal 9 3 8 3" xfId="4055" xr:uid="{BF865D2F-6D6D-40E9-ABB4-A7F3AABCB6F7}"/>
    <cellStyle name="Normal 9 3 8 3 2" xfId="4852" xr:uid="{98F44AC4-B54D-4A3C-9DA4-9C44D54AEC8E}"/>
    <cellStyle name="Normal 9 3 8 4" xfId="4056" xr:uid="{37BA993A-3566-44F6-8379-819ABB386AAF}"/>
    <cellStyle name="Normal 9 3 8 4 2" xfId="4853" xr:uid="{10C1E6B6-8A41-44EB-AA17-D7F66016163F}"/>
    <cellStyle name="Normal 9 3 8 5" xfId="4850" xr:uid="{453093C2-07F2-43C6-8F66-CDDD013A58EE}"/>
    <cellStyle name="Normal 9 3 9" xfId="2374" xr:uid="{C0CABF32-474F-4766-A271-5DE6F44B4B0C}"/>
    <cellStyle name="Normal 9 3 9 2" xfId="4854" xr:uid="{5F59E82F-E528-40E6-9DCF-71E412C8C949}"/>
    <cellStyle name="Normal 9 4" xfId="172" xr:uid="{930AF0B3-9F1A-4243-BC1E-1611A3AF1CE5}"/>
    <cellStyle name="Normal 9 4 10" xfId="4057" xr:uid="{9774D033-8A53-401B-8D36-AC5203146861}"/>
    <cellStyle name="Normal 9 4 10 2" xfId="4856" xr:uid="{1EAEE80F-EA08-4937-902D-F7CAC156F58E}"/>
    <cellStyle name="Normal 9 4 11" xfId="4058" xr:uid="{9CB78E18-0B8A-4969-BDC6-63559E4187B2}"/>
    <cellStyle name="Normal 9 4 11 2" xfId="4857" xr:uid="{A2E99A99-1B8A-4178-B8A8-6B31E145C37D}"/>
    <cellStyle name="Normal 9 4 12" xfId="4855" xr:uid="{E2389EDD-46C7-48EE-8130-891826E0BDB5}"/>
    <cellStyle name="Normal 9 4 2" xfId="173" xr:uid="{71AD4609-CE0D-4024-A895-5203C08CB9D8}"/>
    <cellStyle name="Normal 9 4 2 10" xfId="4858" xr:uid="{C116A276-5E60-4F53-AE45-9514AE34F172}"/>
    <cellStyle name="Normal 9 4 2 2" xfId="174" xr:uid="{27B84F56-E7DA-40D3-B540-F57740D5B256}"/>
    <cellStyle name="Normal 9 4 2 2 2" xfId="412" xr:uid="{12CD467E-C109-4DD9-A475-FEB1B63515CB}"/>
    <cellStyle name="Normal 9 4 2 2 2 2" xfId="857" xr:uid="{346B0ED3-B488-485A-8C8A-6718C3744E1D}"/>
    <cellStyle name="Normal 9 4 2 2 2 2 2" xfId="2375" xr:uid="{633EAF12-24D0-4283-8590-A36F4DB09CDE}"/>
    <cellStyle name="Normal 9 4 2 2 2 2 2 2" xfId="2376" xr:uid="{4E6D57D4-C226-4828-835D-F00B158A0E5E}"/>
    <cellStyle name="Normal 9 4 2 2 2 2 2 2 2" xfId="4863" xr:uid="{18A16A74-A15C-4FF7-92A7-4161D831643E}"/>
    <cellStyle name="Normal 9 4 2 2 2 2 2 3" xfId="4862" xr:uid="{76E34D22-E62F-42E7-B455-95BA333F1CDA}"/>
    <cellStyle name="Normal 9 4 2 2 2 2 3" xfId="2377" xr:uid="{ED4FF005-1CE1-4776-9079-E96654654412}"/>
    <cellStyle name="Normal 9 4 2 2 2 2 3 2" xfId="4864" xr:uid="{84E50B92-CBA5-4941-B01A-1F016ABF6442}"/>
    <cellStyle name="Normal 9 4 2 2 2 2 4" xfId="4059" xr:uid="{6F378691-3320-4C92-8094-61740DF184AF}"/>
    <cellStyle name="Normal 9 4 2 2 2 2 4 2" xfId="4865" xr:uid="{FC6BE913-E644-47BA-85DB-8D5817E94234}"/>
    <cellStyle name="Normal 9 4 2 2 2 2 5" xfId="4861" xr:uid="{B723874A-84B2-460B-88CA-DBB947990B14}"/>
    <cellStyle name="Normal 9 4 2 2 2 3" xfId="2378" xr:uid="{93294BF8-349D-4191-9728-2EFB260A6B87}"/>
    <cellStyle name="Normal 9 4 2 2 2 3 2" xfId="2379" xr:uid="{E4E63D64-72FB-4AC1-9928-01038EBE6438}"/>
    <cellStyle name="Normal 9 4 2 2 2 3 2 2" xfId="4867" xr:uid="{3BD8BBEB-A172-44BD-A64E-35C46C5B7977}"/>
    <cellStyle name="Normal 9 4 2 2 2 3 3" xfId="4060" xr:uid="{93A48CAB-3963-4D6B-B7BA-8BA036DF14F5}"/>
    <cellStyle name="Normal 9 4 2 2 2 3 3 2" xfId="4868" xr:uid="{64ED46D3-2401-4E0D-B6AD-ECBA995BF755}"/>
    <cellStyle name="Normal 9 4 2 2 2 3 4" xfId="4061" xr:uid="{E625D24C-C6CB-4661-AA9D-CEA1BF18FB45}"/>
    <cellStyle name="Normal 9 4 2 2 2 3 4 2" xfId="4869" xr:uid="{FBF653C5-02B8-4A37-A013-9EBB56104C89}"/>
    <cellStyle name="Normal 9 4 2 2 2 3 5" xfId="4866" xr:uid="{0B5A0243-9E0F-47C8-B995-EA38F84AE7F0}"/>
    <cellStyle name="Normal 9 4 2 2 2 4" xfId="2380" xr:uid="{83AE2593-56EE-4D9E-B109-18F6B39748CB}"/>
    <cellStyle name="Normal 9 4 2 2 2 4 2" xfId="4870" xr:uid="{0D22C102-1401-493A-BDF5-DFB3C7B2EDA6}"/>
    <cellStyle name="Normal 9 4 2 2 2 5" xfId="4062" xr:uid="{ABE2919E-4E1F-4158-A2DB-A6C9129FD1B0}"/>
    <cellStyle name="Normal 9 4 2 2 2 5 2" xfId="4871" xr:uid="{2F4C755F-3479-4A18-A15A-66B45E7A62B4}"/>
    <cellStyle name="Normal 9 4 2 2 2 6" xfId="4063" xr:uid="{0C0032DB-CEC7-44D7-9C94-E018CD7A059B}"/>
    <cellStyle name="Normal 9 4 2 2 2 6 2" xfId="4872" xr:uid="{853C1B34-B420-48DF-9A6E-1DF6E52A3032}"/>
    <cellStyle name="Normal 9 4 2 2 2 7" xfId="4860" xr:uid="{A2F250CE-FA2C-4D66-BAFF-CF93FB83B397}"/>
    <cellStyle name="Normal 9 4 2 2 3" xfId="858" xr:uid="{E290D3E8-8D9F-4C03-A208-D42401E72E0E}"/>
    <cellStyle name="Normal 9 4 2 2 3 2" xfId="2381" xr:uid="{B7856494-1FE7-4988-863E-C33E698B8AE2}"/>
    <cellStyle name="Normal 9 4 2 2 3 2 2" xfId="2382" xr:uid="{FC2828B5-107B-48A1-AA1A-47C9BFC155F4}"/>
    <cellStyle name="Normal 9 4 2 2 3 2 2 2" xfId="4875" xr:uid="{85339D3E-D519-4C4B-8EAE-9FF8A4FD99C2}"/>
    <cellStyle name="Normal 9 4 2 2 3 2 3" xfId="4064" xr:uid="{3DADEA27-9A82-4408-8404-4D5909C1DD3E}"/>
    <cellStyle name="Normal 9 4 2 2 3 2 3 2" xfId="4876" xr:uid="{8046EF97-898A-4E1C-9F9A-468CE61416A6}"/>
    <cellStyle name="Normal 9 4 2 2 3 2 4" xfId="4065" xr:uid="{0B053000-8355-4DAF-9320-CB349261FB7D}"/>
    <cellStyle name="Normal 9 4 2 2 3 2 4 2" xfId="4877" xr:uid="{13C0E855-D316-4395-92B6-15581BE997C2}"/>
    <cellStyle name="Normal 9 4 2 2 3 2 5" xfId="4874" xr:uid="{D0A1E78C-6ED6-492A-A5A1-EF6F90E265D7}"/>
    <cellStyle name="Normal 9 4 2 2 3 3" xfId="2383" xr:uid="{37B286C6-FD76-4E28-A6D3-E9B1C3049BD6}"/>
    <cellStyle name="Normal 9 4 2 2 3 3 2" xfId="4878" xr:uid="{592F901A-DA54-4F4D-948C-C35E6F43A404}"/>
    <cellStyle name="Normal 9 4 2 2 3 4" xfId="4066" xr:uid="{5E8187CF-47F8-43E4-BD0E-4EC345381F44}"/>
    <cellStyle name="Normal 9 4 2 2 3 4 2" xfId="4879" xr:uid="{FF466D53-3FE3-4008-9747-098AF2EE8337}"/>
    <cellStyle name="Normal 9 4 2 2 3 5" xfId="4067" xr:uid="{8C3895E1-69B5-471B-9F13-E7A183C25ACC}"/>
    <cellStyle name="Normal 9 4 2 2 3 5 2" xfId="4880" xr:uid="{5679FBCF-E451-48E2-9EDD-EA3A240309DB}"/>
    <cellStyle name="Normal 9 4 2 2 3 6" xfId="4873" xr:uid="{5E77781A-0779-45A9-887D-50156D9DEECC}"/>
    <cellStyle name="Normal 9 4 2 2 4" xfId="2384" xr:uid="{1FA49C67-010C-4EAF-B6B2-F8600A84D9C9}"/>
    <cellStyle name="Normal 9 4 2 2 4 2" xfId="2385" xr:uid="{8485613D-2183-40E6-881E-C610F6465E4A}"/>
    <cellStyle name="Normal 9 4 2 2 4 2 2" xfId="4882" xr:uid="{DD997FF4-B7D0-45AE-BD5A-C898EB4AEE9A}"/>
    <cellStyle name="Normal 9 4 2 2 4 3" xfId="4068" xr:uid="{7BB4DD63-A18E-431E-8C55-5B753F5B0912}"/>
    <cellStyle name="Normal 9 4 2 2 4 3 2" xfId="4883" xr:uid="{301DA0E2-FF9F-4D76-900C-B7AB05209FB6}"/>
    <cellStyle name="Normal 9 4 2 2 4 4" xfId="4069" xr:uid="{664286CB-769A-47E1-BB3D-855AB479EFEF}"/>
    <cellStyle name="Normal 9 4 2 2 4 4 2" xfId="4884" xr:uid="{C0CECE39-CD04-4B80-816D-BF4DB3BE772C}"/>
    <cellStyle name="Normal 9 4 2 2 4 5" xfId="4881" xr:uid="{88325106-FC64-432A-B668-ADFF68ADAA05}"/>
    <cellStyle name="Normal 9 4 2 2 5" xfId="2386" xr:uid="{482B7324-CC0A-43EB-ACB2-3B7385809A77}"/>
    <cellStyle name="Normal 9 4 2 2 5 2" xfId="4070" xr:uid="{C6B2A042-E862-485C-917D-47BD3E7320D8}"/>
    <cellStyle name="Normal 9 4 2 2 5 2 2" xfId="4886" xr:uid="{4BD6104B-B20A-4EFC-9E0E-5F50A644FF91}"/>
    <cellStyle name="Normal 9 4 2 2 5 3" xfId="4071" xr:uid="{3EE02BF8-DE34-4656-B128-9EB3BC945258}"/>
    <cellStyle name="Normal 9 4 2 2 5 3 2" xfId="4887" xr:uid="{A7045515-C1E3-43F0-9A21-DABF671CC224}"/>
    <cellStyle name="Normal 9 4 2 2 5 4" xfId="4072" xr:uid="{FBB4F35C-7FE9-430A-97AC-1A352AE95144}"/>
    <cellStyle name="Normal 9 4 2 2 5 4 2" xfId="4888" xr:uid="{CAE3B20D-AEBF-4A87-A343-1798F2AAAC88}"/>
    <cellStyle name="Normal 9 4 2 2 5 5" xfId="4885" xr:uid="{51DCDCE0-B9AC-4D0B-AF74-35B5E6E6FF6D}"/>
    <cellStyle name="Normal 9 4 2 2 6" xfId="4073" xr:uid="{C70F0DD3-1F7A-4852-8AD0-F007851A4C25}"/>
    <cellStyle name="Normal 9 4 2 2 6 2" xfId="4889" xr:uid="{D79F17B3-8F53-40A9-9EFC-E4F1255C607A}"/>
    <cellStyle name="Normal 9 4 2 2 7" xfId="4074" xr:uid="{5D03EB53-5F32-4F74-BB28-3EAAD33173B3}"/>
    <cellStyle name="Normal 9 4 2 2 7 2" xfId="4890" xr:uid="{3763F22F-5BA2-4AA8-B7F4-95FAF266EF26}"/>
    <cellStyle name="Normal 9 4 2 2 8" xfId="4075" xr:uid="{F935EE90-36A2-4ED9-8349-9554678F4C08}"/>
    <cellStyle name="Normal 9 4 2 2 8 2" xfId="4891" xr:uid="{274B196C-AC23-4FC9-8966-DB4B7993E5D2}"/>
    <cellStyle name="Normal 9 4 2 2 9" xfId="4859" xr:uid="{CB5CDF17-5443-4B28-B6FE-769295439370}"/>
    <cellStyle name="Normal 9 4 2 3" xfId="413" xr:uid="{0059ACA2-B486-4C3A-8423-9B53225F66B3}"/>
    <cellStyle name="Normal 9 4 2 3 2" xfId="859" xr:uid="{8DB0E210-CFBF-40DE-B492-4236C1414353}"/>
    <cellStyle name="Normal 9 4 2 3 2 2" xfId="860" xr:uid="{C2DA4BCD-3BF3-489C-AF05-5DFEDCDC52C7}"/>
    <cellStyle name="Normal 9 4 2 3 2 2 2" xfId="2387" xr:uid="{95677E96-F0C7-4EA6-9B2A-F13E043942FE}"/>
    <cellStyle name="Normal 9 4 2 3 2 2 2 2" xfId="2388" xr:uid="{E9F50946-A96B-4F04-A860-89514898FA0D}"/>
    <cellStyle name="Normal 9 4 2 3 2 2 2 2 2" xfId="4896" xr:uid="{7DC78367-CDFB-4C89-9083-9E4AF07FAC5E}"/>
    <cellStyle name="Normal 9 4 2 3 2 2 2 3" xfId="4895" xr:uid="{3425DA3B-9D1B-420A-89D8-3B47BA1E4C43}"/>
    <cellStyle name="Normal 9 4 2 3 2 2 3" xfId="2389" xr:uid="{FC3F9F79-DEDA-4F11-B02C-FBDE0DB284F6}"/>
    <cellStyle name="Normal 9 4 2 3 2 2 3 2" xfId="4897" xr:uid="{26232F79-0A6B-414C-9C50-127357229652}"/>
    <cellStyle name="Normal 9 4 2 3 2 2 4" xfId="4894" xr:uid="{D0B896E5-F39B-4A13-9F42-782E97FC1BF2}"/>
    <cellStyle name="Normal 9 4 2 3 2 3" xfId="2390" xr:uid="{456B6A6F-CE80-41A5-802A-7EF83DE4FE75}"/>
    <cellStyle name="Normal 9 4 2 3 2 3 2" xfId="2391" xr:uid="{15F5A334-085E-4A84-80A3-8418E12F896C}"/>
    <cellStyle name="Normal 9 4 2 3 2 3 2 2" xfId="4899" xr:uid="{EF812AB6-3CFD-4450-AC18-5DC5A5FE80B4}"/>
    <cellStyle name="Normal 9 4 2 3 2 3 3" xfId="4898" xr:uid="{8538D247-FA98-4BE0-9658-ED401BA40B35}"/>
    <cellStyle name="Normal 9 4 2 3 2 4" xfId="2392" xr:uid="{C12D74D8-F44D-48D1-9BB9-57E4A8258DF7}"/>
    <cellStyle name="Normal 9 4 2 3 2 4 2" xfId="4900" xr:uid="{A711BD19-AFA3-444A-A4D8-1CB528874C4C}"/>
    <cellStyle name="Normal 9 4 2 3 2 5" xfId="4893" xr:uid="{83E95FE2-FEE8-4F15-99A2-0DA8F02C0378}"/>
    <cellStyle name="Normal 9 4 2 3 3" xfId="861" xr:uid="{AEBCDE3A-4DB7-4FC2-8F6C-D6E74B90A7E7}"/>
    <cellStyle name="Normal 9 4 2 3 3 2" xfId="2393" xr:uid="{D0B94AEE-3C79-4227-BA2E-5C22A04FA9DD}"/>
    <cellStyle name="Normal 9 4 2 3 3 2 2" xfId="2394" xr:uid="{68041F68-0F49-4707-BB53-7B9F150BEAB1}"/>
    <cellStyle name="Normal 9 4 2 3 3 2 2 2" xfId="4903" xr:uid="{99C4D315-E234-4972-8F0B-3283E1872DC1}"/>
    <cellStyle name="Normal 9 4 2 3 3 2 3" xfId="4902" xr:uid="{96EC2FD5-A3B9-42C3-B09A-06AFE6939978}"/>
    <cellStyle name="Normal 9 4 2 3 3 3" xfId="2395" xr:uid="{5D0A09F6-F7F6-4319-9B1F-CAE377C530FE}"/>
    <cellStyle name="Normal 9 4 2 3 3 3 2" xfId="4904" xr:uid="{1B8987CC-4854-439F-85A1-133DCFF4052D}"/>
    <cellStyle name="Normal 9 4 2 3 3 4" xfId="4076" xr:uid="{1D306BC7-4E8A-486B-9BA0-EC51244A5608}"/>
    <cellStyle name="Normal 9 4 2 3 3 4 2" xfId="4905" xr:uid="{21B7F679-2656-41D6-BBFB-D456C82F7B65}"/>
    <cellStyle name="Normal 9 4 2 3 3 5" xfId="4901" xr:uid="{E3221575-A295-4916-AAE8-5C33390A0E5D}"/>
    <cellStyle name="Normal 9 4 2 3 4" xfId="2396" xr:uid="{49F49A07-C024-4488-AB34-6815716FC8F7}"/>
    <cellStyle name="Normal 9 4 2 3 4 2" xfId="2397" xr:uid="{0314836E-15AB-4AA7-B77E-5CD9FDAC2462}"/>
    <cellStyle name="Normal 9 4 2 3 4 2 2" xfId="4907" xr:uid="{D1ABDDF7-F925-4A2C-B428-828C6B666BC7}"/>
    <cellStyle name="Normal 9 4 2 3 4 3" xfId="4906" xr:uid="{B116F71E-79DC-4669-AEE2-5F66AB91CA2C}"/>
    <cellStyle name="Normal 9 4 2 3 5" xfId="2398" xr:uid="{29E01425-DED2-4DA7-9732-EDC0AD7DFE72}"/>
    <cellStyle name="Normal 9 4 2 3 5 2" xfId="4908" xr:uid="{D53157B9-9207-4C15-AC56-941C15B5AF92}"/>
    <cellStyle name="Normal 9 4 2 3 6" xfId="4077" xr:uid="{480D625F-1862-493B-8162-ED313F051BCA}"/>
    <cellStyle name="Normal 9 4 2 3 6 2" xfId="4909" xr:uid="{C57D8107-2C85-4CB4-965B-5F047D5CE4F3}"/>
    <cellStyle name="Normal 9 4 2 3 7" xfId="4892" xr:uid="{C6F338A1-3DED-42ED-B348-D886B58134D3}"/>
    <cellStyle name="Normal 9 4 2 4" xfId="414" xr:uid="{345EC802-4681-4317-8E4E-6F5F19D02A0F}"/>
    <cellStyle name="Normal 9 4 2 4 2" xfId="862" xr:uid="{0689D838-F850-4D6B-A3B4-0C64F1289E7D}"/>
    <cellStyle name="Normal 9 4 2 4 2 2" xfId="2399" xr:uid="{225ED593-FEF5-4344-A28C-DF389CFCBB9E}"/>
    <cellStyle name="Normal 9 4 2 4 2 2 2" xfId="2400" xr:uid="{0110E6BC-1AD8-46DF-A0D9-4A02055A2A00}"/>
    <cellStyle name="Normal 9 4 2 4 2 2 2 2" xfId="4913" xr:uid="{3F5D95E6-2CFB-4ACF-AB5A-7137A37CE97B}"/>
    <cellStyle name="Normal 9 4 2 4 2 2 3" xfId="4912" xr:uid="{0C3128BA-47D0-4367-AFBB-CBE00A0EA4BD}"/>
    <cellStyle name="Normal 9 4 2 4 2 3" xfId="2401" xr:uid="{4ABBAEBE-8783-4882-B1C3-4D969E2CEEF3}"/>
    <cellStyle name="Normal 9 4 2 4 2 3 2" xfId="4914" xr:uid="{DC09287D-BBE6-4B5B-8999-D84F2F4130EB}"/>
    <cellStyle name="Normal 9 4 2 4 2 4" xfId="4078" xr:uid="{A3578E7C-F45A-4DE1-AE08-DA34B8E40159}"/>
    <cellStyle name="Normal 9 4 2 4 2 4 2" xfId="4915" xr:uid="{75F1AF28-3CBD-42BE-B330-05D8E337E35D}"/>
    <cellStyle name="Normal 9 4 2 4 2 5" xfId="4911" xr:uid="{99B04081-BB85-41F8-AF47-6FD535410434}"/>
    <cellStyle name="Normal 9 4 2 4 3" xfId="2402" xr:uid="{821955AA-DFC7-4C65-9C70-3C9408805129}"/>
    <cellStyle name="Normal 9 4 2 4 3 2" xfId="2403" xr:uid="{289A6E29-8291-4228-B0B4-68CA03EA0F65}"/>
    <cellStyle name="Normal 9 4 2 4 3 2 2" xfId="4917" xr:uid="{39707FFE-8B28-4986-8ADB-E4AD493A6898}"/>
    <cellStyle name="Normal 9 4 2 4 3 3" xfId="4916" xr:uid="{D4324A18-3B61-4655-A988-61B26EE951F9}"/>
    <cellStyle name="Normal 9 4 2 4 4" xfId="2404" xr:uid="{351F62A7-128A-4D71-8893-C7E488509E1A}"/>
    <cellStyle name="Normal 9 4 2 4 4 2" xfId="4918" xr:uid="{021D4798-92E2-4E11-8358-4B1F3D882A15}"/>
    <cellStyle name="Normal 9 4 2 4 5" xfId="4079" xr:uid="{4C8DF387-4C8D-4E43-B598-36C0FFE58DF9}"/>
    <cellStyle name="Normal 9 4 2 4 5 2" xfId="4919" xr:uid="{F184F78C-35F4-4384-B363-36DE5EBCBC52}"/>
    <cellStyle name="Normal 9 4 2 4 6" xfId="4910" xr:uid="{1BBF31B6-82BD-42DE-873A-7B353AEC52E7}"/>
    <cellStyle name="Normal 9 4 2 5" xfId="415" xr:uid="{AB799614-235B-491E-B043-23D8B0E18BC9}"/>
    <cellStyle name="Normal 9 4 2 5 2" xfId="2405" xr:uid="{1C2AC22D-D6F4-484D-A130-AA78EF9F695C}"/>
    <cellStyle name="Normal 9 4 2 5 2 2" xfId="2406" xr:uid="{26F5A77B-885D-4014-8868-870EFAB884B3}"/>
    <cellStyle name="Normal 9 4 2 5 2 2 2" xfId="4922" xr:uid="{3DDBFC47-04E7-4B4C-BAEA-CA6C24A23A3B}"/>
    <cellStyle name="Normal 9 4 2 5 2 3" xfId="4921" xr:uid="{4F3F5474-DF9F-4E96-972B-5F24D632FE5B}"/>
    <cellStyle name="Normal 9 4 2 5 3" xfId="2407" xr:uid="{41368BF5-4C1B-449D-BD9D-2035A3C65CF4}"/>
    <cellStyle name="Normal 9 4 2 5 3 2" xfId="4923" xr:uid="{3985DB1C-933B-4D3D-A572-07CB54459887}"/>
    <cellStyle name="Normal 9 4 2 5 4" xfId="4080" xr:uid="{00FF2E88-3813-42D0-BE37-B95EC2BE450C}"/>
    <cellStyle name="Normal 9 4 2 5 4 2" xfId="4924" xr:uid="{5BFA55E5-A21A-40DE-8116-79F41EFF74D7}"/>
    <cellStyle name="Normal 9 4 2 5 5" xfId="4920" xr:uid="{4E28465F-B020-4278-BB7C-D24FAE8D8091}"/>
    <cellStyle name="Normal 9 4 2 6" xfId="2408" xr:uid="{2AAAF51C-6ADF-4F33-9766-141CC40BBC03}"/>
    <cellStyle name="Normal 9 4 2 6 2" xfId="2409" xr:uid="{7FF1761F-52A7-43F5-9F62-7A8C91C23680}"/>
    <cellStyle name="Normal 9 4 2 6 2 2" xfId="4926" xr:uid="{ECA9E517-3891-41AF-81CA-5BB4E72E5C33}"/>
    <cellStyle name="Normal 9 4 2 6 3" xfId="4081" xr:uid="{39A5C81F-EB6B-40EE-A77E-1CD0FDDE6A05}"/>
    <cellStyle name="Normal 9 4 2 6 3 2" xfId="4927" xr:uid="{82C9AF7E-5FB5-4E1D-B401-E36AE9674446}"/>
    <cellStyle name="Normal 9 4 2 6 4" xfId="4082" xr:uid="{6EFFCA0A-B89A-4684-9429-76204BF13FCE}"/>
    <cellStyle name="Normal 9 4 2 6 4 2" xfId="4928" xr:uid="{0600ACB6-8893-477A-93D1-BDB014CCD546}"/>
    <cellStyle name="Normal 9 4 2 6 5" xfId="4925" xr:uid="{6256C08A-CA2D-4DF3-A8A2-C25DB01D9560}"/>
    <cellStyle name="Normal 9 4 2 7" xfId="2410" xr:uid="{7AE731F1-D0C5-4778-9291-D2063A317D74}"/>
    <cellStyle name="Normal 9 4 2 7 2" xfId="4929" xr:uid="{8C030336-7DEF-4599-8456-EBBA0811FFFE}"/>
    <cellStyle name="Normal 9 4 2 8" xfId="4083" xr:uid="{7B7F29C9-2A9D-49E9-B74A-CCB7A0E61869}"/>
    <cellStyle name="Normal 9 4 2 8 2" xfId="4930" xr:uid="{D8455F40-E78B-4FFD-90E7-E3CD7A53D38D}"/>
    <cellStyle name="Normal 9 4 2 9" xfId="4084" xr:uid="{3D1DFBC9-DE5F-4A4C-91BE-D21007E34E0C}"/>
    <cellStyle name="Normal 9 4 2 9 2" xfId="4931" xr:uid="{CAF450A8-48DA-4325-BB3D-4D7ACD7215C4}"/>
    <cellStyle name="Normal 9 4 3" xfId="175" xr:uid="{CA43EF45-4EA0-42C7-AB84-B2F5F3EBED28}"/>
    <cellStyle name="Normal 9 4 3 2" xfId="176" xr:uid="{D7FEEB91-4526-405C-88DC-151EC37CA3A8}"/>
    <cellStyle name="Normal 9 4 3 2 2" xfId="863" xr:uid="{297D2C4C-61E7-4BCA-9C62-9B614C3A9B37}"/>
    <cellStyle name="Normal 9 4 3 2 2 2" xfId="2411" xr:uid="{A9F0AB19-EEDE-4649-958D-75CE8616F834}"/>
    <cellStyle name="Normal 9 4 3 2 2 2 2" xfId="2412" xr:uid="{AA530163-2AD8-498A-9675-F0364811C432}"/>
    <cellStyle name="Normal 9 4 3 2 2 2 2 2" xfId="4500" xr:uid="{720E1776-41AC-499B-8367-DD9EFF610F4C}"/>
    <cellStyle name="Normal 9 4 3 2 2 2 2 2 2" xfId="5307" xr:uid="{83C4143E-ED05-4823-AF48-D61B737E3331}"/>
    <cellStyle name="Normal 9 4 3 2 2 2 2 2 3" xfId="4936" xr:uid="{7E5C354C-4906-44B2-B9C8-FB6A3C7061DD}"/>
    <cellStyle name="Normal 9 4 3 2 2 2 3" xfId="4501" xr:uid="{1D1FC912-E718-4BB9-9168-3DCD0DCF38B5}"/>
    <cellStyle name="Normal 9 4 3 2 2 2 3 2" xfId="5308" xr:uid="{358A4311-3992-4ECB-B0F4-4EFF195AA40A}"/>
    <cellStyle name="Normal 9 4 3 2 2 2 3 3" xfId="4935" xr:uid="{9DADDD68-5EEA-4FB7-80C0-6995762FEF5C}"/>
    <cellStyle name="Normal 9 4 3 2 2 3" xfId="2413" xr:uid="{3B9CF5DE-0450-45D9-AA79-525646142C78}"/>
    <cellStyle name="Normal 9 4 3 2 2 3 2" xfId="4502" xr:uid="{3C4C197C-1CE3-48E1-9A28-E2240A9C45E5}"/>
    <cellStyle name="Normal 9 4 3 2 2 3 2 2" xfId="5309" xr:uid="{7E851F42-28E9-46C3-B523-ED75AC9E3F58}"/>
    <cellStyle name="Normal 9 4 3 2 2 3 2 3" xfId="4937" xr:uid="{E620C5AC-3AA9-4737-AB8B-0DC87633A000}"/>
    <cellStyle name="Normal 9 4 3 2 2 4" xfId="4085" xr:uid="{69595BAE-A512-4B5B-9341-CCA171CDDABC}"/>
    <cellStyle name="Normal 9 4 3 2 2 4 2" xfId="4938" xr:uid="{3B31264B-78DA-4713-AB58-969A9E08CA73}"/>
    <cellStyle name="Normal 9 4 3 2 2 5" xfId="4934" xr:uid="{C8235E7B-6295-4CEA-93D4-664BEC73046C}"/>
    <cellStyle name="Normal 9 4 3 2 3" xfId="2414" xr:uid="{CC05B7BF-FA21-4C68-8D21-49B2EB2BCFB6}"/>
    <cellStyle name="Normal 9 4 3 2 3 2" xfId="2415" xr:uid="{5A13FB5C-B564-4661-A6DE-C57DD8AEEA8C}"/>
    <cellStyle name="Normal 9 4 3 2 3 2 2" xfId="4503" xr:uid="{196F4003-427F-446A-AFC2-CA5C42F786B1}"/>
    <cellStyle name="Normal 9 4 3 2 3 2 2 2" xfId="5310" xr:uid="{69C50086-F799-45AA-8E79-14E6C0DC4938}"/>
    <cellStyle name="Normal 9 4 3 2 3 2 2 3" xfId="4940" xr:uid="{4936FCD9-B304-4C6F-8B16-EC8674AA2EE3}"/>
    <cellStyle name="Normal 9 4 3 2 3 3" xfId="4086" xr:uid="{16625417-DAC0-4672-B1F8-1B0329A6C053}"/>
    <cellStyle name="Normal 9 4 3 2 3 3 2" xfId="4941" xr:uid="{72BC6B7B-9747-4704-B132-F3B714C9D273}"/>
    <cellStyle name="Normal 9 4 3 2 3 4" xfId="4087" xr:uid="{A533365E-F089-45BC-B729-80CD65A7DC99}"/>
    <cellStyle name="Normal 9 4 3 2 3 4 2" xfId="4942" xr:uid="{134BCF38-9EFB-4E04-BB75-7851E5689034}"/>
    <cellStyle name="Normal 9 4 3 2 3 5" xfId="4939" xr:uid="{D8A70639-1163-43A2-88B2-1E002FAD7493}"/>
    <cellStyle name="Normal 9 4 3 2 4" xfId="2416" xr:uid="{0A7A988C-C39D-4628-A621-B01BF8FD81EF}"/>
    <cellStyle name="Normal 9 4 3 2 4 2" xfId="4504" xr:uid="{DDC65B74-C4AC-44FD-9BB9-1AC7BD1A13DE}"/>
    <cellStyle name="Normal 9 4 3 2 4 2 2" xfId="5311" xr:uid="{D426ADC5-6D03-475B-986A-247B7A5779BC}"/>
    <cellStyle name="Normal 9 4 3 2 4 2 3" xfId="4943" xr:uid="{29BA0641-9916-495F-98F8-5DBADF6C47BA}"/>
    <cellStyle name="Normal 9 4 3 2 5" xfId="4088" xr:uid="{071949E9-E201-430E-A23D-D68A1D42A04C}"/>
    <cellStyle name="Normal 9 4 3 2 5 2" xfId="4944" xr:uid="{B70FA13F-0029-425D-AE24-5C913A741BC1}"/>
    <cellStyle name="Normal 9 4 3 2 6" xfId="4089" xr:uid="{C8137456-E110-49B2-8759-1381FBEE4DF2}"/>
    <cellStyle name="Normal 9 4 3 2 6 2" xfId="4945" xr:uid="{61DDF12D-F760-460B-AA3C-84AC623C9028}"/>
    <cellStyle name="Normal 9 4 3 2 7" xfId="4933" xr:uid="{F4EE70B5-6E12-480E-969A-0DF381E526A7}"/>
    <cellStyle name="Normal 9 4 3 3" xfId="416" xr:uid="{B657BF21-2F3F-46CC-A2CB-50A8B4728A11}"/>
    <cellStyle name="Normal 9 4 3 3 2" xfId="2417" xr:uid="{A7342767-FE67-47EE-84AF-1FED14ACE5E2}"/>
    <cellStyle name="Normal 9 4 3 3 2 2" xfId="2418" xr:uid="{A0B4E671-20BA-4DEA-8FF6-F15A92A5FB50}"/>
    <cellStyle name="Normal 9 4 3 3 2 2 2" xfId="4505" xr:uid="{8E2881C3-2DAA-430E-AFEF-0878D0B88C43}"/>
    <cellStyle name="Normal 9 4 3 3 2 2 2 2" xfId="5312" xr:uid="{CCBC727A-D08C-4A3E-9222-6EA0B761A313}"/>
    <cellStyle name="Normal 9 4 3 3 2 2 2 3" xfId="4948" xr:uid="{F2C84E27-04EA-4CA4-8C38-0978BF710AF8}"/>
    <cellStyle name="Normal 9 4 3 3 2 3" xfId="4090" xr:uid="{31718C60-A997-405F-99B6-4E825F900A5E}"/>
    <cellStyle name="Normal 9 4 3 3 2 3 2" xfId="4949" xr:uid="{9A24AF6D-36CA-4EFC-9573-C91459EB05BE}"/>
    <cellStyle name="Normal 9 4 3 3 2 4" xfId="4091" xr:uid="{876CFA35-32E9-45FF-BCB7-2E133726B48D}"/>
    <cellStyle name="Normal 9 4 3 3 2 4 2" xfId="4950" xr:uid="{46C26B86-3D6E-49BC-BAFB-9B400A4B501A}"/>
    <cellStyle name="Normal 9 4 3 3 2 5" xfId="4947" xr:uid="{A948760F-8782-4F1F-A5D0-8A294EE75E3E}"/>
    <cellStyle name="Normal 9 4 3 3 3" xfId="2419" xr:uid="{23470055-364C-4C44-B0E4-A8438149119A}"/>
    <cellStyle name="Normal 9 4 3 3 3 2" xfId="4506" xr:uid="{CC8AD2ED-0432-4644-BD3C-8CAC0C43486F}"/>
    <cellStyle name="Normal 9 4 3 3 3 2 2" xfId="5313" xr:uid="{42E79F0D-FCD0-4E9C-8ADE-514BB4AC9DB6}"/>
    <cellStyle name="Normal 9 4 3 3 3 2 3" xfId="4951" xr:uid="{1F999D5F-892E-4199-9139-4ECFB745C436}"/>
    <cellStyle name="Normal 9 4 3 3 4" xfId="4092" xr:uid="{78C9D02A-544A-45DF-B553-C16A5A45837C}"/>
    <cellStyle name="Normal 9 4 3 3 4 2" xfId="4952" xr:uid="{2BB4D51D-F6B5-4366-BB23-06CBB1683C5B}"/>
    <cellStyle name="Normal 9 4 3 3 5" xfId="4093" xr:uid="{45C0DC8C-F1CF-49A8-9DE9-40E62CC6EC54}"/>
    <cellStyle name="Normal 9 4 3 3 5 2" xfId="4953" xr:uid="{75B20546-5190-444E-B2CB-58E89F9BAE00}"/>
    <cellStyle name="Normal 9 4 3 3 6" xfId="4946" xr:uid="{C08934FD-F8C6-4A46-B490-4FADD066BAB3}"/>
    <cellStyle name="Normal 9 4 3 4" xfId="2420" xr:uid="{A12B6A76-4A9A-466A-8287-8F8F7AC55315}"/>
    <cellStyle name="Normal 9 4 3 4 2" xfId="2421" xr:uid="{D075AE9B-D4E7-442C-88D8-F92C27B122FD}"/>
    <cellStyle name="Normal 9 4 3 4 2 2" xfId="4507" xr:uid="{0278F8C2-F1DA-4CCD-B66F-5569C49C6876}"/>
    <cellStyle name="Normal 9 4 3 4 2 2 2" xfId="5314" xr:uid="{13759F28-9DBD-455D-80BD-8FF8694A369A}"/>
    <cellStyle name="Normal 9 4 3 4 2 2 3" xfId="4955" xr:uid="{03F9F826-E3E2-49FD-8ED5-94F108C9E8C4}"/>
    <cellStyle name="Normal 9 4 3 4 3" xfId="4094" xr:uid="{CAB3D6FC-431B-498A-9962-8F7422790D3E}"/>
    <cellStyle name="Normal 9 4 3 4 3 2" xfId="4956" xr:uid="{031D56E4-FF69-4E4A-A78B-7D8196A14689}"/>
    <cellStyle name="Normal 9 4 3 4 4" xfId="4095" xr:uid="{7FBD6A49-CD4B-41B1-A8B1-0E92280E2A07}"/>
    <cellStyle name="Normal 9 4 3 4 4 2" xfId="4957" xr:uid="{C5B159E5-1F0C-444D-8EEB-C357CE47083F}"/>
    <cellStyle name="Normal 9 4 3 4 5" xfId="4954" xr:uid="{A9667FF9-6A3A-4A4C-8546-7BBF004B082A}"/>
    <cellStyle name="Normal 9 4 3 5" xfId="2422" xr:uid="{02DA2E3D-8752-46EC-A458-B6D8BAC2FE10}"/>
    <cellStyle name="Normal 9 4 3 5 2" xfId="4096" xr:uid="{98F639FF-A140-45BA-84A5-49898F81BDE3}"/>
    <cellStyle name="Normal 9 4 3 5 2 2" xfId="4959" xr:uid="{4C09C106-267D-4BF6-B6B9-06C2ECD7D2DC}"/>
    <cellStyle name="Normal 9 4 3 5 3" xfId="4097" xr:uid="{0AA467DD-90F8-4E75-8468-3ED0A8FD4DBA}"/>
    <cellStyle name="Normal 9 4 3 5 3 2" xfId="4960" xr:uid="{B955A119-D6AE-42AC-BA96-F951B2E53F5F}"/>
    <cellStyle name="Normal 9 4 3 5 4" xfId="4098" xr:uid="{007AFAE2-9499-434E-B676-1D0AF8B9F0D2}"/>
    <cellStyle name="Normal 9 4 3 5 4 2" xfId="4961" xr:uid="{A01F0633-54CA-4B4D-98EA-953D1B904B95}"/>
    <cellStyle name="Normal 9 4 3 5 5" xfId="4958" xr:uid="{271E7145-DD1D-4650-AF64-550A14B97058}"/>
    <cellStyle name="Normal 9 4 3 6" xfId="4099" xr:uid="{2CC39046-765E-4F9F-A3A5-3F77BA72AA6B}"/>
    <cellStyle name="Normal 9 4 3 6 2" xfId="4962" xr:uid="{99FC1B75-3A22-4EC1-9038-1A5F19D7D2AC}"/>
    <cellStyle name="Normal 9 4 3 7" xfId="4100" xr:uid="{993924B5-983B-41E8-B033-50BC32EAF016}"/>
    <cellStyle name="Normal 9 4 3 7 2" xfId="4963" xr:uid="{ABFFE073-53D2-48D6-93B0-580B10038D6E}"/>
    <cellStyle name="Normal 9 4 3 8" xfId="4101" xr:uid="{DD47F14E-AC80-42B6-B116-593A4D4D583A}"/>
    <cellStyle name="Normal 9 4 3 8 2" xfId="4964" xr:uid="{DDF73827-CD3F-4E43-B8D7-7792CC6942D2}"/>
    <cellStyle name="Normal 9 4 3 9" xfId="4932" xr:uid="{F9822C38-B306-455C-9B0F-3E6735EE2561}"/>
    <cellStyle name="Normal 9 4 4" xfId="177" xr:uid="{20E631E2-F92A-4696-9946-6352C5BCB207}"/>
    <cellStyle name="Normal 9 4 4 2" xfId="864" xr:uid="{A3240A46-78B6-4ADE-B271-B29F59E764AD}"/>
    <cellStyle name="Normal 9 4 4 2 2" xfId="865" xr:uid="{89E63F71-5C15-4142-9ED8-B87936787F12}"/>
    <cellStyle name="Normal 9 4 4 2 2 2" xfId="2423" xr:uid="{806DB02E-27D1-4994-BF48-98C759473154}"/>
    <cellStyle name="Normal 9 4 4 2 2 2 2" xfId="2424" xr:uid="{1B62F389-38C1-4360-BC94-67EA1DFB9ED1}"/>
    <cellStyle name="Normal 9 4 4 2 2 2 2 2" xfId="4969" xr:uid="{2E60E9CF-719C-4EAE-893E-1B286033F32D}"/>
    <cellStyle name="Normal 9 4 4 2 2 2 3" xfId="4968" xr:uid="{EAF944A8-895A-41B3-BBAB-5B8FA9B279AB}"/>
    <cellStyle name="Normal 9 4 4 2 2 3" xfId="2425" xr:uid="{38DF3B9E-05BE-4255-A5E2-E38CBAAB538B}"/>
    <cellStyle name="Normal 9 4 4 2 2 3 2" xfId="4970" xr:uid="{55C17120-4A91-4AC4-A3D5-DA37B3F97EB6}"/>
    <cellStyle name="Normal 9 4 4 2 2 4" xfId="4102" xr:uid="{8454A333-EA9A-4272-8008-C510C0DD4D3E}"/>
    <cellStyle name="Normal 9 4 4 2 2 4 2" xfId="4971" xr:uid="{5EF77D0F-F87B-4E3A-9533-04B9FA972375}"/>
    <cellStyle name="Normal 9 4 4 2 2 5" xfId="4967" xr:uid="{7D4A6DFF-551B-4B27-A093-91083F864BC4}"/>
    <cellStyle name="Normal 9 4 4 2 3" xfId="2426" xr:uid="{814D9F46-7771-46F4-B552-0B4466C5D4FA}"/>
    <cellStyle name="Normal 9 4 4 2 3 2" xfId="2427" xr:uid="{997A5F8D-510B-4E60-BF2C-C40854206B8A}"/>
    <cellStyle name="Normal 9 4 4 2 3 2 2" xfId="4973" xr:uid="{AF1C52CB-DB47-4979-84D7-DA68020369DC}"/>
    <cellStyle name="Normal 9 4 4 2 3 3" xfId="4972" xr:uid="{A6FEA36C-F22B-4BAA-BAF5-E28FE070C87A}"/>
    <cellStyle name="Normal 9 4 4 2 4" xfId="2428" xr:uid="{D887AE9A-8941-4676-AA2A-118C432F7F33}"/>
    <cellStyle name="Normal 9 4 4 2 4 2" xfId="4974" xr:uid="{8D312E05-A2F3-499F-882E-EFC6CF52A41A}"/>
    <cellStyle name="Normal 9 4 4 2 5" xfId="4103" xr:uid="{A7212A39-E763-4DC4-BF36-A612E8E4D2E8}"/>
    <cellStyle name="Normal 9 4 4 2 5 2" xfId="4975" xr:uid="{EA95AF54-B1AF-4FD8-9C77-C6C0D73640C4}"/>
    <cellStyle name="Normal 9 4 4 2 6" xfId="4966" xr:uid="{035B9FB6-AB83-4FBB-975D-2830066D728C}"/>
    <cellStyle name="Normal 9 4 4 3" xfId="866" xr:uid="{042B33FF-27D1-4C44-B0EB-77E543B0FF65}"/>
    <cellStyle name="Normal 9 4 4 3 2" xfId="2429" xr:uid="{DEBF67DA-FE26-4795-A0ED-2CA07B9AB823}"/>
    <cellStyle name="Normal 9 4 4 3 2 2" xfId="2430" xr:uid="{4C0ED0BD-68E2-432F-AFAF-ECDBDB8C596B}"/>
    <cellStyle name="Normal 9 4 4 3 2 2 2" xfId="4978" xr:uid="{AD36E6D5-CC20-40EB-A53B-316D8C934AC6}"/>
    <cellStyle name="Normal 9 4 4 3 2 3" xfId="4977" xr:uid="{7C051E57-A6E2-45DE-8E21-79FD84019524}"/>
    <cellStyle name="Normal 9 4 4 3 3" xfId="2431" xr:uid="{9FDF1008-95DD-4A66-ABD0-ADAA31E5F7C0}"/>
    <cellStyle name="Normal 9 4 4 3 3 2" xfId="4979" xr:uid="{47BB067D-B4BF-448A-A10D-1E7928F23648}"/>
    <cellStyle name="Normal 9 4 4 3 4" xfId="4104" xr:uid="{4A123EE5-4730-4752-B5B1-78BB6BE4C676}"/>
    <cellStyle name="Normal 9 4 4 3 4 2" xfId="4980" xr:uid="{4C33410B-B854-48DA-9A3C-75F7B2643594}"/>
    <cellStyle name="Normal 9 4 4 3 5" xfId="4976" xr:uid="{892E4719-4EAE-41F9-8BF6-A9A7B1AF75C1}"/>
    <cellStyle name="Normal 9 4 4 4" xfId="2432" xr:uid="{6940F99D-12FD-4201-9DB6-D33B09F5FD5C}"/>
    <cellStyle name="Normal 9 4 4 4 2" xfId="2433" xr:uid="{662DD066-1215-41F2-940C-21F7189F4682}"/>
    <cellStyle name="Normal 9 4 4 4 2 2" xfId="4982" xr:uid="{01AFBB71-FA13-4457-BC54-5CF44DA847C0}"/>
    <cellStyle name="Normal 9 4 4 4 3" xfId="4105" xr:uid="{0102C430-7D76-4C8D-A9FD-198DDCA1C9EE}"/>
    <cellStyle name="Normal 9 4 4 4 3 2" xfId="4983" xr:uid="{9CCFD39A-D3C0-4CB5-BE4D-F8AAA1DBA66E}"/>
    <cellStyle name="Normal 9 4 4 4 4" xfId="4106" xr:uid="{8670A07C-C400-48ED-89DF-4AA94CD88CFE}"/>
    <cellStyle name="Normal 9 4 4 4 4 2" xfId="4984" xr:uid="{455E591B-0205-42E9-B7CF-23F5802D3CB5}"/>
    <cellStyle name="Normal 9 4 4 4 5" xfId="4981" xr:uid="{BC3D1F4D-F749-44AD-9253-5E7DC069869A}"/>
    <cellStyle name="Normal 9 4 4 5" xfId="2434" xr:uid="{AAE57E52-679A-4387-A196-3B9596B1997F}"/>
    <cellStyle name="Normal 9 4 4 5 2" xfId="4985" xr:uid="{3739CF36-FD47-4F7C-AA57-9CC1F28BF49C}"/>
    <cellStyle name="Normal 9 4 4 6" xfId="4107" xr:uid="{91D48739-2530-441C-B9AC-1CD3E3976BFE}"/>
    <cellStyle name="Normal 9 4 4 6 2" xfId="4986" xr:uid="{4A4D404E-AA30-4669-800F-5877BDA56F3C}"/>
    <cellStyle name="Normal 9 4 4 7" xfId="4108" xr:uid="{0BE08EFF-677D-497C-87DF-706CFD0B9801}"/>
    <cellStyle name="Normal 9 4 4 7 2" xfId="4987" xr:uid="{5846525C-B858-4D3B-BF70-0F479FEB9420}"/>
    <cellStyle name="Normal 9 4 4 8" xfId="4965" xr:uid="{4FE4A1C5-D00A-44F3-8E3D-F0C1CEAEF94C}"/>
    <cellStyle name="Normal 9 4 5" xfId="417" xr:uid="{852000EB-034E-4F89-98EF-D19BF9B43851}"/>
    <cellStyle name="Normal 9 4 5 2" xfId="867" xr:uid="{E9448629-2082-40FE-84C6-787A81208BEC}"/>
    <cellStyle name="Normal 9 4 5 2 2" xfId="2435" xr:uid="{83B6E881-FFC9-468F-9038-373AAECBDCF1}"/>
    <cellStyle name="Normal 9 4 5 2 2 2" xfId="2436" xr:uid="{8BD061EE-E414-4677-BFE3-439DC2AABA42}"/>
    <cellStyle name="Normal 9 4 5 2 2 2 2" xfId="4991" xr:uid="{BC9C1FEA-3911-4140-8F8E-308A4F7E1E4A}"/>
    <cellStyle name="Normal 9 4 5 2 2 3" xfId="4990" xr:uid="{6C65E508-753B-4B5F-845B-B4C4D6974C4E}"/>
    <cellStyle name="Normal 9 4 5 2 3" xfId="2437" xr:uid="{28D74731-1590-41C0-9417-9B5DCF4E7A10}"/>
    <cellStyle name="Normal 9 4 5 2 3 2" xfId="4992" xr:uid="{10DB0D83-65FA-4507-8D1F-A721AAC30768}"/>
    <cellStyle name="Normal 9 4 5 2 4" xfId="4109" xr:uid="{9B64F83F-1028-4DAA-ADD8-824F8817AFBD}"/>
    <cellStyle name="Normal 9 4 5 2 4 2" xfId="4993" xr:uid="{501D0CBD-3ABB-4446-BE4F-5625B2A7E1EC}"/>
    <cellStyle name="Normal 9 4 5 2 5" xfId="4989" xr:uid="{2C5E231D-7C6B-4BC7-8E4F-710DF8AAB25A}"/>
    <cellStyle name="Normal 9 4 5 3" xfId="2438" xr:uid="{F90B3B8B-4AA1-4FA5-B57D-93ECD31ACCA1}"/>
    <cellStyle name="Normal 9 4 5 3 2" xfId="2439" xr:uid="{0CEFBF4B-572F-4468-A5E6-14075AA962C6}"/>
    <cellStyle name="Normal 9 4 5 3 2 2" xfId="4995" xr:uid="{4D0E0BCC-91DA-41B8-BD3A-F6A550D835AC}"/>
    <cellStyle name="Normal 9 4 5 3 3" xfId="4110" xr:uid="{52579099-9351-4248-8EB2-4DE7E329CADB}"/>
    <cellStyle name="Normal 9 4 5 3 3 2" xfId="4996" xr:uid="{0BC6348B-A68A-424B-AE4E-75CCE435A767}"/>
    <cellStyle name="Normal 9 4 5 3 4" xfId="4111" xr:uid="{36933ACC-9691-4194-86CE-894C04BB52D3}"/>
    <cellStyle name="Normal 9 4 5 3 4 2" xfId="4997" xr:uid="{6AD4F282-35D0-469C-AB4B-9B84E8026261}"/>
    <cellStyle name="Normal 9 4 5 3 5" xfId="4994" xr:uid="{1A7B8FC4-644B-4961-9C63-147975941904}"/>
    <cellStyle name="Normal 9 4 5 4" xfId="2440" xr:uid="{3B0DC582-552F-4CF2-83C1-6C852DD358AD}"/>
    <cellStyle name="Normal 9 4 5 4 2" xfId="4998" xr:uid="{B4903E95-EA46-40D7-9C67-2FA858DCB249}"/>
    <cellStyle name="Normal 9 4 5 5" xfId="4112" xr:uid="{404E37A7-8F3A-40CC-B355-FCB9155F631B}"/>
    <cellStyle name="Normal 9 4 5 5 2" xfId="4999" xr:uid="{A8D326A8-8AFC-4117-96AC-A79EA219CAE2}"/>
    <cellStyle name="Normal 9 4 5 6" xfId="4113" xr:uid="{9C92B586-87C9-4870-8F8A-F9C9C3464F5C}"/>
    <cellStyle name="Normal 9 4 5 6 2" xfId="5000" xr:uid="{27F6645B-4708-4BAD-8E93-3255BD953BD3}"/>
    <cellStyle name="Normal 9 4 5 7" xfId="4988" xr:uid="{084F665F-02D2-4E6A-9216-B463B47867A3}"/>
    <cellStyle name="Normal 9 4 6" xfId="418" xr:uid="{35BA0DA3-1F57-49AA-ADEB-88B23BAEEFA3}"/>
    <cellStyle name="Normal 9 4 6 2" xfId="2441" xr:uid="{6240AB67-D08A-4708-8AE3-0F44BA924ABA}"/>
    <cellStyle name="Normal 9 4 6 2 2" xfId="2442" xr:uid="{5A9F8809-5FF2-481F-8DCE-3FF9217F9B3D}"/>
    <cellStyle name="Normal 9 4 6 2 2 2" xfId="5003" xr:uid="{D1303248-CA92-4025-8F3A-D4B50B41F945}"/>
    <cellStyle name="Normal 9 4 6 2 3" xfId="4114" xr:uid="{EB730C97-F767-4148-BA66-21CC9705AE6E}"/>
    <cellStyle name="Normal 9 4 6 2 3 2" xfId="5004" xr:uid="{F25E76E4-299F-4B42-96CB-61C4FC375AB6}"/>
    <cellStyle name="Normal 9 4 6 2 4" xfId="4115" xr:uid="{1726A960-8707-406A-AE89-3D9F317F22E4}"/>
    <cellStyle name="Normal 9 4 6 2 4 2" xfId="5005" xr:uid="{70913E0A-124F-48EF-B62E-9B101074DD13}"/>
    <cellStyle name="Normal 9 4 6 2 5" xfId="5002" xr:uid="{32966CF2-6623-4581-892F-5D30A0D814B0}"/>
    <cellStyle name="Normal 9 4 6 3" xfId="2443" xr:uid="{58CC1942-3A5E-4AE8-8493-1229B436154B}"/>
    <cellStyle name="Normal 9 4 6 3 2" xfId="5006" xr:uid="{6D330E19-919F-4BE1-B29A-7BDB783B7BCB}"/>
    <cellStyle name="Normal 9 4 6 4" xfId="4116" xr:uid="{64AFA84B-5002-4448-91B1-12C0E49A572C}"/>
    <cellStyle name="Normal 9 4 6 4 2" xfId="5007" xr:uid="{A53D0B9B-0B24-4B77-8918-5217571E504E}"/>
    <cellStyle name="Normal 9 4 6 5" xfId="4117" xr:uid="{7BCDA537-0CB1-4690-A0D4-C09F9711B532}"/>
    <cellStyle name="Normal 9 4 6 5 2" xfId="5008" xr:uid="{9B95F0C6-7A11-497C-80E1-F309B5CC91F4}"/>
    <cellStyle name="Normal 9 4 6 6" xfId="5001" xr:uid="{866A813F-59CC-4D44-904E-9DAB3CE8C4DE}"/>
    <cellStyle name="Normal 9 4 7" xfId="2444" xr:uid="{C7AF871F-F17A-4B13-A115-37E19D8D3CD4}"/>
    <cellStyle name="Normal 9 4 7 2" xfId="2445" xr:uid="{9357A895-CFD4-4619-A49E-CF7D7B28750A}"/>
    <cellStyle name="Normal 9 4 7 2 2" xfId="5010" xr:uid="{FE8A77AB-AF0A-4A4A-B767-D6597FBC8D0B}"/>
    <cellStyle name="Normal 9 4 7 3" xfId="4118" xr:uid="{C0FC96D0-FC51-4E9D-BB1A-0FA9B3EF0238}"/>
    <cellStyle name="Normal 9 4 7 3 2" xfId="5011" xr:uid="{C9F2F037-6B57-4CC1-881C-677C280AA844}"/>
    <cellStyle name="Normal 9 4 7 4" xfId="4119" xr:uid="{F3CF0A2C-AE77-429D-ABED-CAD9351DAFD0}"/>
    <cellStyle name="Normal 9 4 7 4 2" xfId="5012" xr:uid="{E58CF575-C262-4566-BB4C-58C21E00E98F}"/>
    <cellStyle name="Normal 9 4 7 5" xfId="5009" xr:uid="{A47A3D1B-C724-47D8-BD0A-8C3166AA6480}"/>
    <cellStyle name="Normal 9 4 8" xfId="2446" xr:uid="{D63A5FC1-DEF2-49C8-91F5-6552C2AA2BE5}"/>
    <cellStyle name="Normal 9 4 8 2" xfId="4120" xr:uid="{79B94E84-4C72-43EB-B760-3FAFAE6A9912}"/>
    <cellStyle name="Normal 9 4 8 2 2" xfId="5014" xr:uid="{AD8A8B7F-E603-4D0B-BF5E-D4E8AAC97DB8}"/>
    <cellStyle name="Normal 9 4 8 3" xfId="4121" xr:uid="{E650F1D9-A4A2-4B47-917E-00A6352317CD}"/>
    <cellStyle name="Normal 9 4 8 3 2" xfId="5015" xr:uid="{B39D5388-0E82-45C3-9793-B6D45307AB79}"/>
    <cellStyle name="Normal 9 4 8 4" xfId="4122" xr:uid="{D6464C4C-2878-408E-A597-3E2D3D141AF0}"/>
    <cellStyle name="Normal 9 4 8 4 2" xfId="5016" xr:uid="{94B27301-BC67-4467-9235-54BC67BBB3CA}"/>
    <cellStyle name="Normal 9 4 8 5" xfId="5013" xr:uid="{4ED3E4D6-A87E-4475-9951-A859C4F48E0D}"/>
    <cellStyle name="Normal 9 4 9" xfId="4123" xr:uid="{CA802EDD-4232-4744-9BCC-2F844583D06F}"/>
    <cellStyle name="Normal 9 4 9 2" xfId="5017" xr:uid="{DB9247CD-6F2D-4F5B-8357-4A4CC678B20B}"/>
    <cellStyle name="Normal 9 5" xfId="178" xr:uid="{CFDCBF50-6F07-4E54-A8C8-07A56128A58E}"/>
    <cellStyle name="Normal 9 5 10" xfId="4124" xr:uid="{AF89B575-BD19-47C8-ADCF-C2C1EAF8A832}"/>
    <cellStyle name="Normal 9 5 10 2" xfId="5019" xr:uid="{8D7BFAD4-7788-40B8-BA3C-E21141A6BB33}"/>
    <cellStyle name="Normal 9 5 11" xfId="4125" xr:uid="{88C7180F-50BE-4F7C-9437-402DD1859EDE}"/>
    <cellStyle name="Normal 9 5 11 2" xfId="5020" xr:uid="{A9941023-BA2D-48C5-8846-A673D8936310}"/>
    <cellStyle name="Normal 9 5 12" xfId="5018" xr:uid="{C3F84028-3A98-4E95-8B52-F23E5AB63563}"/>
    <cellStyle name="Normal 9 5 2" xfId="179" xr:uid="{8E7330ED-0889-4EC4-A0B3-5DDF42483508}"/>
    <cellStyle name="Normal 9 5 2 10" xfId="5021" xr:uid="{2B4AE524-41E6-47A8-9B17-399B9A56A47C}"/>
    <cellStyle name="Normal 9 5 2 2" xfId="419" xr:uid="{1927D8EE-F205-4C0C-AC6C-889304777117}"/>
    <cellStyle name="Normal 9 5 2 2 2" xfId="868" xr:uid="{BB9D2A5E-761C-45CA-B62A-0EC78DBDE526}"/>
    <cellStyle name="Normal 9 5 2 2 2 2" xfId="869" xr:uid="{D13C37FB-8FD0-4C42-AF07-DA303D75ADF3}"/>
    <cellStyle name="Normal 9 5 2 2 2 2 2" xfId="2447" xr:uid="{D06A25CC-524F-4DA2-9663-AF4105EBC673}"/>
    <cellStyle name="Normal 9 5 2 2 2 2 2 2" xfId="5025" xr:uid="{0B91C4AF-5108-427D-A837-414545C1AD97}"/>
    <cellStyle name="Normal 9 5 2 2 2 2 3" xfId="4126" xr:uid="{62FF1CDA-7FB0-41AF-A86F-E9651040C6A7}"/>
    <cellStyle name="Normal 9 5 2 2 2 2 3 2" xfId="5026" xr:uid="{25D00D0C-0F78-438D-BC6C-657CEDEB5D16}"/>
    <cellStyle name="Normal 9 5 2 2 2 2 4" xfId="4127" xr:uid="{154FDECE-D81C-4641-A2B6-9893910FEA3B}"/>
    <cellStyle name="Normal 9 5 2 2 2 2 4 2" xfId="5027" xr:uid="{623B63BF-383B-4A91-9DE8-A5A1182434A0}"/>
    <cellStyle name="Normal 9 5 2 2 2 2 5" xfId="5024" xr:uid="{2CF999F1-0814-4842-90F5-C933DC178343}"/>
    <cellStyle name="Normal 9 5 2 2 2 3" xfId="2448" xr:uid="{627F56D5-8B73-4D5B-8361-18387399F0F4}"/>
    <cellStyle name="Normal 9 5 2 2 2 3 2" xfId="4128" xr:uid="{81836611-276C-442F-B904-1BB9E11EC5F3}"/>
    <cellStyle name="Normal 9 5 2 2 2 3 2 2" xfId="5029" xr:uid="{44639B3D-DA65-4D82-B7F2-B56567D57B9B}"/>
    <cellStyle name="Normal 9 5 2 2 2 3 3" xfId="4129" xr:uid="{62C9E2E5-FBCE-4EFA-9E55-2E8585A3F848}"/>
    <cellStyle name="Normal 9 5 2 2 2 3 3 2" xfId="5030" xr:uid="{D0D062F0-8A91-4E74-80C7-AE3084FE6B66}"/>
    <cellStyle name="Normal 9 5 2 2 2 3 4" xfId="4130" xr:uid="{66A674D7-0D5B-44C1-BFA8-160A3FA9A568}"/>
    <cellStyle name="Normal 9 5 2 2 2 3 4 2" xfId="5031" xr:uid="{C2569E52-BF34-452A-B10A-480CF55FBAC3}"/>
    <cellStyle name="Normal 9 5 2 2 2 3 5" xfId="5028" xr:uid="{AE143A2D-CAFA-41FB-8C63-A9BB230352F9}"/>
    <cellStyle name="Normal 9 5 2 2 2 4" xfId="4131" xr:uid="{B24B21F9-1ADE-4F40-BAF4-6CEAD28BC9BD}"/>
    <cellStyle name="Normal 9 5 2 2 2 4 2" xfId="5032" xr:uid="{21B2A189-4DD9-441D-A865-003231525470}"/>
    <cellStyle name="Normal 9 5 2 2 2 5" xfId="4132" xr:uid="{6526F201-CF23-4570-9A40-7F9044203BE8}"/>
    <cellStyle name="Normal 9 5 2 2 2 5 2" xfId="5033" xr:uid="{560D7613-50ED-4FAC-A84D-378648FF7A03}"/>
    <cellStyle name="Normal 9 5 2 2 2 6" xfId="4133" xr:uid="{D2999B24-B5A7-4B38-B7E8-F007276DC487}"/>
    <cellStyle name="Normal 9 5 2 2 2 6 2" xfId="5034" xr:uid="{91410176-0B56-4EBB-A4EB-39132F921A97}"/>
    <cellStyle name="Normal 9 5 2 2 2 7" xfId="5023" xr:uid="{A31E58A0-3FFF-40FC-A155-05C2B1E1C3B1}"/>
    <cellStyle name="Normal 9 5 2 2 3" xfId="870" xr:uid="{D4B5843C-E1C1-4BC7-A420-49CA4ABE9E74}"/>
    <cellStyle name="Normal 9 5 2 2 3 2" xfId="2449" xr:uid="{500193E7-BCE8-4F1B-99D6-BE1A1EBAE726}"/>
    <cellStyle name="Normal 9 5 2 2 3 2 2" xfId="4134" xr:uid="{EE58E610-DC0A-43DE-A394-9D2BD521E81A}"/>
    <cellStyle name="Normal 9 5 2 2 3 2 2 2" xfId="5037" xr:uid="{4D3D2CAE-ACBF-4C0B-826C-17BD26E14504}"/>
    <cellStyle name="Normal 9 5 2 2 3 2 3" xfId="4135" xr:uid="{003A6F9F-C1C9-4988-A420-8836FA533ADD}"/>
    <cellStyle name="Normal 9 5 2 2 3 2 3 2" xfId="5038" xr:uid="{14DB76FF-D07D-4421-8FCF-0325C2651923}"/>
    <cellStyle name="Normal 9 5 2 2 3 2 4" xfId="4136" xr:uid="{53500107-FDDD-4197-AF39-BE1C8C2496B4}"/>
    <cellStyle name="Normal 9 5 2 2 3 2 4 2" xfId="5039" xr:uid="{80CA34DB-7B2C-4889-A6F7-2FF4CD6D14B1}"/>
    <cellStyle name="Normal 9 5 2 2 3 2 5" xfId="5036" xr:uid="{1C79E190-D551-4B13-829D-199D14CBE7C6}"/>
    <cellStyle name="Normal 9 5 2 2 3 3" xfId="4137" xr:uid="{56EC5D15-EADA-4E90-ADEC-544A7095FF8D}"/>
    <cellStyle name="Normal 9 5 2 2 3 3 2" xfId="5040" xr:uid="{C5C2A98B-680D-4F19-883B-C1DDF692B6D5}"/>
    <cellStyle name="Normal 9 5 2 2 3 4" xfId="4138" xr:uid="{C95DFDDD-65FA-4482-B22D-20C68229F942}"/>
    <cellStyle name="Normal 9 5 2 2 3 4 2" xfId="5041" xr:uid="{DA0224D3-65CB-4BD9-A464-CA26E5B52A7F}"/>
    <cellStyle name="Normal 9 5 2 2 3 5" xfId="4139" xr:uid="{39B2DEF9-CEC0-4839-9770-BB55D3F2B9D6}"/>
    <cellStyle name="Normal 9 5 2 2 3 5 2" xfId="5042" xr:uid="{B089B72F-677A-4700-95A0-02B940605842}"/>
    <cellStyle name="Normal 9 5 2 2 3 6" xfId="5035" xr:uid="{6C7CA709-4C36-4406-A467-55F9FAC0CCCC}"/>
    <cellStyle name="Normal 9 5 2 2 4" xfId="2450" xr:uid="{A85F7C77-A5C3-48D2-BB0F-A8AB4DF56DD1}"/>
    <cellStyle name="Normal 9 5 2 2 4 2" xfId="4140" xr:uid="{48161B14-DEA9-414F-95DB-FC583F4A6F94}"/>
    <cellStyle name="Normal 9 5 2 2 4 2 2" xfId="5044" xr:uid="{A67A6A04-99AE-4A31-8BFC-1D1D1B141BED}"/>
    <cellStyle name="Normal 9 5 2 2 4 3" xfId="4141" xr:uid="{4C1862BF-588D-4817-A37F-F2C2145954D4}"/>
    <cellStyle name="Normal 9 5 2 2 4 3 2" xfId="5045" xr:uid="{5B2FF934-6FE1-4A99-AF3E-8FA5668A3B9E}"/>
    <cellStyle name="Normal 9 5 2 2 4 4" xfId="4142" xr:uid="{3DA4D59C-F6DC-4FFF-B633-ED0FC7590F7D}"/>
    <cellStyle name="Normal 9 5 2 2 4 4 2" xfId="5046" xr:uid="{0435B7B1-C248-4D54-92EA-02C50E45F4AF}"/>
    <cellStyle name="Normal 9 5 2 2 4 5" xfId="5043" xr:uid="{A1D6362C-5536-4C1D-8771-B33DF298AB4F}"/>
    <cellStyle name="Normal 9 5 2 2 5" xfId="4143" xr:uid="{D86B3572-B89F-4E7C-B345-EE68AC4048DC}"/>
    <cellStyle name="Normal 9 5 2 2 5 2" xfId="4144" xr:uid="{13460EDB-AA03-4953-AFDF-83839FB61AFF}"/>
    <cellStyle name="Normal 9 5 2 2 5 2 2" xfId="5048" xr:uid="{60C18890-76E6-4E7A-9CF2-05B5DFF1BB97}"/>
    <cellStyle name="Normal 9 5 2 2 5 3" xfId="4145" xr:uid="{1EB0FB1B-871D-402A-9F20-62B84945CD56}"/>
    <cellStyle name="Normal 9 5 2 2 5 3 2" xfId="5049" xr:uid="{0324D23F-F97E-4605-A58B-5D504C9D25B6}"/>
    <cellStyle name="Normal 9 5 2 2 5 4" xfId="4146" xr:uid="{15132F8F-1A38-4958-A416-BF0D9FC64311}"/>
    <cellStyle name="Normal 9 5 2 2 5 4 2" xfId="5050" xr:uid="{6DF7D53A-D5C4-4A1D-BE6A-65C7D86EC578}"/>
    <cellStyle name="Normal 9 5 2 2 5 5" xfId="5047" xr:uid="{E736E2AE-4D27-47F6-9B07-0700DCA94260}"/>
    <cellStyle name="Normal 9 5 2 2 6" xfId="4147" xr:uid="{01052430-C77D-4C8B-8B2B-AE6236083F13}"/>
    <cellStyle name="Normal 9 5 2 2 6 2" xfId="5051" xr:uid="{AB6C6225-08D0-40F5-BB1B-80C571EE5904}"/>
    <cellStyle name="Normal 9 5 2 2 7" xfId="4148" xr:uid="{3CB6C6D4-78A2-437C-9E9F-78D1E0DDBDCA}"/>
    <cellStyle name="Normal 9 5 2 2 7 2" xfId="5052" xr:uid="{84D252A6-8EB0-4550-8E7A-D44E916CC0CF}"/>
    <cellStyle name="Normal 9 5 2 2 8" xfId="4149" xr:uid="{F7A0879A-8768-4568-A5FB-08DE78DF10D0}"/>
    <cellStyle name="Normal 9 5 2 2 8 2" xfId="5053" xr:uid="{CA105478-C682-42CB-9C02-9F0C8749D287}"/>
    <cellStyle name="Normal 9 5 2 2 9" xfId="5022" xr:uid="{4D275D6F-0323-48AF-86E4-831B112725CD}"/>
    <cellStyle name="Normal 9 5 2 3" xfId="871" xr:uid="{02B0BBDA-010F-4850-BE84-58031B476AD3}"/>
    <cellStyle name="Normal 9 5 2 3 2" xfId="872" xr:uid="{CAA3EF57-CFA6-4FFD-A5A7-721AF48F69FF}"/>
    <cellStyle name="Normal 9 5 2 3 2 2" xfId="873" xr:uid="{180E62F4-80BA-4240-BAC6-985FFE41A6EB}"/>
    <cellStyle name="Normal 9 5 2 3 2 2 2" xfId="5056" xr:uid="{9612EEB6-28D4-4474-B1EA-3E6DAAE2D484}"/>
    <cellStyle name="Normal 9 5 2 3 2 3" xfId="4150" xr:uid="{DC70EDF4-ED41-4690-808E-02010BFD4F4D}"/>
    <cellStyle name="Normal 9 5 2 3 2 3 2" xfId="5057" xr:uid="{C8FF8A89-18BC-478F-8910-44A5E63F882F}"/>
    <cellStyle name="Normal 9 5 2 3 2 4" xfId="4151" xr:uid="{7D119109-5868-484C-AE3C-E9D33F3220DC}"/>
    <cellStyle name="Normal 9 5 2 3 2 4 2" xfId="5058" xr:uid="{4A610A65-9C37-41B6-9A9C-0053F884E999}"/>
    <cellStyle name="Normal 9 5 2 3 2 5" xfId="5055" xr:uid="{9D3A8170-8B95-4620-ADEA-396BC5B51715}"/>
    <cellStyle name="Normal 9 5 2 3 3" xfId="874" xr:uid="{9C56F632-2BF6-40CD-806C-022F24A148AA}"/>
    <cellStyle name="Normal 9 5 2 3 3 2" xfId="4152" xr:uid="{B584C38E-F0FF-4062-B5E9-CAC5F4E02303}"/>
    <cellStyle name="Normal 9 5 2 3 3 2 2" xfId="5060" xr:uid="{C4066ABD-2155-44A8-9C4D-56357CC61301}"/>
    <cellStyle name="Normal 9 5 2 3 3 3" xfId="4153" xr:uid="{E57B7144-F0BC-4B17-A596-57E3EA8ADAAB}"/>
    <cellStyle name="Normal 9 5 2 3 3 3 2" xfId="5061" xr:uid="{3BA20DBE-1A05-426A-9519-F8F9DBE6C9FB}"/>
    <cellStyle name="Normal 9 5 2 3 3 4" xfId="4154" xr:uid="{266D60EE-FF75-4721-9B0D-D2BFE7DFF936}"/>
    <cellStyle name="Normal 9 5 2 3 3 4 2" xfId="5062" xr:uid="{77837D3C-FFC9-4819-831C-C56D4E114A48}"/>
    <cellStyle name="Normal 9 5 2 3 3 5" xfId="5059" xr:uid="{0774ACF7-8924-406B-A6EF-CA2C8D441828}"/>
    <cellStyle name="Normal 9 5 2 3 4" xfId="4155" xr:uid="{161DE899-182C-4A6C-97A4-7C28449BDC9A}"/>
    <cellStyle name="Normal 9 5 2 3 4 2" xfId="5063" xr:uid="{F4D070BF-798F-4043-9296-2ECD2516C1DD}"/>
    <cellStyle name="Normal 9 5 2 3 5" xfId="4156" xr:uid="{65FF4695-DF9F-4224-AB02-AC541E917DA9}"/>
    <cellStyle name="Normal 9 5 2 3 5 2" xfId="5064" xr:uid="{91DB0A51-55EC-432B-BABD-191E08C5D604}"/>
    <cellStyle name="Normal 9 5 2 3 6" xfId="4157" xr:uid="{2FC7A33D-D72C-4C3F-907F-F0080DCB039F}"/>
    <cellStyle name="Normal 9 5 2 3 6 2" xfId="5065" xr:uid="{D0284B41-E825-441C-B7D9-6230BBD5BEEA}"/>
    <cellStyle name="Normal 9 5 2 3 7" xfId="5054" xr:uid="{47479436-E381-4A65-9664-FB0C707C7AA0}"/>
    <cellStyle name="Normal 9 5 2 4" xfId="875" xr:uid="{F99D706D-7BA2-44AD-AC0F-DAF23B6A141F}"/>
    <cellStyle name="Normal 9 5 2 4 2" xfId="876" xr:uid="{04538B60-BF66-418E-8B05-D1EB3466078F}"/>
    <cellStyle name="Normal 9 5 2 4 2 2" xfId="4158" xr:uid="{94EF115A-5812-49FC-8974-0A3758DAA691}"/>
    <cellStyle name="Normal 9 5 2 4 2 2 2" xfId="5068" xr:uid="{6D4442C5-1090-405F-B59A-561DC410B8DA}"/>
    <cellStyle name="Normal 9 5 2 4 2 3" xfId="4159" xr:uid="{C7F90757-0199-4FD9-B67F-DE1E48D12BAA}"/>
    <cellStyle name="Normal 9 5 2 4 2 3 2" xfId="5069" xr:uid="{519C1210-9D15-401A-ABAF-91232AD0645D}"/>
    <cellStyle name="Normal 9 5 2 4 2 4" xfId="4160" xr:uid="{C7DB40D3-DED6-4966-8E7A-A68774414F92}"/>
    <cellStyle name="Normal 9 5 2 4 2 4 2" xfId="5070" xr:uid="{84B6AF01-17EC-46ED-8108-36FEF33AC212}"/>
    <cellStyle name="Normal 9 5 2 4 2 5" xfId="5067" xr:uid="{F5B3D6C0-BD63-4F56-9B3F-8EA7F6EA896D}"/>
    <cellStyle name="Normal 9 5 2 4 3" xfId="4161" xr:uid="{930589D1-B1F3-4BC5-A3F4-E4B147511979}"/>
    <cellStyle name="Normal 9 5 2 4 3 2" xfId="5071" xr:uid="{EB5DF048-E37C-4DB8-AF2D-2B4663A78AB5}"/>
    <cellStyle name="Normal 9 5 2 4 4" xfId="4162" xr:uid="{D2F4BCDC-69D2-4E69-A0D5-6638BA53972E}"/>
    <cellStyle name="Normal 9 5 2 4 4 2" xfId="5072" xr:uid="{FF55385D-65D5-4DA2-89E1-4491D78D6EFD}"/>
    <cellStyle name="Normal 9 5 2 4 5" xfId="4163" xr:uid="{EEF73E73-5621-4070-891E-CE589E47E422}"/>
    <cellStyle name="Normal 9 5 2 4 5 2" xfId="5073" xr:uid="{46003A20-8646-4EB9-87BE-247B3A3C1ADD}"/>
    <cellStyle name="Normal 9 5 2 4 6" xfId="5066" xr:uid="{803406DB-739E-4397-9FB3-0EC040BE128E}"/>
    <cellStyle name="Normal 9 5 2 5" xfId="877" xr:uid="{0D2C57EE-C7B6-4FAE-8F2A-BCEE6F669CCF}"/>
    <cellStyle name="Normal 9 5 2 5 2" xfId="4164" xr:uid="{33E93DBC-7CC4-414D-9FFB-F697606F3632}"/>
    <cellStyle name="Normal 9 5 2 5 2 2" xfId="5075" xr:uid="{20796103-0146-4E5E-9BA8-0C8F56A57639}"/>
    <cellStyle name="Normal 9 5 2 5 3" xfId="4165" xr:uid="{622B1362-D4B3-4371-9683-439614A279DB}"/>
    <cellStyle name="Normal 9 5 2 5 3 2" xfId="5076" xr:uid="{4D5EAC77-3711-434D-9762-DAB5F15E7CAD}"/>
    <cellStyle name="Normal 9 5 2 5 4" xfId="4166" xr:uid="{F6D876D0-A03C-438F-A77E-060235F9CEA4}"/>
    <cellStyle name="Normal 9 5 2 5 4 2" xfId="5077" xr:uid="{56CADA42-70F1-4F71-B44D-4D8CC885573C}"/>
    <cellStyle name="Normal 9 5 2 5 5" xfId="5074" xr:uid="{B890C7BF-5251-48C4-8033-9D09BB49E5FA}"/>
    <cellStyle name="Normal 9 5 2 6" xfId="4167" xr:uid="{2CB56280-F5FD-4ABC-BD1C-7A2E844D668D}"/>
    <cellStyle name="Normal 9 5 2 6 2" xfId="4168" xr:uid="{9B093AEB-44D6-4A72-BFF1-9D01520B8D8C}"/>
    <cellStyle name="Normal 9 5 2 6 2 2" xfId="5079" xr:uid="{DA22ED89-1D2A-4E09-9F4A-03E4AB7AC801}"/>
    <cellStyle name="Normal 9 5 2 6 3" xfId="4169" xr:uid="{F3F1C883-DA4D-4C40-A4EF-71DCB504A10C}"/>
    <cellStyle name="Normal 9 5 2 6 3 2" xfId="5080" xr:uid="{D044C94C-211D-4EF6-BB95-254DC0905EE8}"/>
    <cellStyle name="Normal 9 5 2 6 4" xfId="4170" xr:uid="{F38097C2-28AD-4D6F-A593-F66A72036A60}"/>
    <cellStyle name="Normal 9 5 2 6 4 2" xfId="5081" xr:uid="{4D37734A-4C7B-4EDE-866C-0CDE0FC43997}"/>
    <cellStyle name="Normal 9 5 2 6 5" xfId="5078" xr:uid="{4189ED1E-33C2-4B77-A06B-81CB0FA236A4}"/>
    <cellStyle name="Normal 9 5 2 7" xfId="4171" xr:uid="{3DB6780B-8AAD-4DB1-90DB-D02FB4DB00DD}"/>
    <cellStyle name="Normal 9 5 2 7 2" xfId="5082" xr:uid="{D09E3440-0BCF-41A9-A9BC-9798DEA51B48}"/>
    <cellStyle name="Normal 9 5 2 8" xfId="4172" xr:uid="{6CE8257C-2C8D-488A-BC2C-643E525D7AEA}"/>
    <cellStyle name="Normal 9 5 2 8 2" xfId="5083" xr:uid="{5EFF0B93-3DC8-415B-99C9-E1768F2D729D}"/>
    <cellStyle name="Normal 9 5 2 9" xfId="4173" xr:uid="{26884FBB-90FF-4212-AF67-65918C613E23}"/>
    <cellStyle name="Normal 9 5 2 9 2" xfId="5084" xr:uid="{8BA2AD63-E0B3-4029-933B-1F98431E5365}"/>
    <cellStyle name="Normal 9 5 3" xfId="420" xr:uid="{1BBB6F60-87B0-4BD8-9828-E2A93D88DA48}"/>
    <cellStyle name="Normal 9 5 3 2" xfId="878" xr:uid="{D0D74630-5E5F-4576-B374-B753B19B5C83}"/>
    <cellStyle name="Normal 9 5 3 2 2" xfId="879" xr:uid="{A3B2D035-5DB1-4587-8367-5FA95F67EE8D}"/>
    <cellStyle name="Normal 9 5 3 2 2 2" xfId="2451" xr:uid="{81D75A51-E881-42EE-945D-8B299846463F}"/>
    <cellStyle name="Normal 9 5 3 2 2 2 2" xfId="2452" xr:uid="{9CC8F248-14E8-430F-A93B-3C7567C9A4C1}"/>
    <cellStyle name="Normal 9 5 3 2 2 2 2 2" xfId="5089" xr:uid="{EA7A4535-4069-4F0B-B027-B491EC645753}"/>
    <cellStyle name="Normal 9 5 3 2 2 2 3" xfId="5088" xr:uid="{4EBCC183-F0BB-4C94-AFF8-EC462F4F0CD2}"/>
    <cellStyle name="Normal 9 5 3 2 2 3" xfId="2453" xr:uid="{AD0BFE92-D58C-4A62-842C-3A0D6221F87A}"/>
    <cellStyle name="Normal 9 5 3 2 2 3 2" xfId="5090" xr:uid="{35DD6C36-8697-45D4-8277-0102FAB47F35}"/>
    <cellStyle name="Normal 9 5 3 2 2 4" xfId="4174" xr:uid="{50841B6F-9E06-4B74-8814-AC3CE0C8646F}"/>
    <cellStyle name="Normal 9 5 3 2 2 4 2" xfId="5091" xr:uid="{FDDAA249-68C1-4246-9DD2-DE8684C5C363}"/>
    <cellStyle name="Normal 9 5 3 2 2 5" xfId="5087" xr:uid="{86E33877-4E40-4655-BA61-827BDB096738}"/>
    <cellStyle name="Normal 9 5 3 2 3" xfId="2454" xr:uid="{B0160878-283E-482D-BC6A-D553ECF90F50}"/>
    <cellStyle name="Normal 9 5 3 2 3 2" xfId="2455" xr:uid="{89A3CBCD-C4DC-4A1A-BBD6-632E70A1312F}"/>
    <cellStyle name="Normal 9 5 3 2 3 2 2" xfId="5093" xr:uid="{45BA3DC8-E9EF-4DC1-9D46-776F0F97926F}"/>
    <cellStyle name="Normal 9 5 3 2 3 3" xfId="4175" xr:uid="{A74EBEFA-0F86-4911-AEEF-499AED977BE6}"/>
    <cellStyle name="Normal 9 5 3 2 3 3 2" xfId="5094" xr:uid="{BAA9FA13-0E00-4822-9D1D-AEBC3298B19B}"/>
    <cellStyle name="Normal 9 5 3 2 3 4" xfId="4176" xr:uid="{0CB30A2F-BC64-443F-8703-02406C47A42B}"/>
    <cellStyle name="Normal 9 5 3 2 3 4 2" xfId="5095" xr:uid="{92E8C6CF-24AA-4762-965B-6A9AB4AE4DBC}"/>
    <cellStyle name="Normal 9 5 3 2 3 5" xfId="5092" xr:uid="{4502351A-26C7-414F-BB11-33EB93146AD0}"/>
    <cellStyle name="Normal 9 5 3 2 4" xfId="2456" xr:uid="{ED9A30B8-E337-45D5-864D-8F740C8F1C08}"/>
    <cellStyle name="Normal 9 5 3 2 4 2" xfId="5096" xr:uid="{823EF7CF-2FF9-40F0-8456-085075B357FF}"/>
    <cellStyle name="Normal 9 5 3 2 5" xfId="4177" xr:uid="{DA060F62-7796-482A-8C6D-C76DAADC3FAE}"/>
    <cellStyle name="Normal 9 5 3 2 5 2" xfId="5097" xr:uid="{CBB9EF35-FBB6-4685-B1E0-E01DA0AFDFE9}"/>
    <cellStyle name="Normal 9 5 3 2 6" xfId="4178" xr:uid="{206853FE-0956-46AC-B1A5-8855E67F49CF}"/>
    <cellStyle name="Normal 9 5 3 2 6 2" xfId="5098" xr:uid="{31EFD870-046B-4D37-BA15-4C6D6ACFC9F5}"/>
    <cellStyle name="Normal 9 5 3 2 7" xfId="5086" xr:uid="{2F2E5930-CC6B-4ADB-AB55-69014F6BA3CD}"/>
    <cellStyle name="Normal 9 5 3 3" xfId="880" xr:uid="{AB1794D6-0606-4347-A7B5-7BE7C9089384}"/>
    <cellStyle name="Normal 9 5 3 3 2" xfId="2457" xr:uid="{14219A08-5039-4DA8-99BA-D8FAFBD8E31A}"/>
    <cellStyle name="Normal 9 5 3 3 2 2" xfId="2458" xr:uid="{2032F9D8-0D4E-40D1-89F4-B0FF80FD6877}"/>
    <cellStyle name="Normal 9 5 3 3 2 2 2" xfId="5101" xr:uid="{DC797F51-CE45-4EFF-9800-6678F121FF38}"/>
    <cellStyle name="Normal 9 5 3 3 2 3" xfId="4179" xr:uid="{69CC15E3-7CA2-4D58-A667-8433AC46D229}"/>
    <cellStyle name="Normal 9 5 3 3 2 3 2" xfId="5102" xr:uid="{B5A3D551-977D-4155-83F5-419735514EE1}"/>
    <cellStyle name="Normal 9 5 3 3 2 4" xfId="4180" xr:uid="{438A34AC-CB8C-4B31-91FC-3170C046E760}"/>
    <cellStyle name="Normal 9 5 3 3 2 4 2" xfId="5103" xr:uid="{A2299437-5750-4AFB-A054-17E68D73FA9C}"/>
    <cellStyle name="Normal 9 5 3 3 2 5" xfId="5100" xr:uid="{065C447E-ED2E-4E6D-BFE6-0B2C2E004E4E}"/>
    <cellStyle name="Normal 9 5 3 3 3" xfId="2459" xr:uid="{BA150B62-5D02-4A9E-9F3C-A9EEB8A19BC4}"/>
    <cellStyle name="Normal 9 5 3 3 3 2" xfId="5104" xr:uid="{5486287D-5F39-448B-9646-A9CA90E8C2D6}"/>
    <cellStyle name="Normal 9 5 3 3 4" xfId="4181" xr:uid="{509EAB03-7189-4068-A9F3-E444671D5F88}"/>
    <cellStyle name="Normal 9 5 3 3 4 2" xfId="5105" xr:uid="{4C52D719-3462-4539-88BB-1301E2346F45}"/>
    <cellStyle name="Normal 9 5 3 3 5" xfId="4182" xr:uid="{F8187CD0-FCBE-4DD5-A11E-EB060198188E}"/>
    <cellStyle name="Normal 9 5 3 3 5 2" xfId="5106" xr:uid="{8CF97AFC-E4F3-4FF9-870E-81521FBF7119}"/>
    <cellStyle name="Normal 9 5 3 3 6" xfId="5099" xr:uid="{8D318E8C-CE96-4616-8325-38D3286336CD}"/>
    <cellStyle name="Normal 9 5 3 4" xfId="2460" xr:uid="{B3F8168C-55D3-41E6-A68A-744CA66121BE}"/>
    <cellStyle name="Normal 9 5 3 4 2" xfId="2461" xr:uid="{B8648BCD-032C-4C51-9FCA-BF2D44AA4058}"/>
    <cellStyle name="Normal 9 5 3 4 2 2" xfId="5108" xr:uid="{33D3345C-57A6-42C4-B5DB-C98B3D91C796}"/>
    <cellStyle name="Normal 9 5 3 4 3" xfId="4183" xr:uid="{9DD93659-05C0-4356-8FD1-106E016D6DFD}"/>
    <cellStyle name="Normal 9 5 3 4 3 2" xfId="5109" xr:uid="{14B1C51B-D89E-40AA-874F-DF37378BFF6C}"/>
    <cellStyle name="Normal 9 5 3 4 4" xfId="4184" xr:uid="{82DABBE1-8421-414F-8B5F-BB6D770D8989}"/>
    <cellStyle name="Normal 9 5 3 4 4 2" xfId="5110" xr:uid="{A4FDB3AC-86D5-4FDB-9BFC-249B463DE018}"/>
    <cellStyle name="Normal 9 5 3 4 5" xfId="5107" xr:uid="{0CF80654-5A1B-4A99-A7FF-30BE583D0333}"/>
    <cellStyle name="Normal 9 5 3 5" xfId="2462" xr:uid="{54D7854F-F77C-49BE-BC71-55A293A3F7CA}"/>
    <cellStyle name="Normal 9 5 3 5 2" xfId="4185" xr:uid="{13390216-874A-478F-B198-029FBAE32B02}"/>
    <cellStyle name="Normal 9 5 3 5 2 2" xfId="5112" xr:uid="{C1E8C78F-E6C6-4009-A498-817AE4927435}"/>
    <cellStyle name="Normal 9 5 3 5 3" xfId="4186" xr:uid="{F71EFC20-9389-4A67-91F1-BA82F017C061}"/>
    <cellStyle name="Normal 9 5 3 5 3 2" xfId="5113" xr:uid="{E3F63900-07C2-4A60-9D92-5637FEB2A642}"/>
    <cellStyle name="Normal 9 5 3 5 4" xfId="4187" xr:uid="{67DC3538-F580-4F3F-B4DA-78900C3DA9EB}"/>
    <cellStyle name="Normal 9 5 3 5 4 2" xfId="5114" xr:uid="{A522404C-8E76-4FB5-88F1-E042F6CDDCC5}"/>
    <cellStyle name="Normal 9 5 3 5 5" xfId="5111" xr:uid="{CB8AED9E-88CE-42B2-805A-CE4AD8C27EE7}"/>
    <cellStyle name="Normal 9 5 3 6" xfId="4188" xr:uid="{3B8ED4FF-A442-4084-9030-4C451B33EA10}"/>
    <cellStyle name="Normal 9 5 3 6 2" xfId="5115" xr:uid="{2FECAEF4-F654-4EA3-870D-1D9323DDD24F}"/>
    <cellStyle name="Normal 9 5 3 7" xfId="4189" xr:uid="{E62A0AD7-3698-4EEA-B340-73F694485EC3}"/>
    <cellStyle name="Normal 9 5 3 7 2" xfId="5116" xr:uid="{AC4C9FC4-C8B1-4B3F-8C5C-0C56BA77F468}"/>
    <cellStyle name="Normal 9 5 3 8" xfId="4190" xr:uid="{F551FCD3-5871-4349-B59A-9F75A41C100A}"/>
    <cellStyle name="Normal 9 5 3 8 2" xfId="5117" xr:uid="{A011AB7E-9D5E-49B1-82BC-0FA36E151283}"/>
    <cellStyle name="Normal 9 5 3 9" xfId="5085" xr:uid="{6797EEC1-F412-4EDE-AFDF-712557C660F8}"/>
    <cellStyle name="Normal 9 5 4" xfId="421" xr:uid="{55BF4CBA-5A1F-4172-B8D5-67C93AC300BF}"/>
    <cellStyle name="Normal 9 5 4 2" xfId="881" xr:uid="{2AB35999-8E39-4927-A851-89AFCE878484}"/>
    <cellStyle name="Normal 9 5 4 2 2" xfId="882" xr:uid="{209E11B8-7BF9-4F71-8270-C68B6449FDF8}"/>
    <cellStyle name="Normal 9 5 4 2 2 2" xfId="2463" xr:uid="{BD3D820D-CAEE-49F1-BEC0-2843049A7EDE}"/>
    <cellStyle name="Normal 9 5 4 2 2 2 2" xfId="5121" xr:uid="{777F4D40-D08D-424D-807C-0451EBB2F5C4}"/>
    <cellStyle name="Normal 9 5 4 2 2 3" xfId="4191" xr:uid="{0A074DB8-B726-4B6D-8A9B-77C67F443633}"/>
    <cellStyle name="Normal 9 5 4 2 2 3 2" xfId="5122" xr:uid="{10661C0A-24E5-4720-8951-F5A74CCC3AB5}"/>
    <cellStyle name="Normal 9 5 4 2 2 4" xfId="4192" xr:uid="{65F127AD-0055-4A5C-A55D-586EC60884F4}"/>
    <cellStyle name="Normal 9 5 4 2 2 4 2" xfId="5123" xr:uid="{A07FA887-DD73-4061-9CC7-95758026674B}"/>
    <cellStyle name="Normal 9 5 4 2 2 5" xfId="5120" xr:uid="{EF9A181B-4D92-4EA2-8581-E80D586CCB9A}"/>
    <cellStyle name="Normal 9 5 4 2 3" xfId="2464" xr:uid="{CD704E70-95B2-4D27-A371-E620DB474379}"/>
    <cellStyle name="Normal 9 5 4 2 3 2" xfId="5124" xr:uid="{9B94F0E3-C524-440E-94CB-02E01DD1EE11}"/>
    <cellStyle name="Normal 9 5 4 2 4" xfId="4193" xr:uid="{865253D7-1316-4800-843C-38BC6BD77A0F}"/>
    <cellStyle name="Normal 9 5 4 2 4 2" xfId="5125" xr:uid="{FF68D703-8EFB-4909-B902-D0F5C450C0DA}"/>
    <cellStyle name="Normal 9 5 4 2 5" xfId="4194" xr:uid="{C007B51E-B715-4435-B7D5-B5648E25002F}"/>
    <cellStyle name="Normal 9 5 4 2 5 2" xfId="5126" xr:uid="{ECE71B9E-4258-46A0-99A6-0D502DF51117}"/>
    <cellStyle name="Normal 9 5 4 2 6" xfId="5119" xr:uid="{8894CA80-FB56-4011-AE43-C368DFAC63F4}"/>
    <cellStyle name="Normal 9 5 4 3" xfId="883" xr:uid="{27AB7911-0C40-4527-A210-8162F45E7FDA}"/>
    <cellStyle name="Normal 9 5 4 3 2" xfId="2465" xr:uid="{F11DE969-30B8-446C-B829-0D0BEB4FF2D8}"/>
    <cellStyle name="Normal 9 5 4 3 2 2" xfId="5128" xr:uid="{0FADE64A-8E32-4021-B233-F9C21A6C42DB}"/>
    <cellStyle name="Normal 9 5 4 3 3" xfId="4195" xr:uid="{B383EADB-32A7-4A5F-8150-359261725B77}"/>
    <cellStyle name="Normal 9 5 4 3 3 2" xfId="5129" xr:uid="{F216499F-689C-4942-B124-40E9EF1CC3B1}"/>
    <cellStyle name="Normal 9 5 4 3 4" xfId="4196" xr:uid="{BF8E2965-22E0-460F-BDAF-3F137AAC7627}"/>
    <cellStyle name="Normal 9 5 4 3 4 2" xfId="5130" xr:uid="{259E6F1D-596F-459F-A9EB-9E51FBCE1142}"/>
    <cellStyle name="Normal 9 5 4 3 5" xfId="5127" xr:uid="{0F651A4A-2331-4BB2-B257-E3B11500E893}"/>
    <cellStyle name="Normal 9 5 4 4" xfId="2466" xr:uid="{6B9283EB-C957-4732-80DC-C6E5429972BD}"/>
    <cellStyle name="Normal 9 5 4 4 2" xfId="4197" xr:uid="{6CDB87F2-FA8E-4A48-9017-3FC26B8C20A6}"/>
    <cellStyle name="Normal 9 5 4 4 2 2" xfId="5132" xr:uid="{92D9CA13-72EE-4713-BC5A-AAE825E9CD37}"/>
    <cellStyle name="Normal 9 5 4 4 3" xfId="4198" xr:uid="{0A7A41B0-9A33-4732-ABF5-EEBB16126CA5}"/>
    <cellStyle name="Normal 9 5 4 4 3 2" xfId="5133" xr:uid="{66E8B0D6-F6D9-4992-BEFE-97EA7D0AD3C1}"/>
    <cellStyle name="Normal 9 5 4 4 4" xfId="4199" xr:uid="{A55EE1BB-7B57-4618-A1FE-BB6490812BAA}"/>
    <cellStyle name="Normal 9 5 4 4 4 2" xfId="5134" xr:uid="{DBE4F12F-DC13-4FDA-9806-EC8CB91AAA17}"/>
    <cellStyle name="Normal 9 5 4 4 5" xfId="5131" xr:uid="{59F3DB5D-F1A7-4D7F-AF95-11C08CF260BD}"/>
    <cellStyle name="Normal 9 5 4 5" xfId="4200" xr:uid="{B324CE86-5015-4E5E-BD70-E6A2ECFB3C57}"/>
    <cellStyle name="Normal 9 5 4 5 2" xfId="5135" xr:uid="{05770FE0-63DB-4D53-823E-972F57E70D74}"/>
    <cellStyle name="Normal 9 5 4 6" xfId="4201" xr:uid="{A9836D08-BDF5-4E1E-856D-BFC4644F14A7}"/>
    <cellStyle name="Normal 9 5 4 6 2" xfId="5136" xr:uid="{60A7BB67-3839-4C26-B3A9-4BABED7D308C}"/>
    <cellStyle name="Normal 9 5 4 7" xfId="4202" xr:uid="{FC79D882-9328-402D-9A0D-53D0D6326981}"/>
    <cellStyle name="Normal 9 5 4 7 2" xfId="5137" xr:uid="{BA81CA58-DD62-457A-9E14-D9103A9B4723}"/>
    <cellStyle name="Normal 9 5 4 8" xfId="5118" xr:uid="{CE2852FB-3B30-48D1-B6AF-641362133C4A}"/>
    <cellStyle name="Normal 9 5 5" xfId="422" xr:uid="{E5BB663E-07E2-4ACD-B037-48FA98221419}"/>
    <cellStyle name="Normal 9 5 5 2" xfId="884" xr:uid="{A84D8047-96F5-46E4-BCBB-56F5D13383F3}"/>
    <cellStyle name="Normal 9 5 5 2 2" xfId="2467" xr:uid="{C8BD76AD-4DC1-4BDF-8E17-2AD3502D21DE}"/>
    <cellStyle name="Normal 9 5 5 2 2 2" xfId="5140" xr:uid="{DCCBD2D0-CFD0-4FF3-BA11-E48F4AF36F9D}"/>
    <cellStyle name="Normal 9 5 5 2 3" xfId="4203" xr:uid="{B335681E-ED70-49D8-A740-7E1B69EC4E2B}"/>
    <cellStyle name="Normal 9 5 5 2 3 2" xfId="5141" xr:uid="{52F02A50-3264-48F9-BB91-05395E330095}"/>
    <cellStyle name="Normal 9 5 5 2 4" xfId="4204" xr:uid="{E9AC933D-8247-42AF-ABE7-CDB71AA736D3}"/>
    <cellStyle name="Normal 9 5 5 2 4 2" xfId="5142" xr:uid="{D13565CF-D15F-4557-9C9F-29337DFDDF58}"/>
    <cellStyle name="Normal 9 5 5 2 5" xfId="5139" xr:uid="{43F5C49C-2023-45E0-BDD3-B5B90D94CCA4}"/>
    <cellStyle name="Normal 9 5 5 3" xfId="2468" xr:uid="{19AA1BA2-2242-4B5C-A781-0BAEC947A270}"/>
    <cellStyle name="Normal 9 5 5 3 2" xfId="4205" xr:uid="{B77B449A-3466-4E8C-B146-E7715B88206E}"/>
    <cellStyle name="Normal 9 5 5 3 2 2" xfId="5144" xr:uid="{C0F2C57F-1278-4A2B-A06B-7424408F86EA}"/>
    <cellStyle name="Normal 9 5 5 3 3" xfId="4206" xr:uid="{DA5FF7E5-87A2-4F8A-B775-0DF49F9D0076}"/>
    <cellStyle name="Normal 9 5 5 3 3 2" xfId="5145" xr:uid="{AA559867-4F04-432C-BB35-E135E6CEA859}"/>
    <cellStyle name="Normal 9 5 5 3 4" xfId="4207" xr:uid="{35234D4A-D97A-411F-BD42-98A656AA8EAB}"/>
    <cellStyle name="Normal 9 5 5 3 4 2" xfId="5146" xr:uid="{BB942A66-C4E4-42EF-A784-BA1096D1C903}"/>
    <cellStyle name="Normal 9 5 5 3 5" xfId="5143" xr:uid="{231E5527-F2AC-4F85-A08E-090D62135EFA}"/>
    <cellStyle name="Normal 9 5 5 4" xfId="4208" xr:uid="{C1F5679D-D767-4893-B553-79E5921605EB}"/>
    <cellStyle name="Normal 9 5 5 4 2" xfId="5147" xr:uid="{293A04DB-7AFE-422B-AC33-EBDE6FD5394B}"/>
    <cellStyle name="Normal 9 5 5 5" xfId="4209" xr:uid="{E01DF59D-863D-4B4B-A936-153E807C6D11}"/>
    <cellStyle name="Normal 9 5 5 5 2" xfId="5148" xr:uid="{241490EF-5522-43E3-AE44-8C17616C25E8}"/>
    <cellStyle name="Normal 9 5 5 6" xfId="4210" xr:uid="{DE4F9B51-0651-4B8B-BF17-33E816E23148}"/>
    <cellStyle name="Normal 9 5 5 6 2" xfId="5149" xr:uid="{8A87EAB5-171B-44EF-9B27-206334A5E154}"/>
    <cellStyle name="Normal 9 5 5 7" xfId="5138" xr:uid="{7E8AA2B1-5FC0-433E-B77C-348353E5E464}"/>
    <cellStyle name="Normal 9 5 6" xfId="885" xr:uid="{22900532-74E6-4D1A-96C2-5E843D88447F}"/>
    <cellStyle name="Normal 9 5 6 2" xfId="2469" xr:uid="{F7F01123-5C74-4BEC-9D3D-26F8AF2F3BD3}"/>
    <cellStyle name="Normal 9 5 6 2 2" xfId="4211" xr:uid="{B27A39FE-5FDB-4D2C-A2C9-98FDC2A046E4}"/>
    <cellStyle name="Normal 9 5 6 2 2 2" xfId="5152" xr:uid="{2615FCCD-CC3E-4D08-AFDB-A7E184DD5E32}"/>
    <cellStyle name="Normal 9 5 6 2 3" xfId="4212" xr:uid="{92272E2F-0E0E-48EC-B625-D57B71E68396}"/>
    <cellStyle name="Normal 9 5 6 2 3 2" xfId="5153" xr:uid="{441B02BD-2033-4130-9C64-0DD76E83C9E1}"/>
    <cellStyle name="Normal 9 5 6 2 4" xfId="4213" xr:uid="{2CB94CEB-B884-4F85-AEA6-C6894001BFCB}"/>
    <cellStyle name="Normal 9 5 6 2 4 2" xfId="5154" xr:uid="{D5800B50-376B-4730-8F44-5C9D4D5317E0}"/>
    <cellStyle name="Normal 9 5 6 2 5" xfId="5151" xr:uid="{72B87E73-535F-44B1-8ED7-DE106FA10284}"/>
    <cellStyle name="Normal 9 5 6 3" xfId="4214" xr:uid="{D2F6B180-D3BE-4C89-8E77-1A6FDBCD270F}"/>
    <cellStyle name="Normal 9 5 6 3 2" xfId="5155" xr:uid="{3CECEEF5-11A8-4618-8597-83957B8C8047}"/>
    <cellStyle name="Normal 9 5 6 4" xfId="4215" xr:uid="{042B3E1B-918F-4F2F-9767-F3690FC11C54}"/>
    <cellStyle name="Normal 9 5 6 4 2" xfId="5156" xr:uid="{5592D4C9-61EA-42D3-A688-1949B7CF8F33}"/>
    <cellStyle name="Normal 9 5 6 5" xfId="4216" xr:uid="{773C5278-584C-45D2-A0B3-2EEDD0325E26}"/>
    <cellStyle name="Normal 9 5 6 5 2" xfId="5157" xr:uid="{9323805C-ACC9-4A99-A80D-508765FB0960}"/>
    <cellStyle name="Normal 9 5 6 6" xfId="5150" xr:uid="{85941F0C-CC20-4DFA-A357-4C53095EAD5D}"/>
    <cellStyle name="Normal 9 5 7" xfId="2470" xr:uid="{50615026-EEDD-4A68-B828-1B5A1EF5015F}"/>
    <cellStyle name="Normal 9 5 7 2" xfId="4217" xr:uid="{F3D3259A-B7F0-4662-BA49-B4E17D023656}"/>
    <cellStyle name="Normal 9 5 7 2 2" xfId="5159" xr:uid="{DBFBA673-568A-4E5F-91D7-1ECF8F66A90D}"/>
    <cellStyle name="Normal 9 5 7 3" xfId="4218" xr:uid="{CA0575F6-BC2E-4F66-9C91-60A95CA7340E}"/>
    <cellStyle name="Normal 9 5 7 3 2" xfId="5160" xr:uid="{72A03D95-F224-46AA-A129-53F17B86497A}"/>
    <cellStyle name="Normal 9 5 7 4" xfId="4219" xr:uid="{397ADECF-296D-4991-B2F9-A6ED3323F314}"/>
    <cellStyle name="Normal 9 5 7 4 2" xfId="5161" xr:uid="{7FA1330D-DA04-4DB6-BA4C-5723351F814E}"/>
    <cellStyle name="Normal 9 5 7 5" xfId="5158" xr:uid="{FA134A5E-B446-480E-B16E-5CBE3F2817D2}"/>
    <cellStyle name="Normal 9 5 8" xfId="4220" xr:uid="{39193837-A5A2-46E0-85AB-4AFF85D81248}"/>
    <cellStyle name="Normal 9 5 8 2" xfId="4221" xr:uid="{ADFB9F91-233D-4BDD-BC20-B6022A57D2AF}"/>
    <cellStyle name="Normal 9 5 8 2 2" xfId="5163" xr:uid="{DC9A613C-0FC9-47FE-9041-03215F04FFA1}"/>
    <cellStyle name="Normal 9 5 8 3" xfId="4222" xr:uid="{E23E7B64-8A9C-44AF-9845-26D3B4D86384}"/>
    <cellStyle name="Normal 9 5 8 3 2" xfId="5164" xr:uid="{CAD91BCC-668B-4342-BA21-9D56FE7072DA}"/>
    <cellStyle name="Normal 9 5 8 4" xfId="4223" xr:uid="{DF779ED9-CCF2-42EA-8525-3F44F43532D5}"/>
    <cellStyle name="Normal 9 5 8 4 2" xfId="5165" xr:uid="{477FE621-F0D2-43B2-B692-D250909394EE}"/>
    <cellStyle name="Normal 9 5 8 5" xfId="5162" xr:uid="{D4AACC4D-81BE-42CA-BA43-35E2CF661D44}"/>
    <cellStyle name="Normal 9 5 9" xfId="4224" xr:uid="{42F012D8-A17A-488F-89FB-AD218340A6AE}"/>
    <cellStyle name="Normal 9 5 9 2" xfId="5166" xr:uid="{E97190FC-9868-4BC4-9B71-8EA9EEC6D3E7}"/>
    <cellStyle name="Normal 9 6" xfId="180" xr:uid="{6D61B174-DB1F-4E8F-8133-FFB842BBB60F}"/>
    <cellStyle name="Normal 9 6 10" xfId="5167" xr:uid="{C820328F-BA9C-4F59-834D-2B9396ED0DFD}"/>
    <cellStyle name="Normal 9 6 2" xfId="181" xr:uid="{A7CFC5B0-F1DA-46C8-A072-3ECCF415140A}"/>
    <cellStyle name="Normal 9 6 2 2" xfId="423" xr:uid="{14B25468-B75B-46E5-A3B8-C4B3B88CCABA}"/>
    <cellStyle name="Normal 9 6 2 2 2" xfId="886" xr:uid="{FC0A4A6A-5E42-4D67-94F0-272457AB12C8}"/>
    <cellStyle name="Normal 9 6 2 2 2 2" xfId="2471" xr:uid="{4F11D8AA-B09B-4D74-A96D-0876545ACD4E}"/>
    <cellStyle name="Normal 9 6 2 2 2 2 2" xfId="5171" xr:uid="{9621C6F7-CA7F-421A-86E8-43A71927D999}"/>
    <cellStyle name="Normal 9 6 2 2 2 3" xfId="4225" xr:uid="{F56DE243-A915-423F-885D-6105EB362B9E}"/>
    <cellStyle name="Normal 9 6 2 2 2 3 2" xfId="5172" xr:uid="{3483240D-98F4-45B5-8DA1-25CB1A92A59D}"/>
    <cellStyle name="Normal 9 6 2 2 2 4" xfId="4226" xr:uid="{284136A2-88DF-4F9A-8C45-D7C41070A516}"/>
    <cellStyle name="Normal 9 6 2 2 2 4 2" xfId="5173" xr:uid="{C3BCC242-1E30-4761-9745-BF9C38B71AC1}"/>
    <cellStyle name="Normal 9 6 2 2 2 5" xfId="5170" xr:uid="{0E0A9104-B9F8-47C0-B1EE-8599A87DC77E}"/>
    <cellStyle name="Normal 9 6 2 2 3" xfId="2472" xr:uid="{07A8CE69-950A-4AA6-BD9A-68F3233B804E}"/>
    <cellStyle name="Normal 9 6 2 2 3 2" xfId="4227" xr:uid="{2437FE29-BC1C-4C1C-B10B-C2BA52D2A7DC}"/>
    <cellStyle name="Normal 9 6 2 2 3 2 2" xfId="5175" xr:uid="{78DA6E47-741D-479E-A09D-E5012159D4E2}"/>
    <cellStyle name="Normal 9 6 2 2 3 3" xfId="4228" xr:uid="{D86360CE-C49E-413B-A98A-31F23C4E82AF}"/>
    <cellStyle name="Normal 9 6 2 2 3 3 2" xfId="5176" xr:uid="{773C5C09-4C51-4EE3-832B-23E30B948934}"/>
    <cellStyle name="Normal 9 6 2 2 3 4" xfId="4229" xr:uid="{D8BDAB49-69D0-490C-B15F-85E54A9BA7F6}"/>
    <cellStyle name="Normal 9 6 2 2 3 4 2" xfId="5177" xr:uid="{8BE0C502-6318-483A-A5C7-C7D6B19689EB}"/>
    <cellStyle name="Normal 9 6 2 2 3 5" xfId="5174" xr:uid="{2DC99A8E-E27C-4E8D-A86B-87FDE15FAE94}"/>
    <cellStyle name="Normal 9 6 2 2 4" xfId="4230" xr:uid="{05DB01FA-1A69-46CA-A074-69E2D309D10F}"/>
    <cellStyle name="Normal 9 6 2 2 4 2" xfId="5178" xr:uid="{9BA2F6B3-E31D-4874-9C67-039EB723AE6B}"/>
    <cellStyle name="Normal 9 6 2 2 5" xfId="4231" xr:uid="{2B4AB0C0-655D-4E9A-ACDA-29BDE19564F9}"/>
    <cellStyle name="Normal 9 6 2 2 5 2" xfId="5179" xr:uid="{972C6AA4-2749-4860-A08D-9CB1C511F89D}"/>
    <cellStyle name="Normal 9 6 2 2 6" xfId="4232" xr:uid="{63FCB88E-07DB-460A-A4D4-81445B171FC8}"/>
    <cellStyle name="Normal 9 6 2 2 6 2" xfId="5180" xr:uid="{F0CD4130-2CD3-45E2-9696-36AE9DF29C9C}"/>
    <cellStyle name="Normal 9 6 2 2 7" xfId="5169" xr:uid="{81EAA667-DDCF-4239-AC71-9D789466C34A}"/>
    <cellStyle name="Normal 9 6 2 3" xfId="887" xr:uid="{27783B34-C1B4-4FC3-88A2-70D3CA06FA1E}"/>
    <cellStyle name="Normal 9 6 2 3 2" xfId="2473" xr:uid="{F4443E64-733C-4E98-80AB-71DC9E5A1C95}"/>
    <cellStyle name="Normal 9 6 2 3 2 2" xfId="4233" xr:uid="{FAE7CF2D-2FA8-4605-B705-6019A8ED9BBF}"/>
    <cellStyle name="Normal 9 6 2 3 2 2 2" xfId="5183" xr:uid="{2B845E69-BA97-407E-BD86-4D31C896F74D}"/>
    <cellStyle name="Normal 9 6 2 3 2 3" xfId="4234" xr:uid="{82F18704-597F-45EC-A91F-64809E63949D}"/>
    <cellStyle name="Normal 9 6 2 3 2 3 2" xfId="5184" xr:uid="{1FDDB086-8B97-487E-A78C-AA2F480817DF}"/>
    <cellStyle name="Normal 9 6 2 3 2 4" xfId="4235" xr:uid="{B2B39919-C4CE-4C0F-871F-2F2CEED04D0F}"/>
    <cellStyle name="Normal 9 6 2 3 2 4 2" xfId="5185" xr:uid="{3EFCEDE5-E366-4588-82F2-1D659A8F4B70}"/>
    <cellStyle name="Normal 9 6 2 3 2 5" xfId="5182" xr:uid="{766DBD5C-C64D-44A0-A7E6-3BC952E29731}"/>
    <cellStyle name="Normal 9 6 2 3 3" xfId="4236" xr:uid="{3DDE29B8-E5E7-421F-B1D5-E709AE96678B}"/>
    <cellStyle name="Normal 9 6 2 3 3 2" xfId="5186" xr:uid="{42CAE4E6-F6E4-4014-B285-F7C427011419}"/>
    <cellStyle name="Normal 9 6 2 3 4" xfId="4237" xr:uid="{E42E6227-DFF9-491F-95EC-3F2734821D35}"/>
    <cellStyle name="Normal 9 6 2 3 4 2" xfId="5187" xr:uid="{C1AA576B-8790-4371-A96F-88D7C688517D}"/>
    <cellStyle name="Normal 9 6 2 3 5" xfId="4238" xr:uid="{CC588712-94D3-4DE8-900A-DA9C2BCEC9FE}"/>
    <cellStyle name="Normal 9 6 2 3 5 2" xfId="5188" xr:uid="{336392A8-2391-4FA9-9E26-8E883E92C807}"/>
    <cellStyle name="Normal 9 6 2 3 6" xfId="5181" xr:uid="{F036D912-A1EF-4011-9907-52CE520538E5}"/>
    <cellStyle name="Normal 9 6 2 4" xfId="2474" xr:uid="{512F7E1E-7AED-4E8B-AB8C-FBB24B7805E4}"/>
    <cellStyle name="Normal 9 6 2 4 2" xfId="4239" xr:uid="{8F6EBBB3-4299-4AF7-AF54-821C40A0F2AD}"/>
    <cellStyle name="Normal 9 6 2 4 2 2" xfId="5190" xr:uid="{353CE6F2-211D-40FA-99E3-2D8C714952F4}"/>
    <cellStyle name="Normal 9 6 2 4 3" xfId="4240" xr:uid="{3A8C50B8-2555-46F5-B623-4ACF057AC31F}"/>
    <cellStyle name="Normal 9 6 2 4 3 2" xfId="5191" xr:uid="{FBEC4C4E-1845-4F39-92AD-C639432D8A2A}"/>
    <cellStyle name="Normal 9 6 2 4 4" xfId="4241" xr:uid="{931A9C5F-11DC-485D-91D5-AA051BEA7397}"/>
    <cellStyle name="Normal 9 6 2 4 4 2" xfId="5192" xr:uid="{BB56B289-02DB-4652-8967-78C09561A877}"/>
    <cellStyle name="Normal 9 6 2 4 5" xfId="5189" xr:uid="{2DBE1F3E-253F-4ABD-AF2C-34C408FE184A}"/>
    <cellStyle name="Normal 9 6 2 5" xfId="4242" xr:uid="{0A59E036-B215-4271-B1AB-7C48746D06E4}"/>
    <cellStyle name="Normal 9 6 2 5 2" xfId="4243" xr:uid="{28A63D0D-23E8-4AD3-B1F2-E6EA97FE8BD1}"/>
    <cellStyle name="Normal 9 6 2 5 2 2" xfId="5194" xr:uid="{D7D3986E-A654-4204-BAC7-4170D25546C8}"/>
    <cellStyle name="Normal 9 6 2 5 3" xfId="4244" xr:uid="{7E3EDBB6-0BCE-47D5-A22F-691E7D1CC1D5}"/>
    <cellStyle name="Normal 9 6 2 5 3 2" xfId="5195" xr:uid="{6F78C56D-C410-4501-8F9A-CDCB6FE61D50}"/>
    <cellStyle name="Normal 9 6 2 5 4" xfId="4245" xr:uid="{FACA35F6-5FBA-491A-96FE-21C91C167331}"/>
    <cellStyle name="Normal 9 6 2 5 4 2" xfId="5196" xr:uid="{AD40A0EC-6DD5-467D-B17C-212B1A162456}"/>
    <cellStyle name="Normal 9 6 2 5 5" xfId="5193" xr:uid="{2F18E9FD-2D1C-4C78-85FE-940799191CB6}"/>
    <cellStyle name="Normal 9 6 2 6" xfId="4246" xr:uid="{94C36CCA-D9AC-4DBC-BED7-B2AD1808B90F}"/>
    <cellStyle name="Normal 9 6 2 6 2" xfId="5197" xr:uid="{3105F4E4-563A-416A-A0DE-FF78FE455B39}"/>
    <cellStyle name="Normal 9 6 2 7" xfId="4247" xr:uid="{518A2DA3-D1DB-422A-9A9D-B8B4ABE1A21D}"/>
    <cellStyle name="Normal 9 6 2 7 2" xfId="5198" xr:uid="{0040F459-857B-4B7A-8C9F-69EF6CBE45DF}"/>
    <cellStyle name="Normal 9 6 2 8" xfId="4248" xr:uid="{0D640136-44E6-4994-80D7-8083FA32DD22}"/>
    <cellStyle name="Normal 9 6 2 8 2" xfId="5199" xr:uid="{E1DCFD01-0121-4230-B020-3022CE757DF1}"/>
    <cellStyle name="Normal 9 6 2 9" xfId="5168" xr:uid="{97012E5B-58B1-4047-BD95-BDA476A2856B}"/>
    <cellStyle name="Normal 9 6 3" xfId="424" xr:uid="{AC060C97-56F5-4F1F-B925-4BC6F116C571}"/>
    <cellStyle name="Normal 9 6 3 2" xfId="888" xr:uid="{CD65E563-8BC1-4AA3-BD4F-701583AC6F0A}"/>
    <cellStyle name="Normal 9 6 3 2 2" xfId="889" xr:uid="{82D7A6DB-B75F-4AD3-88E0-B1C9C9B84825}"/>
    <cellStyle name="Normal 9 6 3 2 2 2" xfId="5202" xr:uid="{A36ED058-5442-4AD5-B843-8122EE8849B3}"/>
    <cellStyle name="Normal 9 6 3 2 3" xfId="4249" xr:uid="{F42C2730-C621-469A-85F5-7C6C3A437629}"/>
    <cellStyle name="Normal 9 6 3 2 3 2" xfId="5203" xr:uid="{379886DA-D2A5-440B-B6E0-04C993414D1E}"/>
    <cellStyle name="Normal 9 6 3 2 4" xfId="4250" xr:uid="{9A602529-B6DF-4B73-A11D-5901ADED8244}"/>
    <cellStyle name="Normal 9 6 3 2 4 2" xfId="5204" xr:uid="{4F9D0E57-732D-4595-95BB-C86BED56BD84}"/>
    <cellStyle name="Normal 9 6 3 2 5" xfId="5201" xr:uid="{431A65E5-FF98-4AA3-8706-3891428C77D3}"/>
    <cellStyle name="Normal 9 6 3 3" xfId="890" xr:uid="{41F9EA4A-F448-4CAC-9724-FA44A7496C36}"/>
    <cellStyle name="Normal 9 6 3 3 2" xfId="4251" xr:uid="{DF60B5E0-2D27-4318-B6F4-C2FBD6FCF774}"/>
    <cellStyle name="Normal 9 6 3 3 2 2" xfId="5206" xr:uid="{F0F31291-2C13-4B4D-A859-E5207363310A}"/>
    <cellStyle name="Normal 9 6 3 3 3" xfId="4252" xr:uid="{48CD5185-CD76-461A-BAB5-04AC1F3E5795}"/>
    <cellStyle name="Normal 9 6 3 3 3 2" xfId="5207" xr:uid="{9103EFCA-8013-4F9F-B658-2D6D19EA4F8B}"/>
    <cellStyle name="Normal 9 6 3 3 4" xfId="4253" xr:uid="{C12BC5CA-3259-4360-9B4D-DF6900B5E8A0}"/>
    <cellStyle name="Normal 9 6 3 3 4 2" xfId="5208" xr:uid="{94466189-036B-48BC-A73F-7BEA00A93F0A}"/>
    <cellStyle name="Normal 9 6 3 3 5" xfId="5205" xr:uid="{7C7D967B-D0D3-42EC-AE42-D364BFCD4A29}"/>
    <cellStyle name="Normal 9 6 3 4" xfId="4254" xr:uid="{203EB7D7-C067-4F19-867C-FE564A9436BF}"/>
    <cellStyle name="Normal 9 6 3 4 2" xfId="5209" xr:uid="{E9465375-57AA-42A2-9FDD-FA2979C9F556}"/>
    <cellStyle name="Normal 9 6 3 5" xfId="4255" xr:uid="{4FBC78CA-3646-46D5-B7C4-1F6B9FF8EDB6}"/>
    <cellStyle name="Normal 9 6 3 5 2" xfId="5210" xr:uid="{FDC5BCB6-92F1-43AE-8FD6-A7F9A81BAC02}"/>
    <cellStyle name="Normal 9 6 3 6" xfId="4256" xr:uid="{55086439-A325-4146-AF6C-5209149B8C1B}"/>
    <cellStyle name="Normal 9 6 3 6 2" xfId="5211" xr:uid="{CF30E45D-8A1D-4FC9-B4EC-FCA648209F3E}"/>
    <cellStyle name="Normal 9 6 3 7" xfId="5200" xr:uid="{8244AB2E-80DE-46B4-8607-A49CAD396AF4}"/>
    <cellStyle name="Normal 9 6 4" xfId="425" xr:uid="{D215B181-4AA7-4D66-A67E-2AF3435DFC39}"/>
    <cellStyle name="Normal 9 6 4 2" xfId="891" xr:uid="{F3B61E5D-A3AC-4BF6-AFD9-D6D55AF73184}"/>
    <cellStyle name="Normal 9 6 4 2 2" xfId="4257" xr:uid="{41BB8986-3DDC-4C6B-9463-34949DD3303D}"/>
    <cellStyle name="Normal 9 6 4 2 2 2" xfId="5214" xr:uid="{D61B919F-4E94-4F5A-B8B5-E85CFCB5F3E9}"/>
    <cellStyle name="Normal 9 6 4 2 3" xfId="4258" xr:uid="{2A9DA2AB-7D61-4FF8-9747-59033FB7AFC7}"/>
    <cellStyle name="Normal 9 6 4 2 3 2" xfId="5215" xr:uid="{FAAD5785-CBE5-4552-BB6A-74E633BBD00F}"/>
    <cellStyle name="Normal 9 6 4 2 4" xfId="4259" xr:uid="{87F7DE1F-108A-4DF0-9F02-48B276D57E0C}"/>
    <cellStyle name="Normal 9 6 4 2 4 2" xfId="5216" xr:uid="{32DD9DC4-2DE7-4EB3-9091-FF50EF8DD239}"/>
    <cellStyle name="Normal 9 6 4 2 5" xfId="5213" xr:uid="{FD4E071B-A2F5-4096-A993-42105FBB784B}"/>
    <cellStyle name="Normal 9 6 4 3" xfId="4260" xr:uid="{32882F3B-51D0-4813-BB8D-B53C49735F40}"/>
    <cellStyle name="Normal 9 6 4 3 2" xfId="5217" xr:uid="{DD7C6905-E025-4653-A0EC-BB30E91F22B2}"/>
    <cellStyle name="Normal 9 6 4 4" xfId="4261" xr:uid="{CFB0E597-3099-40DE-A87B-9579303E58B6}"/>
    <cellStyle name="Normal 9 6 4 4 2" xfId="5218" xr:uid="{B90F96D0-6842-4B25-9F99-9541030B6ACC}"/>
    <cellStyle name="Normal 9 6 4 5" xfId="4262" xr:uid="{6DB18790-C122-4794-9656-A946BEDBFAFD}"/>
    <cellStyle name="Normal 9 6 4 5 2" xfId="5219" xr:uid="{13680F3C-D4F2-44FD-BABC-64729E492D63}"/>
    <cellStyle name="Normal 9 6 4 6" xfId="5212" xr:uid="{D82C5E18-60EF-474A-BA8A-22494E5EDF5D}"/>
    <cellStyle name="Normal 9 6 5" xfId="892" xr:uid="{D647FDEC-78F7-4AB6-BF61-72F448487C1D}"/>
    <cellStyle name="Normal 9 6 5 2" xfId="4263" xr:uid="{B2A889B0-7960-41BA-99BC-29459F522994}"/>
    <cellStyle name="Normal 9 6 5 2 2" xfId="5221" xr:uid="{EF184A31-FF99-4079-8A38-5CBD56587F64}"/>
    <cellStyle name="Normal 9 6 5 3" xfId="4264" xr:uid="{4FFA84EB-FC4E-4620-BC18-0A7DA686AEC2}"/>
    <cellStyle name="Normal 9 6 5 3 2" xfId="5222" xr:uid="{181BBFE8-6FF8-44EF-BCD4-D6D2759A4BC6}"/>
    <cellStyle name="Normal 9 6 5 4" xfId="4265" xr:uid="{E0D2708C-8D7C-4E94-B78C-F06A5C330264}"/>
    <cellStyle name="Normal 9 6 5 4 2" xfId="5223" xr:uid="{3D193A91-1B6E-4199-A8CD-0701A86AA1F4}"/>
    <cellStyle name="Normal 9 6 5 5" xfId="5220" xr:uid="{FC43ED08-531F-4FC9-A2DD-FE0E4C83252F}"/>
    <cellStyle name="Normal 9 6 6" xfId="4266" xr:uid="{FBB4C6BD-7AC2-4D15-B28D-96D7A866261A}"/>
    <cellStyle name="Normal 9 6 6 2" xfId="4267" xr:uid="{402E9208-1FDD-45CB-99A7-FCA3E462FFE5}"/>
    <cellStyle name="Normal 9 6 6 2 2" xfId="5225" xr:uid="{FA98C2A5-CC34-4872-AB90-BC4CA1D691C8}"/>
    <cellStyle name="Normal 9 6 6 3" xfId="4268" xr:uid="{3289E636-4B03-49C3-84BB-9CF59432904B}"/>
    <cellStyle name="Normal 9 6 6 3 2" xfId="5226" xr:uid="{FDC73B1C-E9CD-489D-91D9-59FFA69C14B1}"/>
    <cellStyle name="Normal 9 6 6 4" xfId="4269" xr:uid="{29E41827-1F04-47B6-B332-4FF148D227AB}"/>
    <cellStyle name="Normal 9 6 6 4 2" xfId="5227" xr:uid="{B0191EF2-B5A7-43E4-9998-6F2EEA14CA4F}"/>
    <cellStyle name="Normal 9 6 6 5" xfId="5224" xr:uid="{595A4C95-7B48-4BE3-BF2A-D3515413723F}"/>
    <cellStyle name="Normal 9 6 7" xfId="4270" xr:uid="{A6E2DF79-9484-43DE-AEC4-6795D17AB4D9}"/>
    <cellStyle name="Normal 9 6 7 2" xfId="5228" xr:uid="{D3DB4A24-E515-4C38-AED7-40F778594D17}"/>
    <cellStyle name="Normal 9 6 8" xfId="4271" xr:uid="{C2013F5F-A148-42EB-A461-E2E93D9AE585}"/>
    <cellStyle name="Normal 9 6 8 2" xfId="5229" xr:uid="{F00257E6-2BEB-447D-AA35-B59971CD675C}"/>
    <cellStyle name="Normal 9 6 9" xfId="4272" xr:uid="{2740BFA3-2445-4222-AA65-537CF803D395}"/>
    <cellStyle name="Normal 9 6 9 2" xfId="5230" xr:uid="{849A05E2-2AB9-460E-A950-CA874A18BF9A}"/>
    <cellStyle name="Normal 9 7" xfId="182" xr:uid="{689D5FA8-5237-432F-B447-ECC9C8CCA27E}"/>
    <cellStyle name="Normal 9 7 2" xfId="426" xr:uid="{BB526B14-7205-4EC4-919F-ED06ED6954B8}"/>
    <cellStyle name="Normal 9 7 2 2" xfId="893" xr:uid="{00E7E990-37CB-4B25-B422-62A00AD7190E}"/>
    <cellStyle name="Normal 9 7 2 2 2" xfId="2475" xr:uid="{403ACE69-EE4E-4FCB-A19F-DAFE2CD2D864}"/>
    <cellStyle name="Normal 9 7 2 2 2 2" xfId="2476" xr:uid="{82E0B9A0-5B01-479D-802E-551D1A3566F2}"/>
    <cellStyle name="Normal 9 7 2 2 2 2 2" xfId="5235" xr:uid="{49595998-7FCD-47EE-9159-CA3062AE2E6B}"/>
    <cellStyle name="Normal 9 7 2 2 2 3" xfId="5234" xr:uid="{CFF44C5E-18C2-4D65-A8F9-26CE93ED56BB}"/>
    <cellStyle name="Normal 9 7 2 2 3" xfId="2477" xr:uid="{3CBDA9B4-2A86-46A7-8A23-1709C86BFC5A}"/>
    <cellStyle name="Normal 9 7 2 2 3 2" xfId="5236" xr:uid="{6F5D353C-D5C5-40B3-A6CF-53F41860B938}"/>
    <cellStyle name="Normal 9 7 2 2 4" xfId="4273" xr:uid="{E7362040-7127-4FA4-B48D-21112EB3FDC3}"/>
    <cellStyle name="Normal 9 7 2 2 4 2" xfId="5237" xr:uid="{B6695411-C115-4C24-B431-938F44BEDBDA}"/>
    <cellStyle name="Normal 9 7 2 2 5" xfId="5233" xr:uid="{4C247A1F-1416-47C3-B0E7-63E334D03BCA}"/>
    <cellStyle name="Normal 9 7 2 3" xfId="2478" xr:uid="{AB83F277-4ED6-41FC-BDA9-5773833FED06}"/>
    <cellStyle name="Normal 9 7 2 3 2" xfId="2479" xr:uid="{8154B0DF-783B-4406-897A-F59A5A59CD73}"/>
    <cellStyle name="Normal 9 7 2 3 2 2" xfId="5239" xr:uid="{2E9D5A26-B343-4AC0-A958-D07EBE18BE26}"/>
    <cellStyle name="Normal 9 7 2 3 3" xfId="4274" xr:uid="{3F11BC66-7DDC-49D5-BE9E-7B7802B8B25E}"/>
    <cellStyle name="Normal 9 7 2 3 3 2" xfId="5240" xr:uid="{1DD9A016-D0BC-4C52-89C0-2CB4B5D4C49A}"/>
    <cellStyle name="Normal 9 7 2 3 4" xfId="4275" xr:uid="{7C46047F-D70C-48E5-A6D8-F663B358DA40}"/>
    <cellStyle name="Normal 9 7 2 3 4 2" xfId="5241" xr:uid="{7CDD593A-3D9F-419F-A865-7A8A0F4F701C}"/>
    <cellStyle name="Normal 9 7 2 3 5" xfId="5238" xr:uid="{60FBEE68-066F-46B7-80FF-65F41CE8ACC8}"/>
    <cellStyle name="Normal 9 7 2 4" xfId="2480" xr:uid="{2DED27F3-686B-45EE-90EB-E949E03C8F8A}"/>
    <cellStyle name="Normal 9 7 2 4 2" xfId="5242" xr:uid="{84C58D62-7CE4-40AF-BD66-79FD306F8D49}"/>
    <cellStyle name="Normal 9 7 2 5" xfId="4276" xr:uid="{CD644630-50C7-42A5-9C14-FE080AFCF383}"/>
    <cellStyle name="Normal 9 7 2 5 2" xfId="5243" xr:uid="{61CAEDD8-7361-4FA3-A609-C6A1D3D4C390}"/>
    <cellStyle name="Normal 9 7 2 6" xfId="4277" xr:uid="{687C1B66-DD92-4B27-A4B3-06F8EDCAB3E0}"/>
    <cellStyle name="Normal 9 7 2 6 2" xfId="5244" xr:uid="{65B629DB-CCFA-48F2-AB17-EC40A30B5009}"/>
    <cellStyle name="Normal 9 7 2 7" xfId="5232" xr:uid="{542903B4-0113-4572-A30B-564E2845784C}"/>
    <cellStyle name="Normal 9 7 3" xfId="894" xr:uid="{B642145A-7ADA-4A51-857B-B5C6E644849C}"/>
    <cellStyle name="Normal 9 7 3 2" xfId="2481" xr:uid="{30F39A5D-4D2F-4467-A7C7-8285776550CA}"/>
    <cellStyle name="Normal 9 7 3 2 2" xfId="2482" xr:uid="{BECFBE27-558B-4025-83B0-63282032E42B}"/>
    <cellStyle name="Normal 9 7 3 2 2 2" xfId="5247" xr:uid="{DD100727-8F60-4426-941B-8F88C4C55BE5}"/>
    <cellStyle name="Normal 9 7 3 2 3" xfId="4278" xr:uid="{4E14C52A-A24D-4E55-9307-A7019CC5DFA3}"/>
    <cellStyle name="Normal 9 7 3 2 3 2" xfId="5248" xr:uid="{738B0A38-747F-45CA-A16F-DF3054CB99C0}"/>
    <cellStyle name="Normal 9 7 3 2 4" xfId="4279" xr:uid="{129A1AA0-AB61-457E-B1E7-2F0B4B2811D7}"/>
    <cellStyle name="Normal 9 7 3 2 4 2" xfId="5249" xr:uid="{6277C794-4A93-4295-B52D-88DD3288658C}"/>
    <cellStyle name="Normal 9 7 3 2 5" xfId="5246" xr:uid="{93D1995E-A23B-42BC-AE46-9799CAE65E91}"/>
    <cellStyle name="Normal 9 7 3 3" xfId="2483" xr:uid="{0F1070C1-8281-4BFA-837E-F871CAFA1E1A}"/>
    <cellStyle name="Normal 9 7 3 3 2" xfId="5250" xr:uid="{591A6BD3-7058-459C-A37A-0CEA15B433EC}"/>
    <cellStyle name="Normal 9 7 3 4" xfId="4280" xr:uid="{FB269285-ADFA-4ECE-8B9A-DF1A69820AAF}"/>
    <cellStyle name="Normal 9 7 3 4 2" xfId="5251" xr:uid="{569B81C5-B6E6-4BFB-AAAB-120E0834A8E8}"/>
    <cellStyle name="Normal 9 7 3 5" xfId="4281" xr:uid="{632D2C82-58E8-4469-AB36-1620202415A1}"/>
    <cellStyle name="Normal 9 7 3 5 2" xfId="5252" xr:uid="{20F1835B-B738-4A85-88E9-8D200FB77429}"/>
    <cellStyle name="Normal 9 7 3 6" xfId="5245" xr:uid="{C6F1C577-39B3-473A-BA35-4359DF09DF44}"/>
    <cellStyle name="Normal 9 7 4" xfId="2484" xr:uid="{52FC0BB4-34A7-4140-BAFA-6231929DA803}"/>
    <cellStyle name="Normal 9 7 4 2" xfId="2485" xr:uid="{CB687879-36DF-449C-B2B4-DD755938772A}"/>
    <cellStyle name="Normal 9 7 4 2 2" xfId="5254" xr:uid="{00B5EF78-7B48-429C-9E77-91FE01E40FF9}"/>
    <cellStyle name="Normal 9 7 4 3" xfId="4282" xr:uid="{5FC037BE-08B4-44FF-BD26-E1A086C8996B}"/>
    <cellStyle name="Normal 9 7 4 3 2" xfId="5255" xr:uid="{A5E3F025-92E5-4321-82F0-BEEFBDF7A7A0}"/>
    <cellStyle name="Normal 9 7 4 4" xfId="4283" xr:uid="{D276140E-1C3B-4455-B794-479AD55023FD}"/>
    <cellStyle name="Normal 9 7 4 4 2" xfId="5256" xr:uid="{A4769450-D283-4172-8048-517309CEA14C}"/>
    <cellStyle name="Normal 9 7 4 5" xfId="5253" xr:uid="{4D41D0B5-5E0C-44AE-805C-9732FF6C5A9C}"/>
    <cellStyle name="Normal 9 7 5" xfId="2486" xr:uid="{38DFD0BB-0B4F-48DC-8F9A-0F14BF06DAA1}"/>
    <cellStyle name="Normal 9 7 5 2" xfId="4284" xr:uid="{1D81388E-98A2-4A54-9F90-9B27526CCC17}"/>
    <cellStyle name="Normal 9 7 5 2 2" xfId="5258" xr:uid="{1F2D6C93-446C-4F9A-B487-3DB87F3A0A07}"/>
    <cellStyle name="Normal 9 7 5 3" xfId="4285" xr:uid="{DA3754FD-D074-44BD-A3AE-E4990AEA4CE2}"/>
    <cellStyle name="Normal 9 7 5 3 2" xfId="5259" xr:uid="{335F78CC-FE67-4C8A-9A9D-FC6FF37CDE24}"/>
    <cellStyle name="Normal 9 7 5 4" xfId="4286" xr:uid="{A17E4C88-9D7F-4EF9-A247-207BD9DBA52A}"/>
    <cellStyle name="Normal 9 7 5 4 2" xfId="5260" xr:uid="{B853B490-B6A1-484A-B515-1C6162F9E7C0}"/>
    <cellStyle name="Normal 9 7 5 5" xfId="5257" xr:uid="{B041F24C-C3FC-45DB-86B6-9F747F4F6109}"/>
    <cellStyle name="Normal 9 7 6" xfId="4287" xr:uid="{7A34ED9C-9EBA-4D5A-BF83-6110D542CB63}"/>
    <cellStyle name="Normal 9 7 6 2" xfId="5261" xr:uid="{DAAE68CD-6D41-4E95-A763-476AE734AC9E}"/>
    <cellStyle name="Normal 9 7 7" xfId="4288" xr:uid="{531BE5D6-5C36-409C-88D3-8FAE859893B7}"/>
    <cellStyle name="Normal 9 7 7 2" xfId="5262" xr:uid="{8B50F67F-83D3-4836-BE9B-69224AF90880}"/>
    <cellStyle name="Normal 9 7 8" xfId="4289" xr:uid="{91522319-5971-42E6-AF04-12FF70E2EA01}"/>
    <cellStyle name="Normal 9 7 8 2" xfId="5263" xr:uid="{B555B17D-9BDF-4007-B109-965B9A1CD307}"/>
    <cellStyle name="Normal 9 7 9" xfId="5231" xr:uid="{8BDEC358-EC2F-44C0-A616-69FF51B97A6D}"/>
    <cellStyle name="Normal 9 8" xfId="427" xr:uid="{4EA8BF39-290D-46DC-9241-8906AFBE1564}"/>
    <cellStyle name="Normal 9 8 2" xfId="895" xr:uid="{B5BB6FC0-FAFA-4E50-A5CE-51FABC772A78}"/>
    <cellStyle name="Normal 9 8 2 2" xfId="896" xr:uid="{18FA8B83-8B98-403D-BAB9-2FBA59DECCDA}"/>
    <cellStyle name="Normal 9 8 2 2 2" xfId="2487" xr:uid="{C914C713-AFC4-4AFB-8DD1-6496E26161CD}"/>
    <cellStyle name="Normal 9 8 2 2 2 2" xfId="5267" xr:uid="{30055878-8162-4C09-8DAB-C7531D9ACC7D}"/>
    <cellStyle name="Normal 9 8 2 2 3" xfId="4290" xr:uid="{4F1D6B9F-79F8-4F09-9FBF-557B553CBC79}"/>
    <cellStyle name="Normal 9 8 2 2 3 2" xfId="5268" xr:uid="{CE821871-6867-4B34-8893-1CC26B5C3C63}"/>
    <cellStyle name="Normal 9 8 2 2 4" xfId="4291" xr:uid="{B7680D48-BE7D-4394-8104-E7824E8A5B73}"/>
    <cellStyle name="Normal 9 8 2 2 4 2" xfId="5269" xr:uid="{51D46778-48EA-43B5-961B-DFA6B569EDF8}"/>
    <cellStyle name="Normal 9 8 2 2 5" xfId="5266" xr:uid="{B1DAB411-426F-4DC6-98AD-84086590B6E5}"/>
    <cellStyle name="Normal 9 8 2 3" xfId="2488" xr:uid="{A122424C-B9CB-4E0D-B150-5F3CA3FE89F2}"/>
    <cellStyle name="Normal 9 8 2 3 2" xfId="5270" xr:uid="{18A54FB7-3F11-4896-B003-23FD1AFE4466}"/>
    <cellStyle name="Normal 9 8 2 4" xfId="4292" xr:uid="{50D38C82-0A45-4F02-A078-DE277FFBD4D0}"/>
    <cellStyle name="Normal 9 8 2 4 2" xfId="5271" xr:uid="{F85D3BE5-1805-4C4A-88DE-AD58847992E7}"/>
    <cellStyle name="Normal 9 8 2 5" xfId="4293" xr:uid="{4381BBDE-0FFC-4039-925B-D4B5BB761D8A}"/>
    <cellStyle name="Normal 9 8 2 5 2" xfId="5272" xr:uid="{39BF72B3-7B52-4376-882B-F4FE3FBE276C}"/>
    <cellStyle name="Normal 9 8 2 6" xfId="5265" xr:uid="{18E3DAE1-677A-4F44-865F-4952ACD593D9}"/>
    <cellStyle name="Normal 9 8 3" xfId="897" xr:uid="{67834443-4E3F-4DAE-BEBF-229ABDC10580}"/>
    <cellStyle name="Normal 9 8 3 2" xfId="2489" xr:uid="{89255AFE-E129-4BE0-9945-9819425E94F1}"/>
    <cellStyle name="Normal 9 8 3 2 2" xfId="5274" xr:uid="{CB805B8B-8591-4BE6-92EE-298A2CDFF5D2}"/>
    <cellStyle name="Normal 9 8 3 3" xfId="4294" xr:uid="{528C76E0-3D90-4531-B5F7-18C1222F3655}"/>
    <cellStyle name="Normal 9 8 3 3 2" xfId="5275" xr:uid="{6494B643-E328-4BB9-99D2-BB63387ED78A}"/>
    <cellStyle name="Normal 9 8 3 4" xfId="4295" xr:uid="{BAB3D67F-6163-481F-B964-E732FC60BD74}"/>
    <cellStyle name="Normal 9 8 3 4 2" xfId="5276" xr:uid="{0F6C1084-5A09-4CC8-A98E-5A6251755438}"/>
    <cellStyle name="Normal 9 8 3 5" xfId="5273" xr:uid="{53962569-3CBA-4590-8D64-9603DA731758}"/>
    <cellStyle name="Normal 9 8 4" xfId="2490" xr:uid="{399BEF17-0E1F-49FB-B9FC-70CC3DF39C84}"/>
    <cellStyle name="Normal 9 8 4 2" xfId="4296" xr:uid="{BCF2674F-F0D2-4758-B6CC-FACCE1D19CAD}"/>
    <cellStyle name="Normal 9 8 4 2 2" xfId="5278" xr:uid="{17648D99-52B2-41CB-ABAA-0A3AC591B302}"/>
    <cellStyle name="Normal 9 8 4 3" xfId="4297" xr:uid="{D064E8FD-3D15-4AAE-9DA5-83760F8B0842}"/>
    <cellStyle name="Normal 9 8 4 3 2" xfId="5279" xr:uid="{F29DC36D-62AB-4D29-B18E-A22414AD722D}"/>
    <cellStyle name="Normal 9 8 4 4" xfId="4298" xr:uid="{547B567B-5D6D-4133-BEE2-38A87CD3C698}"/>
    <cellStyle name="Normal 9 8 4 4 2" xfId="5280" xr:uid="{16F70C5F-AA70-43EE-9AB9-CE3BD3554A7F}"/>
    <cellStyle name="Normal 9 8 4 5" xfId="5277" xr:uid="{DAFD3D9C-BCBF-40CE-91FE-3AFCBCDFAF8C}"/>
    <cellStyle name="Normal 9 8 5" xfId="4299" xr:uid="{CB0DBBC4-2DE4-4103-B316-573E7B933018}"/>
    <cellStyle name="Normal 9 8 5 2" xfId="5281" xr:uid="{68DA8CEE-F390-467E-BDF9-FDC50294A591}"/>
    <cellStyle name="Normal 9 8 6" xfId="4300" xr:uid="{FDB5889A-2BCC-4F91-BFC6-578D74264658}"/>
    <cellStyle name="Normal 9 8 6 2" xfId="5282" xr:uid="{B8005229-16C2-46A5-96B0-2FEBE32D0D6B}"/>
    <cellStyle name="Normal 9 8 7" xfId="4301" xr:uid="{7DD5CCE2-1EF4-4C5F-B7FA-B56ED0DD359D}"/>
    <cellStyle name="Normal 9 8 7 2" xfId="5283" xr:uid="{35A3E8F1-95EE-4F22-BFFE-C77FC9202743}"/>
    <cellStyle name="Normal 9 8 8" xfId="5264" xr:uid="{E6F7D351-36A6-4E7C-82F3-390D16084929}"/>
    <cellStyle name="Normal 9 9" xfId="428" xr:uid="{8190C705-84F2-4A93-8677-082E13683E92}"/>
    <cellStyle name="Normal 9 9 2" xfId="898" xr:uid="{39F73E26-2437-40D5-81A8-13A31592CC9E}"/>
    <cellStyle name="Normal 9 9 2 2" xfId="2491" xr:uid="{3E525CB0-C424-4FAE-9C62-0BA6AA7736DD}"/>
    <cellStyle name="Normal 9 9 2 2 2" xfId="5286" xr:uid="{B3B4ABAD-6416-4359-9D39-2E549CB8D50A}"/>
    <cellStyle name="Normal 9 9 2 3" xfId="4302" xr:uid="{4F189540-7E82-436A-BBBF-4CA6238550AC}"/>
    <cellStyle name="Normal 9 9 2 3 2" xfId="5287" xr:uid="{313FB907-7771-4B91-AA7D-B11B66EF0CE8}"/>
    <cellStyle name="Normal 9 9 2 4" xfId="4303" xr:uid="{7DFB69E4-DDC5-46D3-9EC1-01144457DC37}"/>
    <cellStyle name="Normal 9 9 2 4 2" xfId="5288" xr:uid="{218E427C-A052-4B04-ABA5-2C3CABADC7EC}"/>
    <cellStyle name="Normal 9 9 2 5" xfId="5285" xr:uid="{A0A82B50-1C05-48D6-BC09-EC71177FDC6F}"/>
    <cellStyle name="Normal 9 9 3" xfId="2492" xr:uid="{01F09E55-4926-4A36-972B-2311F00C1B94}"/>
    <cellStyle name="Normal 9 9 3 2" xfId="4304" xr:uid="{7E0058E6-3CFC-4464-B506-232882DFE786}"/>
    <cellStyle name="Normal 9 9 3 2 2" xfId="5290" xr:uid="{01DF36DB-0018-4034-B841-BABF548AC974}"/>
    <cellStyle name="Normal 9 9 3 3" xfId="4305" xr:uid="{1DE285DF-5460-4BCF-AF78-2843AD955AE9}"/>
    <cellStyle name="Normal 9 9 3 3 2" xfId="5291" xr:uid="{6A0FB5F0-E31A-4B66-A99F-C626A4EC944D}"/>
    <cellStyle name="Normal 9 9 3 4" xfId="4306" xr:uid="{E184ABDD-5EE4-4167-A84C-67D4919E73A5}"/>
    <cellStyle name="Normal 9 9 3 4 2" xfId="5292" xr:uid="{CB17C7CC-C922-46CA-A015-1E449C3E3971}"/>
    <cellStyle name="Normal 9 9 3 5" xfId="5289" xr:uid="{0F22A370-3DE6-432A-B6C9-C657631B19AA}"/>
    <cellStyle name="Normal 9 9 4" xfId="4307" xr:uid="{903C586B-5E50-4E7A-B3BC-B519036B71AF}"/>
    <cellStyle name="Normal 9 9 4 2" xfId="5293" xr:uid="{1441FB9F-0888-47B6-A1DA-32326FE93418}"/>
    <cellStyle name="Normal 9 9 5" xfId="4308" xr:uid="{D01C8063-C209-4D10-8387-56FB16360FDD}"/>
    <cellStyle name="Normal 9 9 5 2" xfId="5294" xr:uid="{3B476A35-6979-419F-B3A4-E3AEE76A31A3}"/>
    <cellStyle name="Normal 9 9 6" xfId="4309" xr:uid="{C291A6C6-1517-459B-9A3D-088D6708937F}"/>
    <cellStyle name="Normal 9 9 6 2" xfId="5295" xr:uid="{206BE592-3098-4C3F-9DD3-03B6E2133ADD}"/>
    <cellStyle name="Normal 9 9 7" xfId="5284" xr:uid="{48DA16A4-B5C2-42CC-AEE1-39A0853E25CD}"/>
    <cellStyle name="Percent 2" xfId="183" xr:uid="{104F3073-8E87-4680-8EA4-0973FEA6DE0F}"/>
    <cellStyle name="Percent 2 2" xfId="5296" xr:uid="{E48EC7A9-F0A2-40BE-8050-3EEA0361605A}"/>
    <cellStyle name="Гиперссылка 2" xfId="4" xr:uid="{49BAA0F8-B3D3-41B5-87DD-435502328B29}"/>
    <cellStyle name="Гиперссылка 2 2" xfId="5297" xr:uid="{D37EF184-0C8F-4369-A6F8-7ED49F390E4D}"/>
    <cellStyle name="Обычный 2" xfId="1" xr:uid="{A3CD5D5E-4502-4158-8112-08CDD679ACF5}"/>
    <cellStyle name="Обычный 2 2" xfId="5" xr:uid="{D19F253E-EE9B-4476-9D91-2EE3A6D7A3DC}"/>
    <cellStyle name="Обычный 2 2 2" xfId="5299" xr:uid="{67745F74-2CF6-41C8-AEF0-46088EC035BA}"/>
    <cellStyle name="Обычный 2 3" xfId="5298" xr:uid="{B90776BB-A749-43FF-8DE3-5E87857BD466}"/>
    <cellStyle name="常规_Sheet1_1" xfId="4411" xr:uid="{AB0F8382-FB92-44DB-B6DD-0183F4A7916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51BF8-DAF9-416B-88E1-3AA400544F57}">
  <sheetPr codeName="shInvoice1">
    <tabColor rgb="FFFFFF00"/>
  </sheetPr>
  <dimension ref="A1:K151"/>
  <sheetViews>
    <sheetView tabSelected="1" zoomScale="90" zoomScaleNormal="90" workbookViewId="0">
      <selection activeCell="S29" sqref="S29"/>
    </sheetView>
  </sheetViews>
  <sheetFormatPr defaultColWidth="9.140625" defaultRowHeight="12.75" outlineLevelRow="1"/>
  <cols>
    <col min="1" max="1" width="1.5703125" style="2" customWidth="1"/>
    <col min="2" max="2" width="5.7109375" style="2" customWidth="1"/>
    <col min="3" max="3" width="12.85546875" style="2" customWidth="1"/>
    <col min="4" max="4" width="10.5703125" style="2" hidden="1" customWidth="1"/>
    <col min="5" max="5" width="17.140625" style="2" customWidth="1"/>
    <col min="6" max="6" width="8.85546875" style="2" customWidth="1"/>
    <col min="7"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7" t="s">
        <v>134</v>
      </c>
      <c r="C2" s="122"/>
      <c r="D2" s="122"/>
      <c r="E2" s="122"/>
      <c r="F2" s="122"/>
      <c r="G2" s="122"/>
      <c r="H2" s="122"/>
      <c r="I2" s="122"/>
      <c r="J2" s="128" t="s">
        <v>140</v>
      </c>
      <c r="K2" s="115"/>
    </row>
    <row r="3" spans="1:11">
      <c r="A3" s="114"/>
      <c r="B3" s="124" t="s">
        <v>135</v>
      </c>
      <c r="C3" s="122"/>
      <c r="D3" s="122"/>
      <c r="E3" s="122"/>
      <c r="F3" s="122"/>
      <c r="G3" s="122"/>
      <c r="H3" s="122"/>
      <c r="I3" s="122"/>
      <c r="J3" s="122"/>
      <c r="K3" s="115"/>
    </row>
    <row r="4" spans="1:11">
      <c r="A4" s="114"/>
      <c r="B4" s="124" t="s">
        <v>136</v>
      </c>
      <c r="C4" s="122"/>
      <c r="D4" s="122"/>
      <c r="E4" s="122"/>
      <c r="F4" s="122"/>
      <c r="G4" s="122"/>
      <c r="H4" s="122"/>
      <c r="I4" s="122"/>
      <c r="J4" s="122"/>
      <c r="K4" s="115"/>
    </row>
    <row r="5" spans="1:11">
      <c r="A5" s="114"/>
      <c r="B5" s="124" t="s">
        <v>137</v>
      </c>
      <c r="C5" s="122"/>
      <c r="D5" s="122"/>
      <c r="E5" s="122"/>
      <c r="F5" s="122"/>
      <c r="G5" s="122"/>
      <c r="H5" s="122"/>
      <c r="I5" s="122"/>
      <c r="J5" s="122"/>
      <c r="K5" s="115"/>
    </row>
    <row r="6" spans="1:11">
      <c r="A6" s="114"/>
      <c r="B6" s="124" t="s">
        <v>138</v>
      </c>
      <c r="C6" s="122"/>
      <c r="D6" s="122"/>
      <c r="E6" s="122"/>
      <c r="F6" s="122"/>
      <c r="G6" s="122"/>
      <c r="H6" s="122"/>
      <c r="I6" s="122"/>
      <c r="J6" s="122"/>
      <c r="K6" s="115"/>
    </row>
    <row r="7" spans="1:11">
      <c r="A7" s="114"/>
      <c r="B7" s="124" t="s">
        <v>139</v>
      </c>
      <c r="C7" s="122"/>
      <c r="D7" s="122"/>
      <c r="E7" s="122"/>
      <c r="F7" s="122"/>
      <c r="G7" s="122"/>
      <c r="H7" s="122"/>
      <c r="I7" s="122"/>
      <c r="J7" s="122"/>
      <c r="K7" s="115"/>
    </row>
    <row r="8" spans="1:11">
      <c r="A8" s="114"/>
      <c r="B8" s="122"/>
      <c r="C8" s="122"/>
      <c r="D8" s="122"/>
      <c r="E8" s="122"/>
      <c r="F8" s="122"/>
      <c r="G8" s="122"/>
      <c r="H8" s="122"/>
      <c r="I8" s="122"/>
      <c r="J8" s="122"/>
      <c r="K8" s="115"/>
    </row>
    <row r="9" spans="1:11">
      <c r="A9" s="114"/>
      <c r="B9" s="101" t="s">
        <v>0</v>
      </c>
      <c r="C9" s="102"/>
      <c r="D9" s="102"/>
      <c r="E9" s="102"/>
      <c r="F9" s="103"/>
      <c r="G9" s="98"/>
      <c r="H9" s="99" t="s">
        <v>7</v>
      </c>
      <c r="I9" s="122"/>
      <c r="J9" s="99" t="s">
        <v>195</v>
      </c>
      <c r="K9" s="115"/>
    </row>
    <row r="10" spans="1:11" ht="15" customHeight="1">
      <c r="A10" s="114"/>
      <c r="B10" s="114" t="s">
        <v>710</v>
      </c>
      <c r="C10" s="122"/>
      <c r="D10" s="122"/>
      <c r="E10" s="122"/>
      <c r="F10" s="115"/>
      <c r="G10" s="116"/>
      <c r="H10" s="116" t="s">
        <v>710</v>
      </c>
      <c r="I10" s="122"/>
      <c r="J10" s="147">
        <v>53596</v>
      </c>
      <c r="K10" s="115"/>
    </row>
    <row r="11" spans="1:11">
      <c r="A11" s="114"/>
      <c r="B11" s="114" t="s">
        <v>711</v>
      </c>
      <c r="C11" s="122"/>
      <c r="D11" s="122"/>
      <c r="E11" s="122"/>
      <c r="F11" s="115"/>
      <c r="G11" s="116"/>
      <c r="H11" s="116" t="s">
        <v>711</v>
      </c>
      <c r="I11" s="122"/>
      <c r="J11" s="148"/>
      <c r="K11" s="115"/>
    </row>
    <row r="12" spans="1:11">
      <c r="A12" s="114"/>
      <c r="B12" s="114" t="s">
        <v>712</v>
      </c>
      <c r="C12" s="122"/>
      <c r="D12" s="122"/>
      <c r="E12" s="122"/>
      <c r="F12" s="115"/>
      <c r="G12" s="116"/>
      <c r="H12" s="116" t="s">
        <v>712</v>
      </c>
      <c r="I12" s="122"/>
      <c r="J12" s="122"/>
      <c r="K12" s="115"/>
    </row>
    <row r="13" spans="1:11">
      <c r="A13" s="114"/>
      <c r="B13" s="114" t="s">
        <v>713</v>
      </c>
      <c r="C13" s="122"/>
      <c r="D13" s="122"/>
      <c r="E13" s="122"/>
      <c r="F13" s="115"/>
      <c r="G13" s="116"/>
      <c r="H13" s="116" t="s">
        <v>713</v>
      </c>
      <c r="I13" s="122"/>
      <c r="J13" s="99" t="s">
        <v>11</v>
      </c>
      <c r="K13" s="115"/>
    </row>
    <row r="14" spans="1:11" ht="15" customHeight="1">
      <c r="A14" s="114"/>
      <c r="B14" s="114" t="s">
        <v>152</v>
      </c>
      <c r="C14" s="122"/>
      <c r="D14" s="122"/>
      <c r="E14" s="122"/>
      <c r="F14" s="115"/>
      <c r="G14" s="116"/>
      <c r="H14" s="116" t="s">
        <v>152</v>
      </c>
      <c r="I14" s="122"/>
      <c r="J14" s="149">
        <v>45364</v>
      </c>
      <c r="K14" s="115"/>
    </row>
    <row r="15" spans="1:11" ht="15" customHeight="1">
      <c r="A15" s="114"/>
      <c r="B15" s="6" t="s">
        <v>6</v>
      </c>
      <c r="C15" s="7"/>
      <c r="D15" s="7"/>
      <c r="E15" s="7"/>
      <c r="F15" s="8"/>
      <c r="G15" s="116"/>
      <c r="H15" s="9" t="s">
        <v>6</v>
      </c>
      <c r="I15" s="122"/>
      <c r="J15" s="150"/>
      <c r="K15" s="115"/>
    </row>
    <row r="16" spans="1:11" ht="15" customHeight="1">
      <c r="A16" s="114"/>
      <c r="B16" s="122"/>
      <c r="C16" s="122"/>
      <c r="D16" s="122"/>
      <c r="E16" s="122"/>
      <c r="F16" s="122"/>
      <c r="G16" s="122"/>
      <c r="H16" s="122"/>
      <c r="I16" s="126" t="s">
        <v>142</v>
      </c>
      <c r="J16" s="132">
        <v>42020</v>
      </c>
      <c r="K16" s="115"/>
    </row>
    <row r="17" spans="1:11">
      <c r="A17" s="114"/>
      <c r="B17" s="122" t="s">
        <v>714</v>
      </c>
      <c r="C17" s="122"/>
      <c r="D17" s="122"/>
      <c r="E17" s="122"/>
      <c r="F17" s="122"/>
      <c r="G17" s="122"/>
      <c r="H17" s="122"/>
      <c r="I17" s="126" t="s">
        <v>143</v>
      </c>
      <c r="J17" s="132" t="s">
        <v>974</v>
      </c>
      <c r="K17" s="115"/>
    </row>
    <row r="18" spans="1:11" ht="18">
      <c r="A18" s="114"/>
      <c r="B18" s="122" t="s">
        <v>715</v>
      </c>
      <c r="C18" s="122"/>
      <c r="D18" s="122"/>
      <c r="E18" s="122"/>
      <c r="F18" s="122"/>
      <c r="G18" s="122"/>
      <c r="H18" s="122"/>
      <c r="I18" s="125" t="s">
        <v>258</v>
      </c>
      <c r="J18" s="104" t="s">
        <v>276</v>
      </c>
      <c r="K18" s="115"/>
    </row>
    <row r="19" spans="1:11">
      <c r="A19" s="114"/>
      <c r="B19" s="122"/>
      <c r="C19" s="123"/>
      <c r="D19" s="122"/>
      <c r="E19" s="122"/>
      <c r="F19" s="122"/>
      <c r="G19" s="122"/>
      <c r="H19" s="122"/>
      <c r="I19" s="122"/>
      <c r="J19" s="122"/>
      <c r="K19" s="115"/>
    </row>
    <row r="20" spans="1:11">
      <c r="A20" s="114"/>
      <c r="B20" s="100" t="s">
        <v>198</v>
      </c>
      <c r="C20" s="100" t="s">
        <v>199</v>
      </c>
      <c r="D20" s="117" t="s">
        <v>284</v>
      </c>
      <c r="E20" s="117" t="s">
        <v>200</v>
      </c>
      <c r="F20" s="151" t="s">
        <v>201</v>
      </c>
      <c r="G20" s="152"/>
      <c r="H20" s="100" t="s">
        <v>169</v>
      </c>
      <c r="I20" s="100" t="s">
        <v>202</v>
      </c>
      <c r="J20" s="100" t="s">
        <v>21</v>
      </c>
      <c r="K20" s="115"/>
    </row>
    <row r="21" spans="1:11">
      <c r="A21" s="114"/>
      <c r="B21" s="105"/>
      <c r="C21" s="105"/>
      <c r="D21" s="106"/>
      <c r="E21" s="106"/>
      <c r="F21" s="134"/>
      <c r="G21" s="133"/>
      <c r="H21" s="146" t="s">
        <v>141</v>
      </c>
      <c r="I21" s="105"/>
      <c r="J21" s="105"/>
      <c r="K21" s="115"/>
    </row>
    <row r="22" spans="1:11" ht="24">
      <c r="A22" s="114"/>
      <c r="B22" s="107">
        <v>6</v>
      </c>
      <c r="C22" s="10" t="s">
        <v>717</v>
      </c>
      <c r="D22" s="118" t="s">
        <v>720</v>
      </c>
      <c r="E22" s="118" t="s">
        <v>25</v>
      </c>
      <c r="F22" s="135" t="s">
        <v>583</v>
      </c>
      <c r="G22" s="120"/>
      <c r="H22" s="120" t="s">
        <v>719</v>
      </c>
      <c r="I22" s="14">
        <v>7.44</v>
      </c>
      <c r="J22" s="109">
        <f>B22*I22</f>
        <v>44.64</v>
      </c>
      <c r="K22" s="115"/>
    </row>
    <row r="23" spans="1:11" ht="24">
      <c r="A23" s="114"/>
      <c r="B23" s="107">
        <v>10</v>
      </c>
      <c r="C23" s="10" t="s">
        <v>720</v>
      </c>
      <c r="D23" s="118" t="s">
        <v>720</v>
      </c>
      <c r="E23" s="118" t="s">
        <v>722</v>
      </c>
      <c r="F23" s="135" t="s">
        <v>23</v>
      </c>
      <c r="G23" s="120"/>
      <c r="H23" s="120" t="s">
        <v>723</v>
      </c>
      <c r="I23" s="14">
        <v>6.7299999999999995</v>
      </c>
      <c r="J23" s="109">
        <f>B23*I23</f>
        <v>67.3</v>
      </c>
      <c r="K23" s="115"/>
    </row>
    <row r="24" spans="1:11" ht="24">
      <c r="A24" s="114"/>
      <c r="B24" s="107">
        <v>30</v>
      </c>
      <c r="C24" s="10" t="s">
        <v>720</v>
      </c>
      <c r="D24" s="118" t="s">
        <v>507</v>
      </c>
      <c r="E24" s="118" t="s">
        <v>722</v>
      </c>
      <c r="F24" s="135" t="s">
        <v>26</v>
      </c>
      <c r="G24" s="120"/>
      <c r="H24" s="120" t="s">
        <v>723</v>
      </c>
      <c r="I24" s="14">
        <v>6.73</v>
      </c>
      <c r="J24" s="109">
        <f t="shared" ref="J24:J87" si="0">B24*I24</f>
        <v>201.9</v>
      </c>
      <c r="K24" s="115"/>
    </row>
    <row r="25" spans="1:11" ht="24">
      <c r="A25" s="114"/>
      <c r="B25" s="107">
        <v>2</v>
      </c>
      <c r="C25" s="10" t="s">
        <v>507</v>
      </c>
      <c r="D25" s="118" t="s">
        <v>727</v>
      </c>
      <c r="E25" s="118" t="s">
        <v>294</v>
      </c>
      <c r="F25" s="135" t="s">
        <v>210</v>
      </c>
      <c r="G25" s="120"/>
      <c r="H25" s="120" t="s">
        <v>726</v>
      </c>
      <c r="I25" s="14">
        <v>20.9</v>
      </c>
      <c r="J25" s="109">
        <f t="shared" si="0"/>
        <v>41.8</v>
      </c>
      <c r="K25" s="115"/>
    </row>
    <row r="26" spans="1:11">
      <c r="A26" s="114"/>
      <c r="B26" s="107">
        <v>36</v>
      </c>
      <c r="C26" s="10" t="s">
        <v>727</v>
      </c>
      <c r="D26" s="118" t="s">
        <v>104</v>
      </c>
      <c r="E26" s="118" t="s">
        <v>27</v>
      </c>
      <c r="F26" s="135"/>
      <c r="G26" s="120"/>
      <c r="H26" s="120" t="s">
        <v>729</v>
      </c>
      <c r="I26" s="14">
        <v>13.82</v>
      </c>
      <c r="J26" s="109">
        <f t="shared" si="0"/>
        <v>497.52</v>
      </c>
      <c r="K26" s="115"/>
    </row>
    <row r="27" spans="1:11">
      <c r="A27" s="114"/>
      <c r="B27" s="107">
        <v>15</v>
      </c>
      <c r="C27" s="10" t="s">
        <v>104</v>
      </c>
      <c r="D27" s="118" t="s">
        <v>104</v>
      </c>
      <c r="E27" s="118" t="s">
        <v>67</v>
      </c>
      <c r="F27" s="135"/>
      <c r="G27" s="120"/>
      <c r="H27" s="120" t="s">
        <v>731</v>
      </c>
      <c r="I27" s="14">
        <v>5.67</v>
      </c>
      <c r="J27" s="109">
        <f t="shared" si="0"/>
        <v>85.05</v>
      </c>
      <c r="K27" s="115"/>
    </row>
    <row r="28" spans="1:11">
      <c r="A28" s="114"/>
      <c r="B28" s="107">
        <v>8</v>
      </c>
      <c r="C28" s="10" t="s">
        <v>104</v>
      </c>
      <c r="D28" s="118" t="s">
        <v>733</v>
      </c>
      <c r="E28" s="118" t="s">
        <v>26</v>
      </c>
      <c r="F28" s="135"/>
      <c r="G28" s="120"/>
      <c r="H28" s="120" t="s">
        <v>731</v>
      </c>
      <c r="I28" s="14">
        <v>5.67</v>
      </c>
      <c r="J28" s="109">
        <f t="shared" si="0"/>
        <v>45.36</v>
      </c>
      <c r="K28" s="115"/>
    </row>
    <row r="29" spans="1:11">
      <c r="A29" s="114"/>
      <c r="B29" s="107">
        <v>5</v>
      </c>
      <c r="C29" s="10" t="s">
        <v>733</v>
      </c>
      <c r="D29" s="118" t="s">
        <v>733</v>
      </c>
      <c r="E29" s="118" t="s">
        <v>23</v>
      </c>
      <c r="F29" s="135"/>
      <c r="G29" s="120"/>
      <c r="H29" s="120" t="s">
        <v>735</v>
      </c>
      <c r="I29" s="14">
        <v>7.0900000000000007</v>
      </c>
      <c r="J29" s="109">
        <f t="shared" si="0"/>
        <v>35.450000000000003</v>
      </c>
      <c r="K29" s="115"/>
    </row>
    <row r="30" spans="1:11">
      <c r="A30" s="114"/>
      <c r="B30" s="107">
        <v>5</v>
      </c>
      <c r="C30" s="10" t="s">
        <v>733</v>
      </c>
      <c r="D30" s="118" t="s">
        <v>733</v>
      </c>
      <c r="E30" s="118" t="s">
        <v>25</v>
      </c>
      <c r="F30" s="135"/>
      <c r="G30" s="120"/>
      <c r="H30" s="120" t="s">
        <v>735</v>
      </c>
      <c r="I30" s="14">
        <v>7.0900000000000007</v>
      </c>
      <c r="J30" s="109">
        <f t="shared" si="0"/>
        <v>35.450000000000003</v>
      </c>
      <c r="K30" s="115"/>
    </row>
    <row r="31" spans="1:11">
      <c r="A31" s="114"/>
      <c r="B31" s="107">
        <v>5</v>
      </c>
      <c r="C31" s="10" t="s">
        <v>733</v>
      </c>
      <c r="D31" s="118" t="s">
        <v>738</v>
      </c>
      <c r="E31" s="118" t="s">
        <v>26</v>
      </c>
      <c r="F31" s="135"/>
      <c r="G31" s="120"/>
      <c r="H31" s="120" t="s">
        <v>735</v>
      </c>
      <c r="I31" s="14">
        <v>7.0900000000000007</v>
      </c>
      <c r="J31" s="109">
        <f t="shared" si="0"/>
        <v>35.450000000000003</v>
      </c>
      <c r="K31" s="115"/>
    </row>
    <row r="32" spans="1:11">
      <c r="A32" s="114"/>
      <c r="B32" s="107">
        <v>5</v>
      </c>
      <c r="C32" s="10" t="s">
        <v>738</v>
      </c>
      <c r="D32" s="118" t="s">
        <v>738</v>
      </c>
      <c r="E32" s="118" t="s">
        <v>23</v>
      </c>
      <c r="F32" s="135"/>
      <c r="G32" s="120"/>
      <c r="H32" s="120" t="s">
        <v>740</v>
      </c>
      <c r="I32" s="14">
        <v>6.38</v>
      </c>
      <c r="J32" s="109">
        <f t="shared" si="0"/>
        <v>31.9</v>
      </c>
      <c r="K32" s="115"/>
    </row>
    <row r="33" spans="1:11">
      <c r="A33" s="114"/>
      <c r="B33" s="107">
        <v>5</v>
      </c>
      <c r="C33" s="10" t="s">
        <v>738</v>
      </c>
      <c r="D33" s="118" t="s">
        <v>738</v>
      </c>
      <c r="E33" s="118" t="s">
        <v>25</v>
      </c>
      <c r="F33" s="135"/>
      <c r="G33" s="120"/>
      <c r="H33" s="120" t="s">
        <v>740</v>
      </c>
      <c r="I33" s="14">
        <v>6.38</v>
      </c>
      <c r="J33" s="109">
        <f t="shared" si="0"/>
        <v>31.9</v>
      </c>
      <c r="K33" s="115"/>
    </row>
    <row r="34" spans="1:11">
      <c r="A34" s="114"/>
      <c r="B34" s="107">
        <v>5</v>
      </c>
      <c r="C34" s="10" t="s">
        <v>738</v>
      </c>
      <c r="D34" s="118" t="s">
        <v>743</v>
      </c>
      <c r="E34" s="118" t="s">
        <v>26</v>
      </c>
      <c r="F34" s="135"/>
      <c r="G34" s="120"/>
      <c r="H34" s="120" t="s">
        <v>740</v>
      </c>
      <c r="I34" s="14">
        <v>6.38</v>
      </c>
      <c r="J34" s="109">
        <f t="shared" si="0"/>
        <v>31.9</v>
      </c>
      <c r="K34" s="115"/>
    </row>
    <row r="35" spans="1:11" ht="24">
      <c r="A35" s="114"/>
      <c r="B35" s="107">
        <v>1</v>
      </c>
      <c r="C35" s="10" t="s">
        <v>743</v>
      </c>
      <c r="D35" s="118" t="s">
        <v>743</v>
      </c>
      <c r="E35" s="118" t="s">
        <v>23</v>
      </c>
      <c r="F35" s="135" t="s">
        <v>272</v>
      </c>
      <c r="G35" s="120"/>
      <c r="H35" s="120" t="s">
        <v>745</v>
      </c>
      <c r="I35" s="14">
        <v>20.9</v>
      </c>
      <c r="J35" s="109">
        <f t="shared" si="0"/>
        <v>20.9</v>
      </c>
      <c r="K35" s="115"/>
    </row>
    <row r="36" spans="1:11" ht="24">
      <c r="A36" s="114"/>
      <c r="B36" s="107">
        <v>1</v>
      </c>
      <c r="C36" s="10" t="s">
        <v>743</v>
      </c>
      <c r="D36" s="118" t="s">
        <v>743</v>
      </c>
      <c r="E36" s="118" t="s">
        <v>25</v>
      </c>
      <c r="F36" s="135" t="s">
        <v>272</v>
      </c>
      <c r="G36" s="120"/>
      <c r="H36" s="120" t="s">
        <v>745</v>
      </c>
      <c r="I36" s="14">
        <v>20.9</v>
      </c>
      <c r="J36" s="109">
        <f t="shared" si="0"/>
        <v>20.9</v>
      </c>
      <c r="K36" s="115"/>
    </row>
    <row r="37" spans="1:11" ht="24">
      <c r="A37" s="114"/>
      <c r="B37" s="107">
        <v>1</v>
      </c>
      <c r="C37" s="10" t="s">
        <v>743</v>
      </c>
      <c r="D37" s="118" t="s">
        <v>748</v>
      </c>
      <c r="E37" s="118" t="s">
        <v>26</v>
      </c>
      <c r="F37" s="135" t="s">
        <v>272</v>
      </c>
      <c r="G37" s="120"/>
      <c r="H37" s="120" t="s">
        <v>745</v>
      </c>
      <c r="I37" s="14">
        <v>20.9</v>
      </c>
      <c r="J37" s="109">
        <f t="shared" si="0"/>
        <v>20.9</v>
      </c>
      <c r="K37" s="115"/>
    </row>
    <row r="38" spans="1:11" ht="24">
      <c r="A38" s="114"/>
      <c r="B38" s="107">
        <v>1</v>
      </c>
      <c r="C38" s="10" t="s">
        <v>748</v>
      </c>
      <c r="D38" s="118" t="s">
        <v>748</v>
      </c>
      <c r="E38" s="118" t="s">
        <v>23</v>
      </c>
      <c r="F38" s="135" t="s">
        <v>272</v>
      </c>
      <c r="G38" s="120"/>
      <c r="H38" s="120" t="s">
        <v>750</v>
      </c>
      <c r="I38" s="14">
        <v>20.9</v>
      </c>
      <c r="J38" s="109">
        <f t="shared" si="0"/>
        <v>20.9</v>
      </c>
      <c r="K38" s="115"/>
    </row>
    <row r="39" spans="1:11" ht="24">
      <c r="A39" s="114"/>
      <c r="B39" s="107">
        <v>1</v>
      </c>
      <c r="C39" s="10" t="s">
        <v>748</v>
      </c>
      <c r="D39" s="118" t="s">
        <v>748</v>
      </c>
      <c r="E39" s="118" t="s">
        <v>25</v>
      </c>
      <c r="F39" s="135" t="s">
        <v>272</v>
      </c>
      <c r="G39" s="120"/>
      <c r="H39" s="120" t="s">
        <v>750</v>
      </c>
      <c r="I39" s="14">
        <v>20.9</v>
      </c>
      <c r="J39" s="109">
        <f t="shared" si="0"/>
        <v>20.9</v>
      </c>
      <c r="K39" s="115"/>
    </row>
    <row r="40" spans="1:11" ht="24">
      <c r="A40" s="114"/>
      <c r="B40" s="107">
        <v>1</v>
      </c>
      <c r="C40" s="10" t="s">
        <v>748</v>
      </c>
      <c r="D40" s="118" t="s">
        <v>753</v>
      </c>
      <c r="E40" s="118" t="s">
        <v>26</v>
      </c>
      <c r="F40" s="135" t="s">
        <v>272</v>
      </c>
      <c r="G40" s="120"/>
      <c r="H40" s="120" t="s">
        <v>750</v>
      </c>
      <c r="I40" s="14">
        <v>20.9</v>
      </c>
      <c r="J40" s="109">
        <f t="shared" si="0"/>
        <v>20.9</v>
      </c>
      <c r="K40" s="115"/>
    </row>
    <row r="41" spans="1:11" ht="24">
      <c r="A41" s="114"/>
      <c r="B41" s="107">
        <v>2</v>
      </c>
      <c r="C41" s="10" t="s">
        <v>753</v>
      </c>
      <c r="D41" s="118" t="s">
        <v>756</v>
      </c>
      <c r="E41" s="118" t="s">
        <v>35</v>
      </c>
      <c r="F41" s="135" t="s">
        <v>273</v>
      </c>
      <c r="G41" s="120"/>
      <c r="H41" s="120" t="s">
        <v>755</v>
      </c>
      <c r="I41" s="14">
        <v>13.11</v>
      </c>
      <c r="J41" s="109">
        <f t="shared" si="0"/>
        <v>26.22</v>
      </c>
      <c r="K41" s="115"/>
    </row>
    <row r="42" spans="1:11" ht="24">
      <c r="A42" s="114"/>
      <c r="B42" s="107">
        <v>4</v>
      </c>
      <c r="C42" s="10" t="s">
        <v>756</v>
      </c>
      <c r="D42" s="118" t="s">
        <v>756</v>
      </c>
      <c r="E42" s="118" t="s">
        <v>273</v>
      </c>
      <c r="F42" s="135"/>
      <c r="G42" s="120"/>
      <c r="H42" s="120" t="s">
        <v>969</v>
      </c>
      <c r="I42" s="14">
        <v>10.27</v>
      </c>
      <c r="J42" s="109">
        <f t="shared" si="0"/>
        <v>41.08</v>
      </c>
      <c r="K42" s="115"/>
    </row>
    <row r="43" spans="1:11" ht="24">
      <c r="A43" s="114"/>
      <c r="B43" s="107">
        <v>4</v>
      </c>
      <c r="C43" s="10" t="s">
        <v>756</v>
      </c>
      <c r="D43" s="118" t="s">
        <v>756</v>
      </c>
      <c r="E43" s="118" t="s">
        <v>110</v>
      </c>
      <c r="F43" s="135"/>
      <c r="G43" s="120"/>
      <c r="H43" s="120" t="s">
        <v>969</v>
      </c>
      <c r="I43" s="14">
        <v>10.27</v>
      </c>
      <c r="J43" s="109">
        <f t="shared" si="0"/>
        <v>41.08</v>
      </c>
      <c r="K43" s="115"/>
    </row>
    <row r="44" spans="1:11" ht="24">
      <c r="A44" s="114"/>
      <c r="B44" s="107">
        <v>4</v>
      </c>
      <c r="C44" s="10" t="s">
        <v>756</v>
      </c>
      <c r="D44" s="118" t="s">
        <v>756</v>
      </c>
      <c r="E44" s="118" t="s">
        <v>673</v>
      </c>
      <c r="F44" s="135"/>
      <c r="G44" s="120"/>
      <c r="H44" s="120" t="s">
        <v>969</v>
      </c>
      <c r="I44" s="14">
        <v>10.27</v>
      </c>
      <c r="J44" s="109">
        <f t="shared" si="0"/>
        <v>41.08</v>
      </c>
      <c r="K44" s="115"/>
    </row>
    <row r="45" spans="1:11" ht="24">
      <c r="A45" s="114"/>
      <c r="B45" s="107">
        <v>4</v>
      </c>
      <c r="C45" s="10" t="s">
        <v>756</v>
      </c>
      <c r="D45" s="118" t="s">
        <v>756</v>
      </c>
      <c r="E45" s="118" t="s">
        <v>761</v>
      </c>
      <c r="F45" s="135"/>
      <c r="G45" s="120"/>
      <c r="H45" s="120" t="s">
        <v>969</v>
      </c>
      <c r="I45" s="14">
        <v>10.27</v>
      </c>
      <c r="J45" s="109">
        <f t="shared" si="0"/>
        <v>41.08</v>
      </c>
      <c r="K45" s="115"/>
    </row>
    <row r="46" spans="1:11" ht="24">
      <c r="A46" s="114"/>
      <c r="B46" s="107">
        <v>4</v>
      </c>
      <c r="C46" s="10" t="s">
        <v>756</v>
      </c>
      <c r="D46" s="118" t="s">
        <v>764</v>
      </c>
      <c r="E46" s="118" t="s">
        <v>763</v>
      </c>
      <c r="F46" s="135"/>
      <c r="G46" s="120"/>
      <c r="H46" s="120" t="s">
        <v>969</v>
      </c>
      <c r="I46" s="14">
        <v>10.27</v>
      </c>
      <c r="J46" s="109">
        <f t="shared" si="0"/>
        <v>41.08</v>
      </c>
      <c r="K46" s="115"/>
    </row>
    <row r="47" spans="1:11" ht="24">
      <c r="A47" s="114"/>
      <c r="B47" s="107">
        <v>2</v>
      </c>
      <c r="C47" s="10" t="s">
        <v>764</v>
      </c>
      <c r="D47" s="118" t="s">
        <v>764</v>
      </c>
      <c r="E47" s="118" t="s">
        <v>23</v>
      </c>
      <c r="F47" s="135" t="s">
        <v>761</v>
      </c>
      <c r="G47" s="120"/>
      <c r="H47" s="120" t="s">
        <v>766</v>
      </c>
      <c r="I47" s="14">
        <v>20.9</v>
      </c>
      <c r="J47" s="109">
        <f t="shared" si="0"/>
        <v>41.8</v>
      </c>
      <c r="K47" s="115"/>
    </row>
    <row r="48" spans="1:11" ht="24">
      <c r="A48" s="114"/>
      <c r="B48" s="107">
        <v>2</v>
      </c>
      <c r="C48" s="10" t="s">
        <v>764</v>
      </c>
      <c r="D48" s="118" t="s">
        <v>764</v>
      </c>
      <c r="E48" s="118" t="s">
        <v>25</v>
      </c>
      <c r="F48" s="135" t="s">
        <v>761</v>
      </c>
      <c r="G48" s="120"/>
      <c r="H48" s="120" t="s">
        <v>766</v>
      </c>
      <c r="I48" s="14">
        <v>20.9</v>
      </c>
      <c r="J48" s="109">
        <f t="shared" si="0"/>
        <v>41.8</v>
      </c>
      <c r="K48" s="115"/>
    </row>
    <row r="49" spans="1:11" ht="24">
      <c r="A49" s="114"/>
      <c r="B49" s="107">
        <v>2</v>
      </c>
      <c r="C49" s="10" t="s">
        <v>764</v>
      </c>
      <c r="D49" s="118" t="s">
        <v>769</v>
      </c>
      <c r="E49" s="118" t="s">
        <v>26</v>
      </c>
      <c r="F49" s="135" t="s">
        <v>761</v>
      </c>
      <c r="G49" s="120"/>
      <c r="H49" s="120" t="s">
        <v>766</v>
      </c>
      <c r="I49" s="14">
        <v>20.9</v>
      </c>
      <c r="J49" s="109">
        <f t="shared" si="0"/>
        <v>41.8</v>
      </c>
      <c r="K49" s="115"/>
    </row>
    <row r="50" spans="1:11" ht="24">
      <c r="A50" s="114"/>
      <c r="B50" s="107">
        <v>1</v>
      </c>
      <c r="C50" s="10" t="s">
        <v>769</v>
      </c>
      <c r="D50" s="118" t="s">
        <v>498</v>
      </c>
      <c r="E50" s="118" t="s">
        <v>25</v>
      </c>
      <c r="F50" s="135" t="s">
        <v>273</v>
      </c>
      <c r="G50" s="120"/>
      <c r="H50" s="120" t="s">
        <v>771</v>
      </c>
      <c r="I50" s="14">
        <v>76.53</v>
      </c>
      <c r="J50" s="109">
        <f t="shared" si="0"/>
        <v>76.53</v>
      </c>
      <c r="K50" s="115"/>
    </row>
    <row r="51" spans="1:11" ht="24">
      <c r="A51" s="114"/>
      <c r="B51" s="107">
        <v>6</v>
      </c>
      <c r="C51" s="10" t="s">
        <v>498</v>
      </c>
      <c r="D51" s="118" t="s">
        <v>498</v>
      </c>
      <c r="E51" s="118" t="s">
        <v>298</v>
      </c>
      <c r="F51" s="135" t="s">
        <v>265</v>
      </c>
      <c r="G51" s="120"/>
      <c r="H51" s="120" t="s">
        <v>500</v>
      </c>
      <c r="I51" s="14">
        <v>20.900000000000002</v>
      </c>
      <c r="J51" s="109">
        <f t="shared" si="0"/>
        <v>125.4</v>
      </c>
      <c r="K51" s="115"/>
    </row>
    <row r="52" spans="1:11" ht="24">
      <c r="A52" s="114"/>
      <c r="B52" s="107">
        <v>4</v>
      </c>
      <c r="C52" s="10" t="s">
        <v>498</v>
      </c>
      <c r="D52" s="118" t="s">
        <v>498</v>
      </c>
      <c r="E52" s="118" t="s">
        <v>294</v>
      </c>
      <c r="F52" s="135" t="s">
        <v>239</v>
      </c>
      <c r="G52" s="120"/>
      <c r="H52" s="120" t="s">
        <v>500</v>
      </c>
      <c r="I52" s="14">
        <v>20.9</v>
      </c>
      <c r="J52" s="109">
        <f t="shared" si="0"/>
        <v>83.6</v>
      </c>
      <c r="K52" s="115"/>
    </row>
    <row r="53" spans="1:11" ht="24">
      <c r="A53" s="114"/>
      <c r="B53" s="107">
        <v>2</v>
      </c>
      <c r="C53" s="10" t="s">
        <v>498</v>
      </c>
      <c r="D53" s="118" t="s">
        <v>498</v>
      </c>
      <c r="E53" s="118" t="s">
        <v>294</v>
      </c>
      <c r="F53" s="135" t="s">
        <v>775</v>
      </c>
      <c r="G53" s="120"/>
      <c r="H53" s="120" t="s">
        <v>500</v>
      </c>
      <c r="I53" s="14">
        <v>20.9</v>
      </c>
      <c r="J53" s="109">
        <f t="shared" si="0"/>
        <v>41.8</v>
      </c>
      <c r="K53" s="115"/>
    </row>
    <row r="54" spans="1:11" ht="24">
      <c r="A54" s="114"/>
      <c r="B54" s="107">
        <v>2</v>
      </c>
      <c r="C54" s="10" t="s">
        <v>498</v>
      </c>
      <c r="D54" s="118" t="s">
        <v>498</v>
      </c>
      <c r="E54" s="118" t="s">
        <v>314</v>
      </c>
      <c r="F54" s="135" t="s">
        <v>265</v>
      </c>
      <c r="G54" s="120"/>
      <c r="H54" s="120" t="s">
        <v>500</v>
      </c>
      <c r="I54" s="14">
        <v>20.9</v>
      </c>
      <c r="J54" s="109">
        <f t="shared" si="0"/>
        <v>41.8</v>
      </c>
      <c r="K54" s="115"/>
    </row>
    <row r="55" spans="1:11" ht="24">
      <c r="A55" s="114"/>
      <c r="B55" s="107">
        <v>2</v>
      </c>
      <c r="C55" s="10" t="s">
        <v>498</v>
      </c>
      <c r="D55" s="118" t="s">
        <v>778</v>
      </c>
      <c r="E55" s="118" t="s">
        <v>314</v>
      </c>
      <c r="F55" s="135" t="s">
        <v>239</v>
      </c>
      <c r="G55" s="120"/>
      <c r="H55" s="120" t="s">
        <v>500</v>
      </c>
      <c r="I55" s="14">
        <v>20.9</v>
      </c>
      <c r="J55" s="109">
        <f t="shared" si="0"/>
        <v>41.8</v>
      </c>
      <c r="K55" s="115"/>
    </row>
    <row r="56" spans="1:11">
      <c r="A56" s="114"/>
      <c r="B56" s="107">
        <v>9</v>
      </c>
      <c r="C56" s="10" t="s">
        <v>778</v>
      </c>
      <c r="D56" s="118" t="s">
        <v>778</v>
      </c>
      <c r="E56" s="118" t="s">
        <v>25</v>
      </c>
      <c r="F56" s="135"/>
      <c r="G56" s="120"/>
      <c r="H56" s="120" t="s">
        <v>780</v>
      </c>
      <c r="I56" s="14">
        <v>19.489999999999998</v>
      </c>
      <c r="J56" s="109">
        <f t="shared" si="0"/>
        <v>175.41</v>
      </c>
      <c r="K56" s="115"/>
    </row>
    <row r="57" spans="1:11">
      <c r="A57" s="114"/>
      <c r="B57" s="107">
        <v>9</v>
      </c>
      <c r="C57" s="10" t="s">
        <v>778</v>
      </c>
      <c r="D57" s="118" t="s">
        <v>782</v>
      </c>
      <c r="E57" s="118" t="s">
        <v>26</v>
      </c>
      <c r="F57" s="135"/>
      <c r="G57" s="120"/>
      <c r="H57" s="120" t="s">
        <v>780</v>
      </c>
      <c r="I57" s="14">
        <v>19.489999999999998</v>
      </c>
      <c r="J57" s="109">
        <f t="shared" si="0"/>
        <v>175.41</v>
      </c>
      <c r="K57" s="115"/>
    </row>
    <row r="58" spans="1:11" ht="15" customHeight="1">
      <c r="A58" s="114"/>
      <c r="B58" s="107">
        <v>2</v>
      </c>
      <c r="C58" s="10" t="s">
        <v>782</v>
      </c>
      <c r="D58" s="118" t="s">
        <v>785</v>
      </c>
      <c r="E58" s="118" t="s">
        <v>25</v>
      </c>
      <c r="F58" s="135" t="s">
        <v>673</v>
      </c>
      <c r="G58" s="120"/>
      <c r="H58" s="120" t="s">
        <v>784</v>
      </c>
      <c r="I58" s="14">
        <v>24.45</v>
      </c>
      <c r="J58" s="109">
        <f t="shared" si="0"/>
        <v>48.9</v>
      </c>
      <c r="K58" s="115"/>
    </row>
    <row r="59" spans="1:11" ht="24">
      <c r="A59" s="114"/>
      <c r="B59" s="107">
        <v>9</v>
      </c>
      <c r="C59" s="10" t="s">
        <v>785</v>
      </c>
      <c r="D59" s="118" t="s">
        <v>785</v>
      </c>
      <c r="E59" s="118" t="s">
        <v>25</v>
      </c>
      <c r="F59" s="135" t="s">
        <v>273</v>
      </c>
      <c r="G59" s="120"/>
      <c r="H59" s="120" t="s">
        <v>787</v>
      </c>
      <c r="I59" s="14">
        <v>41.45</v>
      </c>
      <c r="J59" s="109">
        <f t="shared" si="0"/>
        <v>373.05</v>
      </c>
      <c r="K59" s="115"/>
    </row>
    <row r="60" spans="1:11" ht="24">
      <c r="A60" s="114"/>
      <c r="B60" s="107">
        <v>9</v>
      </c>
      <c r="C60" s="10" t="s">
        <v>785</v>
      </c>
      <c r="D60" s="118" t="s">
        <v>789</v>
      </c>
      <c r="E60" s="118" t="s">
        <v>26</v>
      </c>
      <c r="F60" s="135" t="s">
        <v>273</v>
      </c>
      <c r="G60" s="120"/>
      <c r="H60" s="120" t="s">
        <v>787</v>
      </c>
      <c r="I60" s="14">
        <v>41.45</v>
      </c>
      <c r="J60" s="109">
        <f t="shared" si="0"/>
        <v>373.05</v>
      </c>
      <c r="K60" s="115"/>
    </row>
    <row r="61" spans="1:11">
      <c r="A61" s="114"/>
      <c r="B61" s="107">
        <v>7</v>
      </c>
      <c r="C61" s="10" t="s">
        <v>789</v>
      </c>
      <c r="D61" s="118" t="s">
        <v>789</v>
      </c>
      <c r="E61" s="118" t="s">
        <v>23</v>
      </c>
      <c r="F61" s="135"/>
      <c r="G61" s="120"/>
      <c r="H61" s="120" t="s">
        <v>791</v>
      </c>
      <c r="I61" s="14">
        <v>10.27</v>
      </c>
      <c r="J61" s="109">
        <f t="shared" si="0"/>
        <v>71.89</v>
      </c>
      <c r="K61" s="115"/>
    </row>
    <row r="62" spans="1:11">
      <c r="A62" s="114"/>
      <c r="B62" s="107">
        <v>7</v>
      </c>
      <c r="C62" s="10" t="s">
        <v>789</v>
      </c>
      <c r="D62" s="118" t="s">
        <v>789</v>
      </c>
      <c r="E62" s="118" t="s">
        <v>25</v>
      </c>
      <c r="F62" s="135"/>
      <c r="G62" s="120"/>
      <c r="H62" s="120" t="s">
        <v>791</v>
      </c>
      <c r="I62" s="14">
        <v>10.27</v>
      </c>
      <c r="J62" s="109">
        <f t="shared" si="0"/>
        <v>71.89</v>
      </c>
      <c r="K62" s="115"/>
    </row>
    <row r="63" spans="1:11">
      <c r="A63" s="114"/>
      <c r="B63" s="107">
        <v>7</v>
      </c>
      <c r="C63" s="10" t="s">
        <v>789</v>
      </c>
      <c r="D63" s="118" t="s">
        <v>794</v>
      </c>
      <c r="E63" s="118" t="s">
        <v>26</v>
      </c>
      <c r="F63" s="135"/>
      <c r="G63" s="120"/>
      <c r="H63" s="120" t="s">
        <v>791</v>
      </c>
      <c r="I63" s="14">
        <v>10.27</v>
      </c>
      <c r="J63" s="109">
        <f t="shared" si="0"/>
        <v>71.89</v>
      </c>
      <c r="K63" s="115"/>
    </row>
    <row r="64" spans="1:11" ht="15.75" customHeight="1">
      <c r="A64" s="114"/>
      <c r="B64" s="107">
        <v>2</v>
      </c>
      <c r="C64" s="10" t="s">
        <v>794</v>
      </c>
      <c r="D64" s="118" t="s">
        <v>794</v>
      </c>
      <c r="E64" s="118" t="s">
        <v>23</v>
      </c>
      <c r="F64" s="135"/>
      <c r="G64" s="120"/>
      <c r="H64" s="120" t="s">
        <v>796</v>
      </c>
      <c r="I64" s="14">
        <v>13.82</v>
      </c>
      <c r="J64" s="109">
        <f t="shared" si="0"/>
        <v>27.64</v>
      </c>
      <c r="K64" s="115"/>
    </row>
    <row r="65" spans="1:11" ht="15.75" customHeight="1">
      <c r="A65" s="114"/>
      <c r="B65" s="107">
        <v>10</v>
      </c>
      <c r="C65" s="10" t="s">
        <v>794</v>
      </c>
      <c r="D65" s="118" t="s">
        <v>794</v>
      </c>
      <c r="E65" s="118" t="s">
        <v>25</v>
      </c>
      <c r="F65" s="135"/>
      <c r="G65" s="120"/>
      <c r="H65" s="120" t="s">
        <v>796</v>
      </c>
      <c r="I65" s="14">
        <v>13.819999999999999</v>
      </c>
      <c r="J65" s="109">
        <f t="shared" si="0"/>
        <v>138.19999999999999</v>
      </c>
      <c r="K65" s="115"/>
    </row>
    <row r="66" spans="1:11" ht="15.75" customHeight="1">
      <c r="A66" s="114"/>
      <c r="B66" s="107">
        <v>2</v>
      </c>
      <c r="C66" s="10" t="s">
        <v>794</v>
      </c>
      <c r="D66" s="118" t="s">
        <v>799</v>
      </c>
      <c r="E66" s="118" t="s">
        <v>26</v>
      </c>
      <c r="F66" s="135"/>
      <c r="G66" s="120"/>
      <c r="H66" s="120" t="s">
        <v>796</v>
      </c>
      <c r="I66" s="14">
        <v>13.82</v>
      </c>
      <c r="J66" s="109">
        <f t="shared" si="0"/>
        <v>27.64</v>
      </c>
      <c r="K66" s="115"/>
    </row>
    <row r="67" spans="1:11" ht="15.75" customHeight="1">
      <c r="A67" s="114"/>
      <c r="B67" s="107">
        <v>3</v>
      </c>
      <c r="C67" s="10" t="s">
        <v>799</v>
      </c>
      <c r="D67" s="118" t="s">
        <v>799</v>
      </c>
      <c r="E67" s="118" t="s">
        <v>651</v>
      </c>
      <c r="F67" s="135"/>
      <c r="G67" s="120"/>
      <c r="H67" s="120" t="s">
        <v>801</v>
      </c>
      <c r="I67" s="14">
        <v>8.5</v>
      </c>
      <c r="J67" s="109">
        <f t="shared" si="0"/>
        <v>25.5</v>
      </c>
      <c r="K67" s="115"/>
    </row>
    <row r="68" spans="1:11" ht="15.75" customHeight="1">
      <c r="A68" s="114"/>
      <c r="B68" s="107">
        <v>3</v>
      </c>
      <c r="C68" s="10" t="s">
        <v>799</v>
      </c>
      <c r="D68" s="118" t="s">
        <v>803</v>
      </c>
      <c r="E68" s="118" t="s">
        <v>67</v>
      </c>
      <c r="F68" s="135"/>
      <c r="G68" s="120"/>
      <c r="H68" s="120" t="s">
        <v>801</v>
      </c>
      <c r="I68" s="14">
        <v>8.5</v>
      </c>
      <c r="J68" s="109">
        <f t="shared" si="0"/>
        <v>25.5</v>
      </c>
      <c r="K68" s="115"/>
    </row>
    <row r="69" spans="1:11" ht="24">
      <c r="A69" s="114"/>
      <c r="B69" s="107">
        <v>1</v>
      </c>
      <c r="C69" s="10" t="s">
        <v>803</v>
      </c>
      <c r="D69" s="118" t="s">
        <v>803</v>
      </c>
      <c r="E69" s="118" t="s">
        <v>25</v>
      </c>
      <c r="F69" s="135" t="s">
        <v>273</v>
      </c>
      <c r="G69" s="120"/>
      <c r="H69" s="120" t="s">
        <v>805</v>
      </c>
      <c r="I69" s="14">
        <v>6.02</v>
      </c>
      <c r="J69" s="109">
        <f t="shared" si="0"/>
        <v>6.02</v>
      </c>
      <c r="K69" s="115"/>
    </row>
    <row r="70" spans="1:11" ht="24">
      <c r="A70" s="114"/>
      <c r="B70" s="107">
        <v>2</v>
      </c>
      <c r="C70" s="10" t="s">
        <v>803</v>
      </c>
      <c r="D70" s="118" t="s">
        <v>803</v>
      </c>
      <c r="E70" s="118" t="s">
        <v>25</v>
      </c>
      <c r="F70" s="135" t="s">
        <v>807</v>
      </c>
      <c r="G70" s="120"/>
      <c r="H70" s="120" t="s">
        <v>805</v>
      </c>
      <c r="I70" s="14">
        <v>6.02</v>
      </c>
      <c r="J70" s="109">
        <f t="shared" si="0"/>
        <v>12.04</v>
      </c>
      <c r="K70" s="115"/>
    </row>
    <row r="71" spans="1:11" ht="24">
      <c r="A71" s="114"/>
      <c r="B71" s="107">
        <v>2</v>
      </c>
      <c r="C71" s="10" t="s">
        <v>803</v>
      </c>
      <c r="D71" s="118" t="s">
        <v>809</v>
      </c>
      <c r="E71" s="118" t="s">
        <v>25</v>
      </c>
      <c r="F71" s="135" t="s">
        <v>763</v>
      </c>
      <c r="G71" s="120"/>
      <c r="H71" s="120" t="s">
        <v>805</v>
      </c>
      <c r="I71" s="14">
        <v>6.02</v>
      </c>
      <c r="J71" s="109">
        <f t="shared" si="0"/>
        <v>12.04</v>
      </c>
      <c r="K71" s="115"/>
    </row>
    <row r="72" spans="1:11" ht="24">
      <c r="A72" s="114"/>
      <c r="B72" s="107">
        <v>1</v>
      </c>
      <c r="C72" s="10" t="s">
        <v>809</v>
      </c>
      <c r="D72" s="118" t="s">
        <v>809</v>
      </c>
      <c r="E72" s="118" t="s">
        <v>273</v>
      </c>
      <c r="F72" s="135"/>
      <c r="G72" s="120"/>
      <c r="H72" s="120" t="s">
        <v>970</v>
      </c>
      <c r="I72" s="14">
        <v>6.38</v>
      </c>
      <c r="J72" s="109">
        <f t="shared" si="0"/>
        <v>6.38</v>
      </c>
      <c r="K72" s="115"/>
    </row>
    <row r="73" spans="1:11" ht="24">
      <c r="A73" s="114"/>
      <c r="B73" s="107">
        <v>2</v>
      </c>
      <c r="C73" s="10" t="s">
        <v>809</v>
      </c>
      <c r="D73" s="118" t="s">
        <v>809</v>
      </c>
      <c r="E73" s="118" t="s">
        <v>807</v>
      </c>
      <c r="F73" s="135"/>
      <c r="G73" s="120"/>
      <c r="H73" s="120" t="s">
        <v>970</v>
      </c>
      <c r="I73" s="14">
        <v>6.38</v>
      </c>
      <c r="J73" s="109">
        <f t="shared" si="0"/>
        <v>12.76</v>
      </c>
      <c r="K73" s="115"/>
    </row>
    <row r="74" spans="1:11" ht="24">
      <c r="A74" s="114"/>
      <c r="B74" s="107">
        <v>2</v>
      </c>
      <c r="C74" s="10" t="s">
        <v>809</v>
      </c>
      <c r="D74" s="118" t="s">
        <v>813</v>
      </c>
      <c r="E74" s="118" t="s">
        <v>763</v>
      </c>
      <c r="F74" s="135"/>
      <c r="G74" s="120"/>
      <c r="H74" s="120" t="s">
        <v>970</v>
      </c>
      <c r="I74" s="14">
        <v>6.38</v>
      </c>
      <c r="J74" s="109">
        <f t="shared" si="0"/>
        <v>12.76</v>
      </c>
      <c r="K74" s="115"/>
    </row>
    <row r="75" spans="1:11" ht="24">
      <c r="A75" s="114"/>
      <c r="B75" s="107">
        <v>2</v>
      </c>
      <c r="C75" s="10" t="s">
        <v>813</v>
      </c>
      <c r="D75" s="118" t="s">
        <v>813</v>
      </c>
      <c r="E75" s="118" t="s">
        <v>807</v>
      </c>
      <c r="F75" s="135"/>
      <c r="G75" s="120"/>
      <c r="H75" s="120" t="s">
        <v>971</v>
      </c>
      <c r="I75" s="14">
        <v>13.82</v>
      </c>
      <c r="J75" s="109">
        <f t="shared" si="0"/>
        <v>27.64</v>
      </c>
      <c r="K75" s="115"/>
    </row>
    <row r="76" spans="1:11" ht="24">
      <c r="A76" s="114"/>
      <c r="B76" s="107">
        <v>2</v>
      </c>
      <c r="C76" s="10" t="s">
        <v>813</v>
      </c>
      <c r="D76" s="118" t="s">
        <v>816</v>
      </c>
      <c r="E76" s="118" t="s">
        <v>763</v>
      </c>
      <c r="F76" s="135"/>
      <c r="G76" s="120"/>
      <c r="H76" s="120" t="s">
        <v>971</v>
      </c>
      <c r="I76" s="14">
        <v>13.82</v>
      </c>
      <c r="J76" s="109">
        <f t="shared" si="0"/>
        <v>27.64</v>
      </c>
      <c r="K76" s="115"/>
    </row>
    <row r="77" spans="1:11" ht="36">
      <c r="A77" s="114"/>
      <c r="B77" s="107">
        <v>1</v>
      </c>
      <c r="C77" s="10" t="s">
        <v>816</v>
      </c>
      <c r="D77" s="118" t="s">
        <v>820</v>
      </c>
      <c r="E77" s="118" t="s">
        <v>818</v>
      </c>
      <c r="F77" s="135"/>
      <c r="G77" s="120"/>
      <c r="H77" s="120" t="s">
        <v>819</v>
      </c>
      <c r="I77" s="14">
        <v>40.39</v>
      </c>
      <c r="J77" s="109">
        <f t="shared" si="0"/>
        <v>40.39</v>
      </c>
      <c r="K77" s="115"/>
    </row>
    <row r="78" spans="1:11" ht="24">
      <c r="A78" s="114"/>
      <c r="B78" s="107">
        <v>2</v>
      </c>
      <c r="C78" s="10" t="s">
        <v>820</v>
      </c>
      <c r="D78" s="118" t="s">
        <v>656</v>
      </c>
      <c r="E78" s="118" t="s">
        <v>41</v>
      </c>
      <c r="F78" s="135"/>
      <c r="G78" s="120"/>
      <c r="H78" s="120" t="s">
        <v>822</v>
      </c>
      <c r="I78" s="14">
        <v>59.52</v>
      </c>
      <c r="J78" s="109">
        <f t="shared" si="0"/>
        <v>119.04</v>
      </c>
      <c r="K78" s="115"/>
    </row>
    <row r="79" spans="1:11">
      <c r="A79" s="114"/>
      <c r="B79" s="107">
        <v>10</v>
      </c>
      <c r="C79" s="10" t="s">
        <v>656</v>
      </c>
      <c r="D79" s="118" t="s">
        <v>960</v>
      </c>
      <c r="E79" s="118" t="s">
        <v>29</v>
      </c>
      <c r="F79" s="135"/>
      <c r="G79" s="120"/>
      <c r="H79" s="120" t="s">
        <v>658</v>
      </c>
      <c r="I79" s="14">
        <v>6.0200000000000005</v>
      </c>
      <c r="J79" s="109">
        <f t="shared" si="0"/>
        <v>60.2</v>
      </c>
      <c r="K79" s="115"/>
    </row>
    <row r="80" spans="1:11" ht="24">
      <c r="A80" s="114"/>
      <c r="B80" s="107">
        <v>2</v>
      </c>
      <c r="C80" s="10" t="s">
        <v>824</v>
      </c>
      <c r="D80" s="118" t="s">
        <v>960</v>
      </c>
      <c r="E80" s="118" t="s">
        <v>234</v>
      </c>
      <c r="F80" s="135" t="s">
        <v>107</v>
      </c>
      <c r="G80" s="120"/>
      <c r="H80" s="120" t="s">
        <v>826</v>
      </c>
      <c r="I80" s="14">
        <v>35.08</v>
      </c>
      <c r="J80" s="109">
        <f t="shared" si="0"/>
        <v>70.16</v>
      </c>
      <c r="K80" s="115"/>
    </row>
    <row r="81" spans="1:11" ht="24">
      <c r="A81" s="114"/>
      <c r="B81" s="107">
        <v>2</v>
      </c>
      <c r="C81" s="10" t="s">
        <v>824</v>
      </c>
      <c r="D81" s="118" t="s">
        <v>960</v>
      </c>
      <c r="E81" s="118" t="s">
        <v>234</v>
      </c>
      <c r="F81" s="135" t="s">
        <v>265</v>
      </c>
      <c r="G81" s="120"/>
      <c r="H81" s="120" t="s">
        <v>826</v>
      </c>
      <c r="I81" s="14">
        <v>35.08</v>
      </c>
      <c r="J81" s="109">
        <f t="shared" si="0"/>
        <v>70.16</v>
      </c>
      <c r="K81" s="115"/>
    </row>
    <row r="82" spans="1:11" ht="24">
      <c r="A82" s="114"/>
      <c r="B82" s="107">
        <v>2</v>
      </c>
      <c r="C82" s="10" t="s">
        <v>824</v>
      </c>
      <c r="D82" s="118" t="s">
        <v>960</v>
      </c>
      <c r="E82" s="118" t="s">
        <v>234</v>
      </c>
      <c r="F82" s="135" t="s">
        <v>270</v>
      </c>
      <c r="G82" s="120"/>
      <c r="H82" s="120" t="s">
        <v>826</v>
      </c>
      <c r="I82" s="14">
        <v>35.08</v>
      </c>
      <c r="J82" s="109">
        <f t="shared" si="0"/>
        <v>70.16</v>
      </c>
      <c r="K82" s="115"/>
    </row>
    <row r="83" spans="1:11" ht="24">
      <c r="A83" s="114"/>
      <c r="B83" s="107">
        <v>2</v>
      </c>
      <c r="C83" s="10" t="s">
        <v>824</v>
      </c>
      <c r="D83" s="118" t="s">
        <v>961</v>
      </c>
      <c r="E83" s="118" t="s">
        <v>234</v>
      </c>
      <c r="F83" s="135" t="s">
        <v>311</v>
      </c>
      <c r="G83" s="120"/>
      <c r="H83" s="120" t="s">
        <v>826</v>
      </c>
      <c r="I83" s="14">
        <v>35.08</v>
      </c>
      <c r="J83" s="109">
        <f t="shared" si="0"/>
        <v>70.16</v>
      </c>
      <c r="K83" s="115"/>
    </row>
    <row r="84" spans="1:11" ht="36">
      <c r="A84" s="114"/>
      <c r="B84" s="107">
        <v>2</v>
      </c>
      <c r="C84" s="10" t="s">
        <v>830</v>
      </c>
      <c r="D84" s="118" t="s">
        <v>833</v>
      </c>
      <c r="E84" s="118" t="s">
        <v>230</v>
      </c>
      <c r="F84" s="135" t="s">
        <v>268</v>
      </c>
      <c r="G84" s="120"/>
      <c r="H84" s="120" t="s">
        <v>832</v>
      </c>
      <c r="I84" s="14">
        <v>29.76</v>
      </c>
      <c r="J84" s="109">
        <f t="shared" si="0"/>
        <v>59.52</v>
      </c>
      <c r="K84" s="115"/>
    </row>
    <row r="85" spans="1:11">
      <c r="A85" s="114"/>
      <c r="B85" s="107">
        <v>2</v>
      </c>
      <c r="C85" s="10" t="s">
        <v>833</v>
      </c>
      <c r="D85" s="118" t="s">
        <v>833</v>
      </c>
      <c r="E85" s="118" t="s">
        <v>23</v>
      </c>
      <c r="F85" s="135" t="s">
        <v>273</v>
      </c>
      <c r="G85" s="120"/>
      <c r="H85" s="120" t="s">
        <v>835</v>
      </c>
      <c r="I85" s="14">
        <v>20.9</v>
      </c>
      <c r="J85" s="109">
        <f t="shared" si="0"/>
        <v>41.8</v>
      </c>
      <c r="K85" s="115"/>
    </row>
    <row r="86" spans="1:11">
      <c r="A86" s="114"/>
      <c r="B86" s="107">
        <v>2</v>
      </c>
      <c r="C86" s="10" t="s">
        <v>833</v>
      </c>
      <c r="D86" s="118" t="s">
        <v>833</v>
      </c>
      <c r="E86" s="118" t="s">
        <v>23</v>
      </c>
      <c r="F86" s="135" t="s">
        <v>673</v>
      </c>
      <c r="G86" s="120"/>
      <c r="H86" s="120" t="s">
        <v>835</v>
      </c>
      <c r="I86" s="14">
        <v>20.9</v>
      </c>
      <c r="J86" s="109">
        <f t="shared" si="0"/>
        <v>41.8</v>
      </c>
      <c r="K86" s="115"/>
    </row>
    <row r="87" spans="1:11">
      <c r="A87" s="114"/>
      <c r="B87" s="107">
        <v>2</v>
      </c>
      <c r="C87" s="10" t="s">
        <v>833</v>
      </c>
      <c r="D87" s="118" t="s">
        <v>838</v>
      </c>
      <c r="E87" s="118" t="s">
        <v>23</v>
      </c>
      <c r="F87" s="135" t="s">
        <v>271</v>
      </c>
      <c r="G87" s="120"/>
      <c r="H87" s="120" t="s">
        <v>835</v>
      </c>
      <c r="I87" s="14">
        <v>20.9</v>
      </c>
      <c r="J87" s="109">
        <f t="shared" si="0"/>
        <v>41.8</v>
      </c>
      <c r="K87" s="115"/>
    </row>
    <row r="88" spans="1:11">
      <c r="A88" s="114"/>
      <c r="B88" s="107">
        <v>2</v>
      </c>
      <c r="C88" s="10" t="s">
        <v>838</v>
      </c>
      <c r="D88" s="118" t="s">
        <v>841</v>
      </c>
      <c r="E88" s="118" t="s">
        <v>26</v>
      </c>
      <c r="F88" s="135" t="s">
        <v>673</v>
      </c>
      <c r="G88" s="120"/>
      <c r="H88" s="120" t="s">
        <v>840</v>
      </c>
      <c r="I88" s="14">
        <v>32.24</v>
      </c>
      <c r="J88" s="109">
        <f t="shared" ref="J88:J139" si="1">B88*I88</f>
        <v>64.48</v>
      </c>
      <c r="K88" s="115"/>
    </row>
    <row r="89" spans="1:11" ht="24">
      <c r="A89" s="114"/>
      <c r="B89" s="107">
        <v>2</v>
      </c>
      <c r="C89" s="10" t="s">
        <v>841</v>
      </c>
      <c r="D89" s="118" t="s">
        <v>844</v>
      </c>
      <c r="E89" s="118" t="s">
        <v>269</v>
      </c>
      <c r="F89" s="135"/>
      <c r="G89" s="120"/>
      <c r="H89" s="120" t="s">
        <v>843</v>
      </c>
      <c r="I89" s="14">
        <v>15.23</v>
      </c>
      <c r="J89" s="109">
        <f t="shared" si="1"/>
        <v>30.46</v>
      </c>
      <c r="K89" s="115"/>
    </row>
    <row r="90" spans="1:11" ht="36">
      <c r="A90" s="114"/>
      <c r="B90" s="107">
        <v>2</v>
      </c>
      <c r="C90" s="10" t="s">
        <v>844</v>
      </c>
      <c r="D90" s="118" t="s">
        <v>848</v>
      </c>
      <c r="E90" s="118" t="s">
        <v>846</v>
      </c>
      <c r="F90" s="135"/>
      <c r="G90" s="120"/>
      <c r="H90" s="120" t="s">
        <v>847</v>
      </c>
      <c r="I90" s="14">
        <v>17.36</v>
      </c>
      <c r="J90" s="109">
        <f t="shared" si="1"/>
        <v>34.72</v>
      </c>
      <c r="K90" s="115"/>
    </row>
    <row r="91" spans="1:11" ht="24">
      <c r="A91" s="114"/>
      <c r="B91" s="107">
        <v>8</v>
      </c>
      <c r="C91" s="10" t="s">
        <v>848</v>
      </c>
      <c r="D91" s="118" t="s">
        <v>625</v>
      </c>
      <c r="E91" s="118"/>
      <c r="F91" s="135"/>
      <c r="G91" s="120"/>
      <c r="H91" s="120" t="s">
        <v>850</v>
      </c>
      <c r="I91" s="14">
        <v>4.96</v>
      </c>
      <c r="J91" s="109">
        <f t="shared" si="1"/>
        <v>39.68</v>
      </c>
      <c r="K91" s="115"/>
    </row>
    <row r="92" spans="1:11" ht="24">
      <c r="A92" s="114"/>
      <c r="B92" s="107">
        <v>8</v>
      </c>
      <c r="C92" s="10" t="s">
        <v>625</v>
      </c>
      <c r="D92" s="118" t="s">
        <v>853</v>
      </c>
      <c r="E92" s="118" t="s">
        <v>273</v>
      </c>
      <c r="F92" s="135"/>
      <c r="G92" s="120"/>
      <c r="H92" s="120" t="s">
        <v>852</v>
      </c>
      <c r="I92" s="14">
        <v>13.82</v>
      </c>
      <c r="J92" s="109">
        <f t="shared" si="1"/>
        <v>110.56</v>
      </c>
      <c r="K92" s="115"/>
    </row>
    <row r="93" spans="1:11" ht="24">
      <c r="A93" s="114"/>
      <c r="B93" s="107">
        <v>8</v>
      </c>
      <c r="C93" s="10" t="s">
        <v>853</v>
      </c>
      <c r="D93" s="118" t="s">
        <v>856</v>
      </c>
      <c r="E93" s="118" t="s">
        <v>273</v>
      </c>
      <c r="F93" s="135"/>
      <c r="G93" s="120"/>
      <c r="H93" s="120" t="s">
        <v>855</v>
      </c>
      <c r="I93" s="14">
        <v>13.82</v>
      </c>
      <c r="J93" s="109">
        <f t="shared" si="1"/>
        <v>110.56</v>
      </c>
      <c r="K93" s="115"/>
    </row>
    <row r="94" spans="1:11" ht="24">
      <c r="A94" s="114"/>
      <c r="B94" s="107">
        <v>2</v>
      </c>
      <c r="C94" s="10" t="s">
        <v>856</v>
      </c>
      <c r="D94" s="118" t="s">
        <v>962</v>
      </c>
      <c r="E94" s="118" t="s">
        <v>25</v>
      </c>
      <c r="F94" s="135" t="s">
        <v>212</v>
      </c>
      <c r="G94" s="120"/>
      <c r="H94" s="120" t="s">
        <v>858</v>
      </c>
      <c r="I94" s="14">
        <v>24.45</v>
      </c>
      <c r="J94" s="109">
        <f t="shared" si="1"/>
        <v>48.9</v>
      </c>
      <c r="K94" s="115"/>
    </row>
    <row r="95" spans="1:11" ht="24">
      <c r="A95" s="114"/>
      <c r="B95" s="107">
        <v>2</v>
      </c>
      <c r="C95" s="10" t="s">
        <v>859</v>
      </c>
      <c r="D95" s="118" t="s">
        <v>963</v>
      </c>
      <c r="E95" s="118" t="s">
        <v>614</v>
      </c>
      <c r="F95" s="135" t="s">
        <v>26</v>
      </c>
      <c r="G95" s="120"/>
      <c r="H95" s="120" t="s">
        <v>861</v>
      </c>
      <c r="I95" s="14">
        <v>12.05</v>
      </c>
      <c r="J95" s="109">
        <f t="shared" si="1"/>
        <v>24.1</v>
      </c>
      <c r="K95" s="115"/>
    </row>
    <row r="96" spans="1:11" ht="24">
      <c r="A96" s="114"/>
      <c r="B96" s="107">
        <v>3</v>
      </c>
      <c r="C96" s="10" t="s">
        <v>862</v>
      </c>
      <c r="D96" s="118" t="s">
        <v>964</v>
      </c>
      <c r="E96" s="118" t="s">
        <v>864</v>
      </c>
      <c r="F96" s="135" t="s">
        <v>27</v>
      </c>
      <c r="G96" s="120"/>
      <c r="H96" s="120" t="s">
        <v>865</v>
      </c>
      <c r="I96" s="14">
        <v>12.049999999999999</v>
      </c>
      <c r="J96" s="109">
        <f t="shared" si="1"/>
        <v>36.15</v>
      </c>
      <c r="K96" s="115"/>
    </row>
    <row r="97" spans="1:11" ht="24">
      <c r="A97" s="114"/>
      <c r="B97" s="107">
        <v>3</v>
      </c>
      <c r="C97" s="10" t="s">
        <v>862</v>
      </c>
      <c r="D97" s="118" t="s">
        <v>964</v>
      </c>
      <c r="E97" s="118" t="s">
        <v>867</v>
      </c>
      <c r="F97" s="135" t="s">
        <v>26</v>
      </c>
      <c r="G97" s="120"/>
      <c r="H97" s="120" t="s">
        <v>865</v>
      </c>
      <c r="I97" s="14">
        <v>17.36</v>
      </c>
      <c r="J97" s="109">
        <f t="shared" si="1"/>
        <v>52.08</v>
      </c>
      <c r="K97" s="115"/>
    </row>
    <row r="98" spans="1:11" ht="24">
      <c r="A98" s="114"/>
      <c r="B98" s="107">
        <v>3</v>
      </c>
      <c r="C98" s="10" t="s">
        <v>862</v>
      </c>
      <c r="D98" s="118" t="s">
        <v>965</v>
      </c>
      <c r="E98" s="118" t="s">
        <v>867</v>
      </c>
      <c r="F98" s="135" t="s">
        <v>27</v>
      </c>
      <c r="G98" s="120"/>
      <c r="H98" s="120" t="s">
        <v>865</v>
      </c>
      <c r="I98" s="14">
        <v>17.36</v>
      </c>
      <c r="J98" s="109">
        <f t="shared" si="1"/>
        <v>52.08</v>
      </c>
      <c r="K98" s="115"/>
    </row>
    <row r="99" spans="1:11" ht="36">
      <c r="A99" s="114"/>
      <c r="B99" s="107">
        <v>2</v>
      </c>
      <c r="C99" s="10" t="s">
        <v>869</v>
      </c>
      <c r="D99" s="118" t="s">
        <v>966</v>
      </c>
      <c r="E99" s="118" t="s">
        <v>871</v>
      </c>
      <c r="F99" s="135" t="s">
        <v>273</v>
      </c>
      <c r="G99" s="120"/>
      <c r="H99" s="120" t="s">
        <v>872</v>
      </c>
      <c r="I99" s="14">
        <v>24.45</v>
      </c>
      <c r="J99" s="109">
        <f t="shared" si="1"/>
        <v>48.9</v>
      </c>
      <c r="K99" s="115"/>
    </row>
    <row r="100" spans="1:11" ht="24">
      <c r="A100" s="114"/>
      <c r="B100" s="107">
        <v>6</v>
      </c>
      <c r="C100" s="10" t="s">
        <v>873</v>
      </c>
      <c r="D100" s="118" t="s">
        <v>876</v>
      </c>
      <c r="E100" s="118" t="s">
        <v>867</v>
      </c>
      <c r="F100" s="135" t="s">
        <v>27</v>
      </c>
      <c r="G100" s="120"/>
      <c r="H100" s="120" t="s">
        <v>875</v>
      </c>
      <c r="I100" s="14">
        <v>26.22</v>
      </c>
      <c r="J100" s="109">
        <f t="shared" si="1"/>
        <v>157.32</v>
      </c>
      <c r="K100" s="115"/>
    </row>
    <row r="101" spans="1:11" ht="24">
      <c r="A101" s="114"/>
      <c r="B101" s="107">
        <v>2</v>
      </c>
      <c r="C101" s="10" t="s">
        <v>876</v>
      </c>
      <c r="D101" s="118" t="s">
        <v>879</v>
      </c>
      <c r="E101" s="118" t="s">
        <v>294</v>
      </c>
      <c r="F101" s="135" t="s">
        <v>239</v>
      </c>
      <c r="G101" s="120"/>
      <c r="H101" s="120" t="s">
        <v>878</v>
      </c>
      <c r="I101" s="14">
        <v>31.18</v>
      </c>
      <c r="J101" s="109">
        <f t="shared" si="1"/>
        <v>62.36</v>
      </c>
      <c r="K101" s="115"/>
    </row>
    <row r="102" spans="1:11" ht="13.5" customHeight="1">
      <c r="A102" s="114"/>
      <c r="B102" s="107">
        <v>8</v>
      </c>
      <c r="C102" s="10" t="s">
        <v>879</v>
      </c>
      <c r="D102" s="118" t="s">
        <v>879</v>
      </c>
      <c r="E102" s="118" t="s">
        <v>25</v>
      </c>
      <c r="F102" s="135"/>
      <c r="G102" s="120"/>
      <c r="H102" s="120" t="s">
        <v>881</v>
      </c>
      <c r="I102" s="14">
        <v>13.82</v>
      </c>
      <c r="J102" s="109">
        <f t="shared" si="1"/>
        <v>110.56</v>
      </c>
      <c r="K102" s="115"/>
    </row>
    <row r="103" spans="1:11" ht="12" customHeight="1">
      <c r="A103" s="114"/>
      <c r="B103" s="107">
        <v>2</v>
      </c>
      <c r="C103" s="10" t="s">
        <v>879</v>
      </c>
      <c r="D103" s="118" t="s">
        <v>883</v>
      </c>
      <c r="E103" s="118" t="s">
        <v>26</v>
      </c>
      <c r="F103" s="135"/>
      <c r="G103" s="120"/>
      <c r="H103" s="120" t="s">
        <v>881</v>
      </c>
      <c r="I103" s="14">
        <v>13.82</v>
      </c>
      <c r="J103" s="109">
        <f t="shared" si="1"/>
        <v>27.64</v>
      </c>
      <c r="K103" s="115"/>
    </row>
    <row r="104" spans="1:11">
      <c r="A104" s="114"/>
      <c r="B104" s="107">
        <v>1</v>
      </c>
      <c r="C104" s="10" t="s">
        <v>883</v>
      </c>
      <c r="D104" s="118" t="s">
        <v>886</v>
      </c>
      <c r="E104" s="118" t="s">
        <v>29</v>
      </c>
      <c r="F104" s="135"/>
      <c r="G104" s="120"/>
      <c r="H104" s="120" t="s">
        <v>885</v>
      </c>
      <c r="I104" s="14">
        <v>48.54</v>
      </c>
      <c r="J104" s="109">
        <f t="shared" si="1"/>
        <v>48.54</v>
      </c>
      <c r="K104" s="115"/>
    </row>
    <row r="105" spans="1:11" ht="24">
      <c r="A105" s="114"/>
      <c r="B105" s="107">
        <v>4</v>
      </c>
      <c r="C105" s="10" t="s">
        <v>886</v>
      </c>
      <c r="D105" s="118" t="s">
        <v>886</v>
      </c>
      <c r="E105" s="118" t="s">
        <v>25</v>
      </c>
      <c r="F105" s="135" t="s">
        <v>212</v>
      </c>
      <c r="G105" s="120"/>
      <c r="H105" s="120" t="s">
        <v>888</v>
      </c>
      <c r="I105" s="14">
        <v>38.619999999999997</v>
      </c>
      <c r="J105" s="109">
        <f t="shared" si="1"/>
        <v>154.47999999999999</v>
      </c>
      <c r="K105" s="115"/>
    </row>
    <row r="106" spans="1:11" ht="24">
      <c r="A106" s="114"/>
      <c r="B106" s="107">
        <v>4</v>
      </c>
      <c r="C106" s="10" t="s">
        <v>886</v>
      </c>
      <c r="D106" s="118" t="s">
        <v>890</v>
      </c>
      <c r="E106" s="118" t="s">
        <v>26</v>
      </c>
      <c r="F106" s="135" t="s">
        <v>212</v>
      </c>
      <c r="G106" s="120"/>
      <c r="H106" s="120" t="s">
        <v>888</v>
      </c>
      <c r="I106" s="14">
        <v>38.619999999999997</v>
      </c>
      <c r="J106" s="109">
        <f t="shared" si="1"/>
        <v>154.47999999999999</v>
      </c>
      <c r="K106" s="115"/>
    </row>
    <row r="107" spans="1:11" ht="24">
      <c r="A107" s="114"/>
      <c r="B107" s="107">
        <v>1</v>
      </c>
      <c r="C107" s="10" t="s">
        <v>890</v>
      </c>
      <c r="D107" s="118" t="s">
        <v>890</v>
      </c>
      <c r="E107" s="118" t="s">
        <v>27</v>
      </c>
      <c r="F107" s="135" t="s">
        <v>107</v>
      </c>
      <c r="G107" s="120"/>
      <c r="H107" s="120" t="s">
        <v>237</v>
      </c>
      <c r="I107" s="14">
        <v>81.13</v>
      </c>
      <c r="J107" s="109">
        <f t="shared" si="1"/>
        <v>81.13</v>
      </c>
      <c r="K107" s="115"/>
    </row>
    <row r="108" spans="1:11" ht="24">
      <c r="A108" s="114"/>
      <c r="B108" s="107">
        <v>1</v>
      </c>
      <c r="C108" s="10" t="s">
        <v>890</v>
      </c>
      <c r="D108" s="118" t="s">
        <v>890</v>
      </c>
      <c r="E108" s="118" t="s">
        <v>27</v>
      </c>
      <c r="F108" s="135" t="s">
        <v>212</v>
      </c>
      <c r="G108" s="120"/>
      <c r="H108" s="120" t="s">
        <v>237</v>
      </c>
      <c r="I108" s="14">
        <v>81.13</v>
      </c>
      <c r="J108" s="109">
        <f t="shared" si="1"/>
        <v>81.13</v>
      </c>
      <c r="K108" s="115"/>
    </row>
    <row r="109" spans="1:11" ht="24">
      <c r="A109" s="114"/>
      <c r="B109" s="107">
        <v>1</v>
      </c>
      <c r="C109" s="10" t="s">
        <v>890</v>
      </c>
      <c r="D109" s="118" t="s">
        <v>894</v>
      </c>
      <c r="E109" s="118" t="s">
        <v>27</v>
      </c>
      <c r="F109" s="135" t="s">
        <v>269</v>
      </c>
      <c r="G109" s="120"/>
      <c r="H109" s="120" t="s">
        <v>237</v>
      </c>
      <c r="I109" s="14">
        <v>81.13</v>
      </c>
      <c r="J109" s="109">
        <f t="shared" si="1"/>
        <v>81.13</v>
      </c>
      <c r="K109" s="115"/>
    </row>
    <row r="110" spans="1:11" ht="13.5" customHeight="1">
      <c r="A110" s="114"/>
      <c r="B110" s="107">
        <v>1</v>
      </c>
      <c r="C110" s="10" t="s">
        <v>894</v>
      </c>
      <c r="D110" s="118" t="s">
        <v>897</v>
      </c>
      <c r="E110" s="118" t="s">
        <v>37</v>
      </c>
      <c r="F110" s="135"/>
      <c r="G110" s="120"/>
      <c r="H110" s="120" t="s">
        <v>896</v>
      </c>
      <c r="I110" s="14">
        <v>52.08</v>
      </c>
      <c r="J110" s="109">
        <f t="shared" si="1"/>
        <v>52.08</v>
      </c>
      <c r="K110" s="115"/>
    </row>
    <row r="111" spans="1:11" ht="24">
      <c r="A111" s="114"/>
      <c r="B111" s="107">
        <v>1</v>
      </c>
      <c r="C111" s="10" t="s">
        <v>897</v>
      </c>
      <c r="D111" s="118" t="s">
        <v>900</v>
      </c>
      <c r="E111" s="118" t="s">
        <v>35</v>
      </c>
      <c r="F111" s="135" t="s">
        <v>210</v>
      </c>
      <c r="G111" s="120"/>
      <c r="H111" s="120" t="s">
        <v>899</v>
      </c>
      <c r="I111" s="14">
        <v>135.34</v>
      </c>
      <c r="J111" s="109">
        <f t="shared" si="1"/>
        <v>135.34</v>
      </c>
      <c r="K111" s="115"/>
    </row>
    <row r="112" spans="1:11">
      <c r="A112" s="114"/>
      <c r="B112" s="107">
        <v>2</v>
      </c>
      <c r="C112" s="10" t="s">
        <v>900</v>
      </c>
      <c r="D112" s="118" t="s">
        <v>903</v>
      </c>
      <c r="E112" s="118" t="s">
        <v>90</v>
      </c>
      <c r="F112" s="135"/>
      <c r="G112" s="120"/>
      <c r="H112" s="120" t="s">
        <v>902</v>
      </c>
      <c r="I112" s="14">
        <v>31.53</v>
      </c>
      <c r="J112" s="109">
        <f t="shared" si="1"/>
        <v>63.06</v>
      </c>
      <c r="K112" s="115"/>
    </row>
    <row r="113" spans="1:11" ht="27.75" customHeight="1">
      <c r="A113" s="114"/>
      <c r="B113" s="107">
        <v>4</v>
      </c>
      <c r="C113" s="10" t="s">
        <v>903</v>
      </c>
      <c r="D113" s="118" t="s">
        <v>905</v>
      </c>
      <c r="E113" s="118" t="s">
        <v>265</v>
      </c>
      <c r="F113" s="135"/>
      <c r="G113" s="120"/>
      <c r="H113" s="120" t="s">
        <v>972</v>
      </c>
      <c r="I113" s="14">
        <v>109.83</v>
      </c>
      <c r="J113" s="109">
        <f t="shared" si="1"/>
        <v>439.32</v>
      </c>
      <c r="K113" s="115"/>
    </row>
    <row r="114" spans="1:11" ht="24">
      <c r="A114" s="114"/>
      <c r="B114" s="107">
        <v>6</v>
      </c>
      <c r="C114" s="10" t="s">
        <v>905</v>
      </c>
      <c r="D114" s="118" t="s">
        <v>908</v>
      </c>
      <c r="E114" s="118" t="s">
        <v>29</v>
      </c>
      <c r="F114" s="135" t="s">
        <v>273</v>
      </c>
      <c r="G114" s="120"/>
      <c r="H114" s="120" t="s">
        <v>907</v>
      </c>
      <c r="I114" s="14">
        <v>68.02</v>
      </c>
      <c r="J114" s="109">
        <f t="shared" si="1"/>
        <v>408.12</v>
      </c>
      <c r="K114" s="115"/>
    </row>
    <row r="115" spans="1:11" ht="24">
      <c r="A115" s="114"/>
      <c r="B115" s="107">
        <v>6</v>
      </c>
      <c r="C115" s="10" t="s">
        <v>908</v>
      </c>
      <c r="D115" s="118" t="s">
        <v>908</v>
      </c>
      <c r="E115" s="118" t="s">
        <v>28</v>
      </c>
      <c r="F115" s="135" t="s">
        <v>673</v>
      </c>
      <c r="G115" s="120"/>
      <c r="H115" s="120" t="s">
        <v>910</v>
      </c>
      <c r="I115" s="14">
        <v>58.1</v>
      </c>
      <c r="J115" s="109">
        <f t="shared" si="1"/>
        <v>348.6</v>
      </c>
      <c r="K115" s="115"/>
    </row>
    <row r="116" spans="1:11" ht="24">
      <c r="A116" s="114"/>
      <c r="B116" s="107">
        <v>3</v>
      </c>
      <c r="C116" s="10" t="s">
        <v>908</v>
      </c>
      <c r="D116" s="118" t="s">
        <v>908</v>
      </c>
      <c r="E116" s="118" t="s">
        <v>28</v>
      </c>
      <c r="F116" s="135" t="s">
        <v>807</v>
      </c>
      <c r="G116" s="120"/>
      <c r="H116" s="120" t="s">
        <v>910</v>
      </c>
      <c r="I116" s="14">
        <v>58.1</v>
      </c>
      <c r="J116" s="109">
        <f t="shared" si="1"/>
        <v>174.3</v>
      </c>
      <c r="K116" s="115"/>
    </row>
    <row r="117" spans="1:11" ht="24">
      <c r="A117" s="114"/>
      <c r="B117" s="107">
        <v>3</v>
      </c>
      <c r="C117" s="10" t="s">
        <v>908</v>
      </c>
      <c r="D117" s="118" t="s">
        <v>908</v>
      </c>
      <c r="E117" s="118" t="s">
        <v>29</v>
      </c>
      <c r="F117" s="135" t="s">
        <v>273</v>
      </c>
      <c r="G117" s="120"/>
      <c r="H117" s="120" t="s">
        <v>910</v>
      </c>
      <c r="I117" s="14">
        <v>58.1</v>
      </c>
      <c r="J117" s="109">
        <f t="shared" si="1"/>
        <v>174.3</v>
      </c>
      <c r="K117" s="115"/>
    </row>
    <row r="118" spans="1:11" ht="24">
      <c r="A118" s="114"/>
      <c r="B118" s="107">
        <v>1</v>
      </c>
      <c r="C118" s="10" t="s">
        <v>908</v>
      </c>
      <c r="D118" s="118" t="s">
        <v>908</v>
      </c>
      <c r="E118" s="118" t="s">
        <v>29</v>
      </c>
      <c r="F118" s="135" t="s">
        <v>673</v>
      </c>
      <c r="G118" s="120"/>
      <c r="H118" s="120" t="s">
        <v>910</v>
      </c>
      <c r="I118" s="14">
        <v>58.1</v>
      </c>
      <c r="J118" s="109">
        <f t="shared" si="1"/>
        <v>58.1</v>
      </c>
      <c r="K118" s="115"/>
    </row>
    <row r="119" spans="1:11" ht="24">
      <c r="A119" s="114"/>
      <c r="B119" s="107">
        <v>1</v>
      </c>
      <c r="C119" s="10" t="s">
        <v>908</v>
      </c>
      <c r="D119" s="118" t="s">
        <v>908</v>
      </c>
      <c r="E119" s="118" t="s">
        <v>29</v>
      </c>
      <c r="F119" s="135" t="s">
        <v>807</v>
      </c>
      <c r="G119" s="120"/>
      <c r="H119" s="120" t="s">
        <v>910</v>
      </c>
      <c r="I119" s="14">
        <v>58.1</v>
      </c>
      <c r="J119" s="109">
        <f t="shared" si="1"/>
        <v>58.1</v>
      </c>
      <c r="K119" s="115"/>
    </row>
    <row r="120" spans="1:11" ht="24">
      <c r="A120" s="114"/>
      <c r="B120" s="107">
        <v>3</v>
      </c>
      <c r="C120" s="10" t="s">
        <v>908</v>
      </c>
      <c r="D120" s="118" t="s">
        <v>916</v>
      </c>
      <c r="E120" s="118" t="s">
        <v>29</v>
      </c>
      <c r="F120" s="135" t="s">
        <v>761</v>
      </c>
      <c r="G120" s="120"/>
      <c r="H120" s="120" t="s">
        <v>910</v>
      </c>
      <c r="I120" s="14">
        <v>58.1</v>
      </c>
      <c r="J120" s="109">
        <f t="shared" si="1"/>
        <v>174.3</v>
      </c>
      <c r="K120" s="115"/>
    </row>
    <row r="121" spans="1:11" ht="24">
      <c r="A121" s="114"/>
      <c r="B121" s="107">
        <v>3</v>
      </c>
      <c r="C121" s="10" t="s">
        <v>916</v>
      </c>
      <c r="D121" s="118" t="s">
        <v>919</v>
      </c>
      <c r="E121" s="118" t="s">
        <v>25</v>
      </c>
      <c r="F121" s="135" t="s">
        <v>846</v>
      </c>
      <c r="G121" s="120"/>
      <c r="H121" s="120" t="s">
        <v>918</v>
      </c>
      <c r="I121" s="14">
        <v>70.5</v>
      </c>
      <c r="J121" s="109">
        <f t="shared" si="1"/>
        <v>211.5</v>
      </c>
      <c r="K121" s="115"/>
    </row>
    <row r="122" spans="1:11" ht="24">
      <c r="A122" s="114"/>
      <c r="B122" s="107">
        <v>2</v>
      </c>
      <c r="C122" s="10" t="s">
        <v>919</v>
      </c>
      <c r="D122" s="118" t="s">
        <v>922</v>
      </c>
      <c r="E122" s="118" t="s">
        <v>25</v>
      </c>
      <c r="F122" s="135" t="s">
        <v>273</v>
      </c>
      <c r="G122" s="120"/>
      <c r="H122" s="120" t="s">
        <v>921</v>
      </c>
      <c r="I122" s="14">
        <v>48.89</v>
      </c>
      <c r="J122" s="109">
        <f t="shared" si="1"/>
        <v>97.78</v>
      </c>
      <c r="K122" s="115"/>
    </row>
    <row r="123" spans="1:11" ht="24">
      <c r="A123" s="114"/>
      <c r="B123" s="107">
        <v>2</v>
      </c>
      <c r="C123" s="10" t="s">
        <v>922</v>
      </c>
      <c r="D123" s="118" t="s">
        <v>925</v>
      </c>
      <c r="E123" s="118" t="s">
        <v>25</v>
      </c>
      <c r="F123" s="135" t="s">
        <v>273</v>
      </c>
      <c r="G123" s="120"/>
      <c r="H123" s="120" t="s">
        <v>924</v>
      </c>
      <c r="I123" s="14">
        <v>49.25</v>
      </c>
      <c r="J123" s="109">
        <f t="shared" si="1"/>
        <v>98.5</v>
      </c>
      <c r="K123" s="115"/>
    </row>
    <row r="124" spans="1:11" ht="24">
      <c r="A124" s="114"/>
      <c r="B124" s="107">
        <v>2</v>
      </c>
      <c r="C124" s="10" t="s">
        <v>925</v>
      </c>
      <c r="D124" s="118" t="s">
        <v>925</v>
      </c>
      <c r="E124" s="118" t="s">
        <v>25</v>
      </c>
      <c r="F124" s="135" t="s">
        <v>807</v>
      </c>
      <c r="G124" s="120"/>
      <c r="H124" s="120" t="s">
        <v>927</v>
      </c>
      <c r="I124" s="14">
        <v>54.92</v>
      </c>
      <c r="J124" s="109">
        <f t="shared" si="1"/>
        <v>109.84</v>
      </c>
      <c r="K124" s="115"/>
    </row>
    <row r="125" spans="1:11" ht="24">
      <c r="A125" s="114"/>
      <c r="B125" s="107">
        <v>3</v>
      </c>
      <c r="C125" s="10" t="s">
        <v>925</v>
      </c>
      <c r="D125" s="118" t="s">
        <v>925</v>
      </c>
      <c r="E125" s="118" t="s">
        <v>26</v>
      </c>
      <c r="F125" s="135" t="s">
        <v>273</v>
      </c>
      <c r="G125" s="120"/>
      <c r="H125" s="120" t="s">
        <v>927</v>
      </c>
      <c r="I125" s="14">
        <v>54.919999999999995</v>
      </c>
      <c r="J125" s="109">
        <f t="shared" si="1"/>
        <v>164.76</v>
      </c>
      <c r="K125" s="115"/>
    </row>
    <row r="126" spans="1:11" ht="24">
      <c r="A126" s="114"/>
      <c r="B126" s="107">
        <v>2</v>
      </c>
      <c r="C126" s="10" t="s">
        <v>925</v>
      </c>
      <c r="D126" s="118" t="s">
        <v>925</v>
      </c>
      <c r="E126" s="118" t="s">
        <v>27</v>
      </c>
      <c r="F126" s="135" t="s">
        <v>273</v>
      </c>
      <c r="G126" s="120"/>
      <c r="H126" s="120" t="s">
        <v>927</v>
      </c>
      <c r="I126" s="14">
        <v>54.92</v>
      </c>
      <c r="J126" s="109">
        <f t="shared" si="1"/>
        <v>109.84</v>
      </c>
      <c r="K126" s="115"/>
    </row>
    <row r="127" spans="1:11" ht="24">
      <c r="A127" s="114"/>
      <c r="B127" s="107">
        <v>4</v>
      </c>
      <c r="C127" s="10" t="s">
        <v>925</v>
      </c>
      <c r="D127" s="118" t="s">
        <v>925</v>
      </c>
      <c r="E127" s="118" t="s">
        <v>27</v>
      </c>
      <c r="F127" s="135" t="s">
        <v>271</v>
      </c>
      <c r="G127" s="120"/>
      <c r="H127" s="120" t="s">
        <v>927</v>
      </c>
      <c r="I127" s="14">
        <v>54.92</v>
      </c>
      <c r="J127" s="109">
        <f t="shared" si="1"/>
        <v>219.68</v>
      </c>
      <c r="K127" s="115"/>
    </row>
    <row r="128" spans="1:11" ht="24">
      <c r="A128" s="114"/>
      <c r="B128" s="107">
        <v>1</v>
      </c>
      <c r="C128" s="10" t="s">
        <v>925</v>
      </c>
      <c r="D128" s="118" t="s">
        <v>932</v>
      </c>
      <c r="E128" s="118" t="s">
        <v>27</v>
      </c>
      <c r="F128" s="135" t="s">
        <v>761</v>
      </c>
      <c r="G128" s="120"/>
      <c r="H128" s="120" t="s">
        <v>927</v>
      </c>
      <c r="I128" s="14">
        <v>54.92</v>
      </c>
      <c r="J128" s="109">
        <f t="shared" si="1"/>
        <v>54.92</v>
      </c>
      <c r="K128" s="115"/>
    </row>
    <row r="129" spans="1:11" ht="24">
      <c r="A129" s="114"/>
      <c r="B129" s="107">
        <v>6</v>
      </c>
      <c r="C129" s="10" t="s">
        <v>932</v>
      </c>
      <c r="D129" s="118" t="s">
        <v>932</v>
      </c>
      <c r="E129" s="118" t="s">
        <v>27</v>
      </c>
      <c r="F129" s="135" t="s">
        <v>273</v>
      </c>
      <c r="G129" s="120"/>
      <c r="H129" s="120" t="s">
        <v>934</v>
      </c>
      <c r="I129" s="14">
        <v>58.1</v>
      </c>
      <c r="J129" s="109">
        <f t="shared" si="1"/>
        <v>348.6</v>
      </c>
      <c r="K129" s="115"/>
    </row>
    <row r="130" spans="1:11" ht="24">
      <c r="A130" s="114"/>
      <c r="B130" s="107">
        <v>2</v>
      </c>
      <c r="C130" s="10" t="s">
        <v>932</v>
      </c>
      <c r="D130" s="118" t="s">
        <v>932</v>
      </c>
      <c r="E130" s="118" t="s">
        <v>27</v>
      </c>
      <c r="F130" s="135" t="s">
        <v>271</v>
      </c>
      <c r="G130" s="120"/>
      <c r="H130" s="120" t="s">
        <v>934</v>
      </c>
      <c r="I130" s="14">
        <v>58.1</v>
      </c>
      <c r="J130" s="109">
        <f t="shared" si="1"/>
        <v>116.2</v>
      </c>
      <c r="K130" s="115"/>
    </row>
    <row r="131" spans="1:11" ht="24">
      <c r="A131" s="114"/>
      <c r="B131" s="107">
        <v>8</v>
      </c>
      <c r="C131" s="10" t="s">
        <v>932</v>
      </c>
      <c r="D131" s="118" t="s">
        <v>937</v>
      </c>
      <c r="E131" s="118" t="s">
        <v>27</v>
      </c>
      <c r="F131" s="135" t="s">
        <v>807</v>
      </c>
      <c r="G131" s="120"/>
      <c r="H131" s="120" t="s">
        <v>934</v>
      </c>
      <c r="I131" s="14">
        <v>58.1</v>
      </c>
      <c r="J131" s="109">
        <f t="shared" si="1"/>
        <v>464.8</v>
      </c>
      <c r="K131" s="115"/>
    </row>
    <row r="132" spans="1:11" ht="24">
      <c r="A132" s="114"/>
      <c r="B132" s="107">
        <v>1</v>
      </c>
      <c r="C132" s="10" t="s">
        <v>937</v>
      </c>
      <c r="D132" s="118" t="s">
        <v>940</v>
      </c>
      <c r="E132" s="118" t="s">
        <v>37</v>
      </c>
      <c r="F132" s="135" t="s">
        <v>761</v>
      </c>
      <c r="G132" s="120"/>
      <c r="H132" s="120" t="s">
        <v>939</v>
      </c>
      <c r="I132" s="14">
        <v>59.88</v>
      </c>
      <c r="J132" s="109">
        <f t="shared" si="1"/>
        <v>59.88</v>
      </c>
      <c r="K132" s="115"/>
    </row>
    <row r="133" spans="1:11" ht="24">
      <c r="A133" s="114"/>
      <c r="B133" s="107">
        <v>3</v>
      </c>
      <c r="C133" s="10" t="s">
        <v>940</v>
      </c>
      <c r="D133" s="118" t="s">
        <v>943</v>
      </c>
      <c r="E133" s="118" t="s">
        <v>35</v>
      </c>
      <c r="F133" s="135" t="s">
        <v>807</v>
      </c>
      <c r="G133" s="120"/>
      <c r="H133" s="120" t="s">
        <v>942</v>
      </c>
      <c r="I133" s="14">
        <v>59.879999999999995</v>
      </c>
      <c r="J133" s="109">
        <f t="shared" si="1"/>
        <v>179.64</v>
      </c>
      <c r="K133" s="115"/>
    </row>
    <row r="134" spans="1:11" ht="24">
      <c r="A134" s="114"/>
      <c r="B134" s="107">
        <v>1</v>
      </c>
      <c r="C134" s="10" t="s">
        <v>943</v>
      </c>
      <c r="D134" s="118" t="s">
        <v>946</v>
      </c>
      <c r="E134" s="118" t="s">
        <v>35</v>
      </c>
      <c r="F134" s="135" t="s">
        <v>273</v>
      </c>
      <c r="G134" s="120"/>
      <c r="H134" s="120" t="s">
        <v>945</v>
      </c>
      <c r="I134" s="14">
        <v>68.02</v>
      </c>
      <c r="J134" s="109">
        <f t="shared" si="1"/>
        <v>68.02</v>
      </c>
      <c r="K134" s="115"/>
    </row>
    <row r="135" spans="1:11" ht="24">
      <c r="A135" s="114"/>
      <c r="B135" s="107">
        <v>2</v>
      </c>
      <c r="C135" s="10" t="s">
        <v>946</v>
      </c>
      <c r="D135" s="118" t="s">
        <v>950</v>
      </c>
      <c r="E135" s="118" t="s">
        <v>26</v>
      </c>
      <c r="F135" s="135" t="s">
        <v>948</v>
      </c>
      <c r="G135" s="120"/>
      <c r="H135" s="120" t="s">
        <v>949</v>
      </c>
      <c r="I135" s="14">
        <v>73.69</v>
      </c>
      <c r="J135" s="109">
        <f t="shared" si="1"/>
        <v>147.38</v>
      </c>
      <c r="K135" s="115"/>
    </row>
    <row r="136" spans="1:11">
      <c r="A136" s="114"/>
      <c r="B136" s="107">
        <v>2</v>
      </c>
      <c r="C136" s="10" t="s">
        <v>950</v>
      </c>
      <c r="D136" s="118" t="s">
        <v>950</v>
      </c>
      <c r="E136" s="118" t="s">
        <v>23</v>
      </c>
      <c r="F136" s="135" t="s">
        <v>271</v>
      </c>
      <c r="G136" s="120"/>
      <c r="H136" s="120" t="s">
        <v>952</v>
      </c>
      <c r="I136" s="14">
        <v>54.92</v>
      </c>
      <c r="J136" s="109">
        <f t="shared" si="1"/>
        <v>109.84</v>
      </c>
      <c r="K136" s="115"/>
    </row>
    <row r="137" spans="1:11">
      <c r="A137" s="114"/>
      <c r="B137" s="107">
        <v>2</v>
      </c>
      <c r="C137" s="10" t="s">
        <v>950</v>
      </c>
      <c r="D137" s="118" t="s">
        <v>967</v>
      </c>
      <c r="E137" s="118" t="s">
        <v>25</v>
      </c>
      <c r="F137" s="135" t="s">
        <v>273</v>
      </c>
      <c r="G137" s="120"/>
      <c r="H137" s="120" t="s">
        <v>952</v>
      </c>
      <c r="I137" s="14">
        <v>54.92</v>
      </c>
      <c r="J137" s="109">
        <f t="shared" si="1"/>
        <v>109.84</v>
      </c>
      <c r="K137" s="115"/>
    </row>
    <row r="138" spans="1:11" ht="24">
      <c r="A138" s="114"/>
      <c r="B138" s="107">
        <v>2</v>
      </c>
      <c r="C138" s="10" t="s">
        <v>954</v>
      </c>
      <c r="D138" s="118" t="s">
        <v>957</v>
      </c>
      <c r="E138" s="118" t="s">
        <v>37</v>
      </c>
      <c r="F138" s="135" t="s">
        <v>273</v>
      </c>
      <c r="G138" s="120"/>
      <c r="H138" s="120" t="s">
        <v>956</v>
      </c>
      <c r="I138" s="14">
        <v>102.39</v>
      </c>
      <c r="J138" s="109">
        <f t="shared" si="1"/>
        <v>204.78</v>
      </c>
      <c r="K138" s="115"/>
    </row>
    <row r="139" spans="1:11" ht="24">
      <c r="A139" s="114"/>
      <c r="B139" s="108">
        <v>4</v>
      </c>
      <c r="C139" s="12" t="s">
        <v>957</v>
      </c>
      <c r="D139" s="119"/>
      <c r="E139" s="119" t="s">
        <v>50</v>
      </c>
      <c r="F139" s="136"/>
      <c r="G139" s="121"/>
      <c r="H139" s="121" t="s">
        <v>959</v>
      </c>
      <c r="I139" s="15">
        <v>66.25</v>
      </c>
      <c r="J139" s="110">
        <f t="shared" si="1"/>
        <v>265</v>
      </c>
      <c r="K139" s="115"/>
    </row>
    <row r="140" spans="1:11" ht="13.5" thickBot="1">
      <c r="A140" s="114"/>
      <c r="B140" s="129"/>
      <c r="C140" s="129"/>
      <c r="D140" s="129"/>
      <c r="E140" s="129"/>
      <c r="F140" s="129"/>
      <c r="G140" s="129"/>
      <c r="H140" s="129"/>
      <c r="I140" s="130" t="s">
        <v>255</v>
      </c>
      <c r="J140" s="131">
        <f>SUM(J22:J139)</f>
        <v>11325.270000000002</v>
      </c>
      <c r="K140" s="115"/>
    </row>
    <row r="141" spans="1:11">
      <c r="A141" s="114"/>
      <c r="B141" s="129"/>
      <c r="C141" s="141" t="s">
        <v>975</v>
      </c>
      <c r="D141" s="140"/>
      <c r="E141" s="140"/>
      <c r="F141" s="144"/>
      <c r="G141" s="139"/>
      <c r="H141" s="129"/>
      <c r="I141" s="130" t="s">
        <v>976</v>
      </c>
      <c r="J141" s="131">
        <f>J140*-0.4</f>
        <v>-4530.1080000000011</v>
      </c>
      <c r="K141" s="115"/>
    </row>
    <row r="142" spans="1:11" ht="13.5" outlineLevel="1" thickBot="1">
      <c r="A142" s="114"/>
      <c r="B142" s="129"/>
      <c r="C142" s="138" t="s">
        <v>977</v>
      </c>
      <c r="D142" s="142">
        <v>44637</v>
      </c>
      <c r="E142" s="137">
        <f>J14+90</f>
        <v>45454</v>
      </c>
      <c r="F142" s="145"/>
      <c r="G142" s="143"/>
      <c r="H142" s="129"/>
      <c r="I142" s="130" t="s">
        <v>978</v>
      </c>
      <c r="J142" s="131">
        <v>0</v>
      </c>
      <c r="K142" s="115"/>
    </row>
    <row r="143" spans="1:11">
      <c r="A143" s="114"/>
      <c r="B143" s="129"/>
      <c r="C143" s="129"/>
      <c r="D143" s="129"/>
      <c r="E143" s="129"/>
      <c r="F143" s="129"/>
      <c r="G143" s="129"/>
      <c r="H143" s="129"/>
      <c r="I143" s="130" t="s">
        <v>257</v>
      </c>
      <c r="J143" s="131">
        <f>SUM(J140:J142)</f>
        <v>6795.1620000000012</v>
      </c>
      <c r="K143" s="115"/>
    </row>
    <row r="144" spans="1:11">
      <c r="A144" s="6"/>
      <c r="B144" s="7"/>
      <c r="C144" s="7"/>
      <c r="D144" s="7"/>
      <c r="E144" s="7"/>
      <c r="F144" s="7"/>
      <c r="G144" s="7"/>
      <c r="H144" s="7" t="s">
        <v>979</v>
      </c>
      <c r="I144" s="7"/>
      <c r="J144" s="7"/>
      <c r="K144" s="8"/>
    </row>
    <row r="146" spans="8:9">
      <c r="H146" s="1" t="s">
        <v>973</v>
      </c>
      <c r="I146" s="91">
        <f>'Tax Invoice'!E14</f>
        <v>1</v>
      </c>
    </row>
    <row r="147" spans="8:9">
      <c r="H147" s="1" t="s">
        <v>705</v>
      </c>
      <c r="I147" s="91">
        <v>36.590000000000003</v>
      </c>
    </row>
    <row r="148" spans="8:9">
      <c r="H148" s="1" t="s">
        <v>708</v>
      </c>
      <c r="I148" s="91">
        <f>I150/I147</f>
        <v>309.51817436458055</v>
      </c>
    </row>
    <row r="149" spans="8:9">
      <c r="H149" s="1" t="s">
        <v>709</v>
      </c>
      <c r="I149" s="91">
        <f>I151/I147</f>
        <v>185.71090461874832</v>
      </c>
    </row>
    <row r="150" spans="8:9">
      <c r="H150" s="1" t="s">
        <v>706</v>
      </c>
      <c r="I150" s="91">
        <f>J140*I146</f>
        <v>11325.270000000002</v>
      </c>
    </row>
    <row r="151" spans="8:9">
      <c r="H151" s="1" t="s">
        <v>707</v>
      </c>
      <c r="I151" s="91">
        <f>J143*I146</f>
        <v>6795.1620000000012</v>
      </c>
    </row>
  </sheetData>
  <mergeCells count="3">
    <mergeCell ref="J10:J11"/>
    <mergeCell ref="J14:J15"/>
    <mergeCell ref="F20:G2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152"/>
  <sheetViews>
    <sheetView topLeftCell="A12" zoomScale="90" zoomScaleNormal="90" workbookViewId="0">
      <selection activeCell="J12" sqref="J1:P104857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7" t="s">
        <v>134</v>
      </c>
      <c r="C2" s="122"/>
      <c r="D2" s="122"/>
      <c r="E2" s="122"/>
      <c r="F2" s="122"/>
      <c r="G2" s="122"/>
      <c r="H2" s="122"/>
      <c r="I2" s="122"/>
      <c r="J2" s="128" t="s">
        <v>140</v>
      </c>
      <c r="K2" s="115"/>
    </row>
    <row r="3" spans="1:11">
      <c r="A3" s="114"/>
      <c r="B3" s="124" t="s">
        <v>135</v>
      </c>
      <c r="C3" s="122"/>
      <c r="D3" s="122"/>
      <c r="E3" s="122"/>
      <c r="F3" s="122"/>
      <c r="G3" s="122"/>
      <c r="H3" s="122"/>
      <c r="I3" s="122"/>
      <c r="J3" s="122"/>
      <c r="K3" s="115"/>
    </row>
    <row r="4" spans="1:11">
      <c r="A4" s="114"/>
      <c r="B4" s="124" t="s">
        <v>136</v>
      </c>
      <c r="C4" s="122"/>
      <c r="D4" s="122"/>
      <c r="E4" s="122"/>
      <c r="F4" s="122"/>
      <c r="G4" s="122"/>
      <c r="H4" s="122"/>
      <c r="I4" s="122"/>
      <c r="J4" s="122"/>
      <c r="K4" s="115"/>
    </row>
    <row r="5" spans="1:11">
      <c r="A5" s="114"/>
      <c r="B5" s="124" t="s">
        <v>137</v>
      </c>
      <c r="C5" s="122"/>
      <c r="D5" s="122"/>
      <c r="E5" s="122"/>
      <c r="F5" s="122"/>
      <c r="G5" s="122"/>
      <c r="H5" s="122"/>
      <c r="I5" s="122"/>
      <c r="J5" s="122"/>
      <c r="K5" s="115"/>
    </row>
    <row r="6" spans="1:11">
      <c r="A6" s="114"/>
      <c r="B6" s="124" t="s">
        <v>138</v>
      </c>
      <c r="C6" s="122"/>
      <c r="D6" s="122"/>
      <c r="E6" s="122"/>
      <c r="F6" s="122"/>
      <c r="G6" s="122"/>
      <c r="H6" s="122"/>
      <c r="I6" s="122"/>
      <c r="J6" s="122"/>
      <c r="K6" s="115"/>
    </row>
    <row r="7" spans="1:11">
      <c r="A7" s="114"/>
      <c r="B7" s="124" t="s">
        <v>139</v>
      </c>
      <c r="C7" s="122"/>
      <c r="D7" s="122"/>
      <c r="E7" s="122"/>
      <c r="F7" s="122"/>
      <c r="G7" s="122"/>
      <c r="H7" s="122"/>
      <c r="I7" s="122"/>
      <c r="J7" s="122"/>
      <c r="K7" s="115"/>
    </row>
    <row r="8" spans="1:11">
      <c r="A8" s="114"/>
      <c r="B8" s="122"/>
      <c r="C8" s="122"/>
      <c r="D8" s="122"/>
      <c r="E8" s="122"/>
      <c r="F8" s="122"/>
      <c r="G8" s="122"/>
      <c r="H8" s="122"/>
      <c r="I8" s="122"/>
      <c r="J8" s="122"/>
      <c r="K8" s="115"/>
    </row>
    <row r="9" spans="1:11">
      <c r="A9" s="114"/>
      <c r="B9" s="101" t="s">
        <v>0</v>
      </c>
      <c r="C9" s="102"/>
      <c r="D9" s="102"/>
      <c r="E9" s="102"/>
      <c r="F9" s="103"/>
      <c r="G9" s="98"/>
      <c r="H9" s="99" t="s">
        <v>7</v>
      </c>
      <c r="I9" s="122"/>
      <c r="J9" s="99" t="s">
        <v>195</v>
      </c>
      <c r="K9" s="115"/>
    </row>
    <row r="10" spans="1:11" ht="15" customHeight="1">
      <c r="A10" s="114"/>
      <c r="B10" s="114" t="s">
        <v>710</v>
      </c>
      <c r="C10" s="122"/>
      <c r="D10" s="122"/>
      <c r="E10" s="122"/>
      <c r="F10" s="115"/>
      <c r="G10" s="116"/>
      <c r="H10" s="116" t="s">
        <v>710</v>
      </c>
      <c r="I10" s="122"/>
      <c r="J10" s="147"/>
      <c r="K10" s="115"/>
    </row>
    <row r="11" spans="1:11">
      <c r="A11" s="114"/>
      <c r="B11" s="114" t="s">
        <v>711</v>
      </c>
      <c r="C11" s="122"/>
      <c r="D11" s="122"/>
      <c r="E11" s="122"/>
      <c r="F11" s="115"/>
      <c r="G11" s="116"/>
      <c r="H11" s="116" t="s">
        <v>711</v>
      </c>
      <c r="I11" s="122"/>
      <c r="J11" s="148"/>
      <c r="K11" s="115"/>
    </row>
    <row r="12" spans="1:11">
      <c r="A12" s="114"/>
      <c r="B12" s="114" t="s">
        <v>712</v>
      </c>
      <c r="C12" s="122"/>
      <c r="D12" s="122"/>
      <c r="E12" s="122"/>
      <c r="F12" s="115"/>
      <c r="G12" s="116"/>
      <c r="H12" s="116" t="s">
        <v>712</v>
      </c>
      <c r="I12" s="122"/>
      <c r="J12" s="122"/>
      <c r="K12" s="115"/>
    </row>
    <row r="13" spans="1:11">
      <c r="A13" s="114"/>
      <c r="B13" s="114" t="s">
        <v>713</v>
      </c>
      <c r="C13" s="122"/>
      <c r="D13" s="122"/>
      <c r="E13" s="122"/>
      <c r="F13" s="115"/>
      <c r="G13" s="116"/>
      <c r="H13" s="116" t="s">
        <v>713</v>
      </c>
      <c r="I13" s="122"/>
      <c r="J13" s="99" t="s">
        <v>11</v>
      </c>
      <c r="K13" s="115"/>
    </row>
    <row r="14" spans="1:11" ht="15" customHeight="1">
      <c r="A14" s="114"/>
      <c r="B14" s="114" t="s">
        <v>152</v>
      </c>
      <c r="C14" s="122"/>
      <c r="D14" s="122"/>
      <c r="E14" s="122"/>
      <c r="F14" s="115"/>
      <c r="G14" s="116"/>
      <c r="H14" s="116" t="s">
        <v>152</v>
      </c>
      <c r="I14" s="122"/>
      <c r="J14" s="149">
        <v>45362</v>
      </c>
      <c r="K14" s="115"/>
    </row>
    <row r="15" spans="1:11" ht="15" customHeight="1">
      <c r="A15" s="114"/>
      <c r="B15" s="6" t="s">
        <v>6</v>
      </c>
      <c r="C15" s="7"/>
      <c r="D15" s="7"/>
      <c r="E15" s="7"/>
      <c r="F15" s="8"/>
      <c r="G15" s="116"/>
      <c r="H15" s="9" t="s">
        <v>6</v>
      </c>
      <c r="I15" s="122"/>
      <c r="J15" s="150"/>
      <c r="K15" s="115"/>
    </row>
    <row r="16" spans="1:11" ht="15" customHeight="1">
      <c r="A16" s="114"/>
      <c r="B16" s="122"/>
      <c r="C16" s="122"/>
      <c r="D16" s="122"/>
      <c r="E16" s="122"/>
      <c r="F16" s="122"/>
      <c r="G16" s="122"/>
      <c r="H16" s="122"/>
      <c r="I16" s="126" t="s">
        <v>142</v>
      </c>
      <c r="J16" s="132">
        <v>42020</v>
      </c>
      <c r="K16" s="115"/>
    </row>
    <row r="17" spans="1:12">
      <c r="A17" s="114"/>
      <c r="B17" s="122" t="s">
        <v>714</v>
      </c>
      <c r="C17" s="122"/>
      <c r="D17" s="122"/>
      <c r="E17" s="122"/>
      <c r="F17" s="122"/>
      <c r="G17" s="122"/>
      <c r="H17" s="122"/>
      <c r="I17" s="126" t="s">
        <v>143</v>
      </c>
      <c r="J17" s="132"/>
      <c r="K17" s="115"/>
    </row>
    <row r="18" spans="1:12" ht="18">
      <c r="A18" s="114"/>
      <c r="B18" s="122" t="s">
        <v>715</v>
      </c>
      <c r="C18" s="122"/>
      <c r="D18" s="122"/>
      <c r="E18" s="122"/>
      <c r="F18" s="122"/>
      <c r="G18" s="122"/>
      <c r="H18" s="122"/>
      <c r="I18" s="125" t="s">
        <v>258</v>
      </c>
      <c r="J18" s="104" t="s">
        <v>276</v>
      </c>
      <c r="K18" s="115"/>
    </row>
    <row r="19" spans="1:12">
      <c r="A19" s="114"/>
      <c r="B19" s="122"/>
      <c r="C19" s="123"/>
      <c r="D19" s="122"/>
      <c r="E19" s="122"/>
      <c r="F19" s="122"/>
      <c r="G19" s="122"/>
      <c r="H19" s="122"/>
      <c r="I19" s="122"/>
      <c r="J19" s="122"/>
      <c r="K19" s="115"/>
    </row>
    <row r="20" spans="1:12">
      <c r="A20" s="114"/>
      <c r="B20" s="100" t="s">
        <v>197</v>
      </c>
      <c r="C20" s="100" t="s">
        <v>283</v>
      </c>
      <c r="D20" s="117" t="s">
        <v>284</v>
      </c>
      <c r="E20" s="117"/>
      <c r="F20" s="151"/>
      <c r="G20" s="152"/>
      <c r="H20" s="100"/>
      <c r="I20" s="100"/>
      <c r="J20" s="100"/>
      <c r="K20" s="115"/>
    </row>
    <row r="21" spans="1:12">
      <c r="A21" s="114"/>
      <c r="B21" s="105"/>
      <c r="C21" s="105"/>
      <c r="D21" s="106"/>
      <c r="E21" s="106"/>
      <c r="F21" s="157"/>
      <c r="G21" s="158"/>
      <c r="H21" s="105" t="s">
        <v>141</v>
      </c>
      <c r="I21" s="105"/>
      <c r="J21" s="105"/>
      <c r="K21" s="115"/>
    </row>
    <row r="22" spans="1:12">
      <c r="A22" s="114"/>
      <c r="B22" s="107" t="s">
        <v>198</v>
      </c>
      <c r="C22" s="10" t="s">
        <v>199</v>
      </c>
      <c r="D22" s="118" t="s">
        <v>717</v>
      </c>
      <c r="E22" s="118" t="s">
        <v>716</v>
      </c>
      <c r="F22" s="155" t="s">
        <v>200</v>
      </c>
      <c r="G22" s="156"/>
      <c r="H22" s="11" t="s">
        <v>201</v>
      </c>
      <c r="I22" s="14" t="s">
        <v>169</v>
      </c>
      <c r="J22" s="109" t="e">
        <f t="shared" ref="J22:J53" si="0">I22*B22</f>
        <v>#VALUE!</v>
      </c>
      <c r="K22" s="115"/>
      <c r="L22" s="2" t="s">
        <v>21</v>
      </c>
    </row>
    <row r="23" spans="1:12" ht="102">
      <c r="A23" s="114"/>
      <c r="B23" s="107">
        <v>6</v>
      </c>
      <c r="C23" s="10" t="s">
        <v>717</v>
      </c>
      <c r="D23" s="118" t="s">
        <v>720</v>
      </c>
      <c r="E23" s="118" t="s">
        <v>718</v>
      </c>
      <c r="F23" s="155" t="s">
        <v>25</v>
      </c>
      <c r="G23" s="156"/>
      <c r="H23" s="11" t="s">
        <v>583</v>
      </c>
      <c r="I23" s="14" t="s">
        <v>719</v>
      </c>
      <c r="J23" s="109" t="e">
        <f t="shared" si="0"/>
        <v>#VALUE!</v>
      </c>
      <c r="K23" s="115"/>
      <c r="L23" s="2">
        <v>44.64</v>
      </c>
    </row>
    <row r="24" spans="1:12" ht="89.25">
      <c r="A24" s="114"/>
      <c r="B24" s="107">
        <v>10</v>
      </c>
      <c r="C24" s="10" t="s">
        <v>720</v>
      </c>
      <c r="D24" s="118" t="s">
        <v>720</v>
      </c>
      <c r="E24" s="118" t="s">
        <v>721</v>
      </c>
      <c r="F24" s="155" t="s">
        <v>722</v>
      </c>
      <c r="G24" s="156"/>
      <c r="H24" s="11" t="s">
        <v>23</v>
      </c>
      <c r="I24" s="14" t="s">
        <v>723</v>
      </c>
      <c r="J24" s="109" t="e">
        <f t="shared" si="0"/>
        <v>#VALUE!</v>
      </c>
      <c r="K24" s="115"/>
      <c r="L24" s="2">
        <v>67.3</v>
      </c>
    </row>
    <row r="25" spans="1:12" ht="89.25">
      <c r="A25" s="114"/>
      <c r="B25" s="107">
        <v>30</v>
      </c>
      <c r="C25" s="10" t="s">
        <v>720</v>
      </c>
      <c r="D25" s="118" t="s">
        <v>507</v>
      </c>
      <c r="E25" s="118" t="s">
        <v>724</v>
      </c>
      <c r="F25" s="155" t="s">
        <v>722</v>
      </c>
      <c r="G25" s="156"/>
      <c r="H25" s="11" t="s">
        <v>26</v>
      </c>
      <c r="I25" s="14" t="s">
        <v>723</v>
      </c>
      <c r="J25" s="109" t="e">
        <f t="shared" si="0"/>
        <v>#VALUE!</v>
      </c>
      <c r="K25" s="115"/>
      <c r="L25" s="2">
        <v>201.9</v>
      </c>
    </row>
    <row r="26" spans="1:12" ht="89.25">
      <c r="A26" s="114"/>
      <c r="B26" s="107">
        <v>2</v>
      </c>
      <c r="C26" s="10" t="s">
        <v>507</v>
      </c>
      <c r="D26" s="118" t="s">
        <v>727</v>
      </c>
      <c r="E26" s="118" t="s">
        <v>725</v>
      </c>
      <c r="F26" s="155" t="s">
        <v>294</v>
      </c>
      <c r="G26" s="156"/>
      <c r="H26" s="11" t="s">
        <v>210</v>
      </c>
      <c r="I26" s="14" t="s">
        <v>726</v>
      </c>
      <c r="J26" s="109" t="e">
        <f t="shared" si="0"/>
        <v>#VALUE!</v>
      </c>
      <c r="K26" s="115"/>
      <c r="L26" s="2">
        <v>41.8</v>
      </c>
    </row>
    <row r="27" spans="1:12" ht="63.75">
      <c r="A27" s="114"/>
      <c r="B27" s="107">
        <v>36</v>
      </c>
      <c r="C27" s="10" t="s">
        <v>727</v>
      </c>
      <c r="D27" s="118" t="s">
        <v>104</v>
      </c>
      <c r="E27" s="118" t="s">
        <v>728</v>
      </c>
      <c r="F27" s="155" t="s">
        <v>27</v>
      </c>
      <c r="G27" s="156"/>
      <c r="H27" s="11"/>
      <c r="I27" s="14" t="s">
        <v>729</v>
      </c>
      <c r="J27" s="109" t="e">
        <f t="shared" si="0"/>
        <v>#VALUE!</v>
      </c>
      <c r="K27" s="115"/>
      <c r="L27" s="2">
        <v>497.52</v>
      </c>
    </row>
    <row r="28" spans="1:12" ht="76.5">
      <c r="A28" s="114"/>
      <c r="B28" s="107">
        <v>15</v>
      </c>
      <c r="C28" s="10" t="s">
        <v>104</v>
      </c>
      <c r="D28" s="118" t="s">
        <v>104</v>
      </c>
      <c r="E28" s="118" t="s">
        <v>730</v>
      </c>
      <c r="F28" s="155" t="s">
        <v>67</v>
      </c>
      <c r="G28" s="156"/>
      <c r="H28" s="11"/>
      <c r="I28" s="14" t="s">
        <v>731</v>
      </c>
      <c r="J28" s="109" t="e">
        <f t="shared" si="0"/>
        <v>#VALUE!</v>
      </c>
      <c r="K28" s="115"/>
      <c r="L28" s="2">
        <v>85.05</v>
      </c>
    </row>
    <row r="29" spans="1:12" ht="76.5">
      <c r="A29" s="114"/>
      <c r="B29" s="107">
        <v>8</v>
      </c>
      <c r="C29" s="10" t="s">
        <v>104</v>
      </c>
      <c r="D29" s="118" t="s">
        <v>733</v>
      </c>
      <c r="E29" s="118" t="s">
        <v>732</v>
      </c>
      <c r="F29" s="155" t="s">
        <v>26</v>
      </c>
      <c r="G29" s="156"/>
      <c r="H29" s="11"/>
      <c r="I29" s="14" t="s">
        <v>731</v>
      </c>
      <c r="J29" s="109" t="e">
        <f t="shared" si="0"/>
        <v>#VALUE!</v>
      </c>
      <c r="K29" s="115"/>
      <c r="L29" s="2">
        <v>45.36</v>
      </c>
    </row>
    <row r="30" spans="1:12" ht="63.75">
      <c r="A30" s="114"/>
      <c r="B30" s="107">
        <v>5</v>
      </c>
      <c r="C30" s="10" t="s">
        <v>733</v>
      </c>
      <c r="D30" s="118" t="s">
        <v>733</v>
      </c>
      <c r="E30" s="118" t="s">
        <v>734</v>
      </c>
      <c r="F30" s="155" t="s">
        <v>23</v>
      </c>
      <c r="G30" s="156"/>
      <c r="H30" s="11"/>
      <c r="I30" s="14" t="s">
        <v>735</v>
      </c>
      <c r="J30" s="109" t="e">
        <f t="shared" si="0"/>
        <v>#VALUE!</v>
      </c>
      <c r="K30" s="115"/>
      <c r="L30" s="2">
        <v>35.450000000000003</v>
      </c>
    </row>
    <row r="31" spans="1:12" ht="63.75">
      <c r="A31" s="114"/>
      <c r="B31" s="107">
        <v>5</v>
      </c>
      <c r="C31" s="10" t="s">
        <v>733</v>
      </c>
      <c r="D31" s="118" t="s">
        <v>733</v>
      </c>
      <c r="E31" s="118" t="s">
        <v>736</v>
      </c>
      <c r="F31" s="155" t="s">
        <v>25</v>
      </c>
      <c r="G31" s="156"/>
      <c r="H31" s="11"/>
      <c r="I31" s="14" t="s">
        <v>735</v>
      </c>
      <c r="J31" s="109" t="e">
        <f t="shared" si="0"/>
        <v>#VALUE!</v>
      </c>
      <c r="K31" s="115"/>
      <c r="L31" s="2">
        <v>35.450000000000003</v>
      </c>
    </row>
    <row r="32" spans="1:12" ht="63.75">
      <c r="A32" s="114"/>
      <c r="B32" s="107">
        <v>5</v>
      </c>
      <c r="C32" s="10" t="s">
        <v>733</v>
      </c>
      <c r="D32" s="118" t="s">
        <v>738</v>
      </c>
      <c r="E32" s="118" t="s">
        <v>737</v>
      </c>
      <c r="F32" s="155" t="s">
        <v>26</v>
      </c>
      <c r="G32" s="156"/>
      <c r="H32" s="11"/>
      <c r="I32" s="14" t="s">
        <v>735</v>
      </c>
      <c r="J32" s="109" t="e">
        <f t="shared" si="0"/>
        <v>#VALUE!</v>
      </c>
      <c r="K32" s="115"/>
      <c r="L32" s="2">
        <v>35.450000000000003</v>
      </c>
    </row>
    <row r="33" spans="1:12" ht="63.75">
      <c r="A33" s="114"/>
      <c r="B33" s="107">
        <v>5</v>
      </c>
      <c r="C33" s="10" t="s">
        <v>738</v>
      </c>
      <c r="D33" s="118" t="s">
        <v>738</v>
      </c>
      <c r="E33" s="118" t="s">
        <v>739</v>
      </c>
      <c r="F33" s="155" t="s">
        <v>23</v>
      </c>
      <c r="G33" s="156"/>
      <c r="H33" s="11"/>
      <c r="I33" s="14" t="s">
        <v>740</v>
      </c>
      <c r="J33" s="109" t="e">
        <f t="shared" si="0"/>
        <v>#VALUE!</v>
      </c>
      <c r="K33" s="115"/>
      <c r="L33" s="2">
        <v>31.9</v>
      </c>
    </row>
    <row r="34" spans="1:12" ht="63.75">
      <c r="A34" s="114"/>
      <c r="B34" s="107">
        <v>5</v>
      </c>
      <c r="C34" s="10" t="s">
        <v>738</v>
      </c>
      <c r="D34" s="118" t="s">
        <v>738</v>
      </c>
      <c r="E34" s="118" t="s">
        <v>741</v>
      </c>
      <c r="F34" s="155" t="s">
        <v>25</v>
      </c>
      <c r="G34" s="156"/>
      <c r="H34" s="11"/>
      <c r="I34" s="14" t="s">
        <v>740</v>
      </c>
      <c r="J34" s="109" t="e">
        <f t="shared" si="0"/>
        <v>#VALUE!</v>
      </c>
      <c r="K34" s="115"/>
      <c r="L34" s="2">
        <v>31.9</v>
      </c>
    </row>
    <row r="35" spans="1:12" ht="63.75">
      <c r="A35" s="114"/>
      <c r="B35" s="107">
        <v>5</v>
      </c>
      <c r="C35" s="10" t="s">
        <v>738</v>
      </c>
      <c r="D35" s="118" t="s">
        <v>743</v>
      </c>
      <c r="E35" s="118" t="s">
        <v>742</v>
      </c>
      <c r="F35" s="155" t="s">
        <v>26</v>
      </c>
      <c r="G35" s="156"/>
      <c r="H35" s="11"/>
      <c r="I35" s="14" t="s">
        <v>740</v>
      </c>
      <c r="J35" s="109" t="e">
        <f t="shared" si="0"/>
        <v>#VALUE!</v>
      </c>
      <c r="K35" s="115"/>
      <c r="L35" s="2">
        <v>31.9</v>
      </c>
    </row>
    <row r="36" spans="1:12" ht="102">
      <c r="A36" s="114"/>
      <c r="B36" s="107">
        <v>1</v>
      </c>
      <c r="C36" s="10" t="s">
        <v>743</v>
      </c>
      <c r="D36" s="118" t="s">
        <v>743</v>
      </c>
      <c r="E36" s="118" t="s">
        <v>744</v>
      </c>
      <c r="F36" s="155" t="s">
        <v>23</v>
      </c>
      <c r="G36" s="156"/>
      <c r="H36" s="11" t="s">
        <v>272</v>
      </c>
      <c r="I36" s="14" t="s">
        <v>745</v>
      </c>
      <c r="J36" s="109" t="e">
        <f t="shared" si="0"/>
        <v>#VALUE!</v>
      </c>
      <c r="K36" s="115"/>
      <c r="L36" s="2">
        <v>20.9</v>
      </c>
    </row>
    <row r="37" spans="1:12" ht="102">
      <c r="A37" s="114"/>
      <c r="B37" s="107">
        <v>1</v>
      </c>
      <c r="C37" s="10" t="s">
        <v>743</v>
      </c>
      <c r="D37" s="118" t="s">
        <v>743</v>
      </c>
      <c r="E37" s="118" t="s">
        <v>746</v>
      </c>
      <c r="F37" s="155" t="s">
        <v>25</v>
      </c>
      <c r="G37" s="156"/>
      <c r="H37" s="11" t="s">
        <v>272</v>
      </c>
      <c r="I37" s="14" t="s">
        <v>745</v>
      </c>
      <c r="J37" s="109" t="e">
        <f t="shared" si="0"/>
        <v>#VALUE!</v>
      </c>
      <c r="K37" s="115"/>
      <c r="L37" s="2">
        <v>20.9</v>
      </c>
    </row>
    <row r="38" spans="1:12" ht="102">
      <c r="A38" s="114"/>
      <c r="B38" s="107">
        <v>1</v>
      </c>
      <c r="C38" s="10" t="s">
        <v>743</v>
      </c>
      <c r="D38" s="118" t="s">
        <v>748</v>
      </c>
      <c r="E38" s="118" t="s">
        <v>747</v>
      </c>
      <c r="F38" s="155" t="s">
        <v>26</v>
      </c>
      <c r="G38" s="156"/>
      <c r="H38" s="11" t="s">
        <v>272</v>
      </c>
      <c r="I38" s="14" t="s">
        <v>745</v>
      </c>
      <c r="J38" s="109" t="e">
        <f t="shared" si="0"/>
        <v>#VALUE!</v>
      </c>
      <c r="K38" s="115"/>
      <c r="L38" s="2">
        <v>20.9</v>
      </c>
    </row>
    <row r="39" spans="1:12" ht="102">
      <c r="A39" s="114"/>
      <c r="B39" s="107">
        <v>1</v>
      </c>
      <c r="C39" s="10" t="s">
        <v>748</v>
      </c>
      <c r="D39" s="118" t="s">
        <v>748</v>
      </c>
      <c r="E39" s="118" t="s">
        <v>749</v>
      </c>
      <c r="F39" s="155" t="s">
        <v>23</v>
      </c>
      <c r="G39" s="156"/>
      <c r="H39" s="11" t="s">
        <v>272</v>
      </c>
      <c r="I39" s="14" t="s">
        <v>750</v>
      </c>
      <c r="J39" s="109" t="e">
        <f t="shared" si="0"/>
        <v>#VALUE!</v>
      </c>
      <c r="K39" s="115"/>
      <c r="L39" s="2">
        <v>20.9</v>
      </c>
    </row>
    <row r="40" spans="1:12" ht="102">
      <c r="A40" s="114"/>
      <c r="B40" s="107">
        <v>1</v>
      </c>
      <c r="C40" s="10" t="s">
        <v>748</v>
      </c>
      <c r="D40" s="118" t="s">
        <v>748</v>
      </c>
      <c r="E40" s="118" t="s">
        <v>751</v>
      </c>
      <c r="F40" s="155" t="s">
        <v>25</v>
      </c>
      <c r="G40" s="156"/>
      <c r="H40" s="11" t="s">
        <v>272</v>
      </c>
      <c r="I40" s="14" t="s">
        <v>750</v>
      </c>
      <c r="J40" s="109" t="e">
        <f t="shared" si="0"/>
        <v>#VALUE!</v>
      </c>
      <c r="K40" s="115"/>
      <c r="L40" s="2">
        <v>20.9</v>
      </c>
    </row>
    <row r="41" spans="1:12" ht="102">
      <c r="A41" s="114"/>
      <c r="B41" s="107">
        <v>1</v>
      </c>
      <c r="C41" s="10" t="s">
        <v>748</v>
      </c>
      <c r="D41" s="118" t="s">
        <v>753</v>
      </c>
      <c r="E41" s="118" t="s">
        <v>752</v>
      </c>
      <c r="F41" s="155" t="s">
        <v>26</v>
      </c>
      <c r="G41" s="156"/>
      <c r="H41" s="11" t="s">
        <v>272</v>
      </c>
      <c r="I41" s="14" t="s">
        <v>750</v>
      </c>
      <c r="J41" s="109" t="e">
        <f t="shared" si="0"/>
        <v>#VALUE!</v>
      </c>
      <c r="K41" s="115"/>
      <c r="L41" s="2">
        <v>20.9</v>
      </c>
    </row>
    <row r="42" spans="1:12" ht="114.75">
      <c r="A42" s="114"/>
      <c r="B42" s="107">
        <v>2</v>
      </c>
      <c r="C42" s="10" t="s">
        <v>753</v>
      </c>
      <c r="D42" s="118" t="s">
        <v>756</v>
      </c>
      <c r="E42" s="118" t="s">
        <v>754</v>
      </c>
      <c r="F42" s="155" t="s">
        <v>35</v>
      </c>
      <c r="G42" s="156"/>
      <c r="H42" s="11" t="s">
        <v>273</v>
      </c>
      <c r="I42" s="14" t="s">
        <v>755</v>
      </c>
      <c r="J42" s="109" t="e">
        <f t="shared" si="0"/>
        <v>#VALUE!</v>
      </c>
      <c r="K42" s="115"/>
      <c r="L42" s="2">
        <v>26.22</v>
      </c>
    </row>
    <row r="43" spans="1:12" ht="102">
      <c r="A43" s="114"/>
      <c r="B43" s="107">
        <v>4</v>
      </c>
      <c r="C43" s="10" t="s">
        <v>756</v>
      </c>
      <c r="D43" s="118" t="s">
        <v>756</v>
      </c>
      <c r="E43" s="118" t="s">
        <v>757</v>
      </c>
      <c r="F43" s="155" t="s">
        <v>273</v>
      </c>
      <c r="G43" s="156"/>
      <c r="H43" s="11"/>
      <c r="I43" s="14" t="s">
        <v>969</v>
      </c>
      <c r="J43" s="109" t="e">
        <f t="shared" si="0"/>
        <v>#VALUE!</v>
      </c>
      <c r="K43" s="115"/>
      <c r="L43" s="2">
        <v>41.08</v>
      </c>
    </row>
    <row r="44" spans="1:12" ht="102">
      <c r="A44" s="114"/>
      <c r="B44" s="107">
        <v>4</v>
      </c>
      <c r="C44" s="10" t="s">
        <v>756</v>
      </c>
      <c r="D44" s="118" t="s">
        <v>756</v>
      </c>
      <c r="E44" s="118" t="s">
        <v>758</v>
      </c>
      <c r="F44" s="155" t="s">
        <v>110</v>
      </c>
      <c r="G44" s="156"/>
      <c r="H44" s="11"/>
      <c r="I44" s="14" t="s">
        <v>969</v>
      </c>
      <c r="J44" s="109" t="e">
        <f t="shared" si="0"/>
        <v>#VALUE!</v>
      </c>
      <c r="K44" s="115"/>
      <c r="L44" s="2">
        <v>41.08</v>
      </c>
    </row>
    <row r="45" spans="1:12" ht="102">
      <c r="A45" s="114"/>
      <c r="B45" s="107">
        <v>4</v>
      </c>
      <c r="C45" s="10" t="s">
        <v>756</v>
      </c>
      <c r="D45" s="118" t="s">
        <v>756</v>
      </c>
      <c r="E45" s="118" t="s">
        <v>759</v>
      </c>
      <c r="F45" s="155" t="s">
        <v>673</v>
      </c>
      <c r="G45" s="156"/>
      <c r="H45" s="11"/>
      <c r="I45" s="14" t="s">
        <v>969</v>
      </c>
      <c r="J45" s="109" t="e">
        <f t="shared" si="0"/>
        <v>#VALUE!</v>
      </c>
      <c r="K45" s="115"/>
      <c r="L45" s="2">
        <v>41.08</v>
      </c>
    </row>
    <row r="46" spans="1:12" ht="102">
      <c r="A46" s="114"/>
      <c r="B46" s="107">
        <v>4</v>
      </c>
      <c r="C46" s="10" t="s">
        <v>756</v>
      </c>
      <c r="D46" s="118" t="s">
        <v>756</v>
      </c>
      <c r="E46" s="118" t="s">
        <v>760</v>
      </c>
      <c r="F46" s="155" t="s">
        <v>761</v>
      </c>
      <c r="G46" s="156"/>
      <c r="H46" s="11"/>
      <c r="I46" s="14" t="s">
        <v>969</v>
      </c>
      <c r="J46" s="109" t="e">
        <f t="shared" si="0"/>
        <v>#VALUE!</v>
      </c>
      <c r="K46" s="115"/>
      <c r="L46" s="2">
        <v>41.08</v>
      </c>
    </row>
    <row r="47" spans="1:12" ht="102">
      <c r="A47" s="114"/>
      <c r="B47" s="107">
        <v>4</v>
      </c>
      <c r="C47" s="10" t="s">
        <v>756</v>
      </c>
      <c r="D47" s="118" t="s">
        <v>764</v>
      </c>
      <c r="E47" s="118" t="s">
        <v>762</v>
      </c>
      <c r="F47" s="155" t="s">
        <v>763</v>
      </c>
      <c r="G47" s="156"/>
      <c r="H47" s="11"/>
      <c r="I47" s="14" t="s">
        <v>969</v>
      </c>
      <c r="J47" s="109" t="e">
        <f t="shared" si="0"/>
        <v>#VALUE!</v>
      </c>
      <c r="K47" s="115"/>
      <c r="L47" s="2">
        <v>41.08</v>
      </c>
    </row>
    <row r="48" spans="1:12" ht="102">
      <c r="A48" s="114"/>
      <c r="B48" s="107">
        <v>2</v>
      </c>
      <c r="C48" s="10" t="s">
        <v>764</v>
      </c>
      <c r="D48" s="118" t="s">
        <v>764</v>
      </c>
      <c r="E48" s="118" t="s">
        <v>765</v>
      </c>
      <c r="F48" s="155" t="s">
        <v>23</v>
      </c>
      <c r="G48" s="156"/>
      <c r="H48" s="11" t="s">
        <v>761</v>
      </c>
      <c r="I48" s="14" t="s">
        <v>766</v>
      </c>
      <c r="J48" s="109" t="e">
        <f t="shared" si="0"/>
        <v>#VALUE!</v>
      </c>
      <c r="K48" s="115"/>
      <c r="L48" s="2">
        <v>41.8</v>
      </c>
    </row>
    <row r="49" spans="1:12" ht="102">
      <c r="A49" s="114"/>
      <c r="B49" s="107">
        <v>2</v>
      </c>
      <c r="C49" s="10" t="s">
        <v>764</v>
      </c>
      <c r="D49" s="118" t="s">
        <v>764</v>
      </c>
      <c r="E49" s="118" t="s">
        <v>767</v>
      </c>
      <c r="F49" s="155" t="s">
        <v>25</v>
      </c>
      <c r="G49" s="156"/>
      <c r="H49" s="11" t="s">
        <v>761</v>
      </c>
      <c r="I49" s="14" t="s">
        <v>766</v>
      </c>
      <c r="J49" s="109" t="e">
        <f t="shared" si="0"/>
        <v>#VALUE!</v>
      </c>
      <c r="K49" s="115"/>
      <c r="L49" s="2">
        <v>41.8</v>
      </c>
    </row>
    <row r="50" spans="1:12" ht="102">
      <c r="A50" s="114"/>
      <c r="B50" s="107">
        <v>2</v>
      </c>
      <c r="C50" s="10" t="s">
        <v>764</v>
      </c>
      <c r="D50" s="118" t="s">
        <v>769</v>
      </c>
      <c r="E50" s="118" t="s">
        <v>768</v>
      </c>
      <c r="F50" s="155" t="s">
        <v>26</v>
      </c>
      <c r="G50" s="156"/>
      <c r="H50" s="11" t="s">
        <v>761</v>
      </c>
      <c r="I50" s="14" t="s">
        <v>766</v>
      </c>
      <c r="J50" s="109" t="e">
        <f t="shared" si="0"/>
        <v>#VALUE!</v>
      </c>
      <c r="K50" s="115"/>
      <c r="L50" s="2">
        <v>41.8</v>
      </c>
    </row>
    <row r="51" spans="1:12" ht="127.5">
      <c r="A51" s="114"/>
      <c r="B51" s="107">
        <v>1</v>
      </c>
      <c r="C51" s="10" t="s">
        <v>769</v>
      </c>
      <c r="D51" s="118" t="s">
        <v>498</v>
      </c>
      <c r="E51" s="118" t="s">
        <v>770</v>
      </c>
      <c r="F51" s="155" t="s">
        <v>25</v>
      </c>
      <c r="G51" s="156"/>
      <c r="H51" s="11" t="s">
        <v>273</v>
      </c>
      <c r="I51" s="14" t="s">
        <v>771</v>
      </c>
      <c r="J51" s="109" t="e">
        <f t="shared" si="0"/>
        <v>#VALUE!</v>
      </c>
      <c r="K51" s="115"/>
      <c r="L51" s="2">
        <v>76.53</v>
      </c>
    </row>
    <row r="52" spans="1:12" ht="102">
      <c r="A52" s="114"/>
      <c r="B52" s="107">
        <v>6</v>
      </c>
      <c r="C52" s="10" t="s">
        <v>498</v>
      </c>
      <c r="D52" s="118" t="s">
        <v>498</v>
      </c>
      <c r="E52" s="118" t="s">
        <v>772</v>
      </c>
      <c r="F52" s="155" t="s">
        <v>298</v>
      </c>
      <c r="G52" s="156"/>
      <c r="H52" s="11" t="s">
        <v>265</v>
      </c>
      <c r="I52" s="14" t="s">
        <v>500</v>
      </c>
      <c r="J52" s="109" t="e">
        <f t="shared" si="0"/>
        <v>#VALUE!</v>
      </c>
      <c r="K52" s="115"/>
      <c r="L52" s="2">
        <v>125.4</v>
      </c>
    </row>
    <row r="53" spans="1:12" ht="102">
      <c r="A53" s="114"/>
      <c r="B53" s="107">
        <v>4</v>
      </c>
      <c r="C53" s="10" t="s">
        <v>498</v>
      </c>
      <c r="D53" s="118" t="s">
        <v>498</v>
      </c>
      <c r="E53" s="118" t="s">
        <v>773</v>
      </c>
      <c r="F53" s="155" t="s">
        <v>294</v>
      </c>
      <c r="G53" s="156"/>
      <c r="H53" s="11" t="s">
        <v>239</v>
      </c>
      <c r="I53" s="14" t="s">
        <v>500</v>
      </c>
      <c r="J53" s="109" t="e">
        <f t="shared" si="0"/>
        <v>#VALUE!</v>
      </c>
      <c r="K53" s="115"/>
      <c r="L53" s="2">
        <v>83.6</v>
      </c>
    </row>
    <row r="54" spans="1:12" ht="102">
      <c r="A54" s="114"/>
      <c r="B54" s="107">
        <v>2</v>
      </c>
      <c r="C54" s="10" t="s">
        <v>498</v>
      </c>
      <c r="D54" s="118" t="s">
        <v>498</v>
      </c>
      <c r="E54" s="118" t="s">
        <v>774</v>
      </c>
      <c r="F54" s="155" t="s">
        <v>294</v>
      </c>
      <c r="G54" s="156"/>
      <c r="H54" s="11" t="s">
        <v>775</v>
      </c>
      <c r="I54" s="14" t="s">
        <v>500</v>
      </c>
      <c r="J54" s="109" t="e">
        <f t="shared" ref="J54:J85" si="1">I54*B54</f>
        <v>#VALUE!</v>
      </c>
      <c r="K54" s="115"/>
      <c r="L54" s="2">
        <v>41.8</v>
      </c>
    </row>
    <row r="55" spans="1:12" ht="102">
      <c r="A55" s="114"/>
      <c r="B55" s="107">
        <v>2</v>
      </c>
      <c r="C55" s="10" t="s">
        <v>498</v>
      </c>
      <c r="D55" s="118" t="s">
        <v>498</v>
      </c>
      <c r="E55" s="118" t="s">
        <v>776</v>
      </c>
      <c r="F55" s="155" t="s">
        <v>314</v>
      </c>
      <c r="G55" s="156"/>
      <c r="H55" s="11" t="s">
        <v>265</v>
      </c>
      <c r="I55" s="14" t="s">
        <v>500</v>
      </c>
      <c r="J55" s="109" t="e">
        <f t="shared" si="1"/>
        <v>#VALUE!</v>
      </c>
      <c r="K55" s="115"/>
      <c r="L55" s="2">
        <v>41.8</v>
      </c>
    </row>
    <row r="56" spans="1:12" ht="102">
      <c r="A56" s="114"/>
      <c r="B56" s="107">
        <v>2</v>
      </c>
      <c r="C56" s="10" t="s">
        <v>498</v>
      </c>
      <c r="D56" s="118" t="s">
        <v>778</v>
      </c>
      <c r="E56" s="118" t="s">
        <v>777</v>
      </c>
      <c r="F56" s="155" t="s">
        <v>314</v>
      </c>
      <c r="G56" s="156"/>
      <c r="H56" s="11" t="s">
        <v>239</v>
      </c>
      <c r="I56" s="14" t="s">
        <v>500</v>
      </c>
      <c r="J56" s="109" t="e">
        <f t="shared" si="1"/>
        <v>#VALUE!</v>
      </c>
      <c r="K56" s="115"/>
      <c r="L56" s="2">
        <v>41.8</v>
      </c>
    </row>
    <row r="57" spans="1:12" ht="76.5">
      <c r="A57" s="114"/>
      <c r="B57" s="107">
        <v>9</v>
      </c>
      <c r="C57" s="10" t="s">
        <v>778</v>
      </c>
      <c r="D57" s="118" t="s">
        <v>778</v>
      </c>
      <c r="E57" s="118" t="s">
        <v>779</v>
      </c>
      <c r="F57" s="155" t="s">
        <v>25</v>
      </c>
      <c r="G57" s="156"/>
      <c r="H57" s="11"/>
      <c r="I57" s="14" t="s">
        <v>780</v>
      </c>
      <c r="J57" s="109" t="e">
        <f t="shared" si="1"/>
        <v>#VALUE!</v>
      </c>
      <c r="K57" s="115"/>
      <c r="L57" s="2">
        <v>175.41</v>
      </c>
    </row>
    <row r="58" spans="1:12" ht="76.5">
      <c r="A58" s="114"/>
      <c r="B58" s="107">
        <v>9</v>
      </c>
      <c r="C58" s="10" t="s">
        <v>778</v>
      </c>
      <c r="D58" s="118" t="s">
        <v>782</v>
      </c>
      <c r="E58" s="118" t="s">
        <v>781</v>
      </c>
      <c r="F58" s="155" t="s">
        <v>26</v>
      </c>
      <c r="G58" s="156"/>
      <c r="H58" s="11"/>
      <c r="I58" s="14" t="s">
        <v>780</v>
      </c>
      <c r="J58" s="109" t="e">
        <f t="shared" si="1"/>
        <v>#VALUE!</v>
      </c>
      <c r="K58" s="115"/>
      <c r="L58" s="2">
        <v>175.41</v>
      </c>
    </row>
    <row r="59" spans="1:12" ht="89.25">
      <c r="A59" s="114"/>
      <c r="B59" s="107">
        <v>2</v>
      </c>
      <c r="C59" s="10" t="s">
        <v>782</v>
      </c>
      <c r="D59" s="118" t="s">
        <v>785</v>
      </c>
      <c r="E59" s="118" t="s">
        <v>783</v>
      </c>
      <c r="F59" s="155" t="s">
        <v>25</v>
      </c>
      <c r="G59" s="156"/>
      <c r="H59" s="11" t="s">
        <v>673</v>
      </c>
      <c r="I59" s="14" t="s">
        <v>784</v>
      </c>
      <c r="J59" s="109" t="e">
        <f t="shared" si="1"/>
        <v>#VALUE!</v>
      </c>
      <c r="K59" s="115"/>
      <c r="L59" s="2">
        <v>48.9</v>
      </c>
    </row>
    <row r="60" spans="1:12" ht="89.25">
      <c r="A60" s="114"/>
      <c r="B60" s="107">
        <v>9</v>
      </c>
      <c r="C60" s="10" t="s">
        <v>785</v>
      </c>
      <c r="D60" s="118" t="s">
        <v>785</v>
      </c>
      <c r="E60" s="118" t="s">
        <v>786</v>
      </c>
      <c r="F60" s="155" t="s">
        <v>25</v>
      </c>
      <c r="G60" s="156"/>
      <c r="H60" s="11" t="s">
        <v>273</v>
      </c>
      <c r="I60" s="14" t="s">
        <v>787</v>
      </c>
      <c r="J60" s="109" t="e">
        <f t="shared" si="1"/>
        <v>#VALUE!</v>
      </c>
      <c r="K60" s="115"/>
      <c r="L60" s="2">
        <v>373.05</v>
      </c>
    </row>
    <row r="61" spans="1:12" ht="89.25">
      <c r="A61" s="114"/>
      <c r="B61" s="107">
        <v>9</v>
      </c>
      <c r="C61" s="10" t="s">
        <v>785</v>
      </c>
      <c r="D61" s="118" t="s">
        <v>789</v>
      </c>
      <c r="E61" s="118" t="s">
        <v>788</v>
      </c>
      <c r="F61" s="155" t="s">
        <v>26</v>
      </c>
      <c r="G61" s="156"/>
      <c r="H61" s="11" t="s">
        <v>273</v>
      </c>
      <c r="I61" s="14" t="s">
        <v>787</v>
      </c>
      <c r="J61" s="109" t="e">
        <f t="shared" si="1"/>
        <v>#VALUE!</v>
      </c>
      <c r="K61" s="115"/>
      <c r="L61" s="2">
        <v>373.05</v>
      </c>
    </row>
    <row r="62" spans="1:12" ht="89.25">
      <c r="A62" s="114"/>
      <c r="B62" s="107">
        <v>7</v>
      </c>
      <c r="C62" s="10" t="s">
        <v>789</v>
      </c>
      <c r="D62" s="118" t="s">
        <v>789</v>
      </c>
      <c r="E62" s="118" t="s">
        <v>790</v>
      </c>
      <c r="F62" s="155" t="s">
        <v>23</v>
      </c>
      <c r="G62" s="156"/>
      <c r="H62" s="11"/>
      <c r="I62" s="14" t="s">
        <v>791</v>
      </c>
      <c r="J62" s="109" t="e">
        <f t="shared" si="1"/>
        <v>#VALUE!</v>
      </c>
      <c r="K62" s="115"/>
      <c r="L62" s="2">
        <v>71.89</v>
      </c>
    </row>
    <row r="63" spans="1:12" ht="89.25">
      <c r="A63" s="114"/>
      <c r="B63" s="107">
        <v>7</v>
      </c>
      <c r="C63" s="10" t="s">
        <v>789</v>
      </c>
      <c r="D63" s="118" t="s">
        <v>789</v>
      </c>
      <c r="E63" s="118" t="s">
        <v>792</v>
      </c>
      <c r="F63" s="155" t="s">
        <v>25</v>
      </c>
      <c r="G63" s="156"/>
      <c r="H63" s="11"/>
      <c r="I63" s="14" t="s">
        <v>791</v>
      </c>
      <c r="J63" s="109" t="e">
        <f t="shared" si="1"/>
        <v>#VALUE!</v>
      </c>
      <c r="K63" s="115"/>
      <c r="L63" s="2">
        <v>71.89</v>
      </c>
    </row>
    <row r="64" spans="1:12" ht="89.25">
      <c r="A64" s="114"/>
      <c r="B64" s="107">
        <v>7</v>
      </c>
      <c r="C64" s="10" t="s">
        <v>789</v>
      </c>
      <c r="D64" s="118" t="s">
        <v>794</v>
      </c>
      <c r="E64" s="118" t="s">
        <v>793</v>
      </c>
      <c r="F64" s="155" t="s">
        <v>26</v>
      </c>
      <c r="G64" s="156"/>
      <c r="H64" s="11"/>
      <c r="I64" s="14" t="s">
        <v>791</v>
      </c>
      <c r="J64" s="109" t="e">
        <f t="shared" si="1"/>
        <v>#VALUE!</v>
      </c>
      <c r="K64" s="115"/>
      <c r="L64" s="2">
        <v>71.89</v>
      </c>
    </row>
    <row r="65" spans="1:12" ht="89.25">
      <c r="A65" s="114"/>
      <c r="B65" s="107">
        <v>2</v>
      </c>
      <c r="C65" s="10" t="s">
        <v>794</v>
      </c>
      <c r="D65" s="118" t="s">
        <v>794</v>
      </c>
      <c r="E65" s="118" t="s">
        <v>795</v>
      </c>
      <c r="F65" s="155" t="s">
        <v>23</v>
      </c>
      <c r="G65" s="156"/>
      <c r="H65" s="11"/>
      <c r="I65" s="14" t="s">
        <v>796</v>
      </c>
      <c r="J65" s="109" t="e">
        <f t="shared" si="1"/>
        <v>#VALUE!</v>
      </c>
      <c r="K65" s="115"/>
      <c r="L65" s="2">
        <v>27.64</v>
      </c>
    </row>
    <row r="66" spans="1:12" ht="89.25">
      <c r="A66" s="114"/>
      <c r="B66" s="107">
        <v>10</v>
      </c>
      <c r="C66" s="10" t="s">
        <v>794</v>
      </c>
      <c r="D66" s="118" t="s">
        <v>794</v>
      </c>
      <c r="E66" s="118" t="s">
        <v>797</v>
      </c>
      <c r="F66" s="155" t="s">
        <v>25</v>
      </c>
      <c r="G66" s="156"/>
      <c r="H66" s="11"/>
      <c r="I66" s="14" t="s">
        <v>796</v>
      </c>
      <c r="J66" s="109" t="e">
        <f t="shared" si="1"/>
        <v>#VALUE!</v>
      </c>
      <c r="K66" s="115"/>
      <c r="L66" s="2">
        <v>138.19999999999999</v>
      </c>
    </row>
    <row r="67" spans="1:12" ht="89.25">
      <c r="A67" s="114"/>
      <c r="B67" s="107">
        <v>2</v>
      </c>
      <c r="C67" s="10" t="s">
        <v>794</v>
      </c>
      <c r="D67" s="118" t="s">
        <v>799</v>
      </c>
      <c r="E67" s="118" t="s">
        <v>798</v>
      </c>
      <c r="F67" s="155" t="s">
        <v>26</v>
      </c>
      <c r="G67" s="156"/>
      <c r="H67" s="11"/>
      <c r="I67" s="14" t="s">
        <v>796</v>
      </c>
      <c r="J67" s="109" t="e">
        <f t="shared" si="1"/>
        <v>#VALUE!</v>
      </c>
      <c r="K67" s="115"/>
      <c r="L67" s="2">
        <v>27.64</v>
      </c>
    </row>
    <row r="68" spans="1:12" ht="89.25">
      <c r="A68" s="114"/>
      <c r="B68" s="107">
        <v>3</v>
      </c>
      <c r="C68" s="10" t="s">
        <v>799</v>
      </c>
      <c r="D68" s="118" t="s">
        <v>799</v>
      </c>
      <c r="E68" s="118" t="s">
        <v>800</v>
      </c>
      <c r="F68" s="155" t="s">
        <v>651</v>
      </c>
      <c r="G68" s="156"/>
      <c r="H68" s="11"/>
      <c r="I68" s="14" t="s">
        <v>801</v>
      </c>
      <c r="J68" s="109" t="e">
        <f t="shared" si="1"/>
        <v>#VALUE!</v>
      </c>
      <c r="K68" s="115"/>
      <c r="L68" s="2">
        <v>25.5</v>
      </c>
    </row>
    <row r="69" spans="1:12" ht="89.25">
      <c r="A69" s="114"/>
      <c r="B69" s="107">
        <v>3</v>
      </c>
      <c r="C69" s="10" t="s">
        <v>799</v>
      </c>
      <c r="D69" s="118" t="s">
        <v>803</v>
      </c>
      <c r="E69" s="118" t="s">
        <v>802</v>
      </c>
      <c r="F69" s="155" t="s">
        <v>67</v>
      </c>
      <c r="G69" s="156"/>
      <c r="H69" s="11"/>
      <c r="I69" s="14" t="s">
        <v>801</v>
      </c>
      <c r="J69" s="109" t="e">
        <f t="shared" si="1"/>
        <v>#VALUE!</v>
      </c>
      <c r="K69" s="115"/>
      <c r="L69" s="2">
        <v>25.5</v>
      </c>
    </row>
    <row r="70" spans="1:12" ht="114.75">
      <c r="A70" s="114"/>
      <c r="B70" s="107">
        <v>1</v>
      </c>
      <c r="C70" s="10" t="s">
        <v>803</v>
      </c>
      <c r="D70" s="118" t="s">
        <v>803</v>
      </c>
      <c r="E70" s="118" t="s">
        <v>804</v>
      </c>
      <c r="F70" s="155" t="s">
        <v>25</v>
      </c>
      <c r="G70" s="156"/>
      <c r="H70" s="11" t="s">
        <v>273</v>
      </c>
      <c r="I70" s="14" t="s">
        <v>805</v>
      </c>
      <c r="J70" s="109" t="e">
        <f t="shared" si="1"/>
        <v>#VALUE!</v>
      </c>
      <c r="K70" s="115"/>
      <c r="L70" s="2">
        <v>6.02</v>
      </c>
    </row>
    <row r="71" spans="1:12" ht="114.75">
      <c r="A71" s="114"/>
      <c r="B71" s="107">
        <v>2</v>
      </c>
      <c r="C71" s="10" t="s">
        <v>803</v>
      </c>
      <c r="D71" s="118" t="s">
        <v>803</v>
      </c>
      <c r="E71" s="118" t="s">
        <v>806</v>
      </c>
      <c r="F71" s="155" t="s">
        <v>25</v>
      </c>
      <c r="G71" s="156"/>
      <c r="H71" s="11" t="s">
        <v>807</v>
      </c>
      <c r="I71" s="14" t="s">
        <v>805</v>
      </c>
      <c r="J71" s="109" t="e">
        <f t="shared" si="1"/>
        <v>#VALUE!</v>
      </c>
      <c r="K71" s="115"/>
      <c r="L71" s="2">
        <v>12.04</v>
      </c>
    </row>
    <row r="72" spans="1:12" ht="114.75">
      <c r="A72" s="114"/>
      <c r="B72" s="107">
        <v>2</v>
      </c>
      <c r="C72" s="10" t="s">
        <v>803</v>
      </c>
      <c r="D72" s="118" t="s">
        <v>809</v>
      </c>
      <c r="E72" s="118" t="s">
        <v>808</v>
      </c>
      <c r="F72" s="155" t="s">
        <v>25</v>
      </c>
      <c r="G72" s="156"/>
      <c r="H72" s="11" t="s">
        <v>763</v>
      </c>
      <c r="I72" s="14" t="s">
        <v>805</v>
      </c>
      <c r="J72" s="109" t="e">
        <f t="shared" si="1"/>
        <v>#VALUE!</v>
      </c>
      <c r="K72" s="115"/>
      <c r="L72" s="2">
        <v>12.04</v>
      </c>
    </row>
    <row r="73" spans="1:12" ht="127.5">
      <c r="A73" s="114"/>
      <c r="B73" s="107">
        <v>1</v>
      </c>
      <c r="C73" s="10" t="s">
        <v>809</v>
      </c>
      <c r="D73" s="118" t="s">
        <v>809</v>
      </c>
      <c r="E73" s="118" t="s">
        <v>810</v>
      </c>
      <c r="F73" s="155" t="s">
        <v>273</v>
      </c>
      <c r="G73" s="156"/>
      <c r="H73" s="11"/>
      <c r="I73" s="14" t="s">
        <v>970</v>
      </c>
      <c r="J73" s="109" t="e">
        <f t="shared" si="1"/>
        <v>#VALUE!</v>
      </c>
      <c r="K73" s="115"/>
      <c r="L73" s="2">
        <v>6.38</v>
      </c>
    </row>
    <row r="74" spans="1:12" ht="127.5">
      <c r="A74" s="114"/>
      <c r="B74" s="107">
        <v>2</v>
      </c>
      <c r="C74" s="10" t="s">
        <v>809</v>
      </c>
      <c r="D74" s="118" t="s">
        <v>809</v>
      </c>
      <c r="E74" s="118" t="s">
        <v>811</v>
      </c>
      <c r="F74" s="155" t="s">
        <v>807</v>
      </c>
      <c r="G74" s="156"/>
      <c r="H74" s="11"/>
      <c r="I74" s="14" t="s">
        <v>970</v>
      </c>
      <c r="J74" s="109" t="e">
        <f t="shared" si="1"/>
        <v>#VALUE!</v>
      </c>
      <c r="K74" s="115"/>
      <c r="L74" s="2">
        <v>12.76</v>
      </c>
    </row>
    <row r="75" spans="1:12" ht="127.5">
      <c r="A75" s="114"/>
      <c r="B75" s="107">
        <v>2</v>
      </c>
      <c r="C75" s="10" t="s">
        <v>809</v>
      </c>
      <c r="D75" s="118" t="s">
        <v>813</v>
      </c>
      <c r="E75" s="118" t="s">
        <v>812</v>
      </c>
      <c r="F75" s="155" t="s">
        <v>763</v>
      </c>
      <c r="G75" s="156"/>
      <c r="H75" s="11"/>
      <c r="I75" s="14" t="s">
        <v>970</v>
      </c>
      <c r="J75" s="109" t="e">
        <f t="shared" si="1"/>
        <v>#VALUE!</v>
      </c>
      <c r="K75" s="115"/>
      <c r="L75" s="2">
        <v>12.76</v>
      </c>
    </row>
    <row r="76" spans="1:12" ht="127.5">
      <c r="A76" s="114"/>
      <c r="B76" s="107">
        <v>2</v>
      </c>
      <c r="C76" s="10" t="s">
        <v>813</v>
      </c>
      <c r="D76" s="118" t="s">
        <v>813</v>
      </c>
      <c r="E76" s="118" t="s">
        <v>814</v>
      </c>
      <c r="F76" s="155" t="s">
        <v>807</v>
      </c>
      <c r="G76" s="156"/>
      <c r="H76" s="11"/>
      <c r="I76" s="14" t="s">
        <v>971</v>
      </c>
      <c r="J76" s="109" t="e">
        <f t="shared" si="1"/>
        <v>#VALUE!</v>
      </c>
      <c r="K76" s="115"/>
      <c r="L76" s="2">
        <v>27.64</v>
      </c>
    </row>
    <row r="77" spans="1:12" ht="127.5">
      <c r="A77" s="114"/>
      <c r="B77" s="107">
        <v>2</v>
      </c>
      <c r="C77" s="10" t="s">
        <v>813</v>
      </c>
      <c r="D77" s="118" t="s">
        <v>816</v>
      </c>
      <c r="E77" s="118" t="s">
        <v>815</v>
      </c>
      <c r="F77" s="155" t="s">
        <v>763</v>
      </c>
      <c r="G77" s="156"/>
      <c r="H77" s="11"/>
      <c r="I77" s="14" t="s">
        <v>971</v>
      </c>
      <c r="J77" s="109" t="e">
        <f t="shared" si="1"/>
        <v>#VALUE!</v>
      </c>
      <c r="K77" s="115"/>
      <c r="L77" s="2">
        <v>27.64</v>
      </c>
    </row>
    <row r="78" spans="1:12" ht="127.5">
      <c r="A78" s="114"/>
      <c r="B78" s="107">
        <v>1</v>
      </c>
      <c r="C78" s="10" t="s">
        <v>816</v>
      </c>
      <c r="D78" s="118" t="s">
        <v>820</v>
      </c>
      <c r="E78" s="118" t="s">
        <v>817</v>
      </c>
      <c r="F78" s="155" t="s">
        <v>818</v>
      </c>
      <c r="G78" s="156"/>
      <c r="H78" s="11"/>
      <c r="I78" s="14" t="s">
        <v>819</v>
      </c>
      <c r="J78" s="109" t="e">
        <f t="shared" si="1"/>
        <v>#VALUE!</v>
      </c>
      <c r="K78" s="115"/>
      <c r="L78" s="2">
        <v>40.39</v>
      </c>
    </row>
    <row r="79" spans="1:12" ht="114.75">
      <c r="A79" s="114"/>
      <c r="B79" s="107">
        <v>2</v>
      </c>
      <c r="C79" s="10" t="s">
        <v>820</v>
      </c>
      <c r="D79" s="118" t="s">
        <v>656</v>
      </c>
      <c r="E79" s="118" t="s">
        <v>821</v>
      </c>
      <c r="F79" s="155" t="s">
        <v>41</v>
      </c>
      <c r="G79" s="156"/>
      <c r="H79" s="11"/>
      <c r="I79" s="14" t="s">
        <v>822</v>
      </c>
      <c r="J79" s="109" t="e">
        <f t="shared" si="1"/>
        <v>#VALUE!</v>
      </c>
      <c r="K79" s="115"/>
      <c r="L79" s="2">
        <v>119.04</v>
      </c>
    </row>
    <row r="80" spans="1:12" ht="63.75">
      <c r="A80" s="114"/>
      <c r="B80" s="107">
        <v>10</v>
      </c>
      <c r="C80" s="10" t="s">
        <v>656</v>
      </c>
      <c r="D80" s="118" t="s">
        <v>960</v>
      </c>
      <c r="E80" s="118" t="s">
        <v>823</v>
      </c>
      <c r="F80" s="155" t="s">
        <v>29</v>
      </c>
      <c r="G80" s="156"/>
      <c r="H80" s="11"/>
      <c r="I80" s="14" t="s">
        <v>658</v>
      </c>
      <c r="J80" s="109" t="e">
        <f t="shared" si="1"/>
        <v>#VALUE!</v>
      </c>
      <c r="K80" s="115"/>
      <c r="L80" s="2">
        <v>60.2</v>
      </c>
    </row>
    <row r="81" spans="1:12" ht="153">
      <c r="A81" s="114"/>
      <c r="B81" s="107">
        <v>2</v>
      </c>
      <c r="C81" s="10" t="s">
        <v>824</v>
      </c>
      <c r="D81" s="118" t="s">
        <v>960</v>
      </c>
      <c r="E81" s="118" t="s">
        <v>825</v>
      </c>
      <c r="F81" s="155" t="s">
        <v>234</v>
      </c>
      <c r="G81" s="156"/>
      <c r="H81" s="11" t="s">
        <v>107</v>
      </c>
      <c r="I81" s="14" t="s">
        <v>826</v>
      </c>
      <c r="J81" s="109" t="e">
        <f t="shared" si="1"/>
        <v>#VALUE!</v>
      </c>
      <c r="K81" s="115"/>
      <c r="L81" s="2">
        <v>70.16</v>
      </c>
    </row>
    <row r="82" spans="1:12" ht="153">
      <c r="A82" s="114"/>
      <c r="B82" s="107">
        <v>2</v>
      </c>
      <c r="C82" s="10" t="s">
        <v>824</v>
      </c>
      <c r="D82" s="118" t="s">
        <v>960</v>
      </c>
      <c r="E82" s="118" t="s">
        <v>827</v>
      </c>
      <c r="F82" s="155" t="s">
        <v>234</v>
      </c>
      <c r="G82" s="156"/>
      <c r="H82" s="11" t="s">
        <v>265</v>
      </c>
      <c r="I82" s="14" t="s">
        <v>826</v>
      </c>
      <c r="J82" s="109" t="e">
        <f t="shared" si="1"/>
        <v>#VALUE!</v>
      </c>
      <c r="K82" s="115"/>
      <c r="L82" s="2">
        <v>70.16</v>
      </c>
    </row>
    <row r="83" spans="1:12" ht="153">
      <c r="A83" s="114"/>
      <c r="B83" s="107">
        <v>2</v>
      </c>
      <c r="C83" s="10" t="s">
        <v>824</v>
      </c>
      <c r="D83" s="118" t="s">
        <v>960</v>
      </c>
      <c r="E83" s="118" t="s">
        <v>828</v>
      </c>
      <c r="F83" s="155" t="s">
        <v>234</v>
      </c>
      <c r="G83" s="156"/>
      <c r="H83" s="11" t="s">
        <v>270</v>
      </c>
      <c r="I83" s="14" t="s">
        <v>826</v>
      </c>
      <c r="J83" s="109" t="e">
        <f t="shared" si="1"/>
        <v>#VALUE!</v>
      </c>
      <c r="K83" s="115"/>
      <c r="L83" s="2">
        <v>70.16</v>
      </c>
    </row>
    <row r="84" spans="1:12" ht="153">
      <c r="A84" s="114"/>
      <c r="B84" s="107">
        <v>2</v>
      </c>
      <c r="C84" s="10" t="s">
        <v>824</v>
      </c>
      <c r="D84" s="118" t="s">
        <v>961</v>
      </c>
      <c r="E84" s="118" t="s">
        <v>829</v>
      </c>
      <c r="F84" s="155" t="s">
        <v>234</v>
      </c>
      <c r="G84" s="156"/>
      <c r="H84" s="11" t="s">
        <v>311</v>
      </c>
      <c r="I84" s="14" t="s">
        <v>826</v>
      </c>
      <c r="J84" s="109" t="e">
        <f t="shared" si="1"/>
        <v>#VALUE!</v>
      </c>
      <c r="K84" s="115"/>
      <c r="L84" s="2">
        <v>70.16</v>
      </c>
    </row>
    <row r="85" spans="1:12" ht="165.75">
      <c r="A85" s="114"/>
      <c r="B85" s="107">
        <v>2</v>
      </c>
      <c r="C85" s="10" t="s">
        <v>830</v>
      </c>
      <c r="D85" s="118" t="s">
        <v>833</v>
      </c>
      <c r="E85" s="118" t="s">
        <v>831</v>
      </c>
      <c r="F85" s="155" t="s">
        <v>230</v>
      </c>
      <c r="G85" s="156"/>
      <c r="H85" s="11" t="s">
        <v>268</v>
      </c>
      <c r="I85" s="14" t="s">
        <v>832</v>
      </c>
      <c r="J85" s="109" t="e">
        <f t="shared" si="1"/>
        <v>#VALUE!</v>
      </c>
      <c r="K85" s="115"/>
      <c r="L85" s="2">
        <v>59.52</v>
      </c>
    </row>
    <row r="86" spans="1:12" ht="76.5">
      <c r="A86" s="114"/>
      <c r="B86" s="107">
        <v>2</v>
      </c>
      <c r="C86" s="10" t="s">
        <v>833</v>
      </c>
      <c r="D86" s="118" t="s">
        <v>833</v>
      </c>
      <c r="E86" s="118" t="s">
        <v>834</v>
      </c>
      <c r="F86" s="155" t="s">
        <v>23</v>
      </c>
      <c r="G86" s="156"/>
      <c r="H86" s="11" t="s">
        <v>273</v>
      </c>
      <c r="I86" s="14" t="s">
        <v>835</v>
      </c>
      <c r="J86" s="109" t="e">
        <f t="shared" ref="J86:J117" si="2">I86*B86</f>
        <v>#VALUE!</v>
      </c>
      <c r="K86" s="115"/>
      <c r="L86" s="2">
        <v>41.8</v>
      </c>
    </row>
    <row r="87" spans="1:12" ht="76.5">
      <c r="A87" s="114"/>
      <c r="B87" s="107">
        <v>2</v>
      </c>
      <c r="C87" s="10" t="s">
        <v>833</v>
      </c>
      <c r="D87" s="118" t="s">
        <v>833</v>
      </c>
      <c r="E87" s="118" t="s">
        <v>836</v>
      </c>
      <c r="F87" s="155" t="s">
        <v>23</v>
      </c>
      <c r="G87" s="156"/>
      <c r="H87" s="11" t="s">
        <v>673</v>
      </c>
      <c r="I87" s="14" t="s">
        <v>835</v>
      </c>
      <c r="J87" s="109" t="e">
        <f t="shared" si="2"/>
        <v>#VALUE!</v>
      </c>
      <c r="K87" s="115"/>
      <c r="L87" s="2">
        <v>41.8</v>
      </c>
    </row>
    <row r="88" spans="1:12" ht="76.5">
      <c r="A88" s="114"/>
      <c r="B88" s="107">
        <v>2</v>
      </c>
      <c r="C88" s="10" t="s">
        <v>833</v>
      </c>
      <c r="D88" s="118" t="s">
        <v>838</v>
      </c>
      <c r="E88" s="118" t="s">
        <v>837</v>
      </c>
      <c r="F88" s="155" t="s">
        <v>23</v>
      </c>
      <c r="G88" s="156"/>
      <c r="H88" s="11" t="s">
        <v>271</v>
      </c>
      <c r="I88" s="14" t="s">
        <v>835</v>
      </c>
      <c r="J88" s="109" t="e">
        <f t="shared" si="2"/>
        <v>#VALUE!</v>
      </c>
      <c r="K88" s="115"/>
      <c r="L88" s="2">
        <v>41.8</v>
      </c>
    </row>
    <row r="89" spans="1:12" ht="76.5">
      <c r="A89" s="114"/>
      <c r="B89" s="107">
        <v>2</v>
      </c>
      <c r="C89" s="10" t="s">
        <v>838</v>
      </c>
      <c r="D89" s="118" t="s">
        <v>841</v>
      </c>
      <c r="E89" s="118" t="s">
        <v>839</v>
      </c>
      <c r="F89" s="155" t="s">
        <v>26</v>
      </c>
      <c r="G89" s="156"/>
      <c r="H89" s="11" t="s">
        <v>673</v>
      </c>
      <c r="I89" s="14" t="s">
        <v>840</v>
      </c>
      <c r="J89" s="109" t="e">
        <f t="shared" si="2"/>
        <v>#VALUE!</v>
      </c>
      <c r="K89" s="115"/>
      <c r="L89" s="2">
        <v>64.48</v>
      </c>
    </row>
    <row r="90" spans="1:12" ht="102">
      <c r="A90" s="114"/>
      <c r="B90" s="107">
        <v>2</v>
      </c>
      <c r="C90" s="10" t="s">
        <v>841</v>
      </c>
      <c r="D90" s="118" t="s">
        <v>844</v>
      </c>
      <c r="E90" s="118" t="s">
        <v>842</v>
      </c>
      <c r="F90" s="155" t="s">
        <v>269</v>
      </c>
      <c r="G90" s="156"/>
      <c r="H90" s="11"/>
      <c r="I90" s="14" t="s">
        <v>843</v>
      </c>
      <c r="J90" s="109" t="e">
        <f t="shared" si="2"/>
        <v>#VALUE!</v>
      </c>
      <c r="K90" s="115"/>
      <c r="L90" s="2">
        <v>30.46</v>
      </c>
    </row>
    <row r="91" spans="1:12" ht="89.25">
      <c r="A91" s="114"/>
      <c r="B91" s="107">
        <v>2</v>
      </c>
      <c r="C91" s="10" t="s">
        <v>844</v>
      </c>
      <c r="D91" s="118" t="s">
        <v>848</v>
      </c>
      <c r="E91" s="118" t="s">
        <v>845</v>
      </c>
      <c r="F91" s="155" t="s">
        <v>846</v>
      </c>
      <c r="G91" s="156"/>
      <c r="H91" s="11"/>
      <c r="I91" s="14" t="s">
        <v>847</v>
      </c>
      <c r="J91" s="109" t="e">
        <f t="shared" si="2"/>
        <v>#VALUE!</v>
      </c>
      <c r="K91" s="115"/>
      <c r="L91" s="2">
        <v>34.72</v>
      </c>
    </row>
    <row r="92" spans="1:12" ht="102">
      <c r="A92" s="114"/>
      <c r="B92" s="107">
        <v>8</v>
      </c>
      <c r="C92" s="10" t="s">
        <v>848</v>
      </c>
      <c r="D92" s="118" t="s">
        <v>625</v>
      </c>
      <c r="E92" s="118" t="s">
        <v>849</v>
      </c>
      <c r="F92" s="155"/>
      <c r="G92" s="156"/>
      <c r="H92" s="11"/>
      <c r="I92" s="14" t="s">
        <v>850</v>
      </c>
      <c r="J92" s="109" t="e">
        <f t="shared" si="2"/>
        <v>#VALUE!</v>
      </c>
      <c r="K92" s="115"/>
      <c r="L92" s="2">
        <v>39.68</v>
      </c>
    </row>
    <row r="93" spans="1:12" ht="89.25">
      <c r="A93" s="114"/>
      <c r="B93" s="107">
        <v>8</v>
      </c>
      <c r="C93" s="10" t="s">
        <v>625</v>
      </c>
      <c r="D93" s="118" t="s">
        <v>853</v>
      </c>
      <c r="E93" s="118" t="s">
        <v>851</v>
      </c>
      <c r="F93" s="155" t="s">
        <v>273</v>
      </c>
      <c r="G93" s="156"/>
      <c r="H93" s="11"/>
      <c r="I93" s="14" t="s">
        <v>852</v>
      </c>
      <c r="J93" s="109" t="e">
        <f t="shared" si="2"/>
        <v>#VALUE!</v>
      </c>
      <c r="K93" s="115"/>
      <c r="L93" s="2">
        <v>110.56</v>
      </c>
    </row>
    <row r="94" spans="1:12" ht="89.25">
      <c r="A94" s="114"/>
      <c r="B94" s="107">
        <v>8</v>
      </c>
      <c r="C94" s="10" t="s">
        <v>853</v>
      </c>
      <c r="D94" s="118" t="s">
        <v>856</v>
      </c>
      <c r="E94" s="118" t="s">
        <v>854</v>
      </c>
      <c r="F94" s="155" t="s">
        <v>273</v>
      </c>
      <c r="G94" s="156"/>
      <c r="H94" s="11"/>
      <c r="I94" s="14" t="s">
        <v>855</v>
      </c>
      <c r="J94" s="109" t="e">
        <f t="shared" si="2"/>
        <v>#VALUE!</v>
      </c>
      <c r="K94" s="115"/>
      <c r="L94" s="2">
        <v>110.56</v>
      </c>
    </row>
    <row r="95" spans="1:12" ht="114.75">
      <c r="A95" s="114"/>
      <c r="B95" s="107">
        <v>2</v>
      </c>
      <c r="C95" s="10" t="s">
        <v>856</v>
      </c>
      <c r="D95" s="118" t="s">
        <v>962</v>
      </c>
      <c r="E95" s="118" t="s">
        <v>857</v>
      </c>
      <c r="F95" s="155" t="s">
        <v>25</v>
      </c>
      <c r="G95" s="156"/>
      <c r="H95" s="11" t="s">
        <v>212</v>
      </c>
      <c r="I95" s="14" t="s">
        <v>858</v>
      </c>
      <c r="J95" s="109" t="e">
        <f t="shared" si="2"/>
        <v>#VALUE!</v>
      </c>
      <c r="K95" s="115"/>
      <c r="L95" s="2">
        <v>48.9</v>
      </c>
    </row>
    <row r="96" spans="1:12" ht="102">
      <c r="A96" s="114"/>
      <c r="B96" s="107">
        <v>2</v>
      </c>
      <c r="C96" s="10" t="s">
        <v>859</v>
      </c>
      <c r="D96" s="118" t="s">
        <v>963</v>
      </c>
      <c r="E96" s="118" t="s">
        <v>860</v>
      </c>
      <c r="F96" s="155" t="s">
        <v>614</v>
      </c>
      <c r="G96" s="156"/>
      <c r="H96" s="11" t="s">
        <v>26</v>
      </c>
      <c r="I96" s="14" t="s">
        <v>861</v>
      </c>
      <c r="J96" s="109" t="e">
        <f t="shared" si="2"/>
        <v>#VALUE!</v>
      </c>
      <c r="K96" s="115"/>
      <c r="L96" s="2">
        <v>24.1</v>
      </c>
    </row>
    <row r="97" spans="1:12" ht="114.75">
      <c r="A97" s="114"/>
      <c r="B97" s="107">
        <v>3</v>
      </c>
      <c r="C97" s="10" t="s">
        <v>862</v>
      </c>
      <c r="D97" s="118" t="s">
        <v>964</v>
      </c>
      <c r="E97" s="118" t="s">
        <v>863</v>
      </c>
      <c r="F97" s="155" t="s">
        <v>864</v>
      </c>
      <c r="G97" s="156"/>
      <c r="H97" s="11" t="s">
        <v>27</v>
      </c>
      <c r="I97" s="14" t="s">
        <v>865</v>
      </c>
      <c r="J97" s="109" t="e">
        <f t="shared" si="2"/>
        <v>#VALUE!</v>
      </c>
      <c r="K97" s="115"/>
      <c r="L97" s="2">
        <v>36.15</v>
      </c>
    </row>
    <row r="98" spans="1:12" ht="114.75">
      <c r="A98" s="114"/>
      <c r="B98" s="107">
        <v>3</v>
      </c>
      <c r="C98" s="10" t="s">
        <v>862</v>
      </c>
      <c r="D98" s="118" t="s">
        <v>964</v>
      </c>
      <c r="E98" s="118" t="s">
        <v>866</v>
      </c>
      <c r="F98" s="155" t="s">
        <v>867</v>
      </c>
      <c r="G98" s="156"/>
      <c r="H98" s="11" t="s">
        <v>26</v>
      </c>
      <c r="I98" s="14" t="s">
        <v>865</v>
      </c>
      <c r="J98" s="109" t="e">
        <f t="shared" si="2"/>
        <v>#VALUE!</v>
      </c>
      <c r="K98" s="115"/>
      <c r="L98" s="2">
        <v>52.08</v>
      </c>
    </row>
    <row r="99" spans="1:12" ht="114.75">
      <c r="A99" s="114"/>
      <c r="B99" s="107">
        <v>3</v>
      </c>
      <c r="C99" s="10" t="s">
        <v>862</v>
      </c>
      <c r="D99" s="118" t="s">
        <v>965</v>
      </c>
      <c r="E99" s="118" t="s">
        <v>868</v>
      </c>
      <c r="F99" s="155" t="s">
        <v>867</v>
      </c>
      <c r="G99" s="156"/>
      <c r="H99" s="11" t="s">
        <v>27</v>
      </c>
      <c r="I99" s="14" t="s">
        <v>865</v>
      </c>
      <c r="J99" s="109" t="e">
        <f t="shared" si="2"/>
        <v>#VALUE!</v>
      </c>
      <c r="K99" s="115"/>
      <c r="L99" s="2">
        <v>52.08</v>
      </c>
    </row>
    <row r="100" spans="1:12" ht="89.25">
      <c r="A100" s="114"/>
      <c r="B100" s="107">
        <v>2</v>
      </c>
      <c r="C100" s="10" t="s">
        <v>869</v>
      </c>
      <c r="D100" s="118" t="s">
        <v>966</v>
      </c>
      <c r="E100" s="118" t="s">
        <v>870</v>
      </c>
      <c r="F100" s="155" t="s">
        <v>871</v>
      </c>
      <c r="G100" s="156"/>
      <c r="H100" s="11" t="s">
        <v>273</v>
      </c>
      <c r="I100" s="14" t="s">
        <v>872</v>
      </c>
      <c r="J100" s="109" t="e">
        <f t="shared" si="2"/>
        <v>#VALUE!</v>
      </c>
      <c r="K100" s="115"/>
      <c r="L100" s="2">
        <v>48.9</v>
      </c>
    </row>
    <row r="101" spans="1:12" ht="140.25">
      <c r="A101" s="114"/>
      <c r="B101" s="107">
        <v>6</v>
      </c>
      <c r="C101" s="10" t="s">
        <v>873</v>
      </c>
      <c r="D101" s="118" t="s">
        <v>876</v>
      </c>
      <c r="E101" s="118" t="s">
        <v>874</v>
      </c>
      <c r="F101" s="155" t="s">
        <v>867</v>
      </c>
      <c r="G101" s="156"/>
      <c r="H101" s="11" t="s">
        <v>27</v>
      </c>
      <c r="I101" s="14" t="s">
        <v>875</v>
      </c>
      <c r="J101" s="109" t="e">
        <f t="shared" si="2"/>
        <v>#VALUE!</v>
      </c>
      <c r="K101" s="115"/>
      <c r="L101" s="2">
        <v>157.32</v>
      </c>
    </row>
    <row r="102" spans="1:12" ht="114.75">
      <c r="A102" s="114"/>
      <c r="B102" s="107">
        <v>2</v>
      </c>
      <c r="C102" s="10" t="s">
        <v>876</v>
      </c>
      <c r="D102" s="118" t="s">
        <v>879</v>
      </c>
      <c r="E102" s="118" t="s">
        <v>877</v>
      </c>
      <c r="F102" s="155" t="s">
        <v>294</v>
      </c>
      <c r="G102" s="156"/>
      <c r="H102" s="11" t="s">
        <v>239</v>
      </c>
      <c r="I102" s="14" t="s">
        <v>878</v>
      </c>
      <c r="J102" s="109" t="e">
        <f t="shared" si="2"/>
        <v>#VALUE!</v>
      </c>
      <c r="K102" s="115"/>
      <c r="L102" s="2">
        <v>62.36</v>
      </c>
    </row>
    <row r="103" spans="1:12" ht="89.25">
      <c r="A103" s="114"/>
      <c r="B103" s="107">
        <v>8</v>
      </c>
      <c r="C103" s="10" t="s">
        <v>879</v>
      </c>
      <c r="D103" s="118" t="s">
        <v>879</v>
      </c>
      <c r="E103" s="118" t="s">
        <v>880</v>
      </c>
      <c r="F103" s="155" t="s">
        <v>25</v>
      </c>
      <c r="G103" s="156"/>
      <c r="H103" s="11"/>
      <c r="I103" s="14" t="s">
        <v>881</v>
      </c>
      <c r="J103" s="109" t="e">
        <f t="shared" si="2"/>
        <v>#VALUE!</v>
      </c>
      <c r="K103" s="115"/>
      <c r="L103" s="2">
        <v>110.56</v>
      </c>
    </row>
    <row r="104" spans="1:12" ht="89.25">
      <c r="A104" s="114"/>
      <c r="B104" s="107">
        <v>2</v>
      </c>
      <c r="C104" s="10" t="s">
        <v>879</v>
      </c>
      <c r="D104" s="118" t="s">
        <v>883</v>
      </c>
      <c r="E104" s="118" t="s">
        <v>882</v>
      </c>
      <c r="F104" s="155" t="s">
        <v>26</v>
      </c>
      <c r="G104" s="156"/>
      <c r="H104" s="11"/>
      <c r="I104" s="14" t="s">
        <v>881</v>
      </c>
      <c r="J104" s="109" t="e">
        <f t="shared" si="2"/>
        <v>#VALUE!</v>
      </c>
      <c r="K104" s="115"/>
      <c r="L104" s="2">
        <v>27.64</v>
      </c>
    </row>
    <row r="105" spans="1:12" ht="63.75">
      <c r="A105" s="114"/>
      <c r="B105" s="107">
        <v>1</v>
      </c>
      <c r="C105" s="10" t="s">
        <v>883</v>
      </c>
      <c r="D105" s="118" t="s">
        <v>886</v>
      </c>
      <c r="E105" s="118" t="s">
        <v>884</v>
      </c>
      <c r="F105" s="155" t="s">
        <v>29</v>
      </c>
      <c r="G105" s="156"/>
      <c r="H105" s="11"/>
      <c r="I105" s="14" t="s">
        <v>885</v>
      </c>
      <c r="J105" s="109" t="e">
        <f t="shared" si="2"/>
        <v>#VALUE!</v>
      </c>
      <c r="K105" s="115"/>
      <c r="L105" s="2">
        <v>48.54</v>
      </c>
    </row>
    <row r="106" spans="1:12" ht="102">
      <c r="A106" s="114"/>
      <c r="B106" s="107">
        <v>4</v>
      </c>
      <c r="C106" s="10" t="s">
        <v>886</v>
      </c>
      <c r="D106" s="118" t="s">
        <v>886</v>
      </c>
      <c r="E106" s="118" t="s">
        <v>887</v>
      </c>
      <c r="F106" s="155" t="s">
        <v>25</v>
      </c>
      <c r="G106" s="156"/>
      <c r="H106" s="11" t="s">
        <v>212</v>
      </c>
      <c r="I106" s="14" t="s">
        <v>888</v>
      </c>
      <c r="J106" s="109" t="e">
        <f t="shared" si="2"/>
        <v>#VALUE!</v>
      </c>
      <c r="K106" s="115"/>
      <c r="L106" s="2">
        <v>154.47999999999999</v>
      </c>
    </row>
    <row r="107" spans="1:12" ht="102">
      <c r="A107" s="114"/>
      <c r="B107" s="107">
        <v>4</v>
      </c>
      <c r="C107" s="10" t="s">
        <v>886</v>
      </c>
      <c r="D107" s="118" t="s">
        <v>890</v>
      </c>
      <c r="E107" s="118" t="s">
        <v>889</v>
      </c>
      <c r="F107" s="155" t="s">
        <v>26</v>
      </c>
      <c r="G107" s="156"/>
      <c r="H107" s="11" t="s">
        <v>212</v>
      </c>
      <c r="I107" s="14" t="s">
        <v>888</v>
      </c>
      <c r="J107" s="109" t="e">
        <f t="shared" si="2"/>
        <v>#VALUE!</v>
      </c>
      <c r="K107" s="115"/>
      <c r="L107" s="2">
        <v>154.47999999999999</v>
      </c>
    </row>
    <row r="108" spans="1:12" ht="102">
      <c r="A108" s="114"/>
      <c r="B108" s="107">
        <v>1</v>
      </c>
      <c r="C108" s="10" t="s">
        <v>890</v>
      </c>
      <c r="D108" s="118" t="s">
        <v>890</v>
      </c>
      <c r="E108" s="118" t="s">
        <v>891</v>
      </c>
      <c r="F108" s="155" t="s">
        <v>27</v>
      </c>
      <c r="G108" s="156"/>
      <c r="H108" s="11" t="s">
        <v>107</v>
      </c>
      <c r="I108" s="14" t="s">
        <v>237</v>
      </c>
      <c r="J108" s="109" t="e">
        <f t="shared" si="2"/>
        <v>#VALUE!</v>
      </c>
      <c r="K108" s="115"/>
      <c r="L108" s="2">
        <v>81.13</v>
      </c>
    </row>
    <row r="109" spans="1:12" ht="102">
      <c r="A109" s="114"/>
      <c r="B109" s="107">
        <v>1</v>
      </c>
      <c r="C109" s="10" t="s">
        <v>890</v>
      </c>
      <c r="D109" s="118" t="s">
        <v>890</v>
      </c>
      <c r="E109" s="118" t="s">
        <v>892</v>
      </c>
      <c r="F109" s="155" t="s">
        <v>27</v>
      </c>
      <c r="G109" s="156"/>
      <c r="H109" s="11" t="s">
        <v>212</v>
      </c>
      <c r="I109" s="14" t="s">
        <v>237</v>
      </c>
      <c r="J109" s="109" t="e">
        <f t="shared" si="2"/>
        <v>#VALUE!</v>
      </c>
      <c r="K109" s="115"/>
      <c r="L109" s="2">
        <v>81.13</v>
      </c>
    </row>
    <row r="110" spans="1:12" ht="102">
      <c r="A110" s="114"/>
      <c r="B110" s="107">
        <v>1</v>
      </c>
      <c r="C110" s="10" t="s">
        <v>890</v>
      </c>
      <c r="D110" s="118" t="s">
        <v>894</v>
      </c>
      <c r="E110" s="118" t="s">
        <v>893</v>
      </c>
      <c r="F110" s="155" t="s">
        <v>27</v>
      </c>
      <c r="G110" s="156"/>
      <c r="H110" s="11" t="s">
        <v>269</v>
      </c>
      <c r="I110" s="14" t="s">
        <v>237</v>
      </c>
      <c r="J110" s="109" t="e">
        <f t="shared" si="2"/>
        <v>#VALUE!</v>
      </c>
      <c r="K110" s="115"/>
      <c r="L110" s="2">
        <v>81.13</v>
      </c>
    </row>
    <row r="111" spans="1:12" ht="89.25">
      <c r="A111" s="114"/>
      <c r="B111" s="107">
        <v>1</v>
      </c>
      <c r="C111" s="10" t="s">
        <v>894</v>
      </c>
      <c r="D111" s="118" t="s">
        <v>897</v>
      </c>
      <c r="E111" s="118" t="s">
        <v>895</v>
      </c>
      <c r="F111" s="155" t="s">
        <v>37</v>
      </c>
      <c r="G111" s="156"/>
      <c r="H111" s="11"/>
      <c r="I111" s="14" t="s">
        <v>896</v>
      </c>
      <c r="J111" s="109" t="e">
        <f t="shared" si="2"/>
        <v>#VALUE!</v>
      </c>
      <c r="K111" s="115"/>
      <c r="L111" s="2">
        <v>52.08</v>
      </c>
    </row>
    <row r="112" spans="1:12" ht="140.25">
      <c r="A112" s="114"/>
      <c r="B112" s="107">
        <v>1</v>
      </c>
      <c r="C112" s="10" t="s">
        <v>897</v>
      </c>
      <c r="D112" s="118" t="s">
        <v>900</v>
      </c>
      <c r="E112" s="118" t="s">
        <v>898</v>
      </c>
      <c r="F112" s="155" t="s">
        <v>35</v>
      </c>
      <c r="G112" s="156"/>
      <c r="H112" s="11" t="s">
        <v>210</v>
      </c>
      <c r="I112" s="14" t="s">
        <v>899</v>
      </c>
      <c r="J112" s="109" t="e">
        <f t="shared" si="2"/>
        <v>#VALUE!</v>
      </c>
      <c r="K112" s="115"/>
      <c r="L112" s="2">
        <v>135.34</v>
      </c>
    </row>
    <row r="113" spans="1:12" ht="63.75">
      <c r="A113" s="114"/>
      <c r="B113" s="107">
        <v>2</v>
      </c>
      <c r="C113" s="10" t="s">
        <v>900</v>
      </c>
      <c r="D113" s="118" t="s">
        <v>903</v>
      </c>
      <c r="E113" s="118" t="s">
        <v>901</v>
      </c>
      <c r="F113" s="155" t="s">
        <v>90</v>
      </c>
      <c r="G113" s="156"/>
      <c r="H113" s="11"/>
      <c r="I113" s="14" t="s">
        <v>902</v>
      </c>
      <c r="J113" s="109" t="e">
        <f t="shared" si="2"/>
        <v>#VALUE!</v>
      </c>
      <c r="K113" s="115"/>
      <c r="L113" s="2">
        <v>63.06</v>
      </c>
    </row>
    <row r="114" spans="1:12" ht="153">
      <c r="A114" s="114"/>
      <c r="B114" s="107">
        <v>4</v>
      </c>
      <c r="C114" s="10" t="s">
        <v>903</v>
      </c>
      <c r="D114" s="118" t="s">
        <v>905</v>
      </c>
      <c r="E114" s="118" t="s">
        <v>904</v>
      </c>
      <c r="F114" s="155" t="s">
        <v>265</v>
      </c>
      <c r="G114" s="156"/>
      <c r="H114" s="11"/>
      <c r="I114" s="14" t="s">
        <v>972</v>
      </c>
      <c r="J114" s="109" t="e">
        <f t="shared" si="2"/>
        <v>#VALUE!</v>
      </c>
      <c r="K114" s="115"/>
      <c r="L114" s="2">
        <v>439.32</v>
      </c>
    </row>
    <row r="115" spans="1:12" ht="89.25">
      <c r="A115" s="114"/>
      <c r="B115" s="107">
        <v>6</v>
      </c>
      <c r="C115" s="10" t="s">
        <v>905</v>
      </c>
      <c r="D115" s="118" t="s">
        <v>908</v>
      </c>
      <c r="E115" s="118" t="s">
        <v>906</v>
      </c>
      <c r="F115" s="155" t="s">
        <v>29</v>
      </c>
      <c r="G115" s="156"/>
      <c r="H115" s="11" t="s">
        <v>273</v>
      </c>
      <c r="I115" s="14" t="s">
        <v>907</v>
      </c>
      <c r="J115" s="109" t="e">
        <f t="shared" si="2"/>
        <v>#VALUE!</v>
      </c>
      <c r="K115" s="115"/>
      <c r="L115" s="2">
        <v>408.12</v>
      </c>
    </row>
    <row r="116" spans="1:12" ht="89.25">
      <c r="A116" s="114"/>
      <c r="B116" s="107">
        <v>6</v>
      </c>
      <c r="C116" s="10" t="s">
        <v>908</v>
      </c>
      <c r="D116" s="118" t="s">
        <v>908</v>
      </c>
      <c r="E116" s="118" t="s">
        <v>909</v>
      </c>
      <c r="F116" s="155" t="s">
        <v>28</v>
      </c>
      <c r="G116" s="156"/>
      <c r="H116" s="11" t="s">
        <v>673</v>
      </c>
      <c r="I116" s="14" t="s">
        <v>910</v>
      </c>
      <c r="J116" s="109" t="e">
        <f t="shared" si="2"/>
        <v>#VALUE!</v>
      </c>
      <c r="K116" s="115"/>
      <c r="L116" s="2">
        <v>348.6</v>
      </c>
    </row>
    <row r="117" spans="1:12" ht="89.25">
      <c r="A117" s="114"/>
      <c r="B117" s="107">
        <v>3</v>
      </c>
      <c r="C117" s="10" t="s">
        <v>908</v>
      </c>
      <c r="D117" s="118" t="s">
        <v>908</v>
      </c>
      <c r="E117" s="118" t="s">
        <v>911</v>
      </c>
      <c r="F117" s="155" t="s">
        <v>28</v>
      </c>
      <c r="G117" s="156"/>
      <c r="H117" s="11" t="s">
        <v>807</v>
      </c>
      <c r="I117" s="14" t="s">
        <v>910</v>
      </c>
      <c r="J117" s="109" t="e">
        <f t="shared" si="2"/>
        <v>#VALUE!</v>
      </c>
      <c r="K117" s="115"/>
      <c r="L117" s="2">
        <v>174.3</v>
      </c>
    </row>
    <row r="118" spans="1:12" ht="89.25">
      <c r="A118" s="114"/>
      <c r="B118" s="107">
        <v>3</v>
      </c>
      <c r="C118" s="10" t="s">
        <v>908</v>
      </c>
      <c r="D118" s="118" t="s">
        <v>908</v>
      </c>
      <c r="E118" s="118" t="s">
        <v>912</v>
      </c>
      <c r="F118" s="155" t="s">
        <v>29</v>
      </c>
      <c r="G118" s="156"/>
      <c r="H118" s="11" t="s">
        <v>273</v>
      </c>
      <c r="I118" s="14" t="s">
        <v>910</v>
      </c>
      <c r="J118" s="109" t="e">
        <f t="shared" ref="J118:J140" si="3">I118*B118</f>
        <v>#VALUE!</v>
      </c>
      <c r="K118" s="115"/>
      <c r="L118" s="2">
        <v>174.3</v>
      </c>
    </row>
    <row r="119" spans="1:12" ht="89.25">
      <c r="A119" s="114"/>
      <c r="B119" s="107">
        <v>1</v>
      </c>
      <c r="C119" s="10" t="s">
        <v>908</v>
      </c>
      <c r="D119" s="118" t="s">
        <v>908</v>
      </c>
      <c r="E119" s="118" t="s">
        <v>913</v>
      </c>
      <c r="F119" s="155" t="s">
        <v>29</v>
      </c>
      <c r="G119" s="156"/>
      <c r="H119" s="11" t="s">
        <v>673</v>
      </c>
      <c r="I119" s="14" t="s">
        <v>910</v>
      </c>
      <c r="J119" s="109" t="e">
        <f t="shared" si="3"/>
        <v>#VALUE!</v>
      </c>
      <c r="K119" s="115"/>
      <c r="L119" s="2">
        <v>58.1</v>
      </c>
    </row>
    <row r="120" spans="1:12" ht="89.25">
      <c r="A120" s="114"/>
      <c r="B120" s="107">
        <v>1</v>
      </c>
      <c r="C120" s="10" t="s">
        <v>908</v>
      </c>
      <c r="D120" s="118" t="s">
        <v>908</v>
      </c>
      <c r="E120" s="118" t="s">
        <v>914</v>
      </c>
      <c r="F120" s="155" t="s">
        <v>29</v>
      </c>
      <c r="G120" s="156"/>
      <c r="H120" s="11" t="s">
        <v>807</v>
      </c>
      <c r="I120" s="14" t="s">
        <v>910</v>
      </c>
      <c r="J120" s="109" t="e">
        <f t="shared" si="3"/>
        <v>#VALUE!</v>
      </c>
      <c r="K120" s="115"/>
      <c r="L120" s="2">
        <v>58.1</v>
      </c>
    </row>
    <row r="121" spans="1:12" ht="89.25">
      <c r="A121" s="114"/>
      <c r="B121" s="107">
        <v>3</v>
      </c>
      <c r="C121" s="10" t="s">
        <v>908</v>
      </c>
      <c r="D121" s="118" t="s">
        <v>916</v>
      </c>
      <c r="E121" s="118" t="s">
        <v>915</v>
      </c>
      <c r="F121" s="155" t="s">
        <v>29</v>
      </c>
      <c r="G121" s="156"/>
      <c r="H121" s="11" t="s">
        <v>761</v>
      </c>
      <c r="I121" s="14" t="s">
        <v>910</v>
      </c>
      <c r="J121" s="109" t="e">
        <f t="shared" si="3"/>
        <v>#VALUE!</v>
      </c>
      <c r="K121" s="115"/>
      <c r="L121" s="2">
        <v>174.3</v>
      </c>
    </row>
    <row r="122" spans="1:12" ht="127.5">
      <c r="A122" s="114"/>
      <c r="B122" s="107">
        <v>3</v>
      </c>
      <c r="C122" s="10" t="s">
        <v>916</v>
      </c>
      <c r="D122" s="118" t="s">
        <v>919</v>
      </c>
      <c r="E122" s="118" t="s">
        <v>917</v>
      </c>
      <c r="F122" s="155" t="s">
        <v>25</v>
      </c>
      <c r="G122" s="156"/>
      <c r="H122" s="11" t="s">
        <v>846</v>
      </c>
      <c r="I122" s="14" t="s">
        <v>918</v>
      </c>
      <c r="J122" s="109" t="e">
        <f t="shared" si="3"/>
        <v>#VALUE!</v>
      </c>
      <c r="K122" s="115"/>
      <c r="L122" s="2">
        <v>211.5</v>
      </c>
    </row>
    <row r="123" spans="1:12" ht="102">
      <c r="A123" s="114"/>
      <c r="B123" s="107">
        <v>2</v>
      </c>
      <c r="C123" s="10" t="s">
        <v>919</v>
      </c>
      <c r="D123" s="118" t="s">
        <v>922</v>
      </c>
      <c r="E123" s="118" t="s">
        <v>920</v>
      </c>
      <c r="F123" s="155" t="s">
        <v>25</v>
      </c>
      <c r="G123" s="156"/>
      <c r="H123" s="11" t="s">
        <v>273</v>
      </c>
      <c r="I123" s="14" t="s">
        <v>921</v>
      </c>
      <c r="J123" s="109" t="e">
        <f t="shared" si="3"/>
        <v>#VALUE!</v>
      </c>
      <c r="K123" s="115"/>
      <c r="L123" s="2">
        <v>97.78</v>
      </c>
    </row>
    <row r="124" spans="1:12" ht="102">
      <c r="A124" s="114"/>
      <c r="B124" s="107">
        <v>2</v>
      </c>
      <c r="C124" s="10" t="s">
        <v>922</v>
      </c>
      <c r="D124" s="118" t="s">
        <v>925</v>
      </c>
      <c r="E124" s="118" t="s">
        <v>923</v>
      </c>
      <c r="F124" s="155" t="s">
        <v>25</v>
      </c>
      <c r="G124" s="156"/>
      <c r="H124" s="11" t="s">
        <v>273</v>
      </c>
      <c r="I124" s="14" t="s">
        <v>924</v>
      </c>
      <c r="J124" s="109" t="e">
        <f t="shared" si="3"/>
        <v>#VALUE!</v>
      </c>
      <c r="K124" s="115"/>
      <c r="L124" s="2">
        <v>98.5</v>
      </c>
    </row>
    <row r="125" spans="1:12" ht="89.25">
      <c r="A125" s="114"/>
      <c r="B125" s="107">
        <v>2</v>
      </c>
      <c r="C125" s="10" t="s">
        <v>925</v>
      </c>
      <c r="D125" s="118" t="s">
        <v>925</v>
      </c>
      <c r="E125" s="118" t="s">
        <v>926</v>
      </c>
      <c r="F125" s="155" t="s">
        <v>25</v>
      </c>
      <c r="G125" s="156"/>
      <c r="H125" s="11" t="s">
        <v>807</v>
      </c>
      <c r="I125" s="14" t="s">
        <v>927</v>
      </c>
      <c r="J125" s="109" t="e">
        <f t="shared" si="3"/>
        <v>#VALUE!</v>
      </c>
      <c r="K125" s="115"/>
      <c r="L125" s="2">
        <v>109.84</v>
      </c>
    </row>
    <row r="126" spans="1:12" ht="89.25">
      <c r="A126" s="114"/>
      <c r="B126" s="107">
        <v>3</v>
      </c>
      <c r="C126" s="10" t="s">
        <v>925</v>
      </c>
      <c r="D126" s="118" t="s">
        <v>925</v>
      </c>
      <c r="E126" s="118" t="s">
        <v>928</v>
      </c>
      <c r="F126" s="155" t="s">
        <v>26</v>
      </c>
      <c r="G126" s="156"/>
      <c r="H126" s="11" t="s">
        <v>273</v>
      </c>
      <c r="I126" s="14" t="s">
        <v>927</v>
      </c>
      <c r="J126" s="109" t="e">
        <f t="shared" si="3"/>
        <v>#VALUE!</v>
      </c>
      <c r="K126" s="115"/>
      <c r="L126" s="2">
        <v>164.76</v>
      </c>
    </row>
    <row r="127" spans="1:12" ht="89.25">
      <c r="A127" s="114"/>
      <c r="B127" s="107">
        <v>2</v>
      </c>
      <c r="C127" s="10" t="s">
        <v>925</v>
      </c>
      <c r="D127" s="118" t="s">
        <v>925</v>
      </c>
      <c r="E127" s="118" t="s">
        <v>929</v>
      </c>
      <c r="F127" s="155" t="s">
        <v>27</v>
      </c>
      <c r="G127" s="156"/>
      <c r="H127" s="11" t="s">
        <v>273</v>
      </c>
      <c r="I127" s="14" t="s">
        <v>927</v>
      </c>
      <c r="J127" s="109" t="e">
        <f t="shared" si="3"/>
        <v>#VALUE!</v>
      </c>
      <c r="K127" s="115"/>
      <c r="L127" s="2">
        <v>109.84</v>
      </c>
    </row>
    <row r="128" spans="1:12" ht="89.25">
      <c r="A128" s="114"/>
      <c r="B128" s="107">
        <v>4</v>
      </c>
      <c r="C128" s="10" t="s">
        <v>925</v>
      </c>
      <c r="D128" s="118" t="s">
        <v>925</v>
      </c>
      <c r="E128" s="118" t="s">
        <v>930</v>
      </c>
      <c r="F128" s="155" t="s">
        <v>27</v>
      </c>
      <c r="G128" s="156"/>
      <c r="H128" s="11" t="s">
        <v>271</v>
      </c>
      <c r="I128" s="14" t="s">
        <v>927</v>
      </c>
      <c r="J128" s="109" t="e">
        <f t="shared" si="3"/>
        <v>#VALUE!</v>
      </c>
      <c r="K128" s="115"/>
      <c r="L128" s="2">
        <v>219.68</v>
      </c>
    </row>
    <row r="129" spans="1:12" ht="89.25">
      <c r="A129" s="114"/>
      <c r="B129" s="107">
        <v>1</v>
      </c>
      <c r="C129" s="10" t="s">
        <v>925</v>
      </c>
      <c r="D129" s="118" t="s">
        <v>932</v>
      </c>
      <c r="E129" s="118" t="s">
        <v>931</v>
      </c>
      <c r="F129" s="155" t="s">
        <v>27</v>
      </c>
      <c r="G129" s="156"/>
      <c r="H129" s="11" t="s">
        <v>761</v>
      </c>
      <c r="I129" s="14" t="s">
        <v>927</v>
      </c>
      <c r="J129" s="109" t="e">
        <f t="shared" si="3"/>
        <v>#VALUE!</v>
      </c>
      <c r="K129" s="115"/>
      <c r="L129" s="2">
        <v>54.92</v>
      </c>
    </row>
    <row r="130" spans="1:12" ht="89.25">
      <c r="A130" s="114"/>
      <c r="B130" s="107">
        <v>6</v>
      </c>
      <c r="C130" s="10" t="s">
        <v>932</v>
      </c>
      <c r="D130" s="118" t="s">
        <v>932</v>
      </c>
      <c r="E130" s="118" t="s">
        <v>933</v>
      </c>
      <c r="F130" s="155" t="s">
        <v>27</v>
      </c>
      <c r="G130" s="156"/>
      <c r="H130" s="11" t="s">
        <v>273</v>
      </c>
      <c r="I130" s="14" t="s">
        <v>934</v>
      </c>
      <c r="J130" s="109" t="e">
        <f t="shared" si="3"/>
        <v>#VALUE!</v>
      </c>
      <c r="K130" s="115"/>
      <c r="L130" s="2">
        <v>348.6</v>
      </c>
    </row>
    <row r="131" spans="1:12" ht="89.25">
      <c r="A131" s="114"/>
      <c r="B131" s="107">
        <v>2</v>
      </c>
      <c r="C131" s="10" t="s">
        <v>932</v>
      </c>
      <c r="D131" s="118" t="s">
        <v>932</v>
      </c>
      <c r="E131" s="118" t="s">
        <v>935</v>
      </c>
      <c r="F131" s="155" t="s">
        <v>27</v>
      </c>
      <c r="G131" s="156"/>
      <c r="H131" s="11" t="s">
        <v>271</v>
      </c>
      <c r="I131" s="14" t="s">
        <v>934</v>
      </c>
      <c r="J131" s="109" t="e">
        <f t="shared" si="3"/>
        <v>#VALUE!</v>
      </c>
      <c r="K131" s="115"/>
      <c r="L131" s="2">
        <v>116.2</v>
      </c>
    </row>
    <row r="132" spans="1:12" ht="89.25">
      <c r="A132" s="114"/>
      <c r="B132" s="107">
        <v>8</v>
      </c>
      <c r="C132" s="10" t="s">
        <v>932</v>
      </c>
      <c r="D132" s="118" t="s">
        <v>937</v>
      </c>
      <c r="E132" s="118" t="s">
        <v>936</v>
      </c>
      <c r="F132" s="155" t="s">
        <v>27</v>
      </c>
      <c r="G132" s="156"/>
      <c r="H132" s="11" t="s">
        <v>807</v>
      </c>
      <c r="I132" s="14" t="s">
        <v>934</v>
      </c>
      <c r="J132" s="109" t="e">
        <f t="shared" si="3"/>
        <v>#VALUE!</v>
      </c>
      <c r="K132" s="115"/>
      <c r="L132" s="2">
        <v>464.8</v>
      </c>
    </row>
    <row r="133" spans="1:12" ht="102">
      <c r="A133" s="114"/>
      <c r="B133" s="107">
        <v>1</v>
      </c>
      <c r="C133" s="10" t="s">
        <v>937</v>
      </c>
      <c r="D133" s="118" t="s">
        <v>940</v>
      </c>
      <c r="E133" s="118" t="s">
        <v>938</v>
      </c>
      <c r="F133" s="155" t="s">
        <v>37</v>
      </c>
      <c r="G133" s="156"/>
      <c r="H133" s="11" t="s">
        <v>761</v>
      </c>
      <c r="I133" s="14" t="s">
        <v>939</v>
      </c>
      <c r="J133" s="109" t="e">
        <f t="shared" si="3"/>
        <v>#VALUE!</v>
      </c>
      <c r="K133" s="115"/>
      <c r="L133" s="2">
        <v>59.88</v>
      </c>
    </row>
    <row r="134" spans="1:12" ht="102">
      <c r="A134" s="114"/>
      <c r="B134" s="107">
        <v>3</v>
      </c>
      <c r="C134" s="10" t="s">
        <v>940</v>
      </c>
      <c r="D134" s="118" t="s">
        <v>943</v>
      </c>
      <c r="E134" s="118" t="s">
        <v>941</v>
      </c>
      <c r="F134" s="155" t="s">
        <v>35</v>
      </c>
      <c r="G134" s="156"/>
      <c r="H134" s="11" t="s">
        <v>807</v>
      </c>
      <c r="I134" s="14" t="s">
        <v>942</v>
      </c>
      <c r="J134" s="109" t="e">
        <f t="shared" si="3"/>
        <v>#VALUE!</v>
      </c>
      <c r="K134" s="115"/>
      <c r="L134" s="2">
        <v>179.64</v>
      </c>
    </row>
    <row r="135" spans="1:12" ht="102">
      <c r="A135" s="114"/>
      <c r="B135" s="107">
        <v>1</v>
      </c>
      <c r="C135" s="10" t="s">
        <v>943</v>
      </c>
      <c r="D135" s="118" t="s">
        <v>946</v>
      </c>
      <c r="E135" s="118" t="s">
        <v>944</v>
      </c>
      <c r="F135" s="155" t="s">
        <v>35</v>
      </c>
      <c r="G135" s="156"/>
      <c r="H135" s="11" t="s">
        <v>273</v>
      </c>
      <c r="I135" s="14" t="s">
        <v>945</v>
      </c>
      <c r="J135" s="109" t="e">
        <f t="shared" si="3"/>
        <v>#VALUE!</v>
      </c>
      <c r="K135" s="115"/>
      <c r="L135" s="2">
        <v>68.02</v>
      </c>
    </row>
    <row r="136" spans="1:12" ht="89.25">
      <c r="A136" s="114"/>
      <c r="B136" s="107">
        <v>2</v>
      </c>
      <c r="C136" s="10" t="s">
        <v>946</v>
      </c>
      <c r="D136" s="118" t="s">
        <v>950</v>
      </c>
      <c r="E136" s="118" t="s">
        <v>947</v>
      </c>
      <c r="F136" s="155" t="s">
        <v>26</v>
      </c>
      <c r="G136" s="156"/>
      <c r="H136" s="11" t="s">
        <v>948</v>
      </c>
      <c r="I136" s="14" t="s">
        <v>949</v>
      </c>
      <c r="J136" s="109" t="e">
        <f t="shared" si="3"/>
        <v>#VALUE!</v>
      </c>
      <c r="K136" s="115"/>
      <c r="L136" s="2">
        <v>147.38</v>
      </c>
    </row>
    <row r="137" spans="1:12" ht="76.5">
      <c r="A137" s="114"/>
      <c r="B137" s="107">
        <v>2</v>
      </c>
      <c r="C137" s="10" t="s">
        <v>950</v>
      </c>
      <c r="D137" s="118" t="s">
        <v>950</v>
      </c>
      <c r="E137" s="118" t="s">
        <v>951</v>
      </c>
      <c r="F137" s="155" t="s">
        <v>23</v>
      </c>
      <c r="G137" s="156"/>
      <c r="H137" s="11" t="s">
        <v>271</v>
      </c>
      <c r="I137" s="14" t="s">
        <v>952</v>
      </c>
      <c r="J137" s="109" t="e">
        <f t="shared" si="3"/>
        <v>#VALUE!</v>
      </c>
      <c r="K137" s="115"/>
      <c r="L137" s="2">
        <v>109.84</v>
      </c>
    </row>
    <row r="138" spans="1:12" ht="76.5">
      <c r="A138" s="114"/>
      <c r="B138" s="107">
        <v>2</v>
      </c>
      <c r="C138" s="10" t="s">
        <v>950</v>
      </c>
      <c r="D138" s="118" t="s">
        <v>967</v>
      </c>
      <c r="E138" s="118" t="s">
        <v>953</v>
      </c>
      <c r="F138" s="155" t="s">
        <v>25</v>
      </c>
      <c r="G138" s="156"/>
      <c r="H138" s="11" t="s">
        <v>273</v>
      </c>
      <c r="I138" s="14" t="s">
        <v>952</v>
      </c>
      <c r="J138" s="109" t="e">
        <f t="shared" si="3"/>
        <v>#VALUE!</v>
      </c>
      <c r="K138" s="115"/>
      <c r="L138" s="2">
        <v>109.84</v>
      </c>
    </row>
    <row r="139" spans="1:12" ht="102">
      <c r="A139" s="114"/>
      <c r="B139" s="107">
        <v>2</v>
      </c>
      <c r="C139" s="10" t="s">
        <v>954</v>
      </c>
      <c r="D139" s="118" t="s">
        <v>957</v>
      </c>
      <c r="E139" s="118" t="s">
        <v>955</v>
      </c>
      <c r="F139" s="155" t="s">
        <v>37</v>
      </c>
      <c r="G139" s="156"/>
      <c r="H139" s="11" t="s">
        <v>273</v>
      </c>
      <c r="I139" s="14" t="s">
        <v>956</v>
      </c>
      <c r="J139" s="109" t="e">
        <f t="shared" si="3"/>
        <v>#VALUE!</v>
      </c>
      <c r="K139" s="115"/>
      <c r="L139" s="2">
        <v>204.78</v>
      </c>
    </row>
    <row r="140" spans="1:12" ht="102">
      <c r="A140" s="114"/>
      <c r="B140" s="108">
        <v>4</v>
      </c>
      <c r="C140" s="12" t="s">
        <v>957</v>
      </c>
      <c r="D140" s="119"/>
      <c r="E140" s="119" t="s">
        <v>958</v>
      </c>
      <c r="F140" s="153" t="s">
        <v>50</v>
      </c>
      <c r="G140" s="154"/>
      <c r="H140" s="13"/>
      <c r="I140" s="15" t="s">
        <v>959</v>
      </c>
      <c r="J140" s="110" t="e">
        <f t="shared" si="3"/>
        <v>#VALUE!</v>
      </c>
      <c r="K140" s="115"/>
      <c r="L140" s="2">
        <v>265</v>
      </c>
    </row>
    <row r="141" spans="1:12">
      <c r="A141" s="114"/>
      <c r="B141" s="129"/>
      <c r="C141" s="129"/>
      <c r="D141" s="129"/>
      <c r="E141" s="129"/>
      <c r="F141" s="129"/>
      <c r="G141" s="129"/>
      <c r="H141" s="129"/>
      <c r="I141" s="130" t="s">
        <v>255</v>
      </c>
      <c r="J141" s="131" t="e">
        <f>SUM(J22:J140)</f>
        <v>#VALUE!</v>
      </c>
      <c r="K141" s="115"/>
    </row>
    <row r="142" spans="1:12">
      <c r="A142" s="114"/>
      <c r="B142" s="129"/>
      <c r="C142" s="129"/>
      <c r="D142" s="129"/>
      <c r="E142" s="129"/>
      <c r="F142" s="129"/>
      <c r="G142" s="129"/>
      <c r="H142" s="129"/>
      <c r="I142" s="130" t="s">
        <v>184</v>
      </c>
      <c r="J142" s="131">
        <v>708.59</v>
      </c>
      <c r="K142" s="115"/>
    </row>
    <row r="143" spans="1:12" outlineLevel="1">
      <c r="A143" s="114"/>
      <c r="B143" s="129"/>
      <c r="C143" s="129"/>
      <c r="D143" s="129"/>
      <c r="E143" s="129"/>
      <c r="F143" s="129"/>
      <c r="G143" s="129"/>
      <c r="H143" s="129"/>
      <c r="I143" s="130" t="s">
        <v>185</v>
      </c>
      <c r="J143" s="131"/>
      <c r="K143" s="115"/>
    </row>
    <row r="144" spans="1:12">
      <c r="A144" s="114"/>
      <c r="B144" s="129"/>
      <c r="C144" s="129"/>
      <c r="D144" s="129"/>
      <c r="E144" s="129"/>
      <c r="F144" s="129"/>
      <c r="G144" s="129"/>
      <c r="H144" s="129"/>
      <c r="I144" s="130" t="s">
        <v>257</v>
      </c>
      <c r="J144" s="131" t="e">
        <f>SUM(J141:J143)</f>
        <v>#VALUE!</v>
      </c>
      <c r="K144" s="115"/>
    </row>
    <row r="145" spans="1:11">
      <c r="A145" s="6"/>
      <c r="B145" s="7"/>
      <c r="C145" s="7"/>
      <c r="D145" s="7"/>
      <c r="E145" s="7"/>
      <c r="F145" s="7"/>
      <c r="G145" s="7"/>
      <c r="H145" s="7" t="s">
        <v>968</v>
      </c>
      <c r="I145" s="7"/>
      <c r="J145" s="7"/>
      <c r="K145" s="8"/>
    </row>
    <row r="147" spans="1:11">
      <c r="H147" s="1" t="s">
        <v>973</v>
      </c>
      <c r="I147" s="91">
        <f>'Tax Invoice'!E14</f>
        <v>1</v>
      </c>
    </row>
    <row r="148" spans="1:11">
      <c r="H148" s="1" t="s">
        <v>705</v>
      </c>
      <c r="I148" s="91">
        <f>'Tax Invoice'!M11</f>
        <v>35.31</v>
      </c>
    </row>
    <row r="149" spans="1:11">
      <c r="H149" s="1" t="s">
        <v>708</v>
      </c>
      <c r="I149" s="91" t="e">
        <f>I151/I148</f>
        <v>#VALUE!</v>
      </c>
    </row>
    <row r="150" spans="1:11">
      <c r="H150" s="1" t="s">
        <v>709</v>
      </c>
      <c r="I150" s="91" t="e">
        <f>I152/I148</f>
        <v>#VALUE!</v>
      </c>
    </row>
    <row r="151" spans="1:11">
      <c r="H151" s="1" t="s">
        <v>706</v>
      </c>
      <c r="I151" s="91" t="e">
        <f>J141*I147</f>
        <v>#VALUE!</v>
      </c>
    </row>
    <row r="152" spans="1:11">
      <c r="H152" s="1" t="s">
        <v>707</v>
      </c>
      <c r="I152" s="91" t="e">
        <f>J144*I147</f>
        <v>#VALUE!</v>
      </c>
    </row>
  </sheetData>
  <mergeCells count="123">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40:G140"/>
    <mergeCell ref="F135:G135"/>
    <mergeCell ref="F136:G136"/>
    <mergeCell ref="F137:G137"/>
    <mergeCell ref="F138:G138"/>
    <mergeCell ref="F139:G139"/>
    <mergeCell ref="F130:G130"/>
    <mergeCell ref="F131:G131"/>
    <mergeCell ref="F132:G132"/>
    <mergeCell ref="F133:G133"/>
    <mergeCell ref="F134:G1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4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468</v>
      </c>
      <c r="O1" t="s">
        <v>144</v>
      </c>
      <c r="T1" t="s">
        <v>255</v>
      </c>
      <c r="U1" t="e">
        <v>#VALUE!</v>
      </c>
    </row>
    <row r="2" spans="1:21" ht="15.75">
      <c r="A2" s="114"/>
      <c r="B2" s="127" t="s">
        <v>134</v>
      </c>
      <c r="C2" s="122"/>
      <c r="D2" s="122"/>
      <c r="E2" s="122"/>
      <c r="F2" s="122"/>
      <c r="G2" s="122"/>
      <c r="H2" s="122"/>
      <c r="I2" s="128" t="s">
        <v>140</v>
      </c>
      <c r="J2" s="115"/>
      <c r="T2" t="s">
        <v>184</v>
      </c>
      <c r="U2">
        <v>708.59</v>
      </c>
    </row>
    <row r="3" spans="1:21">
      <c r="A3" s="114"/>
      <c r="B3" s="124" t="s">
        <v>135</v>
      </c>
      <c r="C3" s="122"/>
      <c r="D3" s="122"/>
      <c r="E3" s="122"/>
      <c r="F3" s="122"/>
      <c r="G3" s="122"/>
      <c r="H3" s="122"/>
      <c r="I3" s="122"/>
      <c r="J3" s="115"/>
      <c r="T3" t="s">
        <v>185</v>
      </c>
    </row>
    <row r="4" spans="1:21">
      <c r="A4" s="114"/>
      <c r="B4" s="124" t="s">
        <v>136</v>
      </c>
      <c r="C4" s="122"/>
      <c r="D4" s="122"/>
      <c r="E4" s="122"/>
      <c r="F4" s="122"/>
      <c r="G4" s="122"/>
      <c r="H4" s="122"/>
      <c r="I4" s="122"/>
      <c r="J4" s="115"/>
      <c r="T4" t="s">
        <v>257</v>
      </c>
      <c r="U4" t="e">
        <v>#VALUE!</v>
      </c>
    </row>
    <row r="5" spans="1:21">
      <c r="A5" s="114"/>
      <c r="B5" s="124" t="s">
        <v>137</v>
      </c>
      <c r="C5" s="122"/>
      <c r="D5" s="122"/>
      <c r="E5" s="122"/>
      <c r="F5" s="122"/>
      <c r="G5" s="122"/>
      <c r="H5" s="122"/>
      <c r="I5" s="122"/>
      <c r="J5" s="115"/>
      <c r="S5" t="s">
        <v>968</v>
      </c>
    </row>
    <row r="6" spans="1:21">
      <c r="A6" s="114"/>
      <c r="B6" s="124" t="s">
        <v>138</v>
      </c>
      <c r="C6" s="122"/>
      <c r="D6" s="122"/>
      <c r="E6" s="122"/>
      <c r="F6" s="122"/>
      <c r="G6" s="122"/>
      <c r="H6" s="122"/>
      <c r="I6" s="122"/>
      <c r="J6" s="115"/>
    </row>
    <row r="7" spans="1:21">
      <c r="A7" s="114"/>
      <c r="B7" s="124" t="s">
        <v>139</v>
      </c>
      <c r="C7" s="122"/>
      <c r="D7" s="122"/>
      <c r="E7" s="122"/>
      <c r="F7" s="122"/>
      <c r="G7" s="122"/>
      <c r="H7" s="122"/>
      <c r="I7" s="122"/>
      <c r="J7" s="115"/>
    </row>
    <row r="8" spans="1:21">
      <c r="A8" s="114"/>
      <c r="B8" s="122"/>
      <c r="C8" s="122"/>
      <c r="D8" s="122"/>
      <c r="E8" s="122"/>
      <c r="F8" s="122"/>
      <c r="G8" s="122"/>
      <c r="H8" s="122"/>
      <c r="I8" s="122"/>
      <c r="J8" s="115"/>
    </row>
    <row r="9" spans="1:21">
      <c r="A9" s="114"/>
      <c r="B9" s="101" t="s">
        <v>0</v>
      </c>
      <c r="C9" s="102"/>
      <c r="D9" s="102"/>
      <c r="E9" s="103"/>
      <c r="F9" s="98"/>
      <c r="G9" s="99" t="s">
        <v>7</v>
      </c>
      <c r="H9" s="122"/>
      <c r="I9" s="99" t="s">
        <v>195</v>
      </c>
      <c r="J9" s="115"/>
    </row>
    <row r="10" spans="1:21">
      <c r="A10" s="114"/>
      <c r="B10" s="114" t="s">
        <v>710</v>
      </c>
      <c r="C10" s="122"/>
      <c r="D10" s="122"/>
      <c r="E10" s="115"/>
      <c r="F10" s="116"/>
      <c r="G10" s="116" t="s">
        <v>710</v>
      </c>
      <c r="H10" s="122"/>
      <c r="I10" s="147"/>
      <c r="J10" s="115"/>
    </row>
    <row r="11" spans="1:21">
      <c r="A11" s="114"/>
      <c r="B11" s="114" t="s">
        <v>711</v>
      </c>
      <c r="C11" s="122"/>
      <c r="D11" s="122"/>
      <c r="E11" s="115"/>
      <c r="F11" s="116"/>
      <c r="G11" s="116" t="s">
        <v>711</v>
      </c>
      <c r="H11" s="122"/>
      <c r="I11" s="148"/>
      <c r="J11" s="115"/>
    </row>
    <row r="12" spans="1:21">
      <c r="A12" s="114"/>
      <c r="B12" s="114" t="s">
        <v>712</v>
      </c>
      <c r="C12" s="122"/>
      <c r="D12" s="122"/>
      <c r="E12" s="115"/>
      <c r="F12" s="116"/>
      <c r="G12" s="116" t="s">
        <v>712</v>
      </c>
      <c r="H12" s="122"/>
      <c r="I12" s="122"/>
      <c r="J12" s="115"/>
    </row>
    <row r="13" spans="1:21">
      <c r="A13" s="114"/>
      <c r="B13" s="114" t="s">
        <v>713</v>
      </c>
      <c r="C13" s="122"/>
      <c r="D13" s="122"/>
      <c r="E13" s="115"/>
      <c r="F13" s="116"/>
      <c r="G13" s="116" t="s">
        <v>713</v>
      </c>
      <c r="H13" s="122"/>
      <c r="I13" s="99" t="s">
        <v>11</v>
      </c>
      <c r="J13" s="115"/>
    </row>
    <row r="14" spans="1:21">
      <c r="A14" s="114"/>
      <c r="B14" s="114" t="s">
        <v>152</v>
      </c>
      <c r="C14" s="122"/>
      <c r="D14" s="122"/>
      <c r="E14" s="115"/>
      <c r="F14" s="116"/>
      <c r="G14" s="116" t="s">
        <v>152</v>
      </c>
      <c r="H14" s="122"/>
      <c r="I14" s="149">
        <v>45362</v>
      </c>
      <c r="J14" s="115"/>
    </row>
    <row r="15" spans="1:21">
      <c r="A15" s="114"/>
      <c r="B15" s="6" t="s">
        <v>6</v>
      </c>
      <c r="C15" s="7"/>
      <c r="D15" s="7"/>
      <c r="E15" s="8"/>
      <c r="F15" s="116"/>
      <c r="G15" s="9" t="s">
        <v>6</v>
      </c>
      <c r="H15" s="122"/>
      <c r="I15" s="150"/>
      <c r="J15" s="115"/>
    </row>
    <row r="16" spans="1:21">
      <c r="A16" s="114"/>
      <c r="B16" s="122"/>
      <c r="C16" s="122"/>
      <c r="D16" s="122"/>
      <c r="E16" s="122"/>
      <c r="F16" s="122"/>
      <c r="G16" s="122"/>
      <c r="H16" s="126" t="s">
        <v>142</v>
      </c>
      <c r="I16" s="132">
        <v>42020</v>
      </c>
      <c r="J16" s="115"/>
    </row>
    <row r="17" spans="1:16">
      <c r="A17" s="114"/>
      <c r="B17" s="122" t="s">
        <v>714</v>
      </c>
      <c r="C17" s="122"/>
      <c r="D17" s="122"/>
      <c r="E17" s="122"/>
      <c r="F17" s="122"/>
      <c r="G17" s="122"/>
      <c r="H17" s="126" t="s">
        <v>143</v>
      </c>
      <c r="I17" s="132"/>
      <c r="J17" s="115"/>
    </row>
    <row r="18" spans="1:16" ht="18">
      <c r="A18" s="114"/>
      <c r="B18" s="122" t="s">
        <v>715</v>
      </c>
      <c r="C18" s="122"/>
      <c r="D18" s="122"/>
      <c r="E18" s="122"/>
      <c r="F18" s="122"/>
      <c r="G18" s="122"/>
      <c r="H18" s="125" t="s">
        <v>258</v>
      </c>
      <c r="I18" s="104" t="s">
        <v>276</v>
      </c>
      <c r="J18" s="115"/>
    </row>
    <row r="19" spans="1:16">
      <c r="A19" s="114"/>
      <c r="B19" s="122"/>
      <c r="C19" s="123"/>
      <c r="D19" s="122"/>
      <c r="E19" s="122"/>
      <c r="F19" s="122"/>
      <c r="G19" s="122"/>
      <c r="H19" s="122"/>
      <c r="I19" s="122"/>
      <c r="J19" s="115"/>
      <c r="P19">
        <v>45362</v>
      </c>
    </row>
    <row r="20" spans="1:16">
      <c r="A20" s="114"/>
      <c r="B20" s="100" t="s">
        <v>197</v>
      </c>
      <c r="C20" s="100" t="s">
        <v>283</v>
      </c>
      <c r="D20" s="117"/>
      <c r="E20" s="151"/>
      <c r="F20" s="152"/>
      <c r="G20" s="100"/>
      <c r="H20" s="100"/>
      <c r="I20" s="100"/>
      <c r="J20" s="115"/>
    </row>
    <row r="21" spans="1:16">
      <c r="A21" s="114"/>
      <c r="B21" s="105"/>
      <c r="C21" s="105"/>
      <c r="D21" s="106"/>
      <c r="E21" s="157"/>
      <c r="F21" s="158"/>
      <c r="G21" s="105" t="s">
        <v>141</v>
      </c>
      <c r="H21" s="105"/>
      <c r="I21" s="105"/>
      <c r="J21" s="115"/>
    </row>
    <row r="22" spans="1:16" ht="25.5">
      <c r="A22" s="114"/>
      <c r="B22" s="107" t="s">
        <v>198</v>
      </c>
      <c r="C22" s="10" t="s">
        <v>199</v>
      </c>
      <c r="D22" s="118" t="s">
        <v>716</v>
      </c>
      <c r="E22" s="155" t="s">
        <v>200</v>
      </c>
      <c r="F22" s="156"/>
      <c r="G22" s="11" t="s">
        <v>201</v>
      </c>
      <c r="H22" s="14" t="s">
        <v>169</v>
      </c>
      <c r="I22" s="109" t="e">
        <f t="shared" ref="I22:I53" si="0">H22*B22</f>
        <v>#VALUE!</v>
      </c>
      <c r="J22" s="115"/>
    </row>
    <row r="23" spans="1:16" ht="114.75">
      <c r="A23" s="114"/>
      <c r="B23" s="107">
        <v>6</v>
      </c>
      <c r="C23" s="10" t="s">
        <v>717</v>
      </c>
      <c r="D23" s="118" t="s">
        <v>718</v>
      </c>
      <c r="E23" s="155" t="s">
        <v>25</v>
      </c>
      <c r="F23" s="156"/>
      <c r="G23" s="11" t="s">
        <v>583</v>
      </c>
      <c r="H23" s="14" t="s">
        <v>719</v>
      </c>
      <c r="I23" s="109" t="e">
        <f t="shared" si="0"/>
        <v>#VALUE!</v>
      </c>
      <c r="J23" s="115"/>
    </row>
    <row r="24" spans="1:16" ht="140.25">
      <c r="A24" s="114"/>
      <c r="B24" s="107">
        <v>10</v>
      </c>
      <c r="C24" s="10" t="s">
        <v>720</v>
      </c>
      <c r="D24" s="118" t="s">
        <v>721</v>
      </c>
      <c r="E24" s="155" t="s">
        <v>722</v>
      </c>
      <c r="F24" s="156"/>
      <c r="G24" s="11" t="s">
        <v>23</v>
      </c>
      <c r="H24" s="14" t="s">
        <v>723</v>
      </c>
      <c r="I24" s="109" t="e">
        <f t="shared" si="0"/>
        <v>#VALUE!</v>
      </c>
      <c r="J24" s="115"/>
    </row>
    <row r="25" spans="1:16" ht="140.25">
      <c r="A25" s="114"/>
      <c r="B25" s="107">
        <v>30</v>
      </c>
      <c r="C25" s="10" t="s">
        <v>720</v>
      </c>
      <c r="D25" s="118" t="s">
        <v>724</v>
      </c>
      <c r="E25" s="155" t="s">
        <v>722</v>
      </c>
      <c r="F25" s="156"/>
      <c r="G25" s="11" t="s">
        <v>26</v>
      </c>
      <c r="H25" s="14" t="s">
        <v>723</v>
      </c>
      <c r="I25" s="109" t="e">
        <f t="shared" si="0"/>
        <v>#VALUE!</v>
      </c>
      <c r="J25" s="115"/>
    </row>
    <row r="26" spans="1:16" ht="140.25">
      <c r="A26" s="114"/>
      <c r="B26" s="107">
        <v>2</v>
      </c>
      <c r="C26" s="10" t="s">
        <v>507</v>
      </c>
      <c r="D26" s="118" t="s">
        <v>725</v>
      </c>
      <c r="E26" s="155" t="s">
        <v>294</v>
      </c>
      <c r="F26" s="156"/>
      <c r="G26" s="11" t="s">
        <v>210</v>
      </c>
      <c r="H26" s="14" t="s">
        <v>726</v>
      </c>
      <c r="I26" s="109" t="e">
        <f t="shared" si="0"/>
        <v>#VALUE!</v>
      </c>
      <c r="J26" s="115"/>
    </row>
    <row r="27" spans="1:16" ht="89.25">
      <c r="A27" s="114"/>
      <c r="B27" s="107">
        <v>36</v>
      </c>
      <c r="C27" s="10" t="s">
        <v>727</v>
      </c>
      <c r="D27" s="118" t="s">
        <v>728</v>
      </c>
      <c r="E27" s="155" t="s">
        <v>27</v>
      </c>
      <c r="F27" s="156"/>
      <c r="G27" s="11"/>
      <c r="H27" s="14" t="s">
        <v>729</v>
      </c>
      <c r="I27" s="109" t="e">
        <f t="shared" si="0"/>
        <v>#VALUE!</v>
      </c>
      <c r="J27" s="115"/>
    </row>
    <row r="28" spans="1:16" ht="114.75">
      <c r="A28" s="114"/>
      <c r="B28" s="107">
        <v>15</v>
      </c>
      <c r="C28" s="10" t="s">
        <v>104</v>
      </c>
      <c r="D28" s="118" t="s">
        <v>730</v>
      </c>
      <c r="E28" s="155" t="s">
        <v>67</v>
      </c>
      <c r="F28" s="156"/>
      <c r="G28" s="11"/>
      <c r="H28" s="14" t="s">
        <v>731</v>
      </c>
      <c r="I28" s="109" t="e">
        <f t="shared" si="0"/>
        <v>#VALUE!</v>
      </c>
      <c r="J28" s="115"/>
    </row>
    <row r="29" spans="1:16" ht="114.75">
      <c r="A29" s="114"/>
      <c r="B29" s="107">
        <v>8</v>
      </c>
      <c r="C29" s="10" t="s">
        <v>104</v>
      </c>
      <c r="D29" s="118" t="s">
        <v>732</v>
      </c>
      <c r="E29" s="155" t="s">
        <v>26</v>
      </c>
      <c r="F29" s="156"/>
      <c r="G29" s="11"/>
      <c r="H29" s="14" t="s">
        <v>731</v>
      </c>
      <c r="I29" s="109" t="e">
        <f t="shared" si="0"/>
        <v>#VALUE!</v>
      </c>
      <c r="J29" s="115"/>
    </row>
    <row r="30" spans="1:16" ht="102">
      <c r="A30" s="114"/>
      <c r="B30" s="107">
        <v>5</v>
      </c>
      <c r="C30" s="10" t="s">
        <v>733</v>
      </c>
      <c r="D30" s="118" t="s">
        <v>734</v>
      </c>
      <c r="E30" s="155" t="s">
        <v>23</v>
      </c>
      <c r="F30" s="156"/>
      <c r="G30" s="11"/>
      <c r="H30" s="14" t="s">
        <v>735</v>
      </c>
      <c r="I30" s="109" t="e">
        <f t="shared" si="0"/>
        <v>#VALUE!</v>
      </c>
      <c r="J30" s="115"/>
    </row>
    <row r="31" spans="1:16" ht="102">
      <c r="A31" s="114"/>
      <c r="B31" s="107">
        <v>5</v>
      </c>
      <c r="C31" s="10" t="s">
        <v>733</v>
      </c>
      <c r="D31" s="118" t="s">
        <v>736</v>
      </c>
      <c r="E31" s="155" t="s">
        <v>25</v>
      </c>
      <c r="F31" s="156"/>
      <c r="G31" s="11"/>
      <c r="H31" s="14" t="s">
        <v>735</v>
      </c>
      <c r="I31" s="109" t="e">
        <f t="shared" si="0"/>
        <v>#VALUE!</v>
      </c>
      <c r="J31" s="115"/>
    </row>
    <row r="32" spans="1:16" ht="102">
      <c r="A32" s="114"/>
      <c r="B32" s="107">
        <v>5</v>
      </c>
      <c r="C32" s="10" t="s">
        <v>733</v>
      </c>
      <c r="D32" s="118" t="s">
        <v>737</v>
      </c>
      <c r="E32" s="155" t="s">
        <v>26</v>
      </c>
      <c r="F32" s="156"/>
      <c r="G32" s="11"/>
      <c r="H32" s="14" t="s">
        <v>735</v>
      </c>
      <c r="I32" s="109" t="e">
        <f t="shared" si="0"/>
        <v>#VALUE!</v>
      </c>
      <c r="J32" s="115"/>
    </row>
    <row r="33" spans="1:10" ht="89.25">
      <c r="A33" s="114"/>
      <c r="B33" s="107">
        <v>5</v>
      </c>
      <c r="C33" s="10" t="s">
        <v>738</v>
      </c>
      <c r="D33" s="118" t="s">
        <v>739</v>
      </c>
      <c r="E33" s="155" t="s">
        <v>23</v>
      </c>
      <c r="F33" s="156"/>
      <c r="G33" s="11"/>
      <c r="H33" s="14" t="s">
        <v>740</v>
      </c>
      <c r="I33" s="109" t="e">
        <f t="shared" si="0"/>
        <v>#VALUE!</v>
      </c>
      <c r="J33" s="115"/>
    </row>
    <row r="34" spans="1:10" ht="89.25">
      <c r="A34" s="114"/>
      <c r="B34" s="107">
        <v>5</v>
      </c>
      <c r="C34" s="10" t="s">
        <v>738</v>
      </c>
      <c r="D34" s="118" t="s">
        <v>741</v>
      </c>
      <c r="E34" s="155" t="s">
        <v>25</v>
      </c>
      <c r="F34" s="156"/>
      <c r="G34" s="11"/>
      <c r="H34" s="14" t="s">
        <v>740</v>
      </c>
      <c r="I34" s="109" t="e">
        <f t="shared" si="0"/>
        <v>#VALUE!</v>
      </c>
      <c r="J34" s="115"/>
    </row>
    <row r="35" spans="1:10" ht="89.25">
      <c r="A35" s="114"/>
      <c r="B35" s="107">
        <v>5</v>
      </c>
      <c r="C35" s="10" t="s">
        <v>738</v>
      </c>
      <c r="D35" s="118" t="s">
        <v>742</v>
      </c>
      <c r="E35" s="155" t="s">
        <v>26</v>
      </c>
      <c r="F35" s="156"/>
      <c r="G35" s="11"/>
      <c r="H35" s="14" t="s">
        <v>740</v>
      </c>
      <c r="I35" s="109" t="e">
        <f t="shared" si="0"/>
        <v>#VALUE!</v>
      </c>
      <c r="J35" s="115"/>
    </row>
    <row r="36" spans="1:10" ht="140.25">
      <c r="A36" s="114"/>
      <c r="B36" s="107">
        <v>1</v>
      </c>
      <c r="C36" s="10" t="s">
        <v>743</v>
      </c>
      <c r="D36" s="118" t="s">
        <v>744</v>
      </c>
      <c r="E36" s="155" t="s">
        <v>23</v>
      </c>
      <c r="F36" s="156"/>
      <c r="G36" s="11" t="s">
        <v>272</v>
      </c>
      <c r="H36" s="14" t="s">
        <v>745</v>
      </c>
      <c r="I36" s="109" t="e">
        <f t="shared" si="0"/>
        <v>#VALUE!</v>
      </c>
      <c r="J36" s="115"/>
    </row>
    <row r="37" spans="1:10" ht="140.25">
      <c r="A37" s="114"/>
      <c r="B37" s="107">
        <v>1</v>
      </c>
      <c r="C37" s="10" t="s">
        <v>743</v>
      </c>
      <c r="D37" s="118" t="s">
        <v>746</v>
      </c>
      <c r="E37" s="155" t="s">
        <v>25</v>
      </c>
      <c r="F37" s="156"/>
      <c r="G37" s="11" t="s">
        <v>272</v>
      </c>
      <c r="H37" s="14" t="s">
        <v>745</v>
      </c>
      <c r="I37" s="109" t="e">
        <f t="shared" si="0"/>
        <v>#VALUE!</v>
      </c>
      <c r="J37" s="115"/>
    </row>
    <row r="38" spans="1:10" ht="140.25">
      <c r="A38" s="114"/>
      <c r="B38" s="107">
        <v>1</v>
      </c>
      <c r="C38" s="10" t="s">
        <v>743</v>
      </c>
      <c r="D38" s="118" t="s">
        <v>747</v>
      </c>
      <c r="E38" s="155" t="s">
        <v>26</v>
      </c>
      <c r="F38" s="156"/>
      <c r="G38" s="11" t="s">
        <v>272</v>
      </c>
      <c r="H38" s="14" t="s">
        <v>745</v>
      </c>
      <c r="I38" s="109" t="e">
        <f t="shared" si="0"/>
        <v>#VALUE!</v>
      </c>
      <c r="J38" s="115"/>
    </row>
    <row r="39" spans="1:10" ht="140.25">
      <c r="A39" s="114"/>
      <c r="B39" s="107">
        <v>1</v>
      </c>
      <c r="C39" s="10" t="s">
        <v>748</v>
      </c>
      <c r="D39" s="118" t="s">
        <v>749</v>
      </c>
      <c r="E39" s="155" t="s">
        <v>23</v>
      </c>
      <c r="F39" s="156"/>
      <c r="G39" s="11" t="s">
        <v>272</v>
      </c>
      <c r="H39" s="14" t="s">
        <v>750</v>
      </c>
      <c r="I39" s="109" t="e">
        <f t="shared" si="0"/>
        <v>#VALUE!</v>
      </c>
      <c r="J39" s="115"/>
    </row>
    <row r="40" spans="1:10" ht="140.25">
      <c r="A40" s="114"/>
      <c r="B40" s="107">
        <v>1</v>
      </c>
      <c r="C40" s="10" t="s">
        <v>748</v>
      </c>
      <c r="D40" s="118" t="s">
        <v>751</v>
      </c>
      <c r="E40" s="155" t="s">
        <v>25</v>
      </c>
      <c r="F40" s="156"/>
      <c r="G40" s="11" t="s">
        <v>272</v>
      </c>
      <c r="H40" s="14" t="s">
        <v>750</v>
      </c>
      <c r="I40" s="109" t="e">
        <f t="shared" si="0"/>
        <v>#VALUE!</v>
      </c>
      <c r="J40" s="115"/>
    </row>
    <row r="41" spans="1:10" ht="140.25">
      <c r="A41" s="114"/>
      <c r="B41" s="107">
        <v>1</v>
      </c>
      <c r="C41" s="10" t="s">
        <v>748</v>
      </c>
      <c r="D41" s="118" t="s">
        <v>752</v>
      </c>
      <c r="E41" s="155" t="s">
        <v>26</v>
      </c>
      <c r="F41" s="156"/>
      <c r="G41" s="11" t="s">
        <v>272</v>
      </c>
      <c r="H41" s="14" t="s">
        <v>750</v>
      </c>
      <c r="I41" s="109" t="e">
        <f t="shared" si="0"/>
        <v>#VALUE!</v>
      </c>
      <c r="J41" s="115"/>
    </row>
    <row r="42" spans="1:10" ht="140.25">
      <c r="A42" s="114"/>
      <c r="B42" s="107">
        <v>2</v>
      </c>
      <c r="C42" s="10" t="s">
        <v>753</v>
      </c>
      <c r="D42" s="118" t="s">
        <v>754</v>
      </c>
      <c r="E42" s="155" t="s">
        <v>35</v>
      </c>
      <c r="F42" s="156"/>
      <c r="G42" s="11" t="s">
        <v>273</v>
      </c>
      <c r="H42" s="14" t="s">
        <v>755</v>
      </c>
      <c r="I42" s="109" t="e">
        <f t="shared" si="0"/>
        <v>#VALUE!</v>
      </c>
      <c r="J42" s="115"/>
    </row>
    <row r="43" spans="1:10" ht="153">
      <c r="A43" s="114"/>
      <c r="B43" s="107">
        <v>4</v>
      </c>
      <c r="C43" s="10" t="s">
        <v>756</v>
      </c>
      <c r="D43" s="118" t="s">
        <v>757</v>
      </c>
      <c r="E43" s="155" t="s">
        <v>273</v>
      </c>
      <c r="F43" s="156"/>
      <c r="G43" s="11"/>
      <c r="H43" s="14" t="s">
        <v>969</v>
      </c>
      <c r="I43" s="109" t="e">
        <f t="shared" si="0"/>
        <v>#VALUE!</v>
      </c>
      <c r="J43" s="115"/>
    </row>
    <row r="44" spans="1:10" ht="153">
      <c r="A44" s="114"/>
      <c r="B44" s="107">
        <v>4</v>
      </c>
      <c r="C44" s="10" t="s">
        <v>756</v>
      </c>
      <c r="D44" s="118" t="s">
        <v>758</v>
      </c>
      <c r="E44" s="155" t="s">
        <v>110</v>
      </c>
      <c r="F44" s="156"/>
      <c r="G44" s="11"/>
      <c r="H44" s="14" t="s">
        <v>969</v>
      </c>
      <c r="I44" s="109" t="e">
        <f t="shared" si="0"/>
        <v>#VALUE!</v>
      </c>
      <c r="J44" s="115"/>
    </row>
    <row r="45" spans="1:10" ht="153">
      <c r="A45" s="114"/>
      <c r="B45" s="107">
        <v>4</v>
      </c>
      <c r="C45" s="10" t="s">
        <v>756</v>
      </c>
      <c r="D45" s="118" t="s">
        <v>759</v>
      </c>
      <c r="E45" s="155" t="s">
        <v>673</v>
      </c>
      <c r="F45" s="156"/>
      <c r="G45" s="11"/>
      <c r="H45" s="14" t="s">
        <v>969</v>
      </c>
      <c r="I45" s="109" t="e">
        <f t="shared" si="0"/>
        <v>#VALUE!</v>
      </c>
      <c r="J45" s="115"/>
    </row>
    <row r="46" spans="1:10" ht="153">
      <c r="A46" s="114"/>
      <c r="B46" s="107">
        <v>4</v>
      </c>
      <c r="C46" s="10" t="s">
        <v>756</v>
      </c>
      <c r="D46" s="118" t="s">
        <v>760</v>
      </c>
      <c r="E46" s="155" t="s">
        <v>761</v>
      </c>
      <c r="F46" s="156"/>
      <c r="G46" s="11"/>
      <c r="H46" s="14" t="s">
        <v>969</v>
      </c>
      <c r="I46" s="109" t="e">
        <f t="shared" si="0"/>
        <v>#VALUE!</v>
      </c>
      <c r="J46" s="115"/>
    </row>
    <row r="47" spans="1:10" ht="153">
      <c r="A47" s="114"/>
      <c r="B47" s="107">
        <v>4</v>
      </c>
      <c r="C47" s="10" t="s">
        <v>756</v>
      </c>
      <c r="D47" s="118" t="s">
        <v>762</v>
      </c>
      <c r="E47" s="155" t="s">
        <v>763</v>
      </c>
      <c r="F47" s="156"/>
      <c r="G47" s="11"/>
      <c r="H47" s="14" t="s">
        <v>969</v>
      </c>
      <c r="I47" s="109" t="e">
        <f t="shared" si="0"/>
        <v>#VALUE!</v>
      </c>
      <c r="J47" s="115"/>
    </row>
    <row r="48" spans="1:10" ht="127.5">
      <c r="A48" s="114"/>
      <c r="B48" s="107">
        <v>2</v>
      </c>
      <c r="C48" s="10" t="s">
        <v>764</v>
      </c>
      <c r="D48" s="118" t="s">
        <v>765</v>
      </c>
      <c r="E48" s="155" t="s">
        <v>23</v>
      </c>
      <c r="F48" s="156"/>
      <c r="G48" s="11" t="s">
        <v>761</v>
      </c>
      <c r="H48" s="14" t="s">
        <v>766</v>
      </c>
      <c r="I48" s="109" t="e">
        <f t="shared" si="0"/>
        <v>#VALUE!</v>
      </c>
      <c r="J48" s="115"/>
    </row>
    <row r="49" spans="1:10" ht="127.5">
      <c r="A49" s="114"/>
      <c r="B49" s="107">
        <v>2</v>
      </c>
      <c r="C49" s="10" t="s">
        <v>764</v>
      </c>
      <c r="D49" s="118" t="s">
        <v>767</v>
      </c>
      <c r="E49" s="155" t="s">
        <v>25</v>
      </c>
      <c r="F49" s="156"/>
      <c r="G49" s="11" t="s">
        <v>761</v>
      </c>
      <c r="H49" s="14" t="s">
        <v>766</v>
      </c>
      <c r="I49" s="109" t="e">
        <f t="shared" si="0"/>
        <v>#VALUE!</v>
      </c>
      <c r="J49" s="115"/>
    </row>
    <row r="50" spans="1:10" ht="127.5">
      <c r="A50" s="114"/>
      <c r="B50" s="107">
        <v>2</v>
      </c>
      <c r="C50" s="10" t="s">
        <v>764</v>
      </c>
      <c r="D50" s="118" t="s">
        <v>768</v>
      </c>
      <c r="E50" s="155" t="s">
        <v>26</v>
      </c>
      <c r="F50" s="156"/>
      <c r="G50" s="11" t="s">
        <v>761</v>
      </c>
      <c r="H50" s="14" t="s">
        <v>766</v>
      </c>
      <c r="I50" s="109" t="e">
        <f t="shared" si="0"/>
        <v>#VALUE!</v>
      </c>
      <c r="J50" s="115"/>
    </row>
    <row r="51" spans="1:10" ht="191.25">
      <c r="A51" s="114"/>
      <c r="B51" s="107">
        <v>1</v>
      </c>
      <c r="C51" s="10" t="s">
        <v>769</v>
      </c>
      <c r="D51" s="118" t="s">
        <v>770</v>
      </c>
      <c r="E51" s="155" t="s">
        <v>25</v>
      </c>
      <c r="F51" s="156"/>
      <c r="G51" s="11" t="s">
        <v>273</v>
      </c>
      <c r="H51" s="14" t="s">
        <v>771</v>
      </c>
      <c r="I51" s="109" t="e">
        <f t="shared" si="0"/>
        <v>#VALUE!</v>
      </c>
      <c r="J51" s="115"/>
    </row>
    <row r="52" spans="1:10" ht="140.25">
      <c r="A52" s="114"/>
      <c r="B52" s="107">
        <v>6</v>
      </c>
      <c r="C52" s="10" t="s">
        <v>498</v>
      </c>
      <c r="D52" s="118" t="s">
        <v>772</v>
      </c>
      <c r="E52" s="155" t="s">
        <v>298</v>
      </c>
      <c r="F52" s="156"/>
      <c r="G52" s="11" t="s">
        <v>265</v>
      </c>
      <c r="H52" s="14" t="s">
        <v>500</v>
      </c>
      <c r="I52" s="109" t="e">
        <f t="shared" si="0"/>
        <v>#VALUE!</v>
      </c>
      <c r="J52" s="115"/>
    </row>
    <row r="53" spans="1:10" ht="140.25">
      <c r="A53" s="114"/>
      <c r="B53" s="107">
        <v>4</v>
      </c>
      <c r="C53" s="10" t="s">
        <v>498</v>
      </c>
      <c r="D53" s="118" t="s">
        <v>773</v>
      </c>
      <c r="E53" s="155" t="s">
        <v>294</v>
      </c>
      <c r="F53" s="156"/>
      <c r="G53" s="11" t="s">
        <v>239</v>
      </c>
      <c r="H53" s="14" t="s">
        <v>500</v>
      </c>
      <c r="I53" s="109" t="e">
        <f t="shared" si="0"/>
        <v>#VALUE!</v>
      </c>
      <c r="J53" s="115"/>
    </row>
    <row r="54" spans="1:10" ht="140.25">
      <c r="A54" s="114"/>
      <c r="B54" s="107">
        <v>2</v>
      </c>
      <c r="C54" s="10" t="s">
        <v>498</v>
      </c>
      <c r="D54" s="118" t="s">
        <v>774</v>
      </c>
      <c r="E54" s="155" t="s">
        <v>294</v>
      </c>
      <c r="F54" s="156"/>
      <c r="G54" s="11" t="s">
        <v>775</v>
      </c>
      <c r="H54" s="14" t="s">
        <v>500</v>
      </c>
      <c r="I54" s="109" t="e">
        <f t="shared" ref="I54:I85" si="1">H54*B54</f>
        <v>#VALUE!</v>
      </c>
      <c r="J54" s="115"/>
    </row>
    <row r="55" spans="1:10" ht="140.25">
      <c r="A55" s="114"/>
      <c r="B55" s="107">
        <v>2</v>
      </c>
      <c r="C55" s="10" t="s">
        <v>498</v>
      </c>
      <c r="D55" s="118" t="s">
        <v>776</v>
      </c>
      <c r="E55" s="155" t="s">
        <v>314</v>
      </c>
      <c r="F55" s="156"/>
      <c r="G55" s="11" t="s">
        <v>265</v>
      </c>
      <c r="H55" s="14" t="s">
        <v>500</v>
      </c>
      <c r="I55" s="109" t="e">
        <f t="shared" si="1"/>
        <v>#VALUE!</v>
      </c>
      <c r="J55" s="115"/>
    </row>
    <row r="56" spans="1:10" ht="140.25">
      <c r="A56" s="114"/>
      <c r="B56" s="107">
        <v>2</v>
      </c>
      <c r="C56" s="10" t="s">
        <v>498</v>
      </c>
      <c r="D56" s="118" t="s">
        <v>777</v>
      </c>
      <c r="E56" s="155" t="s">
        <v>314</v>
      </c>
      <c r="F56" s="156"/>
      <c r="G56" s="11" t="s">
        <v>239</v>
      </c>
      <c r="H56" s="14" t="s">
        <v>500</v>
      </c>
      <c r="I56" s="109" t="e">
        <f t="shared" si="1"/>
        <v>#VALUE!</v>
      </c>
      <c r="J56" s="115"/>
    </row>
    <row r="57" spans="1:10" ht="89.25">
      <c r="A57" s="114"/>
      <c r="B57" s="107">
        <v>9</v>
      </c>
      <c r="C57" s="10" t="s">
        <v>778</v>
      </c>
      <c r="D57" s="118" t="s">
        <v>779</v>
      </c>
      <c r="E57" s="155" t="s">
        <v>25</v>
      </c>
      <c r="F57" s="156"/>
      <c r="G57" s="11"/>
      <c r="H57" s="14" t="s">
        <v>780</v>
      </c>
      <c r="I57" s="109" t="e">
        <f t="shared" si="1"/>
        <v>#VALUE!</v>
      </c>
      <c r="J57" s="115"/>
    </row>
    <row r="58" spans="1:10" ht="89.25">
      <c r="A58" s="114"/>
      <c r="B58" s="107">
        <v>9</v>
      </c>
      <c r="C58" s="10" t="s">
        <v>778</v>
      </c>
      <c r="D58" s="118" t="s">
        <v>781</v>
      </c>
      <c r="E58" s="155" t="s">
        <v>26</v>
      </c>
      <c r="F58" s="156"/>
      <c r="G58" s="11"/>
      <c r="H58" s="14" t="s">
        <v>780</v>
      </c>
      <c r="I58" s="109" t="e">
        <f t="shared" si="1"/>
        <v>#VALUE!</v>
      </c>
      <c r="J58" s="115"/>
    </row>
    <row r="59" spans="1:10" ht="114.75">
      <c r="A59" s="114"/>
      <c r="B59" s="107">
        <v>2</v>
      </c>
      <c r="C59" s="10" t="s">
        <v>782</v>
      </c>
      <c r="D59" s="118" t="s">
        <v>783</v>
      </c>
      <c r="E59" s="155" t="s">
        <v>25</v>
      </c>
      <c r="F59" s="156"/>
      <c r="G59" s="11" t="s">
        <v>673</v>
      </c>
      <c r="H59" s="14" t="s">
        <v>784</v>
      </c>
      <c r="I59" s="109" t="e">
        <f t="shared" si="1"/>
        <v>#VALUE!</v>
      </c>
      <c r="J59" s="115"/>
    </row>
    <row r="60" spans="1:10" ht="114.75">
      <c r="A60" s="114"/>
      <c r="B60" s="107">
        <v>9</v>
      </c>
      <c r="C60" s="10" t="s">
        <v>785</v>
      </c>
      <c r="D60" s="118" t="s">
        <v>786</v>
      </c>
      <c r="E60" s="155" t="s">
        <v>25</v>
      </c>
      <c r="F60" s="156"/>
      <c r="G60" s="11" t="s">
        <v>273</v>
      </c>
      <c r="H60" s="14" t="s">
        <v>787</v>
      </c>
      <c r="I60" s="109" t="e">
        <f t="shared" si="1"/>
        <v>#VALUE!</v>
      </c>
      <c r="J60" s="115"/>
    </row>
    <row r="61" spans="1:10" ht="114.75">
      <c r="A61" s="114"/>
      <c r="B61" s="107">
        <v>9</v>
      </c>
      <c r="C61" s="10" t="s">
        <v>785</v>
      </c>
      <c r="D61" s="118" t="s">
        <v>788</v>
      </c>
      <c r="E61" s="155" t="s">
        <v>26</v>
      </c>
      <c r="F61" s="156"/>
      <c r="G61" s="11" t="s">
        <v>273</v>
      </c>
      <c r="H61" s="14" t="s">
        <v>787</v>
      </c>
      <c r="I61" s="109" t="e">
        <f t="shared" si="1"/>
        <v>#VALUE!</v>
      </c>
      <c r="J61" s="115"/>
    </row>
    <row r="62" spans="1:10" ht="114.75">
      <c r="A62" s="114"/>
      <c r="B62" s="107">
        <v>7</v>
      </c>
      <c r="C62" s="10" t="s">
        <v>789</v>
      </c>
      <c r="D62" s="118" t="s">
        <v>790</v>
      </c>
      <c r="E62" s="155" t="s">
        <v>23</v>
      </c>
      <c r="F62" s="156"/>
      <c r="G62" s="11"/>
      <c r="H62" s="14" t="s">
        <v>791</v>
      </c>
      <c r="I62" s="109" t="e">
        <f t="shared" si="1"/>
        <v>#VALUE!</v>
      </c>
      <c r="J62" s="115"/>
    </row>
    <row r="63" spans="1:10" ht="114.75">
      <c r="A63" s="114"/>
      <c r="B63" s="107">
        <v>7</v>
      </c>
      <c r="C63" s="10" t="s">
        <v>789</v>
      </c>
      <c r="D63" s="118" t="s">
        <v>792</v>
      </c>
      <c r="E63" s="155" t="s">
        <v>25</v>
      </c>
      <c r="F63" s="156"/>
      <c r="G63" s="11"/>
      <c r="H63" s="14" t="s">
        <v>791</v>
      </c>
      <c r="I63" s="109" t="e">
        <f t="shared" si="1"/>
        <v>#VALUE!</v>
      </c>
      <c r="J63" s="115"/>
    </row>
    <row r="64" spans="1:10" ht="114.75">
      <c r="A64" s="114"/>
      <c r="B64" s="107">
        <v>7</v>
      </c>
      <c r="C64" s="10" t="s">
        <v>789</v>
      </c>
      <c r="D64" s="118" t="s">
        <v>793</v>
      </c>
      <c r="E64" s="155" t="s">
        <v>26</v>
      </c>
      <c r="F64" s="156"/>
      <c r="G64" s="11"/>
      <c r="H64" s="14" t="s">
        <v>791</v>
      </c>
      <c r="I64" s="109" t="e">
        <f t="shared" si="1"/>
        <v>#VALUE!</v>
      </c>
      <c r="J64" s="115"/>
    </row>
    <row r="65" spans="1:10" ht="114.75">
      <c r="A65" s="114"/>
      <c r="B65" s="107">
        <v>2</v>
      </c>
      <c r="C65" s="10" t="s">
        <v>794</v>
      </c>
      <c r="D65" s="118" t="s">
        <v>795</v>
      </c>
      <c r="E65" s="155" t="s">
        <v>23</v>
      </c>
      <c r="F65" s="156"/>
      <c r="G65" s="11"/>
      <c r="H65" s="14" t="s">
        <v>796</v>
      </c>
      <c r="I65" s="109" t="e">
        <f t="shared" si="1"/>
        <v>#VALUE!</v>
      </c>
      <c r="J65" s="115"/>
    </row>
    <row r="66" spans="1:10" ht="114.75">
      <c r="A66" s="114"/>
      <c r="B66" s="107">
        <v>10</v>
      </c>
      <c r="C66" s="10" t="s">
        <v>794</v>
      </c>
      <c r="D66" s="118" t="s">
        <v>797</v>
      </c>
      <c r="E66" s="155" t="s">
        <v>25</v>
      </c>
      <c r="F66" s="156"/>
      <c r="G66" s="11"/>
      <c r="H66" s="14" t="s">
        <v>796</v>
      </c>
      <c r="I66" s="109" t="e">
        <f t="shared" si="1"/>
        <v>#VALUE!</v>
      </c>
      <c r="J66" s="115"/>
    </row>
    <row r="67" spans="1:10" ht="114.75">
      <c r="A67" s="114"/>
      <c r="B67" s="107">
        <v>2</v>
      </c>
      <c r="C67" s="10" t="s">
        <v>794</v>
      </c>
      <c r="D67" s="118" t="s">
        <v>798</v>
      </c>
      <c r="E67" s="155" t="s">
        <v>26</v>
      </c>
      <c r="F67" s="156"/>
      <c r="G67" s="11"/>
      <c r="H67" s="14" t="s">
        <v>796</v>
      </c>
      <c r="I67" s="109" t="e">
        <f t="shared" si="1"/>
        <v>#VALUE!</v>
      </c>
      <c r="J67" s="115"/>
    </row>
    <row r="68" spans="1:10" ht="114.75">
      <c r="A68" s="114"/>
      <c r="B68" s="107">
        <v>3</v>
      </c>
      <c r="C68" s="10" t="s">
        <v>799</v>
      </c>
      <c r="D68" s="118" t="s">
        <v>800</v>
      </c>
      <c r="E68" s="155" t="s">
        <v>651</v>
      </c>
      <c r="F68" s="156"/>
      <c r="G68" s="11"/>
      <c r="H68" s="14" t="s">
        <v>801</v>
      </c>
      <c r="I68" s="109" t="e">
        <f t="shared" si="1"/>
        <v>#VALUE!</v>
      </c>
      <c r="J68" s="115"/>
    </row>
    <row r="69" spans="1:10" ht="114.75">
      <c r="A69" s="114"/>
      <c r="B69" s="107">
        <v>3</v>
      </c>
      <c r="C69" s="10" t="s">
        <v>799</v>
      </c>
      <c r="D69" s="118" t="s">
        <v>802</v>
      </c>
      <c r="E69" s="155" t="s">
        <v>67</v>
      </c>
      <c r="F69" s="156"/>
      <c r="G69" s="11"/>
      <c r="H69" s="14" t="s">
        <v>801</v>
      </c>
      <c r="I69" s="109" t="e">
        <f t="shared" si="1"/>
        <v>#VALUE!</v>
      </c>
      <c r="J69" s="115"/>
    </row>
    <row r="70" spans="1:10" ht="153">
      <c r="A70" s="114"/>
      <c r="B70" s="107">
        <v>1</v>
      </c>
      <c r="C70" s="10" t="s">
        <v>803</v>
      </c>
      <c r="D70" s="118" t="s">
        <v>804</v>
      </c>
      <c r="E70" s="155" t="s">
        <v>25</v>
      </c>
      <c r="F70" s="156"/>
      <c r="G70" s="11" t="s">
        <v>273</v>
      </c>
      <c r="H70" s="14" t="s">
        <v>805</v>
      </c>
      <c r="I70" s="109" t="e">
        <f t="shared" si="1"/>
        <v>#VALUE!</v>
      </c>
      <c r="J70" s="115"/>
    </row>
    <row r="71" spans="1:10" ht="153">
      <c r="A71" s="114"/>
      <c r="B71" s="107">
        <v>2</v>
      </c>
      <c r="C71" s="10" t="s">
        <v>803</v>
      </c>
      <c r="D71" s="118" t="s">
        <v>806</v>
      </c>
      <c r="E71" s="155" t="s">
        <v>25</v>
      </c>
      <c r="F71" s="156"/>
      <c r="G71" s="11" t="s">
        <v>807</v>
      </c>
      <c r="H71" s="14" t="s">
        <v>805</v>
      </c>
      <c r="I71" s="109" t="e">
        <f t="shared" si="1"/>
        <v>#VALUE!</v>
      </c>
      <c r="J71" s="115"/>
    </row>
    <row r="72" spans="1:10" ht="153">
      <c r="A72" s="114"/>
      <c r="B72" s="107">
        <v>2</v>
      </c>
      <c r="C72" s="10" t="s">
        <v>803</v>
      </c>
      <c r="D72" s="118" t="s">
        <v>808</v>
      </c>
      <c r="E72" s="155" t="s">
        <v>25</v>
      </c>
      <c r="F72" s="156"/>
      <c r="G72" s="11" t="s">
        <v>763</v>
      </c>
      <c r="H72" s="14" t="s">
        <v>805</v>
      </c>
      <c r="I72" s="109" t="e">
        <f t="shared" si="1"/>
        <v>#VALUE!</v>
      </c>
      <c r="J72" s="115"/>
    </row>
    <row r="73" spans="1:10" ht="165.75">
      <c r="A73" s="114"/>
      <c r="B73" s="107">
        <v>1</v>
      </c>
      <c r="C73" s="10" t="s">
        <v>809</v>
      </c>
      <c r="D73" s="118" t="s">
        <v>810</v>
      </c>
      <c r="E73" s="155" t="s">
        <v>273</v>
      </c>
      <c r="F73" s="156"/>
      <c r="G73" s="11"/>
      <c r="H73" s="14" t="s">
        <v>970</v>
      </c>
      <c r="I73" s="109" t="e">
        <f t="shared" si="1"/>
        <v>#VALUE!</v>
      </c>
      <c r="J73" s="115"/>
    </row>
    <row r="74" spans="1:10" ht="165.75">
      <c r="A74" s="114"/>
      <c r="B74" s="107">
        <v>2</v>
      </c>
      <c r="C74" s="10" t="s">
        <v>809</v>
      </c>
      <c r="D74" s="118" t="s">
        <v>811</v>
      </c>
      <c r="E74" s="155" t="s">
        <v>807</v>
      </c>
      <c r="F74" s="156"/>
      <c r="G74" s="11"/>
      <c r="H74" s="14" t="s">
        <v>970</v>
      </c>
      <c r="I74" s="109" t="e">
        <f t="shared" si="1"/>
        <v>#VALUE!</v>
      </c>
      <c r="J74" s="115"/>
    </row>
    <row r="75" spans="1:10" ht="165.75">
      <c r="A75" s="114"/>
      <c r="B75" s="107">
        <v>2</v>
      </c>
      <c r="C75" s="10" t="s">
        <v>809</v>
      </c>
      <c r="D75" s="118" t="s">
        <v>812</v>
      </c>
      <c r="E75" s="155" t="s">
        <v>763</v>
      </c>
      <c r="F75" s="156"/>
      <c r="G75" s="11"/>
      <c r="H75" s="14" t="s">
        <v>970</v>
      </c>
      <c r="I75" s="109" t="e">
        <f t="shared" si="1"/>
        <v>#VALUE!</v>
      </c>
      <c r="J75" s="115"/>
    </row>
    <row r="76" spans="1:10" ht="165.75">
      <c r="A76" s="114"/>
      <c r="B76" s="107">
        <v>2</v>
      </c>
      <c r="C76" s="10" t="s">
        <v>813</v>
      </c>
      <c r="D76" s="118" t="s">
        <v>814</v>
      </c>
      <c r="E76" s="155" t="s">
        <v>807</v>
      </c>
      <c r="F76" s="156"/>
      <c r="G76" s="11"/>
      <c r="H76" s="14" t="s">
        <v>971</v>
      </c>
      <c r="I76" s="109" t="e">
        <f t="shared" si="1"/>
        <v>#VALUE!</v>
      </c>
      <c r="J76" s="115"/>
    </row>
    <row r="77" spans="1:10" ht="165.75">
      <c r="A77" s="114"/>
      <c r="B77" s="107">
        <v>2</v>
      </c>
      <c r="C77" s="10" t="s">
        <v>813</v>
      </c>
      <c r="D77" s="118" t="s">
        <v>815</v>
      </c>
      <c r="E77" s="155" t="s">
        <v>763</v>
      </c>
      <c r="F77" s="156"/>
      <c r="G77" s="11"/>
      <c r="H77" s="14" t="s">
        <v>971</v>
      </c>
      <c r="I77" s="109" t="e">
        <f t="shared" si="1"/>
        <v>#VALUE!</v>
      </c>
      <c r="J77" s="115"/>
    </row>
    <row r="78" spans="1:10" ht="178.5">
      <c r="A78" s="114"/>
      <c r="B78" s="107">
        <v>1</v>
      </c>
      <c r="C78" s="10" t="s">
        <v>816</v>
      </c>
      <c r="D78" s="118" t="s">
        <v>817</v>
      </c>
      <c r="E78" s="155" t="s">
        <v>818</v>
      </c>
      <c r="F78" s="156"/>
      <c r="G78" s="11"/>
      <c r="H78" s="14" t="s">
        <v>819</v>
      </c>
      <c r="I78" s="109" t="e">
        <f t="shared" si="1"/>
        <v>#VALUE!</v>
      </c>
      <c r="J78" s="115"/>
    </row>
    <row r="79" spans="1:10" ht="140.25">
      <c r="A79" s="114"/>
      <c r="B79" s="107">
        <v>2</v>
      </c>
      <c r="C79" s="10" t="s">
        <v>820</v>
      </c>
      <c r="D79" s="118" t="s">
        <v>821</v>
      </c>
      <c r="E79" s="155" t="s">
        <v>41</v>
      </c>
      <c r="F79" s="156"/>
      <c r="G79" s="11"/>
      <c r="H79" s="14" t="s">
        <v>822</v>
      </c>
      <c r="I79" s="109" t="e">
        <f t="shared" si="1"/>
        <v>#VALUE!</v>
      </c>
      <c r="J79" s="115"/>
    </row>
    <row r="80" spans="1:10" ht="89.25">
      <c r="A80" s="114"/>
      <c r="B80" s="107">
        <v>10</v>
      </c>
      <c r="C80" s="10" t="s">
        <v>656</v>
      </c>
      <c r="D80" s="118" t="s">
        <v>823</v>
      </c>
      <c r="E80" s="155" t="s">
        <v>29</v>
      </c>
      <c r="F80" s="156"/>
      <c r="G80" s="11"/>
      <c r="H80" s="14" t="s">
        <v>658</v>
      </c>
      <c r="I80" s="109" t="e">
        <f t="shared" si="1"/>
        <v>#VALUE!</v>
      </c>
      <c r="J80" s="115"/>
    </row>
    <row r="81" spans="1:10" ht="204">
      <c r="A81" s="114"/>
      <c r="B81" s="107">
        <v>2</v>
      </c>
      <c r="C81" s="10" t="s">
        <v>824</v>
      </c>
      <c r="D81" s="118" t="s">
        <v>825</v>
      </c>
      <c r="E81" s="155" t="s">
        <v>234</v>
      </c>
      <c r="F81" s="156"/>
      <c r="G81" s="11" t="s">
        <v>107</v>
      </c>
      <c r="H81" s="14" t="s">
        <v>826</v>
      </c>
      <c r="I81" s="109" t="e">
        <f t="shared" si="1"/>
        <v>#VALUE!</v>
      </c>
      <c r="J81" s="115"/>
    </row>
    <row r="82" spans="1:10" ht="204">
      <c r="A82" s="114"/>
      <c r="B82" s="107">
        <v>2</v>
      </c>
      <c r="C82" s="10" t="s">
        <v>824</v>
      </c>
      <c r="D82" s="118" t="s">
        <v>827</v>
      </c>
      <c r="E82" s="155" t="s">
        <v>234</v>
      </c>
      <c r="F82" s="156"/>
      <c r="G82" s="11" t="s">
        <v>265</v>
      </c>
      <c r="H82" s="14" t="s">
        <v>826</v>
      </c>
      <c r="I82" s="109" t="e">
        <f t="shared" si="1"/>
        <v>#VALUE!</v>
      </c>
      <c r="J82" s="115"/>
    </row>
    <row r="83" spans="1:10" ht="204">
      <c r="A83" s="114"/>
      <c r="B83" s="107">
        <v>2</v>
      </c>
      <c r="C83" s="10" t="s">
        <v>824</v>
      </c>
      <c r="D83" s="118" t="s">
        <v>828</v>
      </c>
      <c r="E83" s="155" t="s">
        <v>234</v>
      </c>
      <c r="F83" s="156"/>
      <c r="G83" s="11" t="s">
        <v>270</v>
      </c>
      <c r="H83" s="14" t="s">
        <v>826</v>
      </c>
      <c r="I83" s="109" t="e">
        <f t="shared" si="1"/>
        <v>#VALUE!</v>
      </c>
      <c r="J83" s="115"/>
    </row>
    <row r="84" spans="1:10" ht="204">
      <c r="A84" s="114"/>
      <c r="B84" s="107">
        <v>2</v>
      </c>
      <c r="C84" s="10" t="s">
        <v>824</v>
      </c>
      <c r="D84" s="118" t="s">
        <v>829</v>
      </c>
      <c r="E84" s="155" t="s">
        <v>234</v>
      </c>
      <c r="F84" s="156"/>
      <c r="G84" s="11" t="s">
        <v>311</v>
      </c>
      <c r="H84" s="14" t="s">
        <v>826</v>
      </c>
      <c r="I84" s="109" t="e">
        <f t="shared" si="1"/>
        <v>#VALUE!</v>
      </c>
      <c r="J84" s="115"/>
    </row>
    <row r="85" spans="1:10" ht="216.75">
      <c r="A85" s="114"/>
      <c r="B85" s="107">
        <v>2</v>
      </c>
      <c r="C85" s="10" t="s">
        <v>830</v>
      </c>
      <c r="D85" s="118" t="s">
        <v>831</v>
      </c>
      <c r="E85" s="155" t="s">
        <v>230</v>
      </c>
      <c r="F85" s="156"/>
      <c r="G85" s="11" t="s">
        <v>268</v>
      </c>
      <c r="H85" s="14" t="s">
        <v>832</v>
      </c>
      <c r="I85" s="109" t="e">
        <f t="shared" si="1"/>
        <v>#VALUE!</v>
      </c>
      <c r="J85" s="115"/>
    </row>
    <row r="86" spans="1:10" ht="102">
      <c r="A86" s="114"/>
      <c r="B86" s="107">
        <v>2</v>
      </c>
      <c r="C86" s="10" t="s">
        <v>833</v>
      </c>
      <c r="D86" s="118" t="s">
        <v>834</v>
      </c>
      <c r="E86" s="155" t="s">
        <v>23</v>
      </c>
      <c r="F86" s="156"/>
      <c r="G86" s="11" t="s">
        <v>273</v>
      </c>
      <c r="H86" s="14" t="s">
        <v>835</v>
      </c>
      <c r="I86" s="109" t="e">
        <f t="shared" ref="I86:I117" si="2">H86*B86</f>
        <v>#VALUE!</v>
      </c>
      <c r="J86" s="115"/>
    </row>
    <row r="87" spans="1:10" ht="102">
      <c r="A87" s="114"/>
      <c r="B87" s="107">
        <v>2</v>
      </c>
      <c r="C87" s="10" t="s">
        <v>833</v>
      </c>
      <c r="D87" s="118" t="s">
        <v>836</v>
      </c>
      <c r="E87" s="155" t="s">
        <v>23</v>
      </c>
      <c r="F87" s="156"/>
      <c r="G87" s="11" t="s">
        <v>673</v>
      </c>
      <c r="H87" s="14" t="s">
        <v>835</v>
      </c>
      <c r="I87" s="109" t="e">
        <f t="shared" si="2"/>
        <v>#VALUE!</v>
      </c>
      <c r="J87" s="115"/>
    </row>
    <row r="88" spans="1:10" ht="102">
      <c r="A88" s="114"/>
      <c r="B88" s="107">
        <v>2</v>
      </c>
      <c r="C88" s="10" t="s">
        <v>833</v>
      </c>
      <c r="D88" s="118" t="s">
        <v>837</v>
      </c>
      <c r="E88" s="155" t="s">
        <v>23</v>
      </c>
      <c r="F88" s="156"/>
      <c r="G88" s="11" t="s">
        <v>271</v>
      </c>
      <c r="H88" s="14" t="s">
        <v>835</v>
      </c>
      <c r="I88" s="109" t="e">
        <f t="shared" si="2"/>
        <v>#VALUE!</v>
      </c>
      <c r="J88" s="115"/>
    </row>
    <row r="89" spans="1:10" ht="102">
      <c r="A89" s="114"/>
      <c r="B89" s="107">
        <v>2</v>
      </c>
      <c r="C89" s="10" t="s">
        <v>838</v>
      </c>
      <c r="D89" s="118" t="s">
        <v>839</v>
      </c>
      <c r="E89" s="155" t="s">
        <v>26</v>
      </c>
      <c r="F89" s="156"/>
      <c r="G89" s="11" t="s">
        <v>673</v>
      </c>
      <c r="H89" s="14" t="s">
        <v>840</v>
      </c>
      <c r="I89" s="109" t="e">
        <f t="shared" si="2"/>
        <v>#VALUE!</v>
      </c>
      <c r="J89" s="115"/>
    </row>
    <row r="90" spans="1:10" ht="127.5">
      <c r="A90" s="114"/>
      <c r="B90" s="107">
        <v>2</v>
      </c>
      <c r="C90" s="10" t="s">
        <v>841</v>
      </c>
      <c r="D90" s="118" t="s">
        <v>842</v>
      </c>
      <c r="E90" s="155" t="s">
        <v>269</v>
      </c>
      <c r="F90" s="156"/>
      <c r="G90" s="11"/>
      <c r="H90" s="14" t="s">
        <v>843</v>
      </c>
      <c r="I90" s="109" t="e">
        <f t="shared" si="2"/>
        <v>#VALUE!</v>
      </c>
      <c r="J90" s="115"/>
    </row>
    <row r="91" spans="1:10" ht="127.5">
      <c r="A91" s="114"/>
      <c r="B91" s="107">
        <v>2</v>
      </c>
      <c r="C91" s="10" t="s">
        <v>844</v>
      </c>
      <c r="D91" s="118" t="s">
        <v>845</v>
      </c>
      <c r="E91" s="155" t="s">
        <v>846</v>
      </c>
      <c r="F91" s="156"/>
      <c r="G91" s="11"/>
      <c r="H91" s="14" t="s">
        <v>847</v>
      </c>
      <c r="I91" s="109" t="e">
        <f t="shared" si="2"/>
        <v>#VALUE!</v>
      </c>
      <c r="J91" s="115"/>
    </row>
    <row r="92" spans="1:10" ht="140.25">
      <c r="A92" s="114"/>
      <c r="B92" s="107">
        <v>8</v>
      </c>
      <c r="C92" s="10" t="s">
        <v>848</v>
      </c>
      <c r="D92" s="118" t="s">
        <v>849</v>
      </c>
      <c r="E92" s="155"/>
      <c r="F92" s="156"/>
      <c r="G92" s="11"/>
      <c r="H92" s="14" t="s">
        <v>850</v>
      </c>
      <c r="I92" s="109" t="e">
        <f t="shared" si="2"/>
        <v>#VALUE!</v>
      </c>
      <c r="J92" s="115"/>
    </row>
    <row r="93" spans="1:10" ht="114.75">
      <c r="A93" s="114"/>
      <c r="B93" s="107">
        <v>8</v>
      </c>
      <c r="C93" s="10" t="s">
        <v>625</v>
      </c>
      <c r="D93" s="118" t="s">
        <v>851</v>
      </c>
      <c r="E93" s="155" t="s">
        <v>273</v>
      </c>
      <c r="F93" s="156"/>
      <c r="G93" s="11"/>
      <c r="H93" s="14" t="s">
        <v>852</v>
      </c>
      <c r="I93" s="109" t="e">
        <f t="shared" si="2"/>
        <v>#VALUE!</v>
      </c>
      <c r="J93" s="115"/>
    </row>
    <row r="94" spans="1:10" ht="114.75">
      <c r="A94" s="114"/>
      <c r="B94" s="107">
        <v>8</v>
      </c>
      <c r="C94" s="10" t="s">
        <v>853</v>
      </c>
      <c r="D94" s="118" t="s">
        <v>854</v>
      </c>
      <c r="E94" s="155" t="s">
        <v>273</v>
      </c>
      <c r="F94" s="156"/>
      <c r="G94" s="11"/>
      <c r="H94" s="14" t="s">
        <v>855</v>
      </c>
      <c r="I94" s="109" t="e">
        <f t="shared" si="2"/>
        <v>#VALUE!</v>
      </c>
      <c r="J94" s="115"/>
    </row>
    <row r="95" spans="1:10" ht="153">
      <c r="A95" s="114"/>
      <c r="B95" s="107">
        <v>2</v>
      </c>
      <c r="C95" s="10" t="s">
        <v>856</v>
      </c>
      <c r="D95" s="118" t="s">
        <v>857</v>
      </c>
      <c r="E95" s="155" t="s">
        <v>25</v>
      </c>
      <c r="F95" s="156"/>
      <c r="G95" s="11" t="s">
        <v>212</v>
      </c>
      <c r="H95" s="14" t="s">
        <v>858</v>
      </c>
      <c r="I95" s="109" t="e">
        <f t="shared" si="2"/>
        <v>#VALUE!</v>
      </c>
      <c r="J95" s="115"/>
    </row>
    <row r="96" spans="1:10" ht="102">
      <c r="A96" s="114"/>
      <c r="B96" s="107">
        <v>2</v>
      </c>
      <c r="C96" s="10" t="s">
        <v>859</v>
      </c>
      <c r="D96" s="118" t="s">
        <v>860</v>
      </c>
      <c r="E96" s="155" t="s">
        <v>614</v>
      </c>
      <c r="F96" s="156"/>
      <c r="G96" s="11" t="s">
        <v>26</v>
      </c>
      <c r="H96" s="14" t="s">
        <v>861</v>
      </c>
      <c r="I96" s="109" t="e">
        <f t="shared" si="2"/>
        <v>#VALUE!</v>
      </c>
      <c r="J96" s="115"/>
    </row>
    <row r="97" spans="1:10" ht="140.25">
      <c r="A97" s="114"/>
      <c r="B97" s="107">
        <v>3</v>
      </c>
      <c r="C97" s="10" t="s">
        <v>862</v>
      </c>
      <c r="D97" s="118" t="s">
        <v>863</v>
      </c>
      <c r="E97" s="155" t="s">
        <v>864</v>
      </c>
      <c r="F97" s="156"/>
      <c r="G97" s="11" t="s">
        <v>27</v>
      </c>
      <c r="H97" s="14" t="s">
        <v>865</v>
      </c>
      <c r="I97" s="109" t="e">
        <f t="shared" si="2"/>
        <v>#VALUE!</v>
      </c>
      <c r="J97" s="115"/>
    </row>
    <row r="98" spans="1:10" ht="140.25">
      <c r="A98" s="114"/>
      <c r="B98" s="107">
        <v>3</v>
      </c>
      <c r="C98" s="10" t="s">
        <v>862</v>
      </c>
      <c r="D98" s="118" t="s">
        <v>866</v>
      </c>
      <c r="E98" s="155" t="s">
        <v>867</v>
      </c>
      <c r="F98" s="156"/>
      <c r="G98" s="11" t="s">
        <v>26</v>
      </c>
      <c r="H98" s="14" t="s">
        <v>865</v>
      </c>
      <c r="I98" s="109" t="e">
        <f t="shared" si="2"/>
        <v>#VALUE!</v>
      </c>
      <c r="J98" s="115"/>
    </row>
    <row r="99" spans="1:10" ht="140.25">
      <c r="A99" s="114"/>
      <c r="B99" s="107">
        <v>3</v>
      </c>
      <c r="C99" s="10" t="s">
        <v>862</v>
      </c>
      <c r="D99" s="118" t="s">
        <v>868</v>
      </c>
      <c r="E99" s="155" t="s">
        <v>867</v>
      </c>
      <c r="F99" s="156"/>
      <c r="G99" s="11" t="s">
        <v>27</v>
      </c>
      <c r="H99" s="14" t="s">
        <v>865</v>
      </c>
      <c r="I99" s="109" t="e">
        <f t="shared" si="2"/>
        <v>#VALUE!</v>
      </c>
      <c r="J99" s="115"/>
    </row>
    <row r="100" spans="1:10" ht="114.75">
      <c r="A100" s="114"/>
      <c r="B100" s="107">
        <v>2</v>
      </c>
      <c r="C100" s="10" t="s">
        <v>869</v>
      </c>
      <c r="D100" s="118" t="s">
        <v>870</v>
      </c>
      <c r="E100" s="155" t="s">
        <v>871</v>
      </c>
      <c r="F100" s="156"/>
      <c r="G100" s="11" t="s">
        <v>273</v>
      </c>
      <c r="H100" s="14" t="s">
        <v>872</v>
      </c>
      <c r="I100" s="109" t="e">
        <f t="shared" si="2"/>
        <v>#VALUE!</v>
      </c>
      <c r="J100" s="115"/>
    </row>
    <row r="101" spans="1:10" ht="178.5">
      <c r="A101" s="114"/>
      <c r="B101" s="107">
        <v>6</v>
      </c>
      <c r="C101" s="10" t="s">
        <v>873</v>
      </c>
      <c r="D101" s="118" t="s">
        <v>874</v>
      </c>
      <c r="E101" s="155" t="s">
        <v>867</v>
      </c>
      <c r="F101" s="156"/>
      <c r="G101" s="11" t="s">
        <v>27</v>
      </c>
      <c r="H101" s="14" t="s">
        <v>875</v>
      </c>
      <c r="I101" s="109" t="e">
        <f t="shared" si="2"/>
        <v>#VALUE!</v>
      </c>
      <c r="J101" s="115"/>
    </row>
    <row r="102" spans="1:10" ht="140.25">
      <c r="A102" s="114"/>
      <c r="B102" s="107">
        <v>2</v>
      </c>
      <c r="C102" s="10" t="s">
        <v>876</v>
      </c>
      <c r="D102" s="118" t="s">
        <v>877</v>
      </c>
      <c r="E102" s="155" t="s">
        <v>294</v>
      </c>
      <c r="F102" s="156"/>
      <c r="G102" s="11" t="s">
        <v>239</v>
      </c>
      <c r="H102" s="14" t="s">
        <v>878</v>
      </c>
      <c r="I102" s="109" t="e">
        <f t="shared" si="2"/>
        <v>#VALUE!</v>
      </c>
      <c r="J102" s="115"/>
    </row>
    <row r="103" spans="1:10" ht="114.75">
      <c r="A103" s="114"/>
      <c r="B103" s="107">
        <v>8</v>
      </c>
      <c r="C103" s="10" t="s">
        <v>879</v>
      </c>
      <c r="D103" s="118" t="s">
        <v>880</v>
      </c>
      <c r="E103" s="155" t="s">
        <v>25</v>
      </c>
      <c r="F103" s="156"/>
      <c r="G103" s="11"/>
      <c r="H103" s="14" t="s">
        <v>881</v>
      </c>
      <c r="I103" s="109" t="e">
        <f t="shared" si="2"/>
        <v>#VALUE!</v>
      </c>
      <c r="J103" s="115"/>
    </row>
    <row r="104" spans="1:10" ht="114.75">
      <c r="A104" s="114"/>
      <c r="B104" s="107">
        <v>2</v>
      </c>
      <c r="C104" s="10" t="s">
        <v>879</v>
      </c>
      <c r="D104" s="118" t="s">
        <v>882</v>
      </c>
      <c r="E104" s="155" t="s">
        <v>26</v>
      </c>
      <c r="F104" s="156"/>
      <c r="G104" s="11"/>
      <c r="H104" s="14" t="s">
        <v>881</v>
      </c>
      <c r="I104" s="109" t="e">
        <f t="shared" si="2"/>
        <v>#VALUE!</v>
      </c>
      <c r="J104" s="115"/>
    </row>
    <row r="105" spans="1:10" ht="102">
      <c r="A105" s="114"/>
      <c r="B105" s="107">
        <v>1</v>
      </c>
      <c r="C105" s="10" t="s">
        <v>883</v>
      </c>
      <c r="D105" s="118" t="s">
        <v>884</v>
      </c>
      <c r="E105" s="155" t="s">
        <v>29</v>
      </c>
      <c r="F105" s="156"/>
      <c r="G105" s="11"/>
      <c r="H105" s="14" t="s">
        <v>885</v>
      </c>
      <c r="I105" s="109" t="e">
        <f t="shared" si="2"/>
        <v>#VALUE!</v>
      </c>
      <c r="J105" s="115"/>
    </row>
    <row r="106" spans="1:10" ht="140.25">
      <c r="A106" s="114"/>
      <c r="B106" s="107">
        <v>4</v>
      </c>
      <c r="C106" s="10" t="s">
        <v>886</v>
      </c>
      <c r="D106" s="118" t="s">
        <v>887</v>
      </c>
      <c r="E106" s="155" t="s">
        <v>25</v>
      </c>
      <c r="F106" s="156"/>
      <c r="G106" s="11" t="s">
        <v>212</v>
      </c>
      <c r="H106" s="14" t="s">
        <v>888</v>
      </c>
      <c r="I106" s="109" t="e">
        <f t="shared" si="2"/>
        <v>#VALUE!</v>
      </c>
      <c r="J106" s="115"/>
    </row>
    <row r="107" spans="1:10" ht="140.25">
      <c r="A107" s="114"/>
      <c r="B107" s="107">
        <v>4</v>
      </c>
      <c r="C107" s="10" t="s">
        <v>886</v>
      </c>
      <c r="D107" s="118" t="s">
        <v>889</v>
      </c>
      <c r="E107" s="155" t="s">
        <v>26</v>
      </c>
      <c r="F107" s="156"/>
      <c r="G107" s="11" t="s">
        <v>212</v>
      </c>
      <c r="H107" s="14" t="s">
        <v>888</v>
      </c>
      <c r="I107" s="109" t="e">
        <f t="shared" si="2"/>
        <v>#VALUE!</v>
      </c>
      <c r="J107" s="115"/>
    </row>
    <row r="108" spans="1:10" ht="114.75">
      <c r="A108" s="114"/>
      <c r="B108" s="107">
        <v>1</v>
      </c>
      <c r="C108" s="10" t="s">
        <v>890</v>
      </c>
      <c r="D108" s="118" t="s">
        <v>891</v>
      </c>
      <c r="E108" s="155" t="s">
        <v>27</v>
      </c>
      <c r="F108" s="156"/>
      <c r="G108" s="11" t="s">
        <v>107</v>
      </c>
      <c r="H108" s="14" t="s">
        <v>237</v>
      </c>
      <c r="I108" s="109" t="e">
        <f t="shared" si="2"/>
        <v>#VALUE!</v>
      </c>
      <c r="J108" s="115"/>
    </row>
    <row r="109" spans="1:10" ht="114.75">
      <c r="A109" s="114"/>
      <c r="B109" s="107">
        <v>1</v>
      </c>
      <c r="C109" s="10" t="s">
        <v>890</v>
      </c>
      <c r="D109" s="118" t="s">
        <v>892</v>
      </c>
      <c r="E109" s="155" t="s">
        <v>27</v>
      </c>
      <c r="F109" s="156"/>
      <c r="G109" s="11" t="s">
        <v>212</v>
      </c>
      <c r="H109" s="14" t="s">
        <v>237</v>
      </c>
      <c r="I109" s="109" t="e">
        <f t="shared" si="2"/>
        <v>#VALUE!</v>
      </c>
      <c r="J109" s="115"/>
    </row>
    <row r="110" spans="1:10" ht="114.75">
      <c r="A110" s="114"/>
      <c r="B110" s="107">
        <v>1</v>
      </c>
      <c r="C110" s="10" t="s">
        <v>890</v>
      </c>
      <c r="D110" s="118" t="s">
        <v>893</v>
      </c>
      <c r="E110" s="155" t="s">
        <v>27</v>
      </c>
      <c r="F110" s="156"/>
      <c r="G110" s="11" t="s">
        <v>269</v>
      </c>
      <c r="H110" s="14" t="s">
        <v>237</v>
      </c>
      <c r="I110" s="109" t="e">
        <f t="shared" si="2"/>
        <v>#VALUE!</v>
      </c>
      <c r="J110" s="115"/>
    </row>
    <row r="111" spans="1:10" ht="114.75">
      <c r="A111" s="114"/>
      <c r="B111" s="107">
        <v>1</v>
      </c>
      <c r="C111" s="10" t="s">
        <v>894</v>
      </c>
      <c r="D111" s="118" t="s">
        <v>895</v>
      </c>
      <c r="E111" s="155" t="s">
        <v>37</v>
      </c>
      <c r="F111" s="156"/>
      <c r="G111" s="11"/>
      <c r="H111" s="14" t="s">
        <v>896</v>
      </c>
      <c r="I111" s="109" t="e">
        <f t="shared" si="2"/>
        <v>#VALUE!</v>
      </c>
      <c r="J111" s="115"/>
    </row>
    <row r="112" spans="1:10" ht="191.25">
      <c r="A112" s="114"/>
      <c r="B112" s="107">
        <v>1</v>
      </c>
      <c r="C112" s="10" t="s">
        <v>897</v>
      </c>
      <c r="D112" s="118" t="s">
        <v>898</v>
      </c>
      <c r="E112" s="155" t="s">
        <v>35</v>
      </c>
      <c r="F112" s="156"/>
      <c r="G112" s="11" t="s">
        <v>210</v>
      </c>
      <c r="H112" s="14" t="s">
        <v>899</v>
      </c>
      <c r="I112" s="109" t="e">
        <f t="shared" si="2"/>
        <v>#VALUE!</v>
      </c>
      <c r="J112" s="115"/>
    </row>
    <row r="113" spans="1:10" ht="102">
      <c r="A113" s="114"/>
      <c r="B113" s="107">
        <v>2</v>
      </c>
      <c r="C113" s="10" t="s">
        <v>900</v>
      </c>
      <c r="D113" s="118" t="s">
        <v>901</v>
      </c>
      <c r="E113" s="155" t="s">
        <v>90</v>
      </c>
      <c r="F113" s="156"/>
      <c r="G113" s="11"/>
      <c r="H113" s="14" t="s">
        <v>902</v>
      </c>
      <c r="I113" s="109" t="e">
        <f t="shared" si="2"/>
        <v>#VALUE!</v>
      </c>
      <c r="J113" s="115"/>
    </row>
    <row r="114" spans="1:10" ht="242.25">
      <c r="A114" s="114"/>
      <c r="B114" s="107">
        <v>4</v>
      </c>
      <c r="C114" s="10" t="s">
        <v>903</v>
      </c>
      <c r="D114" s="118" t="s">
        <v>904</v>
      </c>
      <c r="E114" s="155" t="s">
        <v>265</v>
      </c>
      <c r="F114" s="156"/>
      <c r="G114" s="11"/>
      <c r="H114" s="14" t="s">
        <v>972</v>
      </c>
      <c r="I114" s="109" t="e">
        <f t="shared" si="2"/>
        <v>#VALUE!</v>
      </c>
      <c r="J114" s="115"/>
    </row>
    <row r="115" spans="1:10" ht="127.5">
      <c r="A115" s="114"/>
      <c r="B115" s="107">
        <v>6</v>
      </c>
      <c r="C115" s="10" t="s">
        <v>905</v>
      </c>
      <c r="D115" s="118" t="s">
        <v>906</v>
      </c>
      <c r="E115" s="155" t="s">
        <v>29</v>
      </c>
      <c r="F115" s="156"/>
      <c r="G115" s="11" t="s">
        <v>273</v>
      </c>
      <c r="H115" s="14" t="s">
        <v>907</v>
      </c>
      <c r="I115" s="109" t="e">
        <f t="shared" si="2"/>
        <v>#VALUE!</v>
      </c>
      <c r="J115" s="115"/>
    </row>
    <row r="116" spans="1:10" ht="127.5">
      <c r="A116" s="114"/>
      <c r="B116" s="107">
        <v>6</v>
      </c>
      <c r="C116" s="10" t="s">
        <v>908</v>
      </c>
      <c r="D116" s="118" t="s">
        <v>909</v>
      </c>
      <c r="E116" s="155" t="s">
        <v>28</v>
      </c>
      <c r="F116" s="156"/>
      <c r="G116" s="11" t="s">
        <v>673</v>
      </c>
      <c r="H116" s="14" t="s">
        <v>910</v>
      </c>
      <c r="I116" s="109" t="e">
        <f t="shared" si="2"/>
        <v>#VALUE!</v>
      </c>
      <c r="J116" s="115"/>
    </row>
    <row r="117" spans="1:10" ht="127.5">
      <c r="A117" s="114"/>
      <c r="B117" s="107">
        <v>3</v>
      </c>
      <c r="C117" s="10" t="s">
        <v>908</v>
      </c>
      <c r="D117" s="118" t="s">
        <v>911</v>
      </c>
      <c r="E117" s="155" t="s">
        <v>28</v>
      </c>
      <c r="F117" s="156"/>
      <c r="G117" s="11" t="s">
        <v>807</v>
      </c>
      <c r="H117" s="14" t="s">
        <v>910</v>
      </c>
      <c r="I117" s="109" t="e">
        <f t="shared" si="2"/>
        <v>#VALUE!</v>
      </c>
      <c r="J117" s="115"/>
    </row>
    <row r="118" spans="1:10" ht="127.5">
      <c r="A118" s="114"/>
      <c r="B118" s="107">
        <v>3</v>
      </c>
      <c r="C118" s="10" t="s">
        <v>908</v>
      </c>
      <c r="D118" s="118" t="s">
        <v>912</v>
      </c>
      <c r="E118" s="155" t="s">
        <v>29</v>
      </c>
      <c r="F118" s="156"/>
      <c r="G118" s="11" t="s">
        <v>273</v>
      </c>
      <c r="H118" s="14" t="s">
        <v>910</v>
      </c>
      <c r="I118" s="109" t="e">
        <f t="shared" ref="I118:I140" si="3">H118*B118</f>
        <v>#VALUE!</v>
      </c>
      <c r="J118" s="115"/>
    </row>
    <row r="119" spans="1:10" ht="127.5">
      <c r="A119" s="114"/>
      <c r="B119" s="107">
        <v>1</v>
      </c>
      <c r="C119" s="10" t="s">
        <v>908</v>
      </c>
      <c r="D119" s="118" t="s">
        <v>913</v>
      </c>
      <c r="E119" s="155" t="s">
        <v>29</v>
      </c>
      <c r="F119" s="156"/>
      <c r="G119" s="11" t="s">
        <v>673</v>
      </c>
      <c r="H119" s="14" t="s">
        <v>910</v>
      </c>
      <c r="I119" s="109" t="e">
        <f t="shared" si="3"/>
        <v>#VALUE!</v>
      </c>
      <c r="J119" s="115"/>
    </row>
    <row r="120" spans="1:10" ht="127.5">
      <c r="A120" s="114"/>
      <c r="B120" s="107">
        <v>1</v>
      </c>
      <c r="C120" s="10" t="s">
        <v>908</v>
      </c>
      <c r="D120" s="118" t="s">
        <v>914</v>
      </c>
      <c r="E120" s="155" t="s">
        <v>29</v>
      </c>
      <c r="F120" s="156"/>
      <c r="G120" s="11" t="s">
        <v>807</v>
      </c>
      <c r="H120" s="14" t="s">
        <v>910</v>
      </c>
      <c r="I120" s="109" t="e">
        <f t="shared" si="3"/>
        <v>#VALUE!</v>
      </c>
      <c r="J120" s="115"/>
    </row>
    <row r="121" spans="1:10" ht="127.5">
      <c r="A121" s="114"/>
      <c r="B121" s="107">
        <v>3</v>
      </c>
      <c r="C121" s="10" t="s">
        <v>908</v>
      </c>
      <c r="D121" s="118" t="s">
        <v>915</v>
      </c>
      <c r="E121" s="155" t="s">
        <v>29</v>
      </c>
      <c r="F121" s="156"/>
      <c r="G121" s="11" t="s">
        <v>761</v>
      </c>
      <c r="H121" s="14" t="s">
        <v>910</v>
      </c>
      <c r="I121" s="109" t="e">
        <f t="shared" si="3"/>
        <v>#VALUE!</v>
      </c>
      <c r="J121" s="115"/>
    </row>
    <row r="122" spans="1:10" ht="153">
      <c r="A122" s="114"/>
      <c r="B122" s="107">
        <v>3</v>
      </c>
      <c r="C122" s="10" t="s">
        <v>916</v>
      </c>
      <c r="D122" s="118" t="s">
        <v>917</v>
      </c>
      <c r="E122" s="155" t="s">
        <v>25</v>
      </c>
      <c r="F122" s="156"/>
      <c r="G122" s="11" t="s">
        <v>846</v>
      </c>
      <c r="H122" s="14" t="s">
        <v>918</v>
      </c>
      <c r="I122" s="109" t="e">
        <f t="shared" si="3"/>
        <v>#VALUE!</v>
      </c>
      <c r="J122" s="115"/>
    </row>
    <row r="123" spans="1:10" ht="127.5">
      <c r="A123" s="114"/>
      <c r="B123" s="107">
        <v>2</v>
      </c>
      <c r="C123" s="10" t="s">
        <v>919</v>
      </c>
      <c r="D123" s="118" t="s">
        <v>920</v>
      </c>
      <c r="E123" s="155" t="s">
        <v>25</v>
      </c>
      <c r="F123" s="156"/>
      <c r="G123" s="11" t="s">
        <v>273</v>
      </c>
      <c r="H123" s="14" t="s">
        <v>921</v>
      </c>
      <c r="I123" s="109" t="e">
        <f t="shared" si="3"/>
        <v>#VALUE!</v>
      </c>
      <c r="J123" s="115"/>
    </row>
    <row r="124" spans="1:10" ht="127.5">
      <c r="A124" s="114"/>
      <c r="B124" s="107">
        <v>2</v>
      </c>
      <c r="C124" s="10" t="s">
        <v>922</v>
      </c>
      <c r="D124" s="118" t="s">
        <v>923</v>
      </c>
      <c r="E124" s="155" t="s">
        <v>25</v>
      </c>
      <c r="F124" s="156"/>
      <c r="G124" s="11" t="s">
        <v>273</v>
      </c>
      <c r="H124" s="14" t="s">
        <v>924</v>
      </c>
      <c r="I124" s="109" t="e">
        <f t="shared" si="3"/>
        <v>#VALUE!</v>
      </c>
      <c r="J124" s="115"/>
    </row>
    <row r="125" spans="1:10" ht="114.75">
      <c r="A125" s="114"/>
      <c r="B125" s="107">
        <v>2</v>
      </c>
      <c r="C125" s="10" t="s">
        <v>925</v>
      </c>
      <c r="D125" s="118" t="s">
        <v>926</v>
      </c>
      <c r="E125" s="155" t="s">
        <v>25</v>
      </c>
      <c r="F125" s="156"/>
      <c r="G125" s="11" t="s">
        <v>807</v>
      </c>
      <c r="H125" s="14" t="s">
        <v>927</v>
      </c>
      <c r="I125" s="109" t="e">
        <f t="shared" si="3"/>
        <v>#VALUE!</v>
      </c>
      <c r="J125" s="115"/>
    </row>
    <row r="126" spans="1:10" ht="114.75">
      <c r="A126" s="114"/>
      <c r="B126" s="107">
        <v>3</v>
      </c>
      <c r="C126" s="10" t="s">
        <v>925</v>
      </c>
      <c r="D126" s="118" t="s">
        <v>928</v>
      </c>
      <c r="E126" s="155" t="s">
        <v>26</v>
      </c>
      <c r="F126" s="156"/>
      <c r="G126" s="11" t="s">
        <v>273</v>
      </c>
      <c r="H126" s="14" t="s">
        <v>927</v>
      </c>
      <c r="I126" s="109" t="e">
        <f t="shared" si="3"/>
        <v>#VALUE!</v>
      </c>
      <c r="J126" s="115"/>
    </row>
    <row r="127" spans="1:10" ht="114.75">
      <c r="A127" s="114"/>
      <c r="B127" s="107">
        <v>2</v>
      </c>
      <c r="C127" s="10" t="s">
        <v>925</v>
      </c>
      <c r="D127" s="118" t="s">
        <v>929</v>
      </c>
      <c r="E127" s="155" t="s">
        <v>27</v>
      </c>
      <c r="F127" s="156"/>
      <c r="G127" s="11" t="s">
        <v>273</v>
      </c>
      <c r="H127" s="14" t="s">
        <v>927</v>
      </c>
      <c r="I127" s="109" t="e">
        <f t="shared" si="3"/>
        <v>#VALUE!</v>
      </c>
      <c r="J127" s="115"/>
    </row>
    <row r="128" spans="1:10" ht="114.75">
      <c r="A128" s="114"/>
      <c r="B128" s="107">
        <v>4</v>
      </c>
      <c r="C128" s="10" t="s">
        <v>925</v>
      </c>
      <c r="D128" s="118" t="s">
        <v>930</v>
      </c>
      <c r="E128" s="155" t="s">
        <v>27</v>
      </c>
      <c r="F128" s="156"/>
      <c r="G128" s="11" t="s">
        <v>271</v>
      </c>
      <c r="H128" s="14" t="s">
        <v>927</v>
      </c>
      <c r="I128" s="109" t="e">
        <f t="shared" si="3"/>
        <v>#VALUE!</v>
      </c>
      <c r="J128" s="115"/>
    </row>
    <row r="129" spans="1:10" ht="114.75">
      <c r="A129" s="114"/>
      <c r="B129" s="107">
        <v>1</v>
      </c>
      <c r="C129" s="10" t="s">
        <v>925</v>
      </c>
      <c r="D129" s="118" t="s">
        <v>931</v>
      </c>
      <c r="E129" s="155" t="s">
        <v>27</v>
      </c>
      <c r="F129" s="156"/>
      <c r="G129" s="11" t="s">
        <v>761</v>
      </c>
      <c r="H129" s="14" t="s">
        <v>927</v>
      </c>
      <c r="I129" s="109" t="e">
        <f t="shared" si="3"/>
        <v>#VALUE!</v>
      </c>
      <c r="J129" s="115"/>
    </row>
    <row r="130" spans="1:10" ht="114.75">
      <c r="A130" s="114"/>
      <c r="B130" s="107">
        <v>6</v>
      </c>
      <c r="C130" s="10" t="s">
        <v>932</v>
      </c>
      <c r="D130" s="118" t="s">
        <v>933</v>
      </c>
      <c r="E130" s="155" t="s">
        <v>27</v>
      </c>
      <c r="F130" s="156"/>
      <c r="G130" s="11" t="s">
        <v>273</v>
      </c>
      <c r="H130" s="14" t="s">
        <v>934</v>
      </c>
      <c r="I130" s="109" t="e">
        <f t="shared" si="3"/>
        <v>#VALUE!</v>
      </c>
      <c r="J130" s="115"/>
    </row>
    <row r="131" spans="1:10" ht="114.75">
      <c r="A131" s="114"/>
      <c r="B131" s="107">
        <v>2</v>
      </c>
      <c r="C131" s="10" t="s">
        <v>932</v>
      </c>
      <c r="D131" s="118" t="s">
        <v>935</v>
      </c>
      <c r="E131" s="155" t="s">
        <v>27</v>
      </c>
      <c r="F131" s="156"/>
      <c r="G131" s="11" t="s">
        <v>271</v>
      </c>
      <c r="H131" s="14" t="s">
        <v>934</v>
      </c>
      <c r="I131" s="109" t="e">
        <f t="shared" si="3"/>
        <v>#VALUE!</v>
      </c>
      <c r="J131" s="115"/>
    </row>
    <row r="132" spans="1:10" ht="114.75">
      <c r="A132" s="114"/>
      <c r="B132" s="107">
        <v>8</v>
      </c>
      <c r="C132" s="10" t="s">
        <v>932</v>
      </c>
      <c r="D132" s="118" t="s">
        <v>936</v>
      </c>
      <c r="E132" s="155" t="s">
        <v>27</v>
      </c>
      <c r="F132" s="156"/>
      <c r="G132" s="11" t="s">
        <v>807</v>
      </c>
      <c r="H132" s="14" t="s">
        <v>934</v>
      </c>
      <c r="I132" s="109" t="e">
        <f t="shared" si="3"/>
        <v>#VALUE!</v>
      </c>
      <c r="J132" s="115"/>
    </row>
    <row r="133" spans="1:10" ht="127.5">
      <c r="A133" s="114"/>
      <c r="B133" s="107">
        <v>1</v>
      </c>
      <c r="C133" s="10" t="s">
        <v>937</v>
      </c>
      <c r="D133" s="118" t="s">
        <v>938</v>
      </c>
      <c r="E133" s="155" t="s">
        <v>37</v>
      </c>
      <c r="F133" s="156"/>
      <c r="G133" s="11" t="s">
        <v>761</v>
      </c>
      <c r="H133" s="14" t="s">
        <v>939</v>
      </c>
      <c r="I133" s="109" t="e">
        <f t="shared" si="3"/>
        <v>#VALUE!</v>
      </c>
      <c r="J133" s="115"/>
    </row>
    <row r="134" spans="1:10" ht="127.5">
      <c r="A134" s="114"/>
      <c r="B134" s="107">
        <v>3</v>
      </c>
      <c r="C134" s="10" t="s">
        <v>940</v>
      </c>
      <c r="D134" s="118" t="s">
        <v>941</v>
      </c>
      <c r="E134" s="155" t="s">
        <v>35</v>
      </c>
      <c r="F134" s="156"/>
      <c r="G134" s="11" t="s">
        <v>807</v>
      </c>
      <c r="H134" s="14" t="s">
        <v>942</v>
      </c>
      <c r="I134" s="109" t="e">
        <f t="shared" si="3"/>
        <v>#VALUE!</v>
      </c>
      <c r="J134" s="115"/>
    </row>
    <row r="135" spans="1:10" ht="127.5">
      <c r="A135" s="114"/>
      <c r="B135" s="107">
        <v>1</v>
      </c>
      <c r="C135" s="10" t="s">
        <v>943</v>
      </c>
      <c r="D135" s="118" t="s">
        <v>944</v>
      </c>
      <c r="E135" s="155" t="s">
        <v>35</v>
      </c>
      <c r="F135" s="156"/>
      <c r="G135" s="11" t="s">
        <v>273</v>
      </c>
      <c r="H135" s="14" t="s">
        <v>945</v>
      </c>
      <c r="I135" s="109" t="e">
        <f t="shared" si="3"/>
        <v>#VALUE!</v>
      </c>
      <c r="J135" s="115"/>
    </row>
    <row r="136" spans="1:10" ht="127.5">
      <c r="A136" s="114"/>
      <c r="B136" s="107">
        <v>2</v>
      </c>
      <c r="C136" s="10" t="s">
        <v>946</v>
      </c>
      <c r="D136" s="118" t="s">
        <v>947</v>
      </c>
      <c r="E136" s="155" t="s">
        <v>26</v>
      </c>
      <c r="F136" s="156"/>
      <c r="G136" s="11" t="s">
        <v>948</v>
      </c>
      <c r="H136" s="14" t="s">
        <v>949</v>
      </c>
      <c r="I136" s="109" t="e">
        <f t="shared" si="3"/>
        <v>#VALUE!</v>
      </c>
      <c r="J136" s="115"/>
    </row>
    <row r="137" spans="1:10" ht="114.75">
      <c r="A137" s="114"/>
      <c r="B137" s="107">
        <v>2</v>
      </c>
      <c r="C137" s="10" t="s">
        <v>950</v>
      </c>
      <c r="D137" s="118" t="s">
        <v>951</v>
      </c>
      <c r="E137" s="155" t="s">
        <v>23</v>
      </c>
      <c r="F137" s="156"/>
      <c r="G137" s="11" t="s">
        <v>271</v>
      </c>
      <c r="H137" s="14" t="s">
        <v>952</v>
      </c>
      <c r="I137" s="109" t="e">
        <f t="shared" si="3"/>
        <v>#VALUE!</v>
      </c>
      <c r="J137" s="115"/>
    </row>
    <row r="138" spans="1:10" ht="114.75">
      <c r="A138" s="114"/>
      <c r="B138" s="107">
        <v>2</v>
      </c>
      <c r="C138" s="10" t="s">
        <v>950</v>
      </c>
      <c r="D138" s="118" t="s">
        <v>953</v>
      </c>
      <c r="E138" s="155" t="s">
        <v>25</v>
      </c>
      <c r="F138" s="156"/>
      <c r="G138" s="11" t="s">
        <v>273</v>
      </c>
      <c r="H138" s="14" t="s">
        <v>952</v>
      </c>
      <c r="I138" s="109" t="e">
        <f t="shared" si="3"/>
        <v>#VALUE!</v>
      </c>
      <c r="J138" s="115"/>
    </row>
    <row r="139" spans="1:10" ht="127.5">
      <c r="A139" s="114"/>
      <c r="B139" s="107">
        <v>2</v>
      </c>
      <c r="C139" s="10" t="s">
        <v>954</v>
      </c>
      <c r="D139" s="118" t="s">
        <v>955</v>
      </c>
      <c r="E139" s="155" t="s">
        <v>37</v>
      </c>
      <c r="F139" s="156"/>
      <c r="G139" s="11" t="s">
        <v>273</v>
      </c>
      <c r="H139" s="14" t="s">
        <v>956</v>
      </c>
      <c r="I139" s="109" t="e">
        <f t="shared" si="3"/>
        <v>#VALUE!</v>
      </c>
      <c r="J139" s="115"/>
    </row>
    <row r="140" spans="1:10" ht="127.5">
      <c r="A140" s="114"/>
      <c r="B140" s="108">
        <v>4</v>
      </c>
      <c r="C140" s="12" t="s">
        <v>957</v>
      </c>
      <c r="D140" s="119" t="s">
        <v>958</v>
      </c>
      <c r="E140" s="153" t="s">
        <v>50</v>
      </c>
      <c r="F140" s="154"/>
      <c r="G140" s="13"/>
      <c r="H140" s="15" t="s">
        <v>959</v>
      </c>
      <c r="I140" s="110" t="e">
        <f t="shared" si="3"/>
        <v>#VALUE!</v>
      </c>
      <c r="J140" s="115"/>
    </row>
  </sheetData>
  <mergeCells count="123">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25:F125"/>
    <mergeCell ref="E126:F126"/>
    <mergeCell ref="E127:F127"/>
    <mergeCell ref="E128:F128"/>
    <mergeCell ref="E129:F129"/>
    <mergeCell ref="E120:F120"/>
    <mergeCell ref="E121:F121"/>
    <mergeCell ref="E122:F122"/>
    <mergeCell ref="E123:F123"/>
    <mergeCell ref="E124:F124"/>
    <mergeCell ref="E140:F140"/>
    <mergeCell ref="E135:F135"/>
    <mergeCell ref="E136:F136"/>
    <mergeCell ref="E137:F137"/>
    <mergeCell ref="E138:F138"/>
    <mergeCell ref="E139:F139"/>
    <mergeCell ref="E130:F130"/>
    <mergeCell ref="E131:F131"/>
    <mergeCell ref="E132:F132"/>
    <mergeCell ref="E133:F133"/>
    <mergeCell ref="E134:F1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2"/>
  <sheetViews>
    <sheetView zoomScale="90" zoomScaleNormal="90" workbookViewId="0">
      <selection activeCell="M23" sqref="M2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t="e">
        <f>N2/N3</f>
        <v>#VALUE!</v>
      </c>
      <c r="O1" t="s">
        <v>181</v>
      </c>
    </row>
    <row r="2" spans="1:15" ht="15.75" customHeight="1">
      <c r="A2" s="114"/>
      <c r="B2" s="127" t="s">
        <v>134</v>
      </c>
      <c r="C2" s="122"/>
      <c r="D2" s="122"/>
      <c r="E2" s="122"/>
      <c r="F2" s="122"/>
      <c r="G2" s="122"/>
      <c r="H2" s="122"/>
      <c r="I2" s="122"/>
      <c r="J2" s="122"/>
      <c r="K2" s="128" t="s">
        <v>140</v>
      </c>
      <c r="L2" s="115"/>
      <c r="N2" t="e">
        <v>#VALUE!</v>
      </c>
      <c r="O2" t="s">
        <v>182</v>
      </c>
    </row>
    <row r="3" spans="1:15" ht="12.75" customHeight="1">
      <c r="A3" s="114"/>
      <c r="B3" s="124" t="s">
        <v>135</v>
      </c>
      <c r="C3" s="122"/>
      <c r="D3" s="122"/>
      <c r="E3" s="122"/>
      <c r="F3" s="122"/>
      <c r="G3" s="122"/>
      <c r="H3" s="122"/>
      <c r="I3" s="122"/>
      <c r="J3" s="122"/>
      <c r="K3" s="122"/>
      <c r="L3" s="115"/>
      <c r="N3" t="e">
        <v>#VALUE!</v>
      </c>
      <c r="O3" t="s">
        <v>183</v>
      </c>
    </row>
    <row r="4" spans="1:15" ht="12.75" customHeight="1">
      <c r="A4" s="114"/>
      <c r="B4" s="124" t="s">
        <v>136</v>
      </c>
      <c r="C4" s="122"/>
      <c r="D4" s="122"/>
      <c r="E4" s="122"/>
      <c r="F4" s="122"/>
      <c r="G4" s="122"/>
      <c r="H4" s="122"/>
      <c r="I4" s="122"/>
      <c r="J4" s="122"/>
      <c r="K4" s="122"/>
      <c r="L4" s="115"/>
    </row>
    <row r="5" spans="1:15" ht="12.75" customHeight="1">
      <c r="A5" s="114"/>
      <c r="B5" s="124" t="s">
        <v>137</v>
      </c>
      <c r="C5" s="122"/>
      <c r="D5" s="122"/>
      <c r="E5" s="122"/>
      <c r="F5" s="122"/>
      <c r="G5" s="122"/>
      <c r="H5" s="122"/>
      <c r="I5" s="122"/>
      <c r="J5" s="122"/>
      <c r="K5" s="122"/>
      <c r="L5" s="115"/>
    </row>
    <row r="6" spans="1:15" ht="12.75" customHeight="1">
      <c r="A6" s="114"/>
      <c r="B6" s="124" t="s">
        <v>138</v>
      </c>
      <c r="C6" s="122"/>
      <c r="D6" s="122"/>
      <c r="E6" s="122"/>
      <c r="F6" s="122"/>
      <c r="G6" s="122"/>
      <c r="H6" s="122"/>
      <c r="I6" s="122"/>
      <c r="J6" s="122"/>
      <c r="K6" s="122"/>
      <c r="L6" s="115"/>
    </row>
    <row r="7" spans="1:15" ht="12.75" customHeight="1">
      <c r="A7" s="114"/>
      <c r="B7" s="124" t="s">
        <v>139</v>
      </c>
      <c r="C7" s="122"/>
      <c r="D7" s="122"/>
      <c r="E7" s="122"/>
      <c r="F7" s="122"/>
      <c r="G7" s="122"/>
      <c r="H7" s="122"/>
      <c r="I7" s="122"/>
      <c r="J7" s="122"/>
      <c r="K7" s="122"/>
      <c r="L7" s="115"/>
    </row>
    <row r="8" spans="1:15" ht="12.75" customHeight="1">
      <c r="A8" s="114"/>
      <c r="B8" s="122"/>
      <c r="C8" s="122"/>
      <c r="D8" s="122"/>
      <c r="E8" s="122"/>
      <c r="F8" s="122"/>
      <c r="G8" s="122"/>
      <c r="H8" s="122"/>
      <c r="I8" s="122"/>
      <c r="J8" s="122"/>
      <c r="K8" s="122"/>
      <c r="L8" s="115"/>
    </row>
    <row r="9" spans="1:15" ht="12.75" customHeight="1">
      <c r="A9" s="114"/>
      <c r="B9" s="101" t="s">
        <v>0</v>
      </c>
      <c r="C9" s="102"/>
      <c r="D9" s="102"/>
      <c r="E9" s="102"/>
      <c r="F9" s="103"/>
      <c r="G9" s="98"/>
      <c r="H9" s="99" t="s">
        <v>7</v>
      </c>
      <c r="I9" s="122"/>
      <c r="J9" s="122"/>
      <c r="K9" s="99" t="s">
        <v>195</v>
      </c>
      <c r="L9" s="115"/>
    </row>
    <row r="10" spans="1:15" ht="15" customHeight="1">
      <c r="A10" s="114"/>
      <c r="B10" s="114" t="s">
        <v>710</v>
      </c>
      <c r="C10" s="122"/>
      <c r="D10" s="122"/>
      <c r="E10" s="122"/>
      <c r="F10" s="115"/>
      <c r="G10" s="116"/>
      <c r="H10" s="116" t="s">
        <v>710</v>
      </c>
      <c r="I10" s="122"/>
      <c r="J10" s="122"/>
      <c r="K10" s="147" t="str">
        <f>IF(Invoice!J10&lt;&gt;"",Invoice!J10,"")</f>
        <v/>
      </c>
      <c r="L10" s="115"/>
    </row>
    <row r="11" spans="1:15" ht="12.75" customHeight="1">
      <c r="A11" s="114"/>
      <c r="B11" s="114" t="s">
        <v>711</v>
      </c>
      <c r="C11" s="122"/>
      <c r="D11" s="122"/>
      <c r="E11" s="122"/>
      <c r="F11" s="115"/>
      <c r="G11" s="116"/>
      <c r="H11" s="116" t="s">
        <v>711</v>
      </c>
      <c r="I11" s="122"/>
      <c r="J11" s="122"/>
      <c r="K11" s="148"/>
      <c r="L11" s="115"/>
    </row>
    <row r="12" spans="1:15" ht="12.75" customHeight="1">
      <c r="A12" s="114"/>
      <c r="B12" s="114" t="s">
        <v>712</v>
      </c>
      <c r="C12" s="122"/>
      <c r="D12" s="122"/>
      <c r="E12" s="122"/>
      <c r="F12" s="115"/>
      <c r="G12" s="116"/>
      <c r="H12" s="116" t="s">
        <v>712</v>
      </c>
      <c r="I12" s="122"/>
      <c r="J12" s="122"/>
      <c r="K12" s="122"/>
      <c r="L12" s="115"/>
    </row>
    <row r="13" spans="1:15" ht="12.75" customHeight="1">
      <c r="A13" s="114"/>
      <c r="B13" s="114" t="s">
        <v>713</v>
      </c>
      <c r="C13" s="122"/>
      <c r="D13" s="122"/>
      <c r="E13" s="122"/>
      <c r="F13" s="115"/>
      <c r="G13" s="116"/>
      <c r="H13" s="116" t="s">
        <v>713</v>
      </c>
      <c r="I13" s="122"/>
      <c r="J13" s="122"/>
      <c r="K13" s="99" t="s">
        <v>11</v>
      </c>
      <c r="L13" s="115"/>
    </row>
    <row r="14" spans="1:15" ht="15" customHeight="1">
      <c r="A14" s="114"/>
      <c r="B14" s="114" t="s">
        <v>152</v>
      </c>
      <c r="C14" s="122"/>
      <c r="D14" s="122"/>
      <c r="E14" s="122"/>
      <c r="F14" s="115"/>
      <c r="G14" s="116"/>
      <c r="H14" s="116" t="s">
        <v>152</v>
      </c>
      <c r="I14" s="122"/>
      <c r="J14" s="122"/>
      <c r="K14" s="149">
        <f>Invoice!J14</f>
        <v>45362</v>
      </c>
      <c r="L14" s="115"/>
    </row>
    <row r="15" spans="1:15" ht="15" customHeight="1">
      <c r="A15" s="114"/>
      <c r="B15" s="6" t="s">
        <v>6</v>
      </c>
      <c r="C15" s="7"/>
      <c r="D15" s="7"/>
      <c r="E15" s="7"/>
      <c r="F15" s="8"/>
      <c r="G15" s="116"/>
      <c r="H15" s="9" t="s">
        <v>6</v>
      </c>
      <c r="I15" s="122"/>
      <c r="J15" s="122"/>
      <c r="K15" s="150"/>
      <c r="L15" s="115"/>
    </row>
    <row r="16" spans="1:15" ht="15" customHeight="1">
      <c r="A16" s="114"/>
      <c r="B16" s="122"/>
      <c r="C16" s="122"/>
      <c r="D16" s="122"/>
      <c r="E16" s="122"/>
      <c r="F16" s="122"/>
      <c r="G16" s="122"/>
      <c r="H16" s="122"/>
      <c r="I16" s="126" t="s">
        <v>142</v>
      </c>
      <c r="J16" s="126" t="s">
        <v>142</v>
      </c>
      <c r="K16" s="132">
        <v>42020</v>
      </c>
      <c r="L16" s="115"/>
    </row>
    <row r="17" spans="1:12" ht="12.75" customHeight="1">
      <c r="A17" s="114"/>
      <c r="B17" s="122" t="s">
        <v>714</v>
      </c>
      <c r="C17" s="122"/>
      <c r="D17" s="122"/>
      <c r="E17" s="122"/>
      <c r="F17" s="122"/>
      <c r="G17" s="122"/>
      <c r="H17" s="122"/>
      <c r="I17" s="126" t="s">
        <v>143</v>
      </c>
      <c r="J17" s="126" t="s">
        <v>143</v>
      </c>
      <c r="K17" s="132" t="str">
        <f>IF(Invoice!J17&lt;&gt;"",Invoice!J17,"")</f>
        <v/>
      </c>
      <c r="L17" s="115"/>
    </row>
    <row r="18" spans="1:12" ht="18" customHeight="1">
      <c r="A18" s="114"/>
      <c r="B18" s="122" t="s">
        <v>715</v>
      </c>
      <c r="C18" s="122"/>
      <c r="D18" s="122"/>
      <c r="E18" s="122"/>
      <c r="F18" s="122"/>
      <c r="G18" s="122"/>
      <c r="H18" s="122"/>
      <c r="I18" s="125" t="s">
        <v>258</v>
      </c>
      <c r="J18" s="125" t="s">
        <v>258</v>
      </c>
      <c r="K18" s="104" t="s">
        <v>276</v>
      </c>
      <c r="L18" s="115"/>
    </row>
    <row r="19" spans="1:12" ht="12.75" customHeight="1">
      <c r="A19" s="114"/>
      <c r="B19" s="122"/>
      <c r="C19" s="123"/>
      <c r="D19" s="123"/>
      <c r="E19" s="122"/>
      <c r="F19" s="122"/>
      <c r="G19" s="122"/>
      <c r="H19" s="122"/>
      <c r="I19" s="122"/>
      <c r="J19" s="122"/>
      <c r="K19" s="122"/>
      <c r="L19" s="115"/>
    </row>
    <row r="20" spans="1:12" ht="12.75" customHeight="1">
      <c r="A20" s="114"/>
      <c r="B20" s="100" t="s">
        <v>197</v>
      </c>
      <c r="C20" s="100" t="s">
        <v>283</v>
      </c>
      <c r="D20" s="100" t="s">
        <v>284</v>
      </c>
      <c r="E20" s="117"/>
      <c r="F20" s="151"/>
      <c r="G20" s="152"/>
      <c r="H20" s="100"/>
      <c r="I20" s="100"/>
      <c r="J20" s="100"/>
      <c r="K20" s="100"/>
      <c r="L20" s="115"/>
    </row>
    <row r="21" spans="1:12" ht="12.75" customHeight="1">
      <c r="A21" s="114"/>
      <c r="B21" s="105"/>
      <c r="C21" s="105"/>
      <c r="D21" s="105"/>
      <c r="E21" s="106"/>
      <c r="F21" s="157"/>
      <c r="G21" s="158"/>
      <c r="H21" s="105" t="s">
        <v>141</v>
      </c>
      <c r="I21" s="105"/>
      <c r="J21" s="105"/>
      <c r="K21" s="105"/>
      <c r="L21" s="115"/>
    </row>
    <row r="22" spans="1:12" ht="12.75" customHeight="1">
      <c r="A22" s="114"/>
      <c r="B22" s="107" t="str">
        <f>'Tax Invoice'!D18</f>
        <v>Qty</v>
      </c>
      <c r="C22" s="10" t="s">
        <v>199</v>
      </c>
      <c r="D22" s="10" t="s">
        <v>717</v>
      </c>
      <c r="E22" s="118" t="s">
        <v>716</v>
      </c>
      <c r="F22" s="155" t="s">
        <v>200</v>
      </c>
      <c r="G22" s="156"/>
      <c r="H22" s="11" t="s">
        <v>201</v>
      </c>
      <c r="I22" s="14" t="e">
        <f t="shared" ref="I22:I53" si="0">J22*$N$1</f>
        <v>#VALUE!</v>
      </c>
      <c r="J22" s="14" t="s">
        <v>169</v>
      </c>
      <c r="K22" s="109" t="e">
        <f t="shared" ref="K22:K53" si="1">I22*B22</f>
        <v>#VALUE!</v>
      </c>
      <c r="L22" s="115"/>
    </row>
    <row r="23" spans="1:12" ht="102" customHeight="1">
      <c r="A23" s="114"/>
      <c r="B23" s="107">
        <f>'Tax Invoice'!D19</f>
        <v>6</v>
      </c>
      <c r="C23" s="10" t="s">
        <v>717</v>
      </c>
      <c r="D23" s="10" t="s">
        <v>720</v>
      </c>
      <c r="E23" s="118" t="s">
        <v>718</v>
      </c>
      <c r="F23" s="155" t="s">
        <v>25</v>
      </c>
      <c r="G23" s="156"/>
      <c r="H23" s="11" t="s">
        <v>583</v>
      </c>
      <c r="I23" s="14" t="e">
        <f t="shared" si="0"/>
        <v>#VALUE!</v>
      </c>
      <c r="J23" s="14" t="s">
        <v>719</v>
      </c>
      <c r="K23" s="109" t="e">
        <f t="shared" si="1"/>
        <v>#VALUE!</v>
      </c>
      <c r="L23" s="115"/>
    </row>
    <row r="24" spans="1:12" ht="89.25" customHeight="1">
      <c r="A24" s="114"/>
      <c r="B24" s="107">
        <f>'Tax Invoice'!D20</f>
        <v>10</v>
      </c>
      <c r="C24" s="10" t="s">
        <v>720</v>
      </c>
      <c r="D24" s="10" t="s">
        <v>720</v>
      </c>
      <c r="E24" s="118" t="s">
        <v>721</v>
      </c>
      <c r="F24" s="155" t="s">
        <v>722</v>
      </c>
      <c r="G24" s="156"/>
      <c r="H24" s="11" t="s">
        <v>23</v>
      </c>
      <c r="I24" s="14" t="e">
        <f t="shared" si="0"/>
        <v>#VALUE!</v>
      </c>
      <c r="J24" s="14" t="s">
        <v>723</v>
      </c>
      <c r="K24" s="109" t="e">
        <f t="shared" si="1"/>
        <v>#VALUE!</v>
      </c>
      <c r="L24" s="115"/>
    </row>
    <row r="25" spans="1:12" ht="89.25" customHeight="1">
      <c r="A25" s="114"/>
      <c r="B25" s="107">
        <f>'Tax Invoice'!D21</f>
        <v>30</v>
      </c>
      <c r="C25" s="10" t="s">
        <v>720</v>
      </c>
      <c r="D25" s="10" t="s">
        <v>507</v>
      </c>
      <c r="E25" s="118" t="s">
        <v>724</v>
      </c>
      <c r="F25" s="155" t="s">
        <v>722</v>
      </c>
      <c r="G25" s="156"/>
      <c r="H25" s="11" t="s">
        <v>26</v>
      </c>
      <c r="I25" s="14" t="e">
        <f t="shared" si="0"/>
        <v>#VALUE!</v>
      </c>
      <c r="J25" s="14" t="s">
        <v>723</v>
      </c>
      <c r="K25" s="109" t="e">
        <f t="shared" si="1"/>
        <v>#VALUE!</v>
      </c>
      <c r="L25" s="115"/>
    </row>
    <row r="26" spans="1:12" ht="89.25" customHeight="1">
      <c r="A26" s="114"/>
      <c r="B26" s="107">
        <f>'Tax Invoice'!D22</f>
        <v>2</v>
      </c>
      <c r="C26" s="10" t="s">
        <v>507</v>
      </c>
      <c r="D26" s="10" t="s">
        <v>727</v>
      </c>
      <c r="E26" s="118" t="s">
        <v>725</v>
      </c>
      <c r="F26" s="155" t="s">
        <v>294</v>
      </c>
      <c r="G26" s="156"/>
      <c r="H26" s="11" t="s">
        <v>210</v>
      </c>
      <c r="I26" s="14" t="e">
        <f t="shared" si="0"/>
        <v>#VALUE!</v>
      </c>
      <c r="J26" s="14" t="s">
        <v>726</v>
      </c>
      <c r="K26" s="109" t="e">
        <f t="shared" si="1"/>
        <v>#VALUE!</v>
      </c>
      <c r="L26" s="115"/>
    </row>
    <row r="27" spans="1:12" ht="63.75" customHeight="1">
      <c r="A27" s="114"/>
      <c r="B27" s="107">
        <f>'Tax Invoice'!D23</f>
        <v>0</v>
      </c>
      <c r="C27" s="10" t="s">
        <v>727</v>
      </c>
      <c r="D27" s="10" t="s">
        <v>104</v>
      </c>
      <c r="E27" s="118" t="s">
        <v>728</v>
      </c>
      <c r="F27" s="155" t="s">
        <v>27</v>
      </c>
      <c r="G27" s="156"/>
      <c r="H27" s="11"/>
      <c r="I27" s="14" t="e">
        <f t="shared" si="0"/>
        <v>#VALUE!</v>
      </c>
      <c r="J27" s="14" t="s">
        <v>729</v>
      </c>
      <c r="K27" s="109" t="e">
        <f t="shared" si="1"/>
        <v>#VALUE!</v>
      </c>
      <c r="L27" s="115"/>
    </row>
    <row r="28" spans="1:12" ht="76.5" customHeight="1">
      <c r="A28" s="114"/>
      <c r="B28" s="107">
        <f>'Tax Invoice'!D24</f>
        <v>0</v>
      </c>
      <c r="C28" s="10" t="s">
        <v>104</v>
      </c>
      <c r="D28" s="10" t="s">
        <v>104</v>
      </c>
      <c r="E28" s="118" t="s">
        <v>730</v>
      </c>
      <c r="F28" s="155" t="s">
        <v>67</v>
      </c>
      <c r="G28" s="156"/>
      <c r="H28" s="11"/>
      <c r="I28" s="14" t="e">
        <f t="shared" si="0"/>
        <v>#VALUE!</v>
      </c>
      <c r="J28" s="14" t="s">
        <v>731</v>
      </c>
      <c r="K28" s="109" t="e">
        <f t="shared" si="1"/>
        <v>#VALUE!</v>
      </c>
      <c r="L28" s="115"/>
    </row>
    <row r="29" spans="1:12" ht="76.5" customHeight="1">
      <c r="A29" s="114"/>
      <c r="B29" s="107">
        <f>'Tax Invoice'!D25</f>
        <v>0</v>
      </c>
      <c r="C29" s="10" t="s">
        <v>104</v>
      </c>
      <c r="D29" s="10" t="s">
        <v>733</v>
      </c>
      <c r="E29" s="118" t="s">
        <v>732</v>
      </c>
      <c r="F29" s="155" t="s">
        <v>26</v>
      </c>
      <c r="G29" s="156"/>
      <c r="H29" s="11"/>
      <c r="I29" s="14" t="e">
        <f t="shared" si="0"/>
        <v>#VALUE!</v>
      </c>
      <c r="J29" s="14" t="s">
        <v>731</v>
      </c>
      <c r="K29" s="109" t="e">
        <f t="shared" si="1"/>
        <v>#VALUE!</v>
      </c>
      <c r="L29" s="115"/>
    </row>
    <row r="30" spans="1:12" ht="63.75" customHeight="1">
      <c r="A30" s="114"/>
      <c r="B30" s="107">
        <f>'Tax Invoice'!D26</f>
        <v>0</v>
      </c>
      <c r="C30" s="10" t="s">
        <v>733</v>
      </c>
      <c r="D30" s="10" t="s">
        <v>733</v>
      </c>
      <c r="E30" s="118" t="s">
        <v>734</v>
      </c>
      <c r="F30" s="155" t="s">
        <v>23</v>
      </c>
      <c r="G30" s="156"/>
      <c r="H30" s="11"/>
      <c r="I30" s="14" t="e">
        <f t="shared" si="0"/>
        <v>#VALUE!</v>
      </c>
      <c r="J30" s="14" t="s">
        <v>735</v>
      </c>
      <c r="K30" s="109" t="e">
        <f t="shared" si="1"/>
        <v>#VALUE!</v>
      </c>
      <c r="L30" s="115"/>
    </row>
    <row r="31" spans="1:12" ht="63.75" customHeight="1">
      <c r="A31" s="114"/>
      <c r="B31" s="107">
        <f>'Tax Invoice'!D27</f>
        <v>0</v>
      </c>
      <c r="C31" s="10" t="s">
        <v>733</v>
      </c>
      <c r="D31" s="10" t="s">
        <v>733</v>
      </c>
      <c r="E31" s="118" t="s">
        <v>736</v>
      </c>
      <c r="F31" s="155" t="s">
        <v>25</v>
      </c>
      <c r="G31" s="156"/>
      <c r="H31" s="11"/>
      <c r="I31" s="14" t="e">
        <f t="shared" si="0"/>
        <v>#VALUE!</v>
      </c>
      <c r="J31" s="14" t="s">
        <v>735</v>
      </c>
      <c r="K31" s="109" t="e">
        <f t="shared" si="1"/>
        <v>#VALUE!</v>
      </c>
      <c r="L31" s="115"/>
    </row>
    <row r="32" spans="1:12" ht="63.75" customHeight="1">
      <c r="A32" s="114"/>
      <c r="B32" s="107">
        <f>'Tax Invoice'!D28</f>
        <v>0</v>
      </c>
      <c r="C32" s="10" t="s">
        <v>733</v>
      </c>
      <c r="D32" s="10" t="s">
        <v>738</v>
      </c>
      <c r="E32" s="118" t="s">
        <v>737</v>
      </c>
      <c r="F32" s="155" t="s">
        <v>26</v>
      </c>
      <c r="G32" s="156"/>
      <c r="H32" s="11"/>
      <c r="I32" s="14" t="e">
        <f t="shared" si="0"/>
        <v>#VALUE!</v>
      </c>
      <c r="J32" s="14" t="s">
        <v>735</v>
      </c>
      <c r="K32" s="109" t="e">
        <f t="shared" si="1"/>
        <v>#VALUE!</v>
      </c>
      <c r="L32" s="115"/>
    </row>
    <row r="33" spans="1:12" ht="63.75" customHeight="1">
      <c r="A33" s="114"/>
      <c r="B33" s="107">
        <f>'Tax Invoice'!D29</f>
        <v>0</v>
      </c>
      <c r="C33" s="10" t="s">
        <v>738</v>
      </c>
      <c r="D33" s="10" t="s">
        <v>738</v>
      </c>
      <c r="E33" s="118" t="s">
        <v>739</v>
      </c>
      <c r="F33" s="155" t="s">
        <v>23</v>
      </c>
      <c r="G33" s="156"/>
      <c r="H33" s="11"/>
      <c r="I33" s="14" t="e">
        <f t="shared" si="0"/>
        <v>#VALUE!</v>
      </c>
      <c r="J33" s="14" t="s">
        <v>740</v>
      </c>
      <c r="K33" s="109" t="e">
        <f t="shared" si="1"/>
        <v>#VALUE!</v>
      </c>
      <c r="L33" s="115"/>
    </row>
    <row r="34" spans="1:12" ht="63.75" customHeight="1">
      <c r="A34" s="114"/>
      <c r="B34" s="107">
        <f>'Tax Invoice'!D30</f>
        <v>0</v>
      </c>
      <c r="C34" s="10" t="s">
        <v>738</v>
      </c>
      <c r="D34" s="10" t="s">
        <v>738</v>
      </c>
      <c r="E34" s="118" t="s">
        <v>741</v>
      </c>
      <c r="F34" s="155" t="s">
        <v>25</v>
      </c>
      <c r="G34" s="156"/>
      <c r="H34" s="11"/>
      <c r="I34" s="14" t="e">
        <f t="shared" si="0"/>
        <v>#VALUE!</v>
      </c>
      <c r="J34" s="14" t="s">
        <v>740</v>
      </c>
      <c r="K34" s="109" t="e">
        <f t="shared" si="1"/>
        <v>#VALUE!</v>
      </c>
      <c r="L34" s="115"/>
    </row>
    <row r="35" spans="1:12" ht="63.75" customHeight="1">
      <c r="A35" s="114"/>
      <c r="B35" s="107">
        <f>'Tax Invoice'!D31</f>
        <v>0</v>
      </c>
      <c r="C35" s="10" t="s">
        <v>738</v>
      </c>
      <c r="D35" s="10" t="s">
        <v>743</v>
      </c>
      <c r="E35" s="118" t="s">
        <v>742</v>
      </c>
      <c r="F35" s="155" t="s">
        <v>26</v>
      </c>
      <c r="G35" s="156"/>
      <c r="H35" s="11"/>
      <c r="I35" s="14" t="e">
        <f t="shared" si="0"/>
        <v>#VALUE!</v>
      </c>
      <c r="J35" s="14" t="s">
        <v>740</v>
      </c>
      <c r="K35" s="109" t="e">
        <f t="shared" si="1"/>
        <v>#VALUE!</v>
      </c>
      <c r="L35" s="115"/>
    </row>
    <row r="36" spans="1:12" ht="102" customHeight="1">
      <c r="A36" s="114"/>
      <c r="B36" s="107">
        <f>'Tax Invoice'!D32</f>
        <v>0</v>
      </c>
      <c r="C36" s="10" t="s">
        <v>743</v>
      </c>
      <c r="D36" s="10" t="s">
        <v>743</v>
      </c>
      <c r="E36" s="118" t="s">
        <v>744</v>
      </c>
      <c r="F36" s="155" t="s">
        <v>23</v>
      </c>
      <c r="G36" s="156"/>
      <c r="H36" s="11" t="s">
        <v>272</v>
      </c>
      <c r="I36" s="14" t="e">
        <f t="shared" si="0"/>
        <v>#VALUE!</v>
      </c>
      <c r="J36" s="14" t="s">
        <v>745</v>
      </c>
      <c r="K36" s="109" t="e">
        <f t="shared" si="1"/>
        <v>#VALUE!</v>
      </c>
      <c r="L36" s="115"/>
    </row>
    <row r="37" spans="1:12" ht="102" customHeight="1">
      <c r="A37" s="114"/>
      <c r="B37" s="107">
        <f>'Tax Invoice'!D33</f>
        <v>0</v>
      </c>
      <c r="C37" s="10" t="s">
        <v>743</v>
      </c>
      <c r="D37" s="10" t="s">
        <v>743</v>
      </c>
      <c r="E37" s="118" t="s">
        <v>746</v>
      </c>
      <c r="F37" s="155" t="s">
        <v>25</v>
      </c>
      <c r="G37" s="156"/>
      <c r="H37" s="11" t="s">
        <v>272</v>
      </c>
      <c r="I37" s="14" t="e">
        <f t="shared" si="0"/>
        <v>#VALUE!</v>
      </c>
      <c r="J37" s="14" t="s">
        <v>745</v>
      </c>
      <c r="K37" s="109" t="e">
        <f t="shared" si="1"/>
        <v>#VALUE!</v>
      </c>
      <c r="L37" s="115"/>
    </row>
    <row r="38" spans="1:12" ht="102" customHeight="1">
      <c r="A38" s="114"/>
      <c r="B38" s="107">
        <f>'Tax Invoice'!D34</f>
        <v>0</v>
      </c>
      <c r="C38" s="10" t="s">
        <v>743</v>
      </c>
      <c r="D38" s="10" t="s">
        <v>748</v>
      </c>
      <c r="E38" s="118" t="s">
        <v>747</v>
      </c>
      <c r="F38" s="155" t="s">
        <v>26</v>
      </c>
      <c r="G38" s="156"/>
      <c r="H38" s="11" t="s">
        <v>272</v>
      </c>
      <c r="I38" s="14" t="e">
        <f t="shared" si="0"/>
        <v>#VALUE!</v>
      </c>
      <c r="J38" s="14" t="s">
        <v>745</v>
      </c>
      <c r="K38" s="109" t="e">
        <f t="shared" si="1"/>
        <v>#VALUE!</v>
      </c>
      <c r="L38" s="115"/>
    </row>
    <row r="39" spans="1:12" ht="102" customHeight="1">
      <c r="A39" s="114"/>
      <c r="B39" s="107">
        <f>'Tax Invoice'!D35</f>
        <v>0</v>
      </c>
      <c r="C39" s="10" t="s">
        <v>748</v>
      </c>
      <c r="D39" s="10" t="s">
        <v>748</v>
      </c>
      <c r="E39" s="118" t="s">
        <v>749</v>
      </c>
      <c r="F39" s="155" t="s">
        <v>23</v>
      </c>
      <c r="G39" s="156"/>
      <c r="H39" s="11" t="s">
        <v>272</v>
      </c>
      <c r="I39" s="14" t="e">
        <f t="shared" si="0"/>
        <v>#VALUE!</v>
      </c>
      <c r="J39" s="14" t="s">
        <v>750</v>
      </c>
      <c r="K39" s="109" t="e">
        <f t="shared" si="1"/>
        <v>#VALUE!</v>
      </c>
      <c r="L39" s="115"/>
    </row>
    <row r="40" spans="1:12" ht="102" customHeight="1">
      <c r="A40" s="114"/>
      <c r="B40" s="107">
        <f>'Tax Invoice'!D36</f>
        <v>0</v>
      </c>
      <c r="C40" s="10" t="s">
        <v>748</v>
      </c>
      <c r="D40" s="10" t="s">
        <v>748</v>
      </c>
      <c r="E40" s="118" t="s">
        <v>751</v>
      </c>
      <c r="F40" s="155" t="s">
        <v>25</v>
      </c>
      <c r="G40" s="156"/>
      <c r="H40" s="11" t="s">
        <v>272</v>
      </c>
      <c r="I40" s="14" t="e">
        <f t="shared" si="0"/>
        <v>#VALUE!</v>
      </c>
      <c r="J40" s="14" t="s">
        <v>750</v>
      </c>
      <c r="K40" s="109" t="e">
        <f t="shared" si="1"/>
        <v>#VALUE!</v>
      </c>
      <c r="L40" s="115"/>
    </row>
    <row r="41" spans="1:12" ht="102" customHeight="1">
      <c r="A41" s="114"/>
      <c r="B41" s="107">
        <f>'Tax Invoice'!D37</f>
        <v>0</v>
      </c>
      <c r="C41" s="10" t="s">
        <v>748</v>
      </c>
      <c r="D41" s="10" t="s">
        <v>753</v>
      </c>
      <c r="E41" s="118" t="s">
        <v>752</v>
      </c>
      <c r="F41" s="155" t="s">
        <v>26</v>
      </c>
      <c r="G41" s="156"/>
      <c r="H41" s="11" t="s">
        <v>272</v>
      </c>
      <c r="I41" s="14" t="e">
        <f t="shared" si="0"/>
        <v>#VALUE!</v>
      </c>
      <c r="J41" s="14" t="s">
        <v>750</v>
      </c>
      <c r="K41" s="109" t="e">
        <f t="shared" si="1"/>
        <v>#VALUE!</v>
      </c>
      <c r="L41" s="115"/>
    </row>
    <row r="42" spans="1:12" ht="114.75" customHeight="1">
      <c r="A42" s="114"/>
      <c r="B42" s="107">
        <f>'Tax Invoice'!D38</f>
        <v>0</v>
      </c>
      <c r="C42" s="10" t="s">
        <v>753</v>
      </c>
      <c r="D42" s="10" t="s">
        <v>756</v>
      </c>
      <c r="E42" s="118" t="s">
        <v>754</v>
      </c>
      <c r="F42" s="155" t="s">
        <v>35</v>
      </c>
      <c r="G42" s="156"/>
      <c r="H42" s="11" t="s">
        <v>273</v>
      </c>
      <c r="I42" s="14" t="e">
        <f t="shared" si="0"/>
        <v>#VALUE!</v>
      </c>
      <c r="J42" s="14" t="s">
        <v>755</v>
      </c>
      <c r="K42" s="109" t="e">
        <f t="shared" si="1"/>
        <v>#VALUE!</v>
      </c>
      <c r="L42" s="115"/>
    </row>
    <row r="43" spans="1:12" ht="102" customHeight="1">
      <c r="A43" s="114"/>
      <c r="B43" s="107">
        <f>'Tax Invoice'!D39</f>
        <v>0</v>
      </c>
      <c r="C43" s="10" t="s">
        <v>756</v>
      </c>
      <c r="D43" s="10" t="s">
        <v>756</v>
      </c>
      <c r="E43" s="118" t="s">
        <v>757</v>
      </c>
      <c r="F43" s="155" t="s">
        <v>273</v>
      </c>
      <c r="G43" s="156"/>
      <c r="H43" s="11"/>
      <c r="I43" s="14" t="e">
        <f t="shared" si="0"/>
        <v>#VALUE!</v>
      </c>
      <c r="J43" s="14" t="s">
        <v>969</v>
      </c>
      <c r="K43" s="109" t="e">
        <f t="shared" si="1"/>
        <v>#VALUE!</v>
      </c>
      <c r="L43" s="115"/>
    </row>
    <row r="44" spans="1:12" ht="102" customHeight="1">
      <c r="A44" s="114"/>
      <c r="B44" s="107">
        <f>'Tax Invoice'!D40</f>
        <v>0</v>
      </c>
      <c r="C44" s="10" t="s">
        <v>756</v>
      </c>
      <c r="D44" s="10" t="s">
        <v>756</v>
      </c>
      <c r="E44" s="118" t="s">
        <v>758</v>
      </c>
      <c r="F44" s="155" t="s">
        <v>110</v>
      </c>
      <c r="G44" s="156"/>
      <c r="H44" s="11"/>
      <c r="I44" s="14" t="e">
        <f t="shared" si="0"/>
        <v>#VALUE!</v>
      </c>
      <c r="J44" s="14" t="s">
        <v>969</v>
      </c>
      <c r="K44" s="109" t="e">
        <f t="shared" si="1"/>
        <v>#VALUE!</v>
      </c>
      <c r="L44" s="115"/>
    </row>
    <row r="45" spans="1:12" ht="102" customHeight="1">
      <c r="A45" s="114"/>
      <c r="B45" s="107">
        <f>'Tax Invoice'!D41</f>
        <v>0</v>
      </c>
      <c r="C45" s="10" t="s">
        <v>756</v>
      </c>
      <c r="D45" s="10" t="s">
        <v>756</v>
      </c>
      <c r="E45" s="118" t="s">
        <v>759</v>
      </c>
      <c r="F45" s="155" t="s">
        <v>673</v>
      </c>
      <c r="G45" s="156"/>
      <c r="H45" s="11"/>
      <c r="I45" s="14" t="e">
        <f t="shared" si="0"/>
        <v>#VALUE!</v>
      </c>
      <c r="J45" s="14" t="s">
        <v>969</v>
      </c>
      <c r="K45" s="109" t="e">
        <f t="shared" si="1"/>
        <v>#VALUE!</v>
      </c>
      <c r="L45" s="115"/>
    </row>
    <row r="46" spans="1:12" ht="102" customHeight="1">
      <c r="A46" s="114"/>
      <c r="B46" s="107">
        <f>'Tax Invoice'!D42</f>
        <v>0</v>
      </c>
      <c r="C46" s="10" t="s">
        <v>756</v>
      </c>
      <c r="D46" s="10" t="s">
        <v>756</v>
      </c>
      <c r="E46" s="118" t="s">
        <v>760</v>
      </c>
      <c r="F46" s="155" t="s">
        <v>761</v>
      </c>
      <c r="G46" s="156"/>
      <c r="H46" s="11"/>
      <c r="I46" s="14" t="e">
        <f t="shared" si="0"/>
        <v>#VALUE!</v>
      </c>
      <c r="J46" s="14" t="s">
        <v>969</v>
      </c>
      <c r="K46" s="109" t="e">
        <f t="shared" si="1"/>
        <v>#VALUE!</v>
      </c>
      <c r="L46" s="115"/>
    </row>
    <row r="47" spans="1:12" ht="102" customHeight="1">
      <c r="A47" s="114"/>
      <c r="B47" s="107">
        <f>'Tax Invoice'!D43</f>
        <v>0</v>
      </c>
      <c r="C47" s="10" t="s">
        <v>756</v>
      </c>
      <c r="D47" s="10" t="s">
        <v>764</v>
      </c>
      <c r="E47" s="118" t="s">
        <v>762</v>
      </c>
      <c r="F47" s="155" t="s">
        <v>763</v>
      </c>
      <c r="G47" s="156"/>
      <c r="H47" s="11"/>
      <c r="I47" s="14" t="e">
        <f t="shared" si="0"/>
        <v>#VALUE!</v>
      </c>
      <c r="J47" s="14" t="s">
        <v>969</v>
      </c>
      <c r="K47" s="109" t="e">
        <f t="shared" si="1"/>
        <v>#VALUE!</v>
      </c>
      <c r="L47" s="115"/>
    </row>
    <row r="48" spans="1:12" ht="102" customHeight="1">
      <c r="A48" s="114"/>
      <c r="B48" s="107">
        <f>'Tax Invoice'!D44</f>
        <v>0</v>
      </c>
      <c r="C48" s="10" t="s">
        <v>764</v>
      </c>
      <c r="D48" s="10" t="s">
        <v>764</v>
      </c>
      <c r="E48" s="118" t="s">
        <v>765</v>
      </c>
      <c r="F48" s="155" t="s">
        <v>23</v>
      </c>
      <c r="G48" s="156"/>
      <c r="H48" s="11" t="s">
        <v>761</v>
      </c>
      <c r="I48" s="14" t="e">
        <f t="shared" si="0"/>
        <v>#VALUE!</v>
      </c>
      <c r="J48" s="14" t="s">
        <v>766</v>
      </c>
      <c r="K48" s="109" t="e">
        <f t="shared" si="1"/>
        <v>#VALUE!</v>
      </c>
      <c r="L48" s="115"/>
    </row>
    <row r="49" spans="1:12" ht="102" customHeight="1">
      <c r="A49" s="114"/>
      <c r="B49" s="107">
        <f>'Tax Invoice'!D45</f>
        <v>0</v>
      </c>
      <c r="C49" s="10" t="s">
        <v>764</v>
      </c>
      <c r="D49" s="10" t="s">
        <v>764</v>
      </c>
      <c r="E49" s="118" t="s">
        <v>767</v>
      </c>
      <c r="F49" s="155" t="s">
        <v>25</v>
      </c>
      <c r="G49" s="156"/>
      <c r="H49" s="11" t="s">
        <v>761</v>
      </c>
      <c r="I49" s="14" t="e">
        <f t="shared" si="0"/>
        <v>#VALUE!</v>
      </c>
      <c r="J49" s="14" t="s">
        <v>766</v>
      </c>
      <c r="K49" s="109" t="e">
        <f t="shared" si="1"/>
        <v>#VALUE!</v>
      </c>
      <c r="L49" s="115"/>
    </row>
    <row r="50" spans="1:12" ht="102" customHeight="1">
      <c r="A50" s="114"/>
      <c r="B50" s="107">
        <f>'Tax Invoice'!D46</f>
        <v>0</v>
      </c>
      <c r="C50" s="10" t="s">
        <v>764</v>
      </c>
      <c r="D50" s="10" t="s">
        <v>769</v>
      </c>
      <c r="E50" s="118" t="s">
        <v>768</v>
      </c>
      <c r="F50" s="155" t="s">
        <v>26</v>
      </c>
      <c r="G50" s="156"/>
      <c r="H50" s="11" t="s">
        <v>761</v>
      </c>
      <c r="I50" s="14" t="e">
        <f t="shared" si="0"/>
        <v>#VALUE!</v>
      </c>
      <c r="J50" s="14" t="s">
        <v>766</v>
      </c>
      <c r="K50" s="109" t="e">
        <f t="shared" si="1"/>
        <v>#VALUE!</v>
      </c>
      <c r="L50" s="115"/>
    </row>
    <row r="51" spans="1:12" ht="127.5" customHeight="1">
      <c r="A51" s="114"/>
      <c r="B51" s="107">
        <f>'Tax Invoice'!D47</f>
        <v>0</v>
      </c>
      <c r="C51" s="10" t="s">
        <v>769</v>
      </c>
      <c r="D51" s="10" t="s">
        <v>498</v>
      </c>
      <c r="E51" s="118" t="s">
        <v>770</v>
      </c>
      <c r="F51" s="155" t="s">
        <v>25</v>
      </c>
      <c r="G51" s="156"/>
      <c r="H51" s="11" t="s">
        <v>273</v>
      </c>
      <c r="I51" s="14" t="e">
        <f t="shared" si="0"/>
        <v>#VALUE!</v>
      </c>
      <c r="J51" s="14" t="s">
        <v>771</v>
      </c>
      <c r="K51" s="109" t="e">
        <f t="shared" si="1"/>
        <v>#VALUE!</v>
      </c>
      <c r="L51" s="115"/>
    </row>
    <row r="52" spans="1:12" ht="102" customHeight="1">
      <c r="A52" s="114"/>
      <c r="B52" s="107">
        <f>'Tax Invoice'!D48</f>
        <v>0</v>
      </c>
      <c r="C52" s="10" t="s">
        <v>498</v>
      </c>
      <c r="D52" s="10" t="s">
        <v>498</v>
      </c>
      <c r="E52" s="118" t="s">
        <v>772</v>
      </c>
      <c r="F52" s="155" t="s">
        <v>298</v>
      </c>
      <c r="G52" s="156"/>
      <c r="H52" s="11" t="s">
        <v>265</v>
      </c>
      <c r="I52" s="14" t="e">
        <f t="shared" si="0"/>
        <v>#VALUE!</v>
      </c>
      <c r="J52" s="14" t="s">
        <v>500</v>
      </c>
      <c r="K52" s="109" t="e">
        <f t="shared" si="1"/>
        <v>#VALUE!</v>
      </c>
      <c r="L52" s="115"/>
    </row>
    <row r="53" spans="1:12" ht="102" customHeight="1">
      <c r="A53" s="114"/>
      <c r="B53" s="107">
        <f>'Tax Invoice'!D49</f>
        <v>0</v>
      </c>
      <c r="C53" s="10" t="s">
        <v>498</v>
      </c>
      <c r="D53" s="10" t="s">
        <v>498</v>
      </c>
      <c r="E53" s="118" t="s">
        <v>773</v>
      </c>
      <c r="F53" s="155" t="s">
        <v>294</v>
      </c>
      <c r="G53" s="156"/>
      <c r="H53" s="11" t="s">
        <v>239</v>
      </c>
      <c r="I53" s="14" t="e">
        <f t="shared" si="0"/>
        <v>#VALUE!</v>
      </c>
      <c r="J53" s="14" t="s">
        <v>500</v>
      </c>
      <c r="K53" s="109" t="e">
        <f t="shared" si="1"/>
        <v>#VALUE!</v>
      </c>
      <c r="L53" s="115"/>
    </row>
    <row r="54" spans="1:12" ht="102" customHeight="1">
      <c r="A54" s="114"/>
      <c r="B54" s="107">
        <f>'Tax Invoice'!D50</f>
        <v>0</v>
      </c>
      <c r="C54" s="10" t="s">
        <v>498</v>
      </c>
      <c r="D54" s="10" t="s">
        <v>498</v>
      </c>
      <c r="E54" s="118" t="s">
        <v>774</v>
      </c>
      <c r="F54" s="155" t="s">
        <v>294</v>
      </c>
      <c r="G54" s="156"/>
      <c r="H54" s="11" t="s">
        <v>775</v>
      </c>
      <c r="I54" s="14" t="e">
        <f t="shared" ref="I54:I85" si="2">J54*$N$1</f>
        <v>#VALUE!</v>
      </c>
      <c r="J54" s="14" t="s">
        <v>500</v>
      </c>
      <c r="K54" s="109" t="e">
        <f t="shared" ref="K54:K85" si="3">I54*B54</f>
        <v>#VALUE!</v>
      </c>
      <c r="L54" s="115"/>
    </row>
    <row r="55" spans="1:12" ht="102" customHeight="1">
      <c r="A55" s="114"/>
      <c r="B55" s="107">
        <f>'Tax Invoice'!D51</f>
        <v>0</v>
      </c>
      <c r="C55" s="10" t="s">
        <v>498</v>
      </c>
      <c r="D55" s="10" t="s">
        <v>498</v>
      </c>
      <c r="E55" s="118" t="s">
        <v>776</v>
      </c>
      <c r="F55" s="155" t="s">
        <v>314</v>
      </c>
      <c r="G55" s="156"/>
      <c r="H55" s="11" t="s">
        <v>265</v>
      </c>
      <c r="I55" s="14" t="e">
        <f t="shared" si="2"/>
        <v>#VALUE!</v>
      </c>
      <c r="J55" s="14" t="s">
        <v>500</v>
      </c>
      <c r="K55" s="109" t="e">
        <f t="shared" si="3"/>
        <v>#VALUE!</v>
      </c>
      <c r="L55" s="115"/>
    </row>
    <row r="56" spans="1:12" ht="102" customHeight="1">
      <c r="A56" s="114"/>
      <c r="B56" s="107">
        <f>'Tax Invoice'!D52</f>
        <v>0</v>
      </c>
      <c r="C56" s="10" t="s">
        <v>498</v>
      </c>
      <c r="D56" s="10" t="s">
        <v>778</v>
      </c>
      <c r="E56" s="118" t="s">
        <v>777</v>
      </c>
      <c r="F56" s="155" t="s">
        <v>314</v>
      </c>
      <c r="G56" s="156"/>
      <c r="H56" s="11" t="s">
        <v>239</v>
      </c>
      <c r="I56" s="14" t="e">
        <f t="shared" si="2"/>
        <v>#VALUE!</v>
      </c>
      <c r="J56" s="14" t="s">
        <v>500</v>
      </c>
      <c r="K56" s="109" t="e">
        <f t="shared" si="3"/>
        <v>#VALUE!</v>
      </c>
      <c r="L56" s="115"/>
    </row>
    <row r="57" spans="1:12" ht="76.5" customHeight="1">
      <c r="A57" s="114"/>
      <c r="B57" s="107">
        <f>'Tax Invoice'!D53</f>
        <v>0</v>
      </c>
      <c r="C57" s="10" t="s">
        <v>778</v>
      </c>
      <c r="D57" s="10" t="s">
        <v>778</v>
      </c>
      <c r="E57" s="118" t="s">
        <v>779</v>
      </c>
      <c r="F57" s="155" t="s">
        <v>25</v>
      </c>
      <c r="G57" s="156"/>
      <c r="H57" s="11"/>
      <c r="I57" s="14" t="e">
        <f t="shared" si="2"/>
        <v>#VALUE!</v>
      </c>
      <c r="J57" s="14" t="s">
        <v>780</v>
      </c>
      <c r="K57" s="109" t="e">
        <f t="shared" si="3"/>
        <v>#VALUE!</v>
      </c>
      <c r="L57" s="115"/>
    </row>
    <row r="58" spans="1:12" ht="76.5" customHeight="1">
      <c r="A58" s="114"/>
      <c r="B58" s="107">
        <f>'Tax Invoice'!D54</f>
        <v>0</v>
      </c>
      <c r="C58" s="10" t="s">
        <v>778</v>
      </c>
      <c r="D58" s="10" t="s">
        <v>782</v>
      </c>
      <c r="E58" s="118" t="s">
        <v>781</v>
      </c>
      <c r="F58" s="155" t="s">
        <v>26</v>
      </c>
      <c r="G58" s="156"/>
      <c r="H58" s="11"/>
      <c r="I58" s="14" t="e">
        <f t="shared" si="2"/>
        <v>#VALUE!</v>
      </c>
      <c r="J58" s="14" t="s">
        <v>780</v>
      </c>
      <c r="K58" s="109" t="e">
        <f t="shared" si="3"/>
        <v>#VALUE!</v>
      </c>
      <c r="L58" s="115"/>
    </row>
    <row r="59" spans="1:12" ht="89.25" customHeight="1">
      <c r="A59" s="114"/>
      <c r="B59" s="107">
        <f>'Tax Invoice'!D55</f>
        <v>0</v>
      </c>
      <c r="C59" s="10" t="s">
        <v>782</v>
      </c>
      <c r="D59" s="10" t="s">
        <v>785</v>
      </c>
      <c r="E59" s="118" t="s">
        <v>783</v>
      </c>
      <c r="F59" s="155" t="s">
        <v>25</v>
      </c>
      <c r="G59" s="156"/>
      <c r="H59" s="11" t="s">
        <v>673</v>
      </c>
      <c r="I59" s="14" t="e">
        <f t="shared" si="2"/>
        <v>#VALUE!</v>
      </c>
      <c r="J59" s="14" t="s">
        <v>784</v>
      </c>
      <c r="K59" s="109" t="e">
        <f t="shared" si="3"/>
        <v>#VALUE!</v>
      </c>
      <c r="L59" s="115"/>
    </row>
    <row r="60" spans="1:12" ht="89.25" customHeight="1">
      <c r="A60" s="114"/>
      <c r="B60" s="107">
        <f>'Tax Invoice'!D56</f>
        <v>0</v>
      </c>
      <c r="C60" s="10" t="s">
        <v>785</v>
      </c>
      <c r="D60" s="10" t="s">
        <v>785</v>
      </c>
      <c r="E60" s="118" t="s">
        <v>786</v>
      </c>
      <c r="F60" s="155" t="s">
        <v>25</v>
      </c>
      <c r="G60" s="156"/>
      <c r="H60" s="11" t="s">
        <v>273</v>
      </c>
      <c r="I60" s="14" t="e">
        <f t="shared" si="2"/>
        <v>#VALUE!</v>
      </c>
      <c r="J60" s="14" t="s">
        <v>787</v>
      </c>
      <c r="K60" s="109" t="e">
        <f t="shared" si="3"/>
        <v>#VALUE!</v>
      </c>
      <c r="L60" s="115"/>
    </row>
    <row r="61" spans="1:12" ht="89.25" customHeight="1">
      <c r="A61" s="114"/>
      <c r="B61" s="107">
        <f>'Tax Invoice'!D57</f>
        <v>0</v>
      </c>
      <c r="C61" s="10" t="s">
        <v>785</v>
      </c>
      <c r="D61" s="10" t="s">
        <v>789</v>
      </c>
      <c r="E61" s="118" t="s">
        <v>788</v>
      </c>
      <c r="F61" s="155" t="s">
        <v>26</v>
      </c>
      <c r="G61" s="156"/>
      <c r="H61" s="11" t="s">
        <v>273</v>
      </c>
      <c r="I61" s="14" t="e">
        <f t="shared" si="2"/>
        <v>#VALUE!</v>
      </c>
      <c r="J61" s="14" t="s">
        <v>787</v>
      </c>
      <c r="K61" s="109" t="e">
        <f t="shared" si="3"/>
        <v>#VALUE!</v>
      </c>
      <c r="L61" s="115"/>
    </row>
    <row r="62" spans="1:12" ht="89.25" customHeight="1">
      <c r="A62" s="114"/>
      <c r="B62" s="107">
        <f>'Tax Invoice'!D58</f>
        <v>0</v>
      </c>
      <c r="C62" s="10" t="s">
        <v>789</v>
      </c>
      <c r="D62" s="10" t="s">
        <v>789</v>
      </c>
      <c r="E62" s="118" t="s">
        <v>790</v>
      </c>
      <c r="F62" s="155" t="s">
        <v>23</v>
      </c>
      <c r="G62" s="156"/>
      <c r="H62" s="11"/>
      <c r="I62" s="14" t="e">
        <f t="shared" si="2"/>
        <v>#VALUE!</v>
      </c>
      <c r="J62" s="14" t="s">
        <v>791</v>
      </c>
      <c r="K62" s="109" t="e">
        <f t="shared" si="3"/>
        <v>#VALUE!</v>
      </c>
      <c r="L62" s="115"/>
    </row>
    <row r="63" spans="1:12" ht="89.25" customHeight="1">
      <c r="A63" s="114"/>
      <c r="B63" s="107">
        <f>'Tax Invoice'!D59</f>
        <v>0</v>
      </c>
      <c r="C63" s="10" t="s">
        <v>789</v>
      </c>
      <c r="D63" s="10" t="s">
        <v>789</v>
      </c>
      <c r="E63" s="118" t="s">
        <v>792</v>
      </c>
      <c r="F63" s="155" t="s">
        <v>25</v>
      </c>
      <c r="G63" s="156"/>
      <c r="H63" s="11"/>
      <c r="I63" s="14" t="e">
        <f t="shared" si="2"/>
        <v>#VALUE!</v>
      </c>
      <c r="J63" s="14" t="s">
        <v>791</v>
      </c>
      <c r="K63" s="109" t="e">
        <f t="shared" si="3"/>
        <v>#VALUE!</v>
      </c>
      <c r="L63" s="115"/>
    </row>
    <row r="64" spans="1:12" ht="89.25" customHeight="1">
      <c r="A64" s="114"/>
      <c r="B64" s="107">
        <f>'Tax Invoice'!D60</f>
        <v>0</v>
      </c>
      <c r="C64" s="10" t="s">
        <v>789</v>
      </c>
      <c r="D64" s="10" t="s">
        <v>794</v>
      </c>
      <c r="E64" s="118" t="s">
        <v>793</v>
      </c>
      <c r="F64" s="155" t="s">
        <v>26</v>
      </c>
      <c r="G64" s="156"/>
      <c r="H64" s="11"/>
      <c r="I64" s="14" t="e">
        <f t="shared" si="2"/>
        <v>#VALUE!</v>
      </c>
      <c r="J64" s="14" t="s">
        <v>791</v>
      </c>
      <c r="K64" s="109" t="e">
        <f t="shared" si="3"/>
        <v>#VALUE!</v>
      </c>
      <c r="L64" s="115"/>
    </row>
    <row r="65" spans="1:12" ht="89.25" customHeight="1">
      <c r="A65" s="114"/>
      <c r="B65" s="107">
        <f>'Tax Invoice'!D61</f>
        <v>0</v>
      </c>
      <c r="C65" s="10" t="s">
        <v>794</v>
      </c>
      <c r="D65" s="10" t="s">
        <v>794</v>
      </c>
      <c r="E65" s="118" t="s">
        <v>795</v>
      </c>
      <c r="F65" s="155" t="s">
        <v>23</v>
      </c>
      <c r="G65" s="156"/>
      <c r="H65" s="11"/>
      <c r="I65" s="14" t="e">
        <f t="shared" si="2"/>
        <v>#VALUE!</v>
      </c>
      <c r="J65" s="14" t="s">
        <v>796</v>
      </c>
      <c r="K65" s="109" t="e">
        <f t="shared" si="3"/>
        <v>#VALUE!</v>
      </c>
      <c r="L65" s="115"/>
    </row>
    <row r="66" spans="1:12" ht="89.25" customHeight="1">
      <c r="A66" s="114"/>
      <c r="B66" s="107">
        <f>'Tax Invoice'!D62</f>
        <v>0</v>
      </c>
      <c r="C66" s="10" t="s">
        <v>794</v>
      </c>
      <c r="D66" s="10" t="s">
        <v>794</v>
      </c>
      <c r="E66" s="118" t="s">
        <v>797</v>
      </c>
      <c r="F66" s="155" t="s">
        <v>25</v>
      </c>
      <c r="G66" s="156"/>
      <c r="H66" s="11"/>
      <c r="I66" s="14" t="e">
        <f t="shared" si="2"/>
        <v>#VALUE!</v>
      </c>
      <c r="J66" s="14" t="s">
        <v>796</v>
      </c>
      <c r="K66" s="109" t="e">
        <f t="shared" si="3"/>
        <v>#VALUE!</v>
      </c>
      <c r="L66" s="115"/>
    </row>
    <row r="67" spans="1:12" ht="89.25" customHeight="1">
      <c r="A67" s="114"/>
      <c r="B67" s="107">
        <f>'Tax Invoice'!D63</f>
        <v>0</v>
      </c>
      <c r="C67" s="10" t="s">
        <v>794</v>
      </c>
      <c r="D67" s="10" t="s">
        <v>799</v>
      </c>
      <c r="E67" s="118" t="s">
        <v>798</v>
      </c>
      <c r="F67" s="155" t="s">
        <v>26</v>
      </c>
      <c r="G67" s="156"/>
      <c r="H67" s="11"/>
      <c r="I67" s="14" t="e">
        <f t="shared" si="2"/>
        <v>#VALUE!</v>
      </c>
      <c r="J67" s="14" t="s">
        <v>796</v>
      </c>
      <c r="K67" s="109" t="e">
        <f t="shared" si="3"/>
        <v>#VALUE!</v>
      </c>
      <c r="L67" s="115"/>
    </row>
    <row r="68" spans="1:12" ht="89.25" customHeight="1">
      <c r="A68" s="114"/>
      <c r="B68" s="107">
        <f>'Tax Invoice'!D64</f>
        <v>0</v>
      </c>
      <c r="C68" s="10" t="s">
        <v>799</v>
      </c>
      <c r="D68" s="10" t="s">
        <v>799</v>
      </c>
      <c r="E68" s="118" t="s">
        <v>800</v>
      </c>
      <c r="F68" s="155" t="s">
        <v>651</v>
      </c>
      <c r="G68" s="156"/>
      <c r="H68" s="11"/>
      <c r="I68" s="14" t="e">
        <f t="shared" si="2"/>
        <v>#VALUE!</v>
      </c>
      <c r="J68" s="14" t="s">
        <v>801</v>
      </c>
      <c r="K68" s="109" t="e">
        <f t="shared" si="3"/>
        <v>#VALUE!</v>
      </c>
      <c r="L68" s="115"/>
    </row>
    <row r="69" spans="1:12" ht="89.25" customHeight="1">
      <c r="A69" s="114"/>
      <c r="B69" s="107">
        <f>'Tax Invoice'!D65</f>
        <v>0</v>
      </c>
      <c r="C69" s="10" t="s">
        <v>799</v>
      </c>
      <c r="D69" s="10" t="s">
        <v>803</v>
      </c>
      <c r="E69" s="118" t="s">
        <v>802</v>
      </c>
      <c r="F69" s="155" t="s">
        <v>67</v>
      </c>
      <c r="G69" s="156"/>
      <c r="H69" s="11"/>
      <c r="I69" s="14" t="e">
        <f t="shared" si="2"/>
        <v>#VALUE!</v>
      </c>
      <c r="J69" s="14" t="s">
        <v>801</v>
      </c>
      <c r="K69" s="109" t="e">
        <f t="shared" si="3"/>
        <v>#VALUE!</v>
      </c>
      <c r="L69" s="115"/>
    </row>
    <row r="70" spans="1:12" ht="114.75" customHeight="1">
      <c r="A70" s="114"/>
      <c r="B70" s="107">
        <f>'Tax Invoice'!D66</f>
        <v>0</v>
      </c>
      <c r="C70" s="10" t="s">
        <v>803</v>
      </c>
      <c r="D70" s="10" t="s">
        <v>803</v>
      </c>
      <c r="E70" s="118" t="s">
        <v>804</v>
      </c>
      <c r="F70" s="155" t="s">
        <v>25</v>
      </c>
      <c r="G70" s="156"/>
      <c r="H70" s="11" t="s">
        <v>273</v>
      </c>
      <c r="I70" s="14" t="e">
        <f t="shared" si="2"/>
        <v>#VALUE!</v>
      </c>
      <c r="J70" s="14" t="s">
        <v>805</v>
      </c>
      <c r="K70" s="109" t="e">
        <f t="shared" si="3"/>
        <v>#VALUE!</v>
      </c>
      <c r="L70" s="115"/>
    </row>
    <row r="71" spans="1:12" ht="114.75" customHeight="1">
      <c r="A71" s="114"/>
      <c r="B71" s="107">
        <f>'Tax Invoice'!D67</f>
        <v>0</v>
      </c>
      <c r="C71" s="10" t="s">
        <v>803</v>
      </c>
      <c r="D71" s="10" t="s">
        <v>803</v>
      </c>
      <c r="E71" s="118" t="s">
        <v>806</v>
      </c>
      <c r="F71" s="155" t="s">
        <v>25</v>
      </c>
      <c r="G71" s="156"/>
      <c r="H71" s="11" t="s">
        <v>807</v>
      </c>
      <c r="I71" s="14" t="e">
        <f t="shared" si="2"/>
        <v>#VALUE!</v>
      </c>
      <c r="J71" s="14" t="s">
        <v>805</v>
      </c>
      <c r="K71" s="109" t="e">
        <f t="shared" si="3"/>
        <v>#VALUE!</v>
      </c>
      <c r="L71" s="115"/>
    </row>
    <row r="72" spans="1:12" ht="114.75" customHeight="1">
      <c r="A72" s="114"/>
      <c r="B72" s="107">
        <f>'Tax Invoice'!D68</f>
        <v>0</v>
      </c>
      <c r="C72" s="10" t="s">
        <v>803</v>
      </c>
      <c r="D72" s="10" t="s">
        <v>809</v>
      </c>
      <c r="E72" s="118" t="s">
        <v>808</v>
      </c>
      <c r="F72" s="155" t="s">
        <v>25</v>
      </c>
      <c r="G72" s="156"/>
      <c r="H72" s="11" t="s">
        <v>763</v>
      </c>
      <c r="I72" s="14" t="e">
        <f t="shared" si="2"/>
        <v>#VALUE!</v>
      </c>
      <c r="J72" s="14" t="s">
        <v>805</v>
      </c>
      <c r="K72" s="109" t="e">
        <f t="shared" si="3"/>
        <v>#VALUE!</v>
      </c>
      <c r="L72" s="115"/>
    </row>
    <row r="73" spans="1:12" ht="127.5" customHeight="1">
      <c r="A73" s="114"/>
      <c r="B73" s="107">
        <f>'Tax Invoice'!D69</f>
        <v>0</v>
      </c>
      <c r="C73" s="10" t="s">
        <v>809</v>
      </c>
      <c r="D73" s="10" t="s">
        <v>809</v>
      </c>
      <c r="E73" s="118" t="s">
        <v>810</v>
      </c>
      <c r="F73" s="155" t="s">
        <v>273</v>
      </c>
      <c r="G73" s="156"/>
      <c r="H73" s="11"/>
      <c r="I73" s="14" t="e">
        <f t="shared" si="2"/>
        <v>#VALUE!</v>
      </c>
      <c r="J73" s="14" t="s">
        <v>970</v>
      </c>
      <c r="K73" s="109" t="e">
        <f t="shared" si="3"/>
        <v>#VALUE!</v>
      </c>
      <c r="L73" s="115"/>
    </row>
    <row r="74" spans="1:12" ht="127.5" customHeight="1">
      <c r="A74" s="114"/>
      <c r="B74" s="107">
        <f>'Tax Invoice'!D70</f>
        <v>0</v>
      </c>
      <c r="C74" s="10" t="s">
        <v>809</v>
      </c>
      <c r="D74" s="10" t="s">
        <v>809</v>
      </c>
      <c r="E74" s="118" t="s">
        <v>811</v>
      </c>
      <c r="F74" s="155" t="s">
        <v>807</v>
      </c>
      <c r="G74" s="156"/>
      <c r="H74" s="11"/>
      <c r="I74" s="14" t="e">
        <f t="shared" si="2"/>
        <v>#VALUE!</v>
      </c>
      <c r="J74" s="14" t="s">
        <v>970</v>
      </c>
      <c r="K74" s="109" t="e">
        <f t="shared" si="3"/>
        <v>#VALUE!</v>
      </c>
      <c r="L74" s="115"/>
    </row>
    <row r="75" spans="1:12" ht="127.5" customHeight="1">
      <c r="A75" s="114"/>
      <c r="B75" s="107">
        <f>'Tax Invoice'!D71</f>
        <v>0</v>
      </c>
      <c r="C75" s="10" t="s">
        <v>809</v>
      </c>
      <c r="D75" s="10" t="s">
        <v>813</v>
      </c>
      <c r="E75" s="118" t="s">
        <v>812</v>
      </c>
      <c r="F75" s="155" t="s">
        <v>763</v>
      </c>
      <c r="G75" s="156"/>
      <c r="H75" s="11"/>
      <c r="I75" s="14" t="e">
        <f t="shared" si="2"/>
        <v>#VALUE!</v>
      </c>
      <c r="J75" s="14" t="s">
        <v>970</v>
      </c>
      <c r="K75" s="109" t="e">
        <f t="shared" si="3"/>
        <v>#VALUE!</v>
      </c>
      <c r="L75" s="115"/>
    </row>
    <row r="76" spans="1:12" ht="127.5" customHeight="1">
      <c r="A76" s="114"/>
      <c r="B76" s="107">
        <f>'Tax Invoice'!D72</f>
        <v>0</v>
      </c>
      <c r="C76" s="10" t="s">
        <v>813</v>
      </c>
      <c r="D76" s="10" t="s">
        <v>813</v>
      </c>
      <c r="E76" s="118" t="s">
        <v>814</v>
      </c>
      <c r="F76" s="155" t="s">
        <v>807</v>
      </c>
      <c r="G76" s="156"/>
      <c r="H76" s="11"/>
      <c r="I76" s="14" t="e">
        <f t="shared" si="2"/>
        <v>#VALUE!</v>
      </c>
      <c r="J76" s="14" t="s">
        <v>971</v>
      </c>
      <c r="K76" s="109" t="e">
        <f t="shared" si="3"/>
        <v>#VALUE!</v>
      </c>
      <c r="L76" s="115"/>
    </row>
    <row r="77" spans="1:12" ht="127.5" customHeight="1">
      <c r="A77" s="114"/>
      <c r="B77" s="107">
        <f>'Tax Invoice'!D73</f>
        <v>0</v>
      </c>
      <c r="C77" s="10" t="s">
        <v>813</v>
      </c>
      <c r="D77" s="10" t="s">
        <v>816</v>
      </c>
      <c r="E77" s="118" t="s">
        <v>815</v>
      </c>
      <c r="F77" s="155" t="s">
        <v>763</v>
      </c>
      <c r="G77" s="156"/>
      <c r="H77" s="11"/>
      <c r="I77" s="14" t="e">
        <f t="shared" si="2"/>
        <v>#VALUE!</v>
      </c>
      <c r="J77" s="14" t="s">
        <v>971</v>
      </c>
      <c r="K77" s="109" t="e">
        <f t="shared" si="3"/>
        <v>#VALUE!</v>
      </c>
      <c r="L77" s="115"/>
    </row>
    <row r="78" spans="1:12" ht="127.5" customHeight="1">
      <c r="A78" s="114"/>
      <c r="B78" s="107">
        <f>'Tax Invoice'!D74</f>
        <v>0</v>
      </c>
      <c r="C78" s="10" t="s">
        <v>816</v>
      </c>
      <c r="D78" s="10" t="s">
        <v>820</v>
      </c>
      <c r="E78" s="118" t="s">
        <v>817</v>
      </c>
      <c r="F78" s="155" t="s">
        <v>818</v>
      </c>
      <c r="G78" s="156"/>
      <c r="H78" s="11"/>
      <c r="I78" s="14" t="e">
        <f t="shared" si="2"/>
        <v>#VALUE!</v>
      </c>
      <c r="J78" s="14" t="s">
        <v>819</v>
      </c>
      <c r="K78" s="109" t="e">
        <f t="shared" si="3"/>
        <v>#VALUE!</v>
      </c>
      <c r="L78" s="115"/>
    </row>
    <row r="79" spans="1:12" ht="114.75" customHeight="1">
      <c r="A79" s="114"/>
      <c r="B79" s="107">
        <f>'Tax Invoice'!D75</f>
        <v>0</v>
      </c>
      <c r="C79" s="10" t="s">
        <v>820</v>
      </c>
      <c r="D79" s="10" t="s">
        <v>656</v>
      </c>
      <c r="E79" s="118" t="s">
        <v>821</v>
      </c>
      <c r="F79" s="155" t="s">
        <v>41</v>
      </c>
      <c r="G79" s="156"/>
      <c r="H79" s="11"/>
      <c r="I79" s="14" t="e">
        <f t="shared" si="2"/>
        <v>#VALUE!</v>
      </c>
      <c r="J79" s="14" t="s">
        <v>822</v>
      </c>
      <c r="K79" s="109" t="e">
        <f t="shared" si="3"/>
        <v>#VALUE!</v>
      </c>
      <c r="L79" s="115"/>
    </row>
    <row r="80" spans="1:12" ht="63.75" customHeight="1">
      <c r="A80" s="114"/>
      <c r="B80" s="107">
        <f>'Tax Invoice'!D76</f>
        <v>0</v>
      </c>
      <c r="C80" s="10" t="s">
        <v>656</v>
      </c>
      <c r="D80" s="10" t="s">
        <v>960</v>
      </c>
      <c r="E80" s="118" t="s">
        <v>823</v>
      </c>
      <c r="F80" s="155" t="s">
        <v>29</v>
      </c>
      <c r="G80" s="156"/>
      <c r="H80" s="11"/>
      <c r="I80" s="14" t="e">
        <f t="shared" si="2"/>
        <v>#VALUE!</v>
      </c>
      <c r="J80" s="14" t="s">
        <v>658</v>
      </c>
      <c r="K80" s="109" t="e">
        <f t="shared" si="3"/>
        <v>#VALUE!</v>
      </c>
      <c r="L80" s="115"/>
    </row>
    <row r="81" spans="1:12" ht="153" customHeight="1">
      <c r="A81" s="114"/>
      <c r="B81" s="107">
        <f>'Tax Invoice'!D77</f>
        <v>0</v>
      </c>
      <c r="C81" s="10" t="s">
        <v>824</v>
      </c>
      <c r="D81" s="10" t="s">
        <v>960</v>
      </c>
      <c r="E81" s="118" t="s">
        <v>825</v>
      </c>
      <c r="F81" s="155" t="s">
        <v>234</v>
      </c>
      <c r="G81" s="156"/>
      <c r="H81" s="11" t="s">
        <v>107</v>
      </c>
      <c r="I81" s="14" t="e">
        <f t="shared" si="2"/>
        <v>#VALUE!</v>
      </c>
      <c r="J81" s="14" t="s">
        <v>826</v>
      </c>
      <c r="K81" s="109" t="e">
        <f t="shared" si="3"/>
        <v>#VALUE!</v>
      </c>
      <c r="L81" s="115"/>
    </row>
    <row r="82" spans="1:12" ht="153" customHeight="1">
      <c r="A82" s="114"/>
      <c r="B82" s="107">
        <f>'Tax Invoice'!D78</f>
        <v>0</v>
      </c>
      <c r="C82" s="10" t="s">
        <v>824</v>
      </c>
      <c r="D82" s="10" t="s">
        <v>960</v>
      </c>
      <c r="E82" s="118" t="s">
        <v>827</v>
      </c>
      <c r="F82" s="155" t="s">
        <v>234</v>
      </c>
      <c r="G82" s="156"/>
      <c r="H82" s="11" t="s">
        <v>265</v>
      </c>
      <c r="I82" s="14" t="e">
        <f t="shared" si="2"/>
        <v>#VALUE!</v>
      </c>
      <c r="J82" s="14" t="s">
        <v>826</v>
      </c>
      <c r="K82" s="109" t="e">
        <f t="shared" si="3"/>
        <v>#VALUE!</v>
      </c>
      <c r="L82" s="115"/>
    </row>
    <row r="83" spans="1:12" ht="153" customHeight="1">
      <c r="A83" s="114"/>
      <c r="B83" s="107">
        <f>'Tax Invoice'!D79</f>
        <v>0</v>
      </c>
      <c r="C83" s="10" t="s">
        <v>824</v>
      </c>
      <c r="D83" s="10" t="s">
        <v>960</v>
      </c>
      <c r="E83" s="118" t="s">
        <v>828</v>
      </c>
      <c r="F83" s="155" t="s">
        <v>234</v>
      </c>
      <c r="G83" s="156"/>
      <c r="H83" s="11" t="s">
        <v>270</v>
      </c>
      <c r="I83" s="14" t="e">
        <f t="shared" si="2"/>
        <v>#VALUE!</v>
      </c>
      <c r="J83" s="14" t="s">
        <v>826</v>
      </c>
      <c r="K83" s="109" t="e">
        <f t="shared" si="3"/>
        <v>#VALUE!</v>
      </c>
      <c r="L83" s="115"/>
    </row>
    <row r="84" spans="1:12" ht="153" customHeight="1">
      <c r="A84" s="114"/>
      <c r="B84" s="107">
        <f>'Tax Invoice'!D80</f>
        <v>0</v>
      </c>
      <c r="C84" s="10" t="s">
        <v>824</v>
      </c>
      <c r="D84" s="10" t="s">
        <v>961</v>
      </c>
      <c r="E84" s="118" t="s">
        <v>829</v>
      </c>
      <c r="F84" s="155" t="s">
        <v>234</v>
      </c>
      <c r="G84" s="156"/>
      <c r="H84" s="11" t="s">
        <v>311</v>
      </c>
      <c r="I84" s="14" t="e">
        <f t="shared" si="2"/>
        <v>#VALUE!</v>
      </c>
      <c r="J84" s="14" t="s">
        <v>826</v>
      </c>
      <c r="K84" s="109" t="e">
        <f t="shared" si="3"/>
        <v>#VALUE!</v>
      </c>
      <c r="L84" s="115"/>
    </row>
    <row r="85" spans="1:12" ht="165.75" customHeight="1">
      <c r="A85" s="114"/>
      <c r="B85" s="107">
        <f>'Tax Invoice'!D81</f>
        <v>0</v>
      </c>
      <c r="C85" s="10" t="s">
        <v>830</v>
      </c>
      <c r="D85" s="10" t="s">
        <v>833</v>
      </c>
      <c r="E85" s="118" t="s">
        <v>831</v>
      </c>
      <c r="F85" s="155" t="s">
        <v>230</v>
      </c>
      <c r="G85" s="156"/>
      <c r="H85" s="11" t="s">
        <v>268</v>
      </c>
      <c r="I85" s="14" t="e">
        <f t="shared" si="2"/>
        <v>#VALUE!</v>
      </c>
      <c r="J85" s="14" t="s">
        <v>832</v>
      </c>
      <c r="K85" s="109" t="e">
        <f t="shared" si="3"/>
        <v>#VALUE!</v>
      </c>
      <c r="L85" s="115"/>
    </row>
    <row r="86" spans="1:12" ht="76.5" customHeight="1">
      <c r="A86" s="114"/>
      <c r="B86" s="107">
        <f>'Tax Invoice'!D82</f>
        <v>0</v>
      </c>
      <c r="C86" s="10" t="s">
        <v>833</v>
      </c>
      <c r="D86" s="10" t="s">
        <v>833</v>
      </c>
      <c r="E86" s="118" t="s">
        <v>834</v>
      </c>
      <c r="F86" s="155" t="s">
        <v>23</v>
      </c>
      <c r="G86" s="156"/>
      <c r="H86" s="11" t="s">
        <v>273</v>
      </c>
      <c r="I86" s="14" t="e">
        <f t="shared" ref="I86:I117" si="4">J86*$N$1</f>
        <v>#VALUE!</v>
      </c>
      <c r="J86" s="14" t="s">
        <v>835</v>
      </c>
      <c r="K86" s="109" t="e">
        <f t="shared" ref="K86:K117" si="5">I86*B86</f>
        <v>#VALUE!</v>
      </c>
      <c r="L86" s="115"/>
    </row>
    <row r="87" spans="1:12" ht="76.5" customHeight="1">
      <c r="A87" s="114"/>
      <c r="B87" s="107">
        <f>'Tax Invoice'!D83</f>
        <v>0</v>
      </c>
      <c r="C87" s="10" t="s">
        <v>833</v>
      </c>
      <c r="D87" s="10" t="s">
        <v>833</v>
      </c>
      <c r="E87" s="118" t="s">
        <v>836</v>
      </c>
      <c r="F87" s="155" t="s">
        <v>23</v>
      </c>
      <c r="G87" s="156"/>
      <c r="H87" s="11" t="s">
        <v>673</v>
      </c>
      <c r="I87" s="14" t="e">
        <f t="shared" si="4"/>
        <v>#VALUE!</v>
      </c>
      <c r="J87" s="14" t="s">
        <v>835</v>
      </c>
      <c r="K87" s="109" t="e">
        <f t="shared" si="5"/>
        <v>#VALUE!</v>
      </c>
      <c r="L87" s="115"/>
    </row>
    <row r="88" spans="1:12" ht="76.5" customHeight="1">
      <c r="A88" s="114"/>
      <c r="B88" s="107">
        <f>'Tax Invoice'!D84</f>
        <v>0</v>
      </c>
      <c r="C88" s="10" t="s">
        <v>833</v>
      </c>
      <c r="D88" s="10" t="s">
        <v>838</v>
      </c>
      <c r="E88" s="118" t="s">
        <v>837</v>
      </c>
      <c r="F88" s="155" t="s">
        <v>23</v>
      </c>
      <c r="G88" s="156"/>
      <c r="H88" s="11" t="s">
        <v>271</v>
      </c>
      <c r="I88" s="14" t="e">
        <f t="shared" si="4"/>
        <v>#VALUE!</v>
      </c>
      <c r="J88" s="14" t="s">
        <v>835</v>
      </c>
      <c r="K88" s="109" t="e">
        <f t="shared" si="5"/>
        <v>#VALUE!</v>
      </c>
      <c r="L88" s="115"/>
    </row>
    <row r="89" spans="1:12" ht="76.5" customHeight="1">
      <c r="A89" s="114"/>
      <c r="B89" s="107">
        <f>'Tax Invoice'!D85</f>
        <v>0</v>
      </c>
      <c r="C89" s="10" t="s">
        <v>838</v>
      </c>
      <c r="D89" s="10" t="s">
        <v>841</v>
      </c>
      <c r="E89" s="118" t="s">
        <v>839</v>
      </c>
      <c r="F89" s="155" t="s">
        <v>26</v>
      </c>
      <c r="G89" s="156"/>
      <c r="H89" s="11" t="s">
        <v>673</v>
      </c>
      <c r="I89" s="14" t="e">
        <f t="shared" si="4"/>
        <v>#VALUE!</v>
      </c>
      <c r="J89" s="14" t="s">
        <v>840</v>
      </c>
      <c r="K89" s="109" t="e">
        <f t="shared" si="5"/>
        <v>#VALUE!</v>
      </c>
      <c r="L89" s="115"/>
    </row>
    <row r="90" spans="1:12" ht="102" customHeight="1">
      <c r="A90" s="114"/>
      <c r="B90" s="107">
        <f>'Tax Invoice'!D86</f>
        <v>0</v>
      </c>
      <c r="C90" s="10" t="s">
        <v>841</v>
      </c>
      <c r="D90" s="10" t="s">
        <v>844</v>
      </c>
      <c r="E90" s="118" t="s">
        <v>842</v>
      </c>
      <c r="F90" s="155" t="s">
        <v>269</v>
      </c>
      <c r="G90" s="156"/>
      <c r="H90" s="11"/>
      <c r="I90" s="14" t="e">
        <f t="shared" si="4"/>
        <v>#VALUE!</v>
      </c>
      <c r="J90" s="14" t="s">
        <v>843</v>
      </c>
      <c r="K90" s="109" t="e">
        <f t="shared" si="5"/>
        <v>#VALUE!</v>
      </c>
      <c r="L90" s="115"/>
    </row>
    <row r="91" spans="1:12" ht="89.25" customHeight="1">
      <c r="A91" s="114"/>
      <c r="B91" s="107">
        <f>'Tax Invoice'!D87</f>
        <v>0</v>
      </c>
      <c r="C91" s="10" t="s">
        <v>844</v>
      </c>
      <c r="D91" s="10" t="s">
        <v>848</v>
      </c>
      <c r="E91" s="118" t="s">
        <v>845</v>
      </c>
      <c r="F91" s="155" t="s">
        <v>846</v>
      </c>
      <c r="G91" s="156"/>
      <c r="H91" s="11"/>
      <c r="I91" s="14" t="e">
        <f t="shared" si="4"/>
        <v>#VALUE!</v>
      </c>
      <c r="J91" s="14" t="s">
        <v>847</v>
      </c>
      <c r="K91" s="109" t="e">
        <f t="shared" si="5"/>
        <v>#VALUE!</v>
      </c>
      <c r="L91" s="115"/>
    </row>
    <row r="92" spans="1:12" ht="102" customHeight="1">
      <c r="A92" s="114"/>
      <c r="B92" s="107">
        <f>'Tax Invoice'!D88</f>
        <v>0</v>
      </c>
      <c r="C92" s="10" t="s">
        <v>848</v>
      </c>
      <c r="D92" s="10" t="s">
        <v>625</v>
      </c>
      <c r="E92" s="118" t="s">
        <v>849</v>
      </c>
      <c r="F92" s="155"/>
      <c r="G92" s="156"/>
      <c r="H92" s="11"/>
      <c r="I92" s="14" t="e">
        <f t="shared" si="4"/>
        <v>#VALUE!</v>
      </c>
      <c r="J92" s="14" t="s">
        <v>850</v>
      </c>
      <c r="K92" s="109" t="e">
        <f t="shared" si="5"/>
        <v>#VALUE!</v>
      </c>
      <c r="L92" s="115"/>
    </row>
    <row r="93" spans="1:12" ht="89.25" customHeight="1">
      <c r="A93" s="114"/>
      <c r="B93" s="107">
        <f>'Tax Invoice'!D89</f>
        <v>0</v>
      </c>
      <c r="C93" s="10" t="s">
        <v>625</v>
      </c>
      <c r="D93" s="10" t="s">
        <v>853</v>
      </c>
      <c r="E93" s="118" t="s">
        <v>851</v>
      </c>
      <c r="F93" s="155" t="s">
        <v>273</v>
      </c>
      <c r="G93" s="156"/>
      <c r="H93" s="11"/>
      <c r="I93" s="14" t="e">
        <f t="shared" si="4"/>
        <v>#VALUE!</v>
      </c>
      <c r="J93" s="14" t="s">
        <v>852</v>
      </c>
      <c r="K93" s="109" t="e">
        <f t="shared" si="5"/>
        <v>#VALUE!</v>
      </c>
      <c r="L93" s="115"/>
    </row>
    <row r="94" spans="1:12" ht="89.25" customHeight="1">
      <c r="A94" s="114"/>
      <c r="B94" s="107">
        <f>'Tax Invoice'!D90</f>
        <v>0</v>
      </c>
      <c r="C94" s="10" t="s">
        <v>853</v>
      </c>
      <c r="D94" s="10" t="s">
        <v>856</v>
      </c>
      <c r="E94" s="118" t="s">
        <v>854</v>
      </c>
      <c r="F94" s="155" t="s">
        <v>273</v>
      </c>
      <c r="G94" s="156"/>
      <c r="H94" s="11"/>
      <c r="I94" s="14" t="e">
        <f t="shared" si="4"/>
        <v>#VALUE!</v>
      </c>
      <c r="J94" s="14" t="s">
        <v>855</v>
      </c>
      <c r="K94" s="109" t="e">
        <f t="shared" si="5"/>
        <v>#VALUE!</v>
      </c>
      <c r="L94" s="115"/>
    </row>
    <row r="95" spans="1:12" ht="114.75" customHeight="1">
      <c r="A95" s="114"/>
      <c r="B95" s="107">
        <f>'Tax Invoice'!D91</f>
        <v>0</v>
      </c>
      <c r="C95" s="10" t="s">
        <v>856</v>
      </c>
      <c r="D95" s="10" t="s">
        <v>962</v>
      </c>
      <c r="E95" s="118" t="s">
        <v>857</v>
      </c>
      <c r="F95" s="155" t="s">
        <v>25</v>
      </c>
      <c r="G95" s="156"/>
      <c r="H95" s="11" t="s">
        <v>212</v>
      </c>
      <c r="I95" s="14" t="e">
        <f t="shared" si="4"/>
        <v>#VALUE!</v>
      </c>
      <c r="J95" s="14" t="s">
        <v>858</v>
      </c>
      <c r="K95" s="109" t="e">
        <f t="shared" si="5"/>
        <v>#VALUE!</v>
      </c>
      <c r="L95" s="115"/>
    </row>
    <row r="96" spans="1:12" ht="102" customHeight="1">
      <c r="A96" s="114"/>
      <c r="B96" s="107">
        <f>'Tax Invoice'!D92</f>
        <v>0</v>
      </c>
      <c r="C96" s="10" t="s">
        <v>859</v>
      </c>
      <c r="D96" s="10" t="s">
        <v>963</v>
      </c>
      <c r="E96" s="118" t="s">
        <v>860</v>
      </c>
      <c r="F96" s="155" t="s">
        <v>614</v>
      </c>
      <c r="G96" s="156"/>
      <c r="H96" s="11" t="s">
        <v>26</v>
      </c>
      <c r="I96" s="14" t="e">
        <f t="shared" si="4"/>
        <v>#VALUE!</v>
      </c>
      <c r="J96" s="14" t="s">
        <v>861</v>
      </c>
      <c r="K96" s="109" t="e">
        <f t="shared" si="5"/>
        <v>#VALUE!</v>
      </c>
      <c r="L96" s="115"/>
    </row>
    <row r="97" spans="1:12" ht="114.75" customHeight="1">
      <c r="A97" s="114"/>
      <c r="B97" s="107">
        <f>'Tax Invoice'!D93</f>
        <v>0</v>
      </c>
      <c r="C97" s="10" t="s">
        <v>862</v>
      </c>
      <c r="D97" s="10" t="s">
        <v>964</v>
      </c>
      <c r="E97" s="118" t="s">
        <v>863</v>
      </c>
      <c r="F97" s="155" t="s">
        <v>864</v>
      </c>
      <c r="G97" s="156"/>
      <c r="H97" s="11" t="s">
        <v>27</v>
      </c>
      <c r="I97" s="14" t="e">
        <f t="shared" si="4"/>
        <v>#VALUE!</v>
      </c>
      <c r="J97" s="14" t="s">
        <v>865</v>
      </c>
      <c r="K97" s="109" t="e">
        <f t="shared" si="5"/>
        <v>#VALUE!</v>
      </c>
      <c r="L97" s="115"/>
    </row>
    <row r="98" spans="1:12" ht="114.75" customHeight="1">
      <c r="A98" s="114"/>
      <c r="B98" s="107">
        <f>'Tax Invoice'!D94</f>
        <v>0</v>
      </c>
      <c r="C98" s="10" t="s">
        <v>862</v>
      </c>
      <c r="D98" s="10" t="s">
        <v>964</v>
      </c>
      <c r="E98" s="118" t="s">
        <v>866</v>
      </c>
      <c r="F98" s="155" t="s">
        <v>867</v>
      </c>
      <c r="G98" s="156"/>
      <c r="H98" s="11" t="s">
        <v>26</v>
      </c>
      <c r="I98" s="14" t="e">
        <f t="shared" si="4"/>
        <v>#VALUE!</v>
      </c>
      <c r="J98" s="14" t="s">
        <v>865</v>
      </c>
      <c r="K98" s="109" t="e">
        <f t="shared" si="5"/>
        <v>#VALUE!</v>
      </c>
      <c r="L98" s="115"/>
    </row>
    <row r="99" spans="1:12" ht="114.75" customHeight="1">
      <c r="A99" s="114"/>
      <c r="B99" s="107">
        <f>'Tax Invoice'!D95</f>
        <v>0</v>
      </c>
      <c r="C99" s="10" t="s">
        <v>862</v>
      </c>
      <c r="D99" s="10" t="s">
        <v>965</v>
      </c>
      <c r="E99" s="118" t="s">
        <v>868</v>
      </c>
      <c r="F99" s="155" t="s">
        <v>867</v>
      </c>
      <c r="G99" s="156"/>
      <c r="H99" s="11" t="s">
        <v>27</v>
      </c>
      <c r="I99" s="14" t="e">
        <f t="shared" si="4"/>
        <v>#VALUE!</v>
      </c>
      <c r="J99" s="14" t="s">
        <v>865</v>
      </c>
      <c r="K99" s="109" t="e">
        <f t="shared" si="5"/>
        <v>#VALUE!</v>
      </c>
      <c r="L99" s="115"/>
    </row>
    <row r="100" spans="1:12" ht="89.25" customHeight="1">
      <c r="A100" s="114"/>
      <c r="B100" s="107">
        <f>'Tax Invoice'!D96</f>
        <v>0</v>
      </c>
      <c r="C100" s="10" t="s">
        <v>869</v>
      </c>
      <c r="D100" s="10" t="s">
        <v>966</v>
      </c>
      <c r="E100" s="118" t="s">
        <v>870</v>
      </c>
      <c r="F100" s="155" t="s">
        <v>871</v>
      </c>
      <c r="G100" s="156"/>
      <c r="H100" s="11" t="s">
        <v>273</v>
      </c>
      <c r="I100" s="14" t="e">
        <f t="shared" si="4"/>
        <v>#VALUE!</v>
      </c>
      <c r="J100" s="14" t="s">
        <v>872</v>
      </c>
      <c r="K100" s="109" t="e">
        <f t="shared" si="5"/>
        <v>#VALUE!</v>
      </c>
      <c r="L100" s="115"/>
    </row>
    <row r="101" spans="1:12" ht="140.25" customHeight="1">
      <c r="A101" s="114"/>
      <c r="B101" s="107">
        <f>'Tax Invoice'!D97</f>
        <v>0</v>
      </c>
      <c r="C101" s="10" t="s">
        <v>873</v>
      </c>
      <c r="D101" s="10" t="s">
        <v>876</v>
      </c>
      <c r="E101" s="118" t="s">
        <v>874</v>
      </c>
      <c r="F101" s="155" t="s">
        <v>867</v>
      </c>
      <c r="G101" s="156"/>
      <c r="H101" s="11" t="s">
        <v>27</v>
      </c>
      <c r="I101" s="14" t="e">
        <f t="shared" si="4"/>
        <v>#VALUE!</v>
      </c>
      <c r="J101" s="14" t="s">
        <v>875</v>
      </c>
      <c r="K101" s="109" t="e">
        <f t="shared" si="5"/>
        <v>#VALUE!</v>
      </c>
      <c r="L101" s="115"/>
    </row>
    <row r="102" spans="1:12" ht="114.75" customHeight="1">
      <c r="A102" s="114"/>
      <c r="B102" s="107">
        <f>'Tax Invoice'!D98</f>
        <v>0</v>
      </c>
      <c r="C102" s="10" t="s">
        <v>876</v>
      </c>
      <c r="D102" s="10" t="s">
        <v>879</v>
      </c>
      <c r="E102" s="118" t="s">
        <v>877</v>
      </c>
      <c r="F102" s="155" t="s">
        <v>294</v>
      </c>
      <c r="G102" s="156"/>
      <c r="H102" s="11" t="s">
        <v>239</v>
      </c>
      <c r="I102" s="14" t="e">
        <f t="shared" si="4"/>
        <v>#VALUE!</v>
      </c>
      <c r="J102" s="14" t="s">
        <v>878</v>
      </c>
      <c r="K102" s="109" t="e">
        <f t="shared" si="5"/>
        <v>#VALUE!</v>
      </c>
      <c r="L102" s="115"/>
    </row>
    <row r="103" spans="1:12" ht="89.25" customHeight="1">
      <c r="A103" s="114"/>
      <c r="B103" s="107">
        <f>'Tax Invoice'!D99</f>
        <v>0</v>
      </c>
      <c r="C103" s="10" t="s">
        <v>879</v>
      </c>
      <c r="D103" s="10" t="s">
        <v>879</v>
      </c>
      <c r="E103" s="118" t="s">
        <v>880</v>
      </c>
      <c r="F103" s="155" t="s">
        <v>25</v>
      </c>
      <c r="G103" s="156"/>
      <c r="H103" s="11"/>
      <c r="I103" s="14" t="e">
        <f t="shared" si="4"/>
        <v>#VALUE!</v>
      </c>
      <c r="J103" s="14" t="s">
        <v>881</v>
      </c>
      <c r="K103" s="109" t="e">
        <f t="shared" si="5"/>
        <v>#VALUE!</v>
      </c>
      <c r="L103" s="115"/>
    </row>
    <row r="104" spans="1:12" ht="89.25" customHeight="1">
      <c r="A104" s="114"/>
      <c r="B104" s="107">
        <f>'Tax Invoice'!D100</f>
        <v>0</v>
      </c>
      <c r="C104" s="10" t="s">
        <v>879</v>
      </c>
      <c r="D104" s="10" t="s">
        <v>883</v>
      </c>
      <c r="E104" s="118" t="s">
        <v>882</v>
      </c>
      <c r="F104" s="155" t="s">
        <v>26</v>
      </c>
      <c r="G104" s="156"/>
      <c r="H104" s="11"/>
      <c r="I104" s="14" t="e">
        <f t="shared" si="4"/>
        <v>#VALUE!</v>
      </c>
      <c r="J104" s="14" t="s">
        <v>881</v>
      </c>
      <c r="K104" s="109" t="e">
        <f t="shared" si="5"/>
        <v>#VALUE!</v>
      </c>
      <c r="L104" s="115"/>
    </row>
    <row r="105" spans="1:12" ht="63.75" customHeight="1">
      <c r="A105" s="114"/>
      <c r="B105" s="107">
        <f>'Tax Invoice'!D101</f>
        <v>0</v>
      </c>
      <c r="C105" s="10" t="s">
        <v>883</v>
      </c>
      <c r="D105" s="10" t="s">
        <v>886</v>
      </c>
      <c r="E105" s="118" t="s">
        <v>884</v>
      </c>
      <c r="F105" s="155" t="s">
        <v>29</v>
      </c>
      <c r="G105" s="156"/>
      <c r="H105" s="11"/>
      <c r="I105" s="14" t="e">
        <f t="shared" si="4"/>
        <v>#VALUE!</v>
      </c>
      <c r="J105" s="14" t="s">
        <v>885</v>
      </c>
      <c r="K105" s="109" t="e">
        <f t="shared" si="5"/>
        <v>#VALUE!</v>
      </c>
      <c r="L105" s="115"/>
    </row>
    <row r="106" spans="1:12" ht="102" customHeight="1">
      <c r="A106" s="114"/>
      <c r="B106" s="107">
        <f>'Tax Invoice'!D102</f>
        <v>0</v>
      </c>
      <c r="C106" s="10" t="s">
        <v>886</v>
      </c>
      <c r="D106" s="10" t="s">
        <v>886</v>
      </c>
      <c r="E106" s="118" t="s">
        <v>887</v>
      </c>
      <c r="F106" s="155" t="s">
        <v>25</v>
      </c>
      <c r="G106" s="156"/>
      <c r="H106" s="11" t="s">
        <v>212</v>
      </c>
      <c r="I106" s="14" t="e">
        <f t="shared" si="4"/>
        <v>#VALUE!</v>
      </c>
      <c r="J106" s="14" t="s">
        <v>888</v>
      </c>
      <c r="K106" s="109" t="e">
        <f t="shared" si="5"/>
        <v>#VALUE!</v>
      </c>
      <c r="L106" s="115"/>
    </row>
    <row r="107" spans="1:12" ht="102" customHeight="1">
      <c r="A107" s="114"/>
      <c r="B107" s="107">
        <f>'Tax Invoice'!D103</f>
        <v>0</v>
      </c>
      <c r="C107" s="10" t="s">
        <v>886</v>
      </c>
      <c r="D107" s="10" t="s">
        <v>890</v>
      </c>
      <c r="E107" s="118" t="s">
        <v>889</v>
      </c>
      <c r="F107" s="155" t="s">
        <v>26</v>
      </c>
      <c r="G107" s="156"/>
      <c r="H107" s="11" t="s">
        <v>212</v>
      </c>
      <c r="I107" s="14" t="e">
        <f t="shared" si="4"/>
        <v>#VALUE!</v>
      </c>
      <c r="J107" s="14" t="s">
        <v>888</v>
      </c>
      <c r="K107" s="109" t="e">
        <f t="shared" si="5"/>
        <v>#VALUE!</v>
      </c>
      <c r="L107" s="115"/>
    </row>
    <row r="108" spans="1:12" ht="102" customHeight="1">
      <c r="A108" s="114"/>
      <c r="B108" s="107">
        <f>'Tax Invoice'!D104</f>
        <v>0</v>
      </c>
      <c r="C108" s="10" t="s">
        <v>890</v>
      </c>
      <c r="D108" s="10" t="s">
        <v>890</v>
      </c>
      <c r="E108" s="118" t="s">
        <v>891</v>
      </c>
      <c r="F108" s="155" t="s">
        <v>27</v>
      </c>
      <c r="G108" s="156"/>
      <c r="H108" s="11" t="s">
        <v>107</v>
      </c>
      <c r="I108" s="14" t="e">
        <f t="shared" si="4"/>
        <v>#VALUE!</v>
      </c>
      <c r="J108" s="14" t="s">
        <v>237</v>
      </c>
      <c r="K108" s="109" t="e">
        <f t="shared" si="5"/>
        <v>#VALUE!</v>
      </c>
      <c r="L108" s="115"/>
    </row>
    <row r="109" spans="1:12" ht="102" customHeight="1">
      <c r="A109" s="114"/>
      <c r="B109" s="107">
        <f>'Tax Invoice'!D105</f>
        <v>0</v>
      </c>
      <c r="C109" s="10" t="s">
        <v>890</v>
      </c>
      <c r="D109" s="10" t="s">
        <v>890</v>
      </c>
      <c r="E109" s="118" t="s">
        <v>892</v>
      </c>
      <c r="F109" s="155" t="s">
        <v>27</v>
      </c>
      <c r="G109" s="156"/>
      <c r="H109" s="11" t="s">
        <v>212</v>
      </c>
      <c r="I109" s="14" t="e">
        <f t="shared" si="4"/>
        <v>#VALUE!</v>
      </c>
      <c r="J109" s="14" t="s">
        <v>237</v>
      </c>
      <c r="K109" s="109" t="e">
        <f t="shared" si="5"/>
        <v>#VALUE!</v>
      </c>
      <c r="L109" s="115"/>
    </row>
    <row r="110" spans="1:12" ht="102" customHeight="1">
      <c r="A110" s="114"/>
      <c r="B110" s="107">
        <f>'Tax Invoice'!D106</f>
        <v>0</v>
      </c>
      <c r="C110" s="10" t="s">
        <v>890</v>
      </c>
      <c r="D110" s="10" t="s">
        <v>894</v>
      </c>
      <c r="E110" s="118" t="s">
        <v>893</v>
      </c>
      <c r="F110" s="155" t="s">
        <v>27</v>
      </c>
      <c r="G110" s="156"/>
      <c r="H110" s="11" t="s">
        <v>269</v>
      </c>
      <c r="I110" s="14" t="e">
        <f t="shared" si="4"/>
        <v>#VALUE!</v>
      </c>
      <c r="J110" s="14" t="s">
        <v>237</v>
      </c>
      <c r="K110" s="109" t="e">
        <f t="shared" si="5"/>
        <v>#VALUE!</v>
      </c>
      <c r="L110" s="115"/>
    </row>
    <row r="111" spans="1:12" ht="89.25" customHeight="1">
      <c r="A111" s="114"/>
      <c r="B111" s="107">
        <f>'Tax Invoice'!D107</f>
        <v>0</v>
      </c>
      <c r="C111" s="10" t="s">
        <v>894</v>
      </c>
      <c r="D111" s="10" t="s">
        <v>897</v>
      </c>
      <c r="E111" s="118" t="s">
        <v>895</v>
      </c>
      <c r="F111" s="155" t="s">
        <v>37</v>
      </c>
      <c r="G111" s="156"/>
      <c r="H111" s="11"/>
      <c r="I111" s="14" t="e">
        <f t="shared" si="4"/>
        <v>#VALUE!</v>
      </c>
      <c r="J111" s="14" t="s">
        <v>896</v>
      </c>
      <c r="K111" s="109" t="e">
        <f t="shared" si="5"/>
        <v>#VALUE!</v>
      </c>
      <c r="L111" s="115"/>
    </row>
    <row r="112" spans="1:12" ht="140.25" customHeight="1">
      <c r="A112" s="114"/>
      <c r="B112" s="107">
        <f>'Tax Invoice'!D108</f>
        <v>0</v>
      </c>
      <c r="C112" s="10" t="s">
        <v>897</v>
      </c>
      <c r="D112" s="10" t="s">
        <v>900</v>
      </c>
      <c r="E112" s="118" t="s">
        <v>898</v>
      </c>
      <c r="F112" s="155" t="s">
        <v>35</v>
      </c>
      <c r="G112" s="156"/>
      <c r="H112" s="11" t="s">
        <v>210</v>
      </c>
      <c r="I112" s="14" t="e">
        <f t="shared" si="4"/>
        <v>#VALUE!</v>
      </c>
      <c r="J112" s="14" t="s">
        <v>899</v>
      </c>
      <c r="K112" s="109" t="e">
        <f t="shared" si="5"/>
        <v>#VALUE!</v>
      </c>
      <c r="L112" s="115"/>
    </row>
    <row r="113" spans="1:12" ht="63.75" customHeight="1">
      <c r="A113" s="114"/>
      <c r="B113" s="107">
        <f>'Tax Invoice'!D109</f>
        <v>0</v>
      </c>
      <c r="C113" s="10" t="s">
        <v>900</v>
      </c>
      <c r="D113" s="10" t="s">
        <v>903</v>
      </c>
      <c r="E113" s="118" t="s">
        <v>901</v>
      </c>
      <c r="F113" s="155" t="s">
        <v>90</v>
      </c>
      <c r="G113" s="156"/>
      <c r="H113" s="11"/>
      <c r="I113" s="14" t="e">
        <f t="shared" si="4"/>
        <v>#VALUE!</v>
      </c>
      <c r="J113" s="14" t="s">
        <v>902</v>
      </c>
      <c r="K113" s="109" t="e">
        <f t="shared" si="5"/>
        <v>#VALUE!</v>
      </c>
      <c r="L113" s="115"/>
    </row>
    <row r="114" spans="1:12" ht="153" customHeight="1">
      <c r="A114" s="114"/>
      <c r="B114" s="107">
        <f>'Tax Invoice'!D110</f>
        <v>0</v>
      </c>
      <c r="C114" s="10" t="s">
        <v>903</v>
      </c>
      <c r="D114" s="10" t="s">
        <v>905</v>
      </c>
      <c r="E114" s="118" t="s">
        <v>904</v>
      </c>
      <c r="F114" s="155" t="s">
        <v>265</v>
      </c>
      <c r="G114" s="156"/>
      <c r="H114" s="11"/>
      <c r="I114" s="14" t="e">
        <f t="shared" si="4"/>
        <v>#VALUE!</v>
      </c>
      <c r="J114" s="14" t="s">
        <v>972</v>
      </c>
      <c r="K114" s="109" t="e">
        <f t="shared" si="5"/>
        <v>#VALUE!</v>
      </c>
      <c r="L114" s="115"/>
    </row>
    <row r="115" spans="1:12" ht="89.25" customHeight="1">
      <c r="A115" s="114"/>
      <c r="B115" s="107">
        <f>'Tax Invoice'!D111</f>
        <v>0</v>
      </c>
      <c r="C115" s="10" t="s">
        <v>905</v>
      </c>
      <c r="D115" s="10" t="s">
        <v>908</v>
      </c>
      <c r="E115" s="118" t="s">
        <v>906</v>
      </c>
      <c r="F115" s="155" t="s">
        <v>29</v>
      </c>
      <c r="G115" s="156"/>
      <c r="H115" s="11" t="s">
        <v>273</v>
      </c>
      <c r="I115" s="14" t="e">
        <f t="shared" si="4"/>
        <v>#VALUE!</v>
      </c>
      <c r="J115" s="14" t="s">
        <v>907</v>
      </c>
      <c r="K115" s="109" t="e">
        <f t="shared" si="5"/>
        <v>#VALUE!</v>
      </c>
      <c r="L115" s="115"/>
    </row>
    <row r="116" spans="1:12" ht="89.25" customHeight="1">
      <c r="A116" s="114"/>
      <c r="B116" s="107">
        <f>'Tax Invoice'!D112</f>
        <v>0</v>
      </c>
      <c r="C116" s="10" t="s">
        <v>908</v>
      </c>
      <c r="D116" s="10" t="s">
        <v>908</v>
      </c>
      <c r="E116" s="118" t="s">
        <v>909</v>
      </c>
      <c r="F116" s="155" t="s">
        <v>28</v>
      </c>
      <c r="G116" s="156"/>
      <c r="H116" s="11" t="s">
        <v>673</v>
      </c>
      <c r="I116" s="14" t="e">
        <f t="shared" si="4"/>
        <v>#VALUE!</v>
      </c>
      <c r="J116" s="14" t="s">
        <v>910</v>
      </c>
      <c r="K116" s="109" t="e">
        <f t="shared" si="5"/>
        <v>#VALUE!</v>
      </c>
      <c r="L116" s="115"/>
    </row>
    <row r="117" spans="1:12" ht="89.25" customHeight="1">
      <c r="A117" s="114"/>
      <c r="B117" s="107">
        <f>'Tax Invoice'!D113</f>
        <v>0</v>
      </c>
      <c r="C117" s="10" t="s">
        <v>908</v>
      </c>
      <c r="D117" s="10" t="s">
        <v>908</v>
      </c>
      <c r="E117" s="118" t="s">
        <v>911</v>
      </c>
      <c r="F117" s="155" t="s">
        <v>28</v>
      </c>
      <c r="G117" s="156"/>
      <c r="H117" s="11" t="s">
        <v>807</v>
      </c>
      <c r="I117" s="14" t="e">
        <f t="shared" si="4"/>
        <v>#VALUE!</v>
      </c>
      <c r="J117" s="14" t="s">
        <v>910</v>
      </c>
      <c r="K117" s="109" t="e">
        <f t="shared" si="5"/>
        <v>#VALUE!</v>
      </c>
      <c r="L117" s="115"/>
    </row>
    <row r="118" spans="1:12" ht="89.25" customHeight="1">
      <c r="A118" s="114"/>
      <c r="B118" s="107">
        <f>'Tax Invoice'!D114</f>
        <v>0</v>
      </c>
      <c r="C118" s="10" t="s">
        <v>908</v>
      </c>
      <c r="D118" s="10" t="s">
        <v>908</v>
      </c>
      <c r="E118" s="118" t="s">
        <v>912</v>
      </c>
      <c r="F118" s="155" t="s">
        <v>29</v>
      </c>
      <c r="G118" s="156"/>
      <c r="H118" s="11" t="s">
        <v>273</v>
      </c>
      <c r="I118" s="14" t="e">
        <f t="shared" ref="I118:I140" si="6">J118*$N$1</f>
        <v>#VALUE!</v>
      </c>
      <c r="J118" s="14" t="s">
        <v>910</v>
      </c>
      <c r="K118" s="109" t="e">
        <f t="shared" ref="K118:K140" si="7">I118*B118</f>
        <v>#VALUE!</v>
      </c>
      <c r="L118" s="115"/>
    </row>
    <row r="119" spans="1:12" ht="89.25" customHeight="1">
      <c r="A119" s="114"/>
      <c r="B119" s="107">
        <f>'Tax Invoice'!D115</f>
        <v>0</v>
      </c>
      <c r="C119" s="10" t="s">
        <v>908</v>
      </c>
      <c r="D119" s="10" t="s">
        <v>908</v>
      </c>
      <c r="E119" s="118" t="s">
        <v>913</v>
      </c>
      <c r="F119" s="155" t="s">
        <v>29</v>
      </c>
      <c r="G119" s="156"/>
      <c r="H119" s="11" t="s">
        <v>673</v>
      </c>
      <c r="I119" s="14" t="e">
        <f t="shared" si="6"/>
        <v>#VALUE!</v>
      </c>
      <c r="J119" s="14" t="s">
        <v>910</v>
      </c>
      <c r="K119" s="109" t="e">
        <f t="shared" si="7"/>
        <v>#VALUE!</v>
      </c>
      <c r="L119" s="115"/>
    </row>
    <row r="120" spans="1:12" ht="89.25" customHeight="1">
      <c r="A120" s="114"/>
      <c r="B120" s="107">
        <f>'Tax Invoice'!D116</f>
        <v>0</v>
      </c>
      <c r="C120" s="10" t="s">
        <v>908</v>
      </c>
      <c r="D120" s="10" t="s">
        <v>908</v>
      </c>
      <c r="E120" s="118" t="s">
        <v>914</v>
      </c>
      <c r="F120" s="155" t="s">
        <v>29</v>
      </c>
      <c r="G120" s="156"/>
      <c r="H120" s="11" t="s">
        <v>807</v>
      </c>
      <c r="I120" s="14" t="e">
        <f t="shared" si="6"/>
        <v>#VALUE!</v>
      </c>
      <c r="J120" s="14" t="s">
        <v>910</v>
      </c>
      <c r="K120" s="109" t="e">
        <f t="shared" si="7"/>
        <v>#VALUE!</v>
      </c>
      <c r="L120" s="115"/>
    </row>
    <row r="121" spans="1:12" ht="89.25" customHeight="1">
      <c r="A121" s="114"/>
      <c r="B121" s="107">
        <f>'Tax Invoice'!D117</f>
        <v>0</v>
      </c>
      <c r="C121" s="10" t="s">
        <v>908</v>
      </c>
      <c r="D121" s="10" t="s">
        <v>916</v>
      </c>
      <c r="E121" s="118" t="s">
        <v>915</v>
      </c>
      <c r="F121" s="155" t="s">
        <v>29</v>
      </c>
      <c r="G121" s="156"/>
      <c r="H121" s="11" t="s">
        <v>761</v>
      </c>
      <c r="I121" s="14" t="e">
        <f t="shared" si="6"/>
        <v>#VALUE!</v>
      </c>
      <c r="J121" s="14" t="s">
        <v>910</v>
      </c>
      <c r="K121" s="109" t="e">
        <f t="shared" si="7"/>
        <v>#VALUE!</v>
      </c>
      <c r="L121" s="115"/>
    </row>
    <row r="122" spans="1:12" ht="127.5" customHeight="1">
      <c r="A122" s="114"/>
      <c r="B122" s="107">
        <f>'Tax Invoice'!D118</f>
        <v>0</v>
      </c>
      <c r="C122" s="10" t="s">
        <v>916</v>
      </c>
      <c r="D122" s="10" t="s">
        <v>919</v>
      </c>
      <c r="E122" s="118" t="s">
        <v>917</v>
      </c>
      <c r="F122" s="155" t="s">
        <v>25</v>
      </c>
      <c r="G122" s="156"/>
      <c r="H122" s="11" t="s">
        <v>846</v>
      </c>
      <c r="I122" s="14" t="e">
        <f t="shared" si="6"/>
        <v>#VALUE!</v>
      </c>
      <c r="J122" s="14" t="s">
        <v>918</v>
      </c>
      <c r="K122" s="109" t="e">
        <f t="shared" si="7"/>
        <v>#VALUE!</v>
      </c>
      <c r="L122" s="115"/>
    </row>
    <row r="123" spans="1:12" ht="102" customHeight="1">
      <c r="A123" s="114"/>
      <c r="B123" s="107">
        <f>'Tax Invoice'!D119</f>
        <v>0</v>
      </c>
      <c r="C123" s="10" t="s">
        <v>919</v>
      </c>
      <c r="D123" s="10" t="s">
        <v>922</v>
      </c>
      <c r="E123" s="118" t="s">
        <v>920</v>
      </c>
      <c r="F123" s="155" t="s">
        <v>25</v>
      </c>
      <c r="G123" s="156"/>
      <c r="H123" s="11" t="s">
        <v>273</v>
      </c>
      <c r="I123" s="14" t="e">
        <f t="shared" si="6"/>
        <v>#VALUE!</v>
      </c>
      <c r="J123" s="14" t="s">
        <v>921</v>
      </c>
      <c r="K123" s="109" t="e">
        <f t="shared" si="7"/>
        <v>#VALUE!</v>
      </c>
      <c r="L123" s="115"/>
    </row>
    <row r="124" spans="1:12" ht="102" customHeight="1">
      <c r="A124" s="114"/>
      <c r="B124" s="107">
        <f>'Tax Invoice'!D120</f>
        <v>0</v>
      </c>
      <c r="C124" s="10" t="s">
        <v>922</v>
      </c>
      <c r="D124" s="10" t="s">
        <v>925</v>
      </c>
      <c r="E124" s="118" t="s">
        <v>923</v>
      </c>
      <c r="F124" s="155" t="s">
        <v>25</v>
      </c>
      <c r="G124" s="156"/>
      <c r="H124" s="11" t="s">
        <v>273</v>
      </c>
      <c r="I124" s="14" t="e">
        <f t="shared" si="6"/>
        <v>#VALUE!</v>
      </c>
      <c r="J124" s="14" t="s">
        <v>924</v>
      </c>
      <c r="K124" s="109" t="e">
        <f t="shared" si="7"/>
        <v>#VALUE!</v>
      </c>
      <c r="L124" s="115"/>
    </row>
    <row r="125" spans="1:12" ht="89.25" customHeight="1">
      <c r="A125" s="114"/>
      <c r="B125" s="107">
        <f>'Tax Invoice'!D121</f>
        <v>0</v>
      </c>
      <c r="C125" s="10" t="s">
        <v>925</v>
      </c>
      <c r="D125" s="10" t="s">
        <v>925</v>
      </c>
      <c r="E125" s="118" t="s">
        <v>926</v>
      </c>
      <c r="F125" s="155" t="s">
        <v>25</v>
      </c>
      <c r="G125" s="156"/>
      <c r="H125" s="11" t="s">
        <v>807</v>
      </c>
      <c r="I125" s="14" t="e">
        <f t="shared" si="6"/>
        <v>#VALUE!</v>
      </c>
      <c r="J125" s="14" t="s">
        <v>927</v>
      </c>
      <c r="K125" s="109" t="e">
        <f t="shared" si="7"/>
        <v>#VALUE!</v>
      </c>
      <c r="L125" s="115"/>
    </row>
    <row r="126" spans="1:12" ht="89.25" customHeight="1">
      <c r="A126" s="114"/>
      <c r="B126" s="107">
        <f>'Tax Invoice'!D122</f>
        <v>0</v>
      </c>
      <c r="C126" s="10" t="s">
        <v>925</v>
      </c>
      <c r="D126" s="10" t="s">
        <v>925</v>
      </c>
      <c r="E126" s="118" t="s">
        <v>928</v>
      </c>
      <c r="F126" s="155" t="s">
        <v>26</v>
      </c>
      <c r="G126" s="156"/>
      <c r="H126" s="11" t="s">
        <v>273</v>
      </c>
      <c r="I126" s="14" t="e">
        <f t="shared" si="6"/>
        <v>#VALUE!</v>
      </c>
      <c r="J126" s="14" t="s">
        <v>927</v>
      </c>
      <c r="K126" s="109" t="e">
        <f t="shared" si="7"/>
        <v>#VALUE!</v>
      </c>
      <c r="L126" s="115"/>
    </row>
    <row r="127" spans="1:12" ht="89.25" customHeight="1">
      <c r="A127" s="114"/>
      <c r="B127" s="107">
        <f>'Tax Invoice'!D123</f>
        <v>0</v>
      </c>
      <c r="C127" s="10" t="s">
        <v>925</v>
      </c>
      <c r="D127" s="10" t="s">
        <v>925</v>
      </c>
      <c r="E127" s="118" t="s">
        <v>929</v>
      </c>
      <c r="F127" s="155" t="s">
        <v>27</v>
      </c>
      <c r="G127" s="156"/>
      <c r="H127" s="11" t="s">
        <v>273</v>
      </c>
      <c r="I127" s="14" t="e">
        <f t="shared" si="6"/>
        <v>#VALUE!</v>
      </c>
      <c r="J127" s="14" t="s">
        <v>927</v>
      </c>
      <c r="K127" s="109" t="e">
        <f t="shared" si="7"/>
        <v>#VALUE!</v>
      </c>
      <c r="L127" s="115"/>
    </row>
    <row r="128" spans="1:12" ht="89.25" customHeight="1">
      <c r="A128" s="114"/>
      <c r="B128" s="107">
        <f>'Tax Invoice'!D124</f>
        <v>0</v>
      </c>
      <c r="C128" s="10" t="s">
        <v>925</v>
      </c>
      <c r="D128" s="10" t="s">
        <v>925</v>
      </c>
      <c r="E128" s="118" t="s">
        <v>930</v>
      </c>
      <c r="F128" s="155" t="s">
        <v>27</v>
      </c>
      <c r="G128" s="156"/>
      <c r="H128" s="11" t="s">
        <v>271</v>
      </c>
      <c r="I128" s="14" t="e">
        <f t="shared" si="6"/>
        <v>#VALUE!</v>
      </c>
      <c r="J128" s="14" t="s">
        <v>927</v>
      </c>
      <c r="K128" s="109" t="e">
        <f t="shared" si="7"/>
        <v>#VALUE!</v>
      </c>
      <c r="L128" s="115"/>
    </row>
    <row r="129" spans="1:12" ht="89.25" customHeight="1">
      <c r="A129" s="114"/>
      <c r="B129" s="107">
        <f>'Tax Invoice'!D125</f>
        <v>0</v>
      </c>
      <c r="C129" s="10" t="s">
        <v>925</v>
      </c>
      <c r="D129" s="10" t="s">
        <v>932</v>
      </c>
      <c r="E129" s="118" t="s">
        <v>931</v>
      </c>
      <c r="F129" s="155" t="s">
        <v>27</v>
      </c>
      <c r="G129" s="156"/>
      <c r="H129" s="11" t="s">
        <v>761</v>
      </c>
      <c r="I129" s="14" t="e">
        <f t="shared" si="6"/>
        <v>#VALUE!</v>
      </c>
      <c r="J129" s="14" t="s">
        <v>927</v>
      </c>
      <c r="K129" s="109" t="e">
        <f t="shared" si="7"/>
        <v>#VALUE!</v>
      </c>
      <c r="L129" s="115"/>
    </row>
    <row r="130" spans="1:12" ht="89.25" customHeight="1">
      <c r="A130" s="114"/>
      <c r="B130" s="107">
        <f>'Tax Invoice'!D126</f>
        <v>0</v>
      </c>
      <c r="C130" s="10" t="s">
        <v>932</v>
      </c>
      <c r="D130" s="10" t="s">
        <v>932</v>
      </c>
      <c r="E130" s="118" t="s">
        <v>933</v>
      </c>
      <c r="F130" s="155" t="s">
        <v>27</v>
      </c>
      <c r="G130" s="156"/>
      <c r="H130" s="11" t="s">
        <v>273</v>
      </c>
      <c r="I130" s="14" t="e">
        <f t="shared" si="6"/>
        <v>#VALUE!</v>
      </c>
      <c r="J130" s="14" t="s">
        <v>934</v>
      </c>
      <c r="K130" s="109" t="e">
        <f t="shared" si="7"/>
        <v>#VALUE!</v>
      </c>
      <c r="L130" s="115"/>
    </row>
    <row r="131" spans="1:12" ht="89.25" customHeight="1">
      <c r="A131" s="114"/>
      <c r="B131" s="107">
        <f>'Tax Invoice'!D127</f>
        <v>0</v>
      </c>
      <c r="C131" s="10" t="s">
        <v>932</v>
      </c>
      <c r="D131" s="10" t="s">
        <v>932</v>
      </c>
      <c r="E131" s="118" t="s">
        <v>935</v>
      </c>
      <c r="F131" s="155" t="s">
        <v>27</v>
      </c>
      <c r="G131" s="156"/>
      <c r="H131" s="11" t="s">
        <v>271</v>
      </c>
      <c r="I131" s="14" t="e">
        <f t="shared" si="6"/>
        <v>#VALUE!</v>
      </c>
      <c r="J131" s="14" t="s">
        <v>934</v>
      </c>
      <c r="K131" s="109" t="e">
        <f t="shared" si="7"/>
        <v>#VALUE!</v>
      </c>
      <c r="L131" s="115"/>
    </row>
    <row r="132" spans="1:12" ht="89.25" customHeight="1">
      <c r="A132" s="114"/>
      <c r="B132" s="107">
        <f>'Tax Invoice'!D128</f>
        <v>0</v>
      </c>
      <c r="C132" s="10" t="s">
        <v>932</v>
      </c>
      <c r="D132" s="10" t="s">
        <v>937</v>
      </c>
      <c r="E132" s="118" t="s">
        <v>936</v>
      </c>
      <c r="F132" s="155" t="s">
        <v>27</v>
      </c>
      <c r="G132" s="156"/>
      <c r="H132" s="11" t="s">
        <v>807</v>
      </c>
      <c r="I132" s="14" t="e">
        <f t="shared" si="6"/>
        <v>#VALUE!</v>
      </c>
      <c r="J132" s="14" t="s">
        <v>934</v>
      </c>
      <c r="K132" s="109" t="e">
        <f t="shared" si="7"/>
        <v>#VALUE!</v>
      </c>
      <c r="L132" s="115"/>
    </row>
    <row r="133" spans="1:12" ht="102" customHeight="1">
      <c r="A133" s="114"/>
      <c r="B133" s="107">
        <f>'Tax Invoice'!D129</f>
        <v>0</v>
      </c>
      <c r="C133" s="10" t="s">
        <v>937</v>
      </c>
      <c r="D133" s="10" t="s">
        <v>940</v>
      </c>
      <c r="E133" s="118" t="s">
        <v>938</v>
      </c>
      <c r="F133" s="155" t="s">
        <v>37</v>
      </c>
      <c r="G133" s="156"/>
      <c r="H133" s="11" t="s">
        <v>761</v>
      </c>
      <c r="I133" s="14" t="e">
        <f t="shared" si="6"/>
        <v>#VALUE!</v>
      </c>
      <c r="J133" s="14" t="s">
        <v>939</v>
      </c>
      <c r="K133" s="109" t="e">
        <f t="shared" si="7"/>
        <v>#VALUE!</v>
      </c>
      <c r="L133" s="115"/>
    </row>
    <row r="134" spans="1:12" ht="102" customHeight="1">
      <c r="A134" s="114"/>
      <c r="B134" s="107">
        <f>'Tax Invoice'!D130</f>
        <v>0</v>
      </c>
      <c r="C134" s="10" t="s">
        <v>940</v>
      </c>
      <c r="D134" s="10" t="s">
        <v>943</v>
      </c>
      <c r="E134" s="118" t="s">
        <v>941</v>
      </c>
      <c r="F134" s="155" t="s">
        <v>35</v>
      </c>
      <c r="G134" s="156"/>
      <c r="H134" s="11" t="s">
        <v>807</v>
      </c>
      <c r="I134" s="14" t="e">
        <f t="shared" si="6"/>
        <v>#VALUE!</v>
      </c>
      <c r="J134" s="14" t="s">
        <v>942</v>
      </c>
      <c r="K134" s="109" t="e">
        <f t="shared" si="7"/>
        <v>#VALUE!</v>
      </c>
      <c r="L134" s="115"/>
    </row>
    <row r="135" spans="1:12" ht="102" customHeight="1">
      <c r="A135" s="114"/>
      <c r="B135" s="107">
        <f>'Tax Invoice'!D131</f>
        <v>0</v>
      </c>
      <c r="C135" s="10" t="s">
        <v>943</v>
      </c>
      <c r="D135" s="10" t="s">
        <v>946</v>
      </c>
      <c r="E135" s="118" t="s">
        <v>944</v>
      </c>
      <c r="F135" s="155" t="s">
        <v>35</v>
      </c>
      <c r="G135" s="156"/>
      <c r="H135" s="11" t="s">
        <v>273</v>
      </c>
      <c r="I135" s="14" t="e">
        <f t="shared" si="6"/>
        <v>#VALUE!</v>
      </c>
      <c r="J135" s="14" t="s">
        <v>945</v>
      </c>
      <c r="K135" s="109" t="e">
        <f t="shared" si="7"/>
        <v>#VALUE!</v>
      </c>
      <c r="L135" s="115"/>
    </row>
    <row r="136" spans="1:12" ht="89.25" customHeight="1">
      <c r="A136" s="114"/>
      <c r="B136" s="107">
        <f>'Tax Invoice'!D132</f>
        <v>0</v>
      </c>
      <c r="C136" s="10" t="s">
        <v>946</v>
      </c>
      <c r="D136" s="10" t="s">
        <v>950</v>
      </c>
      <c r="E136" s="118" t="s">
        <v>947</v>
      </c>
      <c r="F136" s="155" t="s">
        <v>26</v>
      </c>
      <c r="G136" s="156"/>
      <c r="H136" s="11" t="s">
        <v>948</v>
      </c>
      <c r="I136" s="14" t="e">
        <f t="shared" si="6"/>
        <v>#VALUE!</v>
      </c>
      <c r="J136" s="14" t="s">
        <v>949</v>
      </c>
      <c r="K136" s="109" t="e">
        <f t="shared" si="7"/>
        <v>#VALUE!</v>
      </c>
      <c r="L136" s="115"/>
    </row>
    <row r="137" spans="1:12" ht="76.5" customHeight="1">
      <c r="A137" s="114"/>
      <c r="B137" s="107">
        <f>'Tax Invoice'!D133</f>
        <v>0</v>
      </c>
      <c r="C137" s="10" t="s">
        <v>950</v>
      </c>
      <c r="D137" s="10" t="s">
        <v>950</v>
      </c>
      <c r="E137" s="118" t="s">
        <v>951</v>
      </c>
      <c r="F137" s="155" t="s">
        <v>23</v>
      </c>
      <c r="G137" s="156"/>
      <c r="H137" s="11" t="s">
        <v>271</v>
      </c>
      <c r="I137" s="14" t="e">
        <f t="shared" si="6"/>
        <v>#VALUE!</v>
      </c>
      <c r="J137" s="14" t="s">
        <v>952</v>
      </c>
      <c r="K137" s="109" t="e">
        <f t="shared" si="7"/>
        <v>#VALUE!</v>
      </c>
      <c r="L137" s="115"/>
    </row>
    <row r="138" spans="1:12" ht="76.5" customHeight="1">
      <c r="A138" s="114"/>
      <c r="B138" s="107">
        <f>'Tax Invoice'!D134</f>
        <v>0</v>
      </c>
      <c r="C138" s="10" t="s">
        <v>950</v>
      </c>
      <c r="D138" s="10" t="s">
        <v>967</v>
      </c>
      <c r="E138" s="118" t="s">
        <v>953</v>
      </c>
      <c r="F138" s="155" t="s">
        <v>25</v>
      </c>
      <c r="G138" s="156"/>
      <c r="H138" s="11" t="s">
        <v>273</v>
      </c>
      <c r="I138" s="14" t="e">
        <f t="shared" si="6"/>
        <v>#VALUE!</v>
      </c>
      <c r="J138" s="14" t="s">
        <v>952</v>
      </c>
      <c r="K138" s="109" t="e">
        <f t="shared" si="7"/>
        <v>#VALUE!</v>
      </c>
      <c r="L138" s="115"/>
    </row>
    <row r="139" spans="1:12" ht="102" customHeight="1">
      <c r="A139" s="114"/>
      <c r="B139" s="107">
        <f>'Tax Invoice'!D135</f>
        <v>0</v>
      </c>
      <c r="C139" s="10" t="s">
        <v>954</v>
      </c>
      <c r="D139" s="10" t="s">
        <v>957</v>
      </c>
      <c r="E139" s="118" t="s">
        <v>955</v>
      </c>
      <c r="F139" s="155" t="s">
        <v>37</v>
      </c>
      <c r="G139" s="156"/>
      <c r="H139" s="11" t="s">
        <v>273</v>
      </c>
      <c r="I139" s="14" t="e">
        <f t="shared" si="6"/>
        <v>#VALUE!</v>
      </c>
      <c r="J139" s="14" t="s">
        <v>956</v>
      </c>
      <c r="K139" s="109" t="e">
        <f t="shared" si="7"/>
        <v>#VALUE!</v>
      </c>
      <c r="L139" s="115"/>
    </row>
    <row r="140" spans="1:12" ht="102" customHeight="1">
      <c r="A140" s="114"/>
      <c r="B140" s="108">
        <f>'Tax Invoice'!D136</f>
        <v>0</v>
      </c>
      <c r="C140" s="12" t="s">
        <v>957</v>
      </c>
      <c r="D140" s="12"/>
      <c r="E140" s="119" t="s">
        <v>958</v>
      </c>
      <c r="F140" s="153" t="s">
        <v>50</v>
      </c>
      <c r="G140" s="154"/>
      <c r="H140" s="13"/>
      <c r="I140" s="15" t="e">
        <f t="shared" si="6"/>
        <v>#VALUE!</v>
      </c>
      <c r="J140" s="15" t="s">
        <v>959</v>
      </c>
      <c r="K140" s="110" t="e">
        <f t="shared" si="7"/>
        <v>#VALUE!</v>
      </c>
      <c r="L140" s="115"/>
    </row>
    <row r="141" spans="1:12" ht="12.75" customHeight="1">
      <c r="A141" s="114"/>
      <c r="B141" s="129">
        <f>SUM(B22:B140)</f>
        <v>48</v>
      </c>
      <c r="C141" s="129" t="s">
        <v>144</v>
      </c>
      <c r="D141" s="129"/>
      <c r="E141" s="129"/>
      <c r="F141" s="129"/>
      <c r="G141" s="129"/>
      <c r="H141" s="129"/>
      <c r="I141" s="130" t="s">
        <v>255</v>
      </c>
      <c r="J141" s="130" t="s">
        <v>255</v>
      </c>
      <c r="K141" s="131" t="e">
        <f>SUM(K22:K140)</f>
        <v>#VALUE!</v>
      </c>
      <c r="L141" s="115"/>
    </row>
    <row r="142" spans="1:12" ht="12.75" customHeight="1">
      <c r="A142" s="114"/>
      <c r="B142" s="129"/>
      <c r="C142" s="129"/>
      <c r="D142" s="129"/>
      <c r="E142" s="129"/>
      <c r="F142" s="129"/>
      <c r="G142" s="129"/>
      <c r="H142" s="129"/>
      <c r="I142" s="130" t="s">
        <v>184</v>
      </c>
      <c r="J142" s="130" t="s">
        <v>184</v>
      </c>
      <c r="K142" s="131">
        <f>Invoice!J142</f>
        <v>708.59</v>
      </c>
      <c r="L142" s="115"/>
    </row>
    <row r="143" spans="1:12" ht="12.75" customHeight="1" outlineLevel="1">
      <c r="A143" s="114"/>
      <c r="B143" s="129"/>
      <c r="C143" s="129"/>
      <c r="D143" s="129"/>
      <c r="E143" s="129"/>
      <c r="F143" s="129"/>
      <c r="G143" s="129"/>
      <c r="H143" s="129"/>
      <c r="I143" s="130" t="s">
        <v>185</v>
      </c>
      <c r="J143" s="130" t="s">
        <v>185</v>
      </c>
      <c r="K143" s="131">
        <f>Invoice!J143</f>
        <v>0</v>
      </c>
      <c r="L143" s="115"/>
    </row>
    <row r="144" spans="1:12" ht="12.75" customHeight="1">
      <c r="A144" s="114"/>
      <c r="B144" s="129"/>
      <c r="C144" s="129"/>
      <c r="D144" s="129"/>
      <c r="E144" s="129"/>
      <c r="F144" s="129"/>
      <c r="G144" s="129"/>
      <c r="H144" s="129"/>
      <c r="I144" s="130" t="s">
        <v>257</v>
      </c>
      <c r="J144" s="130" t="s">
        <v>257</v>
      </c>
      <c r="K144" s="131" t="e">
        <f>SUM(K141:K143)</f>
        <v>#VALUE!</v>
      </c>
      <c r="L144" s="115"/>
    </row>
    <row r="145" spans="1:12" ht="12.75" customHeight="1">
      <c r="A145" s="6"/>
      <c r="B145" s="7"/>
      <c r="C145" s="7"/>
      <c r="D145" s="7"/>
      <c r="E145" s="7"/>
      <c r="F145" s="7"/>
      <c r="G145" s="7"/>
      <c r="H145" s="7" t="s">
        <v>968</v>
      </c>
      <c r="I145" s="7"/>
      <c r="J145" s="7"/>
      <c r="K145" s="7"/>
      <c r="L145" s="8"/>
    </row>
    <row r="146" spans="1:12" ht="12.75" customHeight="1"/>
    <row r="147" spans="1:12" ht="12.75" customHeight="1"/>
    <row r="148" spans="1:12" ht="12.75" customHeight="1"/>
    <row r="149" spans="1:12" ht="12.75" customHeight="1"/>
    <row r="150" spans="1:12" ht="12.75" customHeight="1"/>
    <row r="151" spans="1:12" ht="12.75" customHeight="1"/>
    <row r="152" spans="1:12" ht="12.75" customHeight="1"/>
  </sheetData>
  <mergeCells count="123">
    <mergeCell ref="F20:G20"/>
    <mergeCell ref="F21:G21"/>
    <mergeCell ref="F22:G22"/>
    <mergeCell ref="K10:K11"/>
    <mergeCell ref="K14:K15"/>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40:G140"/>
    <mergeCell ref="F135:G135"/>
    <mergeCell ref="F136:G136"/>
    <mergeCell ref="F137:G137"/>
    <mergeCell ref="F138:G138"/>
    <mergeCell ref="F139:G139"/>
    <mergeCell ref="F130:G130"/>
    <mergeCell ref="F131:G131"/>
    <mergeCell ref="F132:G132"/>
    <mergeCell ref="F133:G133"/>
    <mergeCell ref="F134:G1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L1014" sqref="L101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t="e">
        <f>N2/N3</f>
        <v>#VALUE!</v>
      </c>
      <c r="O1" s="21" t="s">
        <v>181</v>
      </c>
    </row>
    <row r="2" spans="1:15" s="21" customFormat="1" ht="13.5" thickBot="1">
      <c r="A2" s="22" t="s">
        <v>147</v>
      </c>
      <c r="B2" s="23" t="s">
        <v>148</v>
      </c>
      <c r="C2" s="23"/>
      <c r="D2" s="24"/>
      <c r="E2" s="25"/>
      <c r="G2" s="26" t="s">
        <v>149</v>
      </c>
      <c r="H2" s="27" t="s">
        <v>150</v>
      </c>
      <c r="N2" s="21" t="e">
        <v>#VALUE!</v>
      </c>
      <c r="O2" s="21" t="s">
        <v>259</v>
      </c>
    </row>
    <row r="3" spans="1:15" s="21" customFormat="1" ht="15" customHeight="1" thickBot="1">
      <c r="A3" s="22" t="s">
        <v>151</v>
      </c>
      <c r="G3" s="28">
        <f>Invoice!J14</f>
        <v>45362</v>
      </c>
      <c r="H3" s="29"/>
      <c r="N3" s="21" t="e">
        <v>#VALUE!</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95" t="s">
        <v>276</v>
      </c>
      <c r="L10" s="35" t="s">
        <v>276</v>
      </c>
      <c r="M10" s="21">
        <v>1</v>
      </c>
    </row>
    <row r="11" spans="1:15" s="21" customFormat="1" ht="15.75" thickBot="1">
      <c r="A11" s="41" t="str">
        <f>'Copy paste to Here'!G11</f>
        <v>Sam2 Kong2</v>
      </c>
      <c r="B11" s="42"/>
      <c r="C11" s="42"/>
      <c r="D11" s="42"/>
      <c r="F11" s="43" t="str">
        <f>'Copy paste to Here'!B11</f>
        <v>Sam2 Kong2</v>
      </c>
      <c r="G11" s="44"/>
      <c r="H11" s="45"/>
      <c r="K11" s="93" t="s">
        <v>158</v>
      </c>
      <c r="L11" s="46" t="s">
        <v>159</v>
      </c>
      <c r="M11" s="21">
        <f>VLOOKUP(G3,[1]Sheet1!$A$9:$I$7290,2,FALSE)</f>
        <v>35.31</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93" t="s">
        <v>160</v>
      </c>
      <c r="L12" s="46" t="s">
        <v>133</v>
      </c>
      <c r="M12" s="21">
        <f>VLOOKUP(G3,[1]Sheet1!$A$9:$I$7290,3,FALSE)</f>
        <v>38.43</v>
      </c>
    </row>
    <row r="13" spans="1:15" s="21" customFormat="1" ht="15.75" thickBot="1">
      <c r="A13" s="41" t="str">
        <f>'Copy paste to Here'!G13</f>
        <v>10500 Bang Rak</v>
      </c>
      <c r="B13" s="42"/>
      <c r="C13" s="42"/>
      <c r="D13" s="42"/>
      <c r="E13" s="111" t="s">
        <v>276</v>
      </c>
      <c r="F13" s="43" t="str">
        <f>'Copy paste to Here'!B13</f>
        <v>10500 Bang Rak</v>
      </c>
      <c r="G13" s="44"/>
      <c r="H13" s="45"/>
      <c r="K13" s="93" t="s">
        <v>161</v>
      </c>
      <c r="L13" s="46" t="s">
        <v>162</v>
      </c>
      <c r="M13" s="113">
        <f>VLOOKUP(G3,[1]Sheet1!$A$9:$I$7290,4,FALSE)</f>
        <v>45.15</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22.97</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v>
      </c>
    </row>
    <row r="16" spans="1:15" s="21" customFormat="1" ht="13.7" customHeight="1" thickBot="1">
      <c r="A16" s="52"/>
      <c r="K16" s="94" t="s">
        <v>167</v>
      </c>
      <c r="L16" s="51" t="s">
        <v>168</v>
      </c>
      <c r="M16" s="21">
        <f>VLOOKUP(G3,[1]Sheet1!$A$9:$I$7290,7,FALSE)</f>
        <v>21.53</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c r="A18" s="56" t="str">
        <f>IF((LEN('Copy paste to Here'!G22))&gt;5,((CONCATENATE('Copy paste to Here'!G22," &amp; ",'Copy paste to Here'!D22,"  &amp;  ",'Copy paste to Here'!E22))),"Empty Cell")</f>
        <v>Option 2 &amp; SKU  &amp;  Option 1</v>
      </c>
      <c r="B18" s="57" t="str">
        <f>'Copy paste to Here'!C22</f>
        <v>Products</v>
      </c>
      <c r="C18" s="57" t="s">
        <v>717</v>
      </c>
      <c r="D18" s="58" t="str">
        <f>Invoice!B22</f>
        <v>Qty</v>
      </c>
      <c r="E18" s="59" t="e">
        <f>'Shipping Invoice'!J22*$N$1</f>
        <v>#VALUE!</v>
      </c>
      <c r="F18" s="59" t="e">
        <f>D18*E18</f>
        <v>#VALUE!</v>
      </c>
      <c r="G18" s="60" t="e">
        <f>E18*$E$14</f>
        <v>#VALUE!</v>
      </c>
      <c r="H18" s="61" t="e">
        <f>D18*G18</f>
        <v>#VALUE!</v>
      </c>
    </row>
    <row r="19" spans="1:13" s="62" customFormat="1">
      <c r="A19" s="112" t="str">
        <f>IF((LEN('Copy paste to Here'!G23))&gt;5,((CONCATENATE('Copy paste to Here'!G23," &amp; ",'Copy paste to Here'!D23,"  &amp;  ",'Copy paste to Here'!E23))),"Empty Cell")</f>
        <v>Color: White &amp; ACBEVB-F04A08  &amp;  Length: 8mm</v>
      </c>
      <c r="B19" s="57" t="str">
        <f>'Copy paste to Here'!C23</f>
        <v>ACBEVB</v>
      </c>
      <c r="C19" s="57" t="s">
        <v>720</v>
      </c>
      <c r="D19" s="58">
        <f>Invoice!B23</f>
        <v>6</v>
      </c>
      <c r="E19" s="59" t="e">
        <f>'Shipping Invoice'!J23*$N$1</f>
        <v>#VALUE!</v>
      </c>
      <c r="F19" s="59" t="e">
        <f t="shared" ref="F19:F82" si="0">D19*E19</f>
        <v>#VALUE!</v>
      </c>
      <c r="G19" s="60" t="e">
        <f t="shared" ref="G19:G82" si="1">E19*$E$14</f>
        <v>#VALUE!</v>
      </c>
      <c r="H19" s="63" t="e">
        <f t="shared" ref="H19:H82" si="2">D19*G19</f>
        <v>#VALUE!</v>
      </c>
    </row>
    <row r="20" spans="1:13" s="62" customFormat="1">
      <c r="A20" s="56" t="str">
        <f>IF((LEN('Copy paste to Here'!G24))&gt;5,((CONCATENATE('Copy paste to Here'!G24," &amp; ",'Copy paste to Here'!D24,"  &amp;  ",'Copy paste to Here'!E24))),"Empty Cell")</f>
        <v>Length: 6mm &amp; BB18B3-P64F02  &amp;  Color: High Polish</v>
      </c>
      <c r="B20" s="57" t="str">
        <f>'Copy paste to Here'!C24</f>
        <v>BB18B3</v>
      </c>
      <c r="C20" s="57" t="s">
        <v>720</v>
      </c>
      <c r="D20" s="58">
        <f>Invoice!B24</f>
        <v>10</v>
      </c>
      <c r="E20" s="59" t="e">
        <f>'Shipping Invoice'!J24*$N$1</f>
        <v>#VALUE!</v>
      </c>
      <c r="F20" s="59" t="e">
        <f t="shared" si="0"/>
        <v>#VALUE!</v>
      </c>
      <c r="G20" s="60" t="e">
        <f t="shared" si="1"/>
        <v>#VALUE!</v>
      </c>
      <c r="H20" s="63" t="e">
        <f t="shared" si="2"/>
        <v>#VALUE!</v>
      </c>
    </row>
    <row r="21" spans="1:13" s="62" customFormat="1">
      <c r="A21" s="56" t="str">
        <f>IF((LEN('Copy paste to Here'!G25))&gt;5,((CONCATENATE('Copy paste to Here'!G25," &amp; ",'Copy paste to Here'!D25,"  &amp;  ",'Copy paste to Here'!E25))),"Empty Cell")</f>
        <v>Length: 10mm &amp; BB18B3-P64F06  &amp;  Color: High Polish</v>
      </c>
      <c r="B21" s="57" t="str">
        <f>'Copy paste to Here'!C25</f>
        <v>BB18B3</v>
      </c>
      <c r="C21" s="57" t="s">
        <v>507</v>
      </c>
      <c r="D21" s="58">
        <f>Invoice!B25</f>
        <v>30</v>
      </c>
      <c r="E21" s="59" t="e">
        <f>'Shipping Invoice'!J25*$N$1</f>
        <v>#VALUE!</v>
      </c>
      <c r="F21" s="59" t="e">
        <f t="shared" si="0"/>
        <v>#VALUE!</v>
      </c>
      <c r="G21" s="60" t="e">
        <f t="shared" si="1"/>
        <v>#VALUE!</v>
      </c>
      <c r="H21" s="63" t="e">
        <f t="shared" si="2"/>
        <v>#VALUE!</v>
      </c>
    </row>
    <row r="22" spans="1:13" s="62" customFormat="1">
      <c r="A22" s="56" t="str">
        <f>IF((LEN('Copy paste to Here'!G26))&gt;5,((CONCATENATE('Copy paste to Here'!G26," &amp; ",'Copy paste to Here'!D26,"  &amp;  ",'Copy paste to Here'!E26))),"Empty Cell")</f>
        <v>Crystal Color: AB &amp; BB18JB3-L08B02  &amp;  Size: 8mm</v>
      </c>
      <c r="B22" s="57" t="str">
        <f>'Copy paste to Here'!C26</f>
        <v>BB18JB3</v>
      </c>
      <c r="C22" s="57" t="s">
        <v>727</v>
      </c>
      <c r="D22" s="58">
        <f>Invoice!B26</f>
        <v>2</v>
      </c>
      <c r="E22" s="59" t="e">
        <f>'Shipping Invoice'!J26*$N$1</f>
        <v>#VALUE!</v>
      </c>
      <c r="F22" s="59" t="e">
        <f t="shared" si="0"/>
        <v>#VALUE!</v>
      </c>
      <c r="G22" s="60" t="e">
        <f t="shared" si="1"/>
        <v>#VALUE!</v>
      </c>
      <c r="H22" s="63" t="e">
        <f t="shared" si="2"/>
        <v>#VALUE!</v>
      </c>
    </row>
    <row r="23" spans="1:13" s="62" customFormat="1" hidden="1">
      <c r="A23" s="56" t="str">
        <f>IF((LEN('Copy paste to Here'!G27))&gt;5,((CONCATENATE('Copy paste to Here'!G27," &amp; ",'Copy paste to Here'!D27,"  &amp;  ",'Copy paste to Here'!E27))),"Empty Cell")</f>
        <v>Empty Cell</v>
      </c>
      <c r="B23" s="57" t="str">
        <f>'Copy paste to Here'!C27</f>
        <v>BB20</v>
      </c>
      <c r="C23" s="57" t="s">
        <v>104</v>
      </c>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t="str">
        <f>'Copy paste to Here'!C28</f>
        <v>BBEB</v>
      </c>
      <c r="C24" s="57" t="s">
        <v>104</v>
      </c>
      <c r="D24" s="58"/>
      <c r="E24" s="59"/>
      <c r="F24" s="59">
        <f t="shared" si="0"/>
        <v>0</v>
      </c>
      <c r="G24" s="60">
        <f t="shared" si="1"/>
        <v>0</v>
      </c>
      <c r="H24" s="63">
        <f t="shared" si="2"/>
        <v>0</v>
      </c>
    </row>
    <row r="25" spans="1:13" s="62" customFormat="1" ht="25.5" hidden="1">
      <c r="A25" s="56" t="str">
        <f>IF((LEN('Copy paste to Here'!G29))&gt;5,((CONCATENATE('Copy paste to Here'!G29," &amp; ",'Copy paste to Here'!D29,"  &amp;  ",'Copy paste to Here'!E29))),"Empty Cell")</f>
        <v>Empty Cell</v>
      </c>
      <c r="B25" s="57" t="str">
        <f>'Copy paste to Here'!C29</f>
        <v>BBEB</v>
      </c>
      <c r="C25" s="57" t="s">
        <v>733</v>
      </c>
      <c r="D25" s="58"/>
      <c r="E25" s="59"/>
      <c r="F25" s="59">
        <f t="shared" si="0"/>
        <v>0</v>
      </c>
      <c r="G25" s="60">
        <f t="shared" si="1"/>
        <v>0</v>
      </c>
      <c r="H25" s="63">
        <f t="shared" si="2"/>
        <v>0</v>
      </c>
    </row>
    <row r="26" spans="1:13" s="62" customFormat="1" ht="25.5" hidden="1">
      <c r="A26" s="56" t="str">
        <f>IF((LEN('Copy paste to Here'!G30))&gt;5,((CONCATENATE('Copy paste to Here'!G30," &amp; ",'Copy paste to Here'!D30,"  &amp;  ",'Copy paste to Here'!E30))),"Empty Cell")</f>
        <v>Empty Cell</v>
      </c>
      <c r="B26" s="57" t="str">
        <f>'Copy paste to Here'!C30</f>
        <v>BBER20B</v>
      </c>
      <c r="C26" s="57" t="s">
        <v>733</v>
      </c>
      <c r="D26" s="58"/>
      <c r="E26" s="59"/>
      <c r="F26" s="59">
        <f t="shared" si="0"/>
        <v>0</v>
      </c>
      <c r="G26" s="60">
        <f t="shared" si="1"/>
        <v>0</v>
      </c>
      <c r="H26" s="63">
        <f t="shared" si="2"/>
        <v>0</v>
      </c>
    </row>
    <row r="27" spans="1:13" s="62" customFormat="1" ht="25.5" hidden="1">
      <c r="A27" s="56" t="str">
        <f>IF((LEN('Copy paste to Here'!G31))&gt;5,((CONCATENATE('Copy paste to Here'!G31," &amp; ",'Copy paste to Here'!D31,"  &amp;  ",'Copy paste to Here'!E31))),"Empty Cell")</f>
        <v>Empty Cell</v>
      </c>
      <c r="B27" s="57" t="str">
        <f>'Copy paste to Here'!C31</f>
        <v>BBER20B</v>
      </c>
      <c r="C27" s="57" t="s">
        <v>733</v>
      </c>
      <c r="D27" s="58"/>
      <c r="E27" s="59"/>
      <c r="F27" s="59">
        <f t="shared" si="0"/>
        <v>0</v>
      </c>
      <c r="G27" s="60">
        <f t="shared" si="1"/>
        <v>0</v>
      </c>
      <c r="H27" s="63">
        <f t="shared" si="2"/>
        <v>0</v>
      </c>
    </row>
    <row r="28" spans="1:13" s="62" customFormat="1" ht="25.5" hidden="1">
      <c r="A28" s="56" t="str">
        <f>IF((LEN('Copy paste to Here'!G32))&gt;5,((CONCATENATE('Copy paste to Here'!G32," &amp; ",'Copy paste to Here'!D32,"  &amp;  ",'Copy paste to Here'!E32))),"Empty Cell")</f>
        <v>Empty Cell</v>
      </c>
      <c r="B28" s="57" t="str">
        <f>'Copy paste to Here'!C32</f>
        <v>BBER20B</v>
      </c>
      <c r="C28" s="57" t="s">
        <v>738</v>
      </c>
      <c r="D28" s="58"/>
      <c r="E28" s="59"/>
      <c r="F28" s="59">
        <f t="shared" si="0"/>
        <v>0</v>
      </c>
      <c r="G28" s="60">
        <f t="shared" si="1"/>
        <v>0</v>
      </c>
      <c r="H28" s="63">
        <f t="shared" si="2"/>
        <v>0</v>
      </c>
    </row>
    <row r="29" spans="1:13" s="62" customFormat="1" ht="25.5" hidden="1">
      <c r="A29" s="56" t="str">
        <f>IF((LEN('Copy paste to Here'!G33))&gt;5,((CONCATENATE('Copy paste to Here'!G33," &amp; ",'Copy paste to Here'!D33,"  &amp;  ",'Copy paste to Here'!E33))),"Empty Cell")</f>
        <v>Empty Cell</v>
      </c>
      <c r="B29" s="57" t="str">
        <f>'Copy paste to Here'!C33</f>
        <v>BBER30B</v>
      </c>
      <c r="C29" s="57" t="s">
        <v>738</v>
      </c>
      <c r="D29" s="58"/>
      <c r="E29" s="59"/>
      <c r="F29" s="59">
        <f t="shared" si="0"/>
        <v>0</v>
      </c>
      <c r="G29" s="60">
        <f t="shared" si="1"/>
        <v>0</v>
      </c>
      <c r="H29" s="63">
        <f t="shared" si="2"/>
        <v>0</v>
      </c>
    </row>
    <row r="30" spans="1:13" s="62" customFormat="1" ht="25.5" hidden="1">
      <c r="A30" s="56" t="str">
        <f>IF((LEN('Copy paste to Here'!G34))&gt;5,((CONCATENATE('Copy paste to Here'!G34," &amp; ",'Copy paste to Here'!D34,"  &amp;  ",'Copy paste to Here'!E34))),"Empty Cell")</f>
        <v>Empty Cell</v>
      </c>
      <c r="B30" s="57" t="str">
        <f>'Copy paste to Here'!C34</f>
        <v>BBER30B</v>
      </c>
      <c r="C30" s="57" t="s">
        <v>738</v>
      </c>
      <c r="D30" s="58"/>
      <c r="E30" s="59"/>
      <c r="F30" s="59">
        <f t="shared" si="0"/>
        <v>0</v>
      </c>
      <c r="G30" s="60">
        <f t="shared" si="1"/>
        <v>0</v>
      </c>
      <c r="H30" s="63">
        <f t="shared" si="2"/>
        <v>0</v>
      </c>
    </row>
    <row r="31" spans="1:13" s="62" customFormat="1" ht="25.5" hidden="1">
      <c r="A31" s="56" t="str">
        <f>IF((LEN('Copy paste to Here'!G35))&gt;5,((CONCATENATE('Copy paste to Here'!G35," &amp; ",'Copy paste to Here'!D35,"  &amp;  ",'Copy paste to Here'!E35))),"Empty Cell")</f>
        <v>Empty Cell</v>
      </c>
      <c r="B31" s="57" t="str">
        <f>'Copy paste to Here'!C35</f>
        <v>BBER30B</v>
      </c>
      <c r="C31" s="57" t="s">
        <v>743</v>
      </c>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Color: Gold &amp; BBETB-F02A12  &amp;  Length: 6mm</v>
      </c>
      <c r="B32" s="57" t="str">
        <f>'Copy paste to Here'!C36</f>
        <v>BBETB</v>
      </c>
      <c r="C32" s="57" t="s">
        <v>743</v>
      </c>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Color: Gold &amp; BBETB-F04A12  &amp;  Length: 8mm</v>
      </c>
      <c r="B33" s="57" t="str">
        <f>'Copy paste to Here'!C37</f>
        <v>BBETB</v>
      </c>
      <c r="C33" s="57" t="s">
        <v>743</v>
      </c>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Color: Gold &amp; BBETB-F06A12  &amp;  Length: 10mm</v>
      </c>
      <c r="B34" s="57" t="str">
        <f>'Copy paste to Here'!C38</f>
        <v>BBETB</v>
      </c>
      <c r="C34" s="57" t="s">
        <v>748</v>
      </c>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Color: Gold &amp; BBETCN-F02A12  &amp;  Length: 6mm</v>
      </c>
      <c r="B35" s="57" t="str">
        <f>'Copy paste to Here'!C39</f>
        <v>BBETCN</v>
      </c>
      <c r="C35" s="57" t="s">
        <v>748</v>
      </c>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Color: Gold &amp; BBETCN-F04A12  &amp;  Length: 8mm</v>
      </c>
      <c r="B36" s="57" t="str">
        <f>'Copy paste to Here'!C40</f>
        <v>BBETCN</v>
      </c>
      <c r="C36" s="57" t="s">
        <v>748</v>
      </c>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Color: Gold &amp; BBETCN-F06A12  &amp;  Length: 10mm</v>
      </c>
      <c r="B37" s="57" t="str">
        <f>'Copy paste to Here'!C41</f>
        <v>BBETCN</v>
      </c>
      <c r="C37" s="57" t="s">
        <v>753</v>
      </c>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Color: Black &amp; BBIVD4-F19A07  &amp;  Length: 35mm</v>
      </c>
      <c r="B38" s="57" t="str">
        <f>'Copy paste to Here'!C42</f>
        <v>BBIVD4</v>
      </c>
      <c r="C38" s="57" t="s">
        <v>756</v>
      </c>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t="str">
        <f>'Copy paste to Here'!C43</f>
        <v>BBUVDI</v>
      </c>
      <c r="C39" s="57" t="s">
        <v>756</v>
      </c>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t="str">
        <f>'Copy paste to Here'!C44</f>
        <v>BBUVDI</v>
      </c>
      <c r="C40" s="57" t="s">
        <v>756</v>
      </c>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t="str">
        <f>'Copy paste to Here'!C45</f>
        <v>BBUVDI</v>
      </c>
      <c r="C41" s="57" t="s">
        <v>756</v>
      </c>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t="str">
        <f>'Copy paste to Here'!C46</f>
        <v>BBUVDI</v>
      </c>
      <c r="C42" s="57" t="s">
        <v>756</v>
      </c>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t="str">
        <f>'Copy paste to Here'!C47</f>
        <v>BBUVDI</v>
      </c>
      <c r="C43" s="57" t="s">
        <v>764</v>
      </c>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Color: Purple &amp; BCRTE-F02A35  &amp;  Length: 6mm</v>
      </c>
      <c r="B44" s="57" t="str">
        <f>'Copy paste to Here'!C48</f>
        <v>BCRTE</v>
      </c>
      <c r="C44" s="57" t="s">
        <v>764</v>
      </c>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Color: Purple &amp; BCRTE-F04A35  &amp;  Length: 8mm</v>
      </c>
      <c r="B45" s="57" t="str">
        <f>'Copy paste to Here'!C49</f>
        <v>BCRTE</v>
      </c>
      <c r="C45" s="57" t="s">
        <v>764</v>
      </c>
      <c r="D45" s="58"/>
      <c r="E45" s="59"/>
      <c r="F45" s="59">
        <f t="shared" si="0"/>
        <v>0</v>
      </c>
      <c r="G45" s="60">
        <f t="shared" si="1"/>
        <v>0</v>
      </c>
      <c r="H45" s="63">
        <f t="shared" si="2"/>
        <v>0</v>
      </c>
    </row>
    <row r="46" spans="1:8" s="62" customFormat="1" ht="25.5" hidden="1">
      <c r="A46" s="56" t="str">
        <f>IF((LEN('Copy paste to Here'!G50))&gt;5,((CONCATENATE('Copy paste to Here'!G50," &amp; ",'Copy paste to Here'!D50,"  &amp;  ",'Copy paste to Here'!E50))),"Empty Cell")</f>
        <v>Color: Purple &amp; BCRTE-F06A35  &amp;  Length: 10mm</v>
      </c>
      <c r="B46" s="57" t="str">
        <f>'Copy paste to Here'!C50</f>
        <v>BCRTE</v>
      </c>
      <c r="C46" s="57" t="s">
        <v>769</v>
      </c>
      <c r="D46" s="58"/>
      <c r="E46" s="59"/>
      <c r="F46" s="59">
        <f t="shared" si="0"/>
        <v>0</v>
      </c>
      <c r="G46" s="60">
        <f t="shared" si="1"/>
        <v>0</v>
      </c>
      <c r="H46" s="63">
        <f t="shared" si="2"/>
        <v>0</v>
      </c>
    </row>
    <row r="47" spans="1:8" s="62" customFormat="1" ht="25.5" hidden="1">
      <c r="A47" s="56" t="str">
        <f>IF((LEN('Copy paste to Here'!G51))&gt;5,((CONCATENATE('Copy paste to Here'!G51," &amp; ",'Copy paste to Here'!D51,"  &amp;  ",'Copy paste to Here'!E51))),"Empty Cell")</f>
        <v>Color: Black &amp; BN16TAW-F04A07  &amp;  Length: 8mm</v>
      </c>
      <c r="B47" s="57" t="str">
        <f>'Copy paste to Here'!C51</f>
        <v>BN16TAW</v>
      </c>
      <c r="C47" s="57" t="s">
        <v>498</v>
      </c>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Crystal Color: Blue Zircon &amp; BN18JB3-L06B07  &amp;  Size: 6mm</v>
      </c>
      <c r="B48" s="57" t="str">
        <f>'Copy paste to Here'!C52</f>
        <v>BN18JB3</v>
      </c>
      <c r="C48" s="57" t="s">
        <v>498</v>
      </c>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Cz Color: Clear &amp; BN18JB3-L08C01  &amp;  Size: 8mm</v>
      </c>
      <c r="B49" s="57" t="str">
        <f>'Copy paste to Here'!C53</f>
        <v>BN18JB3</v>
      </c>
      <c r="C49" s="57" t="s">
        <v>498</v>
      </c>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Cz Color: Aquamarine &amp; BN18JB3-L08C04  &amp;  Size: 8mm</v>
      </c>
      <c r="B50" s="57" t="str">
        <f>'Copy paste to Here'!C54</f>
        <v>BN18JB3</v>
      </c>
      <c r="C50" s="57" t="s">
        <v>498</v>
      </c>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Crystal Color: Blue Zircon &amp; BN18JB3-L10B07  &amp;  Size: 10mm</v>
      </c>
      <c r="B51" s="57" t="str">
        <f>'Copy paste to Here'!C55</f>
        <v>BN18JB3</v>
      </c>
      <c r="C51" s="57" t="s">
        <v>498</v>
      </c>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Cz Color: Clear &amp; BN18JB3-L10C01  &amp;  Size: 10mm</v>
      </c>
      <c r="B52" s="57" t="str">
        <f>'Copy paste to Here'!C56</f>
        <v>BN18JB3</v>
      </c>
      <c r="C52" s="57" t="s">
        <v>778</v>
      </c>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t="str">
        <f>'Copy paste to Here'!C57</f>
        <v>BNES2DI</v>
      </c>
      <c r="C53" s="57" t="s">
        <v>778</v>
      </c>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t="str">
        <f>'Copy paste to Here'!C58</f>
        <v>BNES2DI</v>
      </c>
      <c r="C54" s="57" t="s">
        <v>782</v>
      </c>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Color: Blue &amp; BNETBG-F04A10  &amp;  Length: 8mm</v>
      </c>
      <c r="B55" s="57" t="str">
        <f>'Copy paste to Here'!C59</f>
        <v>BNETBG</v>
      </c>
      <c r="C55" s="57" t="s">
        <v>785</v>
      </c>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Color: Black &amp; BNT2DI-F04A07  &amp;  Length: 8mm</v>
      </c>
      <c r="B56" s="57" t="str">
        <f>'Copy paste to Here'!C60</f>
        <v>BNT2DI</v>
      </c>
      <c r="C56" s="57" t="s">
        <v>785</v>
      </c>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Color: Black &amp; BNT2DI-F06A07  &amp;  Length: 10mm</v>
      </c>
      <c r="B57" s="57" t="str">
        <f>'Copy paste to Here'!C61</f>
        <v>BNT2DI</v>
      </c>
      <c r="C57" s="57" t="s">
        <v>789</v>
      </c>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t="str">
        <f>'Copy paste to Here'!C62</f>
        <v>CB18B3</v>
      </c>
      <c r="C58" s="57" t="s">
        <v>789</v>
      </c>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t="str">
        <f>'Copy paste to Here'!C63</f>
        <v>CB18B3</v>
      </c>
      <c r="C59" s="57" t="s">
        <v>789</v>
      </c>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t="str">
        <f>'Copy paste to Here'!C64</f>
        <v>CB18B3</v>
      </c>
      <c r="C60" s="57" t="s">
        <v>794</v>
      </c>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t="str">
        <f>'Copy paste to Here'!C65</f>
        <v>CB20B</v>
      </c>
      <c r="C61" s="57" t="s">
        <v>794</v>
      </c>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t="str">
        <f>'Copy paste to Here'!C66</f>
        <v>CB20B</v>
      </c>
      <c r="C62" s="57" t="s">
        <v>794</v>
      </c>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t="str">
        <f>'Copy paste to Here'!C67</f>
        <v>CB20B</v>
      </c>
      <c r="C63" s="57" t="s">
        <v>799</v>
      </c>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t="str">
        <f>'Copy paste to Here'!C68</f>
        <v>CBEB</v>
      </c>
      <c r="C64" s="57" t="s">
        <v>799</v>
      </c>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t="str">
        <f>'Copy paste to Here'!C69</f>
        <v>CBEB</v>
      </c>
      <c r="C65" s="57" t="s">
        <v>803</v>
      </c>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Color: Black &amp; CBESAB-F04A07  &amp;  Length: 8mm</v>
      </c>
      <c r="B66" s="57" t="str">
        <f>'Copy paste to Here'!C70</f>
        <v>CBESAB</v>
      </c>
      <c r="C66" s="57" t="s">
        <v>803</v>
      </c>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Color: Green &amp; CBESAB-F04A20  &amp;  Length: 8mm</v>
      </c>
      <c r="B67" s="57" t="str">
        <f>'Copy paste to Here'!C71</f>
        <v>CBESAB</v>
      </c>
      <c r="C67" s="57" t="s">
        <v>803</v>
      </c>
      <c r="D67" s="58"/>
      <c r="E67" s="59"/>
      <c r="F67" s="59">
        <f t="shared" si="0"/>
        <v>0</v>
      </c>
      <c r="G67" s="60">
        <f t="shared" si="1"/>
        <v>0</v>
      </c>
      <c r="H67" s="63">
        <f t="shared" si="2"/>
        <v>0</v>
      </c>
    </row>
    <row r="68" spans="1:8" s="62" customFormat="1" ht="25.5" hidden="1">
      <c r="A68" s="56" t="str">
        <f>IF((LEN('Copy paste to Here'!G72))&gt;5,((CONCATENATE('Copy paste to Here'!G72," &amp; ",'Copy paste to Here'!D72,"  &amp;  ",'Copy paste to Here'!E72))),"Empty Cell")</f>
        <v>Color: Red &amp; CBESAB-F04A42  &amp;  Length: 8mm</v>
      </c>
      <c r="B68" s="57" t="str">
        <f>'Copy paste to Here'!C72</f>
        <v>CBESAB</v>
      </c>
      <c r="C68" s="57" t="s">
        <v>809</v>
      </c>
      <c r="D68" s="58"/>
      <c r="E68" s="59"/>
      <c r="F68" s="59">
        <f t="shared" si="0"/>
        <v>0</v>
      </c>
      <c r="G68" s="60">
        <f t="shared" si="1"/>
        <v>0</v>
      </c>
      <c r="H68" s="63">
        <f t="shared" si="2"/>
        <v>0</v>
      </c>
    </row>
    <row r="69" spans="1:8" s="62" customFormat="1" ht="25.5" hidden="1">
      <c r="A69" s="56" t="str">
        <f>IF((LEN('Copy paste to Here'!G73))&gt;5,((CONCATENATE('Copy paste to Here'!G73," &amp; ",'Copy paste to Here'!D73,"  &amp;  ",'Copy paste to Here'!E73))),"Empty Cell")</f>
        <v>Empty Cell</v>
      </c>
      <c r="B69" s="57" t="str">
        <f>'Copy paste to Here'!C73</f>
        <v>CBEUVCN</v>
      </c>
      <c r="C69" s="57" t="s">
        <v>809</v>
      </c>
      <c r="D69" s="58"/>
      <c r="E69" s="59"/>
      <c r="F69" s="59">
        <f t="shared" si="0"/>
        <v>0</v>
      </c>
      <c r="G69" s="60">
        <f t="shared" si="1"/>
        <v>0</v>
      </c>
      <c r="H69" s="63">
        <f t="shared" si="2"/>
        <v>0</v>
      </c>
    </row>
    <row r="70" spans="1:8" s="62" customFormat="1" ht="25.5" hidden="1">
      <c r="A70" s="56" t="str">
        <f>IF((LEN('Copy paste to Here'!G74))&gt;5,((CONCATENATE('Copy paste to Here'!G74," &amp; ",'Copy paste to Here'!D74,"  &amp;  ",'Copy paste to Here'!E74))),"Empty Cell")</f>
        <v>Empty Cell</v>
      </c>
      <c r="B70" s="57" t="str">
        <f>'Copy paste to Here'!C74</f>
        <v>CBEUVCN</v>
      </c>
      <c r="C70" s="57" t="s">
        <v>809</v>
      </c>
      <c r="D70" s="58"/>
      <c r="E70" s="59"/>
      <c r="F70" s="59">
        <f t="shared" si="0"/>
        <v>0</v>
      </c>
      <c r="G70" s="60">
        <f t="shared" si="1"/>
        <v>0</v>
      </c>
      <c r="H70" s="63">
        <f t="shared" si="2"/>
        <v>0</v>
      </c>
    </row>
    <row r="71" spans="1:8" s="62" customFormat="1" ht="25.5" hidden="1">
      <c r="A71" s="56" t="str">
        <f>IF((LEN('Copy paste to Here'!G75))&gt;5,((CONCATENATE('Copy paste to Here'!G75," &amp; ",'Copy paste to Here'!D75,"  &amp;  ",'Copy paste to Here'!E75))),"Empty Cell")</f>
        <v>Empty Cell</v>
      </c>
      <c r="B71" s="57" t="str">
        <f>'Copy paste to Here'!C75</f>
        <v>CBEUVCN</v>
      </c>
      <c r="C71" s="57" t="s">
        <v>813</v>
      </c>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t="str">
        <f>'Copy paste to Here'!C76</f>
        <v>CBEUVDI</v>
      </c>
      <c r="C72" s="57" t="s">
        <v>813</v>
      </c>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t="str">
        <f>'Copy paste to Here'!C77</f>
        <v>CBEUVDI</v>
      </c>
      <c r="C73" s="57" t="s">
        <v>816</v>
      </c>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t="str">
        <f>'Copy paste to Here'!C78</f>
        <v>HCCRT16</v>
      </c>
      <c r="C74" s="57" t="s">
        <v>820</v>
      </c>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t="str">
        <f>'Copy paste to Here'!C79</f>
        <v>INDSAW</v>
      </c>
      <c r="C75" s="57" t="s">
        <v>656</v>
      </c>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t="str">
        <f>'Copy paste to Here'!C80</f>
        <v>LBB3</v>
      </c>
      <c r="C76" s="57" t="s">
        <v>960</v>
      </c>
      <c r="D76" s="58"/>
      <c r="E76" s="59"/>
      <c r="F76" s="59">
        <f t="shared" si="0"/>
        <v>0</v>
      </c>
      <c r="G76" s="60">
        <f t="shared" si="1"/>
        <v>0</v>
      </c>
      <c r="H76" s="63">
        <f t="shared" si="2"/>
        <v>0</v>
      </c>
    </row>
    <row r="77" spans="1:8" s="62" customFormat="1" ht="24" hidden="1">
      <c r="A77" s="56" t="str">
        <f>IF((LEN('Copy paste to Here'!G81))&gt;5,((CONCATENATE('Copy paste to Here'!G81," &amp; ",'Copy paste to Here'!D81,"  &amp;  ",'Copy paste to Here'!E81))),"Empty Cell")</f>
        <v>Crystal Color: Clear &amp; LBIFB-F63B01  &amp;  Length: 8mm with 4mm top part</v>
      </c>
      <c r="B77" s="57" t="str">
        <f>'Copy paste to Here'!C81</f>
        <v>LBIFB</v>
      </c>
      <c r="C77" s="57" t="s">
        <v>960</v>
      </c>
      <c r="D77" s="58"/>
      <c r="E77" s="59"/>
      <c r="F77" s="59">
        <f t="shared" si="0"/>
        <v>0</v>
      </c>
      <c r="G77" s="60">
        <f t="shared" si="1"/>
        <v>0</v>
      </c>
      <c r="H77" s="63">
        <f t="shared" si="2"/>
        <v>0</v>
      </c>
    </row>
    <row r="78" spans="1:8" s="62" customFormat="1" ht="24" hidden="1">
      <c r="A78" s="56" t="str">
        <f>IF((LEN('Copy paste to Here'!G82))&gt;5,((CONCATENATE('Copy paste to Here'!G82," &amp; ",'Copy paste to Here'!D82,"  &amp;  ",'Copy paste to Here'!E82))),"Empty Cell")</f>
        <v>Crystal Color: Blue Zircon &amp; LBIFB-F63B07  &amp;  Length: 8mm with 4mm top part</v>
      </c>
      <c r="B78" s="57" t="str">
        <f>'Copy paste to Here'!C82</f>
        <v>LBIFB</v>
      </c>
      <c r="C78" s="57" t="s">
        <v>960</v>
      </c>
      <c r="D78" s="58"/>
      <c r="E78" s="59"/>
      <c r="F78" s="59">
        <f t="shared" si="0"/>
        <v>0</v>
      </c>
      <c r="G78" s="60">
        <f t="shared" si="1"/>
        <v>0</v>
      </c>
      <c r="H78" s="63">
        <f t="shared" si="2"/>
        <v>0</v>
      </c>
    </row>
    <row r="79" spans="1:8" s="62" customFormat="1" ht="24" hidden="1">
      <c r="A79" s="56" t="str">
        <f>IF((LEN('Copy paste to Here'!G83))&gt;5,((CONCATENATE('Copy paste to Here'!G83," &amp; ",'Copy paste to Here'!D83,"  &amp;  ",'Copy paste to Here'!E83))),"Empty Cell")</f>
        <v>Crystal Color: Emerald &amp; LBIFB-F63B15  &amp;  Length: 8mm with 4mm top part</v>
      </c>
      <c r="B79" s="57" t="str">
        <f>'Copy paste to Here'!C83</f>
        <v>LBIFB</v>
      </c>
      <c r="C79" s="57" t="s">
        <v>960</v>
      </c>
      <c r="D79" s="58"/>
      <c r="E79" s="59"/>
      <c r="F79" s="59">
        <f t="shared" si="0"/>
        <v>0</v>
      </c>
      <c r="G79" s="60">
        <f t="shared" si="1"/>
        <v>0</v>
      </c>
      <c r="H79" s="63">
        <f t="shared" si="2"/>
        <v>0</v>
      </c>
    </row>
    <row r="80" spans="1:8" s="62" customFormat="1" ht="24" hidden="1">
      <c r="A80" s="56" t="str">
        <f>IF((LEN('Copy paste to Here'!G84))&gt;5,((CONCATENATE('Copy paste to Here'!G84," &amp; ",'Copy paste to Here'!D84,"  &amp;  ",'Copy paste to Here'!E84))),"Empty Cell")</f>
        <v>Crystal Color: Peridot &amp; LBIFB-F63B16  &amp;  Length: 8mm with 4mm top part</v>
      </c>
      <c r="B80" s="57" t="str">
        <f>'Copy paste to Here'!C84</f>
        <v>LBIFB</v>
      </c>
      <c r="C80" s="57" t="s">
        <v>961</v>
      </c>
      <c r="D80" s="58"/>
      <c r="E80" s="59"/>
      <c r="F80" s="59">
        <f t="shared" si="0"/>
        <v>0</v>
      </c>
      <c r="G80" s="60">
        <f t="shared" si="1"/>
        <v>0</v>
      </c>
      <c r="H80" s="63">
        <f t="shared" si="2"/>
        <v>0</v>
      </c>
    </row>
    <row r="81" spans="1:8" s="62" customFormat="1" ht="24" hidden="1">
      <c r="A81" s="56" t="str">
        <f>IF((LEN('Copy paste to Here'!G85))&gt;5,((CONCATENATE('Copy paste to Here'!G85," &amp; ",'Copy paste to Here'!D85,"  &amp;  ",'Copy paste to Here'!E85))),"Empty Cell")</f>
        <v>Crystal Color: Jet &amp; LBIRC-F59B10  &amp;  Length: 6mm with 3mm top part</v>
      </c>
      <c r="B81" s="57" t="str">
        <f>'Copy paste to Here'!C85</f>
        <v>LBIRC</v>
      </c>
      <c r="C81" s="57" t="s">
        <v>833</v>
      </c>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Color: Black &amp; LBTB4-F02A07  &amp;  Length: 6mm</v>
      </c>
      <c r="B82" s="57" t="str">
        <f>'Copy paste to Here'!C86</f>
        <v>LBTB4</v>
      </c>
      <c r="C82" s="57" t="s">
        <v>833</v>
      </c>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Color: Blue &amp; LBTB4-F02A10  &amp;  Length: 6mm</v>
      </c>
      <c r="B83" s="57" t="str">
        <f>'Copy paste to Here'!C87</f>
        <v>LBTB4</v>
      </c>
      <c r="C83" s="57" t="s">
        <v>833</v>
      </c>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Color: Rainbow &amp; LBTB4-F02A11  &amp;  Length: 6mm</v>
      </c>
      <c r="B84" s="57" t="str">
        <f>'Copy paste to Here'!C88</f>
        <v>LBTB4</v>
      </c>
      <c r="C84" s="57" t="s">
        <v>838</v>
      </c>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Color: Blue &amp; LBTDI3-F06A10  &amp;  Length: 10mm</v>
      </c>
      <c r="B85" s="57" t="str">
        <f>'Copy paste to Here'!C89</f>
        <v>LBTDI3</v>
      </c>
      <c r="C85" s="57" t="s">
        <v>841</v>
      </c>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t="str">
        <f>'Copy paste to Here'!C90</f>
        <v>NBSB18</v>
      </c>
      <c r="C86" s="57" t="s">
        <v>844</v>
      </c>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t="str">
        <f>'Copy paste to Here'!C91</f>
        <v>NBTS</v>
      </c>
      <c r="C87" s="57" t="s">
        <v>848</v>
      </c>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t="str">
        <f>'Copy paste to Here'!C92</f>
        <v>NSCRT20</v>
      </c>
      <c r="C88" s="57" t="s">
        <v>625</v>
      </c>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t="str">
        <f>'Copy paste to Here'!C93</f>
        <v>NSTB</v>
      </c>
      <c r="C89" s="57" t="s">
        <v>853</v>
      </c>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t="str">
        <f>'Copy paste to Here'!C94</f>
        <v>NSTCN</v>
      </c>
      <c r="C90" s="57" t="s">
        <v>856</v>
      </c>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Crystal Color: Rose &amp; RCCR4-F04B03  &amp;  Length: 8mm</v>
      </c>
      <c r="B91" s="57" t="str">
        <f>'Copy paste to Here'!C95</f>
        <v>RCCR4</v>
      </c>
      <c r="C91" s="57" t="s">
        <v>962</v>
      </c>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Length: 10mm &amp; SEPA-D02F06  &amp;  Gauge: 1.2mm</v>
      </c>
      <c r="B92" s="57" t="str">
        <f>'Copy paste to Here'!C96</f>
        <v>SEPA</v>
      </c>
      <c r="C92" s="57" t="s">
        <v>963</v>
      </c>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Length: 12mm &amp; SEPB-D03F08  &amp;  Gauge: 1.6mm</v>
      </c>
      <c r="B93" s="57" t="str">
        <f>'Copy paste to Here'!C97</f>
        <v>SEPB</v>
      </c>
      <c r="C93" s="57" t="s">
        <v>964</v>
      </c>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Length: 10mm &amp; SEPB-D08F06  &amp;  Gauge: 3mm</v>
      </c>
      <c r="B94" s="57" t="str">
        <f>'Copy paste to Here'!C98</f>
        <v>SEPB</v>
      </c>
      <c r="C94" s="57" t="s">
        <v>964</v>
      </c>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Length: 12mm &amp; SEPB-D08F08  &amp;  Gauge: 3mm</v>
      </c>
      <c r="B95" s="57" t="str">
        <f>'Copy paste to Here'!C99</f>
        <v>SEPB</v>
      </c>
      <c r="C95" s="57" t="s">
        <v>965</v>
      </c>
      <c r="D95" s="58"/>
      <c r="E95" s="59"/>
      <c r="F95" s="59">
        <f t="shared" si="3"/>
        <v>0</v>
      </c>
      <c r="G95" s="60">
        <f t="shared" si="4"/>
        <v>0</v>
      </c>
      <c r="H95" s="63">
        <f t="shared" si="5"/>
        <v>0</v>
      </c>
    </row>
    <row r="96" spans="1:8" s="62" customFormat="1" ht="24" hidden="1">
      <c r="A96" s="56" t="str">
        <f>IF((LEN('Copy paste to Here'!G100))&gt;5,((CONCATENATE('Copy paste to Here'!G100," &amp; ",'Copy paste to Here'!D100,"  &amp;  ",'Copy paste to Here'!E100))),"Empty Cell")</f>
        <v>Color: Black &amp; SEPTA-H17A07  &amp;  Pincher Size: Thickness 1.2mm &amp; width 10mm</v>
      </c>
      <c r="B96" s="57" t="str">
        <f>'Copy paste to Here'!C100</f>
        <v>SEPTA</v>
      </c>
      <c r="C96" s="57" t="s">
        <v>966</v>
      </c>
      <c r="D96" s="58"/>
      <c r="E96" s="59"/>
      <c r="F96" s="59">
        <f t="shared" si="3"/>
        <v>0</v>
      </c>
      <c r="G96" s="60">
        <f t="shared" si="4"/>
        <v>0</v>
      </c>
      <c r="H96" s="63">
        <f t="shared" si="5"/>
        <v>0</v>
      </c>
    </row>
    <row r="97" spans="1:8" s="62" customFormat="1" ht="25.5" hidden="1">
      <c r="A97" s="56" t="str">
        <f>IF((LEN('Copy paste to Here'!G101))&gt;5,((CONCATENATE('Copy paste to Here'!G101," &amp; ",'Copy paste to Here'!D101,"  &amp;  ",'Copy paste to Here'!E101))),"Empty Cell")</f>
        <v>Length: 12mm &amp; SEPTB-D08F08  &amp;  Gauge: 3mm</v>
      </c>
      <c r="B97" s="57" t="str">
        <f>'Copy paste to Here'!C101</f>
        <v>SEPTB</v>
      </c>
      <c r="C97" s="57" t="s">
        <v>876</v>
      </c>
      <c r="D97" s="58"/>
      <c r="E97" s="59"/>
      <c r="F97" s="59">
        <f t="shared" si="3"/>
        <v>0</v>
      </c>
      <c r="G97" s="60">
        <f t="shared" si="4"/>
        <v>0</v>
      </c>
      <c r="H97" s="63">
        <f t="shared" si="5"/>
        <v>0</v>
      </c>
    </row>
    <row r="98" spans="1:8" s="62" customFormat="1" ht="25.5" hidden="1">
      <c r="A98" s="56" t="str">
        <f>IF((LEN('Copy paste to Here'!G102))&gt;5,((CONCATENATE('Copy paste to Here'!G102," &amp; ",'Copy paste to Here'!D102,"  &amp;  ",'Copy paste to Here'!E102))),"Empty Cell")</f>
        <v>Cz Color: Clear &amp; SP18HJB3-L08C01  &amp;  Size: 8mm</v>
      </c>
      <c r="B98" s="57" t="str">
        <f>'Copy paste to Here'!C102</f>
        <v>SP18HJB3</v>
      </c>
      <c r="C98" s="57" t="s">
        <v>879</v>
      </c>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t="str">
        <f>'Copy paste to Here'!C103</f>
        <v>SP20B</v>
      </c>
      <c r="C99" s="57" t="s">
        <v>879</v>
      </c>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t="str">
        <f>'Copy paste to Here'!C104</f>
        <v>SP20B</v>
      </c>
      <c r="C100" s="57" t="s">
        <v>883</v>
      </c>
      <c r="D100" s="58"/>
      <c r="E100" s="59"/>
      <c r="F100" s="59">
        <f t="shared" si="3"/>
        <v>0</v>
      </c>
      <c r="G100" s="60">
        <f t="shared" si="4"/>
        <v>0</v>
      </c>
      <c r="H100" s="63">
        <f t="shared" si="5"/>
        <v>0</v>
      </c>
    </row>
    <row r="101" spans="1:8" s="62" customFormat="1" ht="25.5" hidden="1">
      <c r="A101" s="56" t="str">
        <f>IF((LEN('Copy paste to Here'!G105))&gt;5,((CONCATENATE('Copy paste to Here'!G105," &amp; ",'Copy paste to Here'!D105,"  &amp;  ",'Copy paste to Here'!E105))),"Empty Cell")</f>
        <v>Empty Cell</v>
      </c>
      <c r="B101" s="57" t="str">
        <f>'Copy paste to Here'!C105</f>
        <v>UBBBS</v>
      </c>
      <c r="C101" s="57" t="s">
        <v>886</v>
      </c>
      <c r="D101" s="58"/>
      <c r="E101" s="59"/>
      <c r="F101" s="59">
        <f t="shared" si="3"/>
        <v>0</v>
      </c>
      <c r="G101" s="60">
        <f t="shared" si="4"/>
        <v>0</v>
      </c>
      <c r="H101" s="63">
        <f t="shared" si="5"/>
        <v>0</v>
      </c>
    </row>
    <row r="102" spans="1:8" s="62" customFormat="1" ht="25.5" hidden="1">
      <c r="A102" s="56" t="str">
        <f>IF((LEN('Copy paste to Here'!G106))&gt;5,((CONCATENATE('Copy paste to Here'!G106," &amp; ",'Copy paste to Here'!D106,"  &amp;  ",'Copy paste to Here'!E106))),"Empty Cell")</f>
        <v>Crystal Color: Rose &amp; UBCEC4S-F04B03  &amp;  Length: 8mm</v>
      </c>
      <c r="B102" s="57" t="str">
        <f>'Copy paste to Here'!C106</f>
        <v>UBCEC4S</v>
      </c>
      <c r="C102" s="57" t="s">
        <v>886</v>
      </c>
      <c r="D102" s="58"/>
      <c r="E102" s="59"/>
      <c r="F102" s="59">
        <f t="shared" si="3"/>
        <v>0</v>
      </c>
      <c r="G102" s="60">
        <f t="shared" si="4"/>
        <v>0</v>
      </c>
      <c r="H102" s="63">
        <f t="shared" si="5"/>
        <v>0</v>
      </c>
    </row>
    <row r="103" spans="1:8" s="62" customFormat="1" ht="25.5" hidden="1">
      <c r="A103" s="56" t="str">
        <f>IF((LEN('Copy paste to Here'!G107))&gt;5,((CONCATENATE('Copy paste to Here'!G107," &amp; ",'Copy paste to Here'!D107,"  &amp;  ",'Copy paste to Here'!E107))),"Empty Cell")</f>
        <v>Crystal Color: Rose &amp; UBCEC4S-F06B03  &amp;  Length: 10mm</v>
      </c>
      <c r="B103" s="57" t="str">
        <f>'Copy paste to Here'!C107</f>
        <v>UBCEC4S</v>
      </c>
      <c r="C103" s="57" t="s">
        <v>890</v>
      </c>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Crystal Color: Clear &amp; UBN2CG-F08B01  &amp;  Length: 12mm</v>
      </c>
      <c r="B104" s="57" t="str">
        <f>'Copy paste to Here'!C108</f>
        <v>UBN2CG</v>
      </c>
      <c r="C104" s="57" t="s">
        <v>890</v>
      </c>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Crystal Color: Rose &amp; UBN2CG-F08B03  &amp;  Length: 12mm</v>
      </c>
      <c r="B105" s="57" t="str">
        <f>'Copy paste to Here'!C109</f>
        <v>UBN2CG</v>
      </c>
      <c r="C105" s="57" t="s">
        <v>890</v>
      </c>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Crystal Color: Light Siam &amp; UBN2CG-F08B13  &amp;  Length: 12mm</v>
      </c>
      <c r="B106" s="57" t="str">
        <f>'Copy paste to Here'!C110</f>
        <v>UBN2CG</v>
      </c>
      <c r="C106" s="57" t="s">
        <v>894</v>
      </c>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t="str">
        <f>'Copy paste to Here'!C111</f>
        <v>UINDB</v>
      </c>
      <c r="C107" s="57" t="s">
        <v>897</v>
      </c>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Crystal Color: AB &amp; UINFR5-F19B02  &amp;  Length: 35mm</v>
      </c>
      <c r="B108" s="57" t="str">
        <f>'Copy paste to Here'!C112</f>
        <v>UINFR5</v>
      </c>
      <c r="C108" s="57" t="s">
        <v>900</v>
      </c>
      <c r="D108" s="58"/>
      <c r="E108" s="59"/>
      <c r="F108" s="59">
        <f t="shared" si="3"/>
        <v>0</v>
      </c>
      <c r="G108" s="60">
        <f t="shared" si="4"/>
        <v>0</v>
      </c>
      <c r="H108" s="63">
        <f t="shared" si="5"/>
        <v>0</v>
      </c>
    </row>
    <row r="109" spans="1:8" s="62" customFormat="1" ht="25.5" hidden="1">
      <c r="A109" s="56" t="str">
        <f>IF((LEN('Copy paste to Here'!G113))&gt;5,((CONCATENATE('Copy paste to Here'!G113," &amp; ",'Copy paste to Here'!D113,"  &amp;  ",'Copy paste to Here'!E113))),"Empty Cell")</f>
        <v>Empty Cell</v>
      </c>
      <c r="B109" s="57" t="str">
        <f>'Copy paste to Here'!C113</f>
        <v>ULBCN3</v>
      </c>
      <c r="C109" s="57" t="s">
        <v>903</v>
      </c>
      <c r="D109" s="58"/>
      <c r="E109" s="59"/>
      <c r="F109" s="59">
        <f t="shared" si="3"/>
        <v>0</v>
      </c>
      <c r="G109" s="60">
        <f t="shared" si="4"/>
        <v>0</v>
      </c>
      <c r="H109" s="63">
        <f t="shared" si="5"/>
        <v>0</v>
      </c>
    </row>
    <row r="110" spans="1:8" s="62" customFormat="1" ht="25.5" hidden="1">
      <c r="A110" s="56" t="str">
        <f>IF((LEN('Copy paste to Here'!G114))&gt;5,((CONCATENATE('Copy paste to Here'!G114," &amp; ",'Copy paste to Here'!D114,"  &amp;  ",'Copy paste to Here'!E114))),"Empty Cell")</f>
        <v>Empty Cell</v>
      </c>
      <c r="B110" s="57" t="str">
        <f>'Copy paste to Here'!C114</f>
        <v>UTBBFR5</v>
      </c>
      <c r="C110" s="57" t="s">
        <v>905</v>
      </c>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Color: Black &amp; UTBBG-F11A07  &amp;  Length: 16mm</v>
      </c>
      <c r="B111" s="57" t="str">
        <f>'Copy paste to Here'!C115</f>
        <v>UTBBG</v>
      </c>
      <c r="C111" s="57" t="s">
        <v>908</v>
      </c>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Color: Blue &amp; UTBBS-F10A10  &amp;  Length: 14mm</v>
      </c>
      <c r="B112" s="57" t="str">
        <f>'Copy paste to Here'!C116</f>
        <v>UTBBS</v>
      </c>
      <c r="C112" s="57" t="s">
        <v>908</v>
      </c>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Color: Green &amp; UTBBS-F10A20  &amp;  Length: 14mm</v>
      </c>
      <c r="B113" s="57" t="str">
        <f>'Copy paste to Here'!C117</f>
        <v>UTBBS</v>
      </c>
      <c r="C113" s="57" t="s">
        <v>908</v>
      </c>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Color: Black &amp; UTBBS-F11A07  &amp;  Length: 16mm</v>
      </c>
      <c r="B114" s="57" t="str">
        <f>'Copy paste to Here'!C118</f>
        <v>UTBBS</v>
      </c>
      <c r="C114" s="57" t="s">
        <v>908</v>
      </c>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Color: Blue &amp; UTBBS-F11A10  &amp;  Length: 16mm</v>
      </c>
      <c r="B115" s="57" t="str">
        <f>'Copy paste to Here'!C119</f>
        <v>UTBBS</v>
      </c>
      <c r="C115" s="57" t="s">
        <v>908</v>
      </c>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Color: Green &amp; UTBBS-F11A20  &amp;  Length: 16mm</v>
      </c>
      <c r="B116" s="57" t="str">
        <f>'Copy paste to Here'!C120</f>
        <v>UTBBS</v>
      </c>
      <c r="C116" s="57" t="s">
        <v>908</v>
      </c>
      <c r="D116" s="58"/>
      <c r="E116" s="59"/>
      <c r="F116" s="59">
        <f t="shared" si="3"/>
        <v>0</v>
      </c>
      <c r="G116" s="60">
        <f t="shared" si="4"/>
        <v>0</v>
      </c>
      <c r="H116" s="63">
        <f t="shared" si="5"/>
        <v>0</v>
      </c>
    </row>
    <row r="117" spans="1:8" s="62" customFormat="1" ht="25.5" hidden="1">
      <c r="A117" s="56" t="str">
        <f>IF((LEN('Copy paste to Here'!G121))&gt;5,((CONCATENATE('Copy paste to Here'!G121," &amp; ",'Copy paste to Here'!D121,"  &amp;  ",'Copy paste to Here'!E121))),"Empty Cell")</f>
        <v>Color: Purple &amp; UTBBS-F11A35  &amp;  Length: 16mm</v>
      </c>
      <c r="B117" s="57" t="str">
        <f>'Copy paste to Here'!C121</f>
        <v>UTBBS</v>
      </c>
      <c r="C117" s="57" t="s">
        <v>916</v>
      </c>
      <c r="D117" s="58"/>
      <c r="E117" s="59"/>
      <c r="F117" s="59">
        <f t="shared" si="3"/>
        <v>0</v>
      </c>
      <c r="G117" s="60">
        <f t="shared" si="4"/>
        <v>0</v>
      </c>
      <c r="H117" s="63">
        <f t="shared" si="5"/>
        <v>0</v>
      </c>
    </row>
    <row r="118" spans="1:8" s="62" customFormat="1" ht="25.5" hidden="1">
      <c r="A118" s="56" t="str">
        <f>IF((LEN('Copy paste to Here'!G122))&gt;5,((CONCATENATE('Copy paste to Here'!G122," &amp; ",'Copy paste to Here'!D122,"  &amp;  ",'Copy paste to Here'!E122))),"Empty Cell")</f>
        <v>Color: Black Anodized w/ Clear crystal &amp; UTBNE2C4-F04P01  &amp;  Length: 8mm</v>
      </c>
      <c r="B118" s="57" t="str">
        <f>'Copy paste to Here'!C122</f>
        <v>UTBNE2C4</v>
      </c>
      <c r="C118" s="57" t="s">
        <v>919</v>
      </c>
      <c r="D118" s="58"/>
      <c r="E118" s="59"/>
      <c r="F118" s="59">
        <f t="shared" si="3"/>
        <v>0</v>
      </c>
      <c r="G118" s="60">
        <f t="shared" si="4"/>
        <v>0</v>
      </c>
      <c r="H118" s="63">
        <f t="shared" si="5"/>
        <v>0</v>
      </c>
    </row>
    <row r="119" spans="1:8" s="62" customFormat="1" ht="25.5" hidden="1">
      <c r="A119" s="56" t="str">
        <f>IF((LEN('Copy paste to Here'!G123))&gt;5,((CONCATENATE('Copy paste to Here'!G123," &amp; ",'Copy paste to Here'!D123,"  &amp;  ",'Copy paste to Here'!E123))),"Empty Cell")</f>
        <v>Color: Black &amp; UTBNEB-F04A07  &amp;  Length: 8mm</v>
      </c>
      <c r="B119" s="57" t="str">
        <f>'Copy paste to Here'!C123</f>
        <v>UTBNEB</v>
      </c>
      <c r="C119" s="57" t="s">
        <v>922</v>
      </c>
      <c r="D119" s="58"/>
      <c r="E119" s="59"/>
      <c r="F119" s="59">
        <f t="shared" si="3"/>
        <v>0</v>
      </c>
      <c r="G119" s="60">
        <f t="shared" si="4"/>
        <v>0</v>
      </c>
      <c r="H119" s="63">
        <f t="shared" si="5"/>
        <v>0</v>
      </c>
    </row>
    <row r="120" spans="1:8" s="62" customFormat="1" ht="25.5" hidden="1">
      <c r="A120" s="56" t="str">
        <f>IF((LEN('Copy paste to Here'!G124))&gt;5,((CONCATENATE('Copy paste to Here'!G124," &amp; ",'Copy paste to Here'!D124,"  &amp;  ",'Copy paste to Here'!E124))),"Empty Cell")</f>
        <v>Color: Black &amp; UTBNECN-F04A07  &amp;  Length: 8mm</v>
      </c>
      <c r="B120" s="57" t="str">
        <f>'Copy paste to Here'!C124</f>
        <v>UTBNECN</v>
      </c>
      <c r="C120" s="57" t="s">
        <v>925</v>
      </c>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Color: Green &amp; UTCBB5-F04A20  &amp;  Length: 8mm</v>
      </c>
      <c r="B121" s="57" t="str">
        <f>'Copy paste to Here'!C125</f>
        <v>UTCBB5</v>
      </c>
      <c r="C121" s="57" t="s">
        <v>925</v>
      </c>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Color: Black &amp; UTCBB5-F06A07  &amp;  Length: 10mm</v>
      </c>
      <c r="B122" s="57" t="str">
        <f>'Copy paste to Here'!C126</f>
        <v>UTCBB5</v>
      </c>
      <c r="C122" s="57" t="s">
        <v>925</v>
      </c>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Color: Black &amp; UTCBB5-F08A07  &amp;  Length: 12mm</v>
      </c>
      <c r="B123" s="57" t="str">
        <f>'Copy paste to Here'!C127</f>
        <v>UTCBB5</v>
      </c>
      <c r="C123" s="57" t="s">
        <v>925</v>
      </c>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Color: Rainbow &amp; UTCBB5-F08A11  &amp;  Length: 12mm</v>
      </c>
      <c r="B124" s="57" t="str">
        <f>'Copy paste to Here'!C128</f>
        <v>UTCBB5</v>
      </c>
      <c r="C124" s="57" t="s">
        <v>925</v>
      </c>
      <c r="D124" s="58"/>
      <c r="E124" s="59"/>
      <c r="F124" s="59">
        <f t="shared" si="3"/>
        <v>0</v>
      </c>
      <c r="G124" s="60">
        <f t="shared" si="4"/>
        <v>0</v>
      </c>
      <c r="H124" s="63">
        <f t="shared" si="5"/>
        <v>0</v>
      </c>
    </row>
    <row r="125" spans="1:8" s="62" customFormat="1" ht="25.5" hidden="1">
      <c r="A125" s="56" t="str">
        <f>IF((LEN('Copy paste to Here'!G129))&gt;5,((CONCATENATE('Copy paste to Here'!G129," &amp; ",'Copy paste to Here'!D129,"  &amp;  ",'Copy paste to Here'!E129))),"Empty Cell")</f>
        <v>Color: Purple &amp; UTCBB5-F08A35  &amp;  Length: 12mm</v>
      </c>
      <c r="B125" s="57" t="str">
        <f>'Copy paste to Here'!C129</f>
        <v>UTCBB5</v>
      </c>
      <c r="C125" s="57" t="s">
        <v>932</v>
      </c>
      <c r="D125" s="58"/>
      <c r="E125" s="59"/>
      <c r="F125" s="59">
        <f t="shared" si="3"/>
        <v>0</v>
      </c>
      <c r="G125" s="60">
        <f t="shared" si="4"/>
        <v>0</v>
      </c>
      <c r="H125" s="63">
        <f t="shared" si="5"/>
        <v>0</v>
      </c>
    </row>
    <row r="126" spans="1:8" s="62" customFormat="1" ht="25.5" hidden="1">
      <c r="A126" s="56" t="str">
        <f>IF((LEN('Copy paste to Here'!G130))&gt;5,((CONCATENATE('Copy paste to Here'!G130," &amp; ",'Copy paste to Here'!D130,"  &amp;  ",'Copy paste to Here'!E130))),"Empty Cell")</f>
        <v>Color: Black &amp; UTCBCN5-F08A07  &amp;  Length: 12mm</v>
      </c>
      <c r="B126" s="57" t="str">
        <f>'Copy paste to Here'!C130</f>
        <v>UTCBCN5</v>
      </c>
      <c r="C126" s="57" t="s">
        <v>932</v>
      </c>
      <c r="D126" s="58"/>
      <c r="E126" s="59"/>
      <c r="F126" s="59">
        <f t="shared" si="3"/>
        <v>0</v>
      </c>
      <c r="G126" s="60">
        <f t="shared" si="4"/>
        <v>0</v>
      </c>
      <c r="H126" s="63">
        <f t="shared" si="5"/>
        <v>0</v>
      </c>
    </row>
    <row r="127" spans="1:8" s="62" customFormat="1" ht="25.5" hidden="1">
      <c r="A127" s="56" t="str">
        <f>IF((LEN('Copy paste to Here'!G131))&gt;5,((CONCATENATE('Copy paste to Here'!G131," &amp; ",'Copy paste to Here'!D131,"  &amp;  ",'Copy paste to Here'!E131))),"Empty Cell")</f>
        <v>Color: Rainbow &amp; UTCBCN5-F08A11  &amp;  Length: 12mm</v>
      </c>
      <c r="B127" s="57" t="str">
        <f>'Copy paste to Here'!C131</f>
        <v>UTCBCN5</v>
      </c>
      <c r="C127" s="57" t="s">
        <v>932</v>
      </c>
      <c r="D127" s="58"/>
      <c r="E127" s="59"/>
      <c r="F127" s="59">
        <f t="shared" si="3"/>
        <v>0</v>
      </c>
      <c r="G127" s="60">
        <f t="shared" si="4"/>
        <v>0</v>
      </c>
      <c r="H127" s="63">
        <f t="shared" si="5"/>
        <v>0</v>
      </c>
    </row>
    <row r="128" spans="1:8" s="62" customFormat="1" ht="25.5" hidden="1">
      <c r="A128" s="56" t="str">
        <f>IF((LEN('Copy paste to Here'!G132))&gt;5,((CONCATENATE('Copy paste to Here'!G132," &amp; ",'Copy paste to Here'!D132,"  &amp;  ",'Copy paste to Here'!E132))),"Empty Cell")</f>
        <v>Color: Green &amp; UTCBCN5-F08A20  &amp;  Length: 12mm</v>
      </c>
      <c r="B128" s="57" t="str">
        <f>'Copy paste to Here'!C132</f>
        <v>UTCBCN5</v>
      </c>
      <c r="C128" s="57" t="s">
        <v>937</v>
      </c>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Color: Purple &amp; UTINB-F21A35  &amp;  Length: 38mm</v>
      </c>
      <c r="B129" s="57" t="str">
        <f>'Copy paste to Here'!C133</f>
        <v>UTINB</v>
      </c>
      <c r="C129" s="57" t="s">
        <v>940</v>
      </c>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Color: Green &amp; UTINB4-F19A20  &amp;  Length: 35mm</v>
      </c>
      <c r="B130" s="57" t="str">
        <f>'Copy paste to Here'!C134</f>
        <v>UTINB4</v>
      </c>
      <c r="C130" s="57" t="s">
        <v>943</v>
      </c>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Color: Black &amp; UTINCN-F19A07  &amp;  Length: 35mm</v>
      </c>
      <c r="B131" s="57" t="str">
        <f>'Copy paste to Here'!C135</f>
        <v>UTINCN</v>
      </c>
      <c r="C131" s="57" t="s">
        <v>946</v>
      </c>
      <c r="D131" s="58"/>
      <c r="E131" s="59"/>
      <c r="F131" s="59">
        <f t="shared" si="3"/>
        <v>0</v>
      </c>
      <c r="G131" s="60">
        <f t="shared" si="4"/>
        <v>0</v>
      </c>
      <c r="H131" s="63">
        <f t="shared" si="5"/>
        <v>0</v>
      </c>
    </row>
    <row r="132" spans="1:8" s="62" customFormat="1" ht="24" hidden="1">
      <c r="A132" s="56" t="str">
        <f>IF((LEN('Copy paste to Here'!G136))&gt;5,((CONCATENATE('Copy paste to Here'!G136," &amp; ",'Copy paste to Here'!D136,"  &amp;  ",'Copy paste to Here'!E136))),"Empty Cell")</f>
        <v>Color: Black Anodized w/ Aquamarine crystal &amp; UTLBC4-F06P05  &amp;  Length: 10mm</v>
      </c>
      <c r="B132" s="57" t="str">
        <f>'Copy paste to Here'!C136</f>
        <v>UTLBC4</v>
      </c>
      <c r="C132" s="57" t="s">
        <v>950</v>
      </c>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Color: Rainbow &amp; UTLBCN3-F02A11  &amp;  Length: 6mm</v>
      </c>
      <c r="B133" s="57" t="str">
        <f>'Copy paste to Here'!C137</f>
        <v>UTLBCN3</v>
      </c>
      <c r="C133" s="57" t="s">
        <v>950</v>
      </c>
      <c r="D133" s="58"/>
      <c r="E133" s="59"/>
      <c r="F133" s="59">
        <f t="shared" si="3"/>
        <v>0</v>
      </c>
      <c r="G133" s="60">
        <f t="shared" si="4"/>
        <v>0</v>
      </c>
      <c r="H133" s="63">
        <f t="shared" si="5"/>
        <v>0</v>
      </c>
    </row>
    <row r="134" spans="1:8" s="62" customFormat="1" ht="25.5" hidden="1">
      <c r="A134" s="56" t="str">
        <f>IF((LEN('Copy paste to Here'!G138))&gt;5,((CONCATENATE('Copy paste to Here'!G138," &amp; ",'Copy paste to Here'!D138,"  &amp;  ",'Copy paste to Here'!E138))),"Empty Cell")</f>
        <v>Color: Black &amp; UTLBCN3-F04A07  &amp;  Length: 8mm</v>
      </c>
      <c r="B134" s="57" t="str">
        <f>'Copy paste to Here'!C138</f>
        <v>UTLBCN3</v>
      </c>
      <c r="C134" s="57" t="s">
        <v>967</v>
      </c>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Color: Black &amp; XTBB16G-F21A07  &amp;  Length: 38mm</v>
      </c>
      <c r="B135" s="57" t="str">
        <f>'Copy paste to Here'!C139</f>
        <v>XTBB16G</v>
      </c>
      <c r="C135" s="57" t="s">
        <v>957</v>
      </c>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t="str">
        <f>'Copy paste to Here'!C140</f>
        <v>ZUBBBS</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t="e">
        <f>SUM(F18:F999)</f>
        <v>#VALUE!</v>
      </c>
      <c r="G1000" s="60"/>
      <c r="H1000" s="61" t="e">
        <f t="shared" ref="H1000:H1007" si="49">F1000*$E$14</f>
        <v>#VALUE!</v>
      </c>
    </row>
    <row r="1001" spans="1:8" s="62" customFormat="1">
      <c r="A1001" s="56" t="str">
        <f>'[2]Copy paste to Here'!T2</f>
        <v>SHIPPING HANDLING</v>
      </c>
      <c r="B1001" s="75"/>
      <c r="C1001" s="75"/>
      <c r="D1001" s="76"/>
      <c r="E1001" s="67"/>
      <c r="F1001" s="59">
        <f>Invoice!J142</f>
        <v>708.59</v>
      </c>
      <c r="G1001" s="60"/>
      <c r="H1001" s="61">
        <f t="shared" si="49"/>
        <v>708.59</v>
      </c>
    </row>
    <row r="1002" spans="1:8" s="62" customFormat="1" outlineLevel="1">
      <c r="A1002" s="56" t="str">
        <f>'[2]Copy paste to Here'!T3</f>
        <v>DISCOUNT</v>
      </c>
      <c r="B1002" s="75"/>
      <c r="C1002" s="75"/>
      <c r="D1002" s="76"/>
      <c r="E1002" s="67"/>
      <c r="F1002" s="59">
        <f>Invoice!J143</f>
        <v>0</v>
      </c>
      <c r="G1002" s="60"/>
      <c r="H1002" s="61">
        <f t="shared" si="49"/>
        <v>0</v>
      </c>
    </row>
    <row r="1003" spans="1:8" s="62" customFormat="1">
      <c r="A1003" s="56" t="str">
        <f>'[2]Copy paste to Here'!T4</f>
        <v>Total:</v>
      </c>
      <c r="B1003" s="75"/>
      <c r="C1003" s="75"/>
      <c r="D1003" s="76"/>
      <c r="E1003" s="67"/>
      <c r="F1003" s="59" t="e">
        <f>SUM(F1000:F1002)</f>
        <v>#VALUE!</v>
      </c>
      <c r="G1003" s="60"/>
      <c r="H1003" s="61" t="e">
        <f t="shared" si="49"/>
        <v>#VALUE!</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t="e">
        <f>(SUM(H18:H999))</f>
        <v>#VALUE!</v>
      </c>
    </row>
    <row r="1010" spans="1:8" s="21" customFormat="1">
      <c r="A1010" s="22"/>
      <c r="E1010" s="21" t="s">
        <v>177</v>
      </c>
      <c r="H1010" s="84" t="e">
        <f>(SUMIF($A$1000:$A$1008,"Total:",$H$1000:$H$1008))</f>
        <v>#VALUE!</v>
      </c>
    </row>
    <row r="1011" spans="1:8" s="21" customFormat="1">
      <c r="E1011" s="21" t="s">
        <v>178</v>
      </c>
      <c r="H1011" s="85" t="e">
        <f>H1013-H1012</f>
        <v>#VALUE!</v>
      </c>
    </row>
    <row r="1012" spans="1:8" s="21" customFormat="1">
      <c r="E1012" s="21" t="s">
        <v>179</v>
      </c>
      <c r="H1012" s="85" t="e">
        <f>ROUND((H1013*7)/107,2)</f>
        <v>#VALUE!</v>
      </c>
    </row>
    <row r="1013" spans="1:8" s="21" customFormat="1">
      <c r="E1013" s="22" t="s">
        <v>180</v>
      </c>
      <c r="H1013" s="86" t="e">
        <f>ROUND((SUMIF($A$1000:$A$1008,"Total:",$H$1000:$H$1008)),2)</f>
        <v>#VALUE!</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8"/>
  <sheetViews>
    <sheetView workbookViewId="0">
      <selection activeCell="A5" sqref="A5"/>
    </sheetView>
  </sheetViews>
  <sheetFormatPr defaultRowHeight="15"/>
  <sheetData>
    <row r="1" spans="1:1">
      <c r="A1" s="2" t="s">
        <v>717</v>
      </c>
    </row>
    <row r="2" spans="1:1">
      <c r="A2" s="2" t="s">
        <v>720</v>
      </c>
    </row>
    <row r="3" spans="1:1">
      <c r="A3" s="2" t="s">
        <v>720</v>
      </c>
    </row>
    <row r="4" spans="1:1">
      <c r="A4" s="2" t="s">
        <v>507</v>
      </c>
    </row>
    <row r="5" spans="1:1">
      <c r="A5" s="2" t="s">
        <v>727</v>
      </c>
    </row>
    <row r="6" spans="1:1">
      <c r="A6" s="2" t="s">
        <v>104</v>
      </c>
    </row>
    <row r="7" spans="1:1">
      <c r="A7" s="2" t="s">
        <v>104</v>
      </c>
    </row>
    <row r="8" spans="1:1">
      <c r="A8" s="2" t="s">
        <v>733</v>
      </c>
    </row>
    <row r="9" spans="1:1">
      <c r="A9" s="2" t="s">
        <v>733</v>
      </c>
    </row>
    <row r="10" spans="1:1">
      <c r="A10" s="2" t="s">
        <v>733</v>
      </c>
    </row>
    <row r="11" spans="1:1">
      <c r="A11" s="2" t="s">
        <v>738</v>
      </c>
    </row>
    <row r="12" spans="1:1">
      <c r="A12" s="2" t="s">
        <v>738</v>
      </c>
    </row>
    <row r="13" spans="1:1">
      <c r="A13" s="2" t="s">
        <v>738</v>
      </c>
    </row>
    <row r="14" spans="1:1">
      <c r="A14" s="2" t="s">
        <v>743</v>
      </c>
    </row>
    <row r="15" spans="1:1">
      <c r="A15" s="2" t="s">
        <v>743</v>
      </c>
    </row>
    <row r="16" spans="1:1">
      <c r="A16" s="2" t="s">
        <v>743</v>
      </c>
    </row>
    <row r="17" spans="1:1">
      <c r="A17" s="2" t="s">
        <v>748</v>
      </c>
    </row>
    <row r="18" spans="1:1">
      <c r="A18" s="2" t="s">
        <v>748</v>
      </c>
    </row>
    <row r="19" spans="1:1">
      <c r="A19" s="2" t="s">
        <v>748</v>
      </c>
    </row>
    <row r="20" spans="1:1">
      <c r="A20" s="2" t="s">
        <v>753</v>
      </c>
    </row>
    <row r="21" spans="1:1">
      <c r="A21" s="2" t="s">
        <v>756</v>
      </c>
    </row>
    <row r="22" spans="1:1">
      <c r="A22" s="2" t="s">
        <v>756</v>
      </c>
    </row>
    <row r="23" spans="1:1">
      <c r="A23" s="2" t="s">
        <v>756</v>
      </c>
    </row>
    <row r="24" spans="1:1">
      <c r="A24" s="2" t="s">
        <v>756</v>
      </c>
    </row>
    <row r="25" spans="1:1">
      <c r="A25" s="2" t="s">
        <v>756</v>
      </c>
    </row>
    <row r="26" spans="1:1">
      <c r="A26" s="2" t="s">
        <v>764</v>
      </c>
    </row>
    <row r="27" spans="1:1">
      <c r="A27" s="2" t="s">
        <v>764</v>
      </c>
    </row>
    <row r="28" spans="1:1">
      <c r="A28" s="2" t="s">
        <v>764</v>
      </c>
    </row>
    <row r="29" spans="1:1">
      <c r="A29" s="2" t="s">
        <v>769</v>
      </c>
    </row>
    <row r="30" spans="1:1">
      <c r="A30" s="2" t="s">
        <v>498</v>
      </c>
    </row>
    <row r="31" spans="1:1">
      <c r="A31" s="2" t="s">
        <v>498</v>
      </c>
    </row>
    <row r="32" spans="1:1">
      <c r="A32" s="2" t="s">
        <v>498</v>
      </c>
    </row>
    <row r="33" spans="1:1">
      <c r="A33" s="2" t="s">
        <v>498</v>
      </c>
    </row>
    <row r="34" spans="1:1">
      <c r="A34" s="2" t="s">
        <v>498</v>
      </c>
    </row>
    <row r="35" spans="1:1">
      <c r="A35" s="2" t="s">
        <v>778</v>
      </c>
    </row>
    <row r="36" spans="1:1">
      <c r="A36" s="2" t="s">
        <v>778</v>
      </c>
    </row>
    <row r="37" spans="1:1">
      <c r="A37" s="2" t="s">
        <v>782</v>
      </c>
    </row>
    <row r="38" spans="1:1">
      <c r="A38" s="2" t="s">
        <v>785</v>
      </c>
    </row>
    <row r="39" spans="1:1">
      <c r="A39" s="2" t="s">
        <v>785</v>
      </c>
    </row>
    <row r="40" spans="1:1">
      <c r="A40" s="2" t="s">
        <v>789</v>
      </c>
    </row>
    <row r="41" spans="1:1">
      <c r="A41" s="2" t="s">
        <v>789</v>
      </c>
    </row>
    <row r="42" spans="1:1">
      <c r="A42" s="2" t="s">
        <v>789</v>
      </c>
    </row>
    <row r="43" spans="1:1">
      <c r="A43" s="2" t="s">
        <v>794</v>
      </c>
    </row>
    <row r="44" spans="1:1">
      <c r="A44" s="2" t="s">
        <v>794</v>
      </c>
    </row>
    <row r="45" spans="1:1">
      <c r="A45" s="2" t="s">
        <v>794</v>
      </c>
    </row>
    <row r="46" spans="1:1">
      <c r="A46" s="2" t="s">
        <v>799</v>
      </c>
    </row>
    <row r="47" spans="1:1">
      <c r="A47" s="2" t="s">
        <v>799</v>
      </c>
    </row>
    <row r="48" spans="1:1">
      <c r="A48" s="2" t="s">
        <v>803</v>
      </c>
    </row>
    <row r="49" spans="1:1">
      <c r="A49" s="2" t="s">
        <v>803</v>
      </c>
    </row>
    <row r="50" spans="1:1">
      <c r="A50" s="2" t="s">
        <v>803</v>
      </c>
    </row>
    <row r="51" spans="1:1">
      <c r="A51" s="2" t="s">
        <v>809</v>
      </c>
    </row>
    <row r="52" spans="1:1">
      <c r="A52" s="2" t="s">
        <v>809</v>
      </c>
    </row>
    <row r="53" spans="1:1">
      <c r="A53" s="2" t="s">
        <v>809</v>
      </c>
    </row>
    <row r="54" spans="1:1">
      <c r="A54" s="2" t="s">
        <v>813</v>
      </c>
    </row>
    <row r="55" spans="1:1">
      <c r="A55" s="2" t="s">
        <v>813</v>
      </c>
    </row>
    <row r="56" spans="1:1">
      <c r="A56" s="2" t="s">
        <v>816</v>
      </c>
    </row>
    <row r="57" spans="1:1">
      <c r="A57" s="2" t="s">
        <v>820</v>
      </c>
    </row>
    <row r="58" spans="1:1">
      <c r="A58" s="2" t="s">
        <v>656</v>
      </c>
    </row>
    <row r="59" spans="1:1">
      <c r="A59" s="2" t="s">
        <v>960</v>
      </c>
    </row>
    <row r="60" spans="1:1">
      <c r="A60" s="2" t="s">
        <v>960</v>
      </c>
    </row>
    <row r="61" spans="1:1">
      <c r="A61" s="2" t="s">
        <v>960</v>
      </c>
    </row>
    <row r="62" spans="1:1">
      <c r="A62" s="2" t="s">
        <v>960</v>
      </c>
    </row>
    <row r="63" spans="1:1">
      <c r="A63" s="2" t="s">
        <v>961</v>
      </c>
    </row>
    <row r="64" spans="1:1">
      <c r="A64" s="2" t="s">
        <v>833</v>
      </c>
    </row>
    <row r="65" spans="1:1">
      <c r="A65" s="2" t="s">
        <v>833</v>
      </c>
    </row>
    <row r="66" spans="1:1">
      <c r="A66" s="2" t="s">
        <v>833</v>
      </c>
    </row>
    <row r="67" spans="1:1">
      <c r="A67" s="2" t="s">
        <v>838</v>
      </c>
    </row>
    <row r="68" spans="1:1">
      <c r="A68" s="2" t="s">
        <v>841</v>
      </c>
    </row>
    <row r="69" spans="1:1">
      <c r="A69" s="2" t="s">
        <v>844</v>
      </c>
    </row>
    <row r="70" spans="1:1">
      <c r="A70" s="2" t="s">
        <v>848</v>
      </c>
    </row>
    <row r="71" spans="1:1">
      <c r="A71" s="2" t="s">
        <v>625</v>
      </c>
    </row>
    <row r="72" spans="1:1">
      <c r="A72" s="2" t="s">
        <v>853</v>
      </c>
    </row>
    <row r="73" spans="1:1">
      <c r="A73" s="2" t="s">
        <v>856</v>
      </c>
    </row>
    <row r="74" spans="1:1">
      <c r="A74" s="2" t="s">
        <v>962</v>
      </c>
    </row>
    <row r="75" spans="1:1">
      <c r="A75" s="2" t="s">
        <v>963</v>
      </c>
    </row>
    <row r="76" spans="1:1">
      <c r="A76" s="2" t="s">
        <v>964</v>
      </c>
    </row>
    <row r="77" spans="1:1">
      <c r="A77" s="2" t="s">
        <v>964</v>
      </c>
    </row>
    <row r="78" spans="1:1">
      <c r="A78" s="2" t="s">
        <v>965</v>
      </c>
    </row>
    <row r="79" spans="1:1">
      <c r="A79" s="2" t="s">
        <v>966</v>
      </c>
    </row>
    <row r="80" spans="1:1">
      <c r="A80" s="2" t="s">
        <v>876</v>
      </c>
    </row>
    <row r="81" spans="1:1">
      <c r="A81" s="2" t="s">
        <v>879</v>
      </c>
    </row>
    <row r="82" spans="1:1">
      <c r="A82" s="2" t="s">
        <v>879</v>
      </c>
    </row>
    <row r="83" spans="1:1">
      <c r="A83" s="2" t="s">
        <v>883</v>
      </c>
    </row>
    <row r="84" spans="1:1">
      <c r="A84" s="2" t="s">
        <v>886</v>
      </c>
    </row>
    <row r="85" spans="1:1">
      <c r="A85" s="2" t="s">
        <v>886</v>
      </c>
    </row>
    <row r="86" spans="1:1">
      <c r="A86" s="2" t="s">
        <v>890</v>
      </c>
    </row>
    <row r="87" spans="1:1">
      <c r="A87" s="2" t="s">
        <v>890</v>
      </c>
    </row>
    <row r="88" spans="1:1">
      <c r="A88" s="2" t="s">
        <v>890</v>
      </c>
    </row>
    <row r="89" spans="1:1">
      <c r="A89" s="2" t="s">
        <v>894</v>
      </c>
    </row>
    <row r="90" spans="1:1">
      <c r="A90" s="2" t="s">
        <v>897</v>
      </c>
    </row>
    <row r="91" spans="1:1">
      <c r="A91" s="2" t="s">
        <v>900</v>
      </c>
    </row>
    <row r="92" spans="1:1">
      <c r="A92" s="2" t="s">
        <v>903</v>
      </c>
    </row>
    <row r="93" spans="1:1">
      <c r="A93" s="2" t="s">
        <v>905</v>
      </c>
    </row>
    <row r="94" spans="1:1">
      <c r="A94" s="2" t="s">
        <v>908</v>
      </c>
    </row>
    <row r="95" spans="1:1">
      <c r="A95" s="2" t="s">
        <v>908</v>
      </c>
    </row>
    <row r="96" spans="1:1">
      <c r="A96" s="2" t="s">
        <v>908</v>
      </c>
    </row>
    <row r="97" spans="1:1">
      <c r="A97" s="2" t="s">
        <v>908</v>
      </c>
    </row>
    <row r="98" spans="1:1">
      <c r="A98" s="2" t="s">
        <v>908</v>
      </c>
    </row>
    <row r="99" spans="1:1">
      <c r="A99" s="2" t="s">
        <v>908</v>
      </c>
    </row>
    <row r="100" spans="1:1">
      <c r="A100" s="2" t="s">
        <v>916</v>
      </c>
    </row>
    <row r="101" spans="1:1">
      <c r="A101" s="2" t="s">
        <v>919</v>
      </c>
    </row>
    <row r="102" spans="1:1">
      <c r="A102" s="2" t="s">
        <v>922</v>
      </c>
    </row>
    <row r="103" spans="1:1">
      <c r="A103" s="2" t="s">
        <v>925</v>
      </c>
    </row>
    <row r="104" spans="1:1">
      <c r="A104" s="2" t="s">
        <v>925</v>
      </c>
    </row>
    <row r="105" spans="1:1">
      <c r="A105" s="2" t="s">
        <v>925</v>
      </c>
    </row>
    <row r="106" spans="1:1">
      <c r="A106" s="2" t="s">
        <v>925</v>
      </c>
    </row>
    <row r="107" spans="1:1">
      <c r="A107" s="2" t="s">
        <v>925</v>
      </c>
    </row>
    <row r="108" spans="1:1">
      <c r="A108" s="2" t="s">
        <v>932</v>
      </c>
    </row>
    <row r="109" spans="1:1">
      <c r="A109" s="2" t="s">
        <v>932</v>
      </c>
    </row>
    <row r="110" spans="1:1">
      <c r="A110" s="2" t="s">
        <v>932</v>
      </c>
    </row>
    <row r="111" spans="1:1">
      <c r="A111" s="2" t="s">
        <v>937</v>
      </c>
    </row>
    <row r="112" spans="1:1">
      <c r="A112" s="2" t="s">
        <v>940</v>
      </c>
    </row>
    <row r="113" spans="1:1">
      <c r="A113" s="2" t="s">
        <v>943</v>
      </c>
    </row>
    <row r="114" spans="1:1">
      <c r="A114" s="2" t="s">
        <v>946</v>
      </c>
    </row>
    <row r="115" spans="1:1">
      <c r="A115" s="2" t="s">
        <v>950</v>
      </c>
    </row>
    <row r="116" spans="1:1">
      <c r="A116" s="2" t="s">
        <v>950</v>
      </c>
    </row>
    <row r="117" spans="1:1">
      <c r="A117" s="2" t="s">
        <v>967</v>
      </c>
    </row>
    <row r="118" spans="1:1">
      <c r="A118" s="2" t="s">
        <v>957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Invoice </vt:lpstr>
      <vt:lpstr>Invoice</vt:lpstr>
      <vt:lpstr>Copy paste to Here</vt:lpstr>
      <vt:lpstr>Shipping Invoice</vt:lpstr>
      <vt:lpstr>Tax Invoice</vt:lpstr>
      <vt:lpstr>Old Code</vt:lpstr>
      <vt:lpstr>Just data</vt:lpstr>
      <vt:lpstr>Just data 2</vt:lpstr>
      <vt:lpstr>Just Data 3</vt:lpstr>
      <vt:lpstr>Invoice!Print_Area</vt:lpstr>
      <vt:lpstr>'Invoice '!Print_Area</vt:lpstr>
      <vt:lpstr>'Shipping Invoice'!Print_Area</vt:lpstr>
      <vt:lpstr>'Tax Invoice'!Print_Area</vt:lpstr>
      <vt:lpstr>Invoice!Print_Titles</vt:lpstr>
      <vt:lpstr>'Invoice '!Print_Titles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2024-06-14T07:21:06Z</cp:lastPrinted>
  <dcterms:created xsi:type="dcterms:W3CDTF">2009-06-02T18:56:54Z</dcterms:created>
  <dcterms:modified xsi:type="dcterms:W3CDTF">2024-06-14T07:21:09Z</dcterms:modified>
</cp:coreProperties>
</file>