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DCE3D3C-6281-4B1E-8848-FF43E4C20FD9}"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Invoice!$A$1:$K$111</definedName>
    <definedName name="_xlnm.Print_Area" localSheetId="2">'Shipping Invoice'!$A$1:$L$108</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1" i="2" l="1"/>
  <c r="F1002" i="6"/>
  <c r="F1003" i="6"/>
  <c r="F1001" i="6"/>
  <c r="A1002" i="6"/>
  <c r="A1003" i="6"/>
  <c r="A1001" i="6"/>
  <c r="J105" i="2"/>
  <c r="K106" i="7" l="1"/>
  <c r="K14" i="7"/>
  <c r="K17" i="7"/>
  <c r="K10" i="7"/>
  <c r="I102" i="7"/>
  <c r="I101" i="7"/>
  <c r="I100" i="7"/>
  <c r="I98" i="7"/>
  <c r="I97" i="7"/>
  <c r="I96" i="7"/>
  <c r="I95" i="7"/>
  <c r="I93" i="7"/>
  <c r="I92" i="7"/>
  <c r="I91" i="7"/>
  <c r="I90" i="7"/>
  <c r="I88" i="7"/>
  <c r="I87" i="7"/>
  <c r="I86" i="7"/>
  <c r="I85" i="7"/>
  <c r="I83" i="7"/>
  <c r="I82" i="7"/>
  <c r="I81" i="7"/>
  <c r="I80" i="7"/>
  <c r="I78" i="7"/>
  <c r="I77" i="7"/>
  <c r="I76" i="7"/>
  <c r="I75" i="7"/>
  <c r="I73" i="7"/>
  <c r="I72" i="7"/>
  <c r="I71" i="7"/>
  <c r="I70" i="7"/>
  <c r="I69" i="7"/>
  <c r="I68" i="7"/>
  <c r="I67" i="7"/>
  <c r="I65" i="7"/>
  <c r="I64" i="7"/>
  <c r="I63" i="7"/>
  <c r="I62" i="7"/>
  <c r="I61" i="7"/>
  <c r="I59" i="7"/>
  <c r="I58" i="7"/>
  <c r="I57" i="7"/>
  <c r="I56" i="7"/>
  <c r="I55" i="7"/>
  <c r="I53" i="7"/>
  <c r="I52" i="7"/>
  <c r="I51" i="7"/>
  <c r="I50" i="7"/>
  <c r="I49" i="7"/>
  <c r="I47" i="7"/>
  <c r="I46" i="7"/>
  <c r="I45" i="7"/>
  <c r="I44" i="7"/>
  <c r="I42" i="7"/>
  <c r="I41" i="7"/>
  <c r="I40" i="7"/>
  <c r="I39" i="7"/>
  <c r="I37" i="7"/>
  <c r="I36" i="7"/>
  <c r="I35" i="7"/>
  <c r="I34" i="7"/>
  <c r="I33" i="7"/>
  <c r="I31" i="7"/>
  <c r="I30" i="7"/>
  <c r="I29" i="7"/>
  <c r="I28" i="7"/>
  <c r="I26" i="7"/>
  <c r="I25" i="7"/>
  <c r="I24" i="7"/>
  <c r="I23" i="7"/>
  <c r="I22" i="7"/>
  <c r="I103" i="7"/>
  <c r="N1" i="6"/>
  <c r="E98" i="6" s="1"/>
  <c r="D99" i="6"/>
  <c r="B103" i="7" s="1"/>
  <c r="D98" i="6"/>
  <c r="B102" i="7" s="1"/>
  <c r="D97" i="6"/>
  <c r="B101" i="7" s="1"/>
  <c r="D96" i="6"/>
  <c r="B100" i="7" s="1"/>
  <c r="D95" i="6"/>
  <c r="B99" i="7" s="1"/>
  <c r="D94" i="6"/>
  <c r="B98" i="7" s="1"/>
  <c r="K98" i="7" s="1"/>
  <c r="D93" i="6"/>
  <c r="B97" i="7" s="1"/>
  <c r="D92" i="6"/>
  <c r="B96" i="7" s="1"/>
  <c r="K96" i="7" s="1"/>
  <c r="D91" i="6"/>
  <c r="B95" i="7" s="1"/>
  <c r="D90" i="6"/>
  <c r="B94" i="7" s="1"/>
  <c r="D89" i="6"/>
  <c r="B93" i="7" s="1"/>
  <c r="D88" i="6"/>
  <c r="B92" i="7" s="1"/>
  <c r="K92" i="7" s="1"/>
  <c r="D87" i="6"/>
  <c r="B91" i="7" s="1"/>
  <c r="K91" i="7" s="1"/>
  <c r="D86" i="6"/>
  <c r="B90" i="7" s="1"/>
  <c r="K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K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K42" i="7" s="1"/>
  <c r="D37" i="6"/>
  <c r="B41" i="7" s="1"/>
  <c r="D36" i="6"/>
  <c r="B40" i="7" s="1"/>
  <c r="D35" i="6"/>
  <c r="B39" i="7" s="1"/>
  <c r="D34" i="6"/>
  <c r="B38" i="7" s="1"/>
  <c r="D33" i="6"/>
  <c r="B37" i="7" s="1"/>
  <c r="D32" i="6"/>
  <c r="B36" i="7" s="1"/>
  <c r="D31" i="6"/>
  <c r="B35" i="7" s="1"/>
  <c r="D30" i="6"/>
  <c r="B34" i="7" s="1"/>
  <c r="D29" i="6"/>
  <c r="B33" i="7" s="1"/>
  <c r="D28" i="6"/>
  <c r="B32" i="7" s="1"/>
  <c r="D27" i="6"/>
  <c r="B31" i="7" s="1"/>
  <c r="K31" i="7" s="1"/>
  <c r="D26" i="6"/>
  <c r="B30" i="7" s="1"/>
  <c r="K30" i="7" s="1"/>
  <c r="D25" i="6"/>
  <c r="B29" i="7" s="1"/>
  <c r="D24" i="6"/>
  <c r="B28" i="7" s="1"/>
  <c r="D23" i="6"/>
  <c r="B27" i="7" s="1"/>
  <c r="D22" i="6"/>
  <c r="B26" i="7" s="1"/>
  <c r="K26" i="7" s="1"/>
  <c r="D21" i="6"/>
  <c r="B25" i="7" s="1"/>
  <c r="K25" i="7" s="1"/>
  <c r="D20" i="6"/>
  <c r="B24" i="7" s="1"/>
  <c r="K24" i="7" s="1"/>
  <c r="D19" i="6"/>
  <c r="B23" i="7" s="1"/>
  <c r="D18" i="6"/>
  <c r="B22" i="7" s="1"/>
  <c r="G3" i="6"/>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K102" i="7" l="1"/>
  <c r="K67" i="7"/>
  <c r="K88" i="7"/>
  <c r="K37" i="7"/>
  <c r="K36" i="7"/>
  <c r="K72" i="7"/>
  <c r="J104" i="2"/>
  <c r="K55" i="7"/>
  <c r="K75" i="7"/>
  <c r="K50" i="7"/>
  <c r="K33" i="7"/>
  <c r="K45" i="7"/>
  <c r="K57" i="7"/>
  <c r="K63" i="7"/>
  <c r="K68" i="7"/>
  <c r="K87" i="7"/>
  <c r="K97" i="7"/>
  <c r="K28" i="7"/>
  <c r="K34" i="7"/>
  <c r="K40" i="7"/>
  <c r="K46" i="7"/>
  <c r="K52" i="7"/>
  <c r="K58" i="7"/>
  <c r="K64" i="7"/>
  <c r="K70" i="7"/>
  <c r="K76" i="7"/>
  <c r="K82" i="7"/>
  <c r="K100" i="7"/>
  <c r="K73" i="7"/>
  <c r="K93" i="7"/>
  <c r="K23" i="7"/>
  <c r="K29" i="7"/>
  <c r="K35" i="7"/>
  <c r="K41" i="7"/>
  <c r="K47" i="7"/>
  <c r="K53" i="7"/>
  <c r="K59" i="7"/>
  <c r="K65" i="7"/>
  <c r="K71" i="7"/>
  <c r="K77" i="7"/>
  <c r="K83" i="7"/>
  <c r="K95" i="7"/>
  <c r="K101" i="7"/>
  <c r="I27" i="7"/>
  <c r="K27" i="7" s="1"/>
  <c r="I32" i="7"/>
  <c r="K32" i="7" s="1"/>
  <c r="I38" i="7"/>
  <c r="K38" i="7" s="1"/>
  <c r="I43" i="7"/>
  <c r="K43" i="7" s="1"/>
  <c r="I48" i="7"/>
  <c r="I54" i="7"/>
  <c r="K54" i="7" s="1"/>
  <c r="I60" i="7"/>
  <c r="K60" i="7" s="1"/>
  <c r="I66" i="7"/>
  <c r="K66" i="7" s="1"/>
  <c r="K69" i="7"/>
  <c r="I74" i="7"/>
  <c r="K74" i="7" s="1"/>
  <c r="I79" i="7"/>
  <c r="K79" i="7" s="1"/>
  <c r="I84" i="7"/>
  <c r="K84" i="7" s="1"/>
  <c r="I89" i="7"/>
  <c r="K89" i="7" s="1"/>
  <c r="I94" i="7"/>
  <c r="K94" i="7" s="1"/>
  <c r="I99" i="7"/>
  <c r="K99" i="7" s="1"/>
  <c r="K44" i="7"/>
  <c r="K48" i="7"/>
  <c r="K103" i="7"/>
  <c r="K62" i="7"/>
  <c r="K80" i="7"/>
  <c r="K81" i="7"/>
  <c r="K49" i="7"/>
  <c r="K56" i="7"/>
  <c r="K51" i="7"/>
  <c r="K61" i="7"/>
  <c r="K85" i="7"/>
  <c r="K39" i="7"/>
  <c r="K86" i="7"/>
  <c r="E40" i="6"/>
  <c r="E52" i="6"/>
  <c r="E82" i="6"/>
  <c r="E20" i="6"/>
  <c r="E32" i="6"/>
  <c r="E44" i="6"/>
  <c r="E50" i="6"/>
  <c r="E62" i="6"/>
  <c r="E74" i="6"/>
  <c r="E86" i="6"/>
  <c r="E92" i="6"/>
  <c r="E21" i="6"/>
  <c r="E27" i="6"/>
  <c r="E33" i="6"/>
  <c r="E39" i="6"/>
  <c r="E45" i="6"/>
  <c r="E51" i="6"/>
  <c r="E57" i="6"/>
  <c r="E63" i="6"/>
  <c r="E69" i="6"/>
  <c r="E75" i="6"/>
  <c r="E81" i="6"/>
  <c r="E87" i="6"/>
  <c r="E93" i="6"/>
  <c r="E99" i="6"/>
  <c r="E46" i="6"/>
  <c r="E76" i="6"/>
  <c r="E23" i="6"/>
  <c r="E29" i="6"/>
  <c r="E35" i="6"/>
  <c r="E41" i="6"/>
  <c r="E47" i="6"/>
  <c r="E53" i="6"/>
  <c r="E59" i="6"/>
  <c r="E65" i="6"/>
  <c r="E71" i="6"/>
  <c r="E77" i="6"/>
  <c r="E83" i="6"/>
  <c r="E89" i="6"/>
  <c r="E95" i="6"/>
  <c r="E22" i="6"/>
  <c r="E58" i="6"/>
  <c r="E94" i="6"/>
  <c r="E18" i="6"/>
  <c r="E24" i="6"/>
  <c r="E30" i="6"/>
  <c r="E36" i="6"/>
  <c r="E42" i="6"/>
  <c r="E48" i="6"/>
  <c r="E54" i="6"/>
  <c r="E60" i="6"/>
  <c r="E66" i="6"/>
  <c r="E72" i="6"/>
  <c r="E78" i="6"/>
  <c r="E84" i="6"/>
  <c r="E90" i="6"/>
  <c r="E96" i="6"/>
  <c r="E34" i="6"/>
  <c r="E70" i="6"/>
  <c r="E19" i="6"/>
  <c r="E25" i="6"/>
  <c r="E31" i="6"/>
  <c r="E37" i="6"/>
  <c r="E43" i="6"/>
  <c r="E49" i="6"/>
  <c r="E55" i="6"/>
  <c r="E61" i="6"/>
  <c r="E67" i="6"/>
  <c r="E73" i="6"/>
  <c r="E79" i="6"/>
  <c r="E85" i="6"/>
  <c r="E91" i="6"/>
  <c r="E97" i="6"/>
  <c r="E28" i="6"/>
  <c r="E64" i="6"/>
  <c r="E88" i="6"/>
  <c r="E26" i="6"/>
  <c r="E38" i="6"/>
  <c r="E56" i="6"/>
  <c r="E68" i="6"/>
  <c r="E80" i="6"/>
  <c r="K22" i="7"/>
  <c r="B104" i="7"/>
  <c r="M11" i="6"/>
  <c r="I117" i="2" s="1"/>
  <c r="J106" i="2" l="1"/>
  <c r="J108" i="2" s="1"/>
  <c r="J110" i="2" s="1"/>
  <c r="K104"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I114" i="2" l="1"/>
  <c r="K105" i="7"/>
  <c r="K107"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H1001" i="6" s="1"/>
  <c r="I116" i="2" l="1"/>
  <c r="H1003" i="6"/>
  <c r="H1004" i="6"/>
  <c r="H1008" i="6"/>
  <c r="H1007" i="6"/>
  <c r="H1006" i="6"/>
  <c r="H1005" i="6"/>
  <c r="H1002"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20" i="2" l="1"/>
  <c r="I118" i="2" s="1"/>
  <c r="I119" i="2"/>
  <c r="H1014" i="6"/>
  <c r="H1011" i="6"/>
  <c r="H1010" i="6"/>
  <c r="H1013" i="6" l="1"/>
  <c r="H1012" i="6" s="1"/>
</calcChain>
</file>

<file path=xl/sharedStrings.xml><?xml version="1.0" encoding="utf-8"?>
<sst xmlns="http://schemas.openxmlformats.org/spreadsheetml/2006/main" count="2959" uniqueCount="886">
  <si>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</si>
  <si>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</si>
  <si>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</si>
  <si>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</si>
  <si>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</si>
  <si>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</si>
  <si>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</si>
  <si>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</si>
  <si>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</si>
  <si>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</si>
  <si>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</si>
  <si>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</si>
  <si>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</si>
  <si>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</si>
  <si>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</si>
  <si>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</si>
  <si>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</si>
  <si>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</si>
  <si>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</si>
  <si>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</si>
  <si>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</si>
  <si>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</si>
  <si>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</si>
  <si>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</si>
  <si>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</si>
  <si>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</si>
  <si>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</si>
  <si>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</si>
  <si>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</si>
  <si>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</si>
  <si>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</si>
  <si>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</si>
  <si>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</si>
  <si>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</si>
  <si>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</si>
  <si>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</si>
  <si>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</si>
  <si>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</si>
  <si>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</si>
  <si>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</si>
  <si>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</si>
  <si>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</si>
  <si>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</si>
  <si>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</si>
  <si>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</si>
  <si>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</si>
  <si>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</si>
  <si>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</si>
  <si>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</si>
  <si>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</si>
  <si>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</si>
  <si>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</si>
  <si>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</si>
  <si>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</si>
  <si>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</si>
  <si>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</si>
  <si>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</si>
  <si>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</si>
  <si>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</si>
  <si>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</si>
  <si>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</si>
  <si>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</si>
  <si>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</si>
  <si>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</si>
  <si>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</si>
  <si>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</si>
  <si>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</si>
  <si>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</si>
  <si>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</si>
  <si>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</si>
  <si>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</si>
  <si>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</si>
  <si>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</si>
  <si>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</si>
  <si>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</si>
  <si>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</si>
  <si>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</si>
  <si>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</si>
  <si>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</si>
  <si>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</si>
  <si>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</si>
  <si>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</si>
  <si>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</si>
  <si>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</si>
  <si>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</si>
  <si>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</si>
  <si>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</si>
  <si>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</si>
  <si>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</si>
  <si>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</si>
  <si>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</si>
  <si>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</si>
  <si>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</si>
  <si>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</si>
  <si>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</si>
  <si>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</si>
  <si>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</si>
  <si>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</si>
  <si>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</si>
  <si>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</si>
  <si>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</si>
  <si>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</si>
  <si>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</si>
  <si>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</si>
  <si>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</si>
  <si>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</si>
  <si>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</si>
  <si>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</si>
  <si>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</si>
  <si>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</si>
  <si>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</si>
  <si>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</si>
  <si>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</si>
  <si>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</si>
  <si>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</si>
  <si>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</si>
  <si>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</si>
  <si>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</si>
  <si>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</si>
  <si>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</si>
  <si>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</si>
  <si>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</si>
  <si>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</si>
  <si>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</si>
  <si>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</si>
  <si>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</si>
  <si>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</si>
  <si>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</si>
  <si>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</si>
  <si>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</si>
  <si>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</si>
  <si>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</si>
  <si>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</si>
  <si>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</si>
  <si>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</si>
  <si>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</si>
  <si>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</si>
  <si>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</si>
  <si>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</si>
  <si>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</si>
  <si>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</si>
  <si>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</si>
  <si>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</si>
  <si>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</si>
  <si>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</si>
  <si>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</si>
  <si>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</si>
  <si>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</si>
  <si>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</si>
  <si>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</si>
  <si>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</si>
  <si>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</si>
  <si>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</si>
  <si>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</si>
  <si>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</si>
  <si>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</si>
  <si>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</si>
  <si>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</si>
  <si>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</si>
  <si>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</si>
  <si>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</si>
  <si>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</si>
  <si>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</si>
  <si>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</si>
  <si>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</si>
  <si>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</si>
  <si>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</si>
  <si>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</si>
  <si>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</si>
  <si>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</si>
  <si>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</si>
  <si>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</si>
  <si>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</si>
  <si>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</si>
  <si>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</si>
  <si>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</si>
  <si>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</si>
  <si>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</si>
  <si>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</si>
  <si>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</si>
  <si>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</si>
  <si>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</si>
  <si>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</si>
  <si>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</si>
  <si>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</si>
  <si>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</si>
  <si>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</si>
  <si>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</si>
  <si>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</si>
  <si>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</si>
  <si>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</si>
  <si>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</si>
  <si>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</si>
  <si>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</si>
  <si>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</si>
  <si>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</si>
  <si>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</si>
  <si>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</si>
  <si>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</si>
  <si>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</si>
  <si>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</si>
  <si>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</si>
  <si>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</si>
  <si>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</si>
  <si>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</si>
  <si>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</si>
  <si>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</si>
  <si>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</si>
  <si>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</si>
  <si>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</si>
  <si>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</si>
  <si>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</si>
  <si>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</si>
  <si>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</si>
  <si>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</si>
  <si>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</si>
  <si>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</si>
  <si>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</si>
  <si>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</si>
  <si>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</si>
  <si>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</si>
  <si>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</si>
  <si>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</si>
  <si>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</si>
  <si>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</si>
  <si>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</si>
  <si>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</si>
  <si>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</si>
  <si>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</si>
  <si>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</si>
  <si>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</si>
  <si>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</si>
  <si>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</si>
  <si>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</si>
  <si>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</si>
  <si>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</si>
  <si>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</si>
  <si>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</si>
  <si>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</si>
  <si>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</si>
  <si>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</si>
  <si>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</si>
  <si>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</si>
  <si>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</si>
  <si>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</si>
  <si>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</si>
  <si>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</si>
  <si>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</si>
  <si>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</si>
  <si>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</si>
  <si>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</si>
  <si>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</si>
  <si>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</si>
  <si>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</si>
  <si>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</si>
  <si>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</si>
  <si>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</si>
  <si>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</si>
  <si>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</si>
  <si>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</si>
  <si>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</si>
  <si>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</si>
  <si>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</si>
  <si>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</si>
  <si>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</si>
  <si>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</si>
  <si>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</si>
  <si>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</si>
  <si>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</si>
  <si>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</si>
  <si>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</si>
  <si>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</si>
  <si>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</si>
  <si>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</si>
  <si>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</si>
  <si>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</si>
  <si>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</si>
  <si>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</si>
  <si>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</si>
  <si>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</si>
  <si>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</si>
  <si>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</si>
  <si>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</si>
  <si>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</si>
  <si>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</si>
  <si>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</si>
  <si>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</si>
  <si>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</si>
  <si>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</si>
  <si>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</si>
  <si>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</si>
  <si>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</si>
  <si>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</si>
  <si>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</si>
  <si>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</si>
  <si>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</si>
  <si>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</si>
  <si>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</si>
  <si>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</si>
  <si>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</si>
  <si>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</si>
  <si>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</si>
  <si>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</si>
  <si>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</si>
  <si>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</si>
  <si>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</si>
  <si>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</si>
  <si>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</si>
  <si>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</si>
  <si>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</si>
  <si>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</si>
  <si>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</si>
  <si>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</si>
  <si>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</si>
  <si>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</si>
  <si>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</si>
  <si>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</si>
  <si>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</si>
  <si>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</si>
  <si>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</si>
  <si>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</si>
  <si>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</si>
  <si>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</si>
  <si>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</si>
  <si>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</si>
  <si>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</si>
  <si>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</si>
  <si>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</si>
  <si>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</si>
  <si>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</si>
  <si>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</si>
  <si>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</si>
  <si>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</si>
  <si>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</si>
  <si>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</si>
  <si>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</si>
  <si>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</si>
  <si>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</si>
  <si>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</si>
  <si>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</si>
  <si>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</si>
  <si>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</si>
  <si>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</si>
  <si>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</si>
  <si>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</si>
  <si>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</si>
  <si>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</si>
  <si>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</si>
  <si>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</si>
  <si>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</si>
  <si>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</si>
  <si>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</si>
  <si>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</si>
  <si>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</si>
  <si>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</si>
  <si>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</si>
  <si>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</si>
  <si>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</si>
  <si>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</si>
  <si>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</si>
  <si>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</si>
  <si>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</si>
  <si>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</si>
  <si>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</si>
  <si>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</si>
  <si>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</si>
  <si>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</si>
  <si>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</si>
  <si>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</si>
  <si>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</si>
  <si>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</si>
  <si>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</si>
  <si>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</si>
  <si>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</si>
  <si>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</si>
  <si>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</si>
  <si>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</si>
  <si>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</si>
  <si>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</si>
  <si>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</si>
  <si>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</si>
  <si>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</si>
  <si>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</si>
  <si>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</si>
  <si>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</si>
  <si>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</si>
  <si>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</si>
  <si>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</si>
  <si>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</si>
  <si>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</si>
  <si>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</si>
  <si>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</si>
  <si>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</si>
  <si>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</si>
  <si>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</si>
  <si>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</si>
  <si>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</si>
  <si>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</si>
  <si>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</si>
  <si>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</si>
  <si>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</si>
  <si>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</si>
  <si>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</si>
  <si>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</si>
  <si>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</si>
  <si>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</si>
  <si>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</si>
  <si>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</si>
  <si>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</si>
  <si>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</si>
  <si>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</si>
  <si>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</si>
  <si>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</si>
  <si>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</si>
  <si>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</si>
  <si>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</si>
  <si>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</si>
  <si>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</si>
  <si>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</si>
  <si>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</si>
  <si>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</si>
  <si>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</si>
  <si>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</si>
  <si>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</si>
  <si>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</si>
  <si>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</si>
  <si>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</si>
  <si>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</si>
  <si>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</si>
  <si>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</si>
  <si>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</si>
  <si>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</si>
  <si>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</si>
  <si>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</si>
  <si>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</si>
  <si>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</si>
  <si>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</si>
  <si>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</si>
  <si>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</si>
  <si>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</si>
  <si>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</si>
  <si>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</si>
  <si>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</si>
  <si>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</si>
  <si>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</si>
  <si>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</si>
  <si>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</si>
  <si>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</si>
  <si>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</si>
  <si>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</si>
  <si>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</si>
  <si>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</si>
  <si>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</si>
  <si>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</si>
  <si>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</si>
  <si>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</si>
  <si>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</si>
  <si>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</si>
  <si>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</si>
  <si>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</si>
  <si>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</si>
  <si>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</si>
  <si>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</si>
  <si>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</si>
  <si>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</si>
  <si>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</si>
  <si>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</si>
  <si>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</si>
  <si>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</si>
  <si>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</si>
  <si>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</si>
  <si>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</si>
  <si>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</si>
  <si>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</si>
  <si>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</si>
  <si>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</si>
  <si>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</si>
  <si>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</si>
  <si>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</si>
  <si>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</si>
  <si>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</si>
  <si>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</si>
  <si>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</si>
  <si>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</si>
  <si>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</si>
  <si>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</si>
  <si>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</si>
  <si>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</si>
  <si>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</si>
  <si>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</si>
  <si>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</si>
  <si>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</si>
  <si>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</si>
  <si>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</si>
  <si>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</si>
  <si>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</si>
  <si>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</si>
  <si>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</si>
  <si>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</si>
  <si>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</si>
  <si>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</si>
  <si>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</si>
  <si>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</si>
  <si>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</si>
  <si>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</si>
  <si>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</si>
  <si>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</si>
  <si>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</si>
  <si>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</si>
  <si>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</si>
  <si>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</si>
  <si>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</si>
  <si>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</si>
  <si>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</si>
  <si>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</si>
  <si>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</si>
  <si>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</si>
  <si>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</si>
  <si>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</si>
  <si>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</si>
  <si>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</si>
  <si>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</si>
  <si>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</si>
  <si>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</si>
  <si>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</si>
  <si>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</si>
  <si>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</si>
  <si>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</si>
  <si>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</si>
  <si>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</si>
  <si>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</si>
  <si>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</si>
  <si>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</si>
  <si>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</si>
  <si>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</si>
  <si>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</si>
  <si>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</si>
  <si>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</si>
  <si>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</si>
  <si>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</si>
  <si>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</si>
  <si>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</si>
  <si>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</si>
  <si>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</si>
  <si>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</si>
  <si>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</si>
  <si>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</si>
  <si>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</si>
  <si>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</si>
  <si>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</si>
  <si>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</si>
  <si>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</si>
  <si>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</si>
  <si>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</si>
  <si>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</si>
  <si>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</si>
  <si>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</si>
  <si>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</si>
  <si>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</si>
  <si>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</si>
  <si>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</si>
  <si>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</si>
  <si>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</si>
  <si>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</si>
  <si>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</si>
  <si>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</si>
  <si>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</si>
  <si>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</si>
  <si>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</si>
  <si>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</si>
  <si>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</si>
  <si>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</si>
  <si>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</si>
  <si>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</si>
  <si>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</si>
  <si>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</si>
  <si>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</si>
  <si>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</si>
  <si>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</si>
  <si>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</si>
  <si>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</si>
  <si>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</si>
  <si>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</si>
  <si>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</si>
  <si>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</si>
  <si>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</si>
  <si>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</si>
  <si>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</si>
  <si>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</si>
  <si>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</si>
  <si>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</si>
  <si>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</si>
  <si>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</si>
  <si>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</si>
  <si>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</si>
  <si>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</si>
  <si>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</si>
  <si>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</si>
  <si>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</si>
  <si>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</si>
  <si>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</si>
  <si>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</si>
  <si>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</si>
  <si>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</si>
  <si>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</si>
  <si>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</si>
  <si>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</si>
  <si>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</si>
  <si>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</si>
  <si>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</si>
  <si>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</si>
  <si>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</si>
  <si>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</si>
  <si>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</si>
  <si>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</si>
  <si>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</si>
  <si>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</si>
  <si>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</si>
  <si>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</si>
  <si>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</si>
  <si>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</si>
  <si>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</si>
  <si>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</si>
  <si>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</si>
  <si>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</si>
  <si>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</si>
  <si>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</si>
  <si>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</si>
  <si>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</si>
  <si>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</si>
  <si>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</si>
  <si>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</si>
  <si>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</si>
  <si>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</si>
  <si>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</si>
  <si>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</si>
  <si>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</si>
  <si>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</si>
  <si>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</si>
  <si>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</si>
  <si>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</si>
  <si>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</si>
  <si>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</si>
  <si>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</si>
  <si>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</si>
  <si>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</si>
  <si>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</si>
  <si>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</si>
  <si>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</si>
  <si>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</si>
  <si>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</si>
  <si>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</si>
  <si>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</si>
  <si>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</si>
  <si>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</si>
  <si>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</si>
  <si>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</si>
  <si>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</si>
  <si>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</si>
  <si>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</si>
  <si>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</si>
  <si>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</si>
  <si>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</si>
  <si>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</si>
  <si>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</si>
  <si>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</si>
  <si>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</si>
  <si>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</si>
  <si>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</si>
  <si>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</si>
  <si>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</si>
  <si>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</si>
  <si>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</si>
  <si>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</si>
  <si>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</si>
  <si>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</si>
  <si>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</si>
  <si>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</si>
  <si>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</si>
  <si>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</si>
  <si>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</si>
  <si>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</si>
  <si>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</si>
  <si>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</si>
  <si>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</si>
  <si>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</si>
  <si>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</si>
  <si>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</si>
  <si>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</si>
  <si>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</si>
  <si>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</si>
  <si>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</si>
  <si>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</si>
  <si>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</si>
  <si>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</si>
  <si>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</si>
  <si>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</si>
  <si>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</si>
  <si>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</si>
  <si>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</si>
  <si>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</si>
  <si>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</si>
  <si>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</si>
  <si>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</si>
  <si>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</si>
  <si>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</si>
  <si>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</si>
  <si>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</si>
  <si>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Keen on Piercing Henderson (Jewellery Importers)</t>
  </si>
  <si>
    <t>Don Thompson</t>
  </si>
  <si>
    <t>212 Broadway</t>
  </si>
  <si>
    <t>1023 Newmarket</t>
  </si>
  <si>
    <t>New Zealand</t>
  </si>
  <si>
    <t>Jewellery Importers c/o keen on piercing</t>
  </si>
  <si>
    <t>Jewellery Importers</t>
  </si>
  <si>
    <t>3/1 Devonport Road C/O Keen on Piercing</t>
  </si>
  <si>
    <t>3110 Tauranga</t>
  </si>
  <si>
    <t>Tel: +642102616956</t>
  </si>
  <si>
    <t>Email: contactus@keenonpiercing.com</t>
  </si>
  <si>
    <t>ALBUVB3</t>
  </si>
  <si>
    <t>Bio - Flex labret, 16g (1.2mm) with a 3mm acrylic UV ball</t>
  </si>
  <si>
    <t>316L steel eyebrow barbell, 16g (1.2mm) with two 3mm balls</t>
  </si>
  <si>
    <t>316L steel Industrial barbell, 14g (1.6mm) with two 5mm balls</t>
  </si>
  <si>
    <t>Surgical steel tongue barbell, 14g (1.6mm) with two 5mm balls</t>
  </si>
  <si>
    <t>316L steel belly banana, 14g (1.6m) with a 8mm and a 5mm bezel set jewel ball using original Czech Preciosa crystals.</t>
  </si>
  <si>
    <t>BNEB</t>
  </si>
  <si>
    <t>Surgical steel eyebrow banana, 16g (1.2mm) with two 3mm balls</t>
  </si>
  <si>
    <t>CBEB</t>
  </si>
  <si>
    <t>Surgical steel circular barbell, 16g (1.2mm) with two 3mm balls</t>
  </si>
  <si>
    <t>IAG</t>
  </si>
  <si>
    <t>Flat dome shaped surgical steel dermal anchor top part for internally threaded, 16g (1.2mm) dermal anchor base plate with a height of 2mm - 2.5mm</t>
  </si>
  <si>
    <t>Size: 4mm</t>
  </si>
  <si>
    <t>Size: 5mm</t>
  </si>
  <si>
    <t>IE3</t>
  </si>
  <si>
    <t>3mm flat disk shaped surgical steel dermal anchor top part for internally threaded, 16g (1.2mm) dermal anchor base plate with a height of 2mm - 2.5mm (this item does only fit our dermal anchors and surface bars)</t>
  </si>
  <si>
    <t>IE4</t>
  </si>
  <si>
    <t>4mm flat disk shaped surgical steel dermal anchor top part for internally threaded, 16g (1.2mm) dermal anchor base plate with a height of 2mm - 2.5mm (this item does only fit our dermal anchors and surface bars)</t>
  </si>
  <si>
    <t>IE5</t>
  </si>
  <si>
    <t>5mm flat disk shaped surgical steel dermal anchor top part for internally threaded, 16g (1.2mm) dermal anchor base plate with a height of 2mm - 2.5mm (this item does only fit our dermal anchors and surface bars)</t>
  </si>
  <si>
    <t>ITAG</t>
  </si>
  <si>
    <t>Flat dome shaped PVD plated 316L steel dermal anchor top part for internally threaded, 16g (1.2mm) dermal anchor base plate with a height of 2mm - 2.5mm</t>
  </si>
  <si>
    <t>ITE4</t>
  </si>
  <si>
    <t>4mm flat disk shaped anodized 316L steel dermal anchor top part for internally threaded, 16g (1.2mm) dermal anchor base plate with a height of 2mm - 2.5mm (this item does only fit our dermal anchors and surface bars)</t>
  </si>
  <si>
    <t>ITJF3</t>
  </si>
  <si>
    <t>Color: Gold Anodized w/ Clear crystal</t>
  </si>
  <si>
    <t>3mm bezel set clear crystal flat head shaped anodized surgical steel dermal anchor top part for internally threaded, 16g (1.2mm) dermal anchor base plate with a height of 2mm - 2.5mm (this item does only fit our dermal anchors and surface bars)</t>
  </si>
  <si>
    <t>ITJF4</t>
  </si>
  <si>
    <t>4mm bezel set clear crystal flat head shaped anodized surgical steel dermal anchor top part for internally threaded, 16g (1.2mm) dermal anchor base plate with a height of 2mm - 2.5mm (this item does only fit our dermal anchors and surface bars)</t>
  </si>
  <si>
    <t>ITJF5</t>
  </si>
  <si>
    <t>5mm bezel set clear crystal flat head shaped anodized surgical steel dermal anchor top part for internally threaded, 16g (1.2mm) dermal anchor base plate with a height of 2mm - 2.5mm (this item does only fit our dermal anchors and surface bars)</t>
  </si>
  <si>
    <t>LBTB3</t>
  </si>
  <si>
    <t>Premium PVD plated surgical steel labret, 16g (1.2mm) with a 3mm ball</t>
  </si>
  <si>
    <t>MCD672</t>
  </si>
  <si>
    <t>MCD674</t>
  </si>
  <si>
    <t>MCD727</t>
  </si>
  <si>
    <t>High polished surgical steel nose screw, 0.8mm (20g) with 2mm ball shaped top</t>
  </si>
  <si>
    <t>Anodized surgical steel nose screw, 20g (0.8mm) with 2mm ball top</t>
  </si>
  <si>
    <t>Surgical steel nose screw, 20g (0.8mm) with prong set 1.5mm round CZ stone</t>
  </si>
  <si>
    <t>Cz Color: Aquamarine</t>
  </si>
  <si>
    <t>Cz Color: Amethyst</t>
  </si>
  <si>
    <t>Cz Color: Jet</t>
  </si>
  <si>
    <t>NSWZR2</t>
  </si>
  <si>
    <t>Surgical steel nose screw, 20g (0.8mm) with prong set 2mm round CZ stone</t>
  </si>
  <si>
    <t>NWTZR15</t>
  </si>
  <si>
    <t>Gold PVD plated 316L steel nose screw, 20g (0.8mm) with prong set 1.5mm round CZ stone</t>
  </si>
  <si>
    <t>High polished surgical steel hinged segment ring, 16g (1.2mm)</t>
  </si>
  <si>
    <t>SEGH20</t>
  </si>
  <si>
    <t>High polished surgical steel hinged segment ring, 20g (0.8mm)</t>
  </si>
  <si>
    <t>PVD plated surgical steel hinged segment ring, 16g (1.2mm)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</si>
  <si>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</si>
  <si>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</si>
  <si>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</si>
  <si>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Height: 2.5mm</t>
  </si>
  <si>
    <t>XHJB3</t>
  </si>
  <si>
    <t>Pack of 10 pcs. of 3mm surgical steel half jewel balls with bezel set crystal with 1.2mm threading (16g)</t>
  </si>
  <si>
    <t>XJB25</t>
  </si>
  <si>
    <t>Pack of 10 pcs. of surgical steel balls with tiny 2.5mm bezel set crystals with 1.2mm threading (16g)</t>
  </si>
  <si>
    <t>BBINDX14A</t>
  </si>
  <si>
    <t>BNEB16GX3</t>
  </si>
  <si>
    <t>IAG3</t>
  </si>
  <si>
    <t>IAG4</t>
  </si>
  <si>
    <t>IAG5</t>
  </si>
  <si>
    <t>ITAG4</t>
  </si>
  <si>
    <t>One Thousand Two Hundred Thirteen and 29 cents NZD</t>
  </si>
  <si>
    <t>Surgical Steel belly banana, 14g (1.6mm) with an 8mm bezel set jewel ball and dangling crystal studded dolphin - length 3/8'' (10mm)</t>
  </si>
  <si>
    <t>Surgical Steel belly banana, 14g (1.6mm) with an 8mm bezel set jewel ball and dangling crystal studded sea horse (dangling is made from silver plated brass) - length 3/8'' (10mm)</t>
  </si>
  <si>
    <t>Surgical steel belly banana, 14g (1.6mm) with a lower 8mm bezel set jewel ball and a dangling plain starfish (dangling is made from silver plated brass) - length 3/8'' (10mm)</t>
  </si>
  <si>
    <t>Exchange Rate NZD-THB</t>
  </si>
  <si>
    <t>Total Order USD</t>
  </si>
  <si>
    <t>Total Invoice USD</t>
  </si>
  <si>
    <t>Didi</t>
  </si>
  <si>
    <t xml:space="preserve">VAT: 75-498-361  </t>
  </si>
  <si>
    <r>
      <t xml:space="preserve">40% Discount as per </t>
    </r>
    <r>
      <rPr>
        <b/>
        <sz val="10"/>
        <color theme="1"/>
        <rFont val="Arial"/>
        <family val="2"/>
      </rPr>
      <t>Platinum Membership</t>
    </r>
    <r>
      <rPr>
        <sz val="10"/>
        <color theme="1"/>
        <rFont val="Arial"/>
        <family val="2"/>
      </rPr>
      <t>:</t>
    </r>
  </si>
  <si>
    <t>Customer Paid</t>
  </si>
  <si>
    <t>Refund</t>
  </si>
  <si>
    <t>SKU</t>
  </si>
  <si>
    <t>ALBUVB3-F06A09</t>
  </si>
  <si>
    <t>BBEB-F02000</t>
  </si>
  <si>
    <t>BBEB-F04000</t>
  </si>
  <si>
    <t>BBEB-F06000</t>
  </si>
  <si>
    <t>BBEB-F08000</t>
  </si>
  <si>
    <t>BBIND-F18000</t>
  </si>
  <si>
    <t>BBS-F08000</t>
  </si>
  <si>
    <t>BN2CG-F04B03</t>
  </si>
  <si>
    <t>BNEB-F02000</t>
  </si>
  <si>
    <t>BNEB-F06000</t>
  </si>
  <si>
    <t>BNEB-F08000</t>
  </si>
  <si>
    <t>BNEB-F10000</t>
  </si>
  <si>
    <t>BNEB-F11000</t>
  </si>
  <si>
    <t>CBEB-F02000</t>
  </si>
  <si>
    <t>CBEB-F04000</t>
  </si>
  <si>
    <t>CBEB-F06000</t>
  </si>
  <si>
    <t>CBEB-F08000</t>
  </si>
  <si>
    <t>IAG-L03000</t>
  </si>
  <si>
    <t>IAG-L04000</t>
  </si>
  <si>
    <t>IAG-L05000</t>
  </si>
  <si>
    <t>IE3-000000</t>
  </si>
  <si>
    <t>IE4-000000</t>
  </si>
  <si>
    <t>IE5-000000</t>
  </si>
  <si>
    <t>ITAG-L04A12</t>
  </si>
  <si>
    <t>ITE4-A12000</t>
  </si>
  <si>
    <t>ITJF3-P13000</t>
  </si>
  <si>
    <t>ITJF4-A12000</t>
  </si>
  <si>
    <t>ITJF5-A12000</t>
  </si>
  <si>
    <t>LBB3-F06000</t>
  </si>
  <si>
    <t>LBB3-F10000</t>
  </si>
  <si>
    <t>LBB3-F11000</t>
  </si>
  <si>
    <t>LBTB3-F04A12</t>
  </si>
  <si>
    <t>LBTB3-F06A12</t>
  </si>
  <si>
    <t>MCD672-F04B01</t>
  </si>
  <si>
    <t>MCD672-F04B05</t>
  </si>
  <si>
    <t>MCD674-F04B01</t>
  </si>
  <si>
    <t>MCD674-F04B06</t>
  </si>
  <si>
    <t>MCD727-B01000</t>
  </si>
  <si>
    <t>MCD727-B07000</t>
  </si>
  <si>
    <t>NSB-000000</t>
  </si>
  <si>
    <t>NSTB-A07000</t>
  </si>
  <si>
    <t>NSTB-A10000</t>
  </si>
  <si>
    <t>NSTB-A11000</t>
  </si>
  <si>
    <t>NSTB-A12000</t>
  </si>
  <si>
    <t>NSWZR15-C01000</t>
  </si>
  <si>
    <t>NSWZR15-C02000</t>
  </si>
  <si>
    <t>NSWZR15-C04000</t>
  </si>
  <si>
    <t>NSWZR15-C06000</t>
  </si>
  <si>
    <t>NSWZR15-C07000</t>
  </si>
  <si>
    <t>NSWZR2-C01000</t>
  </si>
  <si>
    <t>NWTZR15-C01000</t>
  </si>
  <si>
    <t>NWTZR15-C02000</t>
  </si>
  <si>
    <t>NWTZR15-C03000</t>
  </si>
  <si>
    <t>NWTZR15-C07000</t>
  </si>
  <si>
    <t>SEGH16-F04000</t>
  </si>
  <si>
    <t>SEGH16-F05000</t>
  </si>
  <si>
    <t>SEGH16-F06000</t>
  </si>
  <si>
    <t>SEGH16-F08000</t>
  </si>
  <si>
    <t>SEGH20-F03000</t>
  </si>
  <si>
    <t>SEGHT16-F06A12</t>
  </si>
  <si>
    <t>TSA2-E01000</t>
  </si>
  <si>
    <t>TSA2-E02000</t>
  </si>
  <si>
    <t>XHJB3-B01000</t>
  </si>
  <si>
    <t>XHJB3-B02000</t>
  </si>
  <si>
    <t>XHJB3-B03000</t>
  </si>
  <si>
    <t>XHJB3-B05000</t>
  </si>
  <si>
    <t>XHJB3-B06000</t>
  </si>
  <si>
    <t>XHJB3-B07000</t>
  </si>
  <si>
    <t>XHJB3-B08000</t>
  </si>
  <si>
    <t>XHJB3-B09000</t>
  </si>
  <si>
    <t>XHJB3-B10000</t>
  </si>
  <si>
    <t>XHJB3-B15000</t>
  </si>
  <si>
    <t>XJB25-B01000</t>
  </si>
  <si>
    <t>XJB25-B02000</t>
  </si>
  <si>
    <t>XJB25-B04000</t>
  </si>
  <si>
    <t>XJB25-B05000</t>
  </si>
  <si>
    <t>XJB25-B06000</t>
  </si>
  <si>
    <t>XJB25-B07000</t>
  </si>
  <si>
    <t>XJB25-B10000</t>
  </si>
  <si>
    <t>XJB25-B13000</t>
  </si>
  <si>
    <t>XJB25-B15000</t>
  </si>
  <si>
    <t>XJB25-B16000</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</si>
  <si>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</si>
  <si>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</si>
  <si>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COUNTRY OF ORIGIN: THAILAND</t>
  </si>
  <si>
    <t>Two Hundred Twenty One and 77 cents NZD</t>
  </si>
  <si>
    <t>Pending amount due to wrong refund amount from INV#53321:</t>
  </si>
  <si>
    <t>Express Preparation Fee:</t>
  </si>
  <si>
    <t>Seven Hundred Fifty Four and 40 cents NZD</t>
  </si>
  <si>
    <t>Payable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</si>
</sst>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5">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1"/>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4" fillId="0" borderId="0">
      <alignment vertical="center"/>
    </xf>
    <xf numFmtId="0" fontId="2" fillId="0" borderId="0"/>
    <xf numFmtId="0" fontId="5" fillId="0" borderId="0"/>
    <xf numFmtId="0" fontId="24"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3" fillId="0" borderId="0" applyNumberFormat="0" applyFont="0" applyFill="0" applyBorder="0" applyAlignment="0" applyProtection="0"/>
    <xf numFmtId="0" fontId="5" fillId="0" borderId="0"/>
    <xf numFmtId="0" fontId="24" fillId="0" borderId="0">
      <alignment vertical="center"/>
    </xf>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4"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3"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3" fillId="0" borderId="0" applyFont="0" applyFill="0" applyBorder="0" applyAlignment="0" applyProtection="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3"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2"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2" fillId="0" borderId="0" applyNumberFormat="0" applyFill="0" applyBorder="0" applyAlignment="0" applyProtection="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0" fontId="5" fillId="0" borderId="0"/>
    <xf numFmtId="43" fontId="23" fillId="0" borderId="0" applyFont="0" applyFill="0" applyBorder="0" applyAlignment="0" applyProtection="0"/>
    <xf numFmtId="43" fontId="23" fillId="0" borderId="0" applyFont="0" applyFill="0" applyBorder="0" applyAlignment="0" applyProtection="0"/>
    <xf numFmtId="0" fontId="21" fillId="0" borderId="0"/>
    <xf numFmtId="0" fontId="5" fillId="0" borderId="0" applyNumberFormat="0" applyFill="0" applyBorder="0" applyAlignment="0" applyProtection="0"/>
    <xf numFmtId="0" fontId="21" fillId="0" borderId="0"/>
    <xf numFmtId="0" fontId="21" fillId="0" borderId="0"/>
    <xf numFmtId="0" fontId="21" fillId="0" borderId="0"/>
    <xf numFmtId="0" fontId="2" fillId="0" borderId="0"/>
    <xf numFmtId="43" fontId="23" fillId="0" borderId="0" applyFont="0" applyFill="0" applyBorder="0" applyAlignment="0" applyProtection="0"/>
    <xf numFmtId="43" fontId="23" fillId="0" borderId="0" applyFont="0" applyFill="0" applyBorder="0" applyAlignment="0" applyProtection="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4" fontId="34" fillId="0" borderId="0" xfId="0" applyNumberFormat="1" applyFont="1"/>
    <xf numFmtId="0" fontId="34" fillId="0" borderId="0" xfId="0" applyFont="1" applyAlignment="1">
      <alignment horizontal="right"/>
    </xf>
    <xf numFmtId="1" fontId="33" fillId="2" borderId="0" xfId="0" applyNumberFormat="1" applyFont="1" applyFill="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281">
    <cellStyle name="Comma 2" xfId="7" xr:uid="{352DC454-33D8-43DE-BB82-59E2EA83B2D4}"/>
    <cellStyle name="Comma 2 10" xfId="7085" xr:uid="{28E21091-CD8D-45A8-BF73-2816AE0DCDD4}"/>
    <cellStyle name="Comma 2 2" xfId="4409" xr:uid="{BE773A9F-8459-4928-BAA1-BEBD30B8364B}"/>
    <cellStyle name="Comma 2 2 2" xfId="4923" xr:uid="{62E53047-4739-4FCE-B21D-180C72905562}"/>
    <cellStyle name="Comma 2 2 2 2" xfId="5493" xr:uid="{4482D377-D1C4-4AC6-9E27-2DCF819EAD35}"/>
    <cellStyle name="Comma 2 2 2 2 2" xfId="6328" xr:uid="{3A6F2E8A-8213-41DF-B9D3-0E2020657303}"/>
    <cellStyle name="Comma 2 2 2 2 2 2" xfId="6229" xr:uid="{F2BAF00A-C9E5-495C-8B92-D0CEC6943DD5}"/>
    <cellStyle name="Comma 2 2 2 2 2 3" xfId="7249" xr:uid="{5CEB977F-97F2-4CD0-873C-787CDAD0C7D1}"/>
    <cellStyle name="Comma 2 2 2 2 3" xfId="6046" xr:uid="{F9405142-B697-4AC7-865F-B608A0FF2CBB}"/>
    <cellStyle name="Comma 2 2 2 2 4" xfId="6184" xr:uid="{3CAECF8B-563E-4C00-9C48-09A94FAB4D29}"/>
    <cellStyle name="Comma 2 2 2 3" xfId="6071" xr:uid="{B1C44E7C-0E4E-4D8E-96EC-39EC7D684A3E}"/>
    <cellStyle name="Comma 2 2 2 3 2" xfId="7048" xr:uid="{6F4A1A68-2E9D-4128-B7EA-23508F001B41}"/>
    <cellStyle name="Comma 2 2 2 3 3" xfId="7182" xr:uid="{70400D0E-1FAB-4B4F-B8FC-8FFC9B534BC5}"/>
    <cellStyle name="Comma 2 2 2 3 4" xfId="7279" xr:uid="{0B06AE29-6445-4387-8AE1-033596761893}"/>
    <cellStyle name="Comma 2 2 2 4" xfId="6095" xr:uid="{0CEF6296-9A52-4855-B854-EAD708F9CFEA}"/>
    <cellStyle name="Comma 2 2 2 5" xfId="6199" xr:uid="{B7614B4C-827D-4CEE-AD7F-165678044039}"/>
    <cellStyle name="Comma 2 2 2 6" xfId="6086" xr:uid="{818B0FB0-8A1F-4BDD-B24D-2813B209ECF3}"/>
    <cellStyle name="Comma 2 2 3" xfId="4805" xr:uid="{26BF8122-9156-461D-9F8A-7198E53C2D56}"/>
    <cellStyle name="Comma 2 2 3 2" xfId="6154" xr:uid="{CBA4ACA0-B3E7-4D30-B1EF-E08D9D07E514}"/>
    <cellStyle name="Comma 2 2 3 2 2" xfId="7059" xr:uid="{3010D9C4-8559-4B15-B7D4-DE1481433B54}"/>
    <cellStyle name="Comma 2 2 3 2 3" xfId="7232" xr:uid="{17E2725C-4E58-42F2-A041-DF06B03BD0D6}"/>
    <cellStyle name="Comma 2 2 3 3" xfId="6127" xr:uid="{E2265A7C-2E91-4F76-BE76-811C3A188472}"/>
    <cellStyle name="Comma 2 2 3 4" xfId="6239" xr:uid="{FC23137F-7F40-4912-A0A0-D34950F7730D}"/>
    <cellStyle name="Comma 2 2 4" xfId="5512" xr:uid="{22869C46-6252-4195-A57B-2625AD402428}"/>
    <cellStyle name="Comma 2 2 4 2" xfId="6160" xr:uid="{ABBB1656-BB00-46E6-93F7-1479DF41EDB0}"/>
    <cellStyle name="Comma 2 2 4 2 2" xfId="7056" xr:uid="{82DC06BB-C115-44CA-AE92-92F344464FB7}"/>
    <cellStyle name="Comma 2 2 4 2 3" xfId="7217" xr:uid="{BA2981CE-2E18-4C58-AA8E-AB708FEA7B62}"/>
    <cellStyle name="Comma 2 2 4 3" xfId="6120" xr:uid="{411ED925-6378-44C2-B23B-F78CBAC50455}"/>
    <cellStyle name="Comma 2 2 4 4" xfId="7144" xr:uid="{C2D7B253-4977-4701-B190-99F91F461EE5}"/>
    <cellStyle name="Comma 2 2 4 5" xfId="7268" xr:uid="{8CCEDA54-CFEA-46B5-AF5C-00C4802D771B}"/>
    <cellStyle name="Comma 2 2 4 6" xfId="6283" xr:uid="{662A8960-103E-4EA4-BE20-A1DC2BCC7FA8}"/>
    <cellStyle name="Comma 2 2 5" xfId="5529" xr:uid="{C3BF38F0-8FDA-4479-93F2-849523D4D81D}"/>
    <cellStyle name="Comma 2 2 5 2" xfId="7083" xr:uid="{D6BDBA9F-477E-474B-98AC-2347E6F54B74}"/>
    <cellStyle name="Comma 2 2 5 3" xfId="7199" xr:uid="{25F34690-2E11-4F1C-B896-DFC4314EE160}"/>
    <cellStyle name="Comma 2 2 5 4" xfId="7271" xr:uid="{B6118CB8-4A4B-43D7-9F89-CC5ECD227D59}"/>
    <cellStyle name="Comma 2 2 5 5" xfId="6277" xr:uid="{E5DC274E-4F59-44FC-A280-09BB3E56ACE8}"/>
    <cellStyle name="Comma 2 2 6" xfId="6016" xr:uid="{5276295D-5FB1-4CCE-B334-7A00662AD558}"/>
    <cellStyle name="Comma 2 2 6 2" xfId="6198" xr:uid="{92FBFB4A-8FEA-4986-86EC-F3441821A5CD}"/>
    <cellStyle name="Comma 2 2 6 3" xfId="7163" xr:uid="{CEEB253B-C5AD-4CEF-B2FF-4DB0D2175B29}"/>
    <cellStyle name="Comma 2 2 7" xfId="5989" xr:uid="{46B4015A-2CCA-4B7B-803D-7048E9F26ABE}"/>
    <cellStyle name="Comma 2 2 8" xfId="6260" xr:uid="{EFBBF77D-F114-43DF-B695-5C018A6D1EEC}"/>
    <cellStyle name="Comma 2 2 9" xfId="6296" xr:uid="{8F037C8A-8405-43E4-84AF-4C2DB4829DDD}"/>
    <cellStyle name="Comma 2 3" xfId="81" xr:uid="{6BB9D018-053E-4AC2-BD64-47096D87F265}"/>
    <cellStyle name="Comma 2 3 2" xfId="6188" xr:uid="{87619A71-6400-438A-8A55-A4C20A35ABC1}"/>
    <cellStyle name="Comma 2 3 2 2" xfId="6151" xr:uid="{394D5BFC-5BED-4A89-82F9-C521F31723AF}"/>
    <cellStyle name="Comma 2 3 2 2 2" xfId="7080" xr:uid="{696B91A3-214A-452C-8EDF-70D9AFD7EDD2}"/>
    <cellStyle name="Comma 2 3 2 2 3" xfId="7242" xr:uid="{472EDC74-889B-4C69-A70D-9F232A91EE5F}"/>
    <cellStyle name="Comma 2 3 2 3" xfId="6247" xr:uid="{36DA5BC7-C1BA-4C2D-A58B-182A6CC2CE15}"/>
    <cellStyle name="Comma 2 3 2 4" xfId="7125" xr:uid="{A5ED23D1-9FCD-4F01-80B7-B6E83E9D8DED}"/>
    <cellStyle name="Comma 2 3 3" xfId="6056" xr:uid="{CA03FB91-CBBA-4643-BEBF-ECCAFE3F88C6}"/>
    <cellStyle name="Comma 2 3 3 2" xfId="6031" xr:uid="{BACB42B1-5C60-43E1-B249-1D455EECCEE4}"/>
    <cellStyle name="Comma 2 3 3 3" xfId="7173" xr:uid="{CD516B93-3AD0-4449-A9FF-28655685FC46}"/>
    <cellStyle name="Comma 2 3 4" xfId="6324" xr:uid="{A5D8BF4C-2BE4-450B-9ED4-E37FCCECAC98}"/>
    <cellStyle name="Comma 2 3 5" xfId="6047" xr:uid="{322A4169-9B59-44F2-8B24-9420D96B6F74}"/>
    <cellStyle name="Comma 2 3 6" xfId="7099" xr:uid="{6F7C9B46-AA46-4FF2-BA00-580999DD2289}"/>
    <cellStyle name="Comma 2 4" xfId="82" xr:uid="{47AD72DD-551D-4FD3-9556-3FE3CBC1E526}"/>
    <cellStyle name="Comma 2 4 2" xfId="6051" xr:uid="{3E7CD62E-3AE2-49CF-8F6F-BC2C7A0B1857}"/>
    <cellStyle name="Comma 2 4 2 2" xfId="7058" xr:uid="{04271D9B-0649-45DF-9ECA-2D0E1BE15977}"/>
    <cellStyle name="Comma 2 4 2 3" xfId="7225" xr:uid="{E6E5E9B8-317C-434A-AD50-B47906A9674A}"/>
    <cellStyle name="Comma 2 4 3" xfId="6130" xr:uid="{7E41E145-5F23-42F6-A7CB-626E4B727230}"/>
    <cellStyle name="Comma 2 4 4" xfId="7111" xr:uid="{86A1696A-47E0-4BD2-A603-F0FCC0C7453B}"/>
    <cellStyle name="Comma 2 4 5" xfId="6191" xr:uid="{30E2ABAA-C654-4023-AAF7-1A7FAF23916E}"/>
    <cellStyle name="Comma 2 5" xfId="6014" xr:uid="{4FD8FCE9-F2D8-422F-B724-A85D0DCA7441}"/>
    <cellStyle name="Comma 2 5 2" xfId="6163" xr:uid="{8622147E-47F2-447A-AE35-33FFAFBFB6ED}"/>
    <cellStyle name="Comma 2 5 2 2" xfId="7054" xr:uid="{22BD0C1C-87A8-4CCA-8D4F-4E0E6B327BC3}"/>
    <cellStyle name="Comma 2 5 2 3" xfId="7208" xr:uid="{7035AA08-7E53-499D-8419-95D868C34822}"/>
    <cellStyle name="Comma 2 5 3" xfId="7081" xr:uid="{51376D15-61E2-466F-A83D-0AEAFB1E790A}"/>
    <cellStyle name="Comma 2 5 4" xfId="7137" xr:uid="{952D8A9C-DFD6-4870-89D9-2C1688BFF86C}"/>
    <cellStyle name="Comma 2 6" xfId="6053" xr:uid="{C62B2EFE-DDA7-4FEB-8848-5DEACF146B75}"/>
    <cellStyle name="Comma 2 6 2" xfId="6073" xr:uid="{91EBA906-2BD3-485C-9E72-0700676CBFF3}"/>
    <cellStyle name="Comma 2 6 3" xfId="7189" xr:uid="{D698A81D-58B6-4150-ACA5-BF7C9CCB3796}"/>
    <cellStyle name="Comma 2 7" xfId="7073" xr:uid="{30C702C9-4D5D-44F2-BC89-E3BE93BE45DF}"/>
    <cellStyle name="Comma 2 7 2" xfId="6038" xr:uid="{734A9EAF-CC76-4BEB-9E6B-E02A83572882}"/>
    <cellStyle name="Comma 2 7 3" xfId="7153" xr:uid="{40150444-EB5D-40A2-BF9A-30D62768DFBF}"/>
    <cellStyle name="Comma 2 8" xfId="7061" xr:uid="{3E58E05F-132A-4949-AB8F-751E7429E078}"/>
    <cellStyle name="Comma 2 9" xfId="6144" xr:uid="{7CAD6C60-7DD1-4981-A2E4-BDEB830A8447}"/>
    <cellStyle name="Comma 3" xfId="4293" xr:uid="{9E32893C-5253-4AEE-AFA1-E12BA4DFC06B}"/>
    <cellStyle name="Comma 3 2" xfId="4577" xr:uid="{13CACE08-41C5-4A23-86D2-4B5A3BCA070B}"/>
    <cellStyle name="Comma 3 2 2" xfId="4924" xr:uid="{DCEF3A1D-E3A0-4710-97B0-50E5F8E84674}"/>
    <cellStyle name="Comma 3 2 2 2" xfId="5494" xr:uid="{A025163D-7058-4D0D-A6C9-2876399858A1}"/>
    <cellStyle name="Comma 3 2 2 3" xfId="7280" xr:uid="{AFD2DCC8-E344-40FA-80C6-D0D07152CF33}"/>
    <cellStyle name="Comma 3 2 3" xfId="5492" xr:uid="{E6FE3F7C-5AA3-4DF9-B64D-3D14797DC24B}"/>
    <cellStyle name="Comma 3 2 4" xfId="5513" xr:uid="{19CFE8F7-8397-46F0-9ADD-BB143CEAE6EE}"/>
    <cellStyle name="Comma 3 2 5" xfId="5530" xr:uid="{F5CC0629-768C-4B5F-8E3B-C97A83733B4B}"/>
    <cellStyle name="Comma 3 2 5 2" xfId="7272" xr:uid="{C784CE72-435F-473B-8B1C-03F39576E4C2}"/>
    <cellStyle name="Comma 3 3" xfId="4407" xr:uid="{009481C7-827F-4366-8B7B-5681441B5E97}"/>
    <cellStyle name="Comma 4" xfId="7258" xr:uid="{16F32295-9B33-4CFD-9077-58D517F97459}"/>
    <cellStyle name="Comma 5" xfId="7259" xr:uid="{88CE79FA-6206-473B-AB18-13C8280F21CC}"/>
    <cellStyle name="Comma 6" xfId="7260" xr:uid="{712EC6C4-FFA5-482A-9436-CE8E00AC4BFE}"/>
    <cellStyle name="Currency 10" xfId="8" xr:uid="{503B0ED0-E2F5-4937-81FC-A0A81DABDBE5}"/>
    <cellStyle name="Currency 10 2" xfId="9" xr:uid="{AD24BF01-6672-4539-AD95-FE200A1E5D56}"/>
    <cellStyle name="Currency 10 2 2" xfId="3669" xr:uid="{2F30A30A-66FB-4F76-9A68-871BBCE409B9}"/>
    <cellStyle name="Currency 10 2 2 2" xfId="4492" xr:uid="{10C28609-BCAF-4DB2-8711-2C06FC87155F}"/>
    <cellStyle name="Currency 10 2 2 2 2" xfId="5849" xr:uid="{61041CDE-1371-4647-B326-BCB3860CDC5E}"/>
    <cellStyle name="Currency 10 2 2 3" xfId="5678" xr:uid="{8A8E4B65-1DF5-4720-A7E6-EB62A65521D3}"/>
    <cellStyle name="Currency 10 2 3" xfId="4411" xr:uid="{25B7554B-D9E3-41A0-BA68-EB50CD9BA900}"/>
    <cellStyle name="Currency 10 2 3 2" xfId="5586" xr:uid="{B68552FE-93A3-4BBC-ACFD-F324A9074AAE}"/>
    <cellStyle name="Currency 10 2 3 2 2" xfId="5904" xr:uid="{357484E9-EB52-45AA-9502-DC1AF01DFD35}"/>
    <cellStyle name="Currency 10 2 3 3" xfId="5738" xr:uid="{0A013675-ADEE-488B-9D8A-FE28B66B46E4}"/>
    <cellStyle name="Currency 10 2 4" xfId="5544" xr:uid="{A6CAE4BC-5AFD-4AAA-BA9D-1799525CB5DC}"/>
    <cellStyle name="Currency 10 2 4 2" xfId="5795" xr:uid="{BE985B49-AB8A-4D55-9DFD-D8CA2F8DE341}"/>
    <cellStyle name="Currency 10 2 5" xfId="5626" xr:uid="{9FE1EA2C-3D0E-4A1B-820D-CB28D0794685}"/>
    <cellStyle name="Currency 10 3" xfId="10" xr:uid="{6AEEDAE1-6A5B-47C4-8E3E-08C77F21221E}"/>
    <cellStyle name="Currency 10 3 2" xfId="3670" xr:uid="{C7D5D459-A097-4EC9-9622-8C6D161CA3E8}"/>
    <cellStyle name="Currency 10 3 2 2" xfId="4493" xr:uid="{58659CDB-8135-46E2-858F-B09BB8121028}"/>
    <cellStyle name="Currency 10 3 2 2 2" xfId="5850" xr:uid="{23261897-2701-4ED0-B199-36F11B66D6CF}"/>
    <cellStyle name="Currency 10 3 2 3" xfId="5679" xr:uid="{D4877DDC-DCBB-4C90-8DF2-2A8812383D4F}"/>
    <cellStyle name="Currency 10 3 3" xfId="4412" xr:uid="{782A6FB6-05E9-4F20-90AC-95E90B77198A}"/>
    <cellStyle name="Currency 10 3 3 2" xfId="5587" xr:uid="{2A84F935-72B9-4633-B932-FD7168764CE8}"/>
    <cellStyle name="Currency 10 3 3 2 2" xfId="5905" xr:uid="{5F2DDB08-3626-43D3-A815-61BE023C0915}"/>
    <cellStyle name="Currency 10 3 3 3" xfId="5739" xr:uid="{78507C1D-DE3D-4536-9F23-973BD141BD4F}"/>
    <cellStyle name="Currency 10 3 4" xfId="5545" xr:uid="{B5CCDBC6-1E9D-4F0D-8402-27226ED25935}"/>
    <cellStyle name="Currency 10 3 4 2" xfId="5796" xr:uid="{AF30A47D-3105-4459-B5F5-164E3F0B559D}"/>
    <cellStyle name="Currency 10 3 5" xfId="5627" xr:uid="{66A3EC40-D69F-4E38-8CF1-9548FBBAC209}"/>
    <cellStyle name="Currency 10 4" xfId="3671" xr:uid="{211EB689-CFCD-4D8C-B29C-32BE05C009D4}"/>
    <cellStyle name="Currency 10 4 2" xfId="4494" xr:uid="{4C3FE695-0742-4CF7-8B3B-242795D00464}"/>
    <cellStyle name="Currency 10 4 2 2" xfId="5851" xr:uid="{B0D8E15A-87E0-4EF4-AFFA-5FE7BFF9D211}"/>
    <cellStyle name="Currency 10 4 3" xfId="5680" xr:uid="{33B57183-6721-4BD4-9AF9-A04E0C114ABF}"/>
    <cellStyle name="Currency 10 5" xfId="4410" xr:uid="{FA2DB48C-7377-45B9-979D-38958670256E}"/>
    <cellStyle name="Currency 10 5 2" xfId="5585" xr:uid="{AA6EEA61-A7E6-4F50-A83D-47755F0CAFCF}"/>
    <cellStyle name="Currency 10 5 2 2" xfId="5903" xr:uid="{7C5750C3-09A7-44F5-9CF5-0F67E2A9642A}"/>
    <cellStyle name="Currency 10 5 3" xfId="5737" xr:uid="{D6CB962F-04D3-4023-891F-74635D6BEA30}"/>
    <cellStyle name="Currency 10 6" xfId="4763" xr:uid="{5464A5FD-EA0A-4670-B01D-BBCAC9047CB8}"/>
    <cellStyle name="Currency 10 6 2" xfId="5794" xr:uid="{CE4D2BCD-E0D2-4E03-B3B3-B8F271CE78AC}"/>
    <cellStyle name="Currency 10 7" xfId="5625" xr:uid="{B1211808-C533-4E1F-A537-0C42E13B97AF}"/>
    <cellStyle name="Currency 11" xfId="11" xr:uid="{D51B69FD-FBC0-45F1-81C9-303BAAFAE7E4}"/>
    <cellStyle name="Currency 11 2" xfId="12" xr:uid="{C30827C1-8846-4F92-83C9-1817BBE3F371}"/>
    <cellStyle name="Currency 11 2 2" xfId="3672" xr:uid="{4A56CA50-31C6-4F25-A078-06EA4AE0D6AC}"/>
    <cellStyle name="Currency 11 2 2 2" xfId="4495" xr:uid="{B0E007ED-2480-4FE9-9FCB-B30E1404CF4A}"/>
    <cellStyle name="Currency 11 2 2 2 2" xfId="5852" xr:uid="{80105C30-6911-4CC0-AB8F-959DED33653D}"/>
    <cellStyle name="Currency 11 2 2 3" xfId="5681" xr:uid="{39BA6B87-83B9-4553-A82E-140AAB6B2DDF}"/>
    <cellStyle name="Currency 11 2 3" xfId="4414" xr:uid="{4FC2EE39-848C-44CA-A287-2226E50D018C}"/>
    <cellStyle name="Currency 11 2 3 2" xfId="5588" xr:uid="{8F6337CC-254D-4157-B2A2-9B538CEEF617}"/>
    <cellStyle name="Currency 11 2 3 2 2" xfId="5907" xr:uid="{4840963F-13DA-47A1-8C0F-05C7BBB23376}"/>
    <cellStyle name="Currency 11 2 3 3" xfId="5741" xr:uid="{84C9AB36-5A71-4635-A05A-DF46F6DB8DEB}"/>
    <cellStyle name="Currency 11 2 4" xfId="5546" xr:uid="{D211478F-17FB-441E-9941-B60C7E324C34}"/>
    <cellStyle name="Currency 11 2 4 2" xfId="5798" xr:uid="{0111CBB6-2A94-4083-95CC-9BE8D7ADC3E6}"/>
    <cellStyle name="Currency 11 2 5" xfId="5629" xr:uid="{0945A498-3D29-488B-88F0-47AD06D09BA2}"/>
    <cellStyle name="Currency 11 3" xfId="13" xr:uid="{365BC9E7-4B0E-4B4B-8A58-642283951FE3}"/>
    <cellStyle name="Currency 11 3 2" xfId="3673" xr:uid="{CB620F8B-CADC-4D04-836D-CEBEB9B0BF5F}"/>
    <cellStyle name="Currency 11 3 2 2" xfId="4496" xr:uid="{2CDD7CF8-78B5-434F-A782-9771DADA0446}"/>
    <cellStyle name="Currency 11 3 2 2 2" xfId="5853" xr:uid="{559BFE2E-C84D-4BFC-88B0-645CB0AE53ED}"/>
    <cellStyle name="Currency 11 3 2 3" xfId="5682" xr:uid="{F485B5A0-1880-4199-8B7B-31FFCB5C2A56}"/>
    <cellStyle name="Currency 11 3 3" xfId="4415" xr:uid="{1BE3165D-D2DD-4616-AEF1-926B9ED65882}"/>
    <cellStyle name="Currency 11 3 3 2" xfId="5589" xr:uid="{5553B353-3E84-4199-A08D-A1CFD894A179}"/>
    <cellStyle name="Currency 11 3 3 2 2" xfId="5908" xr:uid="{529D6C8B-9C8F-452E-9054-41DAC56992DC}"/>
    <cellStyle name="Currency 11 3 3 3" xfId="5742" xr:uid="{B140A333-0B0E-4407-9C42-C966D8A96EA2}"/>
    <cellStyle name="Currency 11 3 4" xfId="5547" xr:uid="{12921E46-5C8C-4214-AE4C-E7F037839D2F}"/>
    <cellStyle name="Currency 11 3 4 2" xfId="5799" xr:uid="{83CE2008-C3FE-40E9-AE93-551F78DE3CC9}"/>
    <cellStyle name="Currency 11 3 5" xfId="5630" xr:uid="{8C4467EC-8F98-401C-94DE-778EEA4491F2}"/>
    <cellStyle name="Currency 11 4" xfId="3674" xr:uid="{36273A7A-5332-42DE-9A2B-450C0C64FF9B}"/>
    <cellStyle name="Currency 11 4 2" xfId="4497" xr:uid="{D1663D81-99B8-43F0-BDD6-AF76FC8F5265}"/>
    <cellStyle name="Currency 11 4 2 2" xfId="5854" xr:uid="{8AA03DF8-D2F1-47F9-8976-B3D0E29C0EDD}"/>
    <cellStyle name="Currency 11 4 3" xfId="5683" xr:uid="{884B3A82-9605-4C40-A0D7-2C08B91A9389}"/>
    <cellStyle name="Currency 11 5" xfId="4294" xr:uid="{032C8759-75C6-445E-9577-448D27B39491}"/>
    <cellStyle name="Currency 11 5 2" xfId="4699" xr:uid="{B0CB05D3-41A3-4192-81A3-352839674B40}"/>
    <cellStyle name="Currency 11 5 2 2" xfId="5906" xr:uid="{DCE06159-F53B-4879-ABB1-C6BFF18CFD85}"/>
    <cellStyle name="Currency 11 5 3" xfId="4888" xr:uid="{EC0F61D8-D385-4C93-A390-8C8D8F62EFFC}"/>
    <cellStyle name="Currency 11 5 3 2" xfId="5483" xr:uid="{1934C916-D0E9-419B-8252-C86919DB1750}"/>
    <cellStyle name="Currency 11 5 3 3" xfId="4925" xr:uid="{7648632C-EECD-4929-A96A-487B1F8C0480}"/>
    <cellStyle name="Currency 11 5 3 4" xfId="5740" xr:uid="{BF831770-59EF-453A-9DE2-D8B341D78729}"/>
    <cellStyle name="Currency 11 5 4" xfId="4865" xr:uid="{3D086EF5-C94B-4EC0-92EB-D16005B9F6AC}"/>
    <cellStyle name="Currency 11 6" xfId="4413" xr:uid="{FEB80E8A-8D61-4525-AD80-5327757C7FEE}"/>
    <cellStyle name="Currency 11 6 2" xfId="5797" xr:uid="{C2282780-E210-40B6-80F5-E6DF0D3CF75D}"/>
    <cellStyle name="Currency 11 7" xfId="5628" xr:uid="{0E9ED1F9-06CD-4EA9-BB8A-2AC7D3933CD6}"/>
    <cellStyle name="Currency 11 8" xfId="5962" xr:uid="{6128CA20-276B-49A9-8D31-FF080C42365D}"/>
    <cellStyle name="Currency 12" xfId="14" xr:uid="{C63B15D5-E560-48A0-8506-FD15521AF4F1}"/>
    <cellStyle name="Currency 12 2" xfId="15" xr:uid="{56FFB4EA-4D18-4C81-8314-F918139BC6E6}"/>
    <cellStyle name="Currency 12 2 2" xfId="3675" xr:uid="{B00C0663-A697-4FB1-8475-5B74B54A3673}"/>
    <cellStyle name="Currency 12 2 2 2" xfId="4498" xr:uid="{CC320ADA-C65D-43AE-AB4B-37C42C5099A1}"/>
    <cellStyle name="Currency 12 2 2 2 2" xfId="5855" xr:uid="{688CD456-032E-4A7D-A8BA-B323AA881D53}"/>
    <cellStyle name="Currency 12 2 2 3" xfId="5684" xr:uid="{97658377-66A7-4665-97D0-5CEDF88E8EA3}"/>
    <cellStyle name="Currency 12 2 3" xfId="4417" xr:uid="{E40B6E85-E04C-4EC8-8644-0635184F62EB}"/>
    <cellStyle name="Currency 12 2 3 2" xfId="5591" xr:uid="{B2986F6C-46BF-4D26-83EF-4158EF75D6FD}"/>
    <cellStyle name="Currency 12 2 3 2 2" xfId="5910" xr:uid="{8D977FBC-5469-4531-A41A-EB7D21ACEC7D}"/>
    <cellStyle name="Currency 12 2 3 3" xfId="5744" xr:uid="{81B53AA1-4813-4564-9CA1-6C2E2125636C}"/>
    <cellStyle name="Currency 12 2 4" xfId="5549" xr:uid="{FA1E76D8-0B24-4706-B2E7-E47B7FEE687A}"/>
    <cellStyle name="Currency 12 2 4 2" xfId="5801" xr:uid="{88C67191-3FC2-41C1-A541-16F7531485F2}"/>
    <cellStyle name="Currency 12 2 5" xfId="5632" xr:uid="{5215BE10-3A43-4982-8454-F6E70C57A44C}"/>
    <cellStyle name="Currency 12 3" xfId="3676" xr:uid="{BD0928B0-DFED-478E-A98F-02D9B4CDFA75}"/>
    <cellStyle name="Currency 12 3 2" xfId="4499" xr:uid="{EDE111BC-78B3-4137-B345-44ECA196AB5D}"/>
    <cellStyle name="Currency 12 3 2 2" xfId="5856" xr:uid="{822E5D92-7C6F-490A-AA2B-6FA67618BE31}"/>
    <cellStyle name="Currency 12 3 3" xfId="5685" xr:uid="{2755905B-287F-4AC1-BE82-4F22C9BB6769}"/>
    <cellStyle name="Currency 12 4" xfId="4416" xr:uid="{6C2454D9-09BF-41A7-8484-B2904E0D709E}"/>
    <cellStyle name="Currency 12 4 2" xfId="5590" xr:uid="{BECF6FCE-619E-403A-97BB-B6FE3284C5F3}"/>
    <cellStyle name="Currency 12 4 2 2" xfId="5909" xr:uid="{1BD6BD72-69CD-4739-B304-59EBA808DE11}"/>
    <cellStyle name="Currency 12 4 3" xfId="5743" xr:uid="{8ED925FC-38F8-4D40-8F83-3E019250277D}"/>
    <cellStyle name="Currency 12 5" xfId="5548" xr:uid="{D533DAEE-3868-4A07-9D43-98B8FE935E6A}"/>
    <cellStyle name="Currency 12 5 2" xfId="5800" xr:uid="{3EA726E5-5951-4BC5-86CE-304CCE120B1A}"/>
    <cellStyle name="Currency 12 6" xfId="5631" xr:uid="{0D74E1D0-38D7-464E-B995-C0C42874F1EA}"/>
    <cellStyle name="Currency 13" xfId="16" xr:uid="{CC21BDD5-F415-4E96-BD09-289192CDE92B}"/>
    <cellStyle name="Currency 13 10" xfId="7086" xr:uid="{0863B22E-9564-4A59-8A34-2C35A5CBF85A}"/>
    <cellStyle name="Currency 13 2" xfId="4296" xr:uid="{9A820EDA-74CD-4F03-880A-E900111A6CFE}"/>
    <cellStyle name="Currency 13 2 2" xfId="4579" xr:uid="{792DDA35-E820-43A0-8553-9B0ECCBD531D}"/>
    <cellStyle name="Currency 13 2 2 2" xfId="6219" xr:uid="{BFA79D64-8825-4352-AA49-D1998FB40EC3}"/>
    <cellStyle name="Currency 13 2 2 2 2" xfId="6264" xr:uid="{6CB43104-D750-4581-ADDB-360367ECF7B1}"/>
    <cellStyle name="Currency 13 2 2 2 2 2" xfId="5992" xr:uid="{E8B47739-4C16-44DC-B23C-01E3C88DC976}"/>
    <cellStyle name="Currency 13 2 2 2 2 3" xfId="7250" xr:uid="{594AB0D7-3A3D-4F72-ADC2-5275158E66D2}"/>
    <cellStyle name="Currency 13 2 2 2 3" xfId="6025" xr:uid="{D716F5F9-2202-472F-AEEC-64715294E283}"/>
    <cellStyle name="Currency 13 2 2 2 4" xfId="7132" xr:uid="{E9332837-3675-451D-813F-8559B5C48294}"/>
    <cellStyle name="Currency 13 2 2 3" xfId="6169" xr:uid="{851AC194-5F57-4569-A85C-C87BB600E111}"/>
    <cellStyle name="Currency 13 2 2 3 2" xfId="7049" xr:uid="{9FFC91D5-6A88-4171-8772-F431CA53AA56}"/>
    <cellStyle name="Currency 13 2 2 3 3" xfId="7183" xr:uid="{647D60FD-4EA6-4F98-B7B8-636B7D8D3F84}"/>
    <cellStyle name="Currency 13 2 2 4" xfId="6067" xr:uid="{7A57ED51-D77A-4736-A91D-DFB40C1498C5}"/>
    <cellStyle name="Currency 13 2 2 5" xfId="6255" xr:uid="{EEC78C67-DCD7-4BCE-A16D-42A68947E956}"/>
    <cellStyle name="Currency 13 2 2 6" xfId="6292" xr:uid="{67862D1B-8B13-467E-B15C-DCB66FCCE199}"/>
    <cellStyle name="Currency 13 2 3" xfId="6017" xr:uid="{F14A74EF-537C-485F-AE8F-6A638E3A084F}"/>
    <cellStyle name="Currency 13 2 3 2" xfId="6049" xr:uid="{DFCFD4B0-8BD0-46F1-8ADB-496B37D4C2F9}"/>
    <cellStyle name="Currency 13 2 3 2 2" xfId="6074" xr:uid="{36262567-657E-48F1-9C75-8A46F1FE75E4}"/>
    <cellStyle name="Currency 13 2 3 2 3" xfId="7233" xr:uid="{12F06179-9904-4B27-8A35-1F28C3BFBC3D}"/>
    <cellStyle name="Currency 13 2 3 3" xfId="6126" xr:uid="{176824D3-F098-4AB8-BEA1-5957D6CE0CAC}"/>
    <cellStyle name="Currency 13 2 3 4" xfId="7118" xr:uid="{26370610-7B17-4E9C-BAB7-49D8455FFEE4}"/>
    <cellStyle name="Currency 13 2 4" xfId="6228" xr:uid="{4AC8DA53-4B48-47A3-A25D-66468B4E332F}"/>
    <cellStyle name="Currency 13 2 4 2" xfId="6052" xr:uid="{2B64C501-EF8B-4CC2-B77C-AD14E54DE258}"/>
    <cellStyle name="Currency 13 2 4 2 2" xfId="6000" xr:uid="{75379DF9-4B29-46E0-952D-5987773EBEE0}"/>
    <cellStyle name="Currency 13 2 4 2 3" xfId="7218" xr:uid="{5A8174E0-8901-4558-A6AD-B34A25354486}"/>
    <cellStyle name="Currency 13 2 4 3" xfId="6119" xr:uid="{D16ADE8E-605E-4BF6-9156-0DFC4C381EF6}"/>
    <cellStyle name="Currency 13 2 4 4" xfId="7145" xr:uid="{E356B2ED-320F-4E31-B491-63BF3E9E0CA6}"/>
    <cellStyle name="Currency 13 2 5" xfId="6236" xr:uid="{9FF9B08E-1C0A-4CAB-9D88-8265F14CCDE5}"/>
    <cellStyle name="Currency 13 2 5 2" xfId="7053" xr:uid="{A43F7AC2-D838-4D9F-A7BE-B2F8AFA24474}"/>
    <cellStyle name="Currency 13 2 5 3" xfId="7200" xr:uid="{375717BB-AA96-4367-98AE-4ECAF4DF5CCE}"/>
    <cellStyle name="Currency 13 2 6" xfId="6083" xr:uid="{5C26E8E6-1C7B-4E63-854F-646E40CDD7DE}"/>
    <cellStyle name="Currency 13 2 6 2" xfId="6003" xr:uid="{DE28E1A2-7A6D-4499-ADAA-FCF73263F598}"/>
    <cellStyle name="Currency 13 2 6 3" xfId="7164" xr:uid="{C8E7DAD1-15C9-4EB2-BA8E-44A1962EA207}"/>
    <cellStyle name="Currency 13 2 7" xfId="6212" xr:uid="{E6BDDE74-F580-4975-B6A8-6ADD86F692FE}"/>
    <cellStyle name="Currency 13 2 8" xfId="6070" xr:uid="{06AD79A6-F1A8-4245-A43E-904161D1F772}"/>
    <cellStyle name="Currency 13 2 9" xfId="6194" xr:uid="{030FD8FB-5ED9-496D-8937-F218A129013F}"/>
    <cellStyle name="Currency 13 3" xfId="4297" xr:uid="{4F76439C-DA72-4F80-85F8-85B4C97419A7}"/>
    <cellStyle name="Currency 13 3 2" xfId="4927" xr:uid="{DEA8EDCC-E632-4D16-B221-7778B17723F5}"/>
    <cellStyle name="Currency 13 3 2 2" xfId="6207" xr:uid="{C12E76CE-2A79-44B3-8172-B3BD37CE12D0}"/>
    <cellStyle name="Currency 13 3 2 2 2" xfId="6100" xr:uid="{A5B27BAC-42C2-46D8-AC68-16C3D1454D07}"/>
    <cellStyle name="Currency 13 3 2 2 3" xfId="7243" xr:uid="{EA50FC03-E078-42F6-8186-1D7698DB0B44}"/>
    <cellStyle name="Currency 13 3 2 3" xfId="6076" xr:uid="{E3B93752-CCDD-4DB7-8588-32B9D9F07800}"/>
    <cellStyle name="Currency 13 3 2 4" xfId="6020" xr:uid="{E085573D-D782-4048-9D0D-47B5A05F86C6}"/>
    <cellStyle name="Currency 13 3 3" xfId="6347" xr:uid="{9B57BF72-05B2-4987-BE1A-E6FB437866C2}"/>
    <cellStyle name="Currency 13 3 3 2" xfId="6211" xr:uid="{D4D4161C-2AB7-43E0-86DA-C92B0911DCE9}"/>
    <cellStyle name="Currency 13 3 3 3" xfId="7174" xr:uid="{C6B84358-8706-4400-B895-A03B2321A5F8}"/>
    <cellStyle name="Currency 13 3 4" xfId="6340" xr:uid="{31C41D6F-DEEC-4628-BBB8-A04A27653068}"/>
    <cellStyle name="Currency 13 3 5" xfId="6257" xr:uid="{40EBE1C0-6978-45D5-B940-7184434F7642}"/>
    <cellStyle name="Currency 13 3 6" xfId="7100" xr:uid="{F0ED5CE8-A44A-40AB-927B-841EB74C435C}"/>
    <cellStyle name="Currency 13 4" xfId="4295" xr:uid="{0031AC0F-664D-4104-AA74-EB9E24F99AE2}"/>
    <cellStyle name="Currency 13 4 2" xfId="4578" xr:uid="{F27846E3-E614-4212-AC93-9F4F3A20149D}"/>
    <cellStyle name="Currency 13 4 2 2" xfId="6022" xr:uid="{47B04D5A-6272-4524-9E36-8BABC3105F7A}"/>
    <cellStyle name="Currency 13 4 2 3" xfId="6327" xr:uid="{F32FD160-085E-44F6-828F-296478C7A880}"/>
    <cellStyle name="Currency 13 4 3" xfId="6204" xr:uid="{EC285AD4-FF61-4C19-9021-22DD30566347}"/>
    <cellStyle name="Currency 13 4 4" xfId="6345" xr:uid="{2EE13ACF-186E-4C03-9CE4-B3EEE7D54AB2}"/>
    <cellStyle name="Currency 13 5" xfId="4926" xr:uid="{7B2642C5-52B8-41D4-905C-FBEF873C2FBB}"/>
    <cellStyle name="Currency 13 5 2" xfId="6275" xr:uid="{769B908E-899B-49CA-8718-DB689B7A52BA}"/>
    <cellStyle name="Currency 13 5 2 2" xfId="7055" xr:uid="{E4431EBD-EEF9-46F0-88BE-76750EEAA441}"/>
    <cellStyle name="Currency 13 5 2 3" xfId="7209" xr:uid="{DCE1C88C-AC49-4833-A6CD-2FA1739F6F54}"/>
    <cellStyle name="Currency 13 5 3" xfId="6326" xr:uid="{07E121D7-E236-45F4-A986-32CDCE8108F8}"/>
    <cellStyle name="Currency 13 5 4" xfId="6181" xr:uid="{075FA9FC-8F4B-4EE5-B659-0D170C2E9E5B}"/>
    <cellStyle name="Currency 13 6" xfId="6167" xr:uid="{2E5573AC-E785-4B4C-BB09-C6427C8E35E3}"/>
    <cellStyle name="Currency 13 6 2" xfId="6034" xr:uid="{7644B5B8-91DA-4816-82A4-8DA3FC0BCFEF}"/>
    <cellStyle name="Currency 13 6 3" xfId="7190" xr:uid="{75023C4F-7DB0-49D1-92B5-83FB94FD67AD}"/>
    <cellStyle name="Currency 13 7" xfId="6084" xr:uid="{91E40CE5-1AEC-48CB-A94F-55A95821567C}"/>
    <cellStyle name="Currency 13 7 2" xfId="6245" xr:uid="{A7FBEF95-2E2A-4648-8013-B7DD9B0CC80B}"/>
    <cellStyle name="Currency 13 7 3" xfId="7154" xr:uid="{F4B3077B-71F2-4591-96B9-23EB4BBD8637}"/>
    <cellStyle name="Currency 13 8" xfId="6099" xr:uid="{5E3C2BEC-A326-4646-8A88-6922E6DA828A}"/>
    <cellStyle name="Currency 13 9" xfId="6143" xr:uid="{04915F80-224F-4DD4-85CD-3343C716AF8D}"/>
    <cellStyle name="Currency 14" xfId="17" xr:uid="{33E92B63-51C3-4C70-86E5-61F3CCF75C99}"/>
    <cellStyle name="Currency 14 2" xfId="3677" xr:uid="{CAED6EBB-6658-4A39-BD33-CC7287F613C1}"/>
    <cellStyle name="Currency 14 2 2" xfId="4500" xr:uid="{13AD41BA-2B38-42DA-9D30-1ADCB5D80393}"/>
    <cellStyle name="Currency 14 2 2 2" xfId="5857" xr:uid="{638CA138-EB1D-42C1-A769-1ADA414E5321}"/>
    <cellStyle name="Currency 14 2 3" xfId="5686" xr:uid="{7F4F98DC-A68A-41CA-9903-513F6B8947E4}"/>
    <cellStyle name="Currency 14 3" xfId="4418" xr:uid="{B0868761-1A7F-447F-93A3-A30E0A38D590}"/>
    <cellStyle name="Currency 14 3 2" xfId="5592" xr:uid="{85B2819C-8BEE-4B8D-A50E-74F4D9EDC957}"/>
    <cellStyle name="Currency 14 3 2 2" xfId="5911" xr:uid="{34B670EC-2083-49E6-9897-E380428189AF}"/>
    <cellStyle name="Currency 14 3 3" xfId="5745" xr:uid="{6431B4CE-824F-443A-ACA6-1687CCE90D39}"/>
    <cellStyle name="Currency 14 4" xfId="5550" xr:uid="{669EE1BA-228A-461B-AFB4-24C25CE2CFCF}"/>
    <cellStyle name="Currency 14 4 2" xfId="5802" xr:uid="{EFD2736C-35E3-46B0-9107-BBE68E88BAC9}"/>
    <cellStyle name="Currency 14 5" xfId="5633" xr:uid="{6FA07261-5147-4C06-A483-D60A784DAE8A}"/>
    <cellStyle name="Currency 15" xfId="4389" xr:uid="{48400A93-D5EF-4D5D-AE01-EFF8513D4300}"/>
    <cellStyle name="Currency 15 2" xfId="4651" xr:uid="{2249B781-5C20-4CF9-B6EE-0D1DEAC08E85}"/>
    <cellStyle name="Currency 16" xfId="80" xr:uid="{9F262495-AB70-4C1E-92AE-A00AFEA790B8}"/>
    <cellStyle name="Currency 17" xfId="4298" xr:uid="{5B70FA42-4421-4C4D-8D1C-0C11E9AF4183}"/>
    <cellStyle name="Currency 17 2" xfId="4580" xr:uid="{31834F5B-441C-41A0-AFF5-D601CEED5F4E}"/>
    <cellStyle name="Currency 18" xfId="4667" xr:uid="{FFD0145A-16ED-4528-AB5E-463B40089749}"/>
    <cellStyle name="Currency 19" xfId="7261" xr:uid="{3A9FC2AC-AA21-4031-8532-337CD44C52BF}"/>
    <cellStyle name="Currency 2" xfId="18" xr:uid="{9E1BD67B-1981-4701-841A-E078049F6949}"/>
    <cellStyle name="Currency 2 2" xfId="19" xr:uid="{12DD90C3-EE9B-4739-97FA-F22CEDEF008D}"/>
    <cellStyle name="Currency 2 2 2" xfId="20" xr:uid="{43180826-D278-43A5-970E-A36A96912CAB}"/>
    <cellStyle name="Currency 2 2 2 2" xfId="21" xr:uid="{BE03391E-51D2-409A-8768-D7AE73B70672}"/>
    <cellStyle name="Currency 2 2 2 2 10" xfId="7087" xr:uid="{38499462-D8BC-430E-B7C2-7044E9065461}"/>
    <cellStyle name="Currency 2 2 2 2 2" xfId="4928" xr:uid="{5D566AB6-46AD-4429-9813-940B86D391BA}"/>
    <cellStyle name="Currency 2 2 2 2 2 2" xfId="6298" xr:uid="{481B8DD7-6B17-439E-98CF-E1BDDAA87DA4}"/>
    <cellStyle name="Currency 2 2 2 2 2 2 2" xfId="6183" xr:uid="{A40C65E2-76F5-47EC-99F3-23E61F131611}"/>
    <cellStyle name="Currency 2 2 2 2 2 2 2 2" xfId="6263" xr:uid="{33941505-1E40-4E53-ACA2-13A48D77F4A5}"/>
    <cellStyle name="Currency 2 2 2 2 2 2 2 2 2" xfId="5995" xr:uid="{ECF235A9-C6D7-4535-A55B-D36AD8B59F28}"/>
    <cellStyle name="Currency 2 2 2 2 2 2 2 2 3" xfId="7251" xr:uid="{FCB1D9FB-7535-4B7D-B50C-45BA285FF2C5}"/>
    <cellStyle name="Currency 2 2 2 2 2 2 2 3" xfId="6363" xr:uid="{FF411515-F1AB-48EA-BB3D-00E78D58BEE9}"/>
    <cellStyle name="Currency 2 2 2 2 2 2 2 4" xfId="7133" xr:uid="{0D0E0BEF-BBDE-479C-BEAF-BA1D0460E847}"/>
    <cellStyle name="Currency 2 2 2 2 2 2 3" xfId="7074" xr:uid="{558525EC-C48D-492B-B940-9122D5D30A85}"/>
    <cellStyle name="Currency 2 2 2 2 2 2 3 2" xfId="6115" xr:uid="{AC022CA2-C7C7-4EE8-B56B-77C8DD30B3C7}"/>
    <cellStyle name="Currency 2 2 2 2 2 2 3 3" xfId="7184" xr:uid="{5B27FA65-2E0D-4D1C-B506-78DF3354E710}"/>
    <cellStyle name="Currency 2 2 2 2 2 2 4" xfId="6094" xr:uid="{0BA6FF15-B26D-4FC2-88F8-277E274A8653}"/>
    <cellStyle name="Currency 2 2 2 2 2 2 5" xfId="7065" xr:uid="{51834EF3-8B8C-4963-A887-DD4A4D278187}"/>
    <cellStyle name="Currency 2 2 2 2 2 2 6" xfId="7106" xr:uid="{72D44709-B1DC-4A53-A79C-42E6D2D5CBAF}"/>
    <cellStyle name="Currency 2 2 2 2 2 3" xfId="6063" xr:uid="{D7E4BD6C-6570-4336-A5CC-2833DF2AEA8B}"/>
    <cellStyle name="Currency 2 2 2 2 2 3 2" xfId="6267" xr:uid="{34D902E5-8285-4B45-95B4-8B225D2746D2}"/>
    <cellStyle name="Currency 2 2 2 2 2 3 2 2" xfId="6103" xr:uid="{A2C78AAD-157D-4F9E-B296-1158F540221E}"/>
    <cellStyle name="Currency 2 2 2 2 2 3 2 3" xfId="7234" xr:uid="{BFA0D408-0916-4CBA-8B1D-AC8F1297B123}"/>
    <cellStyle name="Currency 2 2 2 2 2 3 3" xfId="6125" xr:uid="{4C80A8F7-93C7-4340-A60D-A821FA88A65A}"/>
    <cellStyle name="Currency 2 2 2 2 2 3 4" xfId="7119" xr:uid="{7D8CD0DB-E7CE-41CF-9E1D-EFE68690DCEC}"/>
    <cellStyle name="Currency 2 2 2 2 2 4" xfId="6085" xr:uid="{80840613-8F38-4497-9812-EF45D32CB0EA}"/>
    <cellStyle name="Currency 2 2 2 2 2 4 2" xfId="6271" xr:uid="{4F8FAC65-1BD5-403D-8011-B7FED424CD00}"/>
    <cellStyle name="Currency 2 2 2 2 2 4 2 2" xfId="7057" xr:uid="{2EF0E645-CF01-4A8D-9702-BBF2B43E9C52}"/>
    <cellStyle name="Currency 2 2 2 2 2 4 2 3" xfId="7219" xr:uid="{D0BC3E50-402C-40BC-8D3C-D38342F590C5}"/>
    <cellStyle name="Currency 2 2 2 2 2 4 3" xfId="6318" xr:uid="{C7FF6F2F-849E-47F1-A93C-CC67DE0033B0}"/>
    <cellStyle name="Currency 2 2 2 2 2 4 4" xfId="7146" xr:uid="{17F81C78-9DD3-4C0E-82BE-5AAE2AE060DD}"/>
    <cellStyle name="Currency 2 2 2 2 2 5" xfId="6276" xr:uid="{AC18D048-3A6C-4A90-A4D0-E122FA24F2E5}"/>
    <cellStyle name="Currency 2 2 2 2 2 5 2" xfId="6112" xr:uid="{958C21A2-CBA3-438F-BF22-E8D4947C3F98}"/>
    <cellStyle name="Currency 2 2 2 2 2 5 3" xfId="7201" xr:uid="{62D14CEA-457D-4BBB-9C78-BC6996BAC6B4}"/>
    <cellStyle name="Currency 2 2 2 2 2 6" xfId="6374" xr:uid="{0E6EA40E-5089-468C-BEE0-66935B5DF036}"/>
    <cellStyle name="Currency 2 2 2 2 2 6 2" xfId="6373" xr:uid="{60218157-A608-40C7-8005-F1A8C385DFA8}"/>
    <cellStyle name="Currency 2 2 2 2 2 6 3" xfId="7165" xr:uid="{88BE0C69-95A8-4E64-84DD-004510F2A7A7}"/>
    <cellStyle name="Currency 2 2 2 2 2 7" xfId="6306" xr:uid="{901CA699-F903-49C9-AEB7-6C1BF909A971}"/>
    <cellStyle name="Currency 2 2 2 2 2 8" xfId="6139" xr:uid="{95F57A56-15EF-412D-B94F-2E0C392B32CD}"/>
    <cellStyle name="Currency 2 2 2 2 2 9" xfId="6346" xr:uid="{427D0FBB-B96F-4910-AC2A-7BB8DDC76196}"/>
    <cellStyle name="Currency 2 2 2 2 3" xfId="6294" xr:uid="{D7843875-5146-41C6-9ABC-DF8F7DD4620D}"/>
    <cellStyle name="Currency 2 2 2 2 3 2" xfId="6187" xr:uid="{DFE28069-08D4-49C8-AE83-904F19530E64}"/>
    <cellStyle name="Currency 2 2 2 2 3 2 2" xfId="7039" xr:uid="{FC213CE4-278D-4475-9C56-53C87880D35B}"/>
    <cellStyle name="Currency 2 2 2 2 3 2 2 2" xfId="6213" xr:uid="{AB0D669F-E164-4F77-BD3A-957CDF97F4B2}"/>
    <cellStyle name="Currency 2 2 2 2 3 2 2 3" xfId="7244" xr:uid="{A8E69337-EE9A-4D9A-B739-0C572DC34F37}"/>
    <cellStyle name="Currency 2 2 2 2 3 2 3" xfId="6352" xr:uid="{E1784A3D-1DD8-4BA1-81C0-2B561C112C9F}"/>
    <cellStyle name="Currency 2 2 2 2 3 2 4" xfId="7126" xr:uid="{EAD105C2-225C-40EC-823F-B777A3C358F9}"/>
    <cellStyle name="Currency 2 2 2 2 3 3" xfId="6170" xr:uid="{5659FB65-3605-4BCA-9E06-446E1A9FFA86}"/>
    <cellStyle name="Currency 2 2 2 2 3 3 2" xfId="5993" xr:uid="{1AFE0CC2-6DA4-44AD-B3C8-5A0AEB3434FE}"/>
    <cellStyle name="Currency 2 2 2 2 3 3 3" xfId="7175" xr:uid="{DD17FED3-44A8-4B29-BF28-D15A5FAA8606}"/>
    <cellStyle name="Currency 2 2 2 2 3 4" xfId="6217" xr:uid="{6378E457-CA3E-425A-B9F2-A49217CAA89C}"/>
    <cellStyle name="Currency 2 2 2 2 3 5" xfId="6256" xr:uid="{CDC5E521-D2F1-4777-9DAA-6D91A0012F02}"/>
    <cellStyle name="Currency 2 2 2 2 3 6" xfId="7101" xr:uid="{2CFD51B5-4A48-47F0-9242-F1541F1B5231}"/>
    <cellStyle name="Currency 2 2 2 2 4" xfId="6190" xr:uid="{00C58CE6-EF37-4FFF-BC29-785CAD640C25}"/>
    <cellStyle name="Currency 2 2 2 2 4 2" xfId="6158" xr:uid="{B21FE2F0-D55B-43E2-9029-A6D36578C162}"/>
    <cellStyle name="Currency 2 2 2 2 4 2 2" xfId="6106" xr:uid="{E7B572E7-101E-494B-ADBF-12D5BBA0BE89}"/>
    <cellStyle name="Currency 2 2 2 2 4 2 3" xfId="7226" xr:uid="{3994DF4A-7E79-4463-80FA-2FFC9E50554C}"/>
    <cellStyle name="Currency 2 2 2 2 4 3" xfId="6251" xr:uid="{A96142E7-AA9A-4C21-859C-172E86E84D84}"/>
    <cellStyle name="Currency 2 2 2 2 4 4" xfId="7112" xr:uid="{A72C14C8-DD53-4F6E-A58E-671E044FA67E}"/>
    <cellStyle name="Currency 2 2 2 2 5" xfId="6059" xr:uid="{AD4FA63F-915A-48C5-8799-74C1BE6C7DC9}"/>
    <cellStyle name="Currency 2 2 2 2 5 2" xfId="6079" xr:uid="{11C0012E-9D9C-4187-A61E-E75B6F954332}"/>
    <cellStyle name="Currency 2 2 2 2 5 2 2" xfId="7029" xr:uid="{82176977-6502-4D2C-9CD6-88062E278102}"/>
    <cellStyle name="Currency 2 2 2 2 5 2 3" xfId="7210" xr:uid="{F802330D-7D4D-402A-A8E0-743B3189AE62}"/>
    <cellStyle name="Currency 2 2 2 2 5 3" xfId="6121" xr:uid="{0E4E866F-76E1-4D3E-9F40-6051D01F6A1C}"/>
    <cellStyle name="Currency 2 2 2 2 5 4" xfId="7138" xr:uid="{4B9C6AEF-0EF2-4283-AC0F-226A5CD16B3B}"/>
    <cellStyle name="Currency 2 2 2 2 6" xfId="6166" xr:uid="{59C4C4E7-3E7D-4915-8991-A62C59CF3200}"/>
    <cellStyle name="Currency 2 2 2 2 6 2" xfId="7050" xr:uid="{753C8E0D-221E-4151-90E8-C093C9C207E3}"/>
    <cellStyle name="Currency 2 2 2 2 6 3" xfId="7191" xr:uid="{95CBB4F6-BF71-410B-90E0-E0AC4CC7A683}"/>
    <cellStyle name="Currency 2 2 2 2 7" xfId="6058" xr:uid="{F5792776-F5B1-4A6F-BA65-F5105DD5B76B}"/>
    <cellStyle name="Currency 2 2 2 2 7 2" xfId="6234" xr:uid="{DD82965C-CFFE-45FC-8B79-6BEE9D77B625}"/>
    <cellStyle name="Currency 2 2 2 2 7 3" xfId="7155" xr:uid="{FAE36D6B-7516-4ADC-B535-F887D8593185}"/>
    <cellStyle name="Currency 2 2 2 2 8" xfId="6338" xr:uid="{696E7AB0-56A6-4F8A-BA62-CCC6447A9F8F}"/>
    <cellStyle name="Currency 2 2 2 2 9" xfId="6367" xr:uid="{565DCD9E-4EA6-46C7-8690-6299D9DBBDDE}"/>
    <cellStyle name="Currency 2 2 2 3" xfId="22" xr:uid="{A3970790-248E-4E91-B0C5-B085239DDA70}"/>
    <cellStyle name="Currency 2 2 2 3 2" xfId="3678" xr:uid="{2D979792-A6E2-4C92-B0F3-15A3DF3FF15E}"/>
    <cellStyle name="Currency 2 2 2 3 2 2" xfId="4501" xr:uid="{643AE648-B8EA-4DE2-B83E-F9AC5B60F319}"/>
    <cellStyle name="Currency 2 2 2 3 2 2 2" xfId="5858" xr:uid="{1165C095-8E5E-4846-A58C-35396EF1A6E5}"/>
    <cellStyle name="Currency 2 2 2 3 2 3" xfId="5687" xr:uid="{2DDA8024-66DD-4AA3-915F-36B69621CF12}"/>
    <cellStyle name="Currency 2 2 2 3 3" xfId="4422" xr:uid="{11896F46-313D-4F86-8326-56B1F8670CE6}"/>
    <cellStyle name="Currency 2 2 2 3 3 2" xfId="5595" xr:uid="{7E280FF8-1BAA-4091-9069-2CAA472E9170}"/>
    <cellStyle name="Currency 2 2 2 3 3 2 2" xfId="5915" xr:uid="{FF843329-8466-4C37-B31A-E54CFF812F4D}"/>
    <cellStyle name="Currency 2 2 2 3 3 3" xfId="5749" xr:uid="{91AC8C28-6A7B-4165-8219-AB27A87C4180}"/>
    <cellStyle name="Currency 2 2 2 3 4" xfId="5553" xr:uid="{E3D51C0B-04FF-4A04-9774-B8CD343680D1}"/>
    <cellStyle name="Currency 2 2 2 3 4 2" xfId="5806" xr:uid="{9026490C-E727-47A4-8096-5B742B33334E}"/>
    <cellStyle name="Currency 2 2 2 3 5" xfId="5637" xr:uid="{A7BD5327-1B77-42A5-926E-26BEFAD6822C}"/>
    <cellStyle name="Currency 2 2 2 4" xfId="3679" xr:uid="{719DB6DA-B69C-4803-B75D-45DED7153931}"/>
    <cellStyle name="Currency 2 2 2 4 2" xfId="4502" xr:uid="{7AC92AEB-E56F-4AA0-AE26-E411540F8BC6}"/>
    <cellStyle name="Currency 2 2 2 4 2 2" xfId="5859" xr:uid="{1B48628D-DF79-41BD-8A29-ED8149EB519A}"/>
    <cellStyle name="Currency 2 2 2 4 3" xfId="5688" xr:uid="{CAEE884C-8E8C-4DFA-BB69-29B977301C5D}"/>
    <cellStyle name="Currency 2 2 2 5" xfId="4421" xr:uid="{0B782EF8-1837-4121-A99F-E9BBC141E42D}"/>
    <cellStyle name="Currency 2 2 2 5 2" xfId="5594" xr:uid="{D45CF599-CBF2-4F72-9AA4-BA2815A3C1C2}"/>
    <cellStyle name="Currency 2 2 2 5 2 2" xfId="5914" xr:uid="{9A62DCAB-0105-4AC5-9AAF-7C8CDB5EF57F}"/>
    <cellStyle name="Currency 2 2 2 5 3" xfId="5748" xr:uid="{B0432A05-DF1D-41F9-84BD-7A15E53AAB64}"/>
    <cellStyle name="Currency 2 2 2 6" xfId="5552" xr:uid="{CB97BD0A-04A1-474B-B015-D9CA8476DFBE}"/>
    <cellStyle name="Currency 2 2 2 6 2" xfId="5805" xr:uid="{73C0DEBF-D027-44BD-BAE7-782228B44C7B}"/>
    <cellStyle name="Currency 2 2 2 7" xfId="5636" xr:uid="{02324CF5-844D-451C-B9BA-1572FF3B7854}"/>
    <cellStyle name="Currency 2 2 3" xfId="3680" xr:uid="{7566556F-EE20-45CB-BA64-3F4F1BCB532D}"/>
    <cellStyle name="Currency 2 2 3 2" xfId="4503" xr:uid="{1DF673C2-A1F7-43B7-AFF8-65A2B10A2B13}"/>
    <cellStyle name="Currency 2 2 3 2 2" xfId="5860" xr:uid="{C2096376-C654-4D0F-B921-F333B63365AC}"/>
    <cellStyle name="Currency 2 2 3 3" xfId="5689" xr:uid="{BF794859-1E37-42FC-BEC6-7814C78ADFCC}"/>
    <cellStyle name="Currency 2 2 4" xfId="4420" xr:uid="{1FD5B286-EFB2-4B5C-ACA6-02F682839B6E}"/>
    <cellStyle name="Currency 2 2 4 2" xfId="5593" xr:uid="{C4143B79-B1D3-4CD0-ABD9-721DB324A722}"/>
    <cellStyle name="Currency 2 2 4 2 2" xfId="5913" xr:uid="{C1583412-4237-46CF-A7C0-8EB83E3632C2}"/>
    <cellStyle name="Currency 2 2 4 3" xfId="5747" xr:uid="{275FACD3-BBFC-44C6-9044-E64E42C2B8CD}"/>
    <cellStyle name="Currency 2 2 5" xfId="5551" xr:uid="{4D3BF3EB-C053-4956-A5BB-F2267BBC8C96}"/>
    <cellStyle name="Currency 2 2 5 2" xfId="5804" xr:uid="{45432E84-EBF6-48A5-8DBB-05553730EB1C}"/>
    <cellStyle name="Currency 2 2 6" xfId="5635" xr:uid="{865B9BAE-F8FB-4836-B576-DB0D7E775275}"/>
    <cellStyle name="Currency 2 3" xfId="23" xr:uid="{1EEFD638-5334-4412-A5C8-21B5A5859768}"/>
    <cellStyle name="Currency 2 3 2" xfId="3681" xr:uid="{69AC7CF3-C636-4DC6-8694-706CBDC1D7AE}"/>
    <cellStyle name="Currency 2 3 2 2" xfId="4504" xr:uid="{5ED83D7E-FD65-4121-A69F-C38EF9F7DDC3}"/>
    <cellStyle name="Currency 2 3 2 2 2" xfId="5861" xr:uid="{83794249-879A-42C6-9C37-A885B5F25F96}"/>
    <cellStyle name="Currency 2 3 2 3" xfId="5690" xr:uid="{C1B5E4F6-78B4-4823-BE5E-2330A68B1328}"/>
    <cellStyle name="Currency 2 3 3" xfId="4423" xr:uid="{44FAE328-305D-485D-8616-2A3A1895D01A}"/>
    <cellStyle name="Currency 2 3 3 2" xfId="5596" xr:uid="{28BF9D31-F64D-4735-B622-EC12767A0497}"/>
    <cellStyle name="Currency 2 3 3 2 2" xfId="5916" xr:uid="{3C5F4F1E-2201-4F31-8697-D2627570A9FC}"/>
    <cellStyle name="Currency 2 3 3 3" xfId="5750" xr:uid="{F7F2AB04-B977-4573-82F8-AC5A7BF9979E}"/>
    <cellStyle name="Currency 2 3 4" xfId="5554" xr:uid="{6E680447-3ACD-4AA1-ACAA-D5E7F105589F}"/>
    <cellStyle name="Currency 2 3 4 2" xfId="5807" xr:uid="{70E3A324-0BC7-41AE-BFA4-B376FEA765B4}"/>
    <cellStyle name="Currency 2 3 5" xfId="5638" xr:uid="{B9F59A9C-DD7E-45AB-9A92-9A98BB663950}"/>
    <cellStyle name="Currency 2 4" xfId="3682" xr:uid="{50E2A7A7-009A-4912-ADC4-6A943F691843}"/>
    <cellStyle name="Currency 2 4 2" xfId="4505" xr:uid="{E3CD9EAE-BECE-4BBC-9F62-7CCCEC2E6EBF}"/>
    <cellStyle name="Currency 2 4 2 2" xfId="5862" xr:uid="{F9BA0268-3BC5-4641-9B71-C114E2C7CE5B}"/>
    <cellStyle name="Currency 2 4 3" xfId="5691" xr:uid="{EDC60908-B187-473A-BCE7-68AB9F724225}"/>
    <cellStyle name="Currency 2 5" xfId="4419" xr:uid="{3FF9915D-35E3-4B34-81DF-D831F60FB7BC}"/>
    <cellStyle name="Currency 2 5 2" xfId="4684" xr:uid="{738A29CA-9627-4675-8F5E-F604086104BA}"/>
    <cellStyle name="Currency 2 5 2 2" xfId="5912" xr:uid="{217D6D6C-3F12-4398-8F59-DD3B3ACC3616}"/>
    <cellStyle name="Currency 2 5 3" xfId="5746" xr:uid="{47465265-9B95-4A57-9B99-5A9A68372D1C}"/>
    <cellStyle name="Currency 2 6" xfId="4685" xr:uid="{7993E8CD-2007-4A77-BF0C-C1307CC6B6A5}"/>
    <cellStyle name="Currency 2 6 2" xfId="5803" xr:uid="{AA6356FD-AB45-40F6-BCE3-9C825E513827}"/>
    <cellStyle name="Currency 2 7" xfId="5634" xr:uid="{81FD17C1-BE87-440E-BBCC-0C1C795262D5}"/>
    <cellStyle name="Currency 2 8" xfId="5542" xr:uid="{A1A68FAD-BD52-400D-AB08-4EC691C51E4B}"/>
    <cellStyle name="Currency 3" xfId="24" xr:uid="{F91940A2-66C4-4B68-837F-B9FB1E00D3E4}"/>
    <cellStyle name="Currency 3 2" xfId="25" xr:uid="{D3D72409-4036-4635-83D6-D6C80B3FE210}"/>
    <cellStyle name="Currency 3 2 2" xfId="3683" xr:uid="{69C528A4-57B5-43CA-B664-AF8490B1B21A}"/>
    <cellStyle name="Currency 3 2 2 2" xfId="4506" xr:uid="{CD5B06E1-33D1-4486-B6CF-0410C34A2242}"/>
    <cellStyle name="Currency 3 2 2 2 2" xfId="5863" xr:uid="{BDC6BADF-FCC7-465A-BD9B-C7C51F0C1826}"/>
    <cellStyle name="Currency 3 2 2 3" xfId="5692" xr:uid="{990100B0-9BFC-4750-90F6-0409E147163E}"/>
    <cellStyle name="Currency 3 2 3" xfId="4425" xr:uid="{5CD27FAA-9C8B-4A2D-887A-49F5FC2A5366}"/>
    <cellStyle name="Currency 3 2 3 2" xfId="5598" xr:uid="{AF8D1313-6D95-4A38-AA84-2A1D0001548A}"/>
    <cellStyle name="Currency 3 2 3 2 2" xfId="5918" xr:uid="{2BE302C5-47BB-4B4D-BD06-A57C3BD30608}"/>
    <cellStyle name="Currency 3 2 3 3" xfId="5752" xr:uid="{9D1496B9-5C03-482E-9710-E6A6B3D096DF}"/>
    <cellStyle name="Currency 3 2 4" xfId="5556" xr:uid="{7318DA4F-BB08-4068-A5F8-FAE9BD8288E9}"/>
    <cellStyle name="Currency 3 2 4 2" xfId="5809" xr:uid="{16945ADF-E1A8-4D8D-9FC3-4E41E900041D}"/>
    <cellStyle name="Currency 3 2 5" xfId="5640" xr:uid="{831E88A8-0D9E-4402-B9DC-0FCDFF5A9881}"/>
    <cellStyle name="Currency 3 3" xfId="26" xr:uid="{23F011CF-39CD-4AEA-A0F7-3CA47A4B4A26}"/>
    <cellStyle name="Currency 3 3 2" xfId="3684" xr:uid="{6DB4294B-278D-49C8-9B81-D933A8B789CD}"/>
    <cellStyle name="Currency 3 3 2 2" xfId="4507" xr:uid="{2D78E640-1D5D-4464-BD0A-971F06D6B4E0}"/>
    <cellStyle name="Currency 3 3 2 2 2" xfId="5864" xr:uid="{8B5B4396-7937-4686-B7A1-2FBDBB16AE32}"/>
    <cellStyle name="Currency 3 3 2 3" xfId="5693" xr:uid="{EE43A1B3-5A6A-4729-83FE-FC9DFA87E0D3}"/>
    <cellStyle name="Currency 3 3 3" xfId="4426" xr:uid="{A7E0A720-4529-4B65-B9F3-37B77FA1D38D}"/>
    <cellStyle name="Currency 3 3 3 2" xfId="5599" xr:uid="{18DE52C2-13E3-438F-A71D-7611F54AB749}"/>
    <cellStyle name="Currency 3 3 3 2 2" xfId="5919" xr:uid="{440679D9-BC26-49C4-BC96-7D163365096A}"/>
    <cellStyle name="Currency 3 3 3 3" xfId="5753" xr:uid="{B5CE5B31-C01D-45A8-BC53-96DDBF0472AF}"/>
    <cellStyle name="Currency 3 3 4" xfId="5557" xr:uid="{01C45E0A-A67F-41F7-896B-20EEE5083EBE}"/>
    <cellStyle name="Currency 3 3 4 2" xfId="5810" xr:uid="{55AA5F4C-165C-4DA1-A26B-C71FB5EEA44C}"/>
    <cellStyle name="Currency 3 3 5" xfId="5641" xr:uid="{6F9E5DFC-2EDD-46D4-841F-5A85BC4F49F9}"/>
    <cellStyle name="Currency 3 4" xfId="27" xr:uid="{472A3406-F0A0-448A-99EF-315DC5C7090B}"/>
    <cellStyle name="Currency 3 4 2" xfId="3685" xr:uid="{E4E97C64-8DF6-45E2-92BB-FD1704EC7BB4}"/>
    <cellStyle name="Currency 3 4 2 2" xfId="4508" xr:uid="{AA27CB17-1923-448A-97C6-9C73BDAF5DA0}"/>
    <cellStyle name="Currency 3 4 2 2 2" xfId="5865" xr:uid="{5708832F-A493-4709-9484-6C2B373441A8}"/>
    <cellStyle name="Currency 3 4 2 3" xfId="5694" xr:uid="{9C98F100-7088-4DFC-B063-3C12979F1EC6}"/>
    <cellStyle name="Currency 3 4 3" xfId="4427" xr:uid="{AC3ADFF5-4247-4443-8CA7-DAC893024577}"/>
    <cellStyle name="Currency 3 4 3 2" xfId="5600" xr:uid="{0443260F-91B8-4366-B706-6402635C604F}"/>
    <cellStyle name="Currency 3 4 3 2 2" xfId="5920" xr:uid="{4E49AC78-0E75-4240-AD21-B4D9E8AA23E3}"/>
    <cellStyle name="Currency 3 4 3 3" xfId="5754" xr:uid="{44F16196-5A08-4DD5-8BEB-69CAE6F61023}"/>
    <cellStyle name="Currency 3 4 4" xfId="5558" xr:uid="{8EB36C21-6F7D-4BAB-A474-C8B7B079FDCE}"/>
    <cellStyle name="Currency 3 4 4 2" xfId="5811" xr:uid="{A7139CB2-F737-46E6-B7A1-4192D86D1099}"/>
    <cellStyle name="Currency 3 4 5" xfId="5642" xr:uid="{176D0654-C7B6-4F9A-9C45-6405ADBE8B8B}"/>
    <cellStyle name="Currency 3 5" xfId="3686" xr:uid="{CDAAAF76-414E-4E0B-BF22-3C9609340D0F}"/>
    <cellStyle name="Currency 3 5 2" xfId="4509" xr:uid="{B8CC4DA4-FF17-4AE1-843A-AAB3C2E53250}"/>
    <cellStyle name="Currency 3 5 2 2" xfId="5866" xr:uid="{832FA6CA-846B-41CE-93AB-556F8E4539FD}"/>
    <cellStyle name="Currency 3 5 3" xfId="5695" xr:uid="{7277286B-2F79-40DB-89B8-6C8CE86DE616}"/>
    <cellStyle name="Currency 3 6" xfId="4424" xr:uid="{C1F4096A-7A54-43DD-8BB7-849630774DA7}"/>
    <cellStyle name="Currency 3 6 2" xfId="5597" xr:uid="{1A6D6619-B9C5-4425-B752-786EE2C9985D}"/>
    <cellStyle name="Currency 3 6 2 2" xfId="5917" xr:uid="{135BE849-6F59-41E7-8FD1-63420DCC6EA4}"/>
    <cellStyle name="Currency 3 6 3" xfId="5751" xr:uid="{8F99F729-EA20-4D37-9F77-9C646AB87771}"/>
    <cellStyle name="Currency 3 7" xfId="5555" xr:uid="{A696496B-3943-44C1-9F96-2BB667051CF3}"/>
    <cellStyle name="Currency 3 7 2" xfId="5808" xr:uid="{36D5C629-D538-4447-A2DC-997C3FD5FB7C}"/>
    <cellStyle name="Currency 3 8" xfId="5639" xr:uid="{5DC34F4D-96A8-4D6A-8F30-BFA0F8B95C74}"/>
    <cellStyle name="Currency 4" xfId="28" xr:uid="{78A58C57-F226-40C7-BEE6-4ED2C85C075D}"/>
    <cellStyle name="Currency 4 2" xfId="29" xr:uid="{382A5B7C-076F-46A4-9266-BECDBD6DE112}"/>
    <cellStyle name="Currency 4 2 2" xfId="3687" xr:uid="{E90BD96D-28A6-4F44-AD57-0040E93486EF}"/>
    <cellStyle name="Currency 4 2 2 2" xfId="4510" xr:uid="{F5FCC4AF-C0D1-479A-A78C-C40081C23962}"/>
    <cellStyle name="Currency 4 2 2 2 2" xfId="5867" xr:uid="{E9A657B8-FAFD-43F0-9A92-9BC97EF87C7F}"/>
    <cellStyle name="Currency 4 2 2 3" xfId="5696" xr:uid="{4D22CA07-96A0-41D8-8AE7-66920ABFF0CA}"/>
    <cellStyle name="Currency 4 2 3" xfId="4429" xr:uid="{996118F4-0391-4153-8B84-CFAE0A4680EA}"/>
    <cellStyle name="Currency 4 2 3 2" xfId="5601" xr:uid="{B808E477-9AD8-4D01-8DC6-FD85913BE037}"/>
    <cellStyle name="Currency 4 2 3 2 2" xfId="5922" xr:uid="{1A11D11D-067F-443A-ADC9-F52B3A5603C8}"/>
    <cellStyle name="Currency 4 2 3 3" xfId="5756" xr:uid="{5C4C9F69-911F-44C3-8183-3669307103F8}"/>
    <cellStyle name="Currency 4 2 4" xfId="5559" xr:uid="{6E844C35-E802-4030-AC62-EE167907E605}"/>
    <cellStyle name="Currency 4 2 4 2" xfId="5813" xr:uid="{DA04F8CF-4B32-4262-99FF-F3A0731B219E}"/>
    <cellStyle name="Currency 4 2 5" xfId="5644" xr:uid="{FB41374D-8351-4413-BC72-1E9C47FBA6BE}"/>
    <cellStyle name="Currency 4 3" xfId="30" xr:uid="{8500B439-91BF-47C8-8D48-7C8694E6A52A}"/>
    <cellStyle name="Currency 4 3 2" xfId="3688" xr:uid="{84A33635-9B6C-4C3F-A8E6-91A37B354ED2}"/>
    <cellStyle name="Currency 4 3 2 2" xfId="4511" xr:uid="{41596711-E619-47F6-9361-C48C6B6F1C4A}"/>
    <cellStyle name="Currency 4 3 2 2 2" xfId="5868" xr:uid="{0F65D06F-1877-4963-95E3-4C6953354EB6}"/>
    <cellStyle name="Currency 4 3 2 3" xfId="5697" xr:uid="{715468F9-D6A9-44B5-B955-B458ABC4198D}"/>
    <cellStyle name="Currency 4 3 3" xfId="4430" xr:uid="{D805E75D-B70C-49DC-BAA2-5913203E8879}"/>
    <cellStyle name="Currency 4 3 3 2" xfId="5602" xr:uid="{8307B880-5431-4465-B8E3-6D3C6A25BF69}"/>
    <cellStyle name="Currency 4 3 3 2 2" xfId="5923" xr:uid="{ABBC0A9A-ADE6-4006-AD89-708AB3FCDA77}"/>
    <cellStyle name="Currency 4 3 3 3" xfId="5757" xr:uid="{B4C87A61-B1AF-4463-B2F1-B787F0BF7C29}"/>
    <cellStyle name="Currency 4 3 4" xfId="5560" xr:uid="{D7893A06-01EB-4433-9E49-034F81653907}"/>
    <cellStyle name="Currency 4 3 4 2" xfId="5814" xr:uid="{51DC1315-F8C0-462F-9A0E-A59DCF43192C}"/>
    <cellStyle name="Currency 4 3 5" xfId="5645" xr:uid="{B895FA84-42AC-4930-91FD-0F4BAC283C74}"/>
    <cellStyle name="Currency 4 4" xfId="3689" xr:uid="{F5718686-1A31-4686-9435-3EAA956C9784}"/>
    <cellStyle name="Currency 4 4 2" xfId="4512" xr:uid="{9D6DB4D9-D46E-4D9A-B5CA-08C05CB0201D}"/>
    <cellStyle name="Currency 4 4 2 2" xfId="5869" xr:uid="{79C6F716-D894-4EEB-8EE8-6E720BC5EFB2}"/>
    <cellStyle name="Currency 4 4 3" xfId="5698" xr:uid="{CBE46B54-C7E8-4734-B86D-7D4C46A65CA9}"/>
    <cellStyle name="Currency 4 5" xfId="4299" xr:uid="{563790AB-E4CA-4114-B177-3145D07F9C20}"/>
    <cellStyle name="Currency 4 5 2" xfId="4700" xr:uid="{80FEEFA6-0D71-4686-8F88-3DFD42FBCDEC}"/>
    <cellStyle name="Currency 4 5 2 2" xfId="5921" xr:uid="{D07D494A-D900-446E-A9F7-0E322ECA7944}"/>
    <cellStyle name="Currency 4 5 3" xfId="4889" xr:uid="{3DF530CD-B8A7-418D-8F76-78C1CDD63C94}"/>
    <cellStyle name="Currency 4 5 3 2" xfId="5484" xr:uid="{CED3BD71-1508-4C4A-9B73-612AAA3A1654}"/>
    <cellStyle name="Currency 4 5 3 3" xfId="4929" xr:uid="{FC1C6878-C748-427A-A2AE-8E2E5D3748DB}"/>
    <cellStyle name="Currency 4 5 3 4" xfId="5755" xr:uid="{46C94096-6352-45BC-9DB3-AE07CF59E4A3}"/>
    <cellStyle name="Currency 4 5 4" xfId="4866" xr:uid="{10D369BF-188B-4045-BE64-D30F79BAD668}"/>
    <cellStyle name="Currency 4 6" xfId="4428" xr:uid="{FC79025B-5B6D-4798-89EF-38992735D0F8}"/>
    <cellStyle name="Currency 4 6 2" xfId="5812" xr:uid="{DDBFD2C8-EE26-4034-A09A-6D010FA8E4D5}"/>
    <cellStyle name="Currency 4 7" xfId="5643" xr:uid="{1674E3E7-172A-4721-8F2E-C4884D2AFC3E}"/>
    <cellStyle name="Currency 4 8" xfId="5963" xr:uid="{EC0D2154-4098-4798-B02B-06296A166DCB}"/>
    <cellStyle name="Currency 5" xfId="31" xr:uid="{5036919B-717D-44FF-B580-B264CF6E568C}"/>
    <cellStyle name="Currency 5 10" xfId="6261" xr:uid="{7991057C-C953-4C53-A498-DFDAF3968C50}"/>
    <cellStyle name="Currency 5 11" xfId="7088" xr:uid="{BDDFBF58-72DB-47EC-87EA-18F0ACD84FFA}"/>
    <cellStyle name="Currency 5 2" xfId="32" xr:uid="{27504A32-F5A0-4DF9-B632-9524ED17F663}"/>
    <cellStyle name="Currency 5 2 2" xfId="3690" xr:uid="{E0271D33-A07E-403D-8FBE-1E3157B493F6}"/>
    <cellStyle name="Currency 5 2 2 2" xfId="4513" xr:uid="{C01422D3-3A0F-494E-9A9C-9AB80F83A014}"/>
    <cellStyle name="Currency 5 2 2 2 2" xfId="5870" xr:uid="{3EB87810-C144-4349-A98C-40AB3A196175}"/>
    <cellStyle name="Currency 5 2 2 3" xfId="5699" xr:uid="{D65F2AB3-BF44-416A-A1A9-C572DC262A19}"/>
    <cellStyle name="Currency 5 2 3" xfId="4431" xr:uid="{5CF756AD-9C8F-4FE3-B9CC-FE12F158F68A}"/>
    <cellStyle name="Currency 5 2 3 2" xfId="5603" xr:uid="{1F85062B-C8D1-4213-BD3A-74D6ED254976}"/>
    <cellStyle name="Currency 5 2 3 2 2" xfId="5924" xr:uid="{0F0953D6-9E7C-4968-A76E-7A3B4EB04C32}"/>
    <cellStyle name="Currency 5 2 3 3" xfId="5758" xr:uid="{47A6F27F-CC46-46D7-9AE8-9ED8373D9AEE}"/>
    <cellStyle name="Currency 5 2 4" xfId="5561" xr:uid="{965A2492-5E8D-44B7-AF3F-25D3FE7BD2D5}"/>
    <cellStyle name="Currency 5 2 4 2" xfId="5815" xr:uid="{9D05337C-5045-4325-8E2C-667B6C47B0FA}"/>
    <cellStyle name="Currency 5 2 5" xfId="5646" xr:uid="{E282935F-F907-4708-9BEC-A2AC20888F17}"/>
    <cellStyle name="Currency 5 3" xfId="4300" xr:uid="{6FFC9C22-C6B7-40C1-837C-FD0CF42375BB}"/>
    <cellStyle name="Currency 5 3 2" xfId="4701" xr:uid="{D94525B0-4EEB-4BCD-8DFF-203334633CB8}"/>
    <cellStyle name="Currency 5 3 2 2" xfId="5474" xr:uid="{BE3EC0E4-9D4F-4380-AC80-6D6DA93D53D2}"/>
    <cellStyle name="Currency 5 3 2 2 2" xfId="6032" xr:uid="{2D726CB7-8C7D-4263-AEAE-B0528E37FA71}"/>
    <cellStyle name="Currency 5 3 2 2 2 2" xfId="6357" xr:uid="{E0A480D4-40CA-4CC0-8102-9D2C5F1DAA4E}"/>
    <cellStyle name="Currency 5 3 2 2 2 3" xfId="7252" xr:uid="{EC4E9AF7-78DA-4E65-915E-E97334820574}"/>
    <cellStyle name="Currency 5 3 2 2 3" xfId="6089" xr:uid="{2F0651A5-4030-4893-BA66-D4D680906EF8}"/>
    <cellStyle name="Currency 5 3 2 2 4" xfId="6182" xr:uid="{5B42BBFB-3EE9-44BB-B4FB-546EC46D6AB3}"/>
    <cellStyle name="Currency 5 3 2 3" xfId="4931" xr:uid="{C8735108-8DA5-44A2-A264-A5D7419CC327}"/>
    <cellStyle name="Currency 5 3 2 3 2" xfId="6313" xr:uid="{35EA9B60-056E-4CA1-B668-922650DE248E}"/>
    <cellStyle name="Currency 5 3 2 3 3" xfId="5987" xr:uid="{E3DBC88E-D929-4C9C-8EB8-BB9CF33393A4}"/>
    <cellStyle name="Currency 5 3 2 4" xfId="6093" xr:uid="{B7467089-887C-4CE7-9E62-F0EEE7490C41}"/>
    <cellStyle name="Currency 5 3 2 5" xfId="6132" xr:uid="{8C1B7C6A-924B-49D2-A698-72DE273C15FE}"/>
    <cellStyle name="Currency 5 3 2 6" xfId="6066" xr:uid="{1676F116-781E-4A51-98A4-1BA1992BF65A}"/>
    <cellStyle name="Currency 5 3 3" xfId="5984" xr:uid="{FDA735C2-E85F-4AB4-AF14-992A005D7D3B}"/>
    <cellStyle name="Currency 5 3 3 2" xfId="6153" xr:uid="{770459F5-E229-4159-B9B2-F712617836DE}"/>
    <cellStyle name="Currency 5 3 3 2 2" xfId="7030" xr:uid="{337C102A-B34C-40F6-B752-7E39DBB302B2}"/>
    <cellStyle name="Currency 5 3 3 2 3" xfId="7235" xr:uid="{359E936F-F5B2-4618-AE6F-3EF253A02E53}"/>
    <cellStyle name="Currency 5 3 3 3" xfId="6124" xr:uid="{1AD5DAA4-415C-4197-9073-B9FDA808AFD6}"/>
    <cellStyle name="Currency 5 3 3 4" xfId="7120" xr:uid="{6899FFA6-1481-4F30-A3CF-68D423C37E25}"/>
    <cellStyle name="Currency 5 3 4" xfId="6282" xr:uid="{F28C7457-0B34-4B3A-96E1-604A078F7F33}"/>
    <cellStyle name="Currency 5 3 4 2" xfId="6159" xr:uid="{11CB0831-F0B5-40AA-BB3A-110DE4A14352}"/>
    <cellStyle name="Currency 5 3 4 2 2" xfId="7027" xr:uid="{969898CC-558A-4757-8682-46A14D15E639}"/>
    <cellStyle name="Currency 5 3 4 2 3" xfId="7220" xr:uid="{B7304436-82A3-496E-96FB-6F2A219C7517}"/>
    <cellStyle name="Currency 5 3 4 3" xfId="6210" xr:uid="{6DCB2926-DC7D-4A02-B09F-11CC5BDF9203}"/>
    <cellStyle name="Currency 5 3 4 4" xfId="7147" xr:uid="{A41BEF56-05DF-4807-9D67-3150F37077D4}"/>
    <cellStyle name="Currency 5 3 5" xfId="5982" xr:uid="{890DDD45-92A6-4B89-97BF-3E2BCD83FB7C}"/>
    <cellStyle name="Currency 5 3 5 2" xfId="6111" xr:uid="{B185A1DF-422C-47B3-8EE6-CF54FF34F401}"/>
    <cellStyle name="Currency 5 3 5 3" xfId="7202" xr:uid="{751ADFEF-C41C-4FCC-94A7-F653E986705D}"/>
    <cellStyle name="Currency 5 3 6" xfId="6222" xr:uid="{07334FE8-2758-492C-93B6-8EDFF6117BAB}"/>
    <cellStyle name="Currency 5 3 6 2" xfId="6351" xr:uid="{F884C13B-A908-4FBA-8380-78E1B640A3C0}"/>
    <cellStyle name="Currency 5 3 6 3" xfId="7166" xr:uid="{004B2A3A-9DCC-4EF7-98B6-AC9731A3AF99}"/>
    <cellStyle name="Currency 5 3 7" xfId="6370" xr:uid="{128E85BD-6A51-41B2-B010-0F3132E3A0D8}"/>
    <cellStyle name="Currency 5 3 8" xfId="6138" xr:uid="{2F6B5435-D480-4970-BB11-26CD3108BB80}"/>
    <cellStyle name="Currency 5 3 9" xfId="7094" xr:uid="{6D8252E1-26AA-4ECB-9DAC-A3FB8C2A3C0C}"/>
    <cellStyle name="Currency 5 4" xfId="4930" xr:uid="{DA1511F0-3B13-4F0E-8E9C-A9F14CB2D47F}"/>
    <cellStyle name="Currency 5 4 2" xfId="6061" xr:uid="{8A3ED26C-217D-4B16-AF03-704CAF8B0949}"/>
    <cellStyle name="Currency 5 4 2 2" xfId="7075" xr:uid="{19682FAE-4815-4640-8DF6-E28DAC129B72}"/>
    <cellStyle name="Currency 5 4 2 2 2" xfId="7031" xr:uid="{7BBB8DA0-8D5C-4DF4-B9A6-4A3B70A07023}"/>
    <cellStyle name="Currency 5 4 2 2 3" xfId="7245" xr:uid="{D094B4AB-7570-4AEA-A7E7-29461AD16CDD}"/>
    <cellStyle name="Currency 5 4 2 3" xfId="6341" xr:uid="{C733D0C9-4291-46B1-BF14-663D428B2603}"/>
    <cellStyle name="Currency 5 4 2 4" xfId="7127" xr:uid="{A2D1B77A-F3DE-4C60-87C0-0EAC2F7C66EA}"/>
    <cellStyle name="Currency 5 4 3" xfId="6369" xr:uid="{70EFC73B-7E52-43C6-A95B-E83FB822E984}"/>
    <cellStyle name="Currency 5 4 3 2" xfId="7032" xr:uid="{505ECFE9-F064-467E-B4A9-61E3FD678673}"/>
    <cellStyle name="Currency 5 4 3 3" xfId="7176" xr:uid="{84BF577F-F09C-41F3-B8FF-83D8AF49381A}"/>
    <cellStyle name="Currency 5 4 4" xfId="6305" xr:uid="{25A0644A-0CEF-4BC9-853E-CAD6E38BF4F1}"/>
    <cellStyle name="Currency 5 4 5" xfId="6371" xr:uid="{7F7ABF03-FFB5-4D33-A4E1-65AE4E2F3556}"/>
    <cellStyle name="Currency 5 4 6" xfId="6192" xr:uid="{8B991434-1954-4593-B9D7-DD7D946AF05D}"/>
    <cellStyle name="Currency 5 5" xfId="6064" xr:uid="{DC9D247D-A8D6-45D7-9796-D1C1D7783AFE}"/>
    <cellStyle name="Currency 5 5 2" xfId="6008" xr:uid="{2390569B-5E58-476F-8AEB-19DD6BB1C47F}"/>
    <cellStyle name="Currency 5 5 2 2" xfId="7068" xr:uid="{2A9119F1-39B7-4DA4-A729-C159DF1C0C6E}"/>
    <cellStyle name="Currency 5 5 2 3" xfId="7227" xr:uid="{6C0D74ED-1FBB-40A1-926F-34EA1AEF2EF3}"/>
    <cellStyle name="Currency 5 5 3" xfId="6360" xr:uid="{856C8645-E243-421E-B82E-F95735446720}"/>
    <cellStyle name="Currency 5 5 4" xfId="7113" xr:uid="{CDA6B80E-2EA9-434C-BD17-695E8B1D6979}"/>
    <cellStyle name="Currency 5 6" xfId="6365" xr:uid="{5650B133-998E-46B1-B324-C9343FA64F4F}"/>
    <cellStyle name="Currency 5 6 2" xfId="6162" xr:uid="{FE873A44-22A2-4221-9FB6-8B5F1A9917DF}"/>
    <cellStyle name="Currency 5 6 2 2" xfId="6216" xr:uid="{46AA2E93-17AA-49E5-B538-D1386BC437B0}"/>
    <cellStyle name="Currency 5 6 2 3" xfId="7211" xr:uid="{AE247BAE-8F24-40DD-83CE-6DCDE4DB32BA}"/>
    <cellStyle name="Currency 5 6 3" xfId="6310" xr:uid="{372A8479-3069-4EB5-A673-647712CBFB9C}"/>
    <cellStyle name="Currency 5 6 4" xfId="7139" xr:uid="{F3342454-D663-41A8-8FA8-CE4FF6290EE7}"/>
    <cellStyle name="Currency 5 7" xfId="6011" xr:uid="{4993F617-5AB2-429D-ACE0-FB1C63408A2D}"/>
    <cellStyle name="Currency 5 7 2" xfId="7051" xr:uid="{C1B97BDE-AAED-4D13-A7E8-B1F8CE118AFA}"/>
    <cellStyle name="Currency 5 7 3" xfId="7192" xr:uid="{4F35E799-26B7-4C31-BA66-7118C3089450}"/>
    <cellStyle name="Currency 5 8" xfId="6332" xr:uid="{061292B1-7E52-46AE-87AA-AA45682CC0E3}"/>
    <cellStyle name="Currency 5 8 2" xfId="6117" xr:uid="{398B6595-9E00-4F38-A308-7886BD90232C}"/>
    <cellStyle name="Currency 5 8 3" xfId="7156" xr:uid="{2FFC786E-FAD5-4B47-89C7-535F89F760DA}"/>
    <cellStyle name="Currency 5 9" xfId="6098" xr:uid="{79DD1053-B6E3-4210-8EC6-374E0BE7EA93}"/>
    <cellStyle name="Currency 6" xfId="33" xr:uid="{EAD98D6B-4D59-4423-BA29-DDDB326762AE}"/>
    <cellStyle name="Currency 6 2" xfId="3691" xr:uid="{A7D832A8-4DF1-451D-91B4-ACC1D80BE456}"/>
    <cellStyle name="Currency 6 2 2" xfId="4514" xr:uid="{CFA10305-C9E3-4AB6-9FCB-689C96E023F1}"/>
    <cellStyle name="Currency 6 2 2 2" xfId="5871" xr:uid="{B7A7C634-F228-4E3D-9F9D-E2B0C615536E}"/>
    <cellStyle name="Currency 6 2 3" xfId="5700" xr:uid="{5D63A5E9-918E-4BEC-AE4E-C9106439D988}"/>
    <cellStyle name="Currency 6 3" xfId="4301" xr:uid="{EDD9B53E-B266-4BAF-A548-3102EC3F84E9}"/>
    <cellStyle name="Currency 6 3 2" xfId="4702" xr:uid="{ED2D5869-0C26-4CEF-94DD-D7F08C266D13}"/>
    <cellStyle name="Currency 6 3 2 2" xfId="5925" xr:uid="{D6579923-9277-474E-8E07-DA1DBF8C2B38}"/>
    <cellStyle name="Currency 6 3 3" xfId="4890" xr:uid="{898EB3C2-8FC3-416D-9F73-56D1D8DB73AE}"/>
    <cellStyle name="Currency 6 3 3 2" xfId="5485" xr:uid="{7D26C507-0D0D-43F6-9189-CD6F3FB764D5}"/>
    <cellStyle name="Currency 6 3 3 3" xfId="4932" xr:uid="{AA6F067E-5095-479C-B625-CBD0D5AA3701}"/>
    <cellStyle name="Currency 6 3 3 4" xfId="5759" xr:uid="{D384D91C-8E58-4FC3-B065-6FC7D2123742}"/>
    <cellStyle name="Currency 6 3 4" xfId="4867" xr:uid="{7CF2B681-D9E4-499C-83C7-750AE725EFDA}"/>
    <cellStyle name="Currency 6 4" xfId="4432" xr:uid="{878C3DB4-7E2D-4856-A5FF-E4B3BD32A36B}"/>
    <cellStyle name="Currency 6 4 2" xfId="5816" xr:uid="{BAE3724F-315D-4764-9355-B0BE88805888}"/>
    <cellStyle name="Currency 6 5" xfId="5647" xr:uid="{31F0797E-13E1-4A86-88C4-95E16A556ED8}"/>
    <cellStyle name="Currency 6 6" xfId="5964" xr:uid="{FDB2CE48-5281-4E43-84CF-78A7AD51B33C}"/>
    <cellStyle name="Currency 7" xfId="34" xr:uid="{F18824AB-CCB0-4F7F-9C57-14234A3D894B}"/>
    <cellStyle name="Currency 7 2" xfId="35" xr:uid="{A4CEB863-A4EC-4681-B856-92EA1D710DA8}"/>
    <cellStyle name="Currency 7 2 2" xfId="3692" xr:uid="{97F92576-BF7F-4B2A-82D7-7817F0396F6D}"/>
    <cellStyle name="Currency 7 2 2 2" xfId="4515" xr:uid="{F612C902-F78B-4FC4-A876-9E348D292443}"/>
    <cellStyle name="Currency 7 2 2 2 2" xfId="5872" xr:uid="{B5F03A44-7A3E-4CE8-9719-C11DF95CCA15}"/>
    <cellStyle name="Currency 7 2 2 3" xfId="5701" xr:uid="{8EDE4D2C-2A54-40D4-A0AC-3968CF8D3810}"/>
    <cellStyle name="Currency 7 2 3" xfId="4434" xr:uid="{7D0BFB72-74BA-47BA-9E63-4887D888CC2D}"/>
    <cellStyle name="Currency 7 2 3 2" xfId="5605" xr:uid="{62EEADB3-944A-42CB-99F8-B860320CE21F}"/>
    <cellStyle name="Currency 7 2 3 2 2" xfId="5927" xr:uid="{600A8E00-F23C-4415-A1DD-C5A9855B0D03}"/>
    <cellStyle name="Currency 7 2 3 3" xfId="5761" xr:uid="{3D30367F-DA7E-48D6-8023-690BA78F3B2B}"/>
    <cellStyle name="Currency 7 2 4" xfId="5562" xr:uid="{CFA71F2B-4579-4243-97B3-7C850D9EE871}"/>
    <cellStyle name="Currency 7 2 4 2" xfId="5818" xr:uid="{FA44B942-8015-44E6-913E-EF95F8EC1CE4}"/>
    <cellStyle name="Currency 7 2 5" xfId="5649" xr:uid="{DFD41625-FDE9-403E-AA5E-7A365B50B2CC}"/>
    <cellStyle name="Currency 7 3" xfId="3693" xr:uid="{C1347EC1-F1CB-4A7D-9BFB-AAF5A79D6577}"/>
    <cellStyle name="Currency 7 3 2" xfId="4516" xr:uid="{54BB44AB-76A1-416A-B20B-0ED144D3C0C9}"/>
    <cellStyle name="Currency 7 3 2 2" xfId="5873" xr:uid="{8CABD838-06FA-4751-95C4-29F26CE437F2}"/>
    <cellStyle name="Currency 7 3 3" xfId="5702" xr:uid="{5286729F-B5E5-4AAF-9E87-B4B05253279C}"/>
    <cellStyle name="Currency 7 4" xfId="4433" xr:uid="{4C7553B2-98A2-492D-B980-1A671E3566B1}"/>
    <cellStyle name="Currency 7 4 2" xfId="5604" xr:uid="{6239F106-103A-4FF4-B4AE-3C247FC222C5}"/>
    <cellStyle name="Currency 7 4 2 2" xfId="5926" xr:uid="{A9C4B429-5AFC-47A6-B5BD-63A22A734133}"/>
    <cellStyle name="Currency 7 4 3" xfId="5760" xr:uid="{DE7D8826-15BC-4621-8EDD-C4478D12D75B}"/>
    <cellStyle name="Currency 7 5" xfId="4764" xr:uid="{E4482699-2411-4AEE-973B-6233532D77E4}"/>
    <cellStyle name="Currency 7 5 2" xfId="5817" xr:uid="{510F9D6D-57AB-43C1-8FC1-6554640BBCA6}"/>
    <cellStyle name="Currency 7 6" xfId="5648" xr:uid="{D03D2B16-31BE-4E43-A8BD-CBE62659BF17}"/>
    <cellStyle name="Currency 8" xfId="36" xr:uid="{0C9DC727-81FC-4F21-B8D5-EA35EEB64A4E}"/>
    <cellStyle name="Currency 8 2" xfId="37" xr:uid="{C4D3E8F8-0621-4F79-A71F-C9E4094DF54A}"/>
    <cellStyle name="Currency 8 2 2" xfId="3694" xr:uid="{4CAEB309-D406-4EB6-B725-D864AB71B1CF}"/>
    <cellStyle name="Currency 8 2 2 2" xfId="4517" xr:uid="{2B9C2B11-6871-4FF9-A2EC-E830752DF0BF}"/>
    <cellStyle name="Currency 8 2 2 2 2" xfId="5874" xr:uid="{72EDC9A6-8ABB-4E7F-BAEE-6639F6DDD57B}"/>
    <cellStyle name="Currency 8 2 2 3" xfId="5703" xr:uid="{F1BDD3CE-237A-40AB-88F8-AD990E18E9A0}"/>
    <cellStyle name="Currency 8 2 3" xfId="4436" xr:uid="{A22F18FA-595E-412B-B6C1-681679193FCE}"/>
    <cellStyle name="Currency 8 2 3 2" xfId="5607" xr:uid="{F5CEEF8F-D55D-46C8-9465-ECCAB980B94C}"/>
    <cellStyle name="Currency 8 2 3 2 2" xfId="5929" xr:uid="{83427B39-84C4-4CA8-B2B2-1047B51420BA}"/>
    <cellStyle name="Currency 8 2 3 3" xfId="5763" xr:uid="{D497A17F-092A-48F9-B140-2C3434E48EB1}"/>
    <cellStyle name="Currency 8 2 4" xfId="5563" xr:uid="{D0A1367C-02EE-4DA5-9F2B-D0CD54A53024}"/>
    <cellStyle name="Currency 8 2 4 2" xfId="5820" xr:uid="{F96D47FE-206C-45C9-82A8-9E9447DD4F40}"/>
    <cellStyle name="Currency 8 2 5" xfId="5651" xr:uid="{2A45FB0E-036D-44C1-87CC-3873166FD8BF}"/>
    <cellStyle name="Currency 8 3" xfId="38" xr:uid="{9CD5C3A4-1004-41BF-ACF2-114D18E5038C}"/>
    <cellStyle name="Currency 8 3 2" xfId="3695" xr:uid="{4B892D55-9AA0-4846-A9FB-33987C63AF1A}"/>
    <cellStyle name="Currency 8 3 2 2" xfId="4518" xr:uid="{B79DF43E-EB60-4336-8C6A-7BAD382877E0}"/>
    <cellStyle name="Currency 8 3 2 2 2" xfId="5875" xr:uid="{92877BFF-D57A-4CEC-9438-FC37D575643A}"/>
    <cellStyle name="Currency 8 3 2 3" xfId="5704" xr:uid="{6A2B74D0-31D6-4F25-9E09-81DB1B8B133E}"/>
    <cellStyle name="Currency 8 3 3" xfId="4437" xr:uid="{DB6C1F91-48AA-4E34-9C37-92DCB519D6DA}"/>
    <cellStyle name="Currency 8 3 3 2" xfId="5608" xr:uid="{99E03250-713C-4696-8010-371A06A472C0}"/>
    <cellStyle name="Currency 8 3 3 2 2" xfId="5930" xr:uid="{7F1A84F0-60A8-4912-856A-6860C1E7757D}"/>
    <cellStyle name="Currency 8 3 3 3" xfId="5764" xr:uid="{7890B8DD-1C31-459A-9C89-1FB9D357C0A8}"/>
    <cellStyle name="Currency 8 3 4" xfId="5564" xr:uid="{89C4A8C6-A734-46EA-B2B8-D280DB4E49B8}"/>
    <cellStyle name="Currency 8 3 4 2" xfId="5821" xr:uid="{07DA805D-861F-4BCB-A235-6A54354857F1}"/>
    <cellStyle name="Currency 8 3 5" xfId="5652" xr:uid="{060236C3-50A0-4F84-B53F-F0DDA0E31D1E}"/>
    <cellStyle name="Currency 8 4" xfId="39" xr:uid="{5A60E0C3-F737-4B4B-B077-69EB944F1A82}"/>
    <cellStyle name="Currency 8 4 2" xfId="3696" xr:uid="{B9916027-59C6-4B1A-94F8-4C93E14D6573}"/>
    <cellStyle name="Currency 8 4 2 2" xfId="4519" xr:uid="{2B9E1D49-48A3-40AD-A504-93BE20541759}"/>
    <cellStyle name="Currency 8 4 2 2 2" xfId="5876" xr:uid="{66A657F6-718C-4789-8E15-38DFBDC10266}"/>
    <cellStyle name="Currency 8 4 2 3" xfId="5705" xr:uid="{C04899B4-480B-4282-BA52-5D9E7D55C246}"/>
    <cellStyle name="Currency 8 4 3" xfId="4438" xr:uid="{1007E506-583C-4113-B449-9478D14EFDA6}"/>
    <cellStyle name="Currency 8 4 3 2" xfId="5609" xr:uid="{2B054671-E707-440A-BF6F-4DDBF8F0872F}"/>
    <cellStyle name="Currency 8 4 3 2 2" xfId="5931" xr:uid="{3FD894FA-A7E9-4419-B202-A92D88072BB0}"/>
    <cellStyle name="Currency 8 4 3 3" xfId="5765" xr:uid="{2FDA6355-1782-467B-B1B2-036031BFE917}"/>
    <cellStyle name="Currency 8 4 4" xfId="5565" xr:uid="{7AAC5659-FC4B-4385-ACCB-87CF8224B50D}"/>
    <cellStyle name="Currency 8 4 4 2" xfId="5822" xr:uid="{32C62165-5690-4F1C-A1EF-657C3249A391}"/>
    <cellStyle name="Currency 8 4 5" xfId="5653" xr:uid="{03A05D44-5BE8-4E50-8846-E793FDF5A6A4}"/>
    <cellStyle name="Currency 8 5" xfId="3697" xr:uid="{A6533766-FA06-4D21-A08E-8BB52122DC66}"/>
    <cellStyle name="Currency 8 5 2" xfId="4520" xr:uid="{85E64B35-EA31-45FD-8B70-EAC22F9CA097}"/>
    <cellStyle name="Currency 8 5 2 2" xfId="5877" xr:uid="{83E398C5-76CC-429B-A822-C78E513C5A3C}"/>
    <cellStyle name="Currency 8 5 3" xfId="5706" xr:uid="{E420E407-D71F-40DD-8130-A5F71CC614BA}"/>
    <cellStyle name="Currency 8 6" xfId="4435" xr:uid="{D0BCF403-C777-4EF1-AEB7-05EC50CC87F7}"/>
    <cellStyle name="Currency 8 6 2" xfId="5606" xr:uid="{EAE3E933-09BE-469D-A142-107445E60BB1}"/>
    <cellStyle name="Currency 8 6 2 2" xfId="5928" xr:uid="{1F35B37E-AF9D-443A-9D3D-946A9E62AACF}"/>
    <cellStyle name="Currency 8 6 3" xfId="5762" xr:uid="{ACC9F6A4-29EC-4ED5-B34B-D7408499471D}"/>
    <cellStyle name="Currency 8 7" xfId="4765" xr:uid="{60EFC3F6-C85D-4DC6-818B-9FBA481496A4}"/>
    <cellStyle name="Currency 8 7 2" xfId="5819" xr:uid="{BC5E2C82-4F8D-4D9A-A789-C25692E29FB0}"/>
    <cellStyle name="Currency 8 8" xfId="5650" xr:uid="{07870432-AF83-4E5D-9F46-3C88F33B987E}"/>
    <cellStyle name="Currency 9" xfId="40" xr:uid="{20182214-6292-4B29-957C-6664B839B030}"/>
    <cellStyle name="Currency 9 2" xfId="41" xr:uid="{59FF9695-0528-42D8-93D7-5140D2F3686D}"/>
    <cellStyle name="Currency 9 2 2" xfId="3698" xr:uid="{1D879DD1-099D-461F-8861-7FF7B4D2D441}"/>
    <cellStyle name="Currency 9 2 2 2" xfId="4521" xr:uid="{A96BA9BD-B49E-4486-B354-E5C21F6006DB}"/>
    <cellStyle name="Currency 9 2 2 2 2" xfId="5878" xr:uid="{328D29B2-0A91-4402-9BCE-3EEAA9A03E57}"/>
    <cellStyle name="Currency 9 2 2 3" xfId="5707" xr:uid="{F600A6B1-EBD8-42C5-B25A-6013DEACB13F}"/>
    <cellStyle name="Currency 9 2 3" xfId="4440" xr:uid="{16B91FCA-77CE-4258-9399-E8F09FB3422C}"/>
    <cellStyle name="Currency 9 2 3 2" xfId="5610" xr:uid="{D743E3DA-90BB-4077-B5AA-C2EEDF1C7026}"/>
    <cellStyle name="Currency 9 2 3 2 2" xfId="5933" xr:uid="{A2D935E9-EF65-45E8-8182-85D6DE39B335}"/>
    <cellStyle name="Currency 9 2 3 3" xfId="5767" xr:uid="{527AAB32-14BA-4250-BDCF-2F1DA3219634}"/>
    <cellStyle name="Currency 9 2 4" xfId="5566" xr:uid="{D2356353-6CA5-4465-A79F-D903DB02DE95}"/>
    <cellStyle name="Currency 9 2 4 2" xfId="5824" xr:uid="{38BA64B0-0AFE-4A4D-A0D4-1C6B57ABFBA6}"/>
    <cellStyle name="Currency 9 2 5" xfId="5655" xr:uid="{0B82A5BF-ECE8-4361-A52C-868191DC3C76}"/>
    <cellStyle name="Currency 9 3" xfId="42" xr:uid="{3A7D6B3A-0F21-4033-92E9-07C8101A1218}"/>
    <cellStyle name="Currency 9 3 2" xfId="3699" xr:uid="{2D5B4CEB-3B89-4378-9DB9-7ED89ABE413D}"/>
    <cellStyle name="Currency 9 3 2 2" xfId="4522" xr:uid="{04BF8B3E-5E16-490B-BADB-22953FE16563}"/>
    <cellStyle name="Currency 9 3 2 2 2" xfId="5879" xr:uid="{D5318E6B-099E-467D-A914-D2F47F2FE044}"/>
    <cellStyle name="Currency 9 3 2 3" xfId="5708" xr:uid="{4BFA97B9-79B1-4BA1-99E3-8B13F6855D86}"/>
    <cellStyle name="Currency 9 3 3" xfId="4441" xr:uid="{BC88ED3F-F47A-4C4A-ADA6-B961565DE250}"/>
    <cellStyle name="Currency 9 3 3 2" xfId="5611" xr:uid="{14F9645B-773D-4157-9841-3A0CB02D6566}"/>
    <cellStyle name="Currency 9 3 3 2 2" xfId="5934" xr:uid="{89421164-1CFB-4461-B188-BC68B031E1D4}"/>
    <cellStyle name="Currency 9 3 3 3" xfId="5768" xr:uid="{446E21B4-A342-4CDE-ABFC-080B5998EF6B}"/>
    <cellStyle name="Currency 9 3 4" xfId="5567" xr:uid="{38E09441-0B8D-4407-AF07-A1159B5F66DE}"/>
    <cellStyle name="Currency 9 3 4 2" xfId="5825" xr:uid="{33D4646A-4F6A-4337-8AF1-5526A654A458}"/>
    <cellStyle name="Currency 9 3 5" xfId="5656" xr:uid="{13F538C0-6858-4EF0-9C74-364404F0EEFE}"/>
    <cellStyle name="Currency 9 4" xfId="3700" xr:uid="{81405127-DF68-43CA-A0F5-69D09D58FDB0}"/>
    <cellStyle name="Currency 9 4 2" xfId="4523" xr:uid="{7E28E6F0-2626-430E-B3A0-EA6EFEF97B2C}"/>
    <cellStyle name="Currency 9 4 2 2" xfId="5880" xr:uid="{AB7DD597-0E3C-47FB-92D8-CC744760839D}"/>
    <cellStyle name="Currency 9 4 3" xfId="5709" xr:uid="{AECFCAED-69C9-456A-847D-1E27128607F6}"/>
    <cellStyle name="Currency 9 5" xfId="4302" xr:uid="{F00EE75D-042C-4276-8451-2B3F8714F545}"/>
    <cellStyle name="Currency 9 5 2" xfId="4703" xr:uid="{48F19E01-2017-4EC9-84E5-F2973D481498}"/>
    <cellStyle name="Currency 9 5 2 2" xfId="5932" xr:uid="{D73C0079-CD2F-4C8D-B1B2-D6DC998F1EDB}"/>
    <cellStyle name="Currency 9 5 3" xfId="4891" xr:uid="{4E22A7F9-1B34-425F-8378-020FBD30E786}"/>
    <cellStyle name="Currency 9 5 3 2" xfId="5766" xr:uid="{B142BEB6-FD36-47FB-B6B3-2C85897E7E20}"/>
    <cellStyle name="Currency 9 5 4" xfId="4868" xr:uid="{D7C50997-EE4E-4113-B990-19C7D4510799}"/>
    <cellStyle name="Currency 9 6" xfId="4439" xr:uid="{90EAFB50-5503-4EAF-95D1-84B77A7A978E}"/>
    <cellStyle name="Currency 9 6 2" xfId="5823" xr:uid="{54EB11A4-41CA-4A12-9370-A911CED1609F}"/>
    <cellStyle name="Currency 9 7" xfId="5654" xr:uid="{99DD79CD-5143-4489-919B-F4BBAED7205A}"/>
    <cellStyle name="Currency 9 8" xfId="5965" xr:uid="{0F85D9B2-58BC-4FE4-ADE6-CA08EA4B49B8}"/>
    <cellStyle name="Hyperlink 2" xfId="6" xr:uid="{6CFFD761-E1C4-4FFC-9C82-FDD569F38491}"/>
    <cellStyle name="Hyperlink 2 2" xfId="5526" xr:uid="{6BF36796-4DEA-4D8C-8BF2-BDF425EB6622}"/>
    <cellStyle name="Hyperlink 3" xfId="84" xr:uid="{400BAFFD-655F-4835-AD6D-228156CDF40D}"/>
    <cellStyle name="Hyperlink 3 2" xfId="4390" xr:uid="{81A8B0D3-98BA-4808-9077-91345D380A85}"/>
    <cellStyle name="Hyperlink 3 3" xfId="4303" xr:uid="{90BAD0DF-C813-432C-A975-8E9A54C280CC}"/>
    <cellStyle name="Hyperlink 4" xfId="4304" xr:uid="{AC09B6D8-BF97-4F36-94C7-AAC156537CC7}"/>
    <cellStyle name="Hyperlink 4 2" xfId="5521" xr:uid="{F5741C7F-A902-495B-9CAE-736367D12C6D}"/>
    <cellStyle name="Hyperlink 5" xfId="6989" xr:uid="{8C86776E-A4BC-4B38-B540-450409E46CDB}"/>
    <cellStyle name="Normal" xfId="0" builtinId="0"/>
    <cellStyle name="Normal 10" xfId="43" xr:uid="{73675E0E-9F08-43FF-8951-EAEF9DEFDCB3}"/>
    <cellStyle name="Normal 10 10" xfId="97" xr:uid="{8E26818C-D000-41F5-AC40-C3B7C22B88F4}"/>
    <cellStyle name="Normal 10 10 2" xfId="98" xr:uid="{DD8A1732-D92D-42C0-BDD8-050C2DE8B2E2}"/>
    <cellStyle name="Normal 10 10 2 2" xfId="4306" xr:uid="{136DC2C3-DE1A-46B1-89DF-E9B432835F6F}"/>
    <cellStyle name="Normal 10 10 2 2 2" xfId="4581" xr:uid="{57A6D980-956F-4A12-988D-D26703C4ACEC}"/>
    <cellStyle name="Normal 10 10 2 3" xfId="4843" xr:uid="{07DB1219-27A5-41C4-BB5E-7ED72B5C4EA6}"/>
    <cellStyle name="Normal 10 10 3" xfId="99" xr:uid="{D8DC5A22-C811-46D2-B311-270E254ACD05}"/>
    <cellStyle name="Normal 10 10 4" xfId="100" xr:uid="{BDBE5E80-6B7C-4B81-8129-2A0C4C9554BF}"/>
    <cellStyle name="Normal 10 11" xfId="101" xr:uid="{831EC900-E860-4770-9539-1F53D1A9EAEF}"/>
    <cellStyle name="Normal 10 11 2" xfId="102" xr:uid="{9FE2A76F-B211-4864-8E8B-A67A168EA9E5}"/>
    <cellStyle name="Normal 10 11 3" xfId="103" xr:uid="{3D1F3695-C368-4C65-87C6-6C83C8638456}"/>
    <cellStyle name="Normal 10 11 4" xfId="104" xr:uid="{345CFE69-6212-43F7-B6E1-8B13F93C5099}"/>
    <cellStyle name="Normal 10 12" xfId="105" xr:uid="{A263BD81-A209-4921-9EC0-1FC72B77FA21}"/>
    <cellStyle name="Normal 10 12 2" xfId="106" xr:uid="{DE624ADF-D5C5-4848-B1C7-B880F8A66487}"/>
    <cellStyle name="Normal 10 13" xfId="107" xr:uid="{76D39B22-C6F3-4F01-892E-737E1A523963}"/>
    <cellStyle name="Normal 10 14" xfId="108" xr:uid="{DED216D1-5BDE-4490-B176-A8539730A4C1}"/>
    <cellStyle name="Normal 10 15" xfId="109" xr:uid="{8BB03AEF-9112-4773-8BD9-33C506AFD22E}"/>
    <cellStyle name="Normal 10 2" xfId="85" xr:uid="{2E372E26-0CEC-4F54-B07C-15F8E13BB9F9}"/>
    <cellStyle name="Normal 10 2 10" xfId="110" xr:uid="{6B92E3FB-90CE-4498-8BBE-BA2A704AF28A}"/>
    <cellStyle name="Normal 10 2 11" xfId="111" xr:uid="{B5D5B386-7489-4300-94A1-E8B2009B9F0B}"/>
    <cellStyle name="Normal 10 2 2" xfId="112" xr:uid="{28A7E2D1-AF78-4860-9EA7-49AAF3CA8D47}"/>
    <cellStyle name="Normal 10 2 2 2" xfId="113" xr:uid="{973C9953-63C4-4F9D-B3BD-6BA958B3DB80}"/>
    <cellStyle name="Normal 10 2 2 2 2" xfId="114" xr:uid="{1B88BD5D-1BFD-4247-BF30-2F230F17C8C4}"/>
    <cellStyle name="Normal 10 2 2 2 2 2" xfId="115" xr:uid="{C897D40D-BCD4-49BE-B493-F985EAC91AD9}"/>
    <cellStyle name="Normal 10 2 2 2 2 2 2" xfId="116" xr:uid="{1D8C4F23-3DEF-454C-BEEE-1396A6A5BEBE}"/>
    <cellStyle name="Normal 10 2 2 2 2 2 2 2" xfId="3742" xr:uid="{C3756423-107F-4994-9205-017ACA16A9AF}"/>
    <cellStyle name="Normal 10 2 2 2 2 2 2 2 2" xfId="3743" xr:uid="{7DECA691-F92C-4886-AD20-206B6A50EF7B}"/>
    <cellStyle name="Normal 10 2 2 2 2 2 2 3" xfId="3744" xr:uid="{19DA5CCE-DB7F-44F6-AF57-80C6987BC5E4}"/>
    <cellStyle name="Normal 10 2 2 2 2 2 2 3 2" xfId="6377" xr:uid="{B46EA550-CCA4-4560-A3B4-9DC41D717FAB}"/>
    <cellStyle name="Normal 10 2 2 2 2 2 2 4" xfId="6378" xr:uid="{9BC853CB-23A5-47A4-BA05-A7BF20AC6182}"/>
    <cellStyle name="Normal 10 2 2 2 2 2 3" xfId="117" xr:uid="{457C59CD-F848-4238-BF66-878FCAD530C2}"/>
    <cellStyle name="Normal 10 2 2 2 2 2 3 2" xfId="3745" xr:uid="{26648EFB-0783-415D-88CC-1556BC6A4B15}"/>
    <cellStyle name="Normal 10 2 2 2 2 2 4" xfId="118" xr:uid="{2A3BD35D-280B-4E0E-9DDD-D7E2145545FD}"/>
    <cellStyle name="Normal 10 2 2 2 2 2 4 2" xfId="6379" xr:uid="{D9BC48F0-E4A1-4EA6-BB00-55EF4AF2E9CD}"/>
    <cellStyle name="Normal 10 2 2 2 2 2 5" xfId="6380" xr:uid="{8B50434E-C803-4685-A0E2-5C030DDBBFEB}"/>
    <cellStyle name="Normal 10 2 2 2 2 3" xfId="119" xr:uid="{E97D2CD4-3D93-48CF-B038-28428FE9FF04}"/>
    <cellStyle name="Normal 10 2 2 2 2 3 2" xfId="120" xr:uid="{233B9F20-7141-4538-859C-9FDB7A01AFD1}"/>
    <cellStyle name="Normal 10 2 2 2 2 3 2 2" xfId="3746" xr:uid="{FA69D51D-3A8D-4FEB-84D4-4D3842C06493}"/>
    <cellStyle name="Normal 10 2 2 2 2 3 3" xfId="121" xr:uid="{B27A23BA-2ED7-461B-B14B-5C34AA268221}"/>
    <cellStyle name="Normal 10 2 2 2 2 3 3 2" xfId="6381" xr:uid="{79021DC6-AB9F-4F87-845A-C5FDDC35A0C5}"/>
    <cellStyle name="Normal 10 2 2 2 2 3 4" xfId="122" xr:uid="{350899C3-7E3A-4D36-B44F-04E4D6433B52}"/>
    <cellStyle name="Normal 10 2 2 2 2 4" xfId="123" xr:uid="{843DD2C7-A989-46A8-A909-5FD26DEC9D46}"/>
    <cellStyle name="Normal 10 2 2 2 2 4 2" xfId="3747" xr:uid="{560676CC-AB7D-496A-85A3-3D3F06A77BBB}"/>
    <cellStyle name="Normal 10 2 2 2 2 5" xfId="124" xr:uid="{ECFF23AC-4AD9-454E-A714-4810AB7211D6}"/>
    <cellStyle name="Normal 10 2 2 2 2 5 2" xfId="6382" xr:uid="{0C4844C9-B3CC-4632-84AA-E143C34FB38F}"/>
    <cellStyle name="Normal 10 2 2 2 2 6" xfId="125" xr:uid="{68AF66E5-12D6-4A4D-94AF-8387BA556756}"/>
    <cellStyle name="Normal 10 2 2 2 3" xfId="126" xr:uid="{E86B3FC7-516B-4B8D-909F-4953E8F1599C}"/>
    <cellStyle name="Normal 10 2 2 2 3 2" xfId="127" xr:uid="{4E549891-A049-4826-A5C7-D77023F7DAAA}"/>
    <cellStyle name="Normal 10 2 2 2 3 2 2" xfId="128" xr:uid="{19C3E219-577E-4B0F-9608-FE3D86D9C683}"/>
    <cellStyle name="Normal 10 2 2 2 3 2 2 2" xfId="3748" xr:uid="{9E5C3A5B-921E-44CC-A4EB-22AD17CD7803}"/>
    <cellStyle name="Normal 10 2 2 2 3 2 2 2 2" xfId="3749" xr:uid="{05B9EBF6-5DBD-4071-920B-A33714A7D0CE}"/>
    <cellStyle name="Normal 10 2 2 2 3 2 2 3" xfId="3750" xr:uid="{3A6E4F88-8C95-42CA-81EC-218DA99ED52B}"/>
    <cellStyle name="Normal 10 2 2 2 3 2 2 3 2" xfId="6383" xr:uid="{47EFA2C6-E0A4-46F2-9553-80C5A661A55C}"/>
    <cellStyle name="Normal 10 2 2 2 3 2 2 4" xfId="6384" xr:uid="{618C11B7-2FC7-4308-A82F-0F4F284381E6}"/>
    <cellStyle name="Normal 10 2 2 2 3 2 3" xfId="129" xr:uid="{5AD09A31-511F-4824-9EAE-BD66E08376E0}"/>
    <cellStyle name="Normal 10 2 2 2 3 2 3 2" xfId="3751" xr:uid="{7AF1760A-48DB-41B4-9FBC-006579D67247}"/>
    <cellStyle name="Normal 10 2 2 2 3 2 4" xfId="130" xr:uid="{21D3B55B-0014-4B7C-92F2-93C4660A2BC1}"/>
    <cellStyle name="Normal 10 2 2 2 3 2 4 2" xfId="6385" xr:uid="{A2B67F30-093B-4AD8-8E4B-241AAEBA0108}"/>
    <cellStyle name="Normal 10 2 2 2 3 2 5" xfId="6386" xr:uid="{1FEC8AEB-F970-4A2C-A3D9-BCD6ECD329AE}"/>
    <cellStyle name="Normal 10 2 2 2 3 3" xfId="131" xr:uid="{31561296-737F-40EA-B250-46D19448948C}"/>
    <cellStyle name="Normal 10 2 2 2 3 3 2" xfId="3752" xr:uid="{0DD097BA-D292-4735-BB81-562846A1D25B}"/>
    <cellStyle name="Normal 10 2 2 2 3 3 2 2" xfId="3753" xr:uid="{B7ABC767-765A-4DFF-95CA-E6D5C82EF456}"/>
    <cellStyle name="Normal 10 2 2 2 3 3 3" xfId="3754" xr:uid="{70A888B5-C77C-4966-A75B-D978D1695525}"/>
    <cellStyle name="Normal 10 2 2 2 3 3 3 2" xfId="6387" xr:uid="{450CDB6E-5B47-4B95-8EF5-3BF1AFA7AAB0}"/>
    <cellStyle name="Normal 10 2 2 2 3 3 4" xfId="6388" xr:uid="{76D6610E-EB84-487D-8497-A82C55ACBD4C}"/>
    <cellStyle name="Normal 10 2 2 2 3 4" xfId="132" xr:uid="{D75EB13D-9130-47A1-8E21-CF4925FECF8A}"/>
    <cellStyle name="Normal 10 2 2 2 3 4 2" xfId="3755" xr:uid="{3705FEC6-B1DE-4995-B054-2E9E4E1C6B5F}"/>
    <cellStyle name="Normal 10 2 2 2 3 5" xfId="133" xr:uid="{A376AC3B-8DF3-4E6D-A5D6-F81515406E48}"/>
    <cellStyle name="Normal 10 2 2 2 3 5 2" xfId="6389" xr:uid="{9B6DA32C-8B81-4DEC-8BA3-620FFB95550D}"/>
    <cellStyle name="Normal 10 2 2 2 3 6" xfId="6390" xr:uid="{5E129307-715E-4D7C-86D9-ACAF2236E666}"/>
    <cellStyle name="Normal 10 2 2 2 4" xfId="134" xr:uid="{79EB442A-B9F4-4133-9059-FB328812198B}"/>
    <cellStyle name="Normal 10 2 2 2 4 2" xfId="135" xr:uid="{03017FDF-47B0-4D7E-BA69-2616E5DAC941}"/>
    <cellStyle name="Normal 10 2 2 2 4 2 2" xfId="3756" xr:uid="{51EA58A3-AEAC-4FB0-BD9D-9BD607A6693B}"/>
    <cellStyle name="Normal 10 2 2 2 4 2 2 2" xfId="3757" xr:uid="{D4C25E38-F81F-44B9-8312-E80DD7F3477B}"/>
    <cellStyle name="Normal 10 2 2 2 4 2 3" xfId="3758" xr:uid="{FB2D6CB6-734B-427F-AB67-C2C3B792FA8B}"/>
    <cellStyle name="Normal 10 2 2 2 4 2 3 2" xfId="6391" xr:uid="{77F62EB0-D125-496F-9DEC-9ACC05F99B9F}"/>
    <cellStyle name="Normal 10 2 2 2 4 2 4" xfId="6392" xr:uid="{D9E95417-F14B-4E40-A529-8921FC834DFD}"/>
    <cellStyle name="Normal 10 2 2 2 4 3" xfId="136" xr:uid="{0235259D-5AFD-4E61-8DC1-13DA4FB2E283}"/>
    <cellStyle name="Normal 10 2 2 2 4 3 2" xfId="3759" xr:uid="{725F403E-BB65-4365-8D40-5FEDF63BCD06}"/>
    <cellStyle name="Normal 10 2 2 2 4 4" xfId="137" xr:uid="{90AB6CC2-A0F3-4C93-8CB0-C6F28A77872E}"/>
    <cellStyle name="Normal 10 2 2 2 4 4 2" xfId="6393" xr:uid="{D684A939-F5B3-4066-9E17-2FCC03F0D3E6}"/>
    <cellStyle name="Normal 10 2 2 2 4 5" xfId="6394" xr:uid="{F57B60B8-0F4A-4A9B-B2B6-DB33680F29B8}"/>
    <cellStyle name="Normal 10 2 2 2 5" xfId="138" xr:uid="{F568C64C-3ABF-4BDD-A39A-C499F3E7C01D}"/>
    <cellStyle name="Normal 10 2 2 2 5 2" xfId="139" xr:uid="{F0E1AC12-F16E-4E97-8A51-31BF801483FF}"/>
    <cellStyle name="Normal 10 2 2 2 5 2 2" xfId="3760" xr:uid="{1466957D-D927-46A6-AB9F-A29BE8E93165}"/>
    <cellStyle name="Normal 10 2 2 2 5 3" xfId="140" xr:uid="{B9E689A5-D4B7-4B6F-B34D-F48D71D6AB30}"/>
    <cellStyle name="Normal 10 2 2 2 5 3 2" xfId="6395" xr:uid="{5438706B-779D-45AE-8CA7-9F0FECBD31C7}"/>
    <cellStyle name="Normal 10 2 2 2 5 4" xfId="141" xr:uid="{C458BBFB-7985-4738-860D-6ECF2B2791AC}"/>
    <cellStyle name="Normal 10 2 2 2 6" xfId="142" xr:uid="{CAF69C15-9C04-4254-9D71-1D827DFB693F}"/>
    <cellStyle name="Normal 10 2 2 2 6 2" xfId="3761" xr:uid="{DC512162-8DD9-4221-810F-19584820D8FF}"/>
    <cellStyle name="Normal 10 2 2 2 7" xfId="143" xr:uid="{EA4181C0-1E26-464E-8A51-EA6E6F3DD43A}"/>
    <cellStyle name="Normal 10 2 2 2 7 2" xfId="6396" xr:uid="{064BDC05-3D92-4E81-8E0E-2084F1051541}"/>
    <cellStyle name="Normal 10 2 2 2 8" xfId="144" xr:uid="{40E365E3-1280-41B6-8F83-144EF4865A51}"/>
    <cellStyle name="Normal 10 2 2 3" xfId="145" xr:uid="{5E23BB73-A053-425E-9DD5-BED875D18D10}"/>
    <cellStyle name="Normal 10 2 2 3 2" xfId="146" xr:uid="{DC946261-BCB2-41B8-BC94-6CECD144A3C8}"/>
    <cellStyle name="Normal 10 2 2 3 2 2" xfId="147" xr:uid="{FAB1E426-9FC4-408C-9EBE-A304D623CFD7}"/>
    <cellStyle name="Normal 10 2 2 3 2 2 2" xfId="3762" xr:uid="{66DF69BF-EC97-49E4-B722-B45E36D549E1}"/>
    <cellStyle name="Normal 10 2 2 3 2 2 2 2" xfId="3763" xr:uid="{DC1BF537-D0BA-48EA-B59A-5F74457EBCC8}"/>
    <cellStyle name="Normal 10 2 2 3 2 2 3" xfId="3764" xr:uid="{B1BE19B6-FB15-4AC5-8373-C4C9EE2156A0}"/>
    <cellStyle name="Normal 10 2 2 3 2 2 3 2" xfId="6397" xr:uid="{9306D5F4-9EC7-419A-A89F-160F24A080BD}"/>
    <cellStyle name="Normal 10 2 2 3 2 2 4" xfId="6398" xr:uid="{DD2B1165-4CEC-4FCF-8EAF-CE2283587D2C}"/>
    <cellStyle name="Normal 10 2 2 3 2 3" xfId="148" xr:uid="{F7477986-2139-4389-92A1-3D8F3E4919D1}"/>
    <cellStyle name="Normal 10 2 2 3 2 3 2" xfId="3765" xr:uid="{6FE95426-CA17-47C2-B4EB-173037E69C6E}"/>
    <cellStyle name="Normal 10 2 2 3 2 4" xfId="149" xr:uid="{0574AC82-DE00-4E04-9292-60794DDB1F05}"/>
    <cellStyle name="Normal 10 2 2 3 2 4 2" xfId="6399" xr:uid="{40D7792D-18D2-466C-B5A3-8E0D41A996C3}"/>
    <cellStyle name="Normal 10 2 2 3 2 5" xfId="6400" xr:uid="{F477BB38-AA6A-443A-8B5A-479C17774D52}"/>
    <cellStyle name="Normal 10 2 2 3 3" xfId="150" xr:uid="{E0EC08E8-C000-4DF7-94F6-75274248C2C3}"/>
    <cellStyle name="Normal 10 2 2 3 3 2" xfId="151" xr:uid="{9E85D0AE-83DE-419A-A7C2-C90FFFB132A9}"/>
    <cellStyle name="Normal 10 2 2 3 3 2 2" xfId="3766" xr:uid="{5835F451-E17B-405A-994A-E4818859C7A5}"/>
    <cellStyle name="Normal 10 2 2 3 3 3" xfId="152" xr:uid="{586F396E-6D8B-4A5D-8094-9F87C377BC7E}"/>
    <cellStyle name="Normal 10 2 2 3 3 3 2" xfId="6401" xr:uid="{1131F45D-8487-4783-8675-CA14817C13B5}"/>
    <cellStyle name="Normal 10 2 2 3 3 4" xfId="153" xr:uid="{54B3C62A-6CB1-414C-B73E-B325BA79A7ED}"/>
    <cellStyle name="Normal 10 2 2 3 4" xfId="154" xr:uid="{C944A074-6A46-480C-889B-0D7EC2B854A0}"/>
    <cellStyle name="Normal 10 2 2 3 4 2" xfId="3767" xr:uid="{D5443EEB-B0DF-421F-858B-DB3BB90D0E3D}"/>
    <cellStyle name="Normal 10 2 2 3 5" xfId="155" xr:uid="{7F38626F-D4F8-4835-BC24-292400615D43}"/>
    <cellStyle name="Normal 10 2 2 3 5 2" xfId="6402" xr:uid="{CC3C1DC7-EF06-4F0D-B6B2-96C38F0DCA02}"/>
    <cellStyle name="Normal 10 2 2 3 6" xfId="156" xr:uid="{A32B955E-CE76-4840-B91D-CAF4AAC0D9AC}"/>
    <cellStyle name="Normal 10 2 2 4" xfId="157" xr:uid="{F26CD8F8-6778-48E2-BB94-722AD41AAF59}"/>
    <cellStyle name="Normal 10 2 2 4 2" xfId="158" xr:uid="{C48D4B7C-34EA-47F1-86C6-32308EF6AF66}"/>
    <cellStyle name="Normal 10 2 2 4 2 2" xfId="159" xr:uid="{24EAC239-E312-4D31-9D3A-3E9AEB0A1DE3}"/>
    <cellStyle name="Normal 10 2 2 4 2 2 2" xfId="3768" xr:uid="{A91C1E3E-2297-4763-81C8-4F9D3B9D3A0A}"/>
    <cellStyle name="Normal 10 2 2 4 2 2 2 2" xfId="3769" xr:uid="{EEB9335D-6960-49B9-9991-E6F35F104DA4}"/>
    <cellStyle name="Normal 10 2 2 4 2 2 3" xfId="3770" xr:uid="{0461BF7B-9A59-4366-9512-413729870603}"/>
    <cellStyle name="Normal 10 2 2 4 2 2 3 2" xfId="6403" xr:uid="{B1B07842-7893-4BAB-9F43-9E98B097EB61}"/>
    <cellStyle name="Normal 10 2 2 4 2 2 4" xfId="6404" xr:uid="{EF709965-EC8B-4CAC-B34A-65B4890E5424}"/>
    <cellStyle name="Normal 10 2 2 4 2 3" xfId="160" xr:uid="{A1F73053-D7A7-4505-94B8-0C3A86441038}"/>
    <cellStyle name="Normal 10 2 2 4 2 3 2" xfId="3771" xr:uid="{B21A4347-E773-4877-A670-D586C2C67B74}"/>
    <cellStyle name="Normal 10 2 2 4 2 4" xfId="161" xr:uid="{09A81029-1D8A-48AB-8D75-6C95B3FEAB17}"/>
    <cellStyle name="Normal 10 2 2 4 2 4 2" xfId="6405" xr:uid="{0ECC4C42-7623-4BE7-AA9E-C0EB9335F5BC}"/>
    <cellStyle name="Normal 10 2 2 4 2 5" xfId="6406" xr:uid="{0F2217DE-BA0D-427A-9E9A-F89063402FD9}"/>
    <cellStyle name="Normal 10 2 2 4 3" xfId="162" xr:uid="{9DE8D86A-BFBE-440F-A500-8CD5608AE2EB}"/>
    <cellStyle name="Normal 10 2 2 4 3 2" xfId="3772" xr:uid="{B56B7300-88A9-4806-9B63-14954C3480F5}"/>
    <cellStyle name="Normal 10 2 2 4 3 2 2" xfId="3773" xr:uid="{898A73F1-282F-4C51-9425-9B18819FA49A}"/>
    <cellStyle name="Normal 10 2 2 4 3 3" xfId="3774" xr:uid="{B8187781-5024-48C5-8A50-3AC0711C6AAA}"/>
    <cellStyle name="Normal 10 2 2 4 3 3 2" xfId="6407" xr:uid="{D5CCB270-36C2-4612-85C7-04C6B1D4E504}"/>
    <cellStyle name="Normal 10 2 2 4 3 4" xfId="6408" xr:uid="{AD7D1285-A017-4302-BF6B-D0F824F40219}"/>
    <cellStyle name="Normal 10 2 2 4 4" xfId="163" xr:uid="{907CA079-4655-4CE2-B781-6E0BE5FF439E}"/>
    <cellStyle name="Normal 10 2 2 4 4 2" xfId="3775" xr:uid="{2277C9CC-11B7-4BD6-989D-99E6AD815B68}"/>
    <cellStyle name="Normal 10 2 2 4 5" xfId="164" xr:uid="{029EB90A-C0E1-44B6-895A-EAA1B243B8EE}"/>
    <cellStyle name="Normal 10 2 2 4 5 2" xfId="6409" xr:uid="{4D80CCEF-FC3B-40C6-82ED-BCB163F7DC58}"/>
    <cellStyle name="Normal 10 2 2 4 6" xfId="6410" xr:uid="{36AE0FEE-5050-4562-850B-0F56E80E26F3}"/>
    <cellStyle name="Normal 10 2 2 5" xfId="165" xr:uid="{4A23F9A9-820A-4220-BED0-91C0E1DCD8CF}"/>
    <cellStyle name="Normal 10 2 2 5 2" xfId="166" xr:uid="{97FFD637-52F3-4F2E-B948-BDF542B23C9D}"/>
    <cellStyle name="Normal 10 2 2 5 2 2" xfId="3776" xr:uid="{C3255CD6-69D6-47B3-A5CE-9E05B4016391}"/>
    <cellStyle name="Normal 10 2 2 5 2 2 2" xfId="3777" xr:uid="{E2B309BB-58D8-4E3D-8740-83D49027FC32}"/>
    <cellStyle name="Normal 10 2 2 5 2 3" xfId="3778" xr:uid="{4D878459-B503-4F5F-85C5-2AF92D378BC6}"/>
    <cellStyle name="Normal 10 2 2 5 2 3 2" xfId="6411" xr:uid="{8122AC92-F975-47FF-9C00-03785C364305}"/>
    <cellStyle name="Normal 10 2 2 5 2 4" xfId="6412" xr:uid="{F6F19847-A804-4BEE-B4B0-87965B20A7E6}"/>
    <cellStyle name="Normal 10 2 2 5 3" xfId="167" xr:uid="{D579FFC2-BA4C-48DE-98F3-8A6A3185C47B}"/>
    <cellStyle name="Normal 10 2 2 5 3 2" xfId="3779" xr:uid="{5A3F8447-92C7-4548-94E9-8C7AFFD1E6C7}"/>
    <cellStyle name="Normal 10 2 2 5 4" xfId="168" xr:uid="{979E40C7-6324-4C96-8C76-01A1EA6EEC19}"/>
    <cellStyle name="Normal 10 2 2 5 4 2" xfId="6413" xr:uid="{5BBD4336-02D2-4656-8EF9-1E582795E33B}"/>
    <cellStyle name="Normal 10 2 2 5 5" xfId="6414" xr:uid="{6DA8B58E-9C5A-43B4-B01E-1470EAC99DA8}"/>
    <cellStyle name="Normal 10 2 2 6" xfId="169" xr:uid="{2471F3DE-EF63-413B-B04E-7C0F665C693C}"/>
    <cellStyle name="Normal 10 2 2 6 2" xfId="170" xr:uid="{1B229390-A88A-442B-9D25-891DEEF35E32}"/>
    <cellStyle name="Normal 10 2 2 6 2 2" xfId="3780" xr:uid="{48737B33-7FD3-450F-A8F5-395203F8628D}"/>
    <cellStyle name="Normal 10 2 2 6 2 3" xfId="4308" xr:uid="{6A27F021-67B6-4A2E-B45B-01A476143D09}"/>
    <cellStyle name="Normal 10 2 2 6 3" xfId="171" xr:uid="{67C7BD37-B72C-426D-A401-FED999CD9E7D}"/>
    <cellStyle name="Normal 10 2 2 6 3 2" xfId="6415" xr:uid="{517F79D6-4A00-42E1-92E2-2DEFCCFC041F}"/>
    <cellStyle name="Normal 10 2 2 6 4" xfId="172" xr:uid="{D1A96B25-84E3-4E3D-A1D9-5F498080951B}"/>
    <cellStyle name="Normal 10 2 2 6 4 2" xfId="4778" xr:uid="{9F692476-A2B6-45D5-9124-F55246617B05}"/>
    <cellStyle name="Normal 10 2 2 6 4 3" xfId="4844" xr:uid="{82D59843-81F4-4CF7-9895-A41BBAC94C5F}"/>
    <cellStyle name="Normal 10 2 2 6 4 4" xfId="4816" xr:uid="{4160E410-982D-4885-A2F1-29F962542F38}"/>
    <cellStyle name="Normal 10 2 2 7" xfId="173" xr:uid="{0621E8C9-0839-46EF-9003-708C69F6C68C}"/>
    <cellStyle name="Normal 10 2 2 7 2" xfId="3781" xr:uid="{EEEE888C-7076-499B-9C2B-31D634CB1E8B}"/>
    <cellStyle name="Normal 10 2 2 8" xfId="174" xr:uid="{C236A80C-DD02-4451-B15A-50FA5D019D84}"/>
    <cellStyle name="Normal 10 2 2 8 2" xfId="6416" xr:uid="{5A195844-7C48-4AAC-92D5-A8CE9AD4B7C5}"/>
    <cellStyle name="Normal 10 2 2 9" xfId="175" xr:uid="{4946FE78-6CEC-451F-92D3-366BDDF92D06}"/>
    <cellStyle name="Normal 10 2 3" xfId="176" xr:uid="{56C8C1AB-DDFC-4D1C-9843-D12315A46130}"/>
    <cellStyle name="Normal 10 2 3 2" xfId="177" xr:uid="{FAF49AA1-750E-4B11-BC29-57FDA5841A6A}"/>
    <cellStyle name="Normal 10 2 3 2 2" xfId="178" xr:uid="{539B13E7-3AEB-460E-BF0A-B55D56F1B838}"/>
    <cellStyle name="Normal 10 2 3 2 2 2" xfId="179" xr:uid="{5ED357C1-6525-4164-8914-4B2C60D02413}"/>
    <cellStyle name="Normal 10 2 3 2 2 2 2" xfId="3782" xr:uid="{F4000C00-71C6-4018-87DA-2FFE149B621D}"/>
    <cellStyle name="Normal 10 2 3 2 2 2 2 2" xfId="3783" xr:uid="{9DB9433B-BE4D-439B-8715-A2CF694C2A35}"/>
    <cellStyle name="Normal 10 2 3 2 2 2 3" xfId="3784" xr:uid="{390DC042-0988-467D-A9BF-D185A905F689}"/>
    <cellStyle name="Normal 10 2 3 2 2 2 3 2" xfId="6417" xr:uid="{2AF34170-1C72-4372-BD09-CACB6FC99105}"/>
    <cellStyle name="Normal 10 2 3 2 2 2 4" xfId="6418" xr:uid="{C94C7796-856C-42C9-95B2-75F774553C74}"/>
    <cellStyle name="Normal 10 2 3 2 2 3" xfId="180" xr:uid="{CCEB9CE9-9241-4E24-8E0E-EBDC1CBDCDD2}"/>
    <cellStyle name="Normal 10 2 3 2 2 3 2" xfId="3785" xr:uid="{CF82E50F-B955-4DDE-836F-45169C1BC857}"/>
    <cellStyle name="Normal 10 2 3 2 2 4" xfId="181" xr:uid="{1E929CBD-F5C8-4299-B965-B6233E962BFE}"/>
    <cellStyle name="Normal 10 2 3 2 2 4 2" xfId="6419" xr:uid="{06293A3F-8505-44B0-BBA2-142C7333343C}"/>
    <cellStyle name="Normal 10 2 3 2 2 5" xfId="6420" xr:uid="{C35E8683-C97B-4972-B4C9-0086053EAB91}"/>
    <cellStyle name="Normal 10 2 3 2 3" xfId="182" xr:uid="{F3CB497F-E3E9-4994-B573-CF32DBD73D60}"/>
    <cellStyle name="Normal 10 2 3 2 3 2" xfId="183" xr:uid="{9BDF544B-8DED-4295-B354-8D91FC959541}"/>
    <cellStyle name="Normal 10 2 3 2 3 2 2" xfId="3786" xr:uid="{81BADE24-BCFD-4AD7-9B29-EA38FDB84D1A}"/>
    <cellStyle name="Normal 10 2 3 2 3 3" xfId="184" xr:uid="{72879234-D616-4070-9369-C5B6B787D8BE}"/>
    <cellStyle name="Normal 10 2 3 2 3 3 2" xfId="6421" xr:uid="{0444783B-22A5-4D3D-A7D6-0C0F8B427CD8}"/>
    <cellStyle name="Normal 10 2 3 2 3 4" xfId="185" xr:uid="{B1B59633-D0A7-4B60-B7B7-8D8E4848B5E7}"/>
    <cellStyle name="Normal 10 2 3 2 4" xfId="186" xr:uid="{9920FCB6-F785-482D-9C57-09A8996A6235}"/>
    <cellStyle name="Normal 10 2 3 2 4 2" xfId="3787" xr:uid="{09B3A95E-A7B4-415B-8CD2-E957827555B9}"/>
    <cellStyle name="Normal 10 2 3 2 5" xfId="187" xr:uid="{84FB05F2-02AC-4DE7-8DDB-993B661CD8C8}"/>
    <cellStyle name="Normal 10 2 3 2 5 2" xfId="6422" xr:uid="{26E72534-85F8-4473-A0C0-23941642A5A6}"/>
    <cellStyle name="Normal 10 2 3 2 6" xfId="188" xr:uid="{D8EFFD17-8DB5-46A0-8590-580EA22D2969}"/>
    <cellStyle name="Normal 10 2 3 3" xfId="189" xr:uid="{E7024B03-86C0-4BE9-90F4-7A38FAA530E6}"/>
    <cellStyle name="Normal 10 2 3 3 2" xfId="190" xr:uid="{689C1CFF-CC58-41AD-ADEA-6DD85BE25B70}"/>
    <cellStyle name="Normal 10 2 3 3 2 2" xfId="191" xr:uid="{07A1E78F-4743-48D2-8B10-6D0859448584}"/>
    <cellStyle name="Normal 10 2 3 3 2 2 2" xfId="3788" xr:uid="{985CF006-58EA-4FCB-B4F9-BE36A00A4346}"/>
    <cellStyle name="Normal 10 2 3 3 2 2 2 2" xfId="3789" xr:uid="{8D9B480D-DD26-457C-9960-3005586F8934}"/>
    <cellStyle name="Normal 10 2 3 3 2 2 3" xfId="3790" xr:uid="{EB2573F4-E46A-452B-BA69-A14ACDF92A2F}"/>
    <cellStyle name="Normal 10 2 3 3 2 2 3 2" xfId="6423" xr:uid="{39D842E2-7130-4F86-8978-B894BD0AAC3E}"/>
    <cellStyle name="Normal 10 2 3 3 2 2 4" xfId="6424" xr:uid="{0C0F0D98-137B-4FD6-AC76-A99EB1CD25E2}"/>
    <cellStyle name="Normal 10 2 3 3 2 3" xfId="192" xr:uid="{10C8E282-7A3A-4132-BA6C-C607892A8281}"/>
    <cellStyle name="Normal 10 2 3 3 2 3 2" xfId="3791" xr:uid="{CD069606-1888-485C-9AAF-8AE01C0AA1FF}"/>
    <cellStyle name="Normal 10 2 3 3 2 4" xfId="193" xr:uid="{EA5E3EDF-5B2D-40A1-9BED-B8A98D5DE20F}"/>
    <cellStyle name="Normal 10 2 3 3 2 4 2" xfId="6425" xr:uid="{77ACA68C-96DF-47AF-B95C-ED27CFC30E06}"/>
    <cellStyle name="Normal 10 2 3 3 2 5" xfId="6426" xr:uid="{A45EE4B6-7709-4D79-BB36-9AE03A701C8D}"/>
    <cellStyle name="Normal 10 2 3 3 3" xfId="194" xr:uid="{417F9862-491C-4A76-8684-F4F2F2CC05D1}"/>
    <cellStyle name="Normal 10 2 3 3 3 2" xfId="3792" xr:uid="{42BEFDED-B510-465E-9C7D-A8262BFBB8FF}"/>
    <cellStyle name="Normal 10 2 3 3 3 2 2" xfId="3793" xr:uid="{02DF7723-3F88-4B1C-A705-8AE2863C29B4}"/>
    <cellStyle name="Normal 10 2 3 3 3 3" xfId="3794" xr:uid="{4F7B6789-99F6-4C89-8285-A1767E8958A4}"/>
    <cellStyle name="Normal 10 2 3 3 3 3 2" xfId="6427" xr:uid="{FCC54EA6-B021-41A0-BCB6-1589C74F7FA7}"/>
    <cellStyle name="Normal 10 2 3 3 3 4" xfId="6428" xr:uid="{B1C3F7DC-72C4-4E65-934B-6A1FB37BD7D1}"/>
    <cellStyle name="Normal 10 2 3 3 4" xfId="195" xr:uid="{07E775FE-2501-4586-BE50-C60617C329E5}"/>
    <cellStyle name="Normal 10 2 3 3 4 2" xfId="3795" xr:uid="{73818242-6AB8-4B39-B26B-DF0B3B971FC5}"/>
    <cellStyle name="Normal 10 2 3 3 5" xfId="196" xr:uid="{DE356C60-DEBB-486E-B548-D3BC37E9F378}"/>
    <cellStyle name="Normal 10 2 3 3 5 2" xfId="6429" xr:uid="{53E79973-F8CE-4ABE-88BB-937C62BAED55}"/>
    <cellStyle name="Normal 10 2 3 3 6" xfId="6430" xr:uid="{74DEE887-7B68-4F88-8ECA-33B0E8A93333}"/>
    <cellStyle name="Normal 10 2 3 4" xfId="197" xr:uid="{4037F0F9-99BB-40BC-A329-A01016E6B621}"/>
    <cellStyle name="Normal 10 2 3 4 2" xfId="198" xr:uid="{FE4B0A43-586A-4A68-9B22-7248B077BD0F}"/>
    <cellStyle name="Normal 10 2 3 4 2 2" xfId="3796" xr:uid="{64E42682-75D7-470C-92D3-473C61F31D26}"/>
    <cellStyle name="Normal 10 2 3 4 2 2 2" xfId="3797" xr:uid="{40D0675E-5A41-4EEB-A07D-458F8D0AD0DD}"/>
    <cellStyle name="Normal 10 2 3 4 2 3" xfId="3798" xr:uid="{0AF7CCC6-552D-4006-90C3-10DD80A33BA0}"/>
    <cellStyle name="Normal 10 2 3 4 2 3 2" xfId="6431" xr:uid="{B8BDE013-20B8-48C4-A789-B1C20D5A8977}"/>
    <cellStyle name="Normal 10 2 3 4 2 4" xfId="6432" xr:uid="{EFBD4FB7-6D98-4176-BFFC-0E095F3D48E1}"/>
    <cellStyle name="Normal 10 2 3 4 3" xfId="199" xr:uid="{A5D5D409-AC78-47BD-9D19-B54B8F4FACB7}"/>
    <cellStyle name="Normal 10 2 3 4 3 2" xfId="3799" xr:uid="{3ADC47EF-FD56-4434-9655-6FBD1D4FD8CA}"/>
    <cellStyle name="Normal 10 2 3 4 4" xfId="200" xr:uid="{165BB495-F2E5-4BCF-9130-6D5D0CD1800D}"/>
    <cellStyle name="Normal 10 2 3 4 4 2" xfId="6433" xr:uid="{FD1E503D-94E2-400D-A5E8-DE817BDBCAA7}"/>
    <cellStyle name="Normal 10 2 3 4 5" xfId="6434" xr:uid="{DF7D19F7-AB94-48B5-9C59-D3A67B78D7F9}"/>
    <cellStyle name="Normal 10 2 3 5" xfId="201" xr:uid="{0977CD18-2C41-4CB8-BEDD-D413A1100C94}"/>
    <cellStyle name="Normal 10 2 3 5 2" xfId="202" xr:uid="{AF82AEA3-ECCF-4F5C-B091-AC66841FED09}"/>
    <cellStyle name="Normal 10 2 3 5 2 2" xfId="3800" xr:uid="{EC31C89C-BE7A-4985-A2D4-6A61754C345F}"/>
    <cellStyle name="Normal 10 2 3 5 2 3" xfId="4309" xr:uid="{AED8BAE0-8F2C-426C-AC54-0D019916E3F6}"/>
    <cellStyle name="Normal 10 2 3 5 2 3 2" xfId="4583" xr:uid="{30D4AE58-9807-4494-BBD2-79EA137FAD69}"/>
    <cellStyle name="Normal 10 2 3 5 3" xfId="203" xr:uid="{FD054BA3-D68F-45C7-804F-B81774B12D84}"/>
    <cellStyle name="Normal 10 2 3 5 3 2" xfId="6435" xr:uid="{77AB4D13-9AF8-4037-8273-19A179D22F72}"/>
    <cellStyle name="Normal 10 2 3 5 4" xfId="204" xr:uid="{19B68D56-8A33-48A5-B43F-0E15F4C2B678}"/>
    <cellStyle name="Normal 10 2 3 5 4 2" xfId="4779" xr:uid="{A154C088-1436-42C1-823D-7763301FE02C}"/>
    <cellStyle name="Normal 10 2 3 5 4 3" xfId="4845" xr:uid="{4DCF2BB4-8DEA-4040-8BD8-422B4D433C0F}"/>
    <cellStyle name="Normal 10 2 3 5 4 4" xfId="4817" xr:uid="{4422E76A-2C2E-4578-866D-97F1E613D946}"/>
    <cellStyle name="Normal 10 2 3 6" xfId="205" xr:uid="{4C5266B0-D21F-400F-8D37-3DA0E618C772}"/>
    <cellStyle name="Normal 10 2 3 6 2" xfId="3801" xr:uid="{E68213EF-42AF-437A-AFAB-065BCD597A50}"/>
    <cellStyle name="Normal 10 2 3 7" xfId="206" xr:uid="{14DDDC10-D5F7-4FA5-8643-D41FACB9BC25}"/>
    <cellStyle name="Normal 10 2 3 7 2" xfId="6436" xr:uid="{687C2F1F-FCC0-4E37-BB83-6AB79D3AA2B6}"/>
    <cellStyle name="Normal 10 2 3 8" xfId="207" xr:uid="{0BAE64D8-5768-4D11-AF80-5E97AF1E04EA}"/>
    <cellStyle name="Normal 10 2 4" xfId="208" xr:uid="{8E33E29F-1FD1-452C-8BFC-D08ACFC24C44}"/>
    <cellStyle name="Normal 10 2 4 2" xfId="209" xr:uid="{537DDEDF-AFFE-42F9-BC8C-CC6411AF00CF}"/>
    <cellStyle name="Normal 10 2 4 2 2" xfId="210" xr:uid="{FAF3B6DF-F7CC-4227-AA16-83B167EC89DC}"/>
    <cellStyle name="Normal 10 2 4 2 2 2" xfId="211" xr:uid="{A19831F4-C354-4CB1-8E68-26056B7418D3}"/>
    <cellStyle name="Normal 10 2 4 2 2 2 2" xfId="3802" xr:uid="{1CD46C28-2DC7-4064-8D67-9466E70EFE44}"/>
    <cellStyle name="Normal 10 2 4 2 2 3" xfId="212" xr:uid="{135FCC2B-5C6A-4A59-95A6-9D305CC1C2A6}"/>
    <cellStyle name="Normal 10 2 4 2 2 3 2" xfId="6437" xr:uid="{443961A7-E0C0-4D11-BBDD-5FC72CCD7922}"/>
    <cellStyle name="Normal 10 2 4 2 2 4" xfId="213" xr:uid="{11779BAA-344A-4693-8C76-393DEE8C72C4}"/>
    <cellStyle name="Normal 10 2 4 2 3" xfId="214" xr:uid="{545A6733-5BD9-4995-8C37-A1BCDAE3C2D1}"/>
    <cellStyle name="Normal 10 2 4 2 3 2" xfId="3803" xr:uid="{E08298FC-223D-4D97-BA51-0A71EA41928B}"/>
    <cellStyle name="Normal 10 2 4 2 4" xfId="215" xr:uid="{46955265-3323-4C9F-BDBD-9E9DCAF67BBF}"/>
    <cellStyle name="Normal 10 2 4 2 4 2" xfId="6438" xr:uid="{B37DA9A4-24CF-4553-9A97-4F90D20E742B}"/>
    <cellStyle name="Normal 10 2 4 2 5" xfId="216" xr:uid="{FFA7FFC6-F807-45D4-80C6-098E2A3D1794}"/>
    <cellStyle name="Normal 10 2 4 3" xfId="217" xr:uid="{61B578A3-9A40-4C70-B5B0-E2C32C83239A}"/>
    <cellStyle name="Normal 10 2 4 3 2" xfId="218" xr:uid="{6376286E-C247-459B-B901-55B624BB650B}"/>
    <cellStyle name="Normal 10 2 4 3 2 2" xfId="3804" xr:uid="{1165D5D5-7642-4F56-892A-961E86C3FC5B}"/>
    <cellStyle name="Normal 10 2 4 3 3" xfId="219" xr:uid="{508B58E8-F733-4FA1-A6E9-369E904BCCC7}"/>
    <cellStyle name="Normal 10 2 4 3 3 2" xfId="6439" xr:uid="{8EFE6A9A-0C6C-4284-972E-02033E57C08A}"/>
    <cellStyle name="Normal 10 2 4 3 4" xfId="220" xr:uid="{667B4B8A-08F4-4471-A8EB-A68C9EE557E7}"/>
    <cellStyle name="Normal 10 2 4 4" xfId="221" xr:uid="{3F146BAC-E50E-4EC1-9F9A-8F40AB93AC20}"/>
    <cellStyle name="Normal 10 2 4 4 2" xfId="222" xr:uid="{F237581C-EEA1-4A44-9CD4-3A165912CF52}"/>
    <cellStyle name="Normal 10 2 4 4 3" xfId="223" xr:uid="{358441DF-46C4-462A-827D-EA26C5AC6690}"/>
    <cellStyle name="Normal 10 2 4 4 4" xfId="224" xr:uid="{FD777798-2F64-44FF-94FB-1202D1552832}"/>
    <cellStyle name="Normal 10 2 4 5" xfId="225" xr:uid="{CFA06B06-212A-4749-BC94-D69EEBCE840D}"/>
    <cellStyle name="Normal 10 2 4 5 2" xfId="6440" xr:uid="{6A948B0B-09B8-408C-A850-EFBDB96265AF}"/>
    <cellStyle name="Normal 10 2 4 6" xfId="226" xr:uid="{406DD5B8-6914-4990-9E88-1CDCC81B49A2}"/>
    <cellStyle name="Normal 10 2 4 7" xfId="227" xr:uid="{5A692DE4-A9FC-40E5-8947-99E6B83640CB}"/>
    <cellStyle name="Normal 10 2 5" xfId="228" xr:uid="{AD94B4A5-A0C2-4E91-AC9C-E0C538A318AD}"/>
    <cellStyle name="Normal 10 2 5 2" xfId="229" xr:uid="{4F4403B7-D8EC-4AAD-A837-8E1790AD8433}"/>
    <cellStyle name="Normal 10 2 5 2 2" xfId="230" xr:uid="{29608AA7-FC96-45C6-81AB-01484CB68148}"/>
    <cellStyle name="Normal 10 2 5 2 2 2" xfId="3805" xr:uid="{9822E72D-5813-480D-9ED8-E5D5DE5A5189}"/>
    <cellStyle name="Normal 10 2 5 2 2 2 2" xfId="3806" xr:uid="{DB3041EE-7BA7-4756-8ED5-DEFA07700C14}"/>
    <cellStyle name="Normal 10 2 5 2 2 3" xfId="3807" xr:uid="{7C80F08A-3C7D-4E68-950B-348F54789F9C}"/>
    <cellStyle name="Normal 10 2 5 2 2 3 2" xfId="6441" xr:uid="{8FDD5E26-572B-4D66-9EDD-ED350D2F7111}"/>
    <cellStyle name="Normal 10 2 5 2 2 4" xfId="6442" xr:uid="{3CFCA292-CE92-4AC6-A9ED-7ECAAF1A2CD3}"/>
    <cellStyle name="Normal 10 2 5 2 3" xfId="231" xr:uid="{DFD0412F-1D21-4603-AE1D-28C921687979}"/>
    <cellStyle name="Normal 10 2 5 2 3 2" xfId="3808" xr:uid="{E0389AE4-B793-4AA4-BEAC-B337CD864B32}"/>
    <cellStyle name="Normal 10 2 5 2 4" xfId="232" xr:uid="{0824E4D3-B000-42FA-BDA4-CF2B03E408E0}"/>
    <cellStyle name="Normal 10 2 5 2 4 2" xfId="6443" xr:uid="{B601A9B1-ACAE-4FFE-964D-62231FB64CC3}"/>
    <cellStyle name="Normal 10 2 5 2 5" xfId="6444" xr:uid="{1113E229-3F84-4367-964F-6208369ACB35}"/>
    <cellStyle name="Normal 10 2 5 3" xfId="233" xr:uid="{AB14D871-6329-4A37-8E93-D05B9DF6EF6B}"/>
    <cellStyle name="Normal 10 2 5 3 2" xfId="234" xr:uid="{7131E095-1D3A-44E6-A091-0CE1F3301439}"/>
    <cellStyle name="Normal 10 2 5 3 2 2" xfId="3809" xr:uid="{69152CD7-6D67-475A-818E-7AD05D771CE0}"/>
    <cellStyle name="Normal 10 2 5 3 3" xfId="235" xr:uid="{07D5C6A5-33DA-424B-9BE9-2BA650F77312}"/>
    <cellStyle name="Normal 10 2 5 3 3 2" xfId="6445" xr:uid="{8F980D66-E522-42A2-A420-5F75ADADB36C}"/>
    <cellStyle name="Normal 10 2 5 3 4" xfId="236" xr:uid="{76375F69-A1D6-4B36-B3D9-3BC15818819D}"/>
    <cellStyle name="Normal 10 2 5 4" xfId="237" xr:uid="{C41043C6-ADCE-4D1E-8949-0D34F3DBF0C1}"/>
    <cellStyle name="Normal 10 2 5 4 2" xfId="3810" xr:uid="{645F1D4F-DBF4-4451-9C0B-EB278D7D27A4}"/>
    <cellStyle name="Normal 10 2 5 5" xfId="238" xr:uid="{D2663869-4D5D-456C-B29D-73EA03E1E1F7}"/>
    <cellStyle name="Normal 10 2 5 5 2" xfId="6446" xr:uid="{F87D2837-ABBE-4BE5-A405-20D8E1B04031}"/>
    <cellStyle name="Normal 10 2 5 6" xfId="239" xr:uid="{0D42894C-8A62-4DBC-9FA3-ADB535DE8755}"/>
    <cellStyle name="Normal 10 2 6" xfId="240" xr:uid="{F0E71A62-EF37-4B71-8100-E767208919DA}"/>
    <cellStyle name="Normal 10 2 6 2" xfId="241" xr:uid="{6E4CE83D-B8A0-4950-B5D8-B9B73A92DA76}"/>
    <cellStyle name="Normal 10 2 6 2 2" xfId="242" xr:uid="{B07CE4CE-05B8-4CDD-9475-EA8156306F99}"/>
    <cellStyle name="Normal 10 2 6 2 2 2" xfId="3811" xr:uid="{7B7027AD-F202-4F60-BBF1-B7F8A09C7511}"/>
    <cellStyle name="Normal 10 2 6 2 3" xfId="243" xr:uid="{77B2CC5E-759E-4C61-8DB7-C1C0BC40F99A}"/>
    <cellStyle name="Normal 10 2 6 2 3 2" xfId="6447" xr:uid="{70FE1959-4806-4EE2-9EC9-97E996688F73}"/>
    <cellStyle name="Normal 10 2 6 2 4" xfId="244" xr:uid="{AC64D3FF-57D9-4EFD-9990-460AF42DC997}"/>
    <cellStyle name="Normal 10 2 6 3" xfId="245" xr:uid="{6D65A5EE-B56A-4208-A1DC-454D383D8715}"/>
    <cellStyle name="Normal 10 2 6 3 2" xfId="3812" xr:uid="{FC426497-3F68-4B12-A56E-822C449AA24B}"/>
    <cellStyle name="Normal 10 2 6 4" xfId="246" xr:uid="{326EA9D0-4F6B-4E1F-81C8-EA14D702BCB1}"/>
    <cellStyle name="Normal 10 2 6 4 2" xfId="6448" xr:uid="{20593F94-1A17-43FD-BA0F-6EBD63124945}"/>
    <cellStyle name="Normal 10 2 6 5" xfId="247" xr:uid="{10ED5690-1EC9-40D2-8D18-3587AAC24AB8}"/>
    <cellStyle name="Normal 10 2 7" xfId="248" xr:uid="{07C0E20E-6427-45B3-83AD-656E6B7F1F5B}"/>
    <cellStyle name="Normal 10 2 7 2" xfId="249" xr:uid="{91523A89-531D-474F-B06A-E03EF2A7F9EE}"/>
    <cellStyle name="Normal 10 2 7 2 2" xfId="3813" xr:uid="{2DDD6D2D-58D8-4294-8BE6-97371786CD66}"/>
    <cellStyle name="Normal 10 2 7 2 3" xfId="4307" xr:uid="{58326DE0-9D16-4915-91B8-E00E52852D2C}"/>
    <cellStyle name="Normal 10 2 7 2 3 2" xfId="4582" xr:uid="{7A171EA3-D5EE-45CE-A866-7CDC6EEF9CAB}"/>
    <cellStyle name="Normal 10 2 7 3" xfId="250" xr:uid="{9446D9D1-F0B2-4AD2-A2BD-D0D265D6A40E}"/>
    <cellStyle name="Normal 10 2 7 3 2" xfId="6449" xr:uid="{BB04313A-43F9-49AB-BC46-73809A137B3C}"/>
    <cellStyle name="Normal 10 2 7 4" xfId="251" xr:uid="{C07C1A18-DDB7-411A-92AC-6186B1DE4015}"/>
    <cellStyle name="Normal 10 2 7 4 2" xfId="4777" xr:uid="{EDBB328F-FFF6-428B-B416-50A1D2011916}"/>
    <cellStyle name="Normal 10 2 7 4 3" xfId="4846" xr:uid="{126CE6F1-D277-4928-848D-78FD4D783706}"/>
    <cellStyle name="Normal 10 2 7 4 4" xfId="4815" xr:uid="{690F9F72-4133-4E59-A69B-4CBA51091E60}"/>
    <cellStyle name="Normal 10 2 8" xfId="252" xr:uid="{D2F82C32-941B-4F45-B64E-682A26661DF5}"/>
    <cellStyle name="Normal 10 2 8 2" xfId="253" xr:uid="{FF54E9E3-8D28-4BB5-AC22-5ED17A5B8F0C}"/>
    <cellStyle name="Normal 10 2 8 3" xfId="254" xr:uid="{B968A923-84DD-4197-BEE8-6BAD661ECF4D}"/>
    <cellStyle name="Normal 10 2 8 4" xfId="255" xr:uid="{27AB8A5B-7857-44A9-AAC7-EE75F6486A5F}"/>
    <cellStyle name="Normal 10 2 9" xfId="256" xr:uid="{4E00B5CA-869F-4F54-A4D5-E447A8FA1CBD}"/>
    <cellStyle name="Normal 10 2 9 2" xfId="6450" xr:uid="{9BFE75F7-17EE-4449-BF43-764A15141907}"/>
    <cellStyle name="Normal 10 3" xfId="257" xr:uid="{A41A7904-DD47-491D-A0E4-5C2C684FEE61}"/>
    <cellStyle name="Normal 10 3 10" xfId="258" xr:uid="{D4839309-727F-4EFB-B080-048B881FD895}"/>
    <cellStyle name="Normal 10 3 11" xfId="259" xr:uid="{24DAEFE8-92E3-4591-8AB5-4299A25F6535}"/>
    <cellStyle name="Normal 10 3 2" xfId="260" xr:uid="{D8516879-4F7F-4AF2-991F-E020B90FCC8A}"/>
    <cellStyle name="Normal 10 3 2 2" xfId="261" xr:uid="{2F4876D9-0031-4A42-A6AA-D4B9446CF434}"/>
    <cellStyle name="Normal 10 3 2 2 2" xfId="262" xr:uid="{B3A13DF8-5C28-4B7C-8DAB-6B659E798102}"/>
    <cellStyle name="Normal 10 3 2 2 2 2" xfId="263" xr:uid="{8872EC28-874C-4CFB-A7A7-DA981CD5DB0E}"/>
    <cellStyle name="Normal 10 3 2 2 2 2 2" xfId="264" xr:uid="{4CBCA07A-F885-4F85-8CA0-A0F497580229}"/>
    <cellStyle name="Normal 10 3 2 2 2 2 2 2" xfId="3814" xr:uid="{4B70DC6A-5A74-4515-92EF-90C51C011700}"/>
    <cellStyle name="Normal 10 3 2 2 2 2 3" xfId="265" xr:uid="{650BA598-6F4C-4CDC-9D20-D047AEF424B6}"/>
    <cellStyle name="Normal 10 3 2 2 2 2 3 2" xfId="6451" xr:uid="{046F2027-6F0D-4763-BD53-8F973C81F03F}"/>
    <cellStyle name="Normal 10 3 2 2 2 2 4" xfId="266" xr:uid="{BD055FA8-2D05-4E9C-A9E5-9C24B8DF3153}"/>
    <cellStyle name="Normal 10 3 2 2 2 3" xfId="267" xr:uid="{F2EEBEDA-DAEF-497E-867C-DF72AC422E29}"/>
    <cellStyle name="Normal 10 3 2 2 2 3 2" xfId="268" xr:uid="{AF9AE370-60D4-4F47-AA4B-B7F353885230}"/>
    <cellStyle name="Normal 10 3 2 2 2 3 3" xfId="269" xr:uid="{BF77B222-D8E6-4014-9C56-25E1FB1F7BA0}"/>
    <cellStyle name="Normal 10 3 2 2 2 3 4" xfId="270" xr:uid="{8B1A163A-ECF7-4C7C-B158-CE00FF0315B3}"/>
    <cellStyle name="Normal 10 3 2 2 2 4" xfId="271" xr:uid="{F29E66F1-18D2-4C99-A3F1-C093E4B5690F}"/>
    <cellStyle name="Normal 10 3 2 2 2 4 2" xfId="6452" xr:uid="{41DCBE08-CA4A-4DB8-83D5-DCBB8A4AFB35}"/>
    <cellStyle name="Normal 10 3 2 2 2 5" xfId="272" xr:uid="{AE988BE5-0E92-4279-903E-7E6117833E98}"/>
    <cellStyle name="Normal 10 3 2 2 2 6" xfId="273" xr:uid="{782F2D97-0115-4938-BA4E-0C7537C6BFA2}"/>
    <cellStyle name="Normal 10 3 2 2 3" xfId="274" xr:uid="{BFC3D8E1-251E-44A9-8C15-002822FB03F2}"/>
    <cellStyle name="Normal 10 3 2 2 3 2" xfId="275" xr:uid="{16F063E5-8B69-4CE6-8434-9DD7606CC4FC}"/>
    <cellStyle name="Normal 10 3 2 2 3 2 2" xfId="276" xr:uid="{EC9791C7-A274-4CAA-AD04-85EE6B4E3C26}"/>
    <cellStyle name="Normal 10 3 2 2 3 2 3" xfId="277" xr:uid="{5DFC2D5B-56AF-4F54-A772-03AA40DF453F}"/>
    <cellStyle name="Normal 10 3 2 2 3 2 4" xfId="278" xr:uid="{4C45A21E-4578-4878-9F5F-EEFD0BA09A5A}"/>
    <cellStyle name="Normal 10 3 2 2 3 3" xfId="279" xr:uid="{2D82318E-3B86-4103-BBB9-5282D07EEF47}"/>
    <cellStyle name="Normal 10 3 2 2 3 3 2" xfId="6453" xr:uid="{144AF26E-4013-4D81-96AA-EDCA5BD2522B}"/>
    <cellStyle name="Normal 10 3 2 2 3 4" xfId="280" xr:uid="{6DEA9D6D-EA7D-4075-99B0-4A5010DEFF62}"/>
    <cellStyle name="Normal 10 3 2 2 3 5" xfId="281" xr:uid="{F450538F-41BA-4FF6-8C47-22305385FBE4}"/>
    <cellStyle name="Normal 10 3 2 2 4" xfId="282" xr:uid="{C1AFD465-7480-4BE9-9227-03164089D682}"/>
    <cellStyle name="Normal 10 3 2 2 4 2" xfId="283" xr:uid="{F09AF60A-A82C-4A39-A5FF-10939B11DC0D}"/>
    <cellStyle name="Normal 10 3 2 2 4 3" xfId="284" xr:uid="{59AFBEDC-824F-46AC-B4EA-CA7999CA10A4}"/>
    <cellStyle name="Normal 10 3 2 2 4 4" xfId="285" xr:uid="{BC50BAE0-C700-4C1A-8E0B-4CD247CA07FD}"/>
    <cellStyle name="Normal 10 3 2 2 5" xfId="286" xr:uid="{E30C8B6A-0689-4741-8DE7-2ED99DAC5520}"/>
    <cellStyle name="Normal 10 3 2 2 5 2" xfId="287" xr:uid="{919697A2-6762-40FD-B118-EA13B71C02CA}"/>
    <cellStyle name="Normal 10 3 2 2 5 3" xfId="288" xr:uid="{C2A7E938-9E75-4B26-B785-1A880886F739}"/>
    <cellStyle name="Normal 10 3 2 2 5 4" xfId="289" xr:uid="{4146ADE3-7ACD-44D6-A20B-1C3FBBC80776}"/>
    <cellStyle name="Normal 10 3 2 2 6" xfId="290" xr:uid="{9BEE28D1-F251-475C-939B-9C96EDD6E426}"/>
    <cellStyle name="Normal 10 3 2 2 7" xfId="291" xr:uid="{BBCA3FB5-AAAA-4B71-91BB-A65CDCCFCB23}"/>
    <cellStyle name="Normal 10 3 2 2 8" xfId="292" xr:uid="{C5393F8E-4233-46A4-8612-C999AB3415BC}"/>
    <cellStyle name="Normal 10 3 2 3" xfId="293" xr:uid="{EC5FDA92-D07B-4551-BB74-6BE4B7CDDCD5}"/>
    <cellStyle name="Normal 10 3 2 3 2" xfId="294" xr:uid="{FE6537A4-2C90-43D3-947B-909433F6E0A1}"/>
    <cellStyle name="Normal 10 3 2 3 2 2" xfId="295" xr:uid="{81C98D62-A2A7-4844-A4C7-600FDA599FD3}"/>
    <cellStyle name="Normal 10 3 2 3 2 2 2" xfId="3815" xr:uid="{A82C5CA9-A20C-42B1-B71B-B48E32BF4577}"/>
    <cellStyle name="Normal 10 3 2 3 2 2 2 2" xfId="3816" xr:uid="{5890840E-6943-4837-883A-8304F036030A}"/>
    <cellStyle name="Normal 10 3 2 3 2 2 3" xfId="3817" xr:uid="{9EAF6EBB-25A0-487F-BAAD-546C9E7C4E61}"/>
    <cellStyle name="Normal 10 3 2 3 2 2 3 2" xfId="6454" xr:uid="{C71304AF-E3FE-48A0-B761-7A0FC8F03E37}"/>
    <cellStyle name="Normal 10 3 2 3 2 2 4" xfId="6455" xr:uid="{BC314921-838F-473B-AC81-797D378DD560}"/>
    <cellStyle name="Normal 10 3 2 3 2 3" xfId="296" xr:uid="{1E11C80D-9444-4228-82B9-B9ACB5C2E347}"/>
    <cellStyle name="Normal 10 3 2 3 2 3 2" xfId="3818" xr:uid="{B98EA814-D554-420B-9A6C-526CD2B79FD2}"/>
    <cellStyle name="Normal 10 3 2 3 2 4" xfId="297" xr:uid="{1E4AC51F-6F93-485E-8961-927072BC7167}"/>
    <cellStyle name="Normal 10 3 2 3 2 4 2" xfId="6456" xr:uid="{619047FE-D2E8-46C9-97EB-1D85760D8598}"/>
    <cellStyle name="Normal 10 3 2 3 2 5" xfId="6457" xr:uid="{C54DA49D-1707-4948-BCF4-45FDBBBD9F2E}"/>
    <cellStyle name="Normal 10 3 2 3 3" xfId="298" xr:uid="{F96E286B-E8F6-4CB3-9983-035E7D1F474A}"/>
    <cellStyle name="Normal 10 3 2 3 3 2" xfId="299" xr:uid="{13899310-A6CD-45D5-A699-171FE308BE07}"/>
    <cellStyle name="Normal 10 3 2 3 3 2 2" xfId="3819" xr:uid="{E9B5E416-0738-4D43-9F9E-38BE913DBED1}"/>
    <cellStyle name="Normal 10 3 2 3 3 3" xfId="300" xr:uid="{32CAB26F-EE2C-41FB-B8CC-C65D176BB1BD}"/>
    <cellStyle name="Normal 10 3 2 3 3 3 2" xfId="6458" xr:uid="{B0FC9F0C-87A7-493C-BA75-052676BAEB8F}"/>
    <cellStyle name="Normal 10 3 2 3 3 4" xfId="301" xr:uid="{48FC51C9-474E-404D-A3F1-C8D349906FFE}"/>
    <cellStyle name="Normal 10 3 2 3 4" xfId="302" xr:uid="{8720DFF2-2D74-45CB-B303-4D45C75AF049}"/>
    <cellStyle name="Normal 10 3 2 3 4 2" xfId="3820" xr:uid="{ECF12C26-3763-40BD-BE8B-2FF76AB648D1}"/>
    <cellStyle name="Normal 10 3 2 3 5" xfId="303" xr:uid="{B34B7E36-AD5C-4BC9-8E2F-CB49E49D6405}"/>
    <cellStyle name="Normal 10 3 2 3 5 2" xfId="6459" xr:uid="{D423B44C-71B6-4A4E-BC05-84F5126ED923}"/>
    <cellStyle name="Normal 10 3 2 3 6" xfId="304" xr:uid="{0E9F41DE-3731-458A-AB58-623ABFA04781}"/>
    <cellStyle name="Normal 10 3 2 4" xfId="305" xr:uid="{B6E95B63-97C9-40C0-A764-B4555482EED4}"/>
    <cellStyle name="Normal 10 3 2 4 2" xfId="306" xr:uid="{EB22B636-75AF-4821-A476-7AD47294AE45}"/>
    <cellStyle name="Normal 10 3 2 4 2 2" xfId="307" xr:uid="{0B60A5E8-C79D-4E26-A85C-EF12D0B5F8C8}"/>
    <cellStyle name="Normal 10 3 2 4 2 2 2" xfId="3821" xr:uid="{D0D012A5-7ED0-47B7-89FC-49DD9D1D23C3}"/>
    <cellStyle name="Normal 10 3 2 4 2 3" xfId="308" xr:uid="{3AF36806-A314-4A2F-B96A-A53E8E19E099}"/>
    <cellStyle name="Normal 10 3 2 4 2 3 2" xfId="6460" xr:uid="{7347665F-69DB-41FC-AF3B-73AE2B80A727}"/>
    <cellStyle name="Normal 10 3 2 4 2 4" xfId="309" xr:uid="{7058E079-71A3-44F7-A9B5-8B9A3BD07D03}"/>
    <cellStyle name="Normal 10 3 2 4 3" xfId="310" xr:uid="{0C4A4DD8-6357-49EE-B295-CD5D8815467F}"/>
    <cellStyle name="Normal 10 3 2 4 3 2" xfId="3822" xr:uid="{FE18ADE3-C71C-47D9-84C4-BEC23E625CF8}"/>
    <cellStyle name="Normal 10 3 2 4 4" xfId="311" xr:uid="{BA2957FB-10D0-4CB5-874D-EEDA7131B46D}"/>
    <cellStyle name="Normal 10 3 2 4 4 2" xfId="6461" xr:uid="{B771C885-B75C-4FF6-91D6-BA56376336CA}"/>
    <cellStyle name="Normal 10 3 2 4 5" xfId="312" xr:uid="{10582A70-5CED-4FD8-809C-AC6C3F5261AE}"/>
    <cellStyle name="Normal 10 3 2 5" xfId="313" xr:uid="{D939C634-A578-4FEB-AC5A-728ACC82EC5A}"/>
    <cellStyle name="Normal 10 3 2 5 2" xfId="314" xr:uid="{43ACB06E-1816-458C-BDC4-40F64E9327FA}"/>
    <cellStyle name="Normal 10 3 2 5 2 2" xfId="3823" xr:uid="{91B6662A-D3CE-44FA-B5D4-806DC5BCFBD5}"/>
    <cellStyle name="Normal 10 3 2 5 3" xfId="315" xr:uid="{B9629827-75EB-4798-8BAD-237A45FBE62F}"/>
    <cellStyle name="Normal 10 3 2 5 3 2" xfId="6462" xr:uid="{3B6831CC-8411-4D8F-998A-A14ACEC3B812}"/>
    <cellStyle name="Normal 10 3 2 5 4" xfId="316" xr:uid="{9A048845-7DA6-45F4-8F9D-181973E183ED}"/>
    <cellStyle name="Normal 10 3 2 6" xfId="317" xr:uid="{B411F34C-B253-416C-A0CD-64B2C4F46C71}"/>
    <cellStyle name="Normal 10 3 2 6 2" xfId="318" xr:uid="{3F25AC12-01DC-4C1F-9BDC-4B51473A7140}"/>
    <cellStyle name="Normal 10 3 2 6 3" xfId="319" xr:uid="{280D69DD-38C3-4AFB-ABC6-9677F9F8C0A8}"/>
    <cellStyle name="Normal 10 3 2 6 4" xfId="320" xr:uid="{4519DA27-CE66-4E2F-B179-914FAC1D2DAE}"/>
    <cellStyle name="Normal 10 3 2 7" xfId="321" xr:uid="{C48FB370-0057-493C-8D37-13997F6E2B50}"/>
    <cellStyle name="Normal 10 3 2 7 2" xfId="6463" xr:uid="{BF8E9D60-029A-4E7C-81D7-1D538DC762FB}"/>
    <cellStyle name="Normal 10 3 2 8" xfId="322" xr:uid="{8C378A6F-56E8-41CB-95C5-6B37566A5F6F}"/>
    <cellStyle name="Normal 10 3 2 9" xfId="323" xr:uid="{94EA43BF-D4DC-4E33-A80F-211287EE9503}"/>
    <cellStyle name="Normal 10 3 3" xfId="324" xr:uid="{B9DA0DC3-E6C6-48B9-931A-1AD24A31FAF5}"/>
    <cellStyle name="Normal 10 3 3 2" xfId="325" xr:uid="{A835343F-9987-496B-8DBB-A20CC74B16D3}"/>
    <cellStyle name="Normal 10 3 3 2 2" xfId="326" xr:uid="{9A77B245-6858-4088-96ED-1691C71D0685}"/>
    <cellStyle name="Normal 10 3 3 2 2 2" xfId="327" xr:uid="{1CA1B3AB-AAA3-457D-961B-8A79930D96FA}"/>
    <cellStyle name="Normal 10 3 3 2 2 2 2" xfId="3824" xr:uid="{A6A1AD39-664B-4F94-88DC-D0FF9B587CEF}"/>
    <cellStyle name="Normal 10 3 3 2 2 2 2 2" xfId="4704" xr:uid="{6CD0FBA2-8C69-45EF-92E0-79AD6CD6F1FE}"/>
    <cellStyle name="Normal 10 3 3 2 2 2 3" xfId="4705" xr:uid="{69BB8346-1F33-4618-B433-6E4661BD30EA}"/>
    <cellStyle name="Normal 10 3 3 2 2 3" xfId="328" xr:uid="{DA47C0FC-7DA6-48D9-B483-F1742D432B7D}"/>
    <cellStyle name="Normal 10 3 3 2 2 3 2" xfId="4706" xr:uid="{A0F2F20D-B106-4945-9E2F-017F2A1DE782}"/>
    <cellStyle name="Normal 10 3 3 2 2 4" xfId="329" xr:uid="{8945061D-ED48-4BD9-AFEA-1D237F688049}"/>
    <cellStyle name="Normal 10 3 3 2 3" xfId="330" xr:uid="{A67ED208-71C1-4908-B522-808FB6809261}"/>
    <cellStyle name="Normal 10 3 3 2 3 2" xfId="331" xr:uid="{F7DD199A-2242-4835-BBF6-75CB486C86BA}"/>
    <cellStyle name="Normal 10 3 3 2 3 2 2" xfId="4707" xr:uid="{070DDC39-BE6B-4E9C-B830-DCC6FD2FDA40}"/>
    <cellStyle name="Normal 10 3 3 2 3 3" xfId="332" xr:uid="{37897B58-6532-45BA-8BF3-4A398043BDCC}"/>
    <cellStyle name="Normal 10 3 3 2 3 4" xfId="333" xr:uid="{568F5D52-3D13-4788-A65B-09D592DB9EF7}"/>
    <cellStyle name="Normal 10 3 3 2 4" xfId="334" xr:uid="{A83D5FA1-A293-44CC-96A3-3556B4599C75}"/>
    <cellStyle name="Normal 10 3 3 2 4 2" xfId="4708" xr:uid="{07297A43-48C5-4737-ADD4-5B3C97D283F7}"/>
    <cellStyle name="Normal 10 3 3 2 5" xfId="335" xr:uid="{451CD523-0742-4554-B706-FDF0236FA3F1}"/>
    <cellStyle name="Normal 10 3 3 2 6" xfId="336" xr:uid="{D9A800E5-6C16-4165-9885-D180FAFD31C2}"/>
    <cellStyle name="Normal 10 3 3 3" xfId="337" xr:uid="{FD154109-DB67-4950-83C4-168CBBF3996B}"/>
    <cellStyle name="Normal 10 3 3 3 2" xfId="338" xr:uid="{142D7898-BC91-4BCD-9396-6E6136932C19}"/>
    <cellStyle name="Normal 10 3 3 3 2 2" xfId="339" xr:uid="{F0596E57-9A87-4E39-AE5E-CB876B0D9C9B}"/>
    <cellStyle name="Normal 10 3 3 3 2 2 2" xfId="4709" xr:uid="{EA5AFE2A-3032-46C3-9728-498CE516259F}"/>
    <cellStyle name="Normal 10 3 3 3 2 3" xfId="340" xr:uid="{30C6B647-A202-49F8-892A-AC3DEE981431}"/>
    <cellStyle name="Normal 10 3 3 3 2 4" xfId="341" xr:uid="{A1B343D9-BA83-477E-B060-B75783C99A10}"/>
    <cellStyle name="Normal 10 3 3 3 3" xfId="342" xr:uid="{9C3C7580-0C58-49F2-8CC7-730AF9A9F05A}"/>
    <cellStyle name="Normal 10 3 3 3 3 2" xfId="4710" xr:uid="{2E19AC20-26D5-4D5A-B844-A39FECAFC45F}"/>
    <cellStyle name="Normal 10 3 3 3 4" xfId="343" xr:uid="{75519DFC-9AE5-45C0-B0D6-89EE62916B1B}"/>
    <cellStyle name="Normal 10 3 3 3 5" xfId="344" xr:uid="{6E40DAC1-5BBE-40F9-A528-AD55AD9E0807}"/>
    <cellStyle name="Normal 10 3 3 4" xfId="345" xr:uid="{3ED5367D-7B92-40A8-BD13-6E8F28A86D6F}"/>
    <cellStyle name="Normal 10 3 3 4 2" xfId="346" xr:uid="{A34BAA46-C4F9-4D90-8106-62A799F52C91}"/>
    <cellStyle name="Normal 10 3 3 4 2 2" xfId="4711" xr:uid="{7733E321-2897-4EC0-93AE-94E02CE3D88B}"/>
    <cellStyle name="Normal 10 3 3 4 3" xfId="347" xr:uid="{CC97FFC0-8446-4503-B3D4-BF9A5AB362B1}"/>
    <cellStyle name="Normal 10 3 3 4 4" xfId="348" xr:uid="{77CEB3C1-3E3D-45F6-AF6E-345DC89B694A}"/>
    <cellStyle name="Normal 10 3 3 5" xfId="349" xr:uid="{B458FE46-A577-431C-AE50-9FDD20D98FA1}"/>
    <cellStyle name="Normal 10 3 3 5 2" xfId="350" xr:uid="{061B8C5F-355C-43B1-997F-C5051B7DDFCB}"/>
    <cellStyle name="Normal 10 3 3 5 3" xfId="351" xr:uid="{673ECAE7-97D2-43F3-967E-5E0B1A06AC83}"/>
    <cellStyle name="Normal 10 3 3 5 4" xfId="352" xr:uid="{7AD41F1C-EDB5-49D6-B5E6-2831391AA28C}"/>
    <cellStyle name="Normal 10 3 3 6" xfId="353" xr:uid="{C8E5CE2F-F5E5-4326-8DA4-E7AAAB2F8EF6}"/>
    <cellStyle name="Normal 10 3 3 7" xfId="354" xr:uid="{21B53440-BDE4-4485-AA6F-E61F4638E599}"/>
    <cellStyle name="Normal 10 3 3 8" xfId="355" xr:uid="{68546115-C625-4828-B36D-D00FE230AAC2}"/>
    <cellStyle name="Normal 10 3 4" xfId="356" xr:uid="{2E90FBD0-EFCC-457D-95C6-8A069BF25A37}"/>
    <cellStyle name="Normal 10 3 4 2" xfId="357" xr:uid="{C2AF6158-B725-469A-99CC-D0A4A30487C1}"/>
    <cellStyle name="Normal 10 3 4 2 2" xfId="358" xr:uid="{27249A5D-83D8-49D4-BA87-C487EF289078}"/>
    <cellStyle name="Normal 10 3 4 2 2 2" xfId="359" xr:uid="{E14887FB-4CC1-42A9-8F07-74ABA4A4EBFC}"/>
    <cellStyle name="Normal 10 3 4 2 2 2 2" xfId="3825" xr:uid="{3B4AEA4E-644D-4A1B-9DE8-E980334E30C4}"/>
    <cellStyle name="Normal 10 3 4 2 2 3" xfId="360" xr:uid="{371541EE-A98F-4B3E-9D8D-95769197E97C}"/>
    <cellStyle name="Normal 10 3 4 2 2 3 2" xfId="6464" xr:uid="{DFEE0321-2916-42DB-AF5E-AEBB860EB4D2}"/>
    <cellStyle name="Normal 10 3 4 2 2 4" xfId="361" xr:uid="{1F854754-3C95-43DD-B788-903C09071C88}"/>
    <cellStyle name="Normal 10 3 4 2 3" xfId="362" xr:uid="{684FC1AB-49F7-4BF9-9033-4CB063CD67E3}"/>
    <cellStyle name="Normal 10 3 4 2 3 2" xfId="3826" xr:uid="{EE898C2C-B5E4-4380-8651-0C1A73F0BEA0}"/>
    <cellStyle name="Normal 10 3 4 2 4" xfId="363" xr:uid="{72AA7D30-CBFE-44DA-BFE6-A3EB7761D135}"/>
    <cellStyle name="Normal 10 3 4 2 4 2" xfId="6465" xr:uid="{403EE30C-5DDC-4AB5-8DCB-987EBAE8B5D1}"/>
    <cellStyle name="Normal 10 3 4 2 5" xfId="364" xr:uid="{F53CDA64-6C6B-4ED4-9E4E-710A985F726A}"/>
    <cellStyle name="Normal 10 3 4 3" xfId="365" xr:uid="{7757E5E8-6E79-47D2-ABC0-5485398D10C7}"/>
    <cellStyle name="Normal 10 3 4 3 2" xfId="366" xr:uid="{BB218FE8-8D1A-4731-9D03-A961C9357ED8}"/>
    <cellStyle name="Normal 10 3 4 3 2 2" xfId="3827" xr:uid="{9A6315FD-FBDF-4E6F-A1EA-2A014789EC8E}"/>
    <cellStyle name="Normal 10 3 4 3 3" xfId="367" xr:uid="{C1BCD712-1EE9-47AC-A262-B27598463D78}"/>
    <cellStyle name="Normal 10 3 4 3 3 2" xfId="6466" xr:uid="{06C9AD68-5C0F-42AB-8FE6-B781324C1CE7}"/>
    <cellStyle name="Normal 10 3 4 3 4" xfId="368" xr:uid="{7B0DF843-D1ED-43C6-A76E-BD4F990C7FB0}"/>
    <cellStyle name="Normal 10 3 4 4" xfId="369" xr:uid="{35134DA1-8A9B-4908-B9D9-B6700961CDBF}"/>
    <cellStyle name="Normal 10 3 4 4 2" xfId="370" xr:uid="{44305B25-D3B0-42BC-8D46-D5ED346032F1}"/>
    <cellStyle name="Normal 10 3 4 4 3" xfId="371" xr:uid="{E6BAA6F6-1DF8-4FA2-8907-F62903B71809}"/>
    <cellStyle name="Normal 10 3 4 4 4" xfId="372" xr:uid="{0F39B8F0-AE71-4F40-BDBD-DCC665F88145}"/>
    <cellStyle name="Normal 10 3 4 5" xfId="373" xr:uid="{B6664AE6-88A0-4B3C-B053-DBE3CAA359F3}"/>
    <cellStyle name="Normal 10 3 4 5 2" xfId="6467" xr:uid="{C3CEC4AC-5137-43D9-8F6A-9F9370FA9C0C}"/>
    <cellStyle name="Normal 10 3 4 6" xfId="374" xr:uid="{28E44771-B49F-48C2-AE35-5FC76A415D0C}"/>
    <cellStyle name="Normal 10 3 4 7" xfId="375" xr:uid="{92913621-6A76-4B28-B794-37889D288615}"/>
    <cellStyle name="Normal 10 3 5" xfId="376" xr:uid="{FF570837-CBB0-4096-9A03-8D0D12225F59}"/>
    <cellStyle name="Normal 10 3 5 2" xfId="377" xr:uid="{59BAE312-1243-40A1-85F5-7868CBE5B28A}"/>
    <cellStyle name="Normal 10 3 5 2 2" xfId="378" xr:uid="{47F99D2B-FF53-43A4-84E8-12152638BC16}"/>
    <cellStyle name="Normal 10 3 5 2 2 2" xfId="3828" xr:uid="{626AD352-B504-4BEB-B4E4-D840632342EB}"/>
    <cellStyle name="Normal 10 3 5 2 3" xfId="379" xr:uid="{7CF8CBE5-2F08-4342-BD29-4CAEB640075F}"/>
    <cellStyle name="Normal 10 3 5 2 3 2" xfId="6468" xr:uid="{344BB148-79EA-43C4-84EA-D5EC614E9BEC}"/>
    <cellStyle name="Normal 10 3 5 2 4" xfId="380" xr:uid="{3497079C-5437-4701-88B4-648F395D557F}"/>
    <cellStyle name="Normal 10 3 5 3" xfId="381" xr:uid="{324C3EC3-4F88-4720-9941-8C5802A10732}"/>
    <cellStyle name="Normal 10 3 5 3 2" xfId="382" xr:uid="{B36C6D5A-C852-48FD-B761-134C1FA6CAA5}"/>
    <cellStyle name="Normal 10 3 5 3 3" xfId="383" xr:uid="{F342B951-6B89-4F64-9702-7E966070CFED}"/>
    <cellStyle name="Normal 10 3 5 3 4" xfId="384" xr:uid="{ABEBD664-4A4C-46C3-81AB-6D137B97E6E4}"/>
    <cellStyle name="Normal 10 3 5 4" xfId="385" xr:uid="{29F4974D-B8F2-48C6-9A7B-21017DCCA5FB}"/>
    <cellStyle name="Normal 10 3 5 4 2" xfId="6469" xr:uid="{203D68FD-96E7-4FB1-8710-EA7DAA1A5E2E}"/>
    <cellStyle name="Normal 10 3 5 5" xfId="386" xr:uid="{4D53D4DC-CE89-483F-8279-35A8E9753FD1}"/>
    <cellStyle name="Normal 10 3 5 6" xfId="387" xr:uid="{A324F630-4941-489E-96CE-E3B7770AA9DA}"/>
    <cellStyle name="Normal 10 3 6" xfId="388" xr:uid="{5A119D5A-D3B5-43C9-8B29-B1F1AEBFE773}"/>
    <cellStyle name="Normal 10 3 6 2" xfId="389" xr:uid="{185F0341-DE39-4444-900B-72081CEC3C5C}"/>
    <cellStyle name="Normal 10 3 6 2 2" xfId="390" xr:uid="{A6171F00-0886-4AA9-B598-3783D41FB94D}"/>
    <cellStyle name="Normal 10 3 6 2 3" xfId="391" xr:uid="{7F794682-7D92-4CB4-A8CF-83BCA4862B5E}"/>
    <cellStyle name="Normal 10 3 6 2 4" xfId="392" xr:uid="{A340118B-6F3C-4D94-8192-48373E4AA883}"/>
    <cellStyle name="Normal 10 3 6 3" xfId="393" xr:uid="{456CA8C5-0355-4B70-97C2-222AF94F266D}"/>
    <cellStyle name="Normal 10 3 6 3 2" xfId="6470" xr:uid="{8FC3E1E5-4CE2-4179-9356-908115C38235}"/>
    <cellStyle name="Normal 10 3 6 4" xfId="394" xr:uid="{AB5D80EF-C9CD-44C5-B85E-223401E57BEA}"/>
    <cellStyle name="Normal 10 3 6 5" xfId="395" xr:uid="{F2996F16-7F2C-4204-A702-B1DCA4AC68FF}"/>
    <cellStyle name="Normal 10 3 7" xfId="396" xr:uid="{E9576F14-3F0F-47AA-A1F3-4DF24B559BFE}"/>
    <cellStyle name="Normal 10 3 7 2" xfId="397" xr:uid="{5AFCDAD5-D59F-4FF4-BE12-9770C07427AD}"/>
    <cellStyle name="Normal 10 3 7 3" xfId="398" xr:uid="{8E1823F1-847A-4C13-831B-A0D542CAC5CE}"/>
    <cellStyle name="Normal 10 3 7 4" xfId="399" xr:uid="{E68B9550-66A4-413F-BDF6-B40BC1015F10}"/>
    <cellStyle name="Normal 10 3 8" xfId="400" xr:uid="{411F892B-7926-4241-B3DC-804F0596D43B}"/>
    <cellStyle name="Normal 10 3 8 2" xfId="401" xr:uid="{8F9190DB-8C93-406B-81D6-05F59F5B7A2C}"/>
    <cellStyle name="Normal 10 3 8 3" xfId="402" xr:uid="{227EBC90-8ECE-4350-AB60-585F8A0CF375}"/>
    <cellStyle name="Normal 10 3 8 4" xfId="403" xr:uid="{6E523D73-05FA-4D17-B567-BC8FA28ED16F}"/>
    <cellStyle name="Normal 10 3 9" xfId="404" xr:uid="{7278A46F-93C5-48BA-ABF6-1049D3C45FFD}"/>
    <cellStyle name="Normal 10 4" xfId="405" xr:uid="{E2D6633C-FE27-4D10-8655-DCA68F775224}"/>
    <cellStyle name="Normal 10 4 10" xfId="406" xr:uid="{1B5E2F32-777F-4DD6-AD39-2AF6E247689D}"/>
    <cellStyle name="Normal 10 4 11" xfId="407" xr:uid="{963D5844-EC24-4215-B604-9E6104D8E27A}"/>
    <cellStyle name="Normal 10 4 2" xfId="408" xr:uid="{B14C2717-6CC9-4648-86E3-ECC833D1FCBE}"/>
    <cellStyle name="Normal 10 4 2 2" xfId="409" xr:uid="{D11CF3A6-E014-42D8-A0B2-16B0D2964382}"/>
    <cellStyle name="Normal 10 4 2 2 2" xfId="410" xr:uid="{A4E8AE61-6845-49B6-9681-88CBEED96841}"/>
    <cellStyle name="Normal 10 4 2 2 2 2" xfId="411" xr:uid="{32F2D043-A371-4538-9F36-823E0DFF1809}"/>
    <cellStyle name="Normal 10 4 2 2 2 2 2" xfId="412" xr:uid="{DBCF230C-5EA4-49B1-8AD4-762C9A52E3FF}"/>
    <cellStyle name="Normal 10 4 2 2 2 2 3" xfId="413" xr:uid="{F979CEFC-11D0-4ADF-933D-E25A37F1D572}"/>
    <cellStyle name="Normal 10 4 2 2 2 2 4" xfId="414" xr:uid="{8B624BDA-C08B-4EE6-B06C-3CA8CBFF9865}"/>
    <cellStyle name="Normal 10 4 2 2 2 3" xfId="415" xr:uid="{9C2519C3-F1BA-4263-8388-45BE2E78F67B}"/>
    <cellStyle name="Normal 10 4 2 2 2 3 2" xfId="416" xr:uid="{AE3570B8-BD45-4B72-8BE6-8DAA11247E98}"/>
    <cellStyle name="Normal 10 4 2 2 2 3 3" xfId="417" xr:uid="{69E32F71-A182-4195-8C14-02E089004060}"/>
    <cellStyle name="Normal 10 4 2 2 2 3 4" xfId="418" xr:uid="{4886F139-DD9B-41E2-BBD6-6016A6351B71}"/>
    <cellStyle name="Normal 10 4 2 2 2 4" xfId="419" xr:uid="{7791D4F1-CD05-4D8A-9BEB-783499045D54}"/>
    <cellStyle name="Normal 10 4 2 2 2 5" xfId="420" xr:uid="{4BAD95F8-B904-437E-A05B-754984AEB1D1}"/>
    <cellStyle name="Normal 10 4 2 2 2 6" xfId="421" xr:uid="{57D369AA-1AA2-4DBF-B3F1-8D36DD48E7F8}"/>
    <cellStyle name="Normal 10 4 2 2 3" xfId="422" xr:uid="{DBC18A4C-AFAF-44CF-982E-FB7E9063DF5F}"/>
    <cellStyle name="Normal 10 4 2 2 3 2" xfId="423" xr:uid="{5EFECDAF-F295-4BB7-AA76-1DFE014D8977}"/>
    <cellStyle name="Normal 10 4 2 2 3 2 2" xfId="424" xr:uid="{F3C07F0B-5528-41AE-B22F-28B6E6F6F977}"/>
    <cellStyle name="Normal 10 4 2 2 3 2 3" xfId="425" xr:uid="{4F30B4CA-D8A7-4DC8-93F9-0448D8831D0F}"/>
    <cellStyle name="Normal 10 4 2 2 3 2 4" xfId="426" xr:uid="{0868E1FB-15BD-4675-A60A-2116D6FC982B}"/>
    <cellStyle name="Normal 10 4 2 2 3 3" xfId="427" xr:uid="{4105A276-1F51-4A9A-A4D6-F0E07F187490}"/>
    <cellStyle name="Normal 10 4 2 2 3 4" xfId="428" xr:uid="{17163CDE-C5A3-4FEB-9D03-A05AC933BED8}"/>
    <cellStyle name="Normal 10 4 2 2 3 5" xfId="429" xr:uid="{B27BBB73-9517-4F35-A6DF-6B7C2C88A864}"/>
    <cellStyle name="Normal 10 4 2 2 4" xfId="430" xr:uid="{BB52F073-691B-4AA9-B8CC-C1C5842D9D16}"/>
    <cellStyle name="Normal 10 4 2 2 4 2" xfId="431" xr:uid="{B12A9ECC-0D2A-46D3-ACD7-7C4A2E3308AC}"/>
    <cellStyle name="Normal 10 4 2 2 4 3" xfId="432" xr:uid="{8E9EA5C4-A088-4695-B3F7-4DE952695EF1}"/>
    <cellStyle name="Normal 10 4 2 2 4 4" xfId="433" xr:uid="{728D4B5A-F263-4E67-9D2D-ABA909FE5C66}"/>
    <cellStyle name="Normal 10 4 2 2 5" xfId="434" xr:uid="{FDEA22AC-5C1B-4013-A0F0-52CD8E71DA6F}"/>
    <cellStyle name="Normal 10 4 2 2 5 2" xfId="435" xr:uid="{2F22977D-22A2-4FE6-944D-6002A3998788}"/>
    <cellStyle name="Normal 10 4 2 2 5 3" xfId="436" xr:uid="{51345B02-4DC0-4F01-B693-300E68A24BB6}"/>
    <cellStyle name="Normal 10 4 2 2 5 4" xfId="437" xr:uid="{1EC76D4A-BD5B-493A-8B73-49DE5BD392CB}"/>
    <cellStyle name="Normal 10 4 2 2 6" xfId="438" xr:uid="{3B9003F1-06A0-4E0D-A6AB-BCB57A4B5BF7}"/>
    <cellStyle name="Normal 10 4 2 2 7" xfId="439" xr:uid="{DC9F44E8-5951-4B73-9530-152798E66392}"/>
    <cellStyle name="Normal 10 4 2 2 8" xfId="440" xr:uid="{8E6C830A-6AEF-455D-BF58-81483D43C62C}"/>
    <cellStyle name="Normal 10 4 2 3" xfId="441" xr:uid="{08C2EE96-5DFE-42DF-88A3-892A40F25F4F}"/>
    <cellStyle name="Normal 10 4 2 3 2" xfId="442" xr:uid="{8AE8B76D-8444-4CF2-B90A-6EB82378C7FD}"/>
    <cellStyle name="Normal 10 4 2 3 2 2" xfId="443" xr:uid="{DA2D52DF-0956-4578-90F8-B6A473188769}"/>
    <cellStyle name="Normal 10 4 2 3 2 3" xfId="444" xr:uid="{A539944D-DA21-48A5-8AFF-71926801F686}"/>
    <cellStyle name="Normal 10 4 2 3 2 4" xfId="445" xr:uid="{1009F7D8-3043-4B45-BA77-BE6EC803B891}"/>
    <cellStyle name="Normal 10 4 2 3 3" xfId="446" xr:uid="{6FCBCF0E-9503-4FDA-9906-F7F3D3DB5129}"/>
    <cellStyle name="Normal 10 4 2 3 3 2" xfId="447" xr:uid="{2CB10962-AA66-4BE8-9A49-9CA3CDBEBFD5}"/>
    <cellStyle name="Normal 10 4 2 3 3 3" xfId="448" xr:uid="{DDBB54F7-9C0F-4522-A043-08F6342A6EA7}"/>
    <cellStyle name="Normal 10 4 2 3 3 4" xfId="449" xr:uid="{C0D51278-7059-435F-9D73-F0F54FDB7681}"/>
    <cellStyle name="Normal 10 4 2 3 4" xfId="450" xr:uid="{15980300-4C9C-45E0-AB3D-9D57F795D079}"/>
    <cellStyle name="Normal 10 4 2 3 5" xfId="451" xr:uid="{082BE84A-400B-45FB-85C9-30D3C1B5E276}"/>
    <cellStyle name="Normal 10 4 2 3 6" xfId="452" xr:uid="{623077A0-75DA-4BB2-ABCD-041B142BA681}"/>
    <cellStyle name="Normal 10 4 2 4" xfId="453" xr:uid="{ACF4818A-DB56-493C-ACCE-DD92A3949E15}"/>
    <cellStyle name="Normal 10 4 2 4 2" xfId="454" xr:uid="{E4420BF5-3B8E-4588-9DA6-C89ACC9C70DD}"/>
    <cellStyle name="Normal 10 4 2 4 2 2" xfId="455" xr:uid="{24F54C03-A76B-498F-AFBA-74E88F4DB4FC}"/>
    <cellStyle name="Normal 10 4 2 4 2 3" xfId="456" xr:uid="{3C4E8252-4818-4BBB-84F8-A61D3888E0A1}"/>
    <cellStyle name="Normal 10 4 2 4 2 4" xfId="457" xr:uid="{90FDE7E4-8A82-43DD-82DF-669696FC15C1}"/>
    <cellStyle name="Normal 10 4 2 4 3" xfId="458" xr:uid="{5F251DE2-CB70-463F-8BB5-765D058D882A}"/>
    <cellStyle name="Normal 10 4 2 4 4" xfId="459" xr:uid="{AC1ABA1F-9AAC-4184-AB66-551A07388A1C}"/>
    <cellStyle name="Normal 10 4 2 4 5" xfId="460" xr:uid="{25DC8C9F-B2F0-45A6-8139-94B603A5E994}"/>
    <cellStyle name="Normal 10 4 2 5" xfId="461" xr:uid="{D46C326F-AFA0-4EE9-9D9B-3F2F28F63928}"/>
    <cellStyle name="Normal 10 4 2 5 2" xfId="462" xr:uid="{BC415251-B088-4559-A905-4E646CB586FB}"/>
    <cellStyle name="Normal 10 4 2 5 3" xfId="463" xr:uid="{97C60352-EECD-4B44-B009-EAEA9148432B}"/>
    <cellStyle name="Normal 10 4 2 5 4" xfId="464" xr:uid="{990D92EB-AFE2-4C36-8B06-7A937ED50E78}"/>
    <cellStyle name="Normal 10 4 2 6" xfId="465" xr:uid="{2CE64B05-ED03-4A2E-B555-87E3B11FFFAA}"/>
    <cellStyle name="Normal 10 4 2 6 2" xfId="466" xr:uid="{7CF85DE9-B30F-4F4A-9A7A-7CB999871850}"/>
    <cellStyle name="Normal 10 4 2 6 3" xfId="467" xr:uid="{E2A7D37F-AA85-46EA-977E-5C1FD62AD0E6}"/>
    <cellStyle name="Normal 10 4 2 6 4" xfId="468" xr:uid="{BD21B5A1-A6E8-4D81-8C8D-4E0B0DF32F85}"/>
    <cellStyle name="Normal 10 4 2 7" xfId="469" xr:uid="{F335C896-49D2-4D66-9846-5F098D1A8A11}"/>
    <cellStyle name="Normal 10 4 2 8" xfId="470" xr:uid="{14564FFE-AA1D-42E4-BED7-71EC9710B97C}"/>
    <cellStyle name="Normal 10 4 2 9" xfId="471" xr:uid="{15749EE5-7FD5-40BD-A0D8-3FA747732DBE}"/>
    <cellStyle name="Normal 10 4 3" xfId="472" xr:uid="{7746E00E-3E00-4574-B1A6-0D1FA4BC91A9}"/>
    <cellStyle name="Normal 10 4 3 2" xfId="473" xr:uid="{5C00D41E-7FAE-48FD-BC62-578CB25E4685}"/>
    <cellStyle name="Normal 10 4 3 2 2" xfId="474" xr:uid="{AECF7C84-29BB-4FC8-A179-08BC013F3C48}"/>
    <cellStyle name="Normal 10 4 3 2 2 2" xfId="475" xr:uid="{641F7080-0EDA-44F8-A79A-BE5D385367F5}"/>
    <cellStyle name="Normal 10 4 3 2 2 2 2" xfId="3829" xr:uid="{64E4947D-E988-4ACA-B080-292078DFDC1F}"/>
    <cellStyle name="Normal 10 4 3 2 2 3" xfId="476" xr:uid="{AD18D5F6-1DAC-448B-9DDE-06930EDE0F46}"/>
    <cellStyle name="Normal 10 4 3 2 2 3 2" xfId="6471" xr:uid="{D29146C5-CAEC-462E-B85A-FC00233D9A36}"/>
    <cellStyle name="Normal 10 4 3 2 2 4" xfId="477" xr:uid="{018AA324-B674-438E-94E8-68E3DD60DC18}"/>
    <cellStyle name="Normal 10 4 3 2 3" xfId="478" xr:uid="{B2CD8227-C9AD-48A3-975A-5BF989520D95}"/>
    <cellStyle name="Normal 10 4 3 2 3 2" xfId="479" xr:uid="{23D32676-B192-4654-8B5F-AFF7690E343E}"/>
    <cellStyle name="Normal 10 4 3 2 3 3" xfId="480" xr:uid="{F7C63316-E61B-447D-AC0C-6E2DD560860F}"/>
    <cellStyle name="Normal 10 4 3 2 3 4" xfId="481" xr:uid="{713D551E-3840-4DD0-A55A-BA74A283D868}"/>
    <cellStyle name="Normal 10 4 3 2 4" xfId="482" xr:uid="{873B7909-51D3-42BD-BEF5-B32626651C55}"/>
    <cellStyle name="Normal 10 4 3 2 4 2" xfId="6472" xr:uid="{C1D3DD7F-CF53-480C-A4E1-0BBF834FB826}"/>
    <cellStyle name="Normal 10 4 3 2 5" xfId="483" xr:uid="{B7D1CC14-5346-47A2-96A2-6632E73FD9C4}"/>
    <cellStyle name="Normal 10 4 3 2 6" xfId="484" xr:uid="{068FFC52-0F67-4E3A-9FB7-EB2F99418639}"/>
    <cellStyle name="Normal 10 4 3 3" xfId="485" xr:uid="{F0A78DBB-F7E1-4FA5-9268-94959BE187D8}"/>
    <cellStyle name="Normal 10 4 3 3 2" xfId="486" xr:uid="{319AC59A-1E99-4650-8789-4A69BBCC9720}"/>
    <cellStyle name="Normal 10 4 3 3 2 2" xfId="487" xr:uid="{9318EFD2-3A2B-4B81-BC34-19B83970367C}"/>
    <cellStyle name="Normal 10 4 3 3 2 3" xfId="488" xr:uid="{F94B5E24-DDBC-4ACC-A29D-5BF2F7FA6A37}"/>
    <cellStyle name="Normal 10 4 3 3 2 4" xfId="489" xr:uid="{9DA1C1C6-940D-40F0-B519-3787B32D210D}"/>
    <cellStyle name="Normal 10 4 3 3 3" xfId="490" xr:uid="{D5383C5C-59BB-44D4-8374-483EA1784D88}"/>
    <cellStyle name="Normal 10 4 3 3 3 2" xfId="6473" xr:uid="{F90D9E83-6731-4A90-A4FA-72EF34B92C8F}"/>
    <cellStyle name="Normal 10 4 3 3 4" xfId="491" xr:uid="{7548C7F4-CD3C-4007-8937-F0400D25F591}"/>
    <cellStyle name="Normal 10 4 3 3 5" xfId="492" xr:uid="{2DCF3EE3-CD80-48DB-92E6-9921C1003523}"/>
    <cellStyle name="Normal 10 4 3 4" xfId="493" xr:uid="{594F2DCE-6559-44E2-91D6-5EA57F7951AB}"/>
    <cellStyle name="Normal 10 4 3 4 2" xfId="494" xr:uid="{821DF3D8-ECF4-4DE4-891E-127B9F4D82E1}"/>
    <cellStyle name="Normal 10 4 3 4 3" xfId="495" xr:uid="{2B92D64E-C509-46F9-B748-1B6F184C4466}"/>
    <cellStyle name="Normal 10 4 3 4 4" xfId="496" xr:uid="{1C097100-EA65-4547-8B7D-AE7070419812}"/>
    <cellStyle name="Normal 10 4 3 5" xfId="497" xr:uid="{EEAE3920-A988-4785-BFCB-48E153E15068}"/>
    <cellStyle name="Normal 10 4 3 5 2" xfId="498" xr:uid="{95533911-17BB-4713-81D4-42781E9D55D1}"/>
    <cellStyle name="Normal 10 4 3 5 3" xfId="499" xr:uid="{72A120B9-6848-4AF6-97DB-C366B2D004AE}"/>
    <cellStyle name="Normal 10 4 3 5 4" xfId="500" xr:uid="{B6CE4F3A-A733-4E12-97DE-B76C8A84C84A}"/>
    <cellStyle name="Normal 10 4 3 6" xfId="501" xr:uid="{603EE46B-F6C4-4F3D-AA8B-6695C8424C59}"/>
    <cellStyle name="Normal 10 4 3 7" xfId="502" xr:uid="{41550FB1-161E-4218-B7E9-6E93010F77AB}"/>
    <cellStyle name="Normal 10 4 3 8" xfId="503" xr:uid="{96E94168-A215-4E03-8EC9-D66DD1D251C8}"/>
    <cellStyle name="Normal 10 4 4" xfId="504" xr:uid="{F9089A5A-9331-4128-AD52-4EFB255F752C}"/>
    <cellStyle name="Normal 10 4 4 2" xfId="505" xr:uid="{36A24FDE-37BA-46E9-A2DE-97397799DC68}"/>
    <cellStyle name="Normal 10 4 4 2 2" xfId="506" xr:uid="{009D6572-6D45-403A-A4E1-B1DC0654F72C}"/>
    <cellStyle name="Normal 10 4 4 2 2 2" xfId="507" xr:uid="{C39C1865-3700-4D86-AE69-75DBE29D21E6}"/>
    <cellStyle name="Normal 10 4 4 2 2 3" xfId="508" xr:uid="{13842E2F-4B58-4746-A482-3908467ACBF7}"/>
    <cellStyle name="Normal 10 4 4 2 2 4" xfId="509" xr:uid="{06B9BEAC-3AFB-41FD-B394-78702B48A77D}"/>
    <cellStyle name="Normal 10 4 4 2 3" xfId="510" xr:uid="{03ED2DFB-7720-45A4-83DB-9E7D4A177A3C}"/>
    <cellStyle name="Normal 10 4 4 2 3 2" xfId="6474" xr:uid="{3BAA1966-39C9-42C2-9554-D9B5CEDB328D}"/>
    <cellStyle name="Normal 10 4 4 2 4" xfId="511" xr:uid="{716FE912-99A4-4E10-B2A8-D01F43DB8D63}"/>
    <cellStyle name="Normal 10 4 4 2 5" xfId="512" xr:uid="{453432A7-75C9-4946-81F6-EA98ABA7E5F1}"/>
    <cellStyle name="Normal 10 4 4 3" xfId="513" xr:uid="{9227EE86-723F-49B2-87E8-D354E90D343A}"/>
    <cellStyle name="Normal 10 4 4 3 2" xfId="514" xr:uid="{B96098D4-8050-4CEB-B2EF-5863D4F45740}"/>
    <cellStyle name="Normal 10 4 4 3 3" xfId="515" xr:uid="{A40E3236-022E-41E4-911F-4315EEADC690}"/>
    <cellStyle name="Normal 10 4 4 3 4" xfId="516" xr:uid="{38F4C177-AF24-4077-A5E7-90D591B00ED8}"/>
    <cellStyle name="Normal 10 4 4 4" xfId="517" xr:uid="{F57BCB31-D19B-414E-85FD-92BD9052314F}"/>
    <cellStyle name="Normal 10 4 4 4 2" xfId="518" xr:uid="{4739BF10-424C-49EB-BE25-FFBE5827970B}"/>
    <cellStyle name="Normal 10 4 4 4 3" xfId="519" xr:uid="{CE422456-018F-4AFF-A887-417D6BFAA0AA}"/>
    <cellStyle name="Normal 10 4 4 4 4" xfId="520" xr:uid="{094AA1ED-1B03-4E91-A196-DC6EA250A12F}"/>
    <cellStyle name="Normal 10 4 4 5" xfId="521" xr:uid="{C464AA36-CE7A-425A-98F7-CE527177E460}"/>
    <cellStyle name="Normal 10 4 4 6" xfId="522" xr:uid="{2654C8F9-631D-4284-AE4D-86FBE8B9B9E2}"/>
    <cellStyle name="Normal 10 4 4 7" xfId="523" xr:uid="{F59D2D4A-B3A2-42EA-9972-E71903909A6D}"/>
    <cellStyle name="Normal 10 4 5" xfId="524" xr:uid="{17534A9D-85D8-4243-A06D-37EA0CF77FC3}"/>
    <cellStyle name="Normal 10 4 5 2" xfId="525" xr:uid="{D65A76C6-C36D-495F-A4B6-B3F660A9C955}"/>
    <cellStyle name="Normal 10 4 5 2 2" xfId="526" xr:uid="{CEC311CC-2FF9-4D0E-97FB-20A2AD14CD24}"/>
    <cellStyle name="Normal 10 4 5 2 3" xfId="527" xr:uid="{1F7D2F55-1F4E-47A4-89A6-A84952D1BD19}"/>
    <cellStyle name="Normal 10 4 5 2 4" xfId="528" xr:uid="{AC712D07-06C8-4918-9F40-3B91C436F110}"/>
    <cellStyle name="Normal 10 4 5 3" xfId="529" xr:uid="{4604AE1F-B9DC-4B9E-902F-B5425ED47A51}"/>
    <cellStyle name="Normal 10 4 5 3 2" xfId="530" xr:uid="{501447A6-D395-49C8-9685-708FB65D025D}"/>
    <cellStyle name="Normal 10 4 5 3 3" xfId="531" xr:uid="{E9178AB7-3E3E-4F31-834D-4A775AFF2098}"/>
    <cellStyle name="Normal 10 4 5 3 4" xfId="532" xr:uid="{AD068593-ABF5-4C54-8E5A-B9E865AFFDDD}"/>
    <cellStyle name="Normal 10 4 5 4" xfId="533" xr:uid="{72636064-889F-45E4-AF7A-E6AF15932D95}"/>
    <cellStyle name="Normal 10 4 5 5" xfId="534" xr:uid="{97E038C7-CD5B-4725-8EEA-6B03A47AF91B}"/>
    <cellStyle name="Normal 10 4 5 6" xfId="535" xr:uid="{0F9B58F7-AF8B-4AC2-B03A-C18E87EA30EF}"/>
    <cellStyle name="Normal 10 4 6" xfId="536" xr:uid="{1D060F60-3D0A-4CE7-A506-9BEF6B9BA2F1}"/>
    <cellStyle name="Normal 10 4 6 2" xfId="537" xr:uid="{0C36568B-D610-4DC2-8C3F-8A3E3ECD2129}"/>
    <cellStyle name="Normal 10 4 6 2 2" xfId="538" xr:uid="{47F391B0-268A-4BC4-85DC-9FBA24E17ED6}"/>
    <cellStyle name="Normal 10 4 6 2 3" xfId="539" xr:uid="{7592EAF6-96CA-428C-B771-097DF919FFEE}"/>
    <cellStyle name="Normal 10 4 6 2 4" xfId="540" xr:uid="{3CCBDE36-BCEC-41D3-9CA6-217643FA1B7E}"/>
    <cellStyle name="Normal 10 4 6 3" xfId="541" xr:uid="{19FDEDAF-ACF3-460B-9F86-BD0B62575149}"/>
    <cellStyle name="Normal 10 4 6 4" xfId="542" xr:uid="{D5C45E6F-7516-47FA-ABC3-165F2337411B}"/>
    <cellStyle name="Normal 10 4 6 5" xfId="543" xr:uid="{C6B633B0-F294-42B2-9ED5-CDA1E538692B}"/>
    <cellStyle name="Normal 10 4 7" xfId="544" xr:uid="{C09CA812-26DB-4A14-BBDF-0ADD8824B57D}"/>
    <cellStyle name="Normal 10 4 7 2" xfId="545" xr:uid="{22F03E9F-9843-4C2F-96C1-5B53E50F715F}"/>
    <cellStyle name="Normal 10 4 7 3" xfId="546" xr:uid="{CC57C821-8192-4DEB-9504-3FE29B2E9AC8}"/>
    <cellStyle name="Normal 10 4 7 4" xfId="547" xr:uid="{73FCC93A-93B8-45F2-8B90-222DE3C33113}"/>
    <cellStyle name="Normal 10 4 8" xfId="548" xr:uid="{5E39DA42-F8A9-40EB-921D-255FECC015B4}"/>
    <cellStyle name="Normal 10 4 8 2" xfId="549" xr:uid="{C2B23B36-652E-462A-A6FF-D423275B4BB8}"/>
    <cellStyle name="Normal 10 4 8 3" xfId="550" xr:uid="{EB563C84-CC9D-4419-BDD6-73B94187C4ED}"/>
    <cellStyle name="Normal 10 4 8 4" xfId="551" xr:uid="{6C6B11D9-F817-4CBE-93AC-72441F0DA61C}"/>
    <cellStyle name="Normal 10 4 9" xfId="552" xr:uid="{9292A505-0A98-4755-AF49-E392A81C24A2}"/>
    <cellStyle name="Normal 10 5" xfId="553" xr:uid="{7EBBD8B9-944B-41CC-AD46-96D5304CA9FB}"/>
    <cellStyle name="Normal 10 5 2" xfId="554" xr:uid="{F8CF78E3-72CA-4F37-942A-6B364D2EE259}"/>
    <cellStyle name="Normal 10 5 2 2" xfId="555" xr:uid="{D74545F2-0502-4DCA-84D3-02742086F14C}"/>
    <cellStyle name="Normal 10 5 2 2 2" xfId="556" xr:uid="{5DFB566C-5ED9-49E3-9ACF-B7FBCE37FA73}"/>
    <cellStyle name="Normal 10 5 2 2 2 2" xfId="557" xr:uid="{836D6D46-64E4-4F24-B13C-1654A39F5CF7}"/>
    <cellStyle name="Normal 10 5 2 2 2 3" xfId="558" xr:uid="{012C79C8-0555-4EC4-AB99-0406A4E14B84}"/>
    <cellStyle name="Normal 10 5 2 2 2 4" xfId="559" xr:uid="{A0F89EB6-AA9E-406C-A46C-F4096E73E28D}"/>
    <cellStyle name="Normal 10 5 2 2 3" xfId="560" xr:uid="{7910F886-9F7E-42EC-9E6E-835C381B451C}"/>
    <cellStyle name="Normal 10 5 2 2 3 2" xfId="561" xr:uid="{52375F39-3AC7-489B-A4F6-7A4D691F2B4B}"/>
    <cellStyle name="Normal 10 5 2 2 3 3" xfId="562" xr:uid="{C792C2F4-E86C-4D1C-8FB3-7F0587B32880}"/>
    <cellStyle name="Normal 10 5 2 2 3 4" xfId="563" xr:uid="{59DFC31D-92FB-4E24-A675-5FB816C7C16D}"/>
    <cellStyle name="Normal 10 5 2 2 4" xfId="564" xr:uid="{8E1C1D08-3732-4E20-830E-64432CA5AE66}"/>
    <cellStyle name="Normal 10 5 2 2 5" xfId="565" xr:uid="{9DAE36FE-7CB0-49E7-B9CB-9B7323CDB251}"/>
    <cellStyle name="Normal 10 5 2 2 6" xfId="566" xr:uid="{614D67FE-DC18-4030-8668-53D988A07CB7}"/>
    <cellStyle name="Normal 10 5 2 3" xfId="567" xr:uid="{89E7AD6F-E6B0-4C85-B4F1-39889FE2B452}"/>
    <cellStyle name="Normal 10 5 2 3 2" xfId="568" xr:uid="{8FA7B1F8-9F49-4D49-AAB5-D0218FECE30B}"/>
    <cellStyle name="Normal 10 5 2 3 2 2" xfId="569" xr:uid="{1EF1F204-4F1C-4FA2-9E7C-66D8F8289593}"/>
    <cellStyle name="Normal 10 5 2 3 2 3" xfId="570" xr:uid="{8B450DE8-9FFD-4233-A917-AA2B47AD04CB}"/>
    <cellStyle name="Normal 10 5 2 3 2 4" xfId="571" xr:uid="{46D96B56-A02A-4E5F-9ADF-D9AD61352858}"/>
    <cellStyle name="Normal 10 5 2 3 3" xfId="572" xr:uid="{BB88D086-C83D-4F55-9523-372B0B2BDEB4}"/>
    <cellStyle name="Normal 10 5 2 3 4" xfId="573" xr:uid="{93A119BA-0320-4D15-BE0B-D61492082460}"/>
    <cellStyle name="Normal 10 5 2 3 5" xfId="574" xr:uid="{9D6BF695-93BD-478D-9791-FA78F7493041}"/>
    <cellStyle name="Normal 10 5 2 4" xfId="575" xr:uid="{13093EEA-1440-4254-BADC-3BF5826478FF}"/>
    <cellStyle name="Normal 10 5 2 4 2" xfId="576" xr:uid="{E82F1F95-D21C-47F1-8D23-D90EB41E6A6C}"/>
    <cellStyle name="Normal 10 5 2 4 3" xfId="577" xr:uid="{936A7AC3-B8EB-4D03-9B5F-01C4B58EA782}"/>
    <cellStyle name="Normal 10 5 2 4 4" xfId="578" xr:uid="{D04DD741-3AE6-4D4B-9C26-205A6C933B31}"/>
    <cellStyle name="Normal 10 5 2 5" xfId="579" xr:uid="{DA64B796-2375-48EA-B7F9-4C9F6D284529}"/>
    <cellStyle name="Normal 10 5 2 5 2" xfId="580" xr:uid="{E5E01508-FCB4-412E-BC81-B89B35426666}"/>
    <cellStyle name="Normal 10 5 2 5 3" xfId="581" xr:uid="{0B0C4317-2F0D-4E13-A3AC-31671FBAB266}"/>
    <cellStyle name="Normal 10 5 2 5 4" xfId="582" xr:uid="{6B8F5958-1FF6-4445-B73C-245AEF9BECF1}"/>
    <cellStyle name="Normal 10 5 2 6" xfId="583" xr:uid="{1D8B4EA5-4A56-4F58-B243-2F5E1F12F71F}"/>
    <cellStyle name="Normal 10 5 2 7" xfId="584" xr:uid="{33C03600-A2D3-4EBB-A03A-F2BB228AB6CA}"/>
    <cellStyle name="Normal 10 5 2 8" xfId="585" xr:uid="{DEA6D318-537B-4118-9D16-7F6BFC247B58}"/>
    <cellStyle name="Normal 10 5 3" xfId="586" xr:uid="{D7E839DD-8D1E-467C-A6EF-ED0C20A25903}"/>
    <cellStyle name="Normal 10 5 3 2" xfId="587" xr:uid="{A05BC840-8AF0-4C21-87F9-1B4FACADB904}"/>
    <cellStyle name="Normal 10 5 3 2 2" xfId="588" xr:uid="{1CABC3B7-383D-49E6-9AA1-3F9FAB0C3716}"/>
    <cellStyle name="Normal 10 5 3 2 3" xfId="589" xr:uid="{A91003F7-1054-4A59-9254-690528A5A865}"/>
    <cellStyle name="Normal 10 5 3 2 4" xfId="590" xr:uid="{CA321E39-68C7-4E9F-AFBB-795172C87070}"/>
    <cellStyle name="Normal 10 5 3 3" xfId="591" xr:uid="{289C2D07-3C22-4037-9667-F10A8EE4935B}"/>
    <cellStyle name="Normal 10 5 3 3 2" xfId="592" xr:uid="{0E044B60-C391-4C48-9E25-3D17CB39FE63}"/>
    <cellStyle name="Normal 10 5 3 3 3" xfId="593" xr:uid="{E32B90D7-7145-43C3-8674-8DF2866E62D7}"/>
    <cellStyle name="Normal 10 5 3 3 4" xfId="594" xr:uid="{3D48CC61-40C0-4AB6-A6EF-7471FB90A64F}"/>
    <cellStyle name="Normal 10 5 3 4" xfId="595" xr:uid="{D31D764C-C7DA-4A5E-B2E5-13E4FC255E75}"/>
    <cellStyle name="Normal 10 5 3 5" xfId="596" xr:uid="{32C5FDF7-0B1C-4936-A749-B04A9399B11D}"/>
    <cellStyle name="Normal 10 5 3 6" xfId="597" xr:uid="{CE07810D-B006-4345-92BA-9D5091A99013}"/>
    <cellStyle name="Normal 10 5 4" xfId="598" xr:uid="{58811337-A28C-4F0C-88E1-472E9DFC1204}"/>
    <cellStyle name="Normal 10 5 4 2" xfId="599" xr:uid="{F20322D7-AD8E-4AD2-9CF1-542D3F4A6B64}"/>
    <cellStyle name="Normal 10 5 4 2 2" xfId="600" xr:uid="{C7EA2E6E-88C5-4BAE-8768-59FD863E134E}"/>
    <cellStyle name="Normal 10 5 4 2 3" xfId="601" xr:uid="{52E05939-2E04-4DED-81F3-5B71535185BF}"/>
    <cellStyle name="Normal 10 5 4 2 4" xfId="602" xr:uid="{9611476F-45B8-40D1-BF00-1C6680476DB0}"/>
    <cellStyle name="Normal 10 5 4 3" xfId="603" xr:uid="{EDC6362F-CA8D-4807-ABBE-655AC9964B6B}"/>
    <cellStyle name="Normal 10 5 4 4" xfId="604" xr:uid="{68375166-E24F-4CB2-930E-19BE7597E835}"/>
    <cellStyle name="Normal 10 5 4 5" xfId="605" xr:uid="{2F84911A-2581-4F37-AA40-92A220D4D906}"/>
    <cellStyle name="Normal 10 5 5" xfId="606" xr:uid="{5A3CA35C-B9CB-4FA7-9839-B96A7E8DEEF1}"/>
    <cellStyle name="Normal 10 5 5 2" xfId="607" xr:uid="{F1E283D5-F1B7-44C1-B117-EC75AED1317D}"/>
    <cellStyle name="Normal 10 5 5 3" xfId="608" xr:uid="{A40723A1-9091-4562-BA7F-B1887BF468F7}"/>
    <cellStyle name="Normal 10 5 5 4" xfId="609" xr:uid="{87250989-5A6F-4011-B8EC-EDD0E1264984}"/>
    <cellStyle name="Normal 10 5 6" xfId="610" xr:uid="{871A1A86-1334-4994-9CB8-377927ECE96A}"/>
    <cellStyle name="Normal 10 5 6 2" xfId="611" xr:uid="{93289285-8695-4AA2-A4BD-F78B83B70761}"/>
    <cellStyle name="Normal 10 5 6 3" xfId="612" xr:uid="{E4A1F90F-9B4E-4A70-AC6A-4745B5CE30AD}"/>
    <cellStyle name="Normal 10 5 6 4" xfId="613" xr:uid="{CCEF9DA5-050C-4753-9790-54C17208E78E}"/>
    <cellStyle name="Normal 10 5 7" xfId="614" xr:uid="{3ABE1490-76FF-4C29-9BFF-1173CF4B2884}"/>
    <cellStyle name="Normal 10 5 8" xfId="615" xr:uid="{E1A7B4AB-4C80-4876-A2EE-33BAF865353B}"/>
    <cellStyle name="Normal 10 5 9" xfId="616" xr:uid="{048144FB-50BA-4B5A-805A-3D043DC5637B}"/>
    <cellStyle name="Normal 10 6" xfId="617" xr:uid="{CC68A00A-E848-4FAD-B320-74B769BC9DC6}"/>
    <cellStyle name="Normal 10 6 2" xfId="618" xr:uid="{816267D7-BF2B-4C6D-8E6D-673C7A4C4F27}"/>
    <cellStyle name="Normal 10 6 2 2" xfId="619" xr:uid="{FDBFECEF-8293-4506-86C4-C618E295EC92}"/>
    <cellStyle name="Normal 10 6 2 2 2" xfId="620" xr:uid="{6E7072AF-480D-41DC-AE7B-E37849AF1C43}"/>
    <cellStyle name="Normal 10 6 2 2 2 2" xfId="3830" xr:uid="{D4508D3A-B397-4DE3-B589-6F6052BF6681}"/>
    <cellStyle name="Normal 10 6 2 2 3" xfId="621" xr:uid="{4A80D1D7-564F-49B9-B629-4F7E0997600C}"/>
    <cellStyle name="Normal 10 6 2 2 3 2" xfId="6475" xr:uid="{CED79C46-A9DF-4AE8-A2C6-A4AD0B3205BA}"/>
    <cellStyle name="Normal 10 6 2 2 4" xfId="622" xr:uid="{82AD51A7-DB0D-4E88-B656-C2C7D274EFA6}"/>
    <cellStyle name="Normal 10 6 2 3" xfId="623" xr:uid="{0C25A85A-DE31-4A8D-80D2-B2EB9ECC756F}"/>
    <cellStyle name="Normal 10 6 2 3 2" xfId="624" xr:uid="{12518B1E-CAF4-48FD-BB69-0C5290CB9839}"/>
    <cellStyle name="Normal 10 6 2 3 3" xfId="625" xr:uid="{283E08E1-EEC4-4628-A640-D8C42702DC07}"/>
    <cellStyle name="Normal 10 6 2 3 4" xfId="626" xr:uid="{5CA73972-AD55-4012-8EEE-C28BE08F6274}"/>
    <cellStyle name="Normal 10 6 2 4" xfId="627" xr:uid="{18D3ACC1-D164-40BB-B5B3-8D9D8909AB71}"/>
    <cellStyle name="Normal 10 6 2 4 2" xfId="6476" xr:uid="{4C26F592-9940-4A0C-96F4-D62EA18522E4}"/>
    <cellStyle name="Normal 10 6 2 5" xfId="628" xr:uid="{9F926261-2CD5-4FC4-BA64-29C5A72E657B}"/>
    <cellStyle name="Normal 10 6 2 6" xfId="629" xr:uid="{CA22EA88-218A-4242-8313-08AAB03468AB}"/>
    <cellStyle name="Normal 10 6 3" xfId="630" xr:uid="{81138C58-F9DE-46FC-AC26-1247C1001D33}"/>
    <cellStyle name="Normal 10 6 3 2" xfId="631" xr:uid="{0E3FCFD1-49F4-4BDD-BBF8-8E4667D688A5}"/>
    <cellStyle name="Normal 10 6 3 2 2" xfId="632" xr:uid="{7A0EA389-596C-46EB-AD62-5D8C97B25EC6}"/>
    <cellStyle name="Normal 10 6 3 2 3" xfId="633" xr:uid="{A6020F6E-D825-4A72-A60E-742289E92DC0}"/>
    <cellStyle name="Normal 10 6 3 2 4" xfId="634" xr:uid="{34EE4BDF-8752-464C-AF58-A878B836F6C5}"/>
    <cellStyle name="Normal 10 6 3 3" xfId="635" xr:uid="{6C552EBA-258F-4F7D-A5CC-746CCF6F3E29}"/>
    <cellStyle name="Normal 10 6 3 3 2" xfId="6477" xr:uid="{A8A384BB-9566-4E5A-ACF6-A196ABAAAD18}"/>
    <cellStyle name="Normal 10 6 3 4" xfId="636" xr:uid="{DC082C57-5D7B-4876-972B-BC1579B1D7CE}"/>
    <cellStyle name="Normal 10 6 3 5" xfId="637" xr:uid="{1E8C7A85-37A1-4A17-9ACC-F5F6311B7352}"/>
    <cellStyle name="Normal 10 6 4" xfId="638" xr:uid="{130175D9-67FD-4C85-AF6E-F5BA7F7F49F4}"/>
    <cellStyle name="Normal 10 6 4 2" xfId="639" xr:uid="{457CA967-4AE6-4C20-B56F-001F2702B762}"/>
    <cellStyle name="Normal 10 6 4 3" xfId="640" xr:uid="{2908E3DE-714E-41AE-86C0-6D5C19A846C9}"/>
    <cellStyle name="Normal 10 6 4 4" xfId="641" xr:uid="{5D8AB8F9-B90D-4540-9DB2-1631CD890272}"/>
    <cellStyle name="Normal 10 6 5" xfId="642" xr:uid="{C0832CDC-2DC9-4AE9-A453-12F8F086BC3D}"/>
    <cellStyle name="Normal 10 6 5 2" xfId="643" xr:uid="{A54100C0-159A-4F39-876B-A27B5BB06C41}"/>
    <cellStyle name="Normal 10 6 5 3" xfId="644" xr:uid="{0DA1E4B3-1643-41DB-8076-F96A0F5256D9}"/>
    <cellStyle name="Normal 10 6 5 4" xfId="645" xr:uid="{CC1E56F7-F7D9-476C-93E2-C066504AC5DE}"/>
    <cellStyle name="Normal 10 6 6" xfId="646" xr:uid="{8E3FDB0D-ACA9-45A0-81CE-E7A74E62EE11}"/>
    <cellStyle name="Normal 10 6 7" xfId="647" xr:uid="{FE16884A-5C09-4273-8E35-BFA655E6FF6C}"/>
    <cellStyle name="Normal 10 6 8" xfId="648" xr:uid="{A67ED063-344D-4A7D-BFDD-762E60AE975F}"/>
    <cellStyle name="Normal 10 7" xfId="649" xr:uid="{C18D88B4-C4E5-4212-850C-A8BB6CC7EE6F}"/>
    <cellStyle name="Normal 10 7 2" xfId="650" xr:uid="{52A7B88B-246F-4395-AF63-84A20F53536A}"/>
    <cellStyle name="Normal 10 7 2 2" xfId="651" xr:uid="{041BC902-33FD-4638-BCDC-8BB063AC88C8}"/>
    <cellStyle name="Normal 10 7 2 2 2" xfId="652" xr:uid="{8FA003B9-86EC-4975-A300-C5A2BCE54777}"/>
    <cellStyle name="Normal 10 7 2 2 3" xfId="653" xr:uid="{8FF0E7EC-9E67-4FE0-9272-77F68F7C136C}"/>
    <cellStyle name="Normal 10 7 2 2 4" xfId="654" xr:uid="{D5C4A76B-2D09-40E1-B8D7-B5407C93239B}"/>
    <cellStyle name="Normal 10 7 2 3" xfId="655" xr:uid="{B782CFEE-BAEF-49E3-A9CA-341FA58D0D30}"/>
    <cellStyle name="Normal 10 7 2 3 2" xfId="6478" xr:uid="{3F00AA9E-C939-49E5-BA73-6B8B085CEFB7}"/>
    <cellStyle name="Normal 10 7 2 4" xfId="656" xr:uid="{10E827B8-7253-4160-947B-DC07C7968B62}"/>
    <cellStyle name="Normal 10 7 2 5" xfId="657" xr:uid="{E81E90F3-09B7-4FBD-861B-F643F620E179}"/>
    <cellStyle name="Normal 10 7 3" xfId="658" xr:uid="{A8446834-05F2-4593-943B-B920A991E2D0}"/>
    <cellStyle name="Normal 10 7 3 2" xfId="659" xr:uid="{C8D2A3A1-8EAE-4B87-A33C-79504969CC16}"/>
    <cellStyle name="Normal 10 7 3 3" xfId="660" xr:uid="{2AD53969-2536-4F0A-84C0-766F8555C04E}"/>
    <cellStyle name="Normal 10 7 3 4" xfId="661" xr:uid="{D1568319-3CC8-4640-8CC4-1AED99E1FAC3}"/>
    <cellStyle name="Normal 10 7 4" xfId="662" xr:uid="{C8EA17EE-D755-4495-9C23-3CC14A089FBC}"/>
    <cellStyle name="Normal 10 7 4 2" xfId="663" xr:uid="{9BC3DE87-BD0B-4FA6-88DB-C086E0DE0FF5}"/>
    <cellStyle name="Normal 10 7 4 3" xfId="664" xr:uid="{AEB08F5C-49FC-4C61-946C-668C56F4B8E2}"/>
    <cellStyle name="Normal 10 7 4 4" xfId="665" xr:uid="{493BB770-5589-43BC-9618-BA75CA477C62}"/>
    <cellStyle name="Normal 10 7 5" xfId="666" xr:uid="{2C2DF7CB-0432-4519-8B6B-E9DEDDDAFA43}"/>
    <cellStyle name="Normal 10 7 6" xfId="667" xr:uid="{817FEAF4-3172-44BE-A132-37174D7697F3}"/>
    <cellStyle name="Normal 10 7 7" xfId="668" xr:uid="{C7EE3488-B7AA-44B7-BBDF-A5E34A4ADEC5}"/>
    <cellStyle name="Normal 10 8" xfId="669" xr:uid="{0308A5E9-3E9D-4FC4-81FD-005555D6BDB5}"/>
    <cellStyle name="Normal 10 8 2" xfId="670" xr:uid="{51A72773-CA8E-4EEB-94E7-941024281912}"/>
    <cellStyle name="Normal 10 8 2 2" xfId="671" xr:uid="{1F2DE0D4-422D-4938-9A53-E62969A79148}"/>
    <cellStyle name="Normal 10 8 2 3" xfId="672" xr:uid="{8326041D-74A4-420E-82E5-DB50323760FD}"/>
    <cellStyle name="Normal 10 8 2 4" xfId="673" xr:uid="{86173098-85FE-4576-A063-905D13521CAE}"/>
    <cellStyle name="Normal 10 8 3" xfId="674" xr:uid="{BB7FE9B1-6150-401C-84D7-8E27FFEE93EE}"/>
    <cellStyle name="Normal 10 8 3 2" xfId="675" xr:uid="{5E76A41D-6DAE-420B-B7CB-6A329518B2EB}"/>
    <cellStyle name="Normal 10 8 3 3" xfId="676" xr:uid="{F000DE7E-1C39-4AF5-BB88-472F40A158B0}"/>
    <cellStyle name="Normal 10 8 3 4" xfId="677" xr:uid="{F4FD8976-15AB-46B8-9072-E9AFE5C997C9}"/>
    <cellStyle name="Normal 10 8 4" xfId="678" xr:uid="{EDAD86C8-2FEE-4609-BFFE-BB948F5133B4}"/>
    <cellStyle name="Normal 10 8 5" xfId="679" xr:uid="{BEDA9B50-60E3-4208-B50B-76532606521F}"/>
    <cellStyle name="Normal 10 8 6" xfId="680" xr:uid="{8D3B90C7-2ED5-4B62-9829-9A5B6B96DE1A}"/>
    <cellStyle name="Normal 10 9" xfId="681" xr:uid="{212B9EEE-BBF2-4D0A-B08B-B0B73707D797}"/>
    <cellStyle name="Normal 10 9 2" xfId="682" xr:uid="{79B7DFC4-C4C4-45A2-9B5E-F3B0E94F87C5}"/>
    <cellStyle name="Normal 10 9 2 2" xfId="683" xr:uid="{D51079B5-2A82-4573-9E0F-BC2E8C54D3B8}"/>
    <cellStyle name="Normal 10 9 2 2 2" xfId="4305" xr:uid="{E28C08EA-660F-4796-8C1B-1D6343749E72}"/>
    <cellStyle name="Normal 10 9 2 2 3" xfId="4847" xr:uid="{D82D419D-ED34-41EA-832E-89C469EE6D54}"/>
    <cellStyle name="Normal 10 9 2 3" xfId="684" xr:uid="{97C269C7-AAA8-4C28-9190-A43B84BFE937}"/>
    <cellStyle name="Normal 10 9 2 4" xfId="685" xr:uid="{B6809049-7970-471B-8FB7-58CE847A8FF5}"/>
    <cellStyle name="Normal 10 9 3" xfId="686" xr:uid="{4499F693-B538-4D39-A43F-8DCE684607A7}"/>
    <cellStyle name="Normal 10 9 3 2" xfId="5506" xr:uid="{C46E6254-9F15-47B4-AA3B-E942EE0C69BD}"/>
    <cellStyle name="Normal 10 9 4" xfId="687" xr:uid="{DAE81773-1C69-4710-8861-3D0F242D7F25}"/>
    <cellStyle name="Normal 10 9 4 2" xfId="4776" xr:uid="{80AC2299-44DB-40E8-92C9-6FFD0B9FE060}"/>
    <cellStyle name="Normal 10 9 4 3" xfId="4848" xr:uid="{9B9B5450-D92A-4372-9C4C-E3C55716F3F4}"/>
    <cellStyle name="Normal 10 9 4 4" xfId="4814" xr:uid="{DFF07A44-1795-472F-AEA0-36F82A3B368E}"/>
    <cellStyle name="Normal 10 9 5" xfId="688" xr:uid="{8FBA6869-B843-4E45-A73B-91DB3AF184D5}"/>
    <cellStyle name="Normal 11" xfId="44" xr:uid="{00C44232-38A2-475B-843D-0B8738C0D65C}"/>
    <cellStyle name="Normal 11 2" xfId="3701" xr:uid="{E6A27723-07AC-40E7-84CF-88BAE744B0A8}"/>
    <cellStyle name="Normal 11 2 2" xfId="4524" xr:uid="{9EF76318-1E76-4AEE-8B03-BBA0AE5E9A9B}"/>
    <cellStyle name="Normal 11 2 2 2" xfId="5881" xr:uid="{08C44D3D-4BD1-4521-AFBF-F7454DC2A8F3}"/>
    <cellStyle name="Normal 11 2 3" xfId="5710" xr:uid="{C91BAC26-316C-468C-9B32-9E456E868C86}"/>
    <cellStyle name="Normal 11 3" xfId="4310" xr:uid="{B9353835-4C50-4CFE-92BC-8FC6944AACE4}"/>
    <cellStyle name="Normal 11 3 2" xfId="4766" xr:uid="{0391A182-2132-4CF4-9EB6-3549F85C1A25}"/>
    <cellStyle name="Normal 11 3 2 2" xfId="5935" xr:uid="{6CC24972-FD67-40BD-B3DF-80C6B4FEA253}"/>
    <cellStyle name="Normal 11 3 3" xfId="4892" xr:uid="{19792441-BC05-432D-9ACC-DE5381AA8190}"/>
    <cellStyle name="Normal 11 3 3 2" xfId="5769" xr:uid="{2D3224EB-6190-4D51-9D85-20C682E08517}"/>
    <cellStyle name="Normal 11 3 4" xfId="4869" xr:uid="{775542B5-BED0-49AB-960F-992E11721A1B}"/>
    <cellStyle name="Normal 11 4" xfId="4442" xr:uid="{2B48567B-1D92-40D5-BD0C-AADACCB73859}"/>
    <cellStyle name="Normal 11 4 2" xfId="5826" xr:uid="{31832668-CFA7-42B3-B554-D700193EEB2E}"/>
    <cellStyle name="Normal 11 5" xfId="5657" xr:uid="{3D6C3D83-5706-4E57-B3AA-0B6453B7BB6F}"/>
    <cellStyle name="Normal 11 6" xfId="5966" xr:uid="{8D2F42E7-01B5-4384-B7B6-3F3622194382}"/>
    <cellStyle name="Normal 12" xfId="45" xr:uid="{6DAFBCB5-1ACE-4A0B-94C6-8C0A7EA790AB}"/>
    <cellStyle name="Normal 12 2" xfId="3702" xr:uid="{7668B6AC-41FF-4993-826C-BCFE3BF401E4}"/>
    <cellStyle name="Normal 12 2 2" xfId="4525" xr:uid="{7C44512F-1D05-4AFB-AF93-861951D88100}"/>
    <cellStyle name="Normal 12 2 2 2" xfId="5882" xr:uid="{17941DC7-8D8D-45DD-9C83-4084B9FC39B4}"/>
    <cellStyle name="Normal 12 2 3" xfId="5711" xr:uid="{1E383FEA-A93F-4452-8F53-46FA1BE88349}"/>
    <cellStyle name="Normal 12 3" xfId="4443" xr:uid="{E7376572-ED06-41BA-A1F6-603130EA38FA}"/>
    <cellStyle name="Normal 12 3 2" xfId="5612" xr:uid="{03F384CA-F843-4FC7-8692-83F4FB46862E}"/>
    <cellStyle name="Normal 12 3 2 2" xfId="5936" xr:uid="{155DE167-F03C-476C-8366-E320BF403278}"/>
    <cellStyle name="Normal 12 3 3" xfId="5770" xr:uid="{B8849BCE-FB15-403F-8C76-52BE491C909F}"/>
    <cellStyle name="Normal 12 4" xfId="5568" xr:uid="{E941BE85-CA01-4D51-B2DE-69F1D49640EB}"/>
    <cellStyle name="Normal 12 4 2" xfId="5827" xr:uid="{1E55AC9C-0DA9-43E6-AD18-488BCD21F19F}"/>
    <cellStyle name="Normal 12 5" xfId="5658" xr:uid="{61CE057A-90DC-4EFF-8C31-6A3B9EC16AA0}"/>
    <cellStyle name="Normal 13" xfId="46" xr:uid="{7B689A90-6321-438F-97AB-7BBEA22401EA}"/>
    <cellStyle name="Normal 13 2" xfId="47" xr:uid="{F72FDEDD-7A6D-49CC-B9D8-00297CEAE9D3}"/>
    <cellStyle name="Normal 13 2 2" xfId="3703" xr:uid="{B2917160-B99B-49B5-9B58-30AA060EC261}"/>
    <cellStyle name="Normal 13 2 2 2" xfId="4526" xr:uid="{14B966BE-306F-4AD3-B9ED-02F172041245}"/>
    <cellStyle name="Normal 13 2 2 2 2" xfId="5883" xr:uid="{295CA001-C989-457F-8076-3155204D1FFB}"/>
    <cellStyle name="Normal 13 2 2 3" xfId="5712" xr:uid="{A8E89530-7524-4602-BA53-8B0863B33F91}"/>
    <cellStyle name="Normal 13 2 3" xfId="4312" xr:uid="{6215A78E-43FE-4C41-A1C7-EAEA433CE33B}"/>
    <cellStyle name="Normal 13 2 3 2" xfId="4767" xr:uid="{DEEC9280-CDBC-43A6-A0BF-884A5B64A0A3}"/>
    <cellStyle name="Normal 13 2 3 2 2" xfId="5938" xr:uid="{66ECEE52-BD68-49A3-B5F1-FA14383A5481}"/>
    <cellStyle name="Normal 13 2 3 3" xfId="4893" xr:uid="{5F55FA9A-D406-4AF4-97BB-BCE4806BAE1A}"/>
    <cellStyle name="Normal 13 2 3 3 2" xfId="5772" xr:uid="{8F71882D-0D63-4CD4-9BC3-FA811068898D}"/>
    <cellStyle name="Normal 13 2 3 4" xfId="4870" xr:uid="{9A6D059A-48AA-492C-8116-42CC7D6CD0D8}"/>
    <cellStyle name="Normal 13 2 4" xfId="4445" xr:uid="{BC696B8C-7421-4269-B419-F71CF74161FF}"/>
    <cellStyle name="Normal 13 2 4 2" xfId="5829" xr:uid="{98E5443C-D384-4334-ABA9-FFC2908B37B8}"/>
    <cellStyle name="Normal 13 2 5" xfId="5659" xr:uid="{FD3C2ED1-F5BD-43E6-8A1F-0B7CEE6F66BA}"/>
    <cellStyle name="Normal 13 2 6" xfId="5968" xr:uid="{789DDFAB-271F-43D4-A136-9FB8034B7E11}"/>
    <cellStyle name="Normal 13 3" xfId="3704" xr:uid="{F6FEE9A9-EF7E-4816-869F-EAACD9B95F93}"/>
    <cellStyle name="Normal 13 3 2" xfId="4396" xr:uid="{FFECA0D5-E833-4D67-9533-22183C4C4664}"/>
    <cellStyle name="Normal 13 3 2 2" xfId="4657" xr:uid="{88AB4152-CC23-444E-9FB4-971E6FE3C73B}"/>
    <cellStyle name="Normal 13 3 3" xfId="4313" xr:uid="{ACFB6AC6-A047-41A5-A55C-88036944B35F}"/>
    <cellStyle name="Normal 13 3 3 2" xfId="4585" xr:uid="{4162C6B7-BE49-40BF-B305-059EC61A75DF}"/>
    <cellStyle name="Normal 13 3 3 2 2" xfId="7009" xr:uid="{E9B8B375-FE52-454D-AB5F-BD5F87640DCC}"/>
    <cellStyle name="Normal 13 3 3 2 3" xfId="5713" xr:uid="{E00245E7-1373-402E-B401-A677FA5EE885}"/>
    <cellStyle name="Normal 13 3 4" xfId="4527" xr:uid="{29024B0F-8DEA-4F35-A442-93DB697FDDCE}"/>
    <cellStyle name="Normal 13 3 4 2" xfId="6995" xr:uid="{7EF10D99-7FDC-4734-9FB3-D6BC0717832F}"/>
    <cellStyle name="Normal 13 3 4 3" xfId="4780" xr:uid="{C5952BAA-5493-4920-B7EA-2F80919A0766}"/>
    <cellStyle name="Normal 13 3 5" xfId="4894" xr:uid="{ACFD30B0-0C72-4745-8C11-4BD55CBD91C6}"/>
    <cellStyle name="Normal 13 4" xfId="4314" xr:uid="{497EE5BD-39A5-42CB-916F-EF468EEABCC3}"/>
    <cellStyle name="Normal 13 4 2" xfId="4586" xr:uid="{4DCC6A8D-92FB-489F-A8DF-6300977E1006}"/>
    <cellStyle name="Normal 13 4 2 2" xfId="5937" xr:uid="{3F30B27C-178C-48D4-8E2B-645A6C606403}"/>
    <cellStyle name="Normal 13 4 3" xfId="5771" xr:uid="{82AF4E75-8BD5-4A3A-80B7-35E6DFA30121}"/>
    <cellStyle name="Normal 13 5" xfId="4311" xr:uid="{DA298F25-002C-477E-A133-CE77F07F31BF}"/>
    <cellStyle name="Normal 13 5 2" xfId="4584" xr:uid="{F4AC2801-B72A-438F-AC42-564BE9F2A9D3}"/>
    <cellStyle name="Normal 13 5 2 2" xfId="7008" xr:uid="{7113264B-8D16-4A1C-B9DF-D662849B911C}"/>
    <cellStyle name="Normal 13 5 2 3" xfId="5828" xr:uid="{1437DD95-9048-4034-8520-545297A16269}"/>
    <cellStyle name="Normal 13 5 3" xfId="5569" xr:uid="{6BA9ED54-0C39-4FA2-8901-50204326A92A}"/>
    <cellStyle name="Normal 13 6" xfId="4444" xr:uid="{0FB89D61-0065-400A-8F46-C36FE7821F32}"/>
    <cellStyle name="Normal 13 7" xfId="7025" xr:uid="{111BC806-BD60-472D-8FA6-A95BABBE9C52}"/>
    <cellStyle name="Normal 13 8" xfId="5967" xr:uid="{2F37FEE2-36BC-4DD4-9B0A-FBACB872E473}"/>
    <cellStyle name="Normal 14" xfId="48" xr:uid="{20314D68-B0FB-4A8D-9755-2216AB322BB7}"/>
    <cellStyle name="Normal 14 18" xfId="4316" xr:uid="{21C4043C-4AE0-4CB3-8C29-043B0640B3D6}"/>
    <cellStyle name="Normal 14 18 2" xfId="4588" xr:uid="{41CD1D49-ED87-4317-B2FD-09B178ABE17A}"/>
    <cellStyle name="Normal 14 2" xfId="86" xr:uid="{319065FF-71F9-4B24-8540-500C08483495}"/>
    <cellStyle name="Normal 14 2 2" xfId="87" xr:uid="{A5448540-8720-4ACA-A6D7-CCD0274F7317}"/>
    <cellStyle name="Normal 14 2 2 2" xfId="3705" xr:uid="{47B1EC7B-01C4-4A92-AF79-EFC71F1668D8}"/>
    <cellStyle name="Normal 14 2 2 2 2" xfId="4528" xr:uid="{91AA039E-F4DF-4415-AD49-91DD23CB91BE}"/>
    <cellStyle name="Normal 14 2 2 2 2 2" xfId="5941" xr:uid="{DFE4D0B4-7E94-4D3C-9EA5-2869E764B995}"/>
    <cellStyle name="Normal 14 2 2 2 3" xfId="5775" xr:uid="{932B679A-7A6E-4E93-8539-7B1463356052}"/>
    <cellStyle name="Normal 14 2 2 3" xfId="4467" xr:uid="{C2EBF94A-53A9-4D6E-8961-9CE4B748CA91}"/>
    <cellStyle name="Normal 14 2 2 3 2" xfId="5885" xr:uid="{CA8FCA63-E576-4A22-B8A2-4B8C342CD9EC}"/>
    <cellStyle name="Normal 14 2 2 4" xfId="5715" xr:uid="{4559050B-10BB-4A38-9476-31F3FBD51B92}"/>
    <cellStyle name="Normal 14 2 3" xfId="3706" xr:uid="{0166B637-F396-4654-B8BD-21607DF2D890}"/>
    <cellStyle name="Normal 14 2 3 2" xfId="4529" xr:uid="{C40CB482-318B-4215-AC5F-425D5232C8A5}"/>
    <cellStyle name="Normal 14 2 3 2 2" xfId="5940" xr:uid="{6C48316B-C7EC-4092-B5CE-B0D8366EF842}"/>
    <cellStyle name="Normal 14 2 3 3" xfId="5774" xr:uid="{31D8E56A-ADCA-4CED-9C18-D4DC948B677B}"/>
    <cellStyle name="Normal 14 2 4" xfId="4466" xr:uid="{5957A220-CD6C-4A62-954F-469EE1855BAB}"/>
    <cellStyle name="Normal 14 2 4 2" xfId="5884" xr:uid="{0CF264A0-36BD-4F65-86D6-643297D902F2}"/>
    <cellStyle name="Normal 14 2 5" xfId="5714" xr:uid="{71D0446A-630F-4C8A-B431-A077D09B94E5}"/>
    <cellStyle name="Normal 14 3" xfId="3707" xr:uid="{32C15C1F-5F96-4F95-99BA-95241A1E34BA}"/>
    <cellStyle name="Normal 14 3 2" xfId="4530" xr:uid="{86F1158A-C663-475B-B612-A03539B58013}"/>
    <cellStyle name="Normal 14 3 2 2" xfId="5886" xr:uid="{92C55BF2-F91F-48ED-AB47-6759386B2D1A}"/>
    <cellStyle name="Normal 14 3 3" xfId="5716" xr:uid="{DD8B1672-1143-4825-B7BE-B2CE39FEFB34}"/>
    <cellStyle name="Normal 14 4" xfId="4315" xr:uid="{5EC451DB-F223-4685-9B35-92F805819D4F}"/>
    <cellStyle name="Normal 14 4 2" xfId="4587" xr:uid="{23882754-FAC1-45DB-9674-F8CAB03EAD62}"/>
    <cellStyle name="Normal 14 4 2 2" xfId="5939" xr:uid="{EDF17F39-4470-4EDD-ABD2-3E701B345C90}"/>
    <cellStyle name="Normal 14 4 2 2 2" xfId="7010" xr:uid="{5AEBF091-7EEB-49DB-B95B-A3722CD218AC}"/>
    <cellStyle name="Normal 14 4 2 3" xfId="4768" xr:uid="{B8017D2B-45FA-4D86-922E-48C606144321}"/>
    <cellStyle name="Normal 14 4 3" xfId="4895" xr:uid="{7DD98187-CC4B-43AA-B152-BF8B5B354238}"/>
    <cellStyle name="Normal 14 4 3 2" xfId="5773" xr:uid="{45ACC1A4-BB81-407C-B1E8-A0D21DB4C58F}"/>
    <cellStyle name="Normal 14 4 4" xfId="4871" xr:uid="{E7D5BDCB-F3C8-4E1E-8A2F-0F9368629476}"/>
    <cellStyle name="Normal 14 5" xfId="4446" xr:uid="{92C5E504-3437-48DB-BD3B-528EE422F6C7}"/>
    <cellStyle name="Normal 14 5 2" xfId="5830" xr:uid="{A67DCD32-A968-4E84-9991-B68942B33318}"/>
    <cellStyle name="Normal 14 6" xfId="5660" xr:uid="{A86D0D6B-9294-4F97-A206-03A610F2EF5D}"/>
    <cellStyle name="Normal 14 7" xfId="5969" xr:uid="{49D1FFD8-D0CE-4DD9-9E0E-1E1E792E65B7}"/>
    <cellStyle name="Normal 15" xfId="49" xr:uid="{AD3763C4-8BD9-4BA7-982C-F3021FE74112}"/>
    <cellStyle name="Normal 15 2" xfId="50" xr:uid="{4A2594AF-BC50-432B-B115-D90FB35CD5FB}"/>
    <cellStyle name="Normal 15 2 2" xfId="3708" xr:uid="{85BB12FD-6645-498C-B590-EE65F87FF6D7}"/>
    <cellStyle name="Normal 15 2 2 2" xfId="4531" xr:uid="{9E72EBE2-2218-4ABE-BEF6-9E0E87E44D41}"/>
    <cellStyle name="Normal 15 2 2 2 2" xfId="5887" xr:uid="{6678F48D-6053-4190-A6D1-906E52AD6878}"/>
    <cellStyle name="Normal 15 2 2 3" xfId="5717" xr:uid="{BDB75807-3B26-4EF5-8DE9-4E3305404D23}"/>
    <cellStyle name="Normal 15 2 3" xfId="4448" xr:uid="{D67276E1-E816-4289-8740-22D8765A8BBC}"/>
    <cellStyle name="Normal 15 2 3 2" xfId="5613" xr:uid="{9F8192C3-7BBE-4CD8-A9C6-5E458D26DF34}"/>
    <cellStyle name="Normal 15 2 3 2 2" xfId="5943" xr:uid="{CF8A4ACA-3829-423E-83E9-2548F6668FF8}"/>
    <cellStyle name="Normal 15 2 3 3" xfId="5777" xr:uid="{F3FDCABA-4D9D-430B-B615-83945C2D4AEA}"/>
    <cellStyle name="Normal 15 2 4" xfId="5570" xr:uid="{57435227-A3F5-4406-A91E-9D7DEE8D1011}"/>
    <cellStyle name="Normal 15 2 4 2" xfId="5832" xr:uid="{30189AE9-DC79-4F11-8BB0-6208F48995E5}"/>
    <cellStyle name="Normal 15 2 5" xfId="5662" xr:uid="{4C509901-C918-479A-B31C-96C13B9AD4A6}"/>
    <cellStyle name="Normal 15 3" xfId="3709" xr:uid="{EBFE3ED9-330E-4D30-950C-FE0CA948D903}"/>
    <cellStyle name="Normal 15 3 2" xfId="4397" xr:uid="{AB15B4D7-C4E7-4DA1-B9CC-7A38D70D500D}"/>
    <cellStyle name="Normal 15 3 2 2" xfId="4658" xr:uid="{0BDFD2B3-EE26-4A92-A911-2F914550ECD0}"/>
    <cellStyle name="Normal 15 3 3" xfId="4318" xr:uid="{71FC43A3-D490-4B00-83A4-1CF6A32A08B7}"/>
    <cellStyle name="Normal 15 3 3 2" xfId="4590" xr:uid="{34A0DEEA-D492-4196-BD45-C1359B4DC9EE}"/>
    <cellStyle name="Normal 15 3 3 2 2" xfId="7012" xr:uid="{B0DE7FDA-BC6D-4050-A153-C2F1B3E2E900}"/>
    <cellStyle name="Normal 15 3 3 2 3" xfId="5718" xr:uid="{CA7C3DE2-7F82-4BB8-9EAA-A0B999046E6A}"/>
    <cellStyle name="Normal 15 3 4" xfId="4532" xr:uid="{D2F14BB7-492E-4469-B503-2CA6652EAE2B}"/>
    <cellStyle name="Normal 15 3 4 2" xfId="6996" xr:uid="{CEC3B54D-1E19-410A-B25F-18C892CBA8B9}"/>
    <cellStyle name="Normal 15 3 4 3" xfId="4781" xr:uid="{69CCB407-5BA9-4D5C-980C-44A80EE610D6}"/>
    <cellStyle name="Normal 15 3 5" xfId="4897" xr:uid="{412731BF-F47D-4B2B-ABA0-EB34CD2DE55B}"/>
    <cellStyle name="Normal 15 4" xfId="4317" xr:uid="{1914C8F3-6A4C-46C0-BE4B-F05AEAC83387}"/>
    <cellStyle name="Normal 15 4 2" xfId="4589" xr:uid="{F8F10366-E4DE-406F-8DA5-D57BBFF75BA5}"/>
    <cellStyle name="Normal 15 4 2 2" xfId="5942" xr:uid="{601D3BB9-0803-49E9-8FDD-55481A8C7F6A}"/>
    <cellStyle name="Normal 15 4 2 2 2" xfId="7011" xr:uid="{B8CA0CF2-B2CF-4FCE-AD7D-138DDE15ACF4}"/>
    <cellStyle name="Normal 15 4 2 3" xfId="4769" xr:uid="{F83267E6-5A9E-4228-83E8-9BEF9AFE9EA7}"/>
    <cellStyle name="Normal 15 4 3" xfId="4896" xr:uid="{9A4B324C-8B1B-48A8-A0F5-2580604EAE00}"/>
    <cellStyle name="Normal 15 4 3 2" xfId="5776" xr:uid="{18F04871-2038-4BEA-85D8-1E9C8020018B}"/>
    <cellStyle name="Normal 15 4 4" xfId="4872" xr:uid="{BC58AB1B-47E0-451D-99D1-E6E41103DA66}"/>
    <cellStyle name="Normal 15 5" xfId="4447" xr:uid="{83A99B48-9C16-4C6E-BF34-BA1F1A35B79B}"/>
    <cellStyle name="Normal 15 5 2" xfId="5831" xr:uid="{CC6D992A-B183-4557-B7A8-089833E34256}"/>
    <cellStyle name="Normal 15 6" xfId="5661" xr:uid="{0B03722B-B990-4684-9884-E8F3B90D3643}"/>
    <cellStyle name="Normal 15 7" xfId="5970" xr:uid="{3438E1A5-BCA0-4F1F-821F-9FEC8FF11C06}"/>
    <cellStyle name="Normal 16" xfId="51" xr:uid="{0115A80F-F469-4EA8-AA7F-C13830907A74}"/>
    <cellStyle name="Normal 16 2" xfId="3710" xr:uid="{DC3CC8B2-B6B3-491C-82E1-9A997603DD6B}"/>
    <cellStyle name="Normal 16 2 2" xfId="4398" xr:uid="{21C1C021-FD5C-46D3-8A3B-EA4DC36F3ED2}"/>
    <cellStyle name="Normal 16 2 2 2" xfId="4659" xr:uid="{AAEC4507-5EA2-43CC-A6B1-A40F68D1B078}"/>
    <cellStyle name="Normal 16 2 3" xfId="4319" xr:uid="{DFC6A31C-EB46-405B-8209-36F6B4EC4E10}"/>
    <cellStyle name="Normal 16 2 3 2" xfId="4591" xr:uid="{B52EAAF3-55DA-4841-9A1C-6B7CB1CC95A7}"/>
    <cellStyle name="Normal 16 2 3 2 2" xfId="7013" xr:uid="{3B7E9F06-C0EF-418B-A343-B68FDC6FDC26}"/>
    <cellStyle name="Normal 16 2 3 2 3" xfId="5719" xr:uid="{50ACC968-5076-4B9C-9671-8F9469BCAE1F}"/>
    <cellStyle name="Normal 16 2 4" xfId="4533" xr:uid="{DD2EE782-6431-4278-9E11-B538763B577C}"/>
    <cellStyle name="Normal 16 2 4 2" xfId="6997" xr:uid="{A631B9DE-FE3B-4726-82A7-FEB015DADB02}"/>
    <cellStyle name="Normal 16 2 4 3" xfId="4782" xr:uid="{EA2487F0-46AC-41CB-ACE0-EA1C9E0A9CCD}"/>
    <cellStyle name="Normal 16 2 5" xfId="4898" xr:uid="{9DD94012-924D-413C-B3F0-454B5A5AB17A}"/>
    <cellStyle name="Normal 16 3" xfId="4449" xr:uid="{00B9516D-2F9F-4347-8FE0-E90C5D2587BE}"/>
    <cellStyle name="Normal 16 3 2" xfId="5614" xr:uid="{602026DC-9520-441D-A26F-ED3E07E8334C}"/>
    <cellStyle name="Normal 16 3 2 2" xfId="5944" xr:uid="{D9E3923E-7C4F-4165-AE14-52D485976881}"/>
    <cellStyle name="Normal 16 3 3" xfId="5778" xr:uid="{FDFC0F60-A8A0-4501-8988-B0C68818AE7E}"/>
    <cellStyle name="Normal 16 4" xfId="5571" xr:uid="{84EC6025-D42C-4EFA-B48A-C472FD1AEDE0}"/>
    <cellStyle name="Normal 16 4 2" xfId="5833" xr:uid="{1489316C-90FD-484F-8B32-369B5E225C00}"/>
    <cellStyle name="Normal 16 5" xfId="5663" xr:uid="{9EE616DB-7281-47B5-B485-494BF6063275}"/>
    <cellStyle name="Normal 17" xfId="52" xr:uid="{A012908E-03D4-499A-BC0D-2B44DBCC1E81}"/>
    <cellStyle name="Normal 17 2" xfId="3711" xr:uid="{D3028CFB-10B1-4E7E-90E3-851A54BC92FC}"/>
    <cellStyle name="Normal 17 2 2" xfId="4399" xr:uid="{FF5AFE5D-B56C-45EC-84E8-C551DA0C3D36}"/>
    <cellStyle name="Normal 17 2 2 2" xfId="4660" xr:uid="{04DA66AD-D645-44B5-9E16-DE7532D450E3}"/>
    <cellStyle name="Normal 17 2 3" xfId="4321" xr:uid="{2DE66F16-6CEF-4F20-A69A-B2B9D401A137}"/>
    <cellStyle name="Normal 17 2 3 2" xfId="4593" xr:uid="{AB0D50E6-FB92-4F4D-9ABF-C2352E0105B4}"/>
    <cellStyle name="Normal 17 2 3 2 2" xfId="7015" xr:uid="{73C48C65-A3CE-46CE-AE14-9AC7C67F8D10}"/>
    <cellStyle name="Normal 17 2 3 2 3" xfId="5720" xr:uid="{FB867FB0-5817-4A54-B5C1-F475AA3CFFD5}"/>
    <cellStyle name="Normal 17 2 4" xfId="4534" xr:uid="{22B330CD-6757-4AD8-89EB-3DDFF7388D48}"/>
    <cellStyle name="Normal 17 2 4 2" xfId="6998" xr:uid="{32AA4892-2E87-409E-9D1E-0B042BF5105E}"/>
    <cellStyle name="Normal 17 2 4 3" xfId="4783" xr:uid="{D56A956D-729B-459D-A4C9-8B3BAC46B1A0}"/>
    <cellStyle name="Normal 17 2 5" xfId="4899" xr:uid="{3F607DE7-96BB-4C4F-AE3C-C9B75A42D0A6}"/>
    <cellStyle name="Normal 17 3" xfId="4322" xr:uid="{647848F7-A6F9-484C-8E4B-4F84D7D5DCD1}"/>
    <cellStyle name="Normal 17 3 2" xfId="4594" xr:uid="{7878A6B5-F7AB-4E46-ABCB-3A55184EE925}"/>
    <cellStyle name="Normal 17 3 2 2" xfId="5945" xr:uid="{52454F09-9C2D-4A57-AF99-322CA140936C}"/>
    <cellStyle name="Normal 17 3 3" xfId="5779" xr:uid="{34C88398-CC62-4770-8725-D8DA5FFCF822}"/>
    <cellStyle name="Normal 17 4" xfId="4320" xr:uid="{3E8701CC-CA3D-4B78-AE25-E7591D9D0BC5}"/>
    <cellStyle name="Normal 17 4 2" xfId="4592" xr:uid="{B3FEB958-F59D-43A2-8DFE-61F8931DF571}"/>
    <cellStyle name="Normal 17 4 2 2" xfId="7014" xr:uid="{FA803BA6-8638-4AB0-98A7-06B2242706FC}"/>
    <cellStyle name="Normal 17 4 2 3" xfId="5834" xr:uid="{87EE60E4-4B65-43C7-95F9-227C14E38B6B}"/>
    <cellStyle name="Normal 17 4 3" xfId="5572" xr:uid="{C0AC2251-93B7-4E29-AA84-E0A066F1CC85}"/>
    <cellStyle name="Normal 17 5" xfId="4450" xr:uid="{460FC497-9D78-419A-B2B4-F1F6B46DA774}"/>
    <cellStyle name="Normal 17 6" xfId="7026" xr:uid="{0ABDCC90-E634-48F3-8AF5-2FE2B32EB39A}"/>
    <cellStyle name="Normal 17 7" xfId="5971" xr:uid="{7D4F4B25-4905-4E37-90FC-9EDA6A00DBD0}"/>
    <cellStyle name="Normal 18" xfId="53" xr:uid="{90F680BF-0793-45A4-9F90-16233E70469D}"/>
    <cellStyle name="Normal 18 2" xfId="3712" xr:uid="{3C7B34B3-5C9D-4BE4-BB53-8BBFB326413F}"/>
    <cellStyle name="Normal 18 2 2" xfId="4535" xr:uid="{ACE4E0BF-E305-4441-BB6A-E3B89E7F9C99}"/>
    <cellStyle name="Normal 18 2 2 2" xfId="5888" xr:uid="{C1D0067D-D708-4310-937E-DEA19628F661}"/>
    <cellStyle name="Normal 18 2 3" xfId="5721" xr:uid="{70A53DAB-FCC9-450A-8611-735212727776}"/>
    <cellStyle name="Normal 18 3" xfId="4323" xr:uid="{B83CC653-3076-4883-83A1-BB94F19015C6}"/>
    <cellStyle name="Normal 18 3 2" xfId="4770" xr:uid="{BBE2E256-A874-473E-AE33-0815E64369B8}"/>
    <cellStyle name="Normal 18 3 2 2" xfId="5946" xr:uid="{A98481EE-8E0C-4131-87F3-C70FB8B84EC5}"/>
    <cellStyle name="Normal 18 3 3" xfId="4900" xr:uid="{B86F13E1-B038-4764-A316-1F10BD1EF73E}"/>
    <cellStyle name="Normal 18 3 3 2" xfId="5780" xr:uid="{564F9C63-3A66-4E98-9365-D0246A1D672F}"/>
    <cellStyle name="Normal 18 3 4" xfId="4873" xr:uid="{818CAB22-BD08-4FF1-AF9E-E54F63F330EE}"/>
    <cellStyle name="Normal 18 4" xfId="4451" xr:uid="{57CB9281-49A8-4D93-86D9-D7CD9079C28A}"/>
    <cellStyle name="Normal 18 4 2" xfId="5835" xr:uid="{94699126-3985-45DD-87E9-E50977746A81}"/>
    <cellStyle name="Normal 18 5" xfId="5664" xr:uid="{1690E1EF-B431-4AAD-9150-F9938F707CFF}"/>
    <cellStyle name="Normal 18 6" xfId="5972" xr:uid="{FEE42EE4-CD31-4D78-B722-3E7C606B887B}"/>
    <cellStyle name="Normal 19" xfId="54" xr:uid="{F1F31548-F37D-44C8-AEE4-7D393BB778A6}"/>
    <cellStyle name="Normal 19 2" xfId="55" xr:uid="{1DC8217C-DBA8-4362-827B-785C5EFA4E07}"/>
    <cellStyle name="Normal 19 2 2" xfId="3713" xr:uid="{7D902512-C225-4185-A59F-8DE7B22CA89A}"/>
    <cellStyle name="Normal 19 2 2 2" xfId="4536" xr:uid="{EDDCAA17-3E9A-4752-988F-F9296D0942EB}"/>
    <cellStyle name="Normal 19 2 2 2 2" xfId="5889" xr:uid="{21BF1A97-9A76-468D-A604-E3DBD0E0DA7B}"/>
    <cellStyle name="Normal 19 2 2 3" xfId="5722" xr:uid="{EEA177BC-C8C3-4A8D-8157-053A750A6040}"/>
    <cellStyle name="Normal 19 2 3" xfId="4453" xr:uid="{77225F03-5286-4181-B392-23F4464A7BC1}"/>
    <cellStyle name="Normal 19 2 3 2" xfId="5616" xr:uid="{421F9326-6611-4C40-8586-5152375DA0F2}"/>
    <cellStyle name="Normal 19 2 3 2 2" xfId="5948" xr:uid="{736F770A-1AE5-4A40-9680-0EF79C182E84}"/>
    <cellStyle name="Normal 19 2 3 3" xfId="5782" xr:uid="{92854222-EE17-4529-B383-002E903CE670}"/>
    <cellStyle name="Normal 19 2 4" xfId="5574" xr:uid="{89B51730-3FD5-4ECA-9481-E42EA358C422}"/>
    <cellStyle name="Normal 19 2 4 2" xfId="5837" xr:uid="{B1D1B9BF-4B2C-4D94-A152-E68694751623}"/>
    <cellStyle name="Normal 19 2 5" xfId="5666" xr:uid="{3131C3E0-C378-45AD-A8E4-183007484D8D}"/>
    <cellStyle name="Normal 19 3" xfId="3714" xr:uid="{BEC50144-6A7E-4A08-B561-013F9ADF0827}"/>
    <cellStyle name="Normal 19 3 2" xfId="4537" xr:uid="{FD386529-5A10-4A7C-AF45-10ECFA615876}"/>
    <cellStyle name="Normal 19 3 2 2" xfId="5890" xr:uid="{2A38C7B9-BAA7-4515-9A49-2BCC8C5A96CB}"/>
    <cellStyle name="Normal 19 3 3" xfId="5723" xr:uid="{DB0AAD01-328D-4D4E-85F1-276B29AF2794}"/>
    <cellStyle name="Normal 19 4" xfId="4452" xr:uid="{3F55FB4D-5F57-4F9F-AED6-8385C622EBDA}"/>
    <cellStyle name="Normal 19 4 2" xfId="5615" xr:uid="{ACE86A4D-287E-445C-ABF6-E6FF8750F142}"/>
    <cellStyle name="Normal 19 4 2 2" xfId="5947" xr:uid="{0B1D0074-3003-4849-939B-D4A79A1375A2}"/>
    <cellStyle name="Normal 19 4 3" xfId="5781" xr:uid="{F7E3CC65-48EA-4F2A-8641-64866BE53CE6}"/>
    <cellStyle name="Normal 19 5" xfId="5573" xr:uid="{ACAE9B7A-0CBC-43BB-9F7E-B549B4B80B7D}"/>
    <cellStyle name="Normal 19 5 2" xfId="5836" xr:uid="{CD9BC616-3FEB-48A5-ACEB-7F74393C8A5B}"/>
    <cellStyle name="Normal 19 6" xfId="5665" xr:uid="{273C16CD-DC4B-456E-8DB9-6348CC613FB1}"/>
    <cellStyle name="Normal 2" xfId="3" xr:uid="{0035700C-F3A5-4A6F-B63A-5CE25669DEE2}"/>
    <cellStyle name="Normal 2 2" xfId="56" xr:uid="{6943607D-9559-4667-834F-F10F0DEC0B2B}"/>
    <cellStyle name="Normal 2 2 2" xfId="57" xr:uid="{AEB02465-40A8-46C0-8688-EAB25F651423}"/>
    <cellStyle name="Normal 2 2 2 2" xfId="3715" xr:uid="{07EF3213-46EB-4271-A078-B4D5DFB5A45D}"/>
    <cellStyle name="Normal 2 2 2 2 2" xfId="4538" xr:uid="{D86E0C19-D857-4849-BCE9-8CCC58E83D7B}"/>
    <cellStyle name="Normal 2 2 2 2 2 2" xfId="5891" xr:uid="{186382A2-42B6-4DD2-870C-ED4F40D02680}"/>
    <cellStyle name="Normal 2 2 2 2 3" xfId="5724" xr:uid="{DA5C1802-66A2-4366-AF21-4F6A907FD90C}"/>
    <cellStyle name="Normal 2 2 2 3" xfId="4455" xr:uid="{3FA0F558-56B2-40B6-83EF-C057ED445691}"/>
    <cellStyle name="Normal 2 2 2 3 2" xfId="5617" xr:uid="{86DB70F3-9CC4-46DA-9A63-B769C7727792}"/>
    <cellStyle name="Normal 2 2 2 3 2 2" xfId="5950" xr:uid="{E47AD753-54F9-4F18-8F23-8B8C4728211A}"/>
    <cellStyle name="Normal 2 2 2 3 3" xfId="5784" xr:uid="{C676C23B-22BC-4DCF-A60F-865E5447EB85}"/>
    <cellStyle name="Normal 2 2 2 4" xfId="5576" xr:uid="{5868EBD5-2973-4B6A-83EF-42E22E4DF599}"/>
    <cellStyle name="Normal 2 2 2 4 2" xfId="5839" xr:uid="{A15F219E-5239-4754-8F1F-063A3595402F}"/>
    <cellStyle name="Normal 2 2 2 5" xfId="5667" xr:uid="{8A882E86-C504-4686-936B-B9D336E4E5ED}"/>
    <cellStyle name="Normal 2 2 3" xfId="3716" xr:uid="{D18B5622-808B-4A33-8952-A433005D18F2}"/>
    <cellStyle name="Normal 2 2 3 2" xfId="4539" xr:uid="{AF2AA963-DD89-4715-8244-F471B22F4C4A}"/>
    <cellStyle name="Normal 2 2 3 2 2" xfId="4799" xr:uid="{86FA5A72-3EE0-41D7-A2C3-B9E98F14D3AA}"/>
    <cellStyle name="Normal 2 2 3 2 2 2" xfId="4832" xr:uid="{F9D7EF7C-3B23-4125-BC9C-EA38B32ACF75}"/>
    <cellStyle name="Normal 2 2 3 2 2 3" xfId="5514" xr:uid="{555B79B8-502E-4F4C-9DE8-B15221D069F5}"/>
    <cellStyle name="Normal 2 2 3 2 2 4" xfId="5531" xr:uid="{4B2E6764-A970-4BB4-9925-CD26E1E055A7}"/>
    <cellStyle name="Normal 2 2 3 2 3" xfId="4918" xr:uid="{22BC3293-CEC3-42C9-BB2C-0BD9D4385114}"/>
    <cellStyle name="Normal 2 2 3 2 4" xfId="5473" xr:uid="{08000190-D571-46AE-8B5E-69B9EE8A7BF8}"/>
    <cellStyle name="Normal 2 2 3 3" xfId="4697" xr:uid="{2312EFA2-B0A5-40F3-8E41-94434CB28629}"/>
    <cellStyle name="Normal 2 2 3 3 2" xfId="5725" xr:uid="{11CDD256-E616-4DA2-9B5B-AA3A9A68A3D2}"/>
    <cellStyle name="Normal 2 2 3 4" xfId="4874" xr:uid="{78C02F42-72D7-4BDD-96D2-E4B0917456E0}"/>
    <cellStyle name="Normal 2 2 3 5" xfId="4863" xr:uid="{E558D603-C5B4-437C-A590-736F59E35D3C}"/>
    <cellStyle name="Normal 2 2 4" xfId="4324" xr:uid="{E5BCD3FE-2067-4EE6-867B-2E330183A239}"/>
    <cellStyle name="Normal 2 2 4 2" xfId="4595" xr:uid="{7F466D38-8ADF-4CAE-95DC-80D61B41451B}"/>
    <cellStyle name="Normal 2 2 4 2 2" xfId="5949" xr:uid="{3228E487-B362-4165-9F19-980EC4164F60}"/>
    <cellStyle name="Normal 2 2 4 2 2 2" xfId="7016" xr:uid="{623B09B0-6BA5-4F84-A03A-73A7570C3583}"/>
    <cellStyle name="Normal 2 2 4 2 3" xfId="4771" xr:uid="{801E30A8-0871-4C68-A4ED-7E3B9E3071E8}"/>
    <cellStyle name="Normal 2 2 4 3" xfId="4901" xr:uid="{CB675E23-4718-403F-95EF-BB1B555166C8}"/>
    <cellStyle name="Normal 2 2 4 3 2" xfId="5783" xr:uid="{2BA92D21-09A0-4A9E-877F-B6023847690E}"/>
    <cellStyle name="Normal 2 2 4 4" xfId="4875" xr:uid="{E48E6206-C6A3-4BB2-98C1-335E75AF2D29}"/>
    <cellStyle name="Normal 2 2 5" xfId="4454" xr:uid="{9FB7A6A8-E92B-4D58-961B-903E8F75D3FD}"/>
    <cellStyle name="Normal 2 2 5 2" xfId="5838" xr:uid="{D7CCA725-BFB2-4C9C-B997-81ECC5502988}"/>
    <cellStyle name="Normal 2 2 5 3" xfId="5575" xr:uid="{EC8AAA50-D843-4817-B660-CF073DA78BE6}"/>
    <cellStyle name="Normal 2 2 5 4" xfId="4831" xr:uid="{50C1AC83-AD17-4E06-9358-42355A90DE96}"/>
    <cellStyle name="Normal 2 2 6" xfId="4921" xr:uid="{BDAD0191-AD13-40E9-8F43-9E1AD9F5634C}"/>
    <cellStyle name="Normal 2 2 7" xfId="5973" xr:uid="{57286009-5CAA-4BFD-A170-D6392E40EA83}"/>
    <cellStyle name="Normal 2 3" xfId="58" xr:uid="{A050EBF0-8EA1-4C19-846F-F0D933300D41}"/>
    <cellStyle name="Normal 2 3 2" xfId="59" xr:uid="{3A01FD08-9DDB-4C3F-88E2-12B17E94425B}"/>
    <cellStyle name="Normal 2 3 2 2" xfId="3717" xr:uid="{03B2C3F4-CEC0-4161-8C8D-55CD93B8C09D}"/>
    <cellStyle name="Normal 2 3 2 2 2" xfId="4540" xr:uid="{06542E78-FC66-4C71-B0D8-08716C0B9836}"/>
    <cellStyle name="Normal 2 3 2 2 2 2" xfId="5892" xr:uid="{629F7389-DC8E-450E-AD7D-6F2D90C5FDB7}"/>
    <cellStyle name="Normal 2 3 2 2 3" xfId="5726" xr:uid="{09B416BF-4613-4CCA-A735-C54B7A26453F}"/>
    <cellStyle name="Normal 2 3 2 3" xfId="4326" xr:uid="{1D0D58B1-E984-4541-B541-D5A95191E9C5}"/>
    <cellStyle name="Normal 2 3 2 3 2" xfId="4596" xr:uid="{2388C04C-E4F8-4A1E-AD61-F508FCE17809}"/>
    <cellStyle name="Normal 2 3 2 3 2 2" xfId="5952" xr:uid="{8BF49712-6C7B-46C1-966E-32F67236EEB7}"/>
    <cellStyle name="Normal 2 3 2 3 2 2 2" xfId="7017" xr:uid="{68809B90-487B-41A7-BEC8-6D142BF4774F}"/>
    <cellStyle name="Normal 2 3 2 3 2 3" xfId="4773" xr:uid="{2EAEED8E-64BE-45D3-9850-16E5DF68101C}"/>
    <cellStyle name="Normal 2 3 2 3 3" xfId="4903" xr:uid="{8C19EC18-4C6B-490F-871A-8D0B67ABC01A}"/>
    <cellStyle name="Normal 2 3 2 3 3 2" xfId="5786" xr:uid="{A62096E5-A27F-485D-8410-774A3D3C9A92}"/>
    <cellStyle name="Normal 2 3 2 3 4" xfId="4876" xr:uid="{4BE3114D-CA78-4226-98C6-7F7F5AF7BB28}"/>
    <cellStyle name="Normal 2 3 2 4" xfId="4457" xr:uid="{BE05A05F-532F-4F09-AC2F-1BF96D14BCD1}"/>
    <cellStyle name="Normal 2 3 2 4 2" xfId="5841" xr:uid="{C31C0AC0-FEAF-4A8B-856A-9B5E78122596}"/>
    <cellStyle name="Normal 2 3 2 5" xfId="5669" xr:uid="{DD4233B4-1807-4BAF-9403-9707EA7015A6}"/>
    <cellStyle name="Normal 2 3 2 6" xfId="5975" xr:uid="{A1B5B99B-2E72-4678-ABAC-F0F078D85F3A}"/>
    <cellStyle name="Normal 2 3 3" xfId="60" xr:uid="{5B5CAFBD-FBEF-4AE5-8A75-429F796CE868}"/>
    <cellStyle name="Normal 2 3 4" xfId="61" xr:uid="{8C30AC3C-999E-4964-B6CE-DF535549BA25}"/>
    <cellStyle name="Normal 2 3 4 10" xfId="7089" xr:uid="{CEAB898B-77B9-4ECB-AC92-0D7021F22015}"/>
    <cellStyle name="Normal 2 3 4 2" xfId="6203" xr:uid="{923B5780-F667-4E79-8533-7663B2EB54EE}"/>
    <cellStyle name="Normal 2 3 4 2 2" xfId="6291" xr:uid="{F13BE31F-377E-4CAB-BC6B-65779D16708F}"/>
    <cellStyle name="Normal 2 3 4 2 2 2" xfId="6238" xr:uid="{FFDAA08A-1794-4834-90EA-897D718A8D45}"/>
    <cellStyle name="Normal 2 3 4 2 2 2 2" xfId="6262" xr:uid="{2EE93EA3-2735-4B4E-972B-90567BCE78E2}"/>
    <cellStyle name="Normal 2 3 4 2 2 2 2 2" xfId="6322" xr:uid="{46FDF636-94C5-4385-A680-E79F482CB1F5}"/>
    <cellStyle name="Normal 2 3 4 2 2 2 2 3" xfId="7253" xr:uid="{90E0DD18-353B-4514-BD37-BFF23D276424}"/>
    <cellStyle name="Normal 2 3 4 2 2 2 3" xfId="7042" xr:uid="{EE94DE8A-200B-46A0-8C9A-BF4405F39BFD}"/>
    <cellStyle name="Normal 2 3 4 2 2 2 4" xfId="7134" xr:uid="{4904512A-DBF6-46AC-B649-D94B393173FE}"/>
    <cellStyle name="Normal 2 3 4 2 2 3" xfId="6054" xr:uid="{6AFF5317-BE2A-4BE3-BDCE-29349AE0E038}"/>
    <cellStyle name="Normal 2 3 4 2 2 3 2" xfId="6376" xr:uid="{B91FEF96-980C-4C17-AB28-F8BC9DE399EB}"/>
    <cellStyle name="Normal 2 3 4 2 2 3 3" xfId="7185" xr:uid="{D5A4246E-7616-49AF-B28C-166764AA235D}"/>
    <cellStyle name="Normal 2 3 4 2 2 4" xfId="6041" xr:uid="{85D02B80-185D-490F-B513-8CA82BE7FCC7}"/>
    <cellStyle name="Normal 2 3 4 2 2 5" xfId="6254" xr:uid="{A672B87B-FC71-4BFC-ABD4-80028B5752CC}"/>
    <cellStyle name="Normal 2 3 4 2 2 6" xfId="7107" xr:uid="{41CE420C-7B9D-446B-8AB3-4D370136AFC9}"/>
    <cellStyle name="Normal 2 3 4 2 3" xfId="6289" xr:uid="{85C8703D-E761-46F0-A695-C7B7310AFD95}"/>
    <cellStyle name="Normal 2 3 4 2 3 2" xfId="6007" xr:uid="{221EE4B0-EB00-4258-8FBD-E9CC2705BD0D}"/>
    <cellStyle name="Normal 2 3 4 2 3 2 2" xfId="6044" xr:uid="{58BA0087-6660-41D9-8B21-A8FD2A3F8821}"/>
    <cellStyle name="Normal 2 3 4 2 3 2 3" xfId="7236" xr:uid="{917E7116-071C-4B2A-9443-8BE60FB0C3E4}"/>
    <cellStyle name="Normal 2 3 4 2 3 3" xfId="6302" xr:uid="{07C8B371-5F2C-4ECA-9390-E76684E9F739}"/>
    <cellStyle name="Normal 2 3 4 2 3 4" xfId="7121" xr:uid="{5417CFF5-A2D2-4520-8ED4-207765936AAC}"/>
    <cellStyle name="Normal 2 3 4 2 4" xfId="6350" xr:uid="{21795DEE-FE05-49A6-BA3B-7BBE5729CFB2}"/>
    <cellStyle name="Normal 2 3 4 2 4 2" xfId="6270" xr:uid="{481630C1-AF77-415D-BDD5-B927669AA3D2}"/>
    <cellStyle name="Normal 2 3 4 2 4 2 2" xfId="6109" xr:uid="{BF28BA66-4CDB-4D90-A8CB-11D54503B724}"/>
    <cellStyle name="Normal 2 3 4 2 4 2 3" xfId="7221" xr:uid="{56DE07A5-7229-4309-91B1-CA35340E9401}"/>
    <cellStyle name="Normal 2 3 4 2 4 3" xfId="7076" xr:uid="{7F99833E-5BAC-4CE4-BC13-841CE00D439D}"/>
    <cellStyle name="Normal 2 3 4 2 4 4" xfId="7148" xr:uid="{2FFB7077-55AC-4884-B74A-C439ACFD7F1B}"/>
    <cellStyle name="Normal 2 3 4 2 5" xfId="6165" xr:uid="{AEA4F894-EE79-4E7A-955A-D2E3B17AA179}"/>
    <cellStyle name="Normal 2 3 4 2 5 2" xfId="6311" xr:uid="{95E8B145-C3C1-4638-9357-EAC12F01993B}"/>
    <cellStyle name="Normal 2 3 4 2 5 3" xfId="7203" xr:uid="{A01E45F4-403E-41EF-9BE2-CBCC56E2A329}"/>
    <cellStyle name="Normal 2 3 4 2 6" xfId="6057" xr:uid="{4D3D47C8-DC8A-472B-86A2-5CB281D9D7DF}"/>
    <cellStyle name="Normal 2 3 4 2 6 2" xfId="5983" xr:uid="{57D963D4-ABB5-474C-90D3-D1FC3DAC485C}"/>
    <cellStyle name="Normal 2 3 4 2 6 3" xfId="7167" xr:uid="{1AAE8D77-91CC-40CC-A563-08B775D3CDFC}"/>
    <cellStyle name="Normal 2 3 4 2 7" xfId="6002" xr:uid="{604AA905-78CD-436B-AFE1-B1AE4EE3E78E}"/>
    <cellStyle name="Normal 2 3 4 2 8" xfId="6137" xr:uid="{1283C961-8FD6-424A-BA52-1321D10B7142}"/>
    <cellStyle name="Normal 2 3 4 2 9" xfId="7095" xr:uid="{5F79351D-EE81-4022-86D7-4C258B700BF4}"/>
    <cellStyle name="Normal 2 3 4 3" xfId="7069" xr:uid="{A600C897-7459-49D4-A1DE-E057511ED6CE}"/>
    <cellStyle name="Normal 2 3 4 3 2" xfId="6186" xr:uid="{391D7884-7CE3-405D-8863-525558FE0906}"/>
    <cellStyle name="Normal 2 3 4 3 2 2" xfId="6150" xr:uid="{E7ABBA1F-2792-4359-9BF6-9EC23A010520}"/>
    <cellStyle name="Normal 2 3 4 3 2 2 2" xfId="6209" xr:uid="{991F0F8C-50CD-47DB-BCB7-A1738ACFAA9C}"/>
    <cellStyle name="Normal 2 3 4 3 2 2 3" xfId="7246" xr:uid="{242C2280-2BB0-4496-8E68-4DCF2EC416D1}"/>
    <cellStyle name="Normal 2 3 4 3 2 3" xfId="6336" xr:uid="{EA8FF1BF-39E9-4E81-B846-2795AC871D5B}"/>
    <cellStyle name="Normal 2 3 4 3 2 4" xfId="7128" xr:uid="{9C9EA55F-4B0A-4D83-B4B4-0DF75735799B}"/>
    <cellStyle name="Normal 2 3 4 3 3" xfId="6012" xr:uid="{E34E90C9-083B-4585-A67F-093C8DEDA9E8}"/>
    <cellStyle name="Normal 2 3 4 3 3 2" xfId="5988" xr:uid="{1D84873B-3280-4080-A398-690CAD8D70DB}"/>
    <cellStyle name="Normal 2 3 4 3 3 3" xfId="7177" xr:uid="{FA3B8BA0-0389-4C0F-AF24-8AFCA815C022}"/>
    <cellStyle name="Normal 2 3 4 3 4" xfId="7084" xr:uid="{CAA12F69-E5A4-44C5-ADC8-3A37AE42CAA0}"/>
    <cellStyle name="Normal 2 3 4 3 5" xfId="6232" xr:uid="{4E66E202-9347-4963-8525-E6935247AB4F}"/>
    <cellStyle name="Normal 2 3 4 3 6" xfId="7102" xr:uid="{F2D5E711-7933-4A9F-888C-47230607799E}"/>
    <cellStyle name="Normal 2 3 4 4" xfId="5985" xr:uid="{ABFA3A4D-3FA4-4A1E-91ED-39F6FB1B5078}"/>
    <cellStyle name="Normal 2 3 4 4 2" xfId="6157" xr:uid="{0925941B-CD81-4EFE-AAAF-64A2E45FA167}"/>
    <cellStyle name="Normal 2 3 4 4 2 2" xfId="6105" xr:uid="{B3D1E2B0-DED8-4E6D-8569-6BE082199B28}"/>
    <cellStyle name="Normal 2 3 4 4 2 3" xfId="7228" xr:uid="{8096132E-FFEE-49EE-A958-C1F8BACF4105}"/>
    <cellStyle name="Normal 2 3 4 4 3" xfId="6129" xr:uid="{052073E1-4D07-4E7E-BE04-3B76657744A1}"/>
    <cellStyle name="Normal 2 3 4 4 4" xfId="7114" xr:uid="{20E53DAF-DDFC-4982-8957-486D1174D13C}"/>
    <cellStyle name="Normal 2 3 4 5" xfId="6180" xr:uid="{1455BAF3-FCFA-4260-8F11-8D4F73E53E29}"/>
    <cellStyle name="Normal 2 3 4 5 2" xfId="6330" xr:uid="{FC6DBB03-F3DF-4062-A32E-AF7D7DA84C96}"/>
    <cellStyle name="Normal 2 3 4 5 2 2" xfId="6090" xr:uid="{14A45CE4-80C7-4FD3-896E-6F03AC6C24E9}"/>
    <cellStyle name="Normal 2 3 4 5 2 3" xfId="7212" xr:uid="{74609C67-BED0-4459-A3C5-0D1F395657D6}"/>
    <cellStyle name="Normal 2 3 4 5 3" xfId="6004" xr:uid="{2415ED8A-A24F-4814-96F2-784CF701F4D9}"/>
    <cellStyle name="Normal 2 3 4 5 4" xfId="7140" xr:uid="{F38A4BF6-6BE7-4F17-8CCC-BC2D8256545E}"/>
    <cellStyle name="Normal 2 3 4 6" xfId="6279" xr:uid="{B19DC23D-115E-4413-B6F5-B1971D5E07A5}"/>
    <cellStyle name="Normal 2 3 4 6 2" xfId="6114" xr:uid="{604C03F8-B386-4705-BC02-E59DD02BB7A1}"/>
    <cellStyle name="Normal 2 3 4 6 3" xfId="7193" xr:uid="{8F493AD8-D458-42CC-8BD6-F4BFFFF5B2CE}"/>
    <cellStyle name="Normal 2 3 4 7" xfId="6174" xr:uid="{EE540158-0962-4292-9A83-E4D6675767FA}"/>
    <cellStyle name="Normal 2 3 4 7 2" xfId="6200" xr:uid="{069D9A87-77C5-47C3-9EFF-B9DBFA0FBEE0}"/>
    <cellStyle name="Normal 2 3 4 7 3" xfId="7157" xr:uid="{C662F32B-EF41-4C03-BF4E-655259DFF0E9}"/>
    <cellStyle name="Normal 2 3 4 8" xfId="5991" xr:uid="{3405FF4E-8E02-40FC-B70B-6A39A9824DA1}"/>
    <cellStyle name="Normal 2 3 4 9" xfId="6142" xr:uid="{7F058158-937B-4EC8-A868-6AA89E47EA04}"/>
    <cellStyle name="Normal 2 3 5" xfId="3718" xr:uid="{EAED93D0-7C97-46A4-9D87-C6A5217FD684}"/>
    <cellStyle name="Normal 2 3 5 2" xfId="4541" xr:uid="{E6217446-EF2A-4695-9267-021B99A6BADB}"/>
    <cellStyle name="Normal 2 3 5 2 2" xfId="5893" xr:uid="{C9494589-D3DB-40FB-883E-1DF438950051}"/>
    <cellStyle name="Normal 2 3 5 3" xfId="5727" xr:uid="{B9A5720F-0DE6-4BE9-AF03-176AA621E193}"/>
    <cellStyle name="Normal 2 3 6" xfId="4325" xr:uid="{2C17ADED-DDBF-4015-B659-D7DD90D60889}"/>
    <cellStyle name="Normal 2 3 6 2" xfId="4772" xr:uid="{B5AC3F0F-D864-4B50-A874-1F3C7619CFB0}"/>
    <cellStyle name="Normal 2 3 6 2 2" xfId="5951" xr:uid="{89ADA1FD-831E-4F38-8E10-A38357347F7A}"/>
    <cellStyle name="Normal 2 3 6 3" xfId="4902" xr:uid="{4F98D81A-40DC-47CB-ADAB-D40668A516D2}"/>
    <cellStyle name="Normal 2 3 6 3 2" xfId="5785" xr:uid="{E03E5C7A-A16C-4B50-A145-5F23B75035D0}"/>
    <cellStyle name="Normal 2 3 6 4" xfId="4877" xr:uid="{D9699E8A-761A-490B-BF74-A9D117FB2807}"/>
    <cellStyle name="Normal 2 3 7" xfId="4456" xr:uid="{67462E00-F17B-435D-84C5-6739CDD1F9F8}"/>
    <cellStyle name="Normal 2 3 7 2" xfId="5840" xr:uid="{0F14D43C-D5E3-4877-ACBA-650A5C0D11D6}"/>
    <cellStyle name="Normal 2 3 8" xfId="5668" xr:uid="{FCBAD720-15BD-454E-AC55-EC530979EB03}"/>
    <cellStyle name="Normal 2 3 9" xfId="5974" xr:uid="{F32A883A-FFA3-4D45-AF12-660905E5A674}"/>
    <cellStyle name="Normal 2 4" xfId="62" xr:uid="{4A430E9B-31FF-469C-A11D-61095EE84549}"/>
    <cellStyle name="Normal 2 4 2" xfId="63" xr:uid="{92FADF48-7EF4-4062-BCE0-06A2FC43AC2A}"/>
    <cellStyle name="Normal 2 4 3" xfId="3719" xr:uid="{36A40878-1674-402E-B3B5-50676DBDCD66}"/>
    <cellStyle name="Normal 2 4 3 2" xfId="4542" xr:uid="{FABAE12B-F235-4D9D-AE71-DE1A07F822F0}"/>
    <cellStyle name="Normal 2 4 3 2 2" xfId="5894" xr:uid="{B705C9D6-A433-4332-9506-810889553A7A}"/>
    <cellStyle name="Normal 2 4 3 3" xfId="4841" xr:uid="{A80043F3-4229-4DA7-9022-69E92733D3D9}"/>
    <cellStyle name="Normal 2 4 3 3 2" xfId="5728" xr:uid="{CB5B5D10-5073-4409-9788-CF13B298826D}"/>
    <cellStyle name="Normal 2 4 4" xfId="4458" xr:uid="{5E97421F-D66B-4501-94FB-465AC55FB9C7}"/>
    <cellStyle name="Normal 2 4 4 2" xfId="5618" xr:uid="{E7C0AE35-F733-4158-95C7-8B7BD15A7E7A}"/>
    <cellStyle name="Normal 2 4 4 2 2" xfId="5953" xr:uid="{61F79C3D-87D4-4685-9911-0A56047C82B1}"/>
    <cellStyle name="Normal 2 4 4 3" xfId="5787" xr:uid="{6B8AE095-DFC1-4C32-AAD3-8C003ECC4CD6}"/>
    <cellStyle name="Normal 2 4 5" xfId="4922" xr:uid="{B852106E-FB9B-44BB-8E16-379190F70710}"/>
    <cellStyle name="Normal 2 4 5 2" xfId="5842" xr:uid="{64DFCC64-3EDD-46F5-A15B-F4FDAF802A38}"/>
    <cellStyle name="Normal 2 4 6" xfId="4920" xr:uid="{BED2AB0A-E7C9-4AD5-B897-7D16FB683134}"/>
    <cellStyle name="Normal 2 4 6 2" xfId="5670" xr:uid="{BEF0C73A-527C-4C90-8998-9F01694A27D6}"/>
    <cellStyle name="Normal 2 4 7" xfId="5976" xr:uid="{60EB9036-5F42-4BB1-A1F3-70BDAEB7669F}"/>
    <cellStyle name="Normal 2 5" xfId="3720" xr:uid="{A5B00AE6-3697-402E-BE96-41519AEBBC15}"/>
    <cellStyle name="Normal 2 5 2" xfId="3735" xr:uid="{C260FE00-E490-4CB5-9188-10CCE410F617}"/>
    <cellStyle name="Normal 2 5 2 2" xfId="4558" xr:uid="{DFA97BBF-231A-4A9B-A02F-404E8F6690F6}"/>
    <cellStyle name="Normal 2 5 2 2 2" xfId="5902" xr:uid="{EDBDD33E-CD33-4ACF-94D0-A08E2FF7A524}"/>
    <cellStyle name="Normal 2 5 2 2 3" xfId="5584" xr:uid="{439E963D-CB55-4BAA-8B86-76B41D82AB45}"/>
    <cellStyle name="Normal 2 5 2 2 4" xfId="4691" xr:uid="{F675DF48-2747-4D3A-B135-90005F204A08}"/>
    <cellStyle name="Normal 2 5 2 3" xfId="5736" xr:uid="{A792ADFD-74D0-49FE-9E78-DEA6B7C45529}"/>
    <cellStyle name="Normal 2 5 3" xfId="4543" xr:uid="{23C7F834-6B8B-4E07-B95F-3CEB2A2BFE2B}"/>
    <cellStyle name="Normal 2 5 3 2" xfId="4800" xr:uid="{98608887-108E-4BC1-BBD4-2C7E75C51F12}"/>
    <cellStyle name="Normal 2 5 3 2 2" xfId="5895" xr:uid="{AF1EB8EC-D0E1-4DB0-B06C-D09DB6550869}"/>
    <cellStyle name="Normal 2 5 3 3" xfId="4914" xr:uid="{EBA64DF0-8F89-4550-84EA-C35F8569CB3A}"/>
    <cellStyle name="Normal 2 5 3 4" xfId="5470" xr:uid="{CF8E29D9-E21B-4E52-9F68-19B46810822D}"/>
    <cellStyle name="Normal 2 5 3 4 2" xfId="5519" xr:uid="{D6F9F70C-71A9-4156-A16E-D07552F32C54}"/>
    <cellStyle name="Normal 2 5 4" xfId="4833" xr:uid="{F2A025A7-D540-4FB5-83D6-ABC813A2F1B1}"/>
    <cellStyle name="Normal 2 5 5" xfId="4829" xr:uid="{11DFEED0-F1FF-42CE-B6F2-9AACE0BCA189}"/>
    <cellStyle name="Normal 2 5 6" xfId="4828" xr:uid="{8096D6E6-AB10-45D5-97C4-6EA864E3B47B}"/>
    <cellStyle name="Normal 2 5 7" xfId="4917" xr:uid="{9FA3DC56-875D-4ABB-975C-638FB119519D}"/>
    <cellStyle name="Normal 2 5 8" xfId="4887" xr:uid="{30E3DE52-8288-4927-A431-D648C3AA4DE3}"/>
    <cellStyle name="Normal 2 6" xfId="3736" xr:uid="{E8E9AF4D-B720-4E03-8497-7249001FD826}"/>
    <cellStyle name="Normal 2 6 2" xfId="4559" xr:uid="{7A1E6FFB-D94B-4054-83A8-1E00FF681A66}"/>
    <cellStyle name="Normal 2 6 2 2" xfId="7005" xr:uid="{4EE93024-E01F-4971-9639-4C19E5A1A234}"/>
    <cellStyle name="Normal 2 6 2 3" xfId="4687" xr:uid="{0934DB7B-51EC-4F19-A43D-E6ABC51EA091}"/>
    <cellStyle name="Normal 2 6 3" xfId="4690" xr:uid="{65B0C720-CB97-47D8-86BD-EA148125E35A}"/>
    <cellStyle name="Normal 2 6 3 2" xfId="5502" xr:uid="{681DCC5A-DDDC-414B-9DD3-78C794A5DAD7}"/>
    <cellStyle name="Normal 2 6 4" xfId="4834" xr:uid="{58E46FA9-A623-4E99-AEF8-99819B12E377}"/>
    <cellStyle name="Normal 2 6 5" xfId="4826" xr:uid="{4DF5AF8B-385C-4DD8-A3CB-6C6560C05B85}"/>
    <cellStyle name="Normal 2 6 5 2" xfId="4878" xr:uid="{86092760-7800-4F18-B0BC-29A132A24B53}"/>
    <cellStyle name="Normal 2 6 6" xfId="4812" xr:uid="{E8F7C526-5817-4BBF-9320-34E6DD4B7BF4}"/>
    <cellStyle name="Normal 2 6 7" xfId="5489" xr:uid="{3B13B353-4A38-474A-B6DD-0AD6DD526E9D}"/>
    <cellStyle name="Normal 2 6 8" xfId="5498" xr:uid="{2814B53C-D5C2-42AB-909D-8162E8B3D316}"/>
    <cellStyle name="Normal 2 6 9" xfId="4686" xr:uid="{841641D1-8EC5-4688-B924-0BC811549882}"/>
    <cellStyle name="Normal 2 7" xfId="4406" xr:uid="{D2DCE764-2E4A-4DDB-BA31-D51565FC915B}"/>
    <cellStyle name="Normal 2 7 2" xfId="4712" xr:uid="{E6ECA399-8FD1-4575-8B49-9B1B225FED77}"/>
    <cellStyle name="Normal 2 7 3" xfId="4835" xr:uid="{43D41E46-79BA-4F01-A837-5A27D8478E2F}"/>
    <cellStyle name="Normal 2 7 4" xfId="5471" xr:uid="{691E9B83-F7CE-41DC-B36D-4507A593ADBE}"/>
    <cellStyle name="Normal 2 7 5" xfId="4688" xr:uid="{A3512754-F915-4645-AB64-9C16DAB1F4F2}"/>
    <cellStyle name="Normal 2 8" xfId="4761" xr:uid="{C396F4E9-F1F9-4B96-A56C-0D6E0AD5FF4C}"/>
    <cellStyle name="Normal 2 9" xfId="4830" xr:uid="{225E655A-4EE2-4A07-BE1A-5630B0157651}"/>
    <cellStyle name="Normal 20" xfId="88" xr:uid="{5D83EF10-F262-4FD0-B8ED-8C52D858F14F}"/>
    <cellStyle name="Normal 20 2" xfId="3721" xr:uid="{F92E16C3-B2AD-45D4-9745-45EE17A07BCE}"/>
    <cellStyle name="Normal 20 2 2" xfId="3722" xr:uid="{EAB35371-9FA7-4A77-A8B1-E6B463095624}"/>
    <cellStyle name="Normal 20 2 2 2" xfId="4400" xr:uid="{49779C94-4E8D-4D74-8FCD-2EF745CA13A8}"/>
    <cellStyle name="Normal 20 2 2 2 2" xfId="4661" xr:uid="{908F6394-5500-4115-8710-9C93ADB1F2E0}"/>
    <cellStyle name="Normal 20 2 2 3" xfId="4392" xr:uid="{11F2AF11-CAD4-4AE7-AF55-AB818AC6CED0}"/>
    <cellStyle name="Normal 20 2 2 3 2" xfId="4653" xr:uid="{749292F2-ABF0-4473-8661-0633E795A02B}"/>
    <cellStyle name="Normal 20 2 2 4" xfId="4545" xr:uid="{AC9D9F2A-DEE5-4EC0-8D6B-CE2D4FC1CF5E}"/>
    <cellStyle name="Normal 20 2 2 4 2" xfId="7000" xr:uid="{1F0A1222-BC90-4F55-B8A8-7724E31E7BDE}"/>
    <cellStyle name="Normal 20 2 2 4 3" xfId="4796" xr:uid="{05E4E91B-798E-4462-AAD7-57842D72A990}"/>
    <cellStyle name="Normal 20 2 2 5" xfId="4912" xr:uid="{990339A2-5D80-416A-92DB-17DA4BD2D92F}"/>
    <cellStyle name="Normal 20 2 3" xfId="4395" xr:uid="{31E73A67-C24F-458D-9C13-73578842C468}"/>
    <cellStyle name="Normal 20 2 3 2" xfId="4656" xr:uid="{7ACD03C9-B3E7-4CD9-B024-1C56A84A0B6E}"/>
    <cellStyle name="Normal 20 2 4" xfId="4391" xr:uid="{494E60E4-2291-4C4E-90A3-47F00D0DA7E4}"/>
    <cellStyle name="Normal 20 2 4 2" xfId="4652" xr:uid="{126E5C2C-DB2A-41D9-8F82-C16205AC3343}"/>
    <cellStyle name="Normal 20 2 5" xfId="4544" xr:uid="{4A819B0A-308B-4DA1-B8F1-DE6EBA12FC3F}"/>
    <cellStyle name="Normal 20 2 5 2" xfId="6999" xr:uid="{7A27DE98-99EA-4816-888C-831DFCF3C6BE}"/>
    <cellStyle name="Normal 20 2 5 3" xfId="4795" xr:uid="{5A48D519-B206-403A-8260-B436EBFED88A}"/>
    <cellStyle name="Normal 20 2 6" xfId="4911" xr:uid="{0B834FA8-06A5-4E91-84E4-BC65B8B009E5}"/>
    <cellStyle name="Normal 20 3" xfId="3831" xr:uid="{C1738495-1150-4185-97CE-ED0E5743D6F0}"/>
    <cellStyle name="Normal 20 3 2" xfId="4563" xr:uid="{13D65A09-0335-4300-9C71-B76A04A8B20F}"/>
    <cellStyle name="Normal 20 4" xfId="4327" xr:uid="{B1F69D07-3767-451F-BBEA-329E93B797A3}"/>
    <cellStyle name="Normal 20 4 2" xfId="4597" xr:uid="{06168232-79EC-4439-8A20-84B5FAB2E656}"/>
    <cellStyle name="Normal 20 4 2 2" xfId="7018" xr:uid="{D65C6755-FB2D-4FB5-BC3D-E9E68C3CF6DF}"/>
    <cellStyle name="Normal 20 4 2 3" xfId="4774" xr:uid="{CEE53B48-C588-4042-ABA1-4858B9256B17}"/>
    <cellStyle name="Normal 20 4 3" xfId="4904" xr:uid="{E4C2005A-EB47-40C2-BF2D-2F6055B2EE6A}"/>
    <cellStyle name="Normal 20 4 4" xfId="4879" xr:uid="{2D3F8189-A58A-4A3D-BA06-A362274CFFE7}"/>
    <cellStyle name="Normal 20 5" xfId="4468" xr:uid="{CA85AC48-B7D9-4675-B37A-C8B54296B334}"/>
    <cellStyle name="Normal 20 5 2" xfId="5495" xr:uid="{8483398E-423D-4AF6-91F9-4919E8A1FBF9}"/>
    <cellStyle name="Normal 20 6" xfId="4801" xr:uid="{BD0EE6DD-9104-4485-9277-CC39967DB98B}"/>
    <cellStyle name="Normal 20 7" xfId="4864" xr:uid="{36E54C62-DD71-4537-AB7B-855D61DCA352}"/>
    <cellStyle name="Normal 20 8" xfId="4885" xr:uid="{8CA8E657-E14E-40CC-9FF9-F5CC42A361DE}"/>
    <cellStyle name="Normal 20 9" xfId="4884" xr:uid="{1B73EF63-556F-4F17-ABEC-0B1816049434}"/>
    <cellStyle name="Normal 21" xfId="89" xr:uid="{666EAD1F-7906-4B16-BC24-2D720E797E4C}"/>
    <cellStyle name="Normal 21 2" xfId="3723" xr:uid="{1CA30B15-5244-423D-BA5B-34E5DE07E26B}"/>
    <cellStyle name="Normal 21 2 2" xfId="3724" xr:uid="{9B388543-2A08-417F-B9DE-58C7E735F9F1}"/>
    <cellStyle name="Normal 21 2 2 2" xfId="4547" xr:uid="{D434A924-3534-4898-B646-4EBF41125816}"/>
    <cellStyle name="Normal 21 2 3" xfId="4546" xr:uid="{56313EF5-CF34-4979-85CB-9E143C1665C0}"/>
    <cellStyle name="Normal 21 3" xfId="4328" xr:uid="{E6015D3A-8C6C-4D19-9853-6BFD55002588}"/>
    <cellStyle name="Normal 21 3 2" xfId="4714" xr:uid="{52F956ED-1C86-4C01-8C57-D31D94113CE7}"/>
    <cellStyle name="Normal 21 3 2 2" xfId="5523" xr:uid="{FA5EB18C-6FF7-4067-8FBD-4202E62AB6B7}"/>
    <cellStyle name="Normal 21 3 3" xfId="4713" xr:uid="{C3555873-AC9A-45BE-91D5-1AD7D062753E}"/>
    <cellStyle name="Normal 21 4" xfId="4469" xr:uid="{DC372375-B499-4EF5-BC2B-89061128595C}"/>
    <cellStyle name="Normal 21 4 2" xfId="5524" xr:uid="{74DA09CC-A73A-4840-BA60-4BF3F488D47F}"/>
    <cellStyle name="Normal 21 4 2 2" xfId="7264" xr:uid="{1B0475C1-44A1-43D0-8B79-F7B737599FDC}"/>
    <cellStyle name="Normal 21 4 2 3" xfId="5729" xr:uid="{7D1BC06C-3721-48F0-93A6-871BF6164476}"/>
    <cellStyle name="Normal 21 4 3" xfId="4784" xr:uid="{8796DA26-31D4-4E6A-BE77-F0CFB3551CEB}"/>
    <cellStyle name="Normal 21 5" xfId="4905" xr:uid="{70AF0686-EEEA-4B90-BFCF-934FEE6C67CC}"/>
    <cellStyle name="Normal 22" xfId="689" xr:uid="{E229132C-6A48-4D11-BD70-81D49855B4CB}"/>
    <cellStyle name="Normal 22 2" xfId="3665" xr:uid="{616A4C9C-6084-449D-86AD-AE466546A092}"/>
    <cellStyle name="Normal 22 2 2" xfId="4488" xr:uid="{D9C55F83-6CA2-4A86-B0EC-9018974FABE9}"/>
    <cellStyle name="Normal 22 3" xfId="3664" xr:uid="{2C403056-8849-4F3E-89BD-A218127F129E}"/>
    <cellStyle name="Normal 22 3 2" xfId="4329" xr:uid="{2DB8090A-9827-4070-B815-C69CD7C5E8FE}"/>
    <cellStyle name="Normal 22 3 2 2" xfId="4715" xr:uid="{98E7E0D0-AD00-4388-87F4-9640EDAE5013}"/>
    <cellStyle name="Normal 22 3 3" xfId="4487" xr:uid="{F9CB8503-9BC9-4F78-A9BD-D2B02C9A6AC6}"/>
    <cellStyle name="Normal 22 3 4" xfId="4859" xr:uid="{5CC71E42-BD59-488C-8F85-EAC5140A5CC5}"/>
    <cellStyle name="Normal 22 4" xfId="3668" xr:uid="{E860BD09-052D-4906-A460-DE9A3DC5004A}"/>
    <cellStyle name="Normal 22 4 10" xfId="5522" xr:uid="{B625A86A-0E64-4504-8FC4-B67A79A47B37}"/>
    <cellStyle name="Normal 22 4 2" xfId="4405" xr:uid="{92AA4768-750C-4DBB-8109-735BE56C3226}"/>
    <cellStyle name="Normal 22 4 2 2" xfId="4666" xr:uid="{673E40A0-32D3-4140-9DAE-643C1D90470B}"/>
    <cellStyle name="Normal 22 4 3" xfId="4491" xr:uid="{444A08CA-55C9-40D2-8362-BA11AE91C025}"/>
    <cellStyle name="Normal 22 4 3 2" xfId="4804" xr:uid="{FDE59E72-B9B7-49F7-AC45-DEE2061EF4B7}"/>
    <cellStyle name="Normal 22 4 3 2 2" xfId="5535" xr:uid="{00E23DF9-E230-498E-A2B2-EAB26C9C382F}"/>
    <cellStyle name="Normal 22 4 3 2 3" xfId="7278" xr:uid="{F0B0041F-91D6-45A0-8FBE-B5E3DF74764A}"/>
    <cellStyle name="Normal 22 4 3 3" xfId="4916" xr:uid="{4E6BE29C-65EC-4D75-9523-04CF94C846BB}"/>
    <cellStyle name="Normal 22 4 3 4" xfId="5505" xr:uid="{D370CA28-9571-4201-B97C-5696C91801D2}"/>
    <cellStyle name="Normal 22 4 3 5" xfId="5501" xr:uid="{A7674F4F-8977-4D46-AEED-AD1BF9905EA4}"/>
    <cellStyle name="Normal 22 4 3 6" xfId="4785" xr:uid="{8850D927-9727-4EAF-9068-803E95B51DCB}"/>
    <cellStyle name="Normal 22 4 4" xfId="4860" xr:uid="{C4357968-B591-4196-89C5-A8580BED4A8D}"/>
    <cellStyle name="Normal 22 4 4 2" xfId="7024" xr:uid="{0470C05E-1141-415E-884A-73B0B92AE655}"/>
    <cellStyle name="Normal 22 4 5" xfId="4818" xr:uid="{10B44E9C-088C-4E39-BEE9-114A180BE75E}"/>
    <cellStyle name="Normal 22 4 5 2" xfId="5534" xr:uid="{1B00C256-7822-4CDC-BE85-390E4DBE9F2D}"/>
    <cellStyle name="Normal 22 4 6" xfId="4809" xr:uid="{B3225FDD-9EE1-4B75-82ED-9D2EB674DF18}"/>
    <cellStyle name="Normal 22 4 7" xfId="4808" xr:uid="{D7B50DB8-AA48-4AA6-99A1-E233A7E13B9C}"/>
    <cellStyle name="Normal 22 4 8" xfId="4807" xr:uid="{276A6C9D-141C-4BE5-9A24-2D3CA5CBC1B7}"/>
    <cellStyle name="Normal 22 4 9" xfId="4806" xr:uid="{084D1E72-94AA-42D9-93A2-1918D0C6B439}"/>
    <cellStyle name="Normal 22 5" xfId="4472" xr:uid="{EF547034-CC47-4F6E-8892-BBC77EB97FC1}"/>
    <cellStyle name="Normal 22 5 2" xfId="6992" xr:uid="{D54A8EC8-8AB8-42DC-82E3-92F101FB9AF9}"/>
    <cellStyle name="Normal 22 5 3" xfId="4906" xr:uid="{6AA21ED8-A542-44DD-90D2-3DD627FCEA9E}"/>
    <cellStyle name="Normal 23" xfId="3725" xr:uid="{B693B8C7-409D-42CC-BAFC-2CFF0B02A131}"/>
    <cellStyle name="Normal 23 10" xfId="6021" xr:uid="{BA7DE886-2BF6-475A-8089-F085AFECAFBC}"/>
    <cellStyle name="Normal 23 2" xfId="4286" xr:uid="{4EBD59A8-5480-4E75-8040-DF21C8965C53}"/>
    <cellStyle name="Normal 23 2 2" xfId="4331" xr:uid="{1D328C6D-9966-4299-9F7E-15CAC850F2B7}"/>
    <cellStyle name="Normal 23 2 2 2" xfId="4599" xr:uid="{DC670B99-4492-445B-947F-5CAF06EFAA02}"/>
    <cellStyle name="Normal 23 2 2 2 2" xfId="7019" xr:uid="{53D934B4-44C6-4E40-AC51-FE4C771FAC86}"/>
    <cellStyle name="Normal 23 2 2 2 2 2" xfId="5998" xr:uid="{AEC41BCD-14DF-47AB-8E96-CF92238CBD75}"/>
    <cellStyle name="Normal 23 2 2 2 2 3" xfId="6148" xr:uid="{B3F7DF3C-CE9E-40B6-9E32-CDCB37134948}"/>
    <cellStyle name="Normal 23 2 2 2 3" xfId="6123" xr:uid="{156A13B8-9B65-4B3F-B1CD-4E60DA06EA54}"/>
    <cellStyle name="Normal 23 2 2 2 4" xfId="6286" xr:uid="{D487E855-7C72-4F37-A98D-22F4B0393702}"/>
    <cellStyle name="Normal 23 2 2 2 5" xfId="4919" xr:uid="{D739F087-73C4-49CD-AE28-D9A859466F30}"/>
    <cellStyle name="Normal 23 2 2 3" xfId="4861" xr:uid="{582EBCC8-449F-49E5-B3B1-A2786C06C300}"/>
    <cellStyle name="Normal 23 2 2 3 2" xfId="6045" xr:uid="{6F3BF13D-CA56-4E38-9378-0796E12E3A8F}"/>
    <cellStyle name="Normal 23 2 2 3 3" xfId="6329" xr:uid="{903B19F7-4A47-4DA4-999C-B5F5247BD967}"/>
    <cellStyle name="Normal 23 2 2 4" xfId="4836" xr:uid="{86AFB1CC-7885-4572-9D0C-531AFAC6B81F}"/>
    <cellStyle name="Normal 23 2 2 4 2" xfId="6372" xr:uid="{818EED47-2BD9-4631-B4CC-F71368AE8FD0}"/>
    <cellStyle name="Normal 23 2 2 5" xfId="6349" xr:uid="{88A307F5-376B-4E9F-A8F4-668ABE6B295F}"/>
    <cellStyle name="Normal 23 2 2 6" xfId="6293" xr:uid="{EF1AF60C-2A4B-4807-BD68-A1B0E2D1576F}"/>
    <cellStyle name="Normal 23 2 3" xfId="4572" xr:uid="{0DE42D4F-5E20-4D17-84EF-751A18910920}"/>
    <cellStyle name="Normal 23 2 3 2" xfId="7007" xr:uid="{8652C9B8-BA2B-46CD-808D-6740ECD16BD8}"/>
    <cellStyle name="Normal 23 2 3 2 2" xfId="6104" xr:uid="{C75C049B-D72F-4CEA-9B24-C968BE1FF618}"/>
    <cellStyle name="Normal 23 2 3 2 3" xfId="6235" xr:uid="{24BE3C92-BCEE-422E-8150-8CD9B732F637}"/>
    <cellStyle name="Normal 23 2 3 3" xfId="6128" xr:uid="{C232A32E-3556-4AFC-B3E0-606EE61CCE4D}"/>
    <cellStyle name="Normal 23 2 3 4" xfId="6018" xr:uid="{2CDC6762-E7D0-4745-9C83-B759A61C8362}"/>
    <cellStyle name="Normal 23 2 3 5" xfId="4819" xr:uid="{842A6857-C4D9-41D0-9692-1E6272EEAB65}"/>
    <cellStyle name="Normal 23 2 4" xfId="4880" xr:uid="{53A01846-A18C-4AE4-8556-C60D3701539B}"/>
    <cellStyle name="Normal 23 2 4 2" xfId="6161" xr:uid="{6358D0D3-0CE2-488A-B6E2-DD015196F579}"/>
    <cellStyle name="Normal 23 2 4 2 2" xfId="5990" xr:uid="{5247D449-DD5C-46F0-B500-388A8EA5D690}"/>
    <cellStyle name="Normal 23 2 4 2 3" xfId="7216" xr:uid="{ED57F2E7-EE01-45BB-8CAB-A7CF2534AD17}"/>
    <cellStyle name="Normal 23 2 4 3" xfId="6337" xr:uid="{23E1E04B-9232-49F5-A345-60A9A8B326C8}"/>
    <cellStyle name="Normal 23 2 4 4" xfId="6178" xr:uid="{C52F0D68-F74A-4AF4-A2EF-FE3C30F28C18}"/>
    <cellStyle name="Normal 23 2 5" xfId="7037" xr:uid="{1D688CBC-1896-4CD5-923B-E1BBC8D83BBB}"/>
    <cellStyle name="Normal 23 2 5 2" xfId="6321" xr:uid="{79947FFA-1D8F-4611-B018-EA02BF953891}"/>
    <cellStyle name="Normal 23 2 5 3" xfId="7198" xr:uid="{E871251A-CFB5-4997-82F8-6544C4838E94}"/>
    <cellStyle name="Normal 23 2 6" xfId="6172" xr:uid="{BD8FFC64-C3F1-4FC9-82D2-0F72F700E37E}"/>
    <cellStyle name="Normal 23 2 6 2" xfId="6320" xr:uid="{36E546B6-C1AB-4289-BEA0-D8E0ABCB628E}"/>
    <cellStyle name="Normal 23 2 6 3" xfId="7162" xr:uid="{A9B74183-FC7A-4287-B7EB-CB11747C7B12}"/>
    <cellStyle name="Normal 23 2 7" xfId="6097" xr:uid="{08EABFE8-4DAC-4D1C-B5C9-7A328B57316C}"/>
    <cellStyle name="Normal 23 2 8" xfId="6231" xr:uid="{1F7C0678-0FBF-4EAB-AE42-9B9B94AAD019}"/>
    <cellStyle name="Normal 23 2 9" xfId="6362" xr:uid="{093358A1-0339-40D3-8C63-C53CFA31899D}"/>
    <cellStyle name="Normal 23 3" xfId="4401" xr:uid="{B6304FAB-6313-4C44-BF8C-E2383058E77A}"/>
    <cellStyle name="Normal 23 3 2" xfId="4662" xr:uid="{892C2AED-EC54-4AED-9E41-CD1585D6D81E}"/>
    <cellStyle name="Normal 23 3 2 2" xfId="6266" xr:uid="{96B29D95-7DE6-468E-8471-9344F8BA0EE1}"/>
    <cellStyle name="Normal 23 3 2 2 2" xfId="6233" xr:uid="{6F698A4C-38C6-4F4B-AB49-DEA55BC0452F}"/>
    <cellStyle name="Normal 23 3 2 2 3" xfId="7241" xr:uid="{18F56785-AE70-4C49-90CA-6571DC17C2A8}"/>
    <cellStyle name="Normal 23 3 2 3" xfId="7041" xr:uid="{852C241D-EFB5-4B7B-A0FD-CC603C7FD4E5}"/>
    <cellStyle name="Normal 23 3 2 4" xfId="6287" xr:uid="{490E1B7D-BE30-4D9A-9B53-E0AFD6DF18F0}"/>
    <cellStyle name="Normal 23 3 3" xfId="6215" xr:uid="{ED81B70E-698B-4438-86EC-C21A5A8FB5C7}"/>
    <cellStyle name="Normal 23 3 3 2" xfId="7046" xr:uid="{8E2CEE05-9857-4C03-801F-3F50A28026FA}"/>
    <cellStyle name="Normal 23 3 3 3" xfId="7172" xr:uid="{FFF02725-F53B-44FE-B401-A0FDA5CC410E}"/>
    <cellStyle name="Normal 23 3 4" xfId="7064" xr:uid="{99990D0F-6EF2-4081-8546-85D008FBA0E9}"/>
    <cellStyle name="Normal 23 3 5" xfId="6258" xr:uid="{2252BDB6-3F88-4931-97D4-3C8BF781E52D}"/>
    <cellStyle name="Normal 23 3 6" xfId="6202" xr:uid="{01969A93-A88D-4D9E-850C-D48D932609A2}"/>
    <cellStyle name="Normal 23 4" xfId="4330" xr:uid="{A8454C82-B463-49A3-A99A-E7101B51C13B}"/>
    <cellStyle name="Normal 23 4 2" xfId="4598" xr:uid="{981B2459-175A-45C0-B420-A6B0694FE329}"/>
    <cellStyle name="Normal 23 4 2 2" xfId="6107" xr:uid="{89C2D815-1003-4A99-BDF2-344D24E00E5C}"/>
    <cellStyle name="Normal 23 4 2 3" xfId="6342" xr:uid="{C4AF2774-4BBB-43C6-B041-7086D2737DEF}"/>
    <cellStyle name="Normal 23 4 3" xfId="6131" xr:uid="{92AE44DA-90F4-42C2-A618-A40D8B05C84F}"/>
    <cellStyle name="Normal 23 4 4" xfId="6227" xr:uid="{B7B85B92-4E27-41DD-921F-265E8A4BD182}"/>
    <cellStyle name="Normal 23 5" xfId="4548" xr:uid="{B5346BF3-B58D-44D3-B0BC-08230061C1DC}"/>
    <cellStyle name="Normal 23 5 2" xfId="7001" xr:uid="{9E910C91-F242-473E-8864-AD7DCDCCDD20}"/>
    <cellStyle name="Normal 23 5 2 2" xfId="6088" xr:uid="{9246ACCB-6871-4D5B-A7B5-6D29BA258AF4}"/>
    <cellStyle name="Normal 23 5 2 3" xfId="6356" xr:uid="{110979F0-1A2A-499A-B92B-FEBD450B3718}"/>
    <cellStyle name="Normal 23 5 3" xfId="6122" xr:uid="{583E9195-792A-485D-B259-450DB86E1BE7}"/>
    <cellStyle name="Normal 23 5 4" xfId="6285" xr:uid="{C45A96DB-87AB-49B4-A17E-89E7A201C612}"/>
    <cellStyle name="Normal 23 5 5" xfId="4786" xr:uid="{2BEE6CE9-FC61-4FD3-AF0B-38321E554C8F}"/>
    <cellStyle name="Normal 23 6" xfId="4907" xr:uid="{6A4B0059-7BCD-4334-9A72-75C800793CE4}"/>
    <cellStyle name="Normal 23 6 2" xfId="6339" xr:uid="{D3AE82C2-B45A-462C-8016-E87EE1E3185E}"/>
    <cellStyle name="Normal 23 6 3" xfId="6168" xr:uid="{A624DE2F-22C4-4C6E-B5E3-42F016DD67BB}"/>
    <cellStyle name="Normal 23 7" xfId="6344" xr:uid="{4A7FD679-8B34-42E0-86DA-2B0D7828993F}"/>
    <cellStyle name="Normal 23 7 2" xfId="7045" xr:uid="{D3184040-F3AB-4B8D-B2C6-6F9DC76B09EB}"/>
    <cellStyle name="Normal 23 7 3" xfId="7152" xr:uid="{17E3BE88-543B-490A-8EB0-83D8362D6CB7}"/>
    <cellStyle name="Normal 23 8" xfId="7060" xr:uid="{6D7EAE71-720F-4C44-924D-F4F2390FDF14}"/>
    <cellStyle name="Normal 23 9" xfId="6145" xr:uid="{562A2192-3B2B-4102-BB52-D8BE2E4DC80B}"/>
    <cellStyle name="Normal 24" xfId="3726" xr:uid="{55F9ABE8-0297-4274-A851-756B2D0D373B}"/>
    <cellStyle name="Normal 24 2" xfId="3727" xr:uid="{CBBBA958-F125-4C7E-B5CA-8A37FD47B2ED}"/>
    <cellStyle name="Normal 24 2 2" xfId="4403" xr:uid="{3927E792-6557-4FFC-9337-0EBE8812F889}"/>
    <cellStyle name="Normal 24 2 2 2" xfId="4664" xr:uid="{DB1F22B9-042B-4DC1-8BBA-4FA20A7EBE21}"/>
    <cellStyle name="Normal 24 2 3" xfId="4333" xr:uid="{7830BD4D-E601-48A4-A898-FC3D72303FD4}"/>
    <cellStyle name="Normal 24 2 3 2" xfId="4601" xr:uid="{0775A313-E7D4-4200-A314-6542C2F98C47}"/>
    <cellStyle name="Normal 24 2 4" xfId="4550" xr:uid="{4010C65B-A493-45D6-AEDA-6127EB0E8579}"/>
    <cellStyle name="Normal 24 2 4 2" xfId="7003" xr:uid="{8F65D3F8-3D3F-42BC-BB3C-AB395E88F7B3}"/>
    <cellStyle name="Normal 24 2 4 3" xfId="4788" xr:uid="{5175D6AF-6F04-4B99-9C75-1373507BE2AD}"/>
    <cellStyle name="Normal 24 2 5" xfId="4909" xr:uid="{1853F14B-8089-4C9E-84F3-7B584DEB2A09}"/>
    <cellStyle name="Normal 24 3" xfId="4402" xr:uid="{9625F832-7602-40FF-AD67-D434B72F4BB8}"/>
    <cellStyle name="Normal 24 3 2" xfId="4663" xr:uid="{50BACDE9-C60E-465A-B6A3-B31504CC910F}"/>
    <cellStyle name="Normal 24 4" xfId="4332" xr:uid="{26A48C74-827B-442A-AFC3-BE85AAF38AE6}"/>
    <cellStyle name="Normal 24 4 2" xfId="4600" xr:uid="{E8214883-5039-40D4-8C03-AC646BB706AB}"/>
    <cellStyle name="Normal 24 5" xfId="4549" xr:uid="{3C82C45E-C339-454C-8906-F6FB28F688CD}"/>
    <cellStyle name="Normal 24 5 2" xfId="7002" xr:uid="{10C2B2AB-72F9-4DA5-9F1D-7C0BEB9CE97A}"/>
    <cellStyle name="Normal 24 5 3" xfId="4787" xr:uid="{5101AC58-32DA-4C91-AD79-DAA9237DE1AC}"/>
    <cellStyle name="Normal 24 6" xfId="4908" xr:uid="{AA3471D1-5B1E-4209-865B-178EE2466230}"/>
    <cellStyle name="Normal 25" xfId="3734" xr:uid="{D3094BFD-69FD-449E-AF54-88BDDAB3408D}"/>
    <cellStyle name="Normal 25 2" xfId="4335" xr:uid="{0338E70F-0938-4C70-9816-17E58C582B84}"/>
    <cellStyle name="Normal 25 2 2" xfId="4603" xr:uid="{0168A2F9-37FB-4823-98F8-1AD24495F97A}"/>
    <cellStyle name="Normal 25 2 2 2" xfId="7020" xr:uid="{28681808-F5AA-4A58-ABCB-62BC94525F31}"/>
    <cellStyle name="Normal 25 2 2 3" xfId="5504" xr:uid="{7B502023-B9B0-4F63-B8E4-B5345C6BCA7A}"/>
    <cellStyle name="Normal 25 3" xfId="4404" xr:uid="{F26AA54E-FE9F-44AE-8A65-F29BEFC6D30C}"/>
    <cellStyle name="Normal 25 3 2" xfId="4665" xr:uid="{1896D679-575F-435E-8EEF-F515EC4B2B0A}"/>
    <cellStyle name="Normal 25 4" xfId="4334" xr:uid="{3E9D3069-0C3E-4C99-8D6C-67A99D960265}"/>
    <cellStyle name="Normal 25 4 2" xfId="4602" xr:uid="{BAFDDD71-4573-43FB-A163-4267E7711C87}"/>
    <cellStyle name="Normal 25 5" xfId="4557" xr:uid="{25287956-7D8C-44EB-AC61-AF8B81901A31}"/>
    <cellStyle name="Normal 25 5 2" xfId="7004" xr:uid="{03A10BE2-CA79-414C-B4B1-65D7BAA9A724}"/>
    <cellStyle name="Normal 25 5 3" xfId="4789" xr:uid="{7BD6C4EB-478F-4CFF-AED8-F290F9A50C14}"/>
    <cellStyle name="Normal 26" xfId="4284" xr:uid="{857C5B4D-8C4C-4C6A-8AAC-7FB8759EA953}"/>
    <cellStyle name="Normal 26 2" xfId="4285" xr:uid="{3DBE3D85-8E5D-49FF-8DF3-D0BAEA5A828F}"/>
    <cellStyle name="Normal 26 2 2" xfId="4337" xr:uid="{CB15BD9F-B5F6-4236-AD86-A0751C229853}"/>
    <cellStyle name="Normal 26 2 2 2" xfId="4605" xr:uid="{45FCC245-DCA5-4BD2-921F-F96453146768}"/>
    <cellStyle name="Normal 26 2 3" xfId="4571" xr:uid="{624507A2-907B-4A21-89B1-AE1D286A6FA6}"/>
    <cellStyle name="Normal 26 3" xfId="4336" xr:uid="{1686C9F1-D050-4EC5-BA57-9570E5B95E44}"/>
    <cellStyle name="Normal 26 3 2" xfId="4604" xr:uid="{0BC7068A-7D77-48EA-8E76-8E998FDA108A}"/>
    <cellStyle name="Normal 26 3 2 2" xfId="7021" xr:uid="{71E5BA92-6908-44F9-A64A-308D7A6F9168}"/>
    <cellStyle name="Normal 26 3 2 3" xfId="4698" xr:uid="{0212A9FE-4582-4C70-9D10-899F95557CE7}"/>
    <cellStyle name="Normal 26 4" xfId="4570" xr:uid="{11253A51-B7EC-46F7-A6CE-7B7A615295F8}"/>
    <cellStyle name="Normal 27" xfId="4338" xr:uid="{E05D0BFB-F6FC-4A8A-B40D-AE1AD4D3AEEA}"/>
    <cellStyle name="Normal 27 2" xfId="4339" xr:uid="{357709E2-EB84-4D49-89CA-92A22DC171FB}"/>
    <cellStyle name="Normal 27 2 2" xfId="4607" xr:uid="{F191A004-417F-4CBD-A549-7C6890BE45E0}"/>
    <cellStyle name="Normal 27 3" xfId="4606" xr:uid="{578AD0E5-244E-4E07-AD5A-09541C710D1E}"/>
    <cellStyle name="Normal 27 4" xfId="4813" xr:uid="{1A75A54C-6092-4988-B471-52706F1E42EF}"/>
    <cellStyle name="Normal 27 5" xfId="5487" xr:uid="{880F4863-7084-4DC8-9DB0-4149B256D2D8}"/>
    <cellStyle name="Normal 27 5 2" xfId="5538" xr:uid="{3A8A4A66-A9CA-4ED1-A5ED-8964F1271FE4}"/>
    <cellStyle name="Normal 27 6" xfId="4803" xr:uid="{6BF78580-2B79-4E41-A60C-41823DB2441A}"/>
    <cellStyle name="Normal 27 7" xfId="5499" xr:uid="{6C8425CD-4335-47E6-81AB-F508AA6BB529}"/>
    <cellStyle name="Normal 27 8" xfId="4693" xr:uid="{A441FFBB-E147-4FDE-9D1F-10D69419DBF1}"/>
    <cellStyle name="Normal 28" xfId="4340" xr:uid="{343AAEFF-1CCE-4992-8CA2-EE86A7D2D127}"/>
    <cellStyle name="Normal 28 2" xfId="4341" xr:uid="{A08CE2E4-ABA3-42B3-B6AB-4E447D3E6697}"/>
    <cellStyle name="Normal 28 2 2" xfId="4609" xr:uid="{F6B29EFE-4748-49D3-B545-A00EB7D87E1B}"/>
    <cellStyle name="Normal 28 3" xfId="4342" xr:uid="{47068029-DB56-4918-9869-A2164E36D9B4}"/>
    <cellStyle name="Normal 28 4" xfId="4608" xr:uid="{5E957791-6A45-4808-8A43-C10A53DFE434}"/>
    <cellStyle name="Normal 29" xfId="4343" xr:uid="{5E6E1AD2-835E-4CEC-A956-86DBEB0514D0}"/>
    <cellStyle name="Normal 29 2" xfId="4344" xr:uid="{F88D5904-2A6D-438D-82E9-0FCDDE7630AC}"/>
    <cellStyle name="Normal 29 2 2" xfId="4611" xr:uid="{5B1C5C3E-C7BF-480E-9F3F-BC4194A61A17}"/>
    <cellStyle name="Normal 29 3" xfId="4610" xr:uid="{4057A273-2B7A-4585-BB75-2E019E2A62D2}"/>
    <cellStyle name="Normal 3" xfId="2" xr:uid="{665067A7-73F8-4B7E-BFD2-7BB3B9468366}"/>
    <cellStyle name="Normal 3 10" xfId="6013" xr:uid="{4271E9E2-AEF0-4599-87A0-B33F5E8BD396}"/>
    <cellStyle name="Normal 3 10 2" xfId="6208" xr:uid="{410069C0-30CE-4F77-A582-552DE81FC55E}"/>
    <cellStyle name="Normal 3 10 3" xfId="7158" xr:uid="{4B237F3E-0187-455C-A331-396D999667C1}"/>
    <cellStyle name="Normal 3 11" xfId="5979" xr:uid="{41FB6EA5-715F-43A8-8F25-F37C76B5A54C}"/>
    <cellStyle name="Normal 3 12" xfId="6039" xr:uid="{D7634FB9-A747-4622-8440-E04A73C491A5}"/>
    <cellStyle name="Normal 3 13" xfId="7090" xr:uid="{D84C7C3D-62B5-4CD0-AF75-1940CEDBB07C}"/>
    <cellStyle name="Normal 3 14" xfId="5961" xr:uid="{C8C1E039-96D0-4F5A-B2ED-DEA29EFB557A}"/>
    <cellStyle name="Normal 3 15" xfId="7257" xr:uid="{051FF90D-CDA3-419C-801F-6DE252375B3F}"/>
    <cellStyle name="Normal 3 2" xfId="64" xr:uid="{E951D1D5-727F-4467-92FB-22395D949814}"/>
    <cellStyle name="Normal 3 2 2" xfId="65" xr:uid="{50C09C1E-BCF1-43C2-BE2D-8EFBC0A3F01A}"/>
    <cellStyle name="Normal 3 2 2 2" xfId="3728" xr:uid="{DFF69FA8-4E1D-4333-92C2-54A11F3A1838}"/>
    <cellStyle name="Normal 3 2 2 2 2" xfId="4551" xr:uid="{394EB783-1DAD-4957-8D5B-14749E12DEA3}"/>
    <cellStyle name="Normal 3 2 2 2 2 2" xfId="5896" xr:uid="{B46E4941-2C8E-40D6-B32F-652A2BEDFC80}"/>
    <cellStyle name="Normal 3 2 2 2 3" xfId="5730" xr:uid="{A506749B-1EDD-4E0B-9C71-DAC8525B00A8}"/>
    <cellStyle name="Normal 3 2 2 3" xfId="4460" xr:uid="{930EA003-3BB8-4165-A5CF-60A8774C07F0}"/>
    <cellStyle name="Normal 3 2 2 3 2" xfId="5620" xr:uid="{0CA21CCD-AF37-4F3D-BB38-981B2154D95C}"/>
    <cellStyle name="Normal 3 2 2 3 2 2" xfId="5956" xr:uid="{87C23707-9A9B-4B28-86AA-032CC0C57BFC}"/>
    <cellStyle name="Normal 3 2 2 3 3" xfId="5789" xr:uid="{07B6F346-9C4E-464D-9E49-EE647A1E845F}"/>
    <cellStyle name="Normal 3 2 2 4" xfId="5578" xr:uid="{629E633E-156B-4087-B5FD-77F010D186FB}"/>
    <cellStyle name="Normal 3 2 2 4 2" xfId="5844" xr:uid="{471E2ACA-FA67-4B69-9E35-1DF47D36E928}"/>
    <cellStyle name="Normal 3 2 2 5" xfId="5673" xr:uid="{0155730E-48E1-4523-8515-C8F01EE474DC}"/>
    <cellStyle name="Normal 3 2 3" xfId="66" xr:uid="{470E690D-0083-4559-83E7-3A4D42F77B9F}"/>
    <cellStyle name="Normal 3 2 3 10" xfId="7091" xr:uid="{0BB41D73-6B14-4825-9074-AD621B682D7E}"/>
    <cellStyle name="Normal 3 2 3 2" xfId="6295" xr:uid="{4E0B3E0E-C909-4C8F-B033-D6176BF853F0}"/>
    <cellStyle name="Normal 3 2 3 2 2" xfId="6300" xr:uid="{9466E4E3-C4F5-4EFE-9B77-13710B8EA852}"/>
    <cellStyle name="Normal 3 2 3 2 2 2" xfId="6221" xr:uid="{58669FE3-16B5-4753-BCAA-877C94021889}"/>
    <cellStyle name="Normal 3 2 3 2 2 2 2" xfId="6147" xr:uid="{5229B177-130E-445E-8A02-235E4431ADF4}"/>
    <cellStyle name="Normal 3 2 3 2 2 2 2 2" xfId="6043" xr:uid="{4D4BF230-1C40-4210-8309-DAB72BBB424B}"/>
    <cellStyle name="Normal 3 2 3 2 2 2 2 3" xfId="7255" xr:uid="{97002B6F-D79E-4F1A-AFAA-ED06CCEE248F}"/>
    <cellStyle name="Normal 3 2 3 2 2 2 3" xfId="6241" xr:uid="{228EFC0D-E8BF-4DD3-87FC-325AE82D334E}"/>
    <cellStyle name="Normal 3 2 3 2 2 2 4" xfId="7135" xr:uid="{260742B2-B1B6-4C41-9DF4-63498F84504C}"/>
    <cellStyle name="Normal 3 2 3 2 2 3" xfId="6280" xr:uid="{F10CA169-5AA7-451F-ADAB-10D779032404}"/>
    <cellStyle name="Normal 3 2 3 2 2 3 2" xfId="6010" xr:uid="{3ECD41C5-6CDA-4D80-A1E7-4D569EC8CAAE}"/>
    <cellStyle name="Normal 3 2 3 2 2 3 3" xfId="7187" xr:uid="{318DB326-A5AB-4A7C-8FB9-BE604613A989}"/>
    <cellStyle name="Normal 3 2 3 2 2 4" xfId="6092" xr:uid="{691CC1C0-5ACC-4173-B321-066FB6678B07}"/>
    <cellStyle name="Normal 3 2 3 2 2 5" xfId="6253" xr:uid="{2CD27144-51A1-4977-AD66-129DF7213EF5}"/>
    <cellStyle name="Normal 3 2 3 2 2 6" xfId="7109" xr:uid="{0C4D6F83-76B7-47B4-82F6-100844B6A1A2}"/>
    <cellStyle name="Normal 3 2 3 2 3" xfId="6288" xr:uid="{C1A8F812-117F-48C0-8A04-0BDDA702D019}"/>
    <cellStyle name="Normal 3 2 3 2 3 2" xfId="5981" xr:uid="{EF35A838-A6EE-44C4-82C3-6DE2F9D30BB8}"/>
    <cellStyle name="Normal 3 2 3 2 3 2 2" xfId="6102" xr:uid="{381E483B-80CE-463A-BFE6-609CAEC875D6}"/>
    <cellStyle name="Normal 3 2 3 2 3 2 3" xfId="7238" xr:uid="{8FCEA7FC-E81A-4D46-BFF4-7849EC9096FF}"/>
    <cellStyle name="Normal 3 2 3 2 3 3" xfId="6316" xr:uid="{B81B8679-D4BD-430F-942F-E4C83D9B1826}"/>
    <cellStyle name="Normal 3 2 3 2 3 4" xfId="7122" xr:uid="{DF5D7C67-BA18-4776-9545-532F341A8243}"/>
    <cellStyle name="Normal 3 2 3 2 4" xfId="6177" xr:uid="{5F6DED2B-E053-4E5C-9704-140970A8B9D9}"/>
    <cellStyle name="Normal 3 2 3 2 4 2" xfId="6268" xr:uid="{E4EC1BA3-2C6A-4B85-A33E-E3AB75CE180C}"/>
    <cellStyle name="Normal 3 2 3 2 4 2 2" xfId="6108" xr:uid="{CD29C33B-D3BE-4953-8DFE-6C6B3E14A3C1}"/>
    <cellStyle name="Normal 3 2 3 2 4 2 3" xfId="7223" xr:uid="{B416B741-99D0-446F-8FD6-EF0F8DC63167}"/>
    <cellStyle name="Normal 3 2 3 2 4 3" xfId="6118" xr:uid="{ADC0FD20-F0AE-449C-BD1C-D52D9E604635}"/>
    <cellStyle name="Normal 3 2 3 2 4 4" xfId="7150" xr:uid="{7DAAED66-CC10-49AF-B058-DE0FD7FA15FE}"/>
    <cellStyle name="Normal 3 2 3 2 5" xfId="6080" xr:uid="{1D897461-B07F-4BAD-9E34-D43DD3F189C4}"/>
    <cellStyle name="Normal 3 2 3 2 5 2" xfId="7082" xr:uid="{DFC095D5-6EB3-4014-A3B4-9DA5FC39ED60}"/>
    <cellStyle name="Normal 3 2 3 2 5 3" xfId="7205" xr:uid="{94FB4293-0A24-41D5-A886-E57D8E62F0EB}"/>
    <cellStyle name="Normal 3 2 3 2 6" xfId="6281" xr:uid="{29FDC640-D100-4897-A238-BE1D261ACCD2}"/>
    <cellStyle name="Normal 3 2 3 2 6 2" xfId="6361" xr:uid="{10A0C3DD-FA4D-4D37-BEEC-954969DF2E5F}"/>
    <cellStyle name="Normal 3 2 3 2 6 3" xfId="7169" xr:uid="{1C45A2F4-0C01-4AA8-AFE4-25E2A311CC96}"/>
    <cellStyle name="Normal 3 2 3 2 7" xfId="6197" xr:uid="{04E2B524-C5D1-4D68-88C0-BB9EF8F13A1F}"/>
    <cellStyle name="Normal 3 2 3 2 8" xfId="6136" xr:uid="{D69B1FCF-D0D9-42AF-A4B0-6DFC24E8A7D5}"/>
    <cellStyle name="Normal 3 2 3 2 9" xfId="7097" xr:uid="{04CD09BD-9E0B-47C7-B4DF-5351543938AE}"/>
    <cellStyle name="Normal 3 2 3 3" xfId="7070" xr:uid="{ABE7EA19-070D-43FF-90B2-B5012A9E9958}"/>
    <cellStyle name="Normal 3 2 3 3 2" xfId="7072" xr:uid="{6A27D9DE-170F-4524-9236-58F76B4F8DB2}"/>
    <cellStyle name="Normal 3 2 3 3 2 2" xfId="6149" xr:uid="{DAFCB75A-CADB-4527-8F3F-85343B0E1FE5}"/>
    <cellStyle name="Normal 3 2 3 3 2 2 2" xfId="6087" xr:uid="{B3F629E2-6200-448B-99F7-DF7110281A8F}"/>
    <cellStyle name="Normal 3 2 3 3 2 2 3" xfId="7247" xr:uid="{8746F419-8A9B-40D4-8709-5AC881B6B409}"/>
    <cellStyle name="Normal 3 2 3 3 2 3" xfId="7078" xr:uid="{FAC2F681-8A73-4CFF-B70F-E54007B8877F}"/>
    <cellStyle name="Normal 3 2 3 3 2 4" xfId="7129" xr:uid="{9CF11108-A4F6-4E81-AE91-33D851154F36}"/>
    <cellStyle name="Normal 3 2 3 3 3" xfId="6343" xr:uid="{61C5B321-1E3C-4EC5-90B5-FF2FFF215DA5}"/>
    <cellStyle name="Normal 3 2 3 3 3 2" xfId="6242" xr:uid="{B0ABF0D3-503A-42AA-ABEB-C2C4066667E1}"/>
    <cellStyle name="Normal 3 2 3 3 3 3" xfId="7179" xr:uid="{E6CC5AD6-A3BA-4BE6-A083-866C0974C6A4}"/>
    <cellStyle name="Normal 3 2 3 3 4" xfId="6299" xr:uid="{6DD9BD89-3E4A-41C8-B543-77835450520E}"/>
    <cellStyle name="Normal 3 2 3 3 5" xfId="6196" xr:uid="{FBBD26CE-F233-43E2-8834-044228EA923B}"/>
    <cellStyle name="Normal 3 2 3 3 6" xfId="7103" xr:uid="{62F2C4E9-C678-4470-97DB-3BD5050BE6E7}"/>
    <cellStyle name="Normal 3 2 3 4" xfId="6189" xr:uid="{47E822A0-B4B8-41B7-AE66-E926134BBFA7}"/>
    <cellStyle name="Normal 3 2 3 4 2" xfId="6224" xr:uid="{62FFED1E-4B38-4DCF-BB4A-8AE6B6F2AE75}"/>
    <cellStyle name="Normal 3 2 3 4 2 2" xfId="6206" xr:uid="{E55B7352-800D-4B9B-A143-46C8DD552832}"/>
    <cellStyle name="Normal 3 2 3 4 2 3" xfId="7230" xr:uid="{F238E568-5E2A-4C35-BD8C-8865F8B4D9B6}"/>
    <cellStyle name="Normal 3 2 3 4 3" xfId="6220" xr:uid="{E96FD2E9-B5F7-433F-B963-436B2665EB58}"/>
    <cellStyle name="Normal 3 2 3 4 4" xfId="7116" xr:uid="{0419728E-3A36-4D59-80CC-47F763661D82}"/>
    <cellStyle name="Normal 3 2 3 5" xfId="6015" xr:uid="{A4A893F4-21EA-4CE7-A04D-613A234FBD64}"/>
    <cellStyle name="Normal 3 2 3 5 2" xfId="7038" xr:uid="{5606CE94-26E1-470C-BE2F-7819EDDB79FF}"/>
    <cellStyle name="Normal 3 2 3 5 2 2" xfId="6319" xr:uid="{835688F4-6585-48DB-AAA6-1C765C52BC22}"/>
    <cellStyle name="Normal 3 2 3 5 2 3" xfId="7214" xr:uid="{0B3DA626-5A46-4746-9E6D-C9EF8F2D9E66}"/>
    <cellStyle name="Normal 3 2 3 5 3" xfId="6023" xr:uid="{ADC0A3B7-90C2-41B4-840F-2D31FEDF4A94}"/>
    <cellStyle name="Normal 3 2 3 5 4" xfId="7142" xr:uid="{89A330F4-BFE5-4BBD-89AA-092E34BD80AE}"/>
    <cellStyle name="Normal 3 2 3 6" xfId="6037" xr:uid="{BF3315D0-644E-498E-B0D5-8D07E6195CA3}"/>
    <cellStyle name="Normal 3 2 3 6 2" xfId="6312" xr:uid="{8EBDF1E4-D24E-4C49-ACB8-278F78730202}"/>
    <cellStyle name="Normal 3 2 3 6 3" xfId="7195" xr:uid="{543BB65B-2427-4B9F-84CB-2CCF49F2F569}"/>
    <cellStyle name="Normal 3 2 3 7" xfId="6173" xr:uid="{8A2708CB-B51F-4CD1-9960-2D56E4FD3CEA}"/>
    <cellStyle name="Normal 3 2 3 7 2" xfId="6244" xr:uid="{9D26A4AF-251B-46D1-B237-C135D2E66D55}"/>
    <cellStyle name="Normal 3 2 3 7 3" xfId="7159" xr:uid="{A7A91927-E285-43D7-A4C8-5ED118C851C8}"/>
    <cellStyle name="Normal 3 2 3 8" xfId="7062" xr:uid="{C00436EB-9B11-4F89-80A8-5300B5EA5749}"/>
    <cellStyle name="Normal 3 2 3 9" xfId="5980" xr:uid="{A25C8D2F-7E95-492D-BEC8-21CE9ADED752}"/>
    <cellStyle name="Normal 3 2 4" xfId="3729" xr:uid="{3A110F04-CC60-47D8-BC67-2A455F7DEB37}"/>
    <cellStyle name="Normal 3 2 4 2" xfId="4552" xr:uid="{E94C4873-C440-43F6-95F9-0754547C5297}"/>
    <cellStyle name="Normal 3 2 4 2 2" xfId="5897" xr:uid="{19C823AE-D675-4866-8149-80BD89A303C8}"/>
    <cellStyle name="Normal 3 2 4 3" xfId="5731" xr:uid="{EA459AF6-99DF-4BA8-BE86-1A7B451F4E32}"/>
    <cellStyle name="Normal 3 2 5" xfId="4459" xr:uid="{B53BB02C-D718-4CFC-80B1-550AA926EFA6}"/>
    <cellStyle name="Normal 3 2 5 2" xfId="4762" xr:uid="{8ABF9099-B2B6-4AD4-8401-46BB06CF3B27}"/>
    <cellStyle name="Normal 3 2 5 2 2" xfId="5955" xr:uid="{1C006ADE-7B58-4527-95A9-86078DC6D7C2}"/>
    <cellStyle name="Normal 3 2 5 3" xfId="5472" xr:uid="{CC78A65A-A3CE-4212-B4A8-26A104CA3E77}"/>
    <cellStyle name="Normal 3 2 5 3 2" xfId="5788" xr:uid="{EC2B9E2D-96B7-4C76-BBDA-C514DAE23556}"/>
    <cellStyle name="Normal 3 2 5 4" xfId="4692" xr:uid="{2E012CC1-6C75-4F0E-B09F-CFF4BE58A4B1}"/>
    <cellStyle name="Normal 3 2 6" xfId="5577" xr:uid="{329A4A62-FEB4-407C-8A1F-28342BCAEB47}"/>
    <cellStyle name="Normal 3 2 6 2" xfId="5843" xr:uid="{E3A82D0F-9F64-4C30-885E-8E960530C5BA}"/>
    <cellStyle name="Normal 3 2 7" xfId="5672" xr:uid="{672B6BE3-872D-4424-8F58-4AEF46FE6EB3}"/>
    <cellStyle name="Normal 3 3" xfId="67" xr:uid="{D8CE712B-2F44-4877-A806-D7645DA6B86F}"/>
    <cellStyle name="Normal 3 3 2" xfId="3730" xr:uid="{3F15DF5A-6845-42EE-A783-80E33F9F4E0A}"/>
    <cellStyle name="Normal 3 3 2 2" xfId="4553" xr:uid="{72B435D0-05B1-4BB2-AE2D-05BA23534257}"/>
    <cellStyle name="Normal 3 3 2 2 2" xfId="5898" xr:uid="{F62372B3-7347-4704-9845-B199D796A43E}"/>
    <cellStyle name="Normal 3 3 2 3" xfId="5732" xr:uid="{A5696BBB-AE24-4F48-ABB2-FC8B9400D311}"/>
    <cellStyle name="Normal 3 3 3" xfId="4461" xr:uid="{8193F9FE-73F9-4345-97C9-C31828A68E78}"/>
    <cellStyle name="Normal 3 3 3 2" xfId="5621" xr:uid="{0AA0CB0A-D04C-4531-92A5-1B2715AD5440}"/>
    <cellStyle name="Normal 3 3 3 2 2" xfId="5957" xr:uid="{521D1050-F8AB-4B30-A9F3-3E3C69B64F73}"/>
    <cellStyle name="Normal 3 3 3 3" xfId="5790" xr:uid="{D76D5CB5-5310-4D2D-A253-79E832C4204D}"/>
    <cellStyle name="Normal 3 3 4" xfId="5579" xr:uid="{D552ADCB-80D6-4C09-A149-5D02B3336146}"/>
    <cellStyle name="Normal 3 3 4 2" xfId="5845" xr:uid="{FA8C8D34-49DF-4F48-B749-69D4371486B5}"/>
    <cellStyle name="Normal 3 3 5" xfId="5674" xr:uid="{39A0F7A2-02CF-40C5-B6C7-ACB74A81EBD2}"/>
    <cellStyle name="Normal 3 4" xfId="3737" xr:uid="{799E2DC6-FC0A-4B6A-B7A2-E3E997A7A493}"/>
    <cellStyle name="Normal 3 4 2" xfId="4288" xr:uid="{25684A0C-F945-4897-809B-51EBA84ECA78}"/>
    <cellStyle name="Normal 3 4 2 2" xfId="4838" xr:uid="{DB34A19C-ADFB-43D9-B022-9A1D6603AA20}"/>
    <cellStyle name="Normal 3 4 2 3" xfId="5583" xr:uid="{2B4E3317-FBD8-4C79-B8DB-CB5EB38175EC}"/>
    <cellStyle name="Normal 3 4 3" xfId="4560" xr:uid="{483F949C-E6C8-4A75-8E30-FF5BAAB59A43}"/>
    <cellStyle name="Normal 3 5" xfId="4287" xr:uid="{C21144B5-2441-4BB6-8E4B-6600545F5F33}"/>
    <cellStyle name="Normal 3 5 2" xfId="4573" xr:uid="{1B07CF8A-6D96-4507-B816-918B20A3F8B4}"/>
    <cellStyle name="Normal 3 5 2 2" xfId="5954" xr:uid="{8054D3E5-09B7-402E-A76A-2F50518D3027}"/>
    <cellStyle name="Normal 3 5 2 2 2" xfId="6006" xr:uid="{6C833F9D-98A7-437D-AD50-FAD1B252E6B3}"/>
    <cellStyle name="Normal 3 5 2 2 2 2" xfId="6307" xr:uid="{1A01845E-DA0A-404D-88B7-604B8C258A47}"/>
    <cellStyle name="Normal 3 5 2 2 2 3" xfId="7254" xr:uid="{0311B0A1-6C72-4433-BD90-1DA10BBC3C2D}"/>
    <cellStyle name="Normal 3 5 2 2 3" xfId="7043" xr:uid="{2FD4B334-0C5A-4A82-8067-5AE69ECAA805}"/>
    <cellStyle name="Normal 3 5 2 2 4" xfId="6237" xr:uid="{286510E6-B6ED-42ED-AA93-56073311E31D}"/>
    <cellStyle name="Normal 3 5 2 3" xfId="5619" xr:uid="{AD2BE9A6-FA08-4C89-B012-075CA4B3613A}"/>
    <cellStyle name="Normal 3 5 2 3 2" xfId="6035" xr:uid="{EEC6BE04-7577-432B-9869-32CE3F067A59}"/>
    <cellStyle name="Normal 3 5 2 3 3" xfId="7186" xr:uid="{B8531CBA-690B-4664-BF9B-A8082104040F}"/>
    <cellStyle name="Normal 3 5 2 3 4" xfId="6225" xr:uid="{C816BC56-ED89-4720-AC7D-1C82D1BA6AA6}"/>
    <cellStyle name="Normal 3 5 2 4" xfId="6033" xr:uid="{E5051C21-69BC-45C5-9703-A1085F22764D}"/>
    <cellStyle name="Normal 3 5 2 5" xfId="6024" xr:uid="{81B123D1-432C-4BDC-BD67-9A67F701914A}"/>
    <cellStyle name="Normal 3 5 2 6" xfId="7108" xr:uid="{41FA7920-6B9E-4AFB-A55B-76B777D75750}"/>
    <cellStyle name="Normal 3 5 2 7" xfId="4839" xr:uid="{60CD36FA-A95C-43F8-AA00-E35104BAD77A}"/>
    <cellStyle name="Normal 3 5 3" xfId="4913" xr:uid="{CDF8853C-9CD7-40ED-8FBF-3E79777E11BA}"/>
    <cellStyle name="Normal 3 5 3 2" xfId="6152" xr:uid="{66B9995C-FB91-4623-A184-0138046B1724}"/>
    <cellStyle name="Normal 3 5 3 2 2" xfId="7077" xr:uid="{D3B4E96A-A97F-401C-A4DE-23883EB70B4C}"/>
    <cellStyle name="Normal 3 5 3 2 3" xfId="7237" xr:uid="{D8E9B604-1FD4-4B61-BA6D-89EAEA9B49C4}"/>
    <cellStyle name="Normal 3 5 3 3" xfId="6040" xr:uid="{ED542109-2191-4BB8-8936-C98330BA1505}"/>
    <cellStyle name="Normal 3 5 3 4" xfId="7071" xr:uid="{2CE301FB-D3B0-4095-BB73-0AC77DAD150F}"/>
    <cellStyle name="Normal 3 5 4" xfId="4881" xr:uid="{E6604897-E450-4CA3-9B38-9406F707CFDB}"/>
    <cellStyle name="Normal 3 5 4 2" xfId="6269" xr:uid="{DC04EF38-709E-47AB-B366-723A8E6977D0}"/>
    <cellStyle name="Normal 3 5 4 2 2" xfId="5986" xr:uid="{A4F0D21E-1BB1-492A-A83B-85E534A383D6}"/>
    <cellStyle name="Normal 3 5 4 2 3" xfId="7222" xr:uid="{2DAE38AD-EB69-43CC-B698-23CFFB2231BD}"/>
    <cellStyle name="Normal 3 5 4 3" xfId="5994" xr:uid="{9F6299FC-9B87-4C7B-A0F5-4366A97359E4}"/>
    <cellStyle name="Normal 3 5 4 4" xfId="7149" xr:uid="{C98BE912-CFA4-4030-884D-F3BE895A7CEA}"/>
    <cellStyle name="Normal 3 5 5" xfId="6036" xr:uid="{5EA7B5DE-430A-4CD9-BDE6-F5FE5CC9106D}"/>
    <cellStyle name="Normal 3 5 5 2" xfId="6301" xr:uid="{8CE2850B-A13E-4090-B20F-0313E0F7B317}"/>
    <cellStyle name="Normal 3 5 5 3" xfId="7204" xr:uid="{02F15F2E-925E-451A-9FD1-F496BE0890C2}"/>
    <cellStyle name="Normal 3 5 6" xfId="6230" xr:uid="{E3EA4D7F-7967-4D1B-8839-52E63A94D81A}"/>
    <cellStyle name="Normal 3 5 6 2" xfId="6205" xr:uid="{91E0552D-EE02-4FC6-8970-AD0FFCCAB3B5}"/>
    <cellStyle name="Normal 3 5 6 3" xfId="7168" xr:uid="{E88D38E7-2E12-4C46-8EEB-54DC76D35688}"/>
    <cellStyle name="Normal 3 5 7" xfId="6096" xr:uid="{31E0447B-30A7-4802-976D-8A8F7FA0AA81}"/>
    <cellStyle name="Normal 3 5 8" xfId="6259" xr:uid="{8F995184-0196-4030-8FB4-B10BD0F3FF63}"/>
    <cellStyle name="Normal 3 5 9" xfId="7096" xr:uid="{712C33A3-E057-44C3-BD38-28775543A366}"/>
    <cellStyle name="Normal 3 6" xfId="83" xr:uid="{C02CBE5E-79D6-4EE3-B1F2-B4076969D66B}"/>
    <cellStyle name="Normal 3 6 2" xfId="5503" xr:uid="{43FFC701-2B61-4A31-9B0C-42B55ABE662C}"/>
    <cellStyle name="Normal 3 6 2 2" xfId="5500" xr:uid="{D1919695-1254-4425-BC8B-81C2600574D5}"/>
    <cellStyle name="Normal 3 6 2 2 2" xfId="6218" xr:uid="{EB8CDF9A-DB0F-4BB5-8CC5-CE4345DA2D1C}"/>
    <cellStyle name="Normal 3 6 2 2 3" xfId="6214" xr:uid="{447B6377-7C24-4CCC-A248-D524A135A7FC}"/>
    <cellStyle name="Normal 3 6 2 3" xfId="7079" xr:uid="{09A32D7A-BF37-4216-9C26-1D684E7F8A80}"/>
    <cellStyle name="Normal 3 6 2 4" xfId="6185" xr:uid="{72A28C06-67D5-44F1-A974-4A7AB8EEA29C}"/>
    <cellStyle name="Normal 3 6 3" xfId="6082" xr:uid="{97A125BB-9042-4BB3-BB62-092DB4ABB5C6}"/>
    <cellStyle name="Normal 3 6 3 2" xfId="7047" xr:uid="{388B3C4C-56B6-4068-A0B6-7954C4A59762}"/>
    <cellStyle name="Normal 3 6 3 3" xfId="7178" xr:uid="{6A8A49AB-3E17-4411-96AF-BA5622BE37CE}"/>
    <cellStyle name="Normal 3 6 3 4" xfId="7269" xr:uid="{4981025D-3DBD-447D-BEC6-19FD49A00EFA}"/>
    <cellStyle name="Normal 3 6 4" xfId="6355" xr:uid="{19E89292-1EEF-4DB3-AD12-8E6F4EE08AB8}"/>
    <cellStyle name="Normal 3 6 5" xfId="6135" xr:uid="{26249AE1-FA7F-42FD-9831-E827EF9C6731}"/>
    <cellStyle name="Normal 3 6 6" xfId="6019" xr:uid="{22D18484-A161-4F0C-8834-51C7CBA03108}"/>
    <cellStyle name="Normal 3 6 7" xfId="4837" xr:uid="{071CB087-BC1B-4BAF-96D7-FBFA9EB98F9D}"/>
    <cellStyle name="Normal 3 7" xfId="5671" xr:uid="{19789995-8C49-4C8E-AEE2-3DBF7316036B}"/>
    <cellStyle name="Normal 3 7 2" xfId="6050" xr:uid="{3C692D38-234D-46F3-9101-8A805F58011B}"/>
    <cellStyle name="Normal 3 7 2 2" xfId="6309" xr:uid="{AA8884DC-9B48-4BF2-BC2B-5EC2351040BE}"/>
    <cellStyle name="Normal 3 7 2 3" xfId="7229" xr:uid="{2C7465B3-7418-4232-95ED-86FA37B4DC2C}"/>
    <cellStyle name="Normal 3 7 3" xfId="6250" xr:uid="{882B4475-8C84-4226-9E3C-152270965E8D}"/>
    <cellStyle name="Normal 3 7 4" xfId="7115" xr:uid="{27AAC590-26F6-4254-9D08-6D4768F2CD55}"/>
    <cellStyle name="Normal 3 7 5" xfId="6290" xr:uid="{98FB5433-3E8F-4C57-9F7B-3B8E6094D7E0}"/>
    <cellStyle name="Normal 3 8" xfId="5543" xr:uid="{1F90D868-F29A-4C30-8875-97D283200080}"/>
    <cellStyle name="Normal 3 8 2" xfId="6274" xr:uid="{2EBDF0E2-FECD-4D00-BA35-326CBC0FF9F1}"/>
    <cellStyle name="Normal 3 8 2 2" xfId="6110" xr:uid="{86FF007B-D20C-457A-A3F3-D9240227A373}"/>
    <cellStyle name="Normal 3 8 2 3" xfId="7213" xr:uid="{C4426577-87C8-4F60-94C5-4729C0F129EB}"/>
    <cellStyle name="Normal 3 8 3" xfId="6246" xr:uid="{1FCF9F00-1E86-4723-B4C1-37D4C735A630}"/>
    <cellStyle name="Normal 3 8 4" xfId="7141" xr:uid="{76C03998-DA69-4441-A563-12ECF941F64C}"/>
    <cellStyle name="Normal 3 8 5" xfId="6179" xr:uid="{33A29802-F20F-482B-89FF-0C604AF81E5A}"/>
    <cellStyle name="Normal 3 9" xfId="6364" xr:uid="{5D057298-BDF0-4726-BC15-BC5756F09514}"/>
    <cellStyle name="Normal 3 9 2" xfId="6028" xr:uid="{C072EAA1-9A3C-4E12-B699-F4D984DC6AEE}"/>
    <cellStyle name="Normal 3 9 3" xfId="7194" xr:uid="{7AB1F317-6904-4DB1-B69D-B26114EABE33}"/>
    <cellStyle name="Normal 30" xfId="4345" xr:uid="{04F29710-4094-44A7-B0CE-483024FA2D1A}"/>
    <cellStyle name="Normal 30 2" xfId="4346" xr:uid="{179F03D0-26AC-4C7D-970E-C6DDD2DE303C}"/>
    <cellStyle name="Normal 30 2 2" xfId="4613" xr:uid="{FBF726BD-9218-4F4D-83E8-280BE6E921AE}"/>
    <cellStyle name="Normal 30 3" xfId="4612" xr:uid="{EE655D7E-5E6E-42EF-84F2-EFF5F7BED659}"/>
    <cellStyle name="Normal 31" xfId="4347" xr:uid="{A5BEE1E4-733F-4ECC-83FC-D8A1F49B6ADE}"/>
    <cellStyle name="Normal 31 2" xfId="4348" xr:uid="{6A83228B-0AE0-46DE-98D6-F4A6D4C899C2}"/>
    <cellStyle name="Normal 31 2 2" xfId="4615" xr:uid="{485CBD52-A548-4E21-B744-5164D810D0FB}"/>
    <cellStyle name="Normal 31 3" xfId="4614" xr:uid="{358FCD64-A495-4B3F-8AB0-0EF60E516460}"/>
    <cellStyle name="Normal 32" xfId="4349" xr:uid="{010B71F6-0E93-4CD0-8424-4DE21E47C360}"/>
    <cellStyle name="Normal 33" xfId="4350" xr:uid="{47343E77-4517-4ED7-8C9A-5A762124865B}"/>
    <cellStyle name="Normal 33 2" xfId="4351" xr:uid="{C6D1C7C1-605A-4184-B886-9769E640BB30}"/>
    <cellStyle name="Normal 33 2 2" xfId="4617" xr:uid="{7A930604-7789-40A6-BF0B-93E166F29452}"/>
    <cellStyle name="Normal 33 3" xfId="4616" xr:uid="{56A83C2C-19C5-45BA-AD05-7DCF166CC255}"/>
    <cellStyle name="Normal 34" xfId="4352" xr:uid="{D83477E0-079C-43A0-941D-4BE2C3FC8063}"/>
    <cellStyle name="Normal 34 2" xfId="4353" xr:uid="{1A8A3A01-A2A7-45D3-A289-6340C2F97F55}"/>
    <cellStyle name="Normal 34 2 2" xfId="4619" xr:uid="{C96790B0-D402-473B-9976-1A57C7B9D73D}"/>
    <cellStyle name="Normal 34 3" xfId="4618" xr:uid="{BD0920AD-1B38-422D-9C44-6DA0935E2726}"/>
    <cellStyle name="Normal 35" xfId="4354" xr:uid="{474CC466-BCDF-4CEB-B18D-5205A652AA6F}"/>
    <cellStyle name="Normal 35 2" xfId="4355" xr:uid="{7F2BA86E-C074-4CAA-BCB5-AAB66009384A}"/>
    <cellStyle name="Normal 35 2 2" xfId="4621" xr:uid="{D81F4B47-1E31-4AA9-930B-C28B75DC75CD}"/>
    <cellStyle name="Normal 35 3" xfId="4620" xr:uid="{26B25BD4-D4B1-4115-8D1B-56366C6D6DD7}"/>
    <cellStyle name="Normal 36" xfId="4356" xr:uid="{60EFC5F7-E1A9-4207-9A97-74042D27F0A7}"/>
    <cellStyle name="Normal 36 2" xfId="4357" xr:uid="{1B14AE3E-5EE3-4135-B3E6-788FBBB90C5F}"/>
    <cellStyle name="Normal 36 2 2" xfId="4623" xr:uid="{6DF3DC81-B0ED-4F64-9775-0B865FA914FF}"/>
    <cellStyle name="Normal 36 3" xfId="4622" xr:uid="{9068270C-AF1D-4A4C-A514-5607C77E5E97}"/>
    <cellStyle name="Normal 37" xfId="4358" xr:uid="{1DB4DC4C-B201-4B6C-8505-5EA84AF674DB}"/>
    <cellStyle name="Normal 37 2" xfId="4359" xr:uid="{5E377DAC-5732-498E-B93D-84684777925B}"/>
    <cellStyle name="Normal 37 2 2" xfId="4625" xr:uid="{4984A4EA-6C62-4CB4-AC15-4CB77736B571}"/>
    <cellStyle name="Normal 37 3" xfId="4624" xr:uid="{E00963A6-EB63-4420-AA02-BB32A4F53E8F}"/>
    <cellStyle name="Normal 38" xfId="4360" xr:uid="{76539950-D962-4D2D-91EA-07FD5D4C0A7D}"/>
    <cellStyle name="Normal 38 2" xfId="4361" xr:uid="{D30FB00A-04AF-40E7-88CC-BA26C1F7D179}"/>
    <cellStyle name="Normal 38 2 2" xfId="4627" xr:uid="{D7654770-33DA-4C4F-89C5-281CE00FBC7B}"/>
    <cellStyle name="Normal 38 3" xfId="4626" xr:uid="{72C51D06-20A9-46FA-BE38-477CFC8DD53A}"/>
    <cellStyle name="Normal 39" xfId="4362" xr:uid="{7A156AE5-89D4-4929-A9CB-12267861D72E}"/>
    <cellStyle name="Normal 39 2" xfId="4363" xr:uid="{CCB021B8-4739-4ACC-9961-1F9C68DEB629}"/>
    <cellStyle name="Normal 39 2 2" xfId="4364" xr:uid="{EA5DE9CF-4E39-47C8-A54D-B2EE1A64F3DE}"/>
    <cellStyle name="Normal 39 2 2 2" xfId="4630" xr:uid="{BF6D2F87-3BB8-4556-B795-BB2194CF8249}"/>
    <cellStyle name="Normal 39 2 3" xfId="4629" xr:uid="{E03EAFC0-9F34-4E2A-A32D-75B862899C3D}"/>
    <cellStyle name="Normal 39 3" xfId="4365" xr:uid="{0A3B5C7E-A7BE-4E44-AE35-31BB7B013D70}"/>
    <cellStyle name="Normal 39 3 2" xfId="4631" xr:uid="{8BC11FE9-7B6A-40A2-A939-3F1A44B64AB8}"/>
    <cellStyle name="Normal 39 4" xfId="4628" xr:uid="{4E054857-5EF6-41DF-AD74-23710F5855DC}"/>
    <cellStyle name="Normal 4" xfId="68" xr:uid="{9563DCD5-1014-4300-9B77-74046610ED75}"/>
    <cellStyle name="Normal 4 10" xfId="6141" xr:uid="{1E0490DA-192D-4A3E-ADCD-FC1FD16BB28D}"/>
    <cellStyle name="Normal 4 11" xfId="7092" xr:uid="{814553DF-87D1-49F8-AE67-F359AD404E56}"/>
    <cellStyle name="Normal 4 12" xfId="7277" xr:uid="{27B9A7A2-B0BE-406E-9B84-2FC7C53D4FA8}"/>
    <cellStyle name="Normal 4 2" xfId="69" xr:uid="{6C229849-E4B9-4C19-A3C1-5B14F6FDF797}"/>
    <cellStyle name="Normal 4 2 2" xfId="690" xr:uid="{D4DA1113-B235-4C22-9291-0FA3FE04AF71}"/>
    <cellStyle name="Normal 4 2 2 2" xfId="691" xr:uid="{6D0404BB-4AB0-4D49-A6ED-CE56B2BB3209}"/>
    <cellStyle name="Normal 4 2 2 2 2" xfId="4474" xr:uid="{F03F68A8-DF31-4E8E-8977-8E00930D1B2C}"/>
    <cellStyle name="Normal 4 2 2 3" xfId="692" xr:uid="{0447782B-5DB7-4AEA-B711-9598770ACC5E}"/>
    <cellStyle name="Normal 4 2 2 3 2" xfId="4475" xr:uid="{5C18C362-C1CE-43BD-92F3-7CD850D05757}"/>
    <cellStyle name="Normal 4 2 2 4" xfId="693" xr:uid="{B844D201-68CA-4C51-852A-A8E48F12C97C}"/>
    <cellStyle name="Normal 4 2 2 4 2" xfId="694" xr:uid="{D55AEC6A-19F3-45C7-9F6D-3C14B01029B8}"/>
    <cellStyle name="Normal 4 2 2 4 2 2" xfId="4477" xr:uid="{016FF3DD-48AC-46DB-BC6E-8AEF30FFEC26}"/>
    <cellStyle name="Normal 4 2 2 4 3" xfId="695" xr:uid="{743A91F0-67B2-4341-ADD2-DED785A49962}"/>
    <cellStyle name="Normal 4 2 2 4 3 2" xfId="696" xr:uid="{87FF9E5A-B36C-4331-A571-9FFA93E0183E}"/>
    <cellStyle name="Normal 4 2 2 4 3 2 2" xfId="4479" xr:uid="{0CD9E470-4491-4A47-9FEB-ACA9A57F48E8}"/>
    <cellStyle name="Normal 4 2 2 4 3 3" xfId="3667" xr:uid="{00FEFD38-5FC2-4940-9FB9-7D9BA05B0858}"/>
    <cellStyle name="Normal 4 2 2 4 3 3 2" xfId="4490" xr:uid="{79E63F3D-AB5D-4E36-9A66-E547D1862291}"/>
    <cellStyle name="Normal 4 2 2 4 3 4" xfId="4478" xr:uid="{7A785AC2-0B15-454F-ADFF-E25EFF1669D2}"/>
    <cellStyle name="Normal 4 2 2 4 4" xfId="4476" xr:uid="{60F41B27-A632-427F-9B1D-8DC32A54C900}"/>
    <cellStyle name="Normal 4 2 2 5" xfId="4473" xr:uid="{37D48ED9-6923-4F56-A1C7-1A4F141F30B0}"/>
    <cellStyle name="Normal 4 2 3" xfId="4279" xr:uid="{3275C90D-542B-4754-AE15-6D1A7AF3C862}"/>
    <cellStyle name="Normal 4 2 3 2" xfId="4290" xr:uid="{CC2AF680-EAD5-4231-8E26-45718DD2257D}"/>
    <cellStyle name="Normal 4 2 3 2 2" xfId="4716" xr:uid="{B50DB195-AAD4-462B-9CF7-9F71003FE552}"/>
    <cellStyle name="Normal 4 2 3 2 3" xfId="5516" xr:uid="{586EB078-3D3F-4D7F-98EF-89F426B1DC5E}"/>
    <cellStyle name="Normal 4 2 3 2 3 2" xfId="5622" xr:uid="{9EE74B72-2B67-4115-A693-23F3B7209F83}"/>
    <cellStyle name="Normal 4 2 3 3" xfId="4566" xr:uid="{07DB24C1-4F05-4AF5-8D77-C3C1C452D1EB}"/>
    <cellStyle name="Normal 4 2 3 3 2" xfId="4717" xr:uid="{551A3EAB-11FC-45C6-9F51-DD0D66AC9F66}"/>
    <cellStyle name="Normal 4 2 3 4" xfId="4718" xr:uid="{0C3A5A6E-4389-4C59-9574-5D9CAE5767CC}"/>
    <cellStyle name="Normal 4 2 3 5" xfId="4719" xr:uid="{A481491F-DF34-4967-A573-C088F676060B}"/>
    <cellStyle name="Normal 4 2 4" xfId="4280" xr:uid="{A7730205-BBFA-46F0-AAC7-6EB0FDB6CC54}"/>
    <cellStyle name="Normal 4 2 4 2" xfId="4367" xr:uid="{D21CB721-E0AB-408A-B120-1824F06EE8BF}"/>
    <cellStyle name="Normal 4 2 4 2 2" xfId="4633" xr:uid="{11238D20-C93B-46CC-9837-23F2D56AD54F}"/>
    <cellStyle name="Normal 4 2 4 2 2 2" xfId="7022" xr:uid="{9C60165F-41F8-49BC-AC64-A0310B0A8318}"/>
    <cellStyle name="Normal 4 2 4 2 2 3" xfId="4720" xr:uid="{9B905588-866E-47B4-A8B3-5C5B1E919AC2}"/>
    <cellStyle name="Normal 4 2 4 2 3" xfId="4862" xr:uid="{A86DCB1C-33D9-44A3-AEAF-D9DB2B6C385C}"/>
    <cellStyle name="Normal 4 2 4 2 4" xfId="4827" xr:uid="{82062DEF-51BD-4B59-B817-670507ED8BC1}"/>
    <cellStyle name="Normal 4 2 4 3" xfId="4567" xr:uid="{24C4B445-F4C8-40F7-A38C-D23A03F96E80}"/>
    <cellStyle name="Normal 4 2 4 3 2" xfId="7006" xr:uid="{C22710E3-3985-4FA9-9F4F-3F6B608FE4C9}"/>
    <cellStyle name="Normal 4 2 4 3 3" xfId="4790" xr:uid="{6FFA33FB-91C9-4713-B4D7-1C82AAC0BC2C}"/>
    <cellStyle name="Normal 4 2 4 4" xfId="4882" xr:uid="{7C8FEC54-7324-4510-B8F4-8A69F83CFF11}"/>
    <cellStyle name="Normal 4 2 5" xfId="3832" xr:uid="{2ED7F44C-628C-483C-83D8-76924E774CA9}"/>
    <cellStyle name="Normal 4 2 5 2" xfId="4564" xr:uid="{572EA462-4318-4E22-BFF4-7008D8F246CD}"/>
    <cellStyle name="Normal 4 2 6" xfId="4462" xr:uid="{74C2EB0F-2B2C-466D-8818-AB3B08755A57}"/>
    <cellStyle name="Normal 4 2 7" xfId="5511" xr:uid="{5EF5646D-2333-4B63-979D-A2B5516B3B69}"/>
    <cellStyle name="Normal 4 2 8" xfId="5977" xr:uid="{2664ED00-C748-48EE-A0EE-903357853DD2}"/>
    <cellStyle name="Normal 4 3" xfId="90" xr:uid="{D68601F1-1F1B-4EB4-8B0D-AA62F08A11CA}"/>
    <cellStyle name="Normal 4 3 2" xfId="91" xr:uid="{F4E76244-9F02-4585-A14C-CBDFCDE04EC2}"/>
    <cellStyle name="Normal 4 3 2 2" xfId="697" xr:uid="{E0D70883-6969-4A16-8F20-CBF19B232CB3}"/>
    <cellStyle name="Normal 4 3 2 2 2" xfId="4480" xr:uid="{5A22439C-E6DF-4AB7-B51B-9FE6EB6B0B77}"/>
    <cellStyle name="Normal 4 3 2 2 2 2" xfId="6375" xr:uid="{F1D9F402-13FF-4D22-AA5E-D766BBB3026A}"/>
    <cellStyle name="Normal 4 3 2 2 2 3" xfId="6048" xr:uid="{485483C3-703A-4EA3-80D9-6ECEF87C18F4}"/>
    <cellStyle name="Normal 4 3 2 2 3" xfId="6072" xr:uid="{81C4A15E-3EA0-4703-8AF6-5EC10B935C9A}"/>
    <cellStyle name="Normal 4 3 2 2 4" xfId="6060" xr:uid="{29726CA9-6981-44B5-A978-0C5CC1EDE113}"/>
    <cellStyle name="Normal 4 3 2 3" xfId="3833" xr:uid="{813ED04E-C4FC-46B3-A578-D197F06FD260}"/>
    <cellStyle name="Normal 4 3 2 3 2" xfId="4565" xr:uid="{0F01E9CF-61D2-4F25-97FA-50C4DF5BC816}"/>
    <cellStyle name="Normal 4 3 2 3 2 2" xfId="6348" xr:uid="{584F8555-FF2B-4D0D-AC2B-317F707AE531}"/>
    <cellStyle name="Normal 4 3 2 3 3" xfId="7036" xr:uid="{2D401428-0BC0-4EA3-AC2C-8575D606CABF}"/>
    <cellStyle name="Normal 4 3 2 4" xfId="4471" xr:uid="{7527E36D-3426-4724-B797-B82D837E65D6}"/>
    <cellStyle name="Normal 4 3 2 4 2" xfId="7035" xr:uid="{0FE0D43A-8831-4FC2-AAA8-205DF142C33F}"/>
    <cellStyle name="Normal 4 3 2 5" xfId="7066" xr:uid="{B665A7C1-3948-487E-A00B-AB6662262245}"/>
    <cellStyle name="Normal 4 3 2 6" xfId="7033" xr:uid="{471D89A3-D7BE-4C78-8680-0775A6C520A9}"/>
    <cellStyle name="Normal 4 3 3" xfId="698" xr:uid="{AA070F31-78D6-4E80-9EAB-D13F1E125684}"/>
    <cellStyle name="Normal 4 3 3 2" xfId="4481" xr:uid="{8CA4CFC8-2317-4158-AFA0-592E8628EDFF}"/>
    <cellStyle name="Normal 4 3 3 2 2" xfId="6993" xr:uid="{F66689F4-4062-47E8-9FE4-99E081F60F49}"/>
    <cellStyle name="Normal 4 3 3 2 2 2" xfId="6101" xr:uid="{4C1CCFE8-BC72-4507-9EDC-3855833B1DA5}"/>
    <cellStyle name="Normal 4 3 3 2 3" xfId="7239" xr:uid="{6C75FECB-CEC9-4AE0-B8B8-2E226B209420}"/>
    <cellStyle name="Normal 4 3 3 2 4" xfId="4696" xr:uid="{A0ACC7C6-BDBE-48B0-A1FE-5689EFB6DBC1}"/>
    <cellStyle name="Normal 4 3 3 3" xfId="6315" xr:uid="{6C46D664-58C3-459F-8A3D-981FCE5C8DAD}"/>
    <cellStyle name="Normal 4 3 3 4" xfId="7123" xr:uid="{8197AA98-D6DD-4A7B-B309-DC1BCECC5D1E}"/>
    <cellStyle name="Normal 4 3 4" xfId="699" xr:uid="{8DE7C3C5-09D0-4ECB-8BB9-CFABB58B48F3}"/>
    <cellStyle name="Normal 4 3 4 2" xfId="4482" xr:uid="{B95F18DA-A7B4-4729-BB71-CC13F6815123}"/>
    <cellStyle name="Normal 4 3 4 2 2" xfId="7067" xr:uid="{E9E32F84-E65B-4E67-92E0-13BD750996AC}"/>
    <cellStyle name="Normal 4 3 4 2 3" xfId="6078" xr:uid="{09782DCD-95D2-4AE8-B491-89ED704167D7}"/>
    <cellStyle name="Normal 4 3 4 2 4" xfId="6994" xr:uid="{87ABF7EA-AB1E-4B47-B8A0-B58704D43503}"/>
    <cellStyle name="Normal 4 3 4 2 5" xfId="5527" xr:uid="{7066CD59-EDDA-4176-BA09-12289D299B85}"/>
    <cellStyle name="Normal 4 3 4 3" xfId="6297" xr:uid="{E857C615-2076-4C42-8E98-DD48D8B28FB3}"/>
    <cellStyle name="Normal 4 3 4 4" xfId="6176" xr:uid="{23253D11-4524-4639-BA7D-938B0A8DCC47}"/>
    <cellStyle name="Normal 4 3 5" xfId="700" xr:uid="{F585EE90-F617-4C1F-B05F-48E099C982AF}"/>
    <cellStyle name="Normal 4 3 5 2" xfId="701" xr:uid="{C75B2EDF-1E05-4223-913E-03679BF19F71}"/>
    <cellStyle name="Normal 4 3 5 2 2" xfId="4484" xr:uid="{B50CF557-96AF-491D-AB34-4D36C24F0C9A}"/>
    <cellStyle name="Normal 4 3 5 2 3" xfId="6029" xr:uid="{F418EBAC-79AC-43E3-B943-AB8B2BE43F41}"/>
    <cellStyle name="Normal 4 3 5 3" xfId="702" xr:uid="{D4B0DBCF-9889-406E-A7CA-3BCE25828629}"/>
    <cellStyle name="Normal 4 3 5 3 2" xfId="703" xr:uid="{C23BB011-ECD7-431A-A249-1BE378304E87}"/>
    <cellStyle name="Normal 4 3 5 3 2 2" xfId="4486" xr:uid="{9485DCF5-9F15-4CB6-9D45-200A1F6768B9}"/>
    <cellStyle name="Normal 4 3 5 3 3" xfId="3666" xr:uid="{B77585AF-0579-4CA4-8CEB-0F9BC67B1562}"/>
    <cellStyle name="Normal 4 3 5 3 3 2" xfId="4489" xr:uid="{21D7DD3B-59CF-4BEC-ACE0-73EBEE0FA578}"/>
    <cellStyle name="Normal 4 3 5 3 4" xfId="4485" xr:uid="{896659C4-B20E-4335-8FD1-C0316BB0A3F9}"/>
    <cellStyle name="Normal 4 3 5 3 5" xfId="7206" xr:uid="{B9C101BC-1036-467B-B80C-BCD1DAAD0189}"/>
    <cellStyle name="Normal 4 3 5 4" xfId="4483" xr:uid="{4B5FE916-5DEA-4B45-8016-D9B86254EE2F}"/>
    <cellStyle name="Normal 4 3 5 5" xfId="6164" xr:uid="{73A2E969-2522-440C-BDCC-02DDDABA8422}"/>
    <cellStyle name="Normal 4 3 6" xfId="3739" xr:uid="{FDEB4EEC-FC96-4E35-925C-D1B17468247A}"/>
    <cellStyle name="Normal 4 3 6 2" xfId="6323" xr:uid="{A750EFF4-2DC8-4E81-A1FA-78438B22B186}"/>
    <cellStyle name="Normal 4 3 6 3" xfId="7170" xr:uid="{06FF3E37-8FBA-4838-A11F-C62C124A3A19}"/>
    <cellStyle name="Normal 4 3 7" xfId="4470" xr:uid="{0DE1DAC9-5778-45E9-A86B-CB1F2B9B575E}"/>
    <cellStyle name="Normal 4 3 7 2" xfId="6325" xr:uid="{248DBBB9-D864-451C-A4B4-0849CE991132}"/>
    <cellStyle name="Normal 4 3 7 3" xfId="6991" xr:uid="{00779C7A-2170-4361-A9A6-AACA990A0CAF}"/>
    <cellStyle name="Normal 4 3 7 4" xfId="5520" xr:uid="{17B08E55-567C-44AE-9F0C-6A720BAE7411}"/>
    <cellStyle name="Normal 4 3 8" xfId="6358" xr:uid="{86AF9B79-6CED-4A50-A6EF-0326AF1CF787}"/>
    <cellStyle name="Normal 4 3 9" xfId="7098" xr:uid="{5DB7B8A7-79B6-4106-B4DB-9A2EB29B10E3}"/>
    <cellStyle name="Normal 4 4" xfId="3738" xr:uid="{3E88F101-E8B9-44F5-9404-804FA9C30D61}"/>
    <cellStyle name="Normal 4 4 2" xfId="4281" xr:uid="{206F6C8B-19FE-485C-8E8E-549934E7CC49}"/>
    <cellStyle name="Normal 4 4 2 2" xfId="5515" xr:uid="{B73C5A12-208E-4C22-9A25-B3139CAF4603}"/>
    <cellStyle name="Normal 4 4 2 2 2" xfId="6308" xr:uid="{38CA8033-0122-4F95-9AAA-917B413CE41D}"/>
    <cellStyle name="Normal 4 4 2 2 3" xfId="6265" xr:uid="{5710F8C1-5E95-4895-BCBA-60E48D8402CC}"/>
    <cellStyle name="Normal 4 4 2 3" xfId="6314" xr:uid="{74B63C78-B98B-4845-B0AA-DE810409B4EB}"/>
    <cellStyle name="Normal 4 4 2 4" xfId="7130" xr:uid="{09A9721B-218B-48E6-921D-C43F0A33DC23}"/>
    <cellStyle name="Normal 4 4 3" xfId="4289" xr:uid="{A76E3FEE-A507-481D-9D11-E66CB43F6042}"/>
    <cellStyle name="Normal 4 4 3 2" xfId="4292" xr:uid="{63353A30-5B8D-480D-BFA7-C4371EC1E53C}"/>
    <cellStyle name="Normal 4 4 3 2 2" xfId="4576" xr:uid="{79040228-7FDC-452D-801F-C6CD90788359}"/>
    <cellStyle name="Normal 4 4 3 2 3" xfId="6354" xr:uid="{2C17F635-3B6D-48C6-9153-6F566E88E6F8}"/>
    <cellStyle name="Normal 4 4 3 3" xfId="4291" xr:uid="{29F8ED16-1469-4AFD-892D-09B98DE32DFB}"/>
    <cellStyle name="Normal 4 4 3 3 2" xfId="4575" xr:uid="{1F15E5B8-8717-4BE0-98D8-6BD3711028F8}"/>
    <cellStyle name="Normal 4 4 3 3 3" xfId="7180" xr:uid="{A7F7D5A2-02B1-4EC2-A217-292CD31AF723}"/>
    <cellStyle name="Normal 4 4 3 4" xfId="4574" xr:uid="{785075A6-2247-4BEF-BBF5-57D2CBC23B22}"/>
    <cellStyle name="Normal 4 4 3 5" xfId="6055" xr:uid="{3BE13FB0-B6E9-41BB-837D-074E2EB62484}"/>
    <cellStyle name="Normal 4 4 4" xfId="4561" xr:uid="{43CD12A5-0206-4908-A78A-004ACD203AF1}"/>
    <cellStyle name="Normal 4 4 4 2" xfId="5528" xr:uid="{F386AEF3-FF88-46AE-BD84-888F507F78BD}"/>
    <cellStyle name="Normal 4 4 4 3" xfId="4915" xr:uid="{96CE7927-6733-4683-9914-8A9066770558}"/>
    <cellStyle name="Normal 4 4 5" xfId="5517" xr:uid="{7EE52647-15E3-4A91-A29F-D46B18071121}"/>
    <cellStyle name="Normal 4 4 5 2" xfId="6134" xr:uid="{68F8CE76-49B5-4F5E-8EB3-2B6E0020636C}"/>
    <cellStyle name="Normal 4 4 6" xfId="7104" xr:uid="{505DA91D-2FFA-4115-93DA-18339CBA61AC}"/>
    <cellStyle name="Normal 4 5" xfId="4282" xr:uid="{E5C79FA5-300D-4417-98A7-724F7ECAEEC3}"/>
    <cellStyle name="Normal 4 5 2" xfId="4366" xr:uid="{85E9AD0B-0CB7-4BED-96FB-52271CAF85E2}"/>
    <cellStyle name="Normal 4 5 2 2" xfId="4632" xr:uid="{BF0A0010-3A67-4BC2-8978-75F5C829D54F}"/>
    <cellStyle name="Normal 4 5 2 2 2" xfId="7028" xr:uid="{F55A2A8E-AECE-407B-8389-9D06C541E42B}"/>
    <cellStyle name="Normal 4 5 2 3" xfId="6156" xr:uid="{0CE1CA61-45AE-4D73-9CB3-6CFE1B88C062}"/>
    <cellStyle name="Normal 4 5 3" xfId="4568" xr:uid="{762EB3F6-257D-4251-BAA1-446D41EB87FD}"/>
    <cellStyle name="Normal 4 5 3 2" xfId="6249" xr:uid="{17D33307-B885-4884-A3E1-74FAC4AFFCE1}"/>
    <cellStyle name="Normal 4 5 4" xfId="6368" xr:uid="{BED754ED-40AE-4080-ACF3-8A30BC2D70B4}"/>
    <cellStyle name="Normal 4 6" xfId="4283" xr:uid="{3F18B01D-4745-41CF-9D62-901C53F87232}"/>
    <cellStyle name="Normal 4 6 2" xfId="4569" xr:uid="{381C8528-5557-4123-BD7E-4481076EFEF1}"/>
    <cellStyle name="Normal 4 6 2 2" xfId="5996" xr:uid="{A34DF893-22FD-4F97-A38F-3806912C98B7}"/>
    <cellStyle name="Normal 4 6 2 3" xfId="6273" xr:uid="{34C06B9E-C814-418A-9FCB-C183A79DCE36}"/>
    <cellStyle name="Normal 4 6 3" xfId="6001" xr:uid="{190C2014-23F2-483C-B8BE-A0CC6873451F}"/>
    <cellStyle name="Normal 4 6 4" xfId="6284" xr:uid="{8BA3A313-C036-413E-96ED-B1D6F319E0BD}"/>
    <cellStyle name="Normal 4 7" xfId="3741" xr:uid="{86F41B9A-6130-4BB9-91E1-BECC5398BC9D}"/>
    <cellStyle name="Normal 4 7 2" xfId="6113" xr:uid="{339CAA5F-AEF0-400B-8632-7E1B4653C5CF}"/>
    <cellStyle name="Normal 4 7 3" xfId="7196" xr:uid="{C2EAE715-0981-4547-937B-223D5F56B2A0}"/>
    <cellStyle name="Normal 4 8" xfId="5510" xr:uid="{011CD377-A644-4B69-A93B-FA65F0BCEEC4}"/>
    <cellStyle name="Normal 4 8 2" xfId="6353" xr:uid="{9F9180B9-CC22-4D89-9F3F-5188A6183514}"/>
    <cellStyle name="Normal 4 8 3" xfId="7160" xr:uid="{857814BE-7FA3-4019-B3B9-FAF2C7395ACA}"/>
    <cellStyle name="Normal 4 9" xfId="6195" xr:uid="{34036B51-03EE-46F5-B46D-6F09D47F6806}"/>
    <cellStyle name="Normal 4 9 2" xfId="7266" xr:uid="{4AEB8839-F0E0-417A-9DA8-E26EBCE681AA}"/>
    <cellStyle name="Normal 40" xfId="4368" xr:uid="{EC2EA078-9B4C-4DA4-8EF0-1A97BC4F60F4}"/>
    <cellStyle name="Normal 40 2" xfId="4369" xr:uid="{CCFDA406-3A7E-4B8B-AAFF-7247F3BBD677}"/>
    <cellStyle name="Normal 40 2 2" xfId="4370" xr:uid="{3121BBC1-BD41-4C97-B642-FBCD3CB45F95}"/>
    <cellStyle name="Normal 40 2 2 2" xfId="4636" xr:uid="{9FDA60F1-8ED0-413F-9DE6-20C7E83CB2D5}"/>
    <cellStyle name="Normal 40 2 3" xfId="4635" xr:uid="{A6FBD87D-B512-42A1-8E79-E87EFD715C3E}"/>
    <cellStyle name="Normal 40 3" xfId="4371" xr:uid="{5EB6D152-90D0-4650-9F11-590A6D734338}"/>
    <cellStyle name="Normal 40 3 2" xfId="4637" xr:uid="{C7CACD70-0774-47F5-B54B-D106830A76C7}"/>
    <cellStyle name="Normal 40 4" xfId="4634" xr:uid="{FCC1C9F7-3752-4FB3-B37E-5246CC8B3C8F}"/>
    <cellStyle name="Normal 41" xfId="4372" xr:uid="{3D05D0BE-B4F4-4C3F-BEBD-A6B4DBE9F4E1}"/>
    <cellStyle name="Normal 41 2" xfId="4373" xr:uid="{0E74632C-FCEA-4790-9C17-91FB61BF9848}"/>
    <cellStyle name="Normal 41 2 2" xfId="4639" xr:uid="{23EA9442-3CA7-4E2F-B713-6BE830CAB93A}"/>
    <cellStyle name="Normal 41 3" xfId="4638" xr:uid="{EA8696B7-74C5-4E46-9329-873A7AD1C5BA}"/>
    <cellStyle name="Normal 42" xfId="4374" xr:uid="{C114B5BE-D3BC-4D9A-BDBB-550DA94D6272}"/>
    <cellStyle name="Normal 42 2" xfId="4375" xr:uid="{095FB95B-BAED-4A70-9B91-CA4E18346FB9}"/>
    <cellStyle name="Normal 42 2 2" xfId="4641" xr:uid="{CCC4D092-CC71-4DDE-82D0-5F1D94C3B8A4}"/>
    <cellStyle name="Normal 42 3" xfId="4640" xr:uid="{7012CC8C-2E82-4F27-9400-838C6AB87026}"/>
    <cellStyle name="Normal 43" xfId="4376" xr:uid="{A91DE464-D226-4935-B29B-05436A157CA9}"/>
    <cellStyle name="Normal 43 2" xfId="4377" xr:uid="{64D455C4-33EE-4ACE-B15C-0BADBA7C59C0}"/>
    <cellStyle name="Normal 43 2 2" xfId="4643" xr:uid="{F3CBF61A-2CE2-429A-852C-EA027353DB52}"/>
    <cellStyle name="Normal 43 3" xfId="4642" xr:uid="{18D38100-1462-460F-979C-2EC827CA38B0}"/>
    <cellStyle name="Normal 44" xfId="4387" xr:uid="{6A06CF80-6EAD-4033-A0F0-88E94C4D5B16}"/>
    <cellStyle name="Normal 44 2" xfId="4388" xr:uid="{9F23F123-4004-4C47-B7A4-C666F7FE3651}"/>
    <cellStyle name="Normal 44 2 2" xfId="4650" xr:uid="{03D909FE-C44C-42AF-8F46-B9B0BFE0C478}"/>
    <cellStyle name="Normal 44 3" xfId="4649" xr:uid="{C45C6F98-DB1C-4CB0-9B1E-971397854F76}"/>
    <cellStyle name="Normal 45" xfId="4842" xr:uid="{6FD71A1D-1F92-4656-9451-6A173886D321}"/>
    <cellStyle name="Normal 45 2" xfId="5491" xr:uid="{064FE8EE-506B-4ED6-B2F2-7A7EB0E526C1}"/>
    <cellStyle name="Normal 45 2 2" xfId="7265" xr:uid="{68372049-0155-4DCA-8414-FDDC15BA20B9}"/>
    <cellStyle name="Normal 45 3" xfId="5490" xr:uid="{16037E52-7556-4BB3-9D07-9D37F5854070}"/>
    <cellStyle name="Normal 5" xfId="70" xr:uid="{9D515736-7E81-4F40-9785-E79DEB11655E}"/>
    <cellStyle name="Normal 5 10" xfId="704" xr:uid="{EA4B01DE-A519-4E37-AB51-148FB22E0B29}"/>
    <cellStyle name="Normal 5 10 2" xfId="705" xr:uid="{272089C9-4DB4-4B2E-B58D-2A2A0C84E479}"/>
    <cellStyle name="Normal 5 10 2 2" xfId="706" xr:uid="{B3E8F623-C92F-4C78-917F-180258B7A1C6}"/>
    <cellStyle name="Normal 5 10 2 3" xfId="707" xr:uid="{E6EF692F-E911-4277-B0B7-48EB9103282C}"/>
    <cellStyle name="Normal 5 10 2 4" xfId="708" xr:uid="{9A8804CB-B693-4F31-B844-ACCD10A7DCCB}"/>
    <cellStyle name="Normal 5 10 3" xfId="709" xr:uid="{775CA1F4-657F-4CB9-8C1B-078C1147E758}"/>
    <cellStyle name="Normal 5 10 3 2" xfId="710" xr:uid="{4B445006-06C1-4D99-AA54-B0B61E862720}"/>
    <cellStyle name="Normal 5 10 3 3" xfId="711" xr:uid="{7F57122B-EB9D-445D-B76B-79A29B5327D8}"/>
    <cellStyle name="Normal 5 10 3 4" xfId="712" xr:uid="{7933B714-38F0-4FB2-9078-FDDE42A6B826}"/>
    <cellStyle name="Normal 5 10 4" xfId="713" xr:uid="{55C9A35D-4076-4B8D-9552-4722D0697A6B}"/>
    <cellStyle name="Normal 5 10 5" xfId="714" xr:uid="{1F945549-9352-48C5-B832-CC971DD401FA}"/>
    <cellStyle name="Normal 5 10 6" xfId="715" xr:uid="{13EA453C-19BB-453B-AFB4-CD17F71CC582}"/>
    <cellStyle name="Normal 5 11" xfId="716" xr:uid="{219B91C8-FDEA-4FC0-9B1C-BD2F9CE3C2FE}"/>
    <cellStyle name="Normal 5 11 2" xfId="717" xr:uid="{8E04D969-1AF8-4EB8-8FF2-DCB98B7CE11F}"/>
    <cellStyle name="Normal 5 11 2 2" xfId="718" xr:uid="{FE58A901-041E-4524-91E7-397A76559278}"/>
    <cellStyle name="Normal 5 11 2 2 2" xfId="4378" xr:uid="{564F07BF-1D56-43BD-B2A4-14C8ECDF02FB}"/>
    <cellStyle name="Normal 5 11 2 2 2 2" xfId="4644" xr:uid="{2B0AD423-8598-49FB-B645-FC2D9CA950E8}"/>
    <cellStyle name="Normal 5 11 2 2 3" xfId="4849" xr:uid="{8BD1C4FF-8010-4DDB-B31D-02D9D248AF79}"/>
    <cellStyle name="Normal 5 11 2 3" xfId="719" xr:uid="{0DDBE485-CE6D-4437-8BDB-2E910FF72D40}"/>
    <cellStyle name="Normal 5 11 2 4" xfId="720" xr:uid="{6807BB82-A7C6-4F2C-8BC3-F5DE39A9D927}"/>
    <cellStyle name="Normal 5 11 3" xfId="721" xr:uid="{0516B88E-8BC9-4A00-B7F4-65793E473A26}"/>
    <cellStyle name="Normal 5 11 3 2" xfId="5507" xr:uid="{9D065102-1B2A-4561-AB94-F756E76929DA}"/>
    <cellStyle name="Normal 5 11 4" xfId="722" xr:uid="{5C6ECDBF-D44C-4E66-AB55-140B2EACFA37}"/>
    <cellStyle name="Normal 5 11 4 2" xfId="4791" xr:uid="{6DC38F63-F6A5-465C-82D4-AE382DC8CDD4}"/>
    <cellStyle name="Normal 5 11 4 3" xfId="4850" xr:uid="{6B12A575-CD3D-43DB-A300-5F438018E058}"/>
    <cellStyle name="Normal 5 11 4 4" xfId="4820" xr:uid="{1021396C-EA82-4931-97B6-66D0E5F5D74F}"/>
    <cellStyle name="Normal 5 11 5" xfId="723" xr:uid="{FC94470D-AB89-4263-842D-A80E0E6D52C7}"/>
    <cellStyle name="Normal 5 12" xfId="724" xr:uid="{D4FA8839-7E77-4253-8329-4A3C061353E0}"/>
    <cellStyle name="Normal 5 12 2" xfId="725" xr:uid="{95ECB323-2DF2-4F55-BC6E-B5AC8A7D8E98}"/>
    <cellStyle name="Normal 5 12 3" xfId="726" xr:uid="{BC650110-7226-4038-8A98-14BBB0BA49BA}"/>
    <cellStyle name="Normal 5 12 4" xfId="727" xr:uid="{D5483407-F08A-4AEF-B4CC-2BB95721DA00}"/>
    <cellStyle name="Normal 5 13" xfId="728" xr:uid="{F6955C09-478F-4D97-949B-D76DC36EC057}"/>
    <cellStyle name="Normal 5 13 2" xfId="729" xr:uid="{68BEC022-11F6-4780-8F7A-7EB4BF7E37C7}"/>
    <cellStyle name="Normal 5 13 3" xfId="730" xr:uid="{B9ADFF0F-8FE8-483D-9515-F2C1560ECD07}"/>
    <cellStyle name="Normal 5 13 4" xfId="731" xr:uid="{939947D3-33E3-465F-A31D-10EA59B0CD77}"/>
    <cellStyle name="Normal 5 14" xfId="732" xr:uid="{4944DC8D-E28D-4329-BDD0-A259731BDE76}"/>
    <cellStyle name="Normal 5 14 2" xfId="733" xr:uid="{884AC9EB-AB6F-4B52-8F39-E1A21CB18E45}"/>
    <cellStyle name="Normal 5 15" xfId="734" xr:uid="{325B8F62-BD75-453B-86B3-85D97012621C}"/>
    <cellStyle name="Normal 5 16" xfId="735" xr:uid="{DA6F11DC-249E-44BD-B151-B3B0A4ECF236}"/>
    <cellStyle name="Normal 5 17" xfId="736" xr:uid="{5B3D2757-6E24-4DD5-B560-33CB484C93F8}"/>
    <cellStyle name="Normal 5 18" xfId="5525" xr:uid="{5269E4EE-286E-47A2-8A44-FCB90B245935}"/>
    <cellStyle name="Normal 5 19" xfId="7276" xr:uid="{607FC70D-76EF-462B-AB1D-511C8A013275}"/>
    <cellStyle name="Normal 5 2" xfId="71" xr:uid="{B3B42690-B25A-4700-A2D4-4B231225708E}"/>
    <cellStyle name="Normal 5 2 2" xfId="3731" xr:uid="{76D4F5B8-52A7-47BD-8989-D7177B91914C}"/>
    <cellStyle name="Normal 5 2 2 10" xfId="4669" xr:uid="{710B15C7-B050-450D-B39B-9693722D0E99}"/>
    <cellStyle name="Normal 5 2 2 2" xfId="4554" xr:uid="{CB22C2BB-5FBC-4135-AD91-C9D14464F031}"/>
    <cellStyle name="Normal 5 2 2 2 2" xfId="4671" xr:uid="{48240F22-6043-4CC5-B4F5-4DD3E2E84A2E}"/>
    <cellStyle name="Normal 5 2 2 2 2 2" xfId="4672" xr:uid="{3D4EF877-1CAE-4D80-B12A-E237819A68AA}"/>
    <cellStyle name="Normal 5 2 2 2 2 3" xfId="5899" xr:uid="{D7055561-3830-4671-8DCF-098F7FD8A0F1}"/>
    <cellStyle name="Normal 5 2 2 2 3" xfId="4673" xr:uid="{E9201430-4A24-459B-94EE-6D2CEA302A0E}"/>
    <cellStyle name="Normal 5 2 2 2 4" xfId="4840" xr:uid="{BA6B8D43-A9E0-4DE1-A753-72DB95DCE3F6}"/>
    <cellStyle name="Normal 5 2 2 2 5" xfId="5468" xr:uid="{DFC51391-6898-4E47-B68F-7690CCB44229}"/>
    <cellStyle name="Normal 5 2 2 2 6" xfId="4670" xr:uid="{B68CA05C-633C-42D4-AE8C-4127300394B1}"/>
    <cellStyle name="Normal 5 2 2 3" xfId="4674" xr:uid="{2F717132-AE10-42D5-9751-FFEC69621872}"/>
    <cellStyle name="Normal 5 2 2 3 2" xfId="4675" xr:uid="{F5D405A8-46EA-4435-A7BB-7D2F8404827D}"/>
    <cellStyle name="Normal 5 2 2 3 3" xfId="5733" xr:uid="{0E8FB4BA-4326-40C0-B3AD-2391E90AC5E5}"/>
    <cellStyle name="Normal 5 2 2 4" xfId="4676" xr:uid="{767927FF-8222-4C72-91F2-079A5A05BBA8}"/>
    <cellStyle name="Normal 5 2 2 5" xfId="4689" xr:uid="{EE9E5E72-2DB6-4000-8CEC-0CB3AF33D637}"/>
    <cellStyle name="Normal 5 2 2 6" xfId="4810" xr:uid="{4545AF4D-B859-4B9F-9D98-45EDA178B331}"/>
    <cellStyle name="Normal 5 2 2 7" xfId="5496" xr:uid="{FCF886E2-7724-4412-A58F-3279260EAA1F}"/>
    <cellStyle name="Normal 5 2 2 8" xfId="5536" xr:uid="{EDFAB35E-C936-4EBC-B0D6-22834469BCD6}"/>
    <cellStyle name="Normal 5 2 2 9" xfId="5532" xr:uid="{DF1F6A48-887E-424B-BE01-51385644D346}"/>
    <cellStyle name="Normal 5 2 3" xfId="4379" xr:uid="{192B7F5C-EFA4-4BA2-8CD7-3CD32B395C90}"/>
    <cellStyle name="Normal 5 2 3 10" xfId="4677" xr:uid="{D2EBB9EE-4D1E-42E0-80A6-4B70FA4B4035}"/>
    <cellStyle name="Normal 5 2 3 2" xfId="4645" xr:uid="{A350A6C4-D92C-45DA-AC45-B6192580E07C}"/>
    <cellStyle name="Normal 5 2 3 2 2" xfId="4679" xr:uid="{05C51574-DF2D-4A3F-934C-E98CB967B414}"/>
    <cellStyle name="Normal 5 2 3 2 2 2" xfId="5958" xr:uid="{316F7998-F958-4130-A80D-7A796B92BF63}"/>
    <cellStyle name="Normal 5 2 3 2 3" xfId="4775" xr:uid="{BD201EB5-90F5-42EF-B6A9-4556E86FCC62}"/>
    <cellStyle name="Normal 5 2 3 2 3 2" xfId="5540" xr:uid="{2C68D6DB-E725-410D-A22C-E48AE2973901}"/>
    <cellStyle name="Normal 5 2 3 2 4" xfId="5469" xr:uid="{ECDADB44-1E71-401D-AC6F-337389E5F094}"/>
    <cellStyle name="Normal 5 2 3 2 4 2" xfId="5539" xr:uid="{66396BBE-C93E-44E2-93C6-A255DF8A03D4}"/>
    <cellStyle name="Normal 5 2 3 2 5" xfId="7023" xr:uid="{ED2D8B6C-FE53-405E-BA05-0614E732EB9B}"/>
    <cellStyle name="Normal 5 2 3 2 6" xfId="4678" xr:uid="{7F5EC6FE-D116-4DB6-B353-6083C62CCCA5}"/>
    <cellStyle name="Normal 5 2 3 3" xfId="4680" xr:uid="{EE0CE442-E301-4357-B6F8-D83E4B861573}"/>
    <cellStyle name="Normal 5 2 3 3 2" xfId="4910" xr:uid="{57C1723E-A75C-4F82-9A40-1081A67B8926}"/>
    <cellStyle name="Normal 5 2 3 3 3" xfId="5791" xr:uid="{7E34DCE4-E18C-412B-9FC1-C7CE9CAB8704}"/>
    <cellStyle name="Normal 5 2 3 4" xfId="4695" xr:uid="{30851100-3FF4-4972-BB6C-2E2FA5D1F221}"/>
    <cellStyle name="Normal 5 2 3 4 2" xfId="4883" xr:uid="{F2419E9D-1894-492E-9E34-EC3A6B622D3E}"/>
    <cellStyle name="Normal 5 2 3 5" xfId="4811" xr:uid="{9A510175-59A5-4DA6-B601-77EACD86A5CE}"/>
    <cellStyle name="Normal 5 2 3 6" xfId="5488" xr:uid="{DEE591B4-490B-408E-9F5C-1419EB6A3095}"/>
    <cellStyle name="Normal 5 2 3 7" xfId="5497" xr:uid="{CE81C809-5826-4094-97E1-DF6BAA8E0CFC}"/>
    <cellStyle name="Normal 5 2 3 8" xfId="5537" xr:uid="{9E404A2F-DCA9-4B99-95C0-884AB8C4132A}"/>
    <cellStyle name="Normal 5 2 3 9" xfId="5533" xr:uid="{D6BAD542-1E9D-4327-93D5-193AA5F24A5A}"/>
    <cellStyle name="Normal 5 2 4" xfId="4463" xr:uid="{66622E21-94EC-4445-8E3D-47731453E8B5}"/>
    <cellStyle name="Normal 5 2 4 2" xfId="4682" xr:uid="{F5AF4FD0-80DF-493E-924B-650CAFF7FB93}"/>
    <cellStyle name="Normal 5 2 4 2 2" xfId="5846" xr:uid="{576F8468-1FCE-43A2-AEDB-2BB2F900A02B}"/>
    <cellStyle name="Normal 5 2 4 3" xfId="5580" xr:uid="{DD4D1268-C584-4658-8046-55A0E9097B54}"/>
    <cellStyle name="Normal 5 2 4 4" xfId="4681" xr:uid="{CADBED0B-D981-4646-BDE2-8EBF964468E3}"/>
    <cellStyle name="Normal 5 2 5" xfId="4683" xr:uid="{867477D4-2B0C-4E17-884D-731F4161832C}"/>
    <cellStyle name="Normal 5 2 5 2" xfId="5675" xr:uid="{86BC1D40-E303-4842-9639-E95CD37FD099}"/>
    <cellStyle name="Normal 5 2 6" xfId="4668" xr:uid="{CD17E85C-B540-4FBC-A78A-DD4BF996A16D}"/>
    <cellStyle name="Normal 5 2 7" xfId="5978" xr:uid="{DD8E24F4-E905-4590-AF5B-9A1C007B8DD0}"/>
    <cellStyle name="Normal 5 3" xfId="72" xr:uid="{CB263452-66C5-4D01-AB65-0C1E526EE62A}"/>
    <cellStyle name="Normal 5 3 2" xfId="4381" xr:uid="{61358D81-E17C-4EBC-8DC1-1A80629A0505}"/>
    <cellStyle name="Normal 5 3 3" xfId="4380" xr:uid="{0D7A9DB1-E013-43F9-8926-1B55911E7025}"/>
    <cellStyle name="Normal 5 3 3 2" xfId="4646" xr:uid="{795332A2-A744-4A47-9720-E27063B00E0F}"/>
    <cellStyle name="Normal 5 4" xfId="92" xr:uid="{96ED2780-5115-42C6-94F8-AF79694F348C}"/>
    <cellStyle name="Normal 5 4 10" xfId="737" xr:uid="{97F8D453-1ADB-4C85-A6EA-793A2971AB05}"/>
    <cellStyle name="Normal 5 4 11" xfId="738" xr:uid="{768A90C0-D306-47D6-A86E-705E554532BF}"/>
    <cellStyle name="Normal 5 4 2" xfId="739" xr:uid="{9C084407-0905-49DA-996C-C4019E3D83D5}"/>
    <cellStyle name="Normal 5 4 2 2" xfId="740" xr:uid="{11A52DC6-BAA5-4355-B153-8FBA27511C94}"/>
    <cellStyle name="Normal 5 4 2 2 2" xfId="741" xr:uid="{15A5FF3F-86FE-4422-ADC0-7F752E28228D}"/>
    <cellStyle name="Normal 5 4 2 2 2 2" xfId="742" xr:uid="{EBE3816D-64F0-4182-ABDD-7A10F5E8B22B}"/>
    <cellStyle name="Normal 5 4 2 2 2 2 2" xfId="743" xr:uid="{B591B2A2-596F-4620-8F75-24114308F7D3}"/>
    <cellStyle name="Normal 5 4 2 2 2 2 2 2" xfId="3834" xr:uid="{99F347DB-416C-40F0-B4E6-13C5F0DAC28B}"/>
    <cellStyle name="Normal 5 4 2 2 2 2 2 2 2" xfId="3835" xr:uid="{D0CBBAEF-9EEC-4E67-9C3A-CADC97F96BBA}"/>
    <cellStyle name="Normal 5 4 2 2 2 2 2 3" xfId="3836" xr:uid="{1FCF503E-C921-4369-99BD-2397CA54695C}"/>
    <cellStyle name="Normal 5 4 2 2 2 2 2 3 2" xfId="6479" xr:uid="{B9C24B33-E81A-444F-976D-22BB2A445FBF}"/>
    <cellStyle name="Normal 5 4 2 2 2 2 2 4" xfId="6480" xr:uid="{92E8B42E-9C12-4A86-A717-E430C4E87C90}"/>
    <cellStyle name="Normal 5 4 2 2 2 2 3" xfId="744" xr:uid="{2B287EBF-6A52-4D13-90EA-16E97771594D}"/>
    <cellStyle name="Normal 5 4 2 2 2 2 3 2" xfId="3837" xr:uid="{855618FE-EDC4-46E9-B7AB-ECFE55B0ADB7}"/>
    <cellStyle name="Normal 5 4 2 2 2 2 4" xfId="745" xr:uid="{7CB49E16-359B-4EB8-85BF-584CE2BC4FCB}"/>
    <cellStyle name="Normal 5 4 2 2 2 2 4 2" xfId="6481" xr:uid="{46755973-375D-4F45-8F3B-5ECE4C9D67F4}"/>
    <cellStyle name="Normal 5 4 2 2 2 2 5" xfId="6482" xr:uid="{0CCECDCE-5CC2-4E8D-87A5-0D08625E88C7}"/>
    <cellStyle name="Normal 5 4 2 2 2 3" xfId="746" xr:uid="{0D123AC9-6403-407E-B522-C0D91814396B}"/>
    <cellStyle name="Normal 5 4 2 2 2 3 2" xfId="747" xr:uid="{89E86C54-8D1F-4F15-90C9-4BF785E30BDA}"/>
    <cellStyle name="Normal 5 4 2 2 2 3 2 2" xfId="3838" xr:uid="{8A3F50D5-1B02-45CB-815D-0EDA2950E64D}"/>
    <cellStyle name="Normal 5 4 2 2 2 3 3" xfId="748" xr:uid="{513BA2B5-CE51-4D60-9F18-A488D45FF84C}"/>
    <cellStyle name="Normal 5 4 2 2 2 3 3 2" xfId="6483" xr:uid="{84A35049-1F4C-441F-8BA9-4C4E037E26B7}"/>
    <cellStyle name="Normal 5 4 2 2 2 3 4" xfId="749" xr:uid="{FCC73B65-05B7-4709-A3E6-279D82929959}"/>
    <cellStyle name="Normal 5 4 2 2 2 4" xfId="750" xr:uid="{59E8A13A-C64F-4F3F-BF4B-DE8C9D81E9CF}"/>
    <cellStyle name="Normal 5 4 2 2 2 4 2" xfId="3839" xr:uid="{E41E5BDA-6157-48DA-873A-B52CD8543FC0}"/>
    <cellStyle name="Normal 5 4 2 2 2 5" xfId="751" xr:uid="{C0EFE283-DC8C-4074-84AA-A74B160C1AAD}"/>
    <cellStyle name="Normal 5 4 2 2 2 5 2" xfId="6484" xr:uid="{2C10A5A1-7AFC-4257-A9D6-EED604B457DA}"/>
    <cellStyle name="Normal 5 4 2 2 2 6" xfId="752" xr:uid="{DB502AA8-CEC2-4459-8F34-A6EA0D0ED05B}"/>
    <cellStyle name="Normal 5 4 2 2 3" xfId="753" xr:uid="{FA67D55E-4D92-478D-AC9B-E3F4B1211A8B}"/>
    <cellStyle name="Normal 5 4 2 2 3 2" xfId="754" xr:uid="{DC40C725-8382-486A-8696-2C0F60D256A6}"/>
    <cellStyle name="Normal 5 4 2 2 3 2 2" xfId="755" xr:uid="{7FDC1D1D-7E37-4E1D-95F2-82C831F0C064}"/>
    <cellStyle name="Normal 5 4 2 2 3 2 2 2" xfId="3840" xr:uid="{8D16D74F-ECFF-4DFE-B713-0A2BA3C1D254}"/>
    <cellStyle name="Normal 5 4 2 2 3 2 2 2 2" xfId="3841" xr:uid="{0F7AF7E0-5A1F-4C7A-B276-916F209712D6}"/>
    <cellStyle name="Normal 5 4 2 2 3 2 2 3" xfId="3842" xr:uid="{D2655B18-AB64-4AF1-BB96-2E1AF3EEF37B}"/>
    <cellStyle name="Normal 5 4 2 2 3 2 2 3 2" xfId="6485" xr:uid="{5510DD05-1481-47DE-8CF5-8B86997EEFC9}"/>
    <cellStyle name="Normal 5 4 2 2 3 2 2 4" xfId="6486" xr:uid="{C673D426-6DE5-4BFB-9096-AD430EBE8386}"/>
    <cellStyle name="Normal 5 4 2 2 3 2 3" xfId="756" xr:uid="{D46DD708-ED47-4C6A-A814-5E18EC409BF1}"/>
    <cellStyle name="Normal 5 4 2 2 3 2 3 2" xfId="3843" xr:uid="{4350E310-7155-4B4C-ABE5-33869D867F41}"/>
    <cellStyle name="Normal 5 4 2 2 3 2 4" xfId="757" xr:uid="{BDD33EAD-8648-412D-AAC7-2FE80B15AA56}"/>
    <cellStyle name="Normal 5 4 2 2 3 2 4 2" xfId="6487" xr:uid="{AEA61045-0049-450B-882B-93457D87CCB1}"/>
    <cellStyle name="Normal 5 4 2 2 3 2 5" xfId="6488" xr:uid="{20A62D2D-36E4-4977-8766-11D91B7AF0BA}"/>
    <cellStyle name="Normal 5 4 2 2 3 3" xfId="758" xr:uid="{51D4373B-BCF0-4205-9937-12E3B614F713}"/>
    <cellStyle name="Normal 5 4 2 2 3 3 2" xfId="3844" xr:uid="{894EABE6-C0E2-4BCB-8D42-8CAC6A614D2B}"/>
    <cellStyle name="Normal 5 4 2 2 3 3 2 2" xfId="3845" xr:uid="{3AEC21EE-A29A-4E19-A300-25944128A20D}"/>
    <cellStyle name="Normal 5 4 2 2 3 3 3" xfId="3846" xr:uid="{F82050AD-A76F-4E9A-B737-E14E118DA24B}"/>
    <cellStyle name="Normal 5 4 2 2 3 3 3 2" xfId="6489" xr:uid="{AA779D30-0379-4614-A248-F0EBF4F3B888}"/>
    <cellStyle name="Normal 5 4 2 2 3 3 4" xfId="6490" xr:uid="{20144EB9-9572-4AB8-B2BA-4137FCD307A8}"/>
    <cellStyle name="Normal 5 4 2 2 3 4" xfId="759" xr:uid="{138DBB83-6881-4DEB-AD45-55587CEEAEC5}"/>
    <cellStyle name="Normal 5 4 2 2 3 4 2" xfId="3847" xr:uid="{14F1B8D9-A8A0-4CBD-99F9-10D687BFBE2E}"/>
    <cellStyle name="Normal 5 4 2 2 3 5" xfId="760" xr:uid="{1957A9ED-6225-4753-8BF0-19C2F02693C9}"/>
    <cellStyle name="Normal 5 4 2 2 3 5 2" xfId="6491" xr:uid="{077F783D-5996-462D-950D-962136119B50}"/>
    <cellStyle name="Normal 5 4 2 2 3 6" xfId="6492" xr:uid="{19EC1869-7E67-4791-A36E-91F1486D3F86}"/>
    <cellStyle name="Normal 5 4 2 2 4" xfId="761" xr:uid="{25ACAABE-5941-4083-B7B8-3709DF4C8D97}"/>
    <cellStyle name="Normal 5 4 2 2 4 2" xfId="762" xr:uid="{AF4475F8-4CB6-4D8B-9DC9-3ED18ABAC765}"/>
    <cellStyle name="Normal 5 4 2 2 4 2 2" xfId="3848" xr:uid="{50708F9D-028B-4E7D-90A7-0C8D41ED933D}"/>
    <cellStyle name="Normal 5 4 2 2 4 2 2 2" xfId="3849" xr:uid="{036CA8F5-108A-4EDB-B3C6-2ECAB76AAF3D}"/>
    <cellStyle name="Normal 5 4 2 2 4 2 3" xfId="3850" xr:uid="{BBC945F3-4EAE-48D8-86C5-B10E3C1A80CE}"/>
    <cellStyle name="Normal 5 4 2 2 4 2 3 2" xfId="6493" xr:uid="{246FE723-9E64-48A6-AF62-358BB49387AD}"/>
    <cellStyle name="Normal 5 4 2 2 4 2 4" xfId="6494" xr:uid="{BE4E4ABE-7B7C-4C65-9AFF-94DA1D73AFC0}"/>
    <cellStyle name="Normal 5 4 2 2 4 3" xfId="763" xr:uid="{217937C7-CECC-4914-B21C-2540878330D0}"/>
    <cellStyle name="Normal 5 4 2 2 4 3 2" xfId="3851" xr:uid="{75C42EA5-4813-4C1B-BB25-995632B33D6B}"/>
    <cellStyle name="Normal 5 4 2 2 4 4" xfId="764" xr:uid="{8B243027-A5BD-4E40-9F96-8EA38EE2369B}"/>
    <cellStyle name="Normal 5 4 2 2 4 4 2" xfId="6495" xr:uid="{8C774006-7DF3-44B5-8BEC-8CF2E276CA6E}"/>
    <cellStyle name="Normal 5 4 2 2 4 5" xfId="6496" xr:uid="{B9C07ED9-3E67-40D9-88FF-A92C576EB33E}"/>
    <cellStyle name="Normal 5 4 2 2 5" xfId="765" xr:uid="{E55DD10D-597B-44A5-B61D-440562DAA154}"/>
    <cellStyle name="Normal 5 4 2 2 5 2" xfId="766" xr:uid="{5E32CCA2-D941-4F8E-8D6C-582BE61E846B}"/>
    <cellStyle name="Normal 5 4 2 2 5 2 2" xfId="3852" xr:uid="{C18633B3-48EC-4FE2-8688-78B229CF49E2}"/>
    <cellStyle name="Normal 5 4 2 2 5 3" xfId="767" xr:uid="{88DA49B6-A6E1-4FC4-8080-AFE76F908776}"/>
    <cellStyle name="Normal 5 4 2 2 5 3 2" xfId="6497" xr:uid="{65857082-64E5-4BE0-975A-1F509F2B0B21}"/>
    <cellStyle name="Normal 5 4 2 2 5 4" xfId="768" xr:uid="{C17AE1A5-1148-454F-BE75-A58390189865}"/>
    <cellStyle name="Normal 5 4 2 2 6" xfId="769" xr:uid="{987DA156-A6DC-4C8E-8AA7-DA9DD6F06461}"/>
    <cellStyle name="Normal 5 4 2 2 6 2" xfId="3853" xr:uid="{E6B2BBE8-D61C-4FA7-818B-8EE938646FF8}"/>
    <cellStyle name="Normal 5 4 2 2 6 3" xfId="7270" xr:uid="{0BCF8277-C9B0-42EB-8582-11F4F2203C00}"/>
    <cellStyle name="Normal 5 4 2 2 7" xfId="770" xr:uid="{3981B6A4-2C0B-4B8F-9209-646CD23F42A7}"/>
    <cellStyle name="Normal 5 4 2 2 7 2" xfId="6498" xr:uid="{F320CE63-28B7-4AFD-B5EE-3D7625BEC476}"/>
    <cellStyle name="Normal 5 4 2 2 8" xfId="771" xr:uid="{868DDD48-E7F2-4AE7-9B92-4AE7CB50A8DF}"/>
    <cellStyle name="Normal 5 4 2 3" xfId="772" xr:uid="{470C0F34-2AB0-4E96-BB6E-E3F021D43DE4}"/>
    <cellStyle name="Normal 5 4 2 3 2" xfId="773" xr:uid="{BF31ECB6-4459-4673-85DD-32453C506FC9}"/>
    <cellStyle name="Normal 5 4 2 3 2 2" xfId="774" xr:uid="{927108EC-22AC-487D-9382-ADCABAF1814F}"/>
    <cellStyle name="Normal 5 4 2 3 2 2 2" xfId="3854" xr:uid="{0C2A0859-028B-4850-94AD-EE49E250E391}"/>
    <cellStyle name="Normal 5 4 2 3 2 2 2 2" xfId="3855" xr:uid="{79DED33E-57FC-4E8F-8AD2-CB31C18CCDD5}"/>
    <cellStyle name="Normal 5 4 2 3 2 2 3" xfId="3856" xr:uid="{A2968B3B-B2BB-4143-BB6C-6EFAF4FFFECA}"/>
    <cellStyle name="Normal 5 4 2 3 2 2 3 2" xfId="6499" xr:uid="{9A8D807F-324C-435A-A341-B0B062EF7007}"/>
    <cellStyle name="Normal 5 4 2 3 2 2 4" xfId="6500" xr:uid="{7542F2A3-9D71-478A-84B3-90AC8725A6F2}"/>
    <cellStyle name="Normal 5 4 2 3 2 3" xfId="775" xr:uid="{FB789FC4-2826-43A3-8AFE-3DF8A5540DA4}"/>
    <cellStyle name="Normal 5 4 2 3 2 3 2" xfId="3857" xr:uid="{1E2999A9-3FDD-494B-B6EE-837F8C0ABB0A}"/>
    <cellStyle name="Normal 5 4 2 3 2 4" xfId="776" xr:uid="{3472092F-0C6D-4826-9176-51EA01F7AAA6}"/>
    <cellStyle name="Normal 5 4 2 3 2 4 2" xfId="6501" xr:uid="{7D98036A-D121-4F1F-9EF6-67F0A94096A8}"/>
    <cellStyle name="Normal 5 4 2 3 2 5" xfId="6502" xr:uid="{A079ADF5-46DD-451E-91DA-2EB48BE96156}"/>
    <cellStyle name="Normal 5 4 2 3 3" xfId="777" xr:uid="{CD96E87A-D9B6-4C26-AF10-7639C2C7720A}"/>
    <cellStyle name="Normal 5 4 2 3 3 2" xfId="778" xr:uid="{A6B2F550-086D-4B62-911A-5A281D30DD9B}"/>
    <cellStyle name="Normal 5 4 2 3 3 2 2" xfId="3858" xr:uid="{A950D1A8-715C-4BE3-91E2-5598EFC9ACBF}"/>
    <cellStyle name="Normal 5 4 2 3 3 3" xfId="779" xr:uid="{724593D2-B86E-447F-8365-E569F6C97C09}"/>
    <cellStyle name="Normal 5 4 2 3 3 3 2" xfId="6503" xr:uid="{D08AE595-8C7F-4428-9118-6BECA114D86A}"/>
    <cellStyle name="Normal 5 4 2 3 3 4" xfId="780" xr:uid="{7913F178-E88A-4366-8088-B2AF65E2680B}"/>
    <cellStyle name="Normal 5 4 2 3 4" xfId="781" xr:uid="{DBE70B81-6671-4FD2-903C-FC5715EFEB3C}"/>
    <cellStyle name="Normal 5 4 2 3 4 2" xfId="3859" xr:uid="{FCEE32C2-2619-4CCF-BD54-201E428CFB22}"/>
    <cellStyle name="Normal 5 4 2 3 5" xfId="782" xr:uid="{F817CFB7-36BE-46A1-978D-0660F9567EFE}"/>
    <cellStyle name="Normal 5 4 2 3 5 2" xfId="6504" xr:uid="{10C23718-F494-4EBF-A789-F9B15D291046}"/>
    <cellStyle name="Normal 5 4 2 3 6" xfId="783" xr:uid="{CEDE283B-069A-480D-9206-663370D2EE09}"/>
    <cellStyle name="Normal 5 4 2 4" xfId="784" xr:uid="{A12A44D1-5D1D-4DA4-87B5-28BE977FD38C}"/>
    <cellStyle name="Normal 5 4 2 4 2" xfId="785" xr:uid="{7262DD03-4C45-4516-9EE7-9A4D86BC249C}"/>
    <cellStyle name="Normal 5 4 2 4 2 2" xfId="786" xr:uid="{06867245-C55F-448F-A549-5D588F20ECAB}"/>
    <cellStyle name="Normal 5 4 2 4 2 2 2" xfId="3860" xr:uid="{790AD7FF-FEA6-4AE7-829D-C983353FC3C8}"/>
    <cellStyle name="Normal 5 4 2 4 2 2 2 2" xfId="3861" xr:uid="{448ED947-397D-43D1-ACBF-0C8B0B58374A}"/>
    <cellStyle name="Normal 5 4 2 4 2 2 3" xfId="3862" xr:uid="{73CCF592-FF61-4644-ACCF-1A65E0CAD6EF}"/>
    <cellStyle name="Normal 5 4 2 4 2 2 3 2" xfId="6505" xr:uid="{7E4C8A9E-9A9F-40CA-BD0C-3172EDCC5790}"/>
    <cellStyle name="Normal 5 4 2 4 2 2 4" xfId="6506" xr:uid="{B5215EDB-E61A-4DD0-A1A8-8D63531D75FD}"/>
    <cellStyle name="Normal 5 4 2 4 2 3" xfId="787" xr:uid="{12FBBF41-34C8-45D6-A664-5DB5B8ABB22E}"/>
    <cellStyle name="Normal 5 4 2 4 2 3 2" xfId="3863" xr:uid="{3D6E3DAD-677E-4315-A73C-405CA02E7671}"/>
    <cellStyle name="Normal 5 4 2 4 2 4" xfId="788" xr:uid="{FADB629C-CA2C-4DE7-8CEF-B2997AFFA0F9}"/>
    <cellStyle name="Normal 5 4 2 4 2 4 2" xfId="6507" xr:uid="{3895A5D5-5BF0-4788-B92F-E0FCB7276A7F}"/>
    <cellStyle name="Normal 5 4 2 4 2 5" xfId="6508" xr:uid="{F5A451A1-658B-4DE9-A324-86525C918AF9}"/>
    <cellStyle name="Normal 5 4 2 4 3" xfId="789" xr:uid="{1856C0EA-288E-411A-BDEE-DE0DD3D05426}"/>
    <cellStyle name="Normal 5 4 2 4 3 2" xfId="3864" xr:uid="{C5440B5D-21D5-4496-B48B-D84A315A1B24}"/>
    <cellStyle name="Normal 5 4 2 4 3 2 2" xfId="3865" xr:uid="{BD24BAB7-0217-40BB-80A0-919EF130341C}"/>
    <cellStyle name="Normal 5 4 2 4 3 3" xfId="3866" xr:uid="{4CF9BF75-8A04-422D-8D1A-19DB2D4367C8}"/>
    <cellStyle name="Normal 5 4 2 4 3 3 2" xfId="6509" xr:uid="{C5E945A5-E843-48C0-A6AE-1FD2E83B3915}"/>
    <cellStyle name="Normal 5 4 2 4 3 4" xfId="6510" xr:uid="{192B6F28-1323-4C24-B489-7B9D0D8089FC}"/>
    <cellStyle name="Normal 5 4 2 4 4" xfId="790" xr:uid="{DEF32308-3397-4F23-ADAF-21D7E7B0B356}"/>
    <cellStyle name="Normal 5 4 2 4 4 2" xfId="3867" xr:uid="{574233F1-2416-4647-97C8-F8510F93DF82}"/>
    <cellStyle name="Normal 5 4 2 4 5" xfId="791" xr:uid="{39D51231-6ABB-41F9-9BA8-75249A22ED4C}"/>
    <cellStyle name="Normal 5 4 2 4 5 2" xfId="6511" xr:uid="{9CB2A143-AE0A-4512-AF4C-2AC4EB282BAF}"/>
    <cellStyle name="Normal 5 4 2 4 6" xfId="6512" xr:uid="{E6EE73BA-5686-4608-842C-E9A3BEBC835F}"/>
    <cellStyle name="Normal 5 4 2 5" xfId="792" xr:uid="{B1578DD4-5397-4A8F-A082-987C3A639075}"/>
    <cellStyle name="Normal 5 4 2 5 2" xfId="793" xr:uid="{FDA69297-7D0D-443F-83D1-E3E04587F6C2}"/>
    <cellStyle name="Normal 5 4 2 5 2 2" xfId="3868" xr:uid="{FBF6320B-4150-4ADF-8899-EB92BDFAE55E}"/>
    <cellStyle name="Normal 5 4 2 5 2 2 2" xfId="3869" xr:uid="{9D4B783D-44E2-4130-BAB6-455BC73EE679}"/>
    <cellStyle name="Normal 5 4 2 5 2 3" xfId="3870" xr:uid="{9DAD14A1-6BEA-4DD2-9064-B7FB9616BC77}"/>
    <cellStyle name="Normal 5 4 2 5 2 3 2" xfId="6513" xr:uid="{A0818055-720A-4DE5-895D-1211CB5EE31F}"/>
    <cellStyle name="Normal 5 4 2 5 2 4" xfId="6514" xr:uid="{CFD80871-82BB-4802-97DA-908E0A60F208}"/>
    <cellStyle name="Normal 5 4 2 5 3" xfId="794" xr:uid="{31136E4C-47E1-4ACB-8BFA-F9382ECE908F}"/>
    <cellStyle name="Normal 5 4 2 5 3 2" xfId="3871" xr:uid="{3DEB0D1B-24EF-496F-8740-A4923B7F8A38}"/>
    <cellStyle name="Normal 5 4 2 5 4" xfId="795" xr:uid="{32F6185A-F62D-46CF-A3FB-91FAAB384279}"/>
    <cellStyle name="Normal 5 4 2 5 4 2" xfId="6515" xr:uid="{92165C31-C8E8-428E-AF1D-2223EC962A2C}"/>
    <cellStyle name="Normal 5 4 2 5 5" xfId="6516" xr:uid="{7F088AD3-3F05-48C1-984D-8286BEC93AFD}"/>
    <cellStyle name="Normal 5 4 2 6" xfId="796" xr:uid="{07E88316-D20B-4586-B115-C0EE3881E69B}"/>
    <cellStyle name="Normal 5 4 2 6 2" xfId="797" xr:uid="{126375A8-5B2C-4820-937B-78B6558E9525}"/>
    <cellStyle name="Normal 5 4 2 6 2 2" xfId="3872" xr:uid="{58E1C076-A5BB-4D78-A906-B3B0D4F34582}"/>
    <cellStyle name="Normal 5 4 2 6 2 3" xfId="4394" xr:uid="{8A71609A-845F-48BE-B905-B90199355F02}"/>
    <cellStyle name="Normal 5 4 2 6 2 3 2" xfId="4655" xr:uid="{121121E1-6EC3-4ADE-BD6C-4DAB16E0323B}"/>
    <cellStyle name="Normal 5 4 2 6 3" xfId="798" xr:uid="{B93D1348-34D3-4292-83D8-EF2FD154383B}"/>
    <cellStyle name="Normal 5 4 2 6 3 2" xfId="6517" xr:uid="{B06841FC-3927-4965-8EEE-FF7AA40A3E78}"/>
    <cellStyle name="Normal 5 4 2 6 4" xfId="799" xr:uid="{129DEDBA-E754-4FCC-B19D-4DAE305F6A21}"/>
    <cellStyle name="Normal 5 4 2 6 4 2" xfId="4798" xr:uid="{B9F14F82-1932-43B3-A073-E01E2B27DCA9}"/>
    <cellStyle name="Normal 5 4 2 6 4 3" xfId="4851" xr:uid="{D74F8DE5-7014-4AAD-982A-FD43045DFECE}"/>
    <cellStyle name="Normal 5 4 2 6 4 4" xfId="4825" xr:uid="{5B8AC1E3-A431-4127-8F6E-EE29E99D7407}"/>
    <cellStyle name="Normal 5 4 2 7" xfId="800" xr:uid="{A6B485F5-16A1-4951-8D7E-E5C0C35AE665}"/>
    <cellStyle name="Normal 5 4 2 7 2" xfId="3873" xr:uid="{7C0859DE-B488-45AA-840C-9D649FFEA53A}"/>
    <cellStyle name="Normal 5 4 2 8" xfId="801" xr:uid="{CD2A6638-7AFC-428F-A535-7DA3E900062B}"/>
    <cellStyle name="Normal 5 4 2 8 2" xfId="6518" xr:uid="{FBDEC480-A4F2-4F68-973D-1A46DD9B983C}"/>
    <cellStyle name="Normal 5 4 2 9" xfId="802" xr:uid="{087D4660-AD55-4DEE-909A-C6D958878920}"/>
    <cellStyle name="Normal 5 4 3" xfId="803" xr:uid="{F397896D-6322-49A8-B231-008803BDBDC7}"/>
    <cellStyle name="Normal 5 4 3 2" xfId="804" xr:uid="{FB0DCC32-E9AE-48A3-8359-ED2AFD802E0A}"/>
    <cellStyle name="Normal 5 4 3 2 2" xfId="805" xr:uid="{954F74DF-36E7-4AB9-BFC4-3B9734AE791C}"/>
    <cellStyle name="Normal 5 4 3 2 2 2" xfId="806" xr:uid="{DA3C1EF0-CEE0-4245-8E62-13D7423C2576}"/>
    <cellStyle name="Normal 5 4 3 2 2 2 2" xfId="3874" xr:uid="{3F65CBA8-52D1-4195-AB75-E86780ABCECF}"/>
    <cellStyle name="Normal 5 4 3 2 2 2 2 2" xfId="3875" xr:uid="{064D4B09-809D-4154-BFBE-A5042E7F027A}"/>
    <cellStyle name="Normal 5 4 3 2 2 2 3" xfId="3876" xr:uid="{C71EBCE5-6F24-43CE-B8DB-120419D49F2C}"/>
    <cellStyle name="Normal 5 4 3 2 2 2 3 2" xfId="6519" xr:uid="{932F0B58-F0F8-4771-9301-A6B7BFD2A878}"/>
    <cellStyle name="Normal 5 4 3 2 2 2 4" xfId="6520" xr:uid="{568185C7-5EC8-4CDD-8451-BAF3777AE2ED}"/>
    <cellStyle name="Normal 5 4 3 2 2 3" xfId="807" xr:uid="{915BEEC3-B891-4A3B-B8E1-17CACACF6E7B}"/>
    <cellStyle name="Normal 5 4 3 2 2 3 2" xfId="3877" xr:uid="{F2EEED16-1BE0-4978-99A7-E3BF361A9E95}"/>
    <cellStyle name="Normal 5 4 3 2 2 4" xfId="808" xr:uid="{E063EBB6-6535-41D8-A13A-AE14A0E3A7B2}"/>
    <cellStyle name="Normal 5 4 3 2 2 4 2" xfId="6521" xr:uid="{1F9250A2-69AF-4425-B6FD-1E25324FAE4D}"/>
    <cellStyle name="Normal 5 4 3 2 2 5" xfId="6522" xr:uid="{461568B5-16A6-4459-AFE3-3EF7820F35F1}"/>
    <cellStyle name="Normal 5 4 3 2 3" xfId="809" xr:uid="{B8C3F22A-89BF-444A-9608-5676AD941B9D}"/>
    <cellStyle name="Normal 5 4 3 2 3 2" xfId="810" xr:uid="{FF537D97-7EA8-42DE-B8A7-26FFDEAE24C5}"/>
    <cellStyle name="Normal 5 4 3 2 3 2 2" xfId="3878" xr:uid="{CF8AD168-4000-4922-B58F-0C2FFA08737B}"/>
    <cellStyle name="Normal 5 4 3 2 3 3" xfId="811" xr:uid="{8B5BDF97-FA70-4902-8697-FC3DD319C356}"/>
    <cellStyle name="Normal 5 4 3 2 3 3 2" xfId="6523" xr:uid="{C410B8B0-0563-4BAB-9885-396F70961DDF}"/>
    <cellStyle name="Normal 5 4 3 2 3 4" xfId="812" xr:uid="{C308BFB0-B6C7-42C3-BE62-1B9CEC1430A6}"/>
    <cellStyle name="Normal 5 4 3 2 4" xfId="813" xr:uid="{0427D87F-D143-4B97-B05C-DFBD96C8FAC0}"/>
    <cellStyle name="Normal 5 4 3 2 4 2" xfId="3879" xr:uid="{263FAE9B-74CE-4DFA-8C01-C2F59BF31731}"/>
    <cellStyle name="Normal 5 4 3 2 4 3" xfId="7267" xr:uid="{6E9B8BD9-62DB-4A17-90F4-4BF017A34B24}"/>
    <cellStyle name="Normal 5 4 3 2 5" xfId="814" xr:uid="{7B59FB61-7881-44F3-808C-7A5788E5D6F5}"/>
    <cellStyle name="Normal 5 4 3 2 5 2" xfId="6524" xr:uid="{06E11B3D-A905-47F2-82F5-3A6A2EC67A15}"/>
    <cellStyle name="Normal 5 4 3 2 6" xfId="815" xr:uid="{D2F5C714-CA82-4656-9D0C-C4973E0A3FD5}"/>
    <cellStyle name="Normal 5 4 3 3" xfId="816" xr:uid="{A6357BE1-5F47-4439-8F61-BEBA95147A41}"/>
    <cellStyle name="Normal 5 4 3 3 2" xfId="817" xr:uid="{7BE5D368-EEB5-4ECE-A411-2CFF13130BAD}"/>
    <cellStyle name="Normal 5 4 3 3 2 2" xfId="818" xr:uid="{6AD5096D-1ED5-47CC-BB36-F17BB309C751}"/>
    <cellStyle name="Normal 5 4 3 3 2 2 2" xfId="3880" xr:uid="{769839BB-79FC-40CE-84DF-3FA56894B401}"/>
    <cellStyle name="Normal 5 4 3 3 2 2 2 2" xfId="3881" xr:uid="{610D122F-A64C-4585-A552-A76C57E91851}"/>
    <cellStyle name="Normal 5 4 3 3 2 2 3" xfId="3882" xr:uid="{195D759D-4DE5-4A11-9247-306210FCA8A2}"/>
    <cellStyle name="Normal 5 4 3 3 2 2 3 2" xfId="6525" xr:uid="{AB06117F-58AA-4095-A2D7-56B880B9FA41}"/>
    <cellStyle name="Normal 5 4 3 3 2 2 4" xfId="6526" xr:uid="{D7545792-2CDD-4F66-B4F1-327955305019}"/>
    <cellStyle name="Normal 5 4 3 3 2 3" xfId="819" xr:uid="{8234A8D5-19C6-414E-912A-9033E44B8654}"/>
    <cellStyle name="Normal 5 4 3 3 2 3 2" xfId="3883" xr:uid="{CD6DEBC5-C164-4E44-A708-F8A886FB2AE9}"/>
    <cellStyle name="Normal 5 4 3 3 2 4" xfId="820" xr:uid="{3883E2F5-A8C9-4232-A0EB-430EDEC0F9BE}"/>
    <cellStyle name="Normal 5 4 3 3 2 4 2" xfId="6527" xr:uid="{C6E90873-A41F-4210-97B7-B908F2DFB457}"/>
    <cellStyle name="Normal 5 4 3 3 2 5" xfId="6528" xr:uid="{0EFB6645-AF52-4275-8342-C1489FFF9D3A}"/>
    <cellStyle name="Normal 5 4 3 3 3" xfId="821" xr:uid="{FC671976-B293-4438-A388-8573D1545AB7}"/>
    <cellStyle name="Normal 5 4 3 3 3 2" xfId="3884" xr:uid="{BB5E52E6-53D5-4140-90E4-30A7F5D14C9D}"/>
    <cellStyle name="Normal 5 4 3 3 3 2 2" xfId="3885" xr:uid="{A5BD814C-AB31-4F7C-B3D9-60909F7B85BF}"/>
    <cellStyle name="Normal 5 4 3 3 3 3" xfId="3886" xr:uid="{4C16E510-C98B-49A0-91A4-23A678FA3AC0}"/>
    <cellStyle name="Normal 5 4 3 3 3 3 2" xfId="6529" xr:uid="{5C8DA254-56E8-4C9D-9D5F-1CEBA597263A}"/>
    <cellStyle name="Normal 5 4 3 3 3 4" xfId="6530" xr:uid="{FBE0B381-AF6D-4BD9-B4EC-1FB65EB52A78}"/>
    <cellStyle name="Normal 5 4 3 3 4" xfId="822" xr:uid="{95C28A6D-6098-40EC-BF02-C559C88B0EA6}"/>
    <cellStyle name="Normal 5 4 3 3 4 2" xfId="3887" xr:uid="{D1C525D8-2F03-4451-AC34-A7C41C64A362}"/>
    <cellStyle name="Normal 5 4 3 3 5" xfId="823" xr:uid="{7BB999AE-D07E-4F7F-BA56-6943D2130964}"/>
    <cellStyle name="Normal 5 4 3 3 5 2" xfId="6531" xr:uid="{E7B6E1D4-59F0-47DA-89C7-F808E9842FCC}"/>
    <cellStyle name="Normal 5 4 3 3 6" xfId="6532" xr:uid="{F6B2BF91-F20B-479F-8D5E-1149EDD49428}"/>
    <cellStyle name="Normal 5 4 3 4" xfId="824" xr:uid="{75CF8B8A-736E-42E9-8A93-08E97448A1FC}"/>
    <cellStyle name="Normal 5 4 3 4 2" xfId="825" xr:uid="{806FD130-20E8-4ED7-ABB2-B84C62850848}"/>
    <cellStyle name="Normal 5 4 3 4 2 2" xfId="3888" xr:uid="{7A48AA69-9F95-4111-B551-7892626C5B91}"/>
    <cellStyle name="Normal 5 4 3 4 2 2 2" xfId="3889" xr:uid="{5A8AB15C-53E1-4675-9833-B281BB8FC2E8}"/>
    <cellStyle name="Normal 5 4 3 4 2 3" xfId="3890" xr:uid="{9C2DC390-06A0-407B-A314-017FBD68254F}"/>
    <cellStyle name="Normal 5 4 3 4 2 3 2" xfId="6533" xr:uid="{65138AC5-F9C1-4D05-99FB-586D93809AF9}"/>
    <cellStyle name="Normal 5 4 3 4 2 4" xfId="6534" xr:uid="{96342EBD-4546-464A-A41B-EC3DF8D07732}"/>
    <cellStyle name="Normal 5 4 3 4 3" xfId="826" xr:uid="{D0492520-E69B-4EE2-8C83-244444CAFED8}"/>
    <cellStyle name="Normal 5 4 3 4 3 2" xfId="3891" xr:uid="{9C9BA9A1-B378-4457-BEF7-6E612DB92ADF}"/>
    <cellStyle name="Normal 5 4 3 4 4" xfId="827" xr:uid="{AD64B038-5407-4D52-98D7-68D4AC326673}"/>
    <cellStyle name="Normal 5 4 3 4 4 2" xfId="6535" xr:uid="{208319AE-4C04-4FE0-A7BD-F7F3D4443AEA}"/>
    <cellStyle name="Normal 5 4 3 4 5" xfId="6536" xr:uid="{E00E2916-74FC-4111-9BFA-9D6B78745DEA}"/>
    <cellStyle name="Normal 5 4 3 5" xfId="828" xr:uid="{9A0A6339-0272-4AD1-97EA-84E34E7ED156}"/>
    <cellStyle name="Normal 5 4 3 5 2" xfId="829" xr:uid="{24C8F8FB-8EEE-440F-8040-BC161C1FAC09}"/>
    <cellStyle name="Normal 5 4 3 5 2 2" xfId="3892" xr:uid="{42BD3F6F-8B84-4824-8A3C-7C433DBB01D8}"/>
    <cellStyle name="Normal 5 4 3 5 3" xfId="830" xr:uid="{0210AEED-71B6-4ED4-B93A-D83D4F15FBED}"/>
    <cellStyle name="Normal 5 4 3 5 3 2" xfId="6537" xr:uid="{C1411D7F-FD8C-49E3-A741-5AFD1AFC8F11}"/>
    <cellStyle name="Normal 5 4 3 5 4" xfId="831" xr:uid="{5AA5760B-EEDB-4DC6-9643-36193BB3C21F}"/>
    <cellStyle name="Normal 5 4 3 6" xfId="832" xr:uid="{3AB9C91C-0EBC-4543-8096-8A5E09BAFFDF}"/>
    <cellStyle name="Normal 5 4 3 6 2" xfId="3893" xr:uid="{DDEBC858-6DD6-4FEB-B733-54DFDC8C5199}"/>
    <cellStyle name="Normal 5 4 3 7" xfId="833" xr:uid="{9FBABE72-0DCB-4344-AA36-C626B5F7F06F}"/>
    <cellStyle name="Normal 5 4 3 7 2" xfId="6538" xr:uid="{833D037E-8983-45D9-BD69-A3BE87CA419A}"/>
    <cellStyle name="Normal 5 4 3 8" xfId="834" xr:uid="{2482766D-A8CE-4F7B-BEB9-A83573EB0AA5}"/>
    <cellStyle name="Normal 5 4 4" xfId="835" xr:uid="{32C04A9F-E37D-41AC-AA5E-99F196C85D8E}"/>
    <cellStyle name="Normal 5 4 4 2" xfId="836" xr:uid="{7762AAA3-F311-4A2E-BFAB-5ECE6B8494DD}"/>
    <cellStyle name="Normal 5 4 4 2 2" xfId="837" xr:uid="{FA65895E-85C0-4DA9-AFE9-B485590CC570}"/>
    <cellStyle name="Normal 5 4 4 2 2 2" xfId="838" xr:uid="{A64147D0-ABA8-4DAC-8EF8-BFBCAC4A12EE}"/>
    <cellStyle name="Normal 5 4 4 2 2 2 2" xfId="3894" xr:uid="{824E1CD2-C388-4D72-A49F-4664694AE78E}"/>
    <cellStyle name="Normal 5 4 4 2 2 3" xfId="839" xr:uid="{50CAEA21-4F27-4BFE-8B51-DBE3335F11B4}"/>
    <cellStyle name="Normal 5 4 4 2 2 3 2" xfId="6539" xr:uid="{076B4E8C-65F9-4039-8502-1332C44E3237}"/>
    <cellStyle name="Normal 5 4 4 2 2 4" xfId="840" xr:uid="{53998672-CE78-4B8A-8152-BCFB40B94022}"/>
    <cellStyle name="Normal 5 4 4 2 3" xfId="841" xr:uid="{F2492571-D7E0-4DC1-94ED-0D2F0E8699E2}"/>
    <cellStyle name="Normal 5 4 4 2 3 2" xfId="3895" xr:uid="{24C7B5C1-5DBB-4FFF-A0CF-CC6B88F9D62C}"/>
    <cellStyle name="Normal 5 4 4 2 4" xfId="842" xr:uid="{B7533722-EFF2-4F6B-ABA2-FACA2B6EC91D}"/>
    <cellStyle name="Normal 5 4 4 2 4 2" xfId="6540" xr:uid="{588AA012-3350-4236-AF1B-602194EC2E46}"/>
    <cellStyle name="Normal 5 4 4 2 5" xfId="843" xr:uid="{BDC56879-A9B2-4169-A7EA-C53671D1E711}"/>
    <cellStyle name="Normal 5 4 4 3" xfId="844" xr:uid="{EF02A432-03B2-4B8B-B8B5-2475666C6972}"/>
    <cellStyle name="Normal 5 4 4 3 2" xfId="845" xr:uid="{E600EB53-BE08-44BA-8899-0FC98D033BD0}"/>
    <cellStyle name="Normal 5 4 4 3 2 2" xfId="3896" xr:uid="{1F6198EE-5256-4F5D-8A1D-2E3926975E20}"/>
    <cellStyle name="Normal 5 4 4 3 3" xfId="846" xr:uid="{B4A5102B-4FB1-470E-A843-3AC7C9A8A953}"/>
    <cellStyle name="Normal 5 4 4 3 3 2" xfId="6541" xr:uid="{F89647F4-7CC8-49E4-8689-35A6D4B9B36B}"/>
    <cellStyle name="Normal 5 4 4 3 4" xfId="847" xr:uid="{02710992-A313-4E67-8B12-A162A54935AA}"/>
    <cellStyle name="Normal 5 4 4 4" xfId="848" xr:uid="{A95F7F61-A530-41AC-A9D2-4A3DA396FCCC}"/>
    <cellStyle name="Normal 5 4 4 4 2" xfId="849" xr:uid="{74FB90C0-8E37-4D02-AE19-E06E664C8FB7}"/>
    <cellStyle name="Normal 5 4 4 4 3" xfId="850" xr:uid="{B1B3FD3A-DEBB-4320-8E26-7C833773A0D1}"/>
    <cellStyle name="Normal 5 4 4 4 4" xfId="851" xr:uid="{0B939C1F-D0BF-4098-AC6D-4B51D0B06981}"/>
    <cellStyle name="Normal 5 4 4 4 5" xfId="7262" xr:uid="{721CEA30-8A2A-4261-83F8-4059785D9FA5}"/>
    <cellStyle name="Normal 5 4 4 5" xfId="852" xr:uid="{D7394739-38DB-4E7D-9B8D-2E528664FF40}"/>
    <cellStyle name="Normal 5 4 4 5 2" xfId="6542" xr:uid="{6B3BC2C5-840F-4E3D-A6D5-E274D685980A}"/>
    <cellStyle name="Normal 5 4 4 6" xfId="853" xr:uid="{29BA9BFC-7F73-4D22-A965-43A2298EA8B1}"/>
    <cellStyle name="Normal 5 4 4 7" xfId="854" xr:uid="{B0596E8E-0FF3-44A2-8A8F-04A383B1B64B}"/>
    <cellStyle name="Normal 5 4 5" xfId="855" xr:uid="{A54AE75E-4891-484B-B317-DF5A691A742F}"/>
    <cellStyle name="Normal 5 4 5 2" xfId="856" xr:uid="{B43E9547-04FC-4F56-BA49-ACA4245637DC}"/>
    <cellStyle name="Normal 5 4 5 2 2" xfId="857" xr:uid="{A0FB9683-3A71-4D47-A73B-40A90825B022}"/>
    <cellStyle name="Normal 5 4 5 2 2 2" xfId="3897" xr:uid="{8D6CB8B8-7F8C-4009-A50F-3AA9C995A8EA}"/>
    <cellStyle name="Normal 5 4 5 2 2 2 2" xfId="3898" xr:uid="{31E1FE34-5C2A-4475-968A-6033D3A71D5E}"/>
    <cellStyle name="Normal 5 4 5 2 2 3" xfId="3899" xr:uid="{2B987DDB-9CA5-44DC-A08D-451ADF639831}"/>
    <cellStyle name="Normal 5 4 5 2 2 3 2" xfId="6543" xr:uid="{85A02A1B-64A2-41E4-91CD-06E417A89048}"/>
    <cellStyle name="Normal 5 4 5 2 2 4" xfId="6544" xr:uid="{44C2404F-A43C-4FAE-8002-478FF0ADBBD0}"/>
    <cellStyle name="Normal 5 4 5 2 3" xfId="858" xr:uid="{5067E52B-3A7B-4080-BB48-F771C5C2FF24}"/>
    <cellStyle name="Normal 5 4 5 2 3 2" xfId="3900" xr:uid="{D9C36E29-BAC3-4443-8E07-AE4678916406}"/>
    <cellStyle name="Normal 5 4 5 2 4" xfId="859" xr:uid="{259CC271-8A4F-46CF-9439-B9768E6D1EE4}"/>
    <cellStyle name="Normal 5 4 5 2 4 2" xfId="6545" xr:uid="{085BD3EA-82F5-4FFE-A5EC-5AD2F349A682}"/>
    <cellStyle name="Normal 5 4 5 2 5" xfId="6546" xr:uid="{33E60E24-8ACA-4D50-A54E-4B91F68331CC}"/>
    <cellStyle name="Normal 5 4 5 3" xfId="860" xr:uid="{979899BE-B190-4293-B6E0-7793019066A9}"/>
    <cellStyle name="Normal 5 4 5 3 2" xfId="861" xr:uid="{9AD781FF-D2BD-4116-A76F-C9C27938AE38}"/>
    <cellStyle name="Normal 5 4 5 3 2 2" xfId="3901" xr:uid="{BE2D5BEC-4D47-45B7-83CC-9876898361CC}"/>
    <cellStyle name="Normal 5 4 5 3 3" xfId="862" xr:uid="{C008C885-AFED-493E-88D3-ABDFB34FA93B}"/>
    <cellStyle name="Normal 5 4 5 3 3 2" xfId="6547" xr:uid="{0CEBA19C-6A46-45D3-8716-4E03D42115E5}"/>
    <cellStyle name="Normal 5 4 5 3 4" xfId="863" xr:uid="{1D5A6357-9422-4051-92AA-79304C484A69}"/>
    <cellStyle name="Normal 5 4 5 4" xfId="864" xr:uid="{819DEA3C-BFC2-41D1-A377-06D65FE837ED}"/>
    <cellStyle name="Normal 5 4 5 4 2" xfId="3902" xr:uid="{D332F4F7-B10B-423C-B593-3E0DFA2E55BB}"/>
    <cellStyle name="Normal 5 4 5 5" xfId="865" xr:uid="{A70B7644-C22C-49B4-93A6-BE935633D77D}"/>
    <cellStyle name="Normal 5 4 5 5 2" xfId="6548" xr:uid="{4A364D05-F1DD-465E-B640-38CE27CFC060}"/>
    <cellStyle name="Normal 5 4 5 6" xfId="866" xr:uid="{2A0444F2-09AB-4C13-8E86-A5165D73241D}"/>
    <cellStyle name="Normal 5 4 6" xfId="867" xr:uid="{8574EF76-BBF0-4E7E-9C2E-46708E7B3999}"/>
    <cellStyle name="Normal 5 4 6 2" xfId="868" xr:uid="{CDC534C1-16FC-4E04-8AC1-A45A4109C636}"/>
    <cellStyle name="Normal 5 4 6 2 2" xfId="869" xr:uid="{7B094E3A-4A8C-4C75-9906-6D25F9CF034C}"/>
    <cellStyle name="Normal 5 4 6 2 2 2" xfId="3903" xr:uid="{69EFD890-08C2-440E-A471-2EC07B218C01}"/>
    <cellStyle name="Normal 5 4 6 2 3" xfId="870" xr:uid="{1B755117-A83A-41E1-B0B8-0BE485826E71}"/>
    <cellStyle name="Normal 5 4 6 2 3 2" xfId="6549" xr:uid="{E1FEB583-C7CC-436B-B8D2-49274FB0FF9D}"/>
    <cellStyle name="Normal 5 4 6 2 4" xfId="871" xr:uid="{99272F4F-1843-4911-9974-119BAE5D163D}"/>
    <cellStyle name="Normal 5 4 6 3" xfId="872" xr:uid="{6D10DA2A-4F1F-41CA-BE7F-CA6E0FEDB6F5}"/>
    <cellStyle name="Normal 5 4 6 3 2" xfId="3904" xr:uid="{861F1E6D-F281-4BF4-B335-15D89BE41CC4}"/>
    <cellStyle name="Normal 5 4 6 4" xfId="873" xr:uid="{51F787F6-AA0A-47DB-AB6A-CC4410EB92E3}"/>
    <cellStyle name="Normal 5 4 6 4 2" xfId="6550" xr:uid="{3559FBD5-0B79-4594-9204-11C417B88EED}"/>
    <cellStyle name="Normal 5 4 6 5" xfId="874" xr:uid="{4B6C5459-5F02-4C5B-930A-553E6F19AA2E}"/>
    <cellStyle name="Normal 5 4 7" xfId="875" xr:uid="{91F8FD21-2FA7-495C-A533-7988923A1C8F}"/>
    <cellStyle name="Normal 5 4 7 2" xfId="876" xr:uid="{7544B4A8-6556-44D1-84DA-D844C6B4597E}"/>
    <cellStyle name="Normal 5 4 7 2 2" xfId="3905" xr:uid="{A93E3BC7-3F92-4629-8854-97133417F143}"/>
    <cellStyle name="Normal 5 4 7 2 3" xfId="4393" xr:uid="{C83ECD0A-DA29-4A72-8132-E528E6443200}"/>
    <cellStyle name="Normal 5 4 7 2 3 2" xfId="4654" xr:uid="{ADA28A5A-EEE6-48FA-AB37-45FB3D0BC8E4}"/>
    <cellStyle name="Normal 5 4 7 3" xfId="877" xr:uid="{5D3CD5A7-359F-48D9-B2E5-419045F84A95}"/>
    <cellStyle name="Normal 5 4 7 3 2" xfId="6551" xr:uid="{B04F6B52-4238-4564-8ABC-D7A5A8385007}"/>
    <cellStyle name="Normal 5 4 7 4" xfId="878" xr:uid="{CD01F783-CA7B-49AE-9334-E316755C51D8}"/>
    <cellStyle name="Normal 5 4 7 4 2" xfId="4797" xr:uid="{4E6885F0-C7BA-4B72-9EEC-B586ABD97042}"/>
    <cellStyle name="Normal 5 4 7 4 3" xfId="4852" xr:uid="{6D6E3B07-2FFC-45FD-9B7D-D3DDFC166177}"/>
    <cellStyle name="Normal 5 4 7 4 4" xfId="4824" xr:uid="{2AEC986D-D6D3-4B6D-859B-169040DDE6F5}"/>
    <cellStyle name="Normal 5 4 8" xfId="879" xr:uid="{D3F8EABF-FDBD-46E2-BB90-E648A9E1368F}"/>
    <cellStyle name="Normal 5 4 8 2" xfId="880" xr:uid="{E3411516-C9F6-43B8-8B13-E6DDCE0004D4}"/>
    <cellStyle name="Normal 5 4 8 3" xfId="881" xr:uid="{7441B2A2-C54F-47E4-AB8B-0CF376D4824E}"/>
    <cellStyle name="Normal 5 4 8 4" xfId="882" xr:uid="{45C523B9-3F02-4682-A150-3ECA3D42281C}"/>
    <cellStyle name="Normal 5 4 9" xfId="883" xr:uid="{C5FA977C-BC88-4839-9B2C-26BB882BF790}"/>
    <cellStyle name="Normal 5 4 9 2" xfId="6552" xr:uid="{5624C0F1-FFE0-4809-B0F9-88C0B4F1D7ED}"/>
    <cellStyle name="Normal 5 5" xfId="884" xr:uid="{B89F7D7F-A0B3-4EA5-ACE6-797118809A23}"/>
    <cellStyle name="Normal 5 5 10" xfId="885" xr:uid="{94AA2DAF-74FA-4A1B-BE35-8DB0175B9103}"/>
    <cellStyle name="Normal 5 5 11" xfId="886" xr:uid="{67864333-B9D7-48D2-BD2D-8E4DB43C6433}"/>
    <cellStyle name="Normal 5 5 2" xfId="887" xr:uid="{27769F1C-9785-4CAE-8996-6F5997ACD790}"/>
    <cellStyle name="Normal 5 5 2 2" xfId="888" xr:uid="{C0F18FFA-4E44-4D8C-A2FB-B66EB4C74B3C}"/>
    <cellStyle name="Normal 5 5 2 2 2" xfId="889" xr:uid="{6B0B0A81-10E4-428A-B2B7-593009F5BB7F}"/>
    <cellStyle name="Normal 5 5 2 2 2 2" xfId="890" xr:uid="{F3C657F0-D324-4ED7-8796-A246D5BC95DB}"/>
    <cellStyle name="Normal 5 5 2 2 2 2 2" xfId="891" xr:uid="{CA8A9DFF-DF0C-4433-91CB-6CE8A8DB26C0}"/>
    <cellStyle name="Normal 5 5 2 2 2 2 2 2" xfId="3906" xr:uid="{0F7BF584-8D39-45F0-A3AB-DB880C7F0EED}"/>
    <cellStyle name="Normal 5 5 2 2 2 2 3" xfId="892" xr:uid="{0127572E-736A-4DA4-8E0D-F0A48EA034F5}"/>
    <cellStyle name="Normal 5 5 2 2 2 2 3 2" xfId="6553" xr:uid="{C424D299-B840-4A69-800E-636DD15F920F}"/>
    <cellStyle name="Normal 5 5 2 2 2 2 4" xfId="893" xr:uid="{1DC40FCA-0336-414C-BCF8-5897F0C93768}"/>
    <cellStyle name="Normal 5 5 2 2 2 3" xfId="894" xr:uid="{94682564-F731-4695-8F3F-EA25640EDF1A}"/>
    <cellStyle name="Normal 5 5 2 2 2 3 2" xfId="895" xr:uid="{9CB8CE42-D336-4D0F-B09B-FC874050D957}"/>
    <cellStyle name="Normal 5 5 2 2 2 3 3" xfId="896" xr:uid="{65537BE9-8EB8-403D-9018-99959DC7B840}"/>
    <cellStyle name="Normal 5 5 2 2 2 3 4" xfId="897" xr:uid="{E4BDFEF8-F226-418F-B627-A9065EFEF1E5}"/>
    <cellStyle name="Normal 5 5 2 2 2 4" xfId="898" xr:uid="{99304354-3C73-4B98-B21A-1858CFBE0292}"/>
    <cellStyle name="Normal 5 5 2 2 2 4 2" xfId="6554" xr:uid="{DBC5CFA3-5AD2-49FA-8427-C094287A5771}"/>
    <cellStyle name="Normal 5 5 2 2 2 5" xfId="899" xr:uid="{06D72F9B-73B7-44F7-A1D0-B4AAF6D432ED}"/>
    <cellStyle name="Normal 5 5 2 2 2 6" xfId="900" xr:uid="{4C4F3959-A2E3-4BB4-9CB5-12E5DC133FAC}"/>
    <cellStyle name="Normal 5 5 2 2 3" xfId="901" xr:uid="{D65AB2EA-3352-4EFF-BCFA-945C023874DD}"/>
    <cellStyle name="Normal 5 5 2 2 3 2" xfId="902" xr:uid="{07521FC2-DCE0-4266-ACE6-39EDAA92B488}"/>
    <cellStyle name="Normal 5 5 2 2 3 2 2" xfId="903" xr:uid="{55B741B8-96AE-4D35-8BE2-07A6F1C80120}"/>
    <cellStyle name="Normal 5 5 2 2 3 2 3" xfId="904" xr:uid="{045701E4-028E-4F5A-8726-C1F5E55B3C98}"/>
    <cellStyle name="Normal 5 5 2 2 3 2 4" xfId="905" xr:uid="{1FA9C2D9-DB7A-4EB0-AD06-DFE3CAB2F76C}"/>
    <cellStyle name="Normal 5 5 2 2 3 3" xfId="906" xr:uid="{E873CFA0-2104-422B-ADCE-C50670009257}"/>
    <cellStyle name="Normal 5 5 2 2 3 3 2" xfId="6555" xr:uid="{84F39CD2-401D-4578-89A0-05D4AEB3DD74}"/>
    <cellStyle name="Normal 5 5 2 2 3 4" xfId="907" xr:uid="{9285FE69-A337-4A42-AD95-7073C0557FF1}"/>
    <cellStyle name="Normal 5 5 2 2 3 5" xfId="908" xr:uid="{D7166BCA-23FF-4E7B-B851-8A6C477E2991}"/>
    <cellStyle name="Normal 5 5 2 2 4" xfId="909" xr:uid="{935DCA5D-75C9-43D7-B644-C47561A2A141}"/>
    <cellStyle name="Normal 5 5 2 2 4 2" xfId="910" xr:uid="{7D7D3C4A-C067-4CC4-9B5C-C4E3DA71F8B2}"/>
    <cellStyle name="Normal 5 5 2 2 4 3" xfId="911" xr:uid="{06B66803-494C-40CB-BBBB-E62E16AD9E26}"/>
    <cellStyle name="Normal 5 5 2 2 4 4" xfId="912" xr:uid="{5EEE559B-3AF5-4F43-B13F-03B02EB5E97B}"/>
    <cellStyle name="Normal 5 5 2 2 5" xfId="913" xr:uid="{39963E46-2AA9-4757-BDC7-8D29AE8E2F7D}"/>
    <cellStyle name="Normal 5 5 2 2 5 2" xfId="914" xr:uid="{3E1F72B3-6ED6-4AB2-BF24-FC36652684D6}"/>
    <cellStyle name="Normal 5 5 2 2 5 3" xfId="915" xr:uid="{47B54095-DC28-4315-98E1-42304238B2A4}"/>
    <cellStyle name="Normal 5 5 2 2 5 4" xfId="916" xr:uid="{7883ECAB-1BB3-4E94-9AE2-14AFA256C1AE}"/>
    <cellStyle name="Normal 5 5 2 2 6" xfId="917" xr:uid="{66FCAB0E-4188-461E-8980-501B3A6456E0}"/>
    <cellStyle name="Normal 5 5 2 2 7" xfId="918" xr:uid="{4CA878D7-1B44-4C24-B99C-03B63B21A9E7}"/>
    <cellStyle name="Normal 5 5 2 2 8" xfId="919" xr:uid="{3F42445F-A7AB-4E2F-8593-84761FC08291}"/>
    <cellStyle name="Normal 5 5 2 3" xfId="920" xr:uid="{018F3029-E32A-406C-9BE5-B58930B25E37}"/>
    <cellStyle name="Normal 5 5 2 3 2" xfId="921" xr:uid="{0ED8AFC7-4BFA-4906-BD46-D0D956F770DA}"/>
    <cellStyle name="Normal 5 5 2 3 2 2" xfId="922" xr:uid="{D167B2FD-86CC-4BF4-9065-F22F6856E6D7}"/>
    <cellStyle name="Normal 5 5 2 3 2 2 2" xfId="3907" xr:uid="{0E537230-5FE9-413D-A8E8-9A4C1169BE24}"/>
    <cellStyle name="Normal 5 5 2 3 2 2 2 2" xfId="3908" xr:uid="{5934E13B-3A8E-4D4B-AB8A-5823D89366FC}"/>
    <cellStyle name="Normal 5 5 2 3 2 2 3" xfId="3909" xr:uid="{CE372ADA-7BD5-427E-A0BD-9FA6DAFF4201}"/>
    <cellStyle name="Normal 5 5 2 3 2 2 3 2" xfId="6556" xr:uid="{322E50A7-D5D8-4B17-89FB-1E967B602CB3}"/>
    <cellStyle name="Normal 5 5 2 3 2 2 4" xfId="6557" xr:uid="{1F110682-EF10-4D51-A187-A08437176BC0}"/>
    <cellStyle name="Normal 5 5 2 3 2 3" xfId="923" xr:uid="{00473512-927F-4334-8F08-7C3E6D38EEFD}"/>
    <cellStyle name="Normal 5 5 2 3 2 3 2" xfId="3910" xr:uid="{CDA747EE-40F8-4263-8EC5-1BF09B6F9C1A}"/>
    <cellStyle name="Normal 5 5 2 3 2 4" xfId="924" xr:uid="{1627B050-86A0-4D91-B96D-669624232774}"/>
    <cellStyle name="Normal 5 5 2 3 2 4 2" xfId="6558" xr:uid="{B7314C44-F4AE-4CC6-98B4-76AC653B3021}"/>
    <cellStyle name="Normal 5 5 2 3 2 5" xfId="6559" xr:uid="{9E571B10-80D2-4A1A-9226-98FB7D4E44E9}"/>
    <cellStyle name="Normal 5 5 2 3 3" xfId="925" xr:uid="{F01B51D1-4E44-4384-8191-7CB707212932}"/>
    <cellStyle name="Normal 5 5 2 3 3 2" xfId="926" xr:uid="{F0C78CF1-F93B-4717-9C1C-95191672DAAB}"/>
    <cellStyle name="Normal 5 5 2 3 3 2 2" xfId="3911" xr:uid="{5EE72A99-BFE9-4459-B778-842471FE539A}"/>
    <cellStyle name="Normal 5 5 2 3 3 3" xfId="927" xr:uid="{8AA04F4E-9E61-4E1C-9D7E-180E89E0AE45}"/>
    <cellStyle name="Normal 5 5 2 3 3 3 2" xfId="6560" xr:uid="{491199DA-CA6B-45FD-B4D3-53BC8E7DA378}"/>
    <cellStyle name="Normal 5 5 2 3 3 4" xfId="928" xr:uid="{9ED96A14-BF45-499E-9D4C-C21FDB77B635}"/>
    <cellStyle name="Normal 5 5 2 3 4" xfId="929" xr:uid="{BD37A8F2-9255-41F0-95AB-FF002BDAA234}"/>
    <cellStyle name="Normal 5 5 2 3 4 2" xfId="3912" xr:uid="{9104D19B-B732-4195-A220-7E3366D535AF}"/>
    <cellStyle name="Normal 5 5 2 3 5" xfId="930" xr:uid="{4A185F90-8949-40CC-BBD9-FC814C065C14}"/>
    <cellStyle name="Normal 5 5 2 3 5 2" xfId="6561" xr:uid="{564593BE-3054-41BA-AA00-C697D4E56C95}"/>
    <cellStyle name="Normal 5 5 2 3 6" xfId="931" xr:uid="{68AC873C-FC91-4C09-A85C-2027802AD6D0}"/>
    <cellStyle name="Normal 5 5 2 4" xfId="932" xr:uid="{B5CEB871-E043-4996-8BFB-6B399041D65D}"/>
    <cellStyle name="Normal 5 5 2 4 2" xfId="933" xr:uid="{6F56D498-1A34-4C14-9690-8A6A925A8183}"/>
    <cellStyle name="Normal 5 5 2 4 2 2" xfId="934" xr:uid="{1D7AF918-26FE-467C-9634-17AD6D29FA52}"/>
    <cellStyle name="Normal 5 5 2 4 2 2 2" xfId="3913" xr:uid="{3A2721F7-56A7-4098-8377-B4CC88D68596}"/>
    <cellStyle name="Normal 5 5 2 4 2 3" xfId="935" xr:uid="{CB2565E1-00F5-4D45-B52A-F259AA273977}"/>
    <cellStyle name="Normal 5 5 2 4 2 3 2" xfId="6562" xr:uid="{A86DF44F-8ABD-460B-8DA8-9DC93227BC5D}"/>
    <cellStyle name="Normal 5 5 2 4 2 4" xfId="936" xr:uid="{140ED736-8905-4AD6-919A-2459CD172B40}"/>
    <cellStyle name="Normal 5 5 2 4 3" xfId="937" xr:uid="{193664B1-41B4-4CB5-8E94-F2116377D4B2}"/>
    <cellStyle name="Normal 5 5 2 4 3 2" xfId="3914" xr:uid="{43CDBE52-267B-473F-878E-5C7CCA3F8175}"/>
    <cellStyle name="Normal 5 5 2 4 4" xfId="938" xr:uid="{EFDB0D2F-EE39-419F-9065-80E8D01AD8E0}"/>
    <cellStyle name="Normal 5 5 2 4 4 2" xfId="6563" xr:uid="{E4F647AB-4F02-40F4-8BF1-C493A4EC79A6}"/>
    <cellStyle name="Normal 5 5 2 4 5" xfId="939" xr:uid="{2A93BE4E-5B30-4008-AFCB-9B15503835C2}"/>
    <cellStyle name="Normal 5 5 2 5" xfId="940" xr:uid="{05B82C28-2FCD-4411-91E3-8A7F31F94F86}"/>
    <cellStyle name="Normal 5 5 2 5 2" xfId="941" xr:uid="{9AFDAC90-D5A9-4FDC-A7F3-7F6319C6C86E}"/>
    <cellStyle name="Normal 5 5 2 5 2 2" xfId="3915" xr:uid="{8DA54F7D-339C-487F-9AA2-228FFB89FFF8}"/>
    <cellStyle name="Normal 5 5 2 5 3" xfId="942" xr:uid="{C7328E1C-63DA-4D75-BC1D-8556677B0A24}"/>
    <cellStyle name="Normal 5 5 2 5 3 2" xfId="6564" xr:uid="{4FB2FF05-6B0C-4E09-8353-A14E6EA99752}"/>
    <cellStyle name="Normal 5 5 2 5 4" xfId="943" xr:uid="{1E94A1AA-B291-4841-8040-AD2AE8A8BF02}"/>
    <cellStyle name="Normal 5 5 2 6" xfId="944" xr:uid="{79F89E25-898C-4BB6-AD5A-7D100F12ED0E}"/>
    <cellStyle name="Normal 5 5 2 6 2" xfId="945" xr:uid="{30B7D911-8881-4DB0-BB87-2C097225FB24}"/>
    <cellStyle name="Normal 5 5 2 6 3" xfId="946" xr:uid="{22A8A50B-6645-42A9-9425-0A6CFA655B6F}"/>
    <cellStyle name="Normal 5 5 2 6 4" xfId="947" xr:uid="{9688A3C2-4B5B-485F-A1E1-9FE08F6587E3}"/>
    <cellStyle name="Normal 5 5 2 7" xfId="948" xr:uid="{B4CD3D47-E213-4ADE-98DC-82BFA94A85AD}"/>
    <cellStyle name="Normal 5 5 2 7 2" xfId="6565" xr:uid="{7B5DC4B7-9721-4B56-948C-45D40BCE0FFC}"/>
    <cellStyle name="Normal 5 5 2 8" xfId="949" xr:uid="{5E71FB77-15EA-4CF4-A968-122714D52CD0}"/>
    <cellStyle name="Normal 5 5 2 9" xfId="950" xr:uid="{8636E300-ACEA-41BC-BCAE-4B600668DE34}"/>
    <cellStyle name="Normal 5 5 3" xfId="951" xr:uid="{1FA92BB5-C8EA-470C-ABEC-1B2A4897151A}"/>
    <cellStyle name="Normal 5 5 3 2" xfId="952" xr:uid="{97F226E2-8953-4637-95C7-CF83F7417FDC}"/>
    <cellStyle name="Normal 5 5 3 2 2" xfId="953" xr:uid="{953FE389-9046-4254-A4B6-ECCA9BD1A8C3}"/>
    <cellStyle name="Normal 5 5 3 2 2 2" xfId="954" xr:uid="{B3268EB2-90CF-4160-A3A7-8780A7423D6D}"/>
    <cellStyle name="Normal 5 5 3 2 2 2 2" xfId="3916" xr:uid="{A129B4D9-6C1F-4F60-B291-DF4A873E85C8}"/>
    <cellStyle name="Normal 5 5 3 2 2 2 2 2" xfId="4721" xr:uid="{6DB06E87-FDCF-438C-B5FE-383E7A187D14}"/>
    <cellStyle name="Normal 5 5 3 2 2 2 3" xfId="4722" xr:uid="{12948F18-99C0-4828-BD8D-0D0A28C31070}"/>
    <cellStyle name="Normal 5 5 3 2 2 3" xfId="955" xr:uid="{7068C3D8-AADA-4467-9331-3FC20C12C1A0}"/>
    <cellStyle name="Normal 5 5 3 2 2 3 2" xfId="4723" xr:uid="{2A15CB9B-CE04-4289-8D70-E186D25B5EB8}"/>
    <cellStyle name="Normal 5 5 3 2 2 4" xfId="956" xr:uid="{F04D94C1-8FF7-4CB9-9734-E5C09AF44AA0}"/>
    <cellStyle name="Normal 5 5 3 2 3" xfId="957" xr:uid="{5B37A2BB-097D-43E6-B1ED-EDE44C79EAFE}"/>
    <cellStyle name="Normal 5 5 3 2 3 2" xfId="958" xr:uid="{CF198089-7A2C-40DD-9997-865668C53358}"/>
    <cellStyle name="Normal 5 5 3 2 3 2 2" xfId="4724" xr:uid="{BECA582F-F9D6-4529-930A-97F2DF63C6DB}"/>
    <cellStyle name="Normal 5 5 3 2 3 3" xfId="959" xr:uid="{717260FD-D9F1-4395-B751-D80DB570E392}"/>
    <cellStyle name="Normal 5 5 3 2 3 4" xfId="960" xr:uid="{8F62690A-0290-4A4D-808F-6A672CBC4CFF}"/>
    <cellStyle name="Normal 5 5 3 2 4" xfId="961" xr:uid="{2D5A4FD3-BBAB-4FDB-A8EE-AA5355DD13A6}"/>
    <cellStyle name="Normal 5 5 3 2 4 2" xfId="4725" xr:uid="{257F56BD-0038-4EE2-9080-B43DC1A5169E}"/>
    <cellStyle name="Normal 5 5 3 2 5" xfId="962" xr:uid="{15B9B03A-B38A-4778-B360-BD8A96C0D698}"/>
    <cellStyle name="Normal 5 5 3 2 6" xfId="963" xr:uid="{4825123B-CC0F-4569-8F85-ADD6B72A8016}"/>
    <cellStyle name="Normal 5 5 3 3" xfId="964" xr:uid="{D401C037-CAC0-4AB4-8775-4DB43806E70D}"/>
    <cellStyle name="Normal 5 5 3 3 2" xfId="965" xr:uid="{9AC8F6D5-080C-4BB7-9F55-56AC20847FE7}"/>
    <cellStyle name="Normal 5 5 3 3 2 2" xfId="966" xr:uid="{41B8D228-7F0A-4909-BFCC-2756469F316E}"/>
    <cellStyle name="Normal 5 5 3 3 2 2 2" xfId="4726" xr:uid="{343556E0-692A-42A2-A3FA-F2DACD91421A}"/>
    <cellStyle name="Normal 5 5 3 3 2 3" xfId="967" xr:uid="{C23CED61-7199-4A4B-9299-CCD153D2F448}"/>
    <cellStyle name="Normal 5 5 3 3 2 4" xfId="968" xr:uid="{12476332-7CD4-4A40-80DA-75D1FFFA8CFF}"/>
    <cellStyle name="Normal 5 5 3 3 3" xfId="969" xr:uid="{F3254945-E33A-4CFD-9410-229A3DA4BFD5}"/>
    <cellStyle name="Normal 5 5 3 3 3 2" xfId="4727" xr:uid="{94890E4B-5975-4A5C-90C3-4FA4F8D1EEC8}"/>
    <cellStyle name="Normal 5 5 3 3 4" xfId="970" xr:uid="{B60E1218-407D-4745-B160-F7CED454E924}"/>
    <cellStyle name="Normal 5 5 3 3 5" xfId="971" xr:uid="{7A19247E-3A70-417D-A8F1-9C06FC4759F9}"/>
    <cellStyle name="Normal 5 5 3 4" xfId="972" xr:uid="{0C03F19E-D5A5-4D4E-87B3-C2CC460246AF}"/>
    <cellStyle name="Normal 5 5 3 4 2" xfId="973" xr:uid="{86F5A430-01A9-4E79-B432-9FB1DDE91775}"/>
    <cellStyle name="Normal 5 5 3 4 2 2" xfId="4728" xr:uid="{92DA0424-84E7-49BA-8684-F1868C00F429}"/>
    <cellStyle name="Normal 5 5 3 4 3" xfId="974" xr:uid="{3E111592-55CD-4748-97DE-A5F4EC6FA6CD}"/>
    <cellStyle name="Normal 5 5 3 4 4" xfId="975" xr:uid="{98FA5163-E3E8-4FF7-B2A0-73CA898BA19D}"/>
    <cellStyle name="Normal 5 5 3 5" xfId="976" xr:uid="{5E982599-27EF-408E-88E6-8E4E5BA9218C}"/>
    <cellStyle name="Normal 5 5 3 5 2" xfId="977" xr:uid="{70F79EA5-9510-4C07-837C-C7F4F2D1A3E7}"/>
    <cellStyle name="Normal 5 5 3 5 3" xfId="978" xr:uid="{6BF4C8CD-8297-4C84-839F-4A6C2B6F553F}"/>
    <cellStyle name="Normal 5 5 3 5 4" xfId="979" xr:uid="{0AB82A06-0D64-49AD-B440-92B478969C08}"/>
    <cellStyle name="Normal 5 5 3 6" xfId="980" xr:uid="{6B460428-67B6-4348-89B7-5688D2F09764}"/>
    <cellStyle name="Normal 5 5 3 7" xfId="981" xr:uid="{BF50B4A9-DCFE-419A-9CFC-57D6B1F972A4}"/>
    <cellStyle name="Normal 5 5 3 8" xfId="982" xr:uid="{D121DA9E-36CB-4126-86EF-AB794BE95B79}"/>
    <cellStyle name="Normal 5 5 4" xfId="983" xr:uid="{54CF59E8-2545-4DCD-A3F5-B69BCC4804CB}"/>
    <cellStyle name="Normal 5 5 4 2" xfId="984" xr:uid="{B7D63D49-F4C6-4C01-9F8B-DB94A642B508}"/>
    <cellStyle name="Normal 5 5 4 2 2" xfId="985" xr:uid="{FF088BE2-233D-4C06-A108-F0DDD5D942B3}"/>
    <cellStyle name="Normal 5 5 4 2 2 2" xfId="986" xr:uid="{A87C08F0-FBDE-4DE8-B2A0-8B12D42E9353}"/>
    <cellStyle name="Normal 5 5 4 2 2 2 2" xfId="3917" xr:uid="{A4A0BBE0-687D-4F14-9DFA-627E1B4B20BC}"/>
    <cellStyle name="Normal 5 5 4 2 2 3" xfId="987" xr:uid="{F9D7BB28-70FD-46BD-9EBF-5C5ED86C83A7}"/>
    <cellStyle name="Normal 5 5 4 2 2 3 2" xfId="6566" xr:uid="{24B645C8-6B41-45A8-B302-D8678A0563F4}"/>
    <cellStyle name="Normal 5 5 4 2 2 4" xfId="988" xr:uid="{1B20DA5F-3A58-43A2-9ADE-2DAA88904F6D}"/>
    <cellStyle name="Normal 5 5 4 2 3" xfId="989" xr:uid="{2CB1716F-9711-4BFA-AF1D-8B308A8ABF30}"/>
    <cellStyle name="Normal 5 5 4 2 3 2" xfId="3918" xr:uid="{61F966CC-2C25-453E-93EE-956DF7464FAA}"/>
    <cellStyle name="Normal 5 5 4 2 4" xfId="990" xr:uid="{07360192-DDC4-47C1-B03B-5EF2C7617294}"/>
    <cellStyle name="Normal 5 5 4 2 4 2" xfId="6567" xr:uid="{8E5C5CBA-A145-442F-AFA1-A559ADB21634}"/>
    <cellStyle name="Normal 5 5 4 2 5" xfId="991" xr:uid="{791319A3-AEBD-4E9B-931F-95F92B3240FF}"/>
    <cellStyle name="Normal 5 5 4 3" xfId="992" xr:uid="{192DBDA0-F0B8-4BFB-BBC5-F34EEF83DA28}"/>
    <cellStyle name="Normal 5 5 4 3 2" xfId="993" xr:uid="{310AC1B4-32E8-4138-83DA-4EBB90AE0C63}"/>
    <cellStyle name="Normal 5 5 4 3 2 2" xfId="3919" xr:uid="{E44E9290-7B73-46FF-8B3E-EE5EA0C0F93F}"/>
    <cellStyle name="Normal 5 5 4 3 3" xfId="994" xr:uid="{F93C3111-98D8-49BC-9F9E-6721A00BDDA6}"/>
    <cellStyle name="Normal 5 5 4 3 3 2" xfId="6568" xr:uid="{6AE21678-0932-4C67-802A-69959803D758}"/>
    <cellStyle name="Normal 5 5 4 3 4" xfId="995" xr:uid="{C67AD68B-9F21-4606-9A3A-2EB65393D647}"/>
    <cellStyle name="Normal 5 5 4 4" xfId="996" xr:uid="{33A71315-FD0B-4351-A8CC-DBA012E80E7F}"/>
    <cellStyle name="Normal 5 5 4 4 2" xfId="997" xr:uid="{BADF6BD1-4C10-4A54-ABB2-493D41184A14}"/>
    <cellStyle name="Normal 5 5 4 4 3" xfId="998" xr:uid="{293CE032-B590-4D06-ACB7-43E92DC3A209}"/>
    <cellStyle name="Normal 5 5 4 4 4" xfId="999" xr:uid="{4011BC54-9BA1-421F-B7ED-AA83A4C878A6}"/>
    <cellStyle name="Normal 5 5 4 5" xfId="1000" xr:uid="{962EFB37-1446-45EA-BFCF-1A92869BD462}"/>
    <cellStyle name="Normal 5 5 4 5 2" xfId="6569" xr:uid="{D5012342-F5EF-47A3-BCEA-9EBB7F47E506}"/>
    <cellStyle name="Normal 5 5 4 6" xfId="1001" xr:uid="{CD38DE84-A28F-4024-BC23-070BD8EE0695}"/>
    <cellStyle name="Normal 5 5 4 7" xfId="1002" xr:uid="{3715E83A-7C33-428F-985E-1D5E89AD40F9}"/>
    <cellStyle name="Normal 5 5 5" xfId="1003" xr:uid="{B4F1BFC7-7475-4BF7-B144-81F310A8AC49}"/>
    <cellStyle name="Normal 5 5 5 2" xfId="1004" xr:uid="{8C066C2A-52CD-4AD1-AC24-7F63D4F57DE7}"/>
    <cellStyle name="Normal 5 5 5 2 2" xfId="1005" xr:uid="{AAED7C98-1406-4933-9E58-0BB63F236C79}"/>
    <cellStyle name="Normal 5 5 5 2 2 2" xfId="3920" xr:uid="{3B45E631-A3A5-4334-93CF-59D100B7929C}"/>
    <cellStyle name="Normal 5 5 5 2 3" xfId="1006" xr:uid="{A9FF82BF-035E-4D97-9A06-C6E75D8BF198}"/>
    <cellStyle name="Normal 5 5 5 2 3 2" xfId="6570" xr:uid="{48C7843E-7C31-4DE4-8FC7-B82A446A1907}"/>
    <cellStyle name="Normal 5 5 5 2 4" xfId="1007" xr:uid="{4492C6DA-2115-4542-8EA8-FEA3029B6F42}"/>
    <cellStyle name="Normal 5 5 5 3" xfId="1008" xr:uid="{32345FE4-BDDA-4810-B992-E91596303EA7}"/>
    <cellStyle name="Normal 5 5 5 3 2" xfId="1009" xr:uid="{A2E5E683-9418-4412-B6AD-FC6546076CEC}"/>
    <cellStyle name="Normal 5 5 5 3 3" xfId="1010" xr:uid="{E254A451-191B-4455-B8F5-EDC10EF22055}"/>
    <cellStyle name="Normal 5 5 5 3 4" xfId="1011" xr:uid="{076C5302-152E-4F4D-8021-F9F18E65C930}"/>
    <cellStyle name="Normal 5 5 5 4" xfId="1012" xr:uid="{36C7FBD0-304C-43F2-94E0-5B5E497158B3}"/>
    <cellStyle name="Normal 5 5 5 4 2" xfId="6571" xr:uid="{EC02E050-E693-4713-A269-58B6A8835BFA}"/>
    <cellStyle name="Normal 5 5 5 5" xfId="1013" xr:uid="{B22ED688-DD0B-4954-8957-DEA3381194FA}"/>
    <cellStyle name="Normal 5 5 5 6" xfId="1014" xr:uid="{8768BB21-4BDE-4C25-9079-7493AE2F08B1}"/>
    <cellStyle name="Normal 5 5 6" xfId="1015" xr:uid="{CC2E07FC-45CD-4E52-9C30-CCA86A8D0097}"/>
    <cellStyle name="Normal 5 5 6 2" xfId="1016" xr:uid="{2C416357-C6C2-42FD-8A45-B6524D2C58E9}"/>
    <cellStyle name="Normal 5 5 6 2 2" xfId="1017" xr:uid="{C8071010-C4EE-4C1E-B5A3-5CEFF258082D}"/>
    <cellStyle name="Normal 5 5 6 2 3" xfId="1018" xr:uid="{3D5DA8D5-14EB-485F-BEFA-F1D059116D95}"/>
    <cellStyle name="Normal 5 5 6 2 4" xfId="1019" xr:uid="{A31EC72D-A890-4A29-AD94-00B59CD6C546}"/>
    <cellStyle name="Normal 5 5 6 3" xfId="1020" xr:uid="{2889C2F9-A1C4-4B5C-BEB6-64C3A431C02B}"/>
    <cellStyle name="Normal 5 5 6 3 2" xfId="6572" xr:uid="{2D4C07E5-4A42-4F25-8FE4-5F07E872BBFA}"/>
    <cellStyle name="Normal 5 5 6 4" xfId="1021" xr:uid="{B504DF81-FBE7-467C-A6C7-C9E7055EE524}"/>
    <cellStyle name="Normal 5 5 6 5" xfId="1022" xr:uid="{7CC17065-CAF2-4C67-AF49-6A63BF8A4BDD}"/>
    <cellStyle name="Normal 5 5 7" xfId="1023" xr:uid="{5DD352F0-04DA-42BA-A978-5C1390F7B151}"/>
    <cellStyle name="Normal 5 5 7 2" xfId="1024" xr:uid="{87CF6E6B-F8BA-4E00-9073-C1286F29B67C}"/>
    <cellStyle name="Normal 5 5 7 3" xfId="1025" xr:uid="{5464237B-914D-435D-ADF5-C6180C5AD191}"/>
    <cellStyle name="Normal 5 5 7 4" xfId="1026" xr:uid="{E0C2DA6A-2934-4A75-AEF1-D787A30808F4}"/>
    <cellStyle name="Normal 5 5 8" xfId="1027" xr:uid="{207BFDFE-7E32-4D55-8FB8-2E81706703B9}"/>
    <cellStyle name="Normal 5 5 8 2" xfId="1028" xr:uid="{966C13AF-DDCE-48DD-AAD0-492790271E35}"/>
    <cellStyle name="Normal 5 5 8 3" xfId="1029" xr:uid="{6125F46D-DC82-48D8-BA6C-C42936E44B5A}"/>
    <cellStyle name="Normal 5 5 8 4" xfId="1030" xr:uid="{FD55A037-2133-42F5-A27B-3CFFEDD256E3}"/>
    <cellStyle name="Normal 5 5 9" xfId="1031" xr:uid="{31195AEF-8C3F-4FFA-AF16-124B6CA28FA9}"/>
    <cellStyle name="Normal 5 6" xfId="1032" xr:uid="{A58C696B-9825-4892-9CCB-5D16F55F7750}"/>
    <cellStyle name="Normal 5 6 10" xfId="1033" xr:uid="{FD4A9B5C-0FDC-4E51-8B4B-B6F49F20F2E7}"/>
    <cellStyle name="Normal 5 6 11" xfId="1034" xr:uid="{A7EAD4A9-F81A-4328-AD4D-EC15010355EF}"/>
    <cellStyle name="Normal 5 6 2" xfId="1035" xr:uid="{78E9CF15-1579-47B0-B6DF-862927704099}"/>
    <cellStyle name="Normal 5 6 2 2" xfId="1036" xr:uid="{54ECB1BB-53B2-442A-915B-90A5700CEA28}"/>
    <cellStyle name="Normal 5 6 2 2 2" xfId="1037" xr:uid="{F5C96C94-2B05-4B00-A2A0-0A5A8F021AC1}"/>
    <cellStyle name="Normal 5 6 2 2 2 2" xfId="1038" xr:uid="{52599200-AA31-4795-804A-662E806796CC}"/>
    <cellStyle name="Normal 5 6 2 2 2 2 2" xfId="1039" xr:uid="{6A3F17F9-E666-43AD-97C2-209FA1BAB683}"/>
    <cellStyle name="Normal 5 6 2 2 2 2 3" xfId="1040" xr:uid="{0B792900-C346-4D83-B2FD-E3A798DA78B1}"/>
    <cellStyle name="Normal 5 6 2 2 2 2 4" xfId="1041" xr:uid="{8A020583-0793-43FD-B133-39655C3EEF57}"/>
    <cellStyle name="Normal 5 6 2 2 2 3" xfId="1042" xr:uid="{CB9C344A-3ED9-406E-9747-217B5D434131}"/>
    <cellStyle name="Normal 5 6 2 2 2 3 2" xfId="1043" xr:uid="{8B6CFB58-8F6F-478D-8B10-9973E02278AB}"/>
    <cellStyle name="Normal 5 6 2 2 2 3 3" xfId="1044" xr:uid="{9DDA97D9-3975-4507-A7CA-7DB8829B0DE3}"/>
    <cellStyle name="Normal 5 6 2 2 2 3 4" xfId="1045" xr:uid="{1C7E8218-0124-4B2F-9F66-C054742373D0}"/>
    <cellStyle name="Normal 5 6 2 2 2 4" xfId="1046" xr:uid="{0CF45672-6A8B-4518-B4E8-37D3942B88F9}"/>
    <cellStyle name="Normal 5 6 2 2 2 5" xfId="1047" xr:uid="{F57F584D-773C-44A6-9C85-8E11A83EA933}"/>
    <cellStyle name="Normal 5 6 2 2 2 6" xfId="1048" xr:uid="{B9E410A2-A185-495E-8172-C10D6A41314A}"/>
    <cellStyle name="Normal 5 6 2 2 3" xfId="1049" xr:uid="{03E102E8-7BF9-4D0A-9D79-563A1960F570}"/>
    <cellStyle name="Normal 5 6 2 2 3 2" xfId="1050" xr:uid="{6170017E-9B43-465C-8D80-B4DA4A684F14}"/>
    <cellStyle name="Normal 5 6 2 2 3 2 2" xfId="1051" xr:uid="{3CB44609-8B78-451B-AEA3-6B5D01959EC0}"/>
    <cellStyle name="Normal 5 6 2 2 3 2 3" xfId="1052" xr:uid="{6235C919-09C2-42C8-AC42-07C66BBE686B}"/>
    <cellStyle name="Normal 5 6 2 2 3 2 4" xfId="1053" xr:uid="{A09C4106-4D59-4EE5-8772-FDE009650C06}"/>
    <cellStyle name="Normal 5 6 2 2 3 3" xfId="1054" xr:uid="{AA81B1C3-1806-4732-9D2C-009CCCF547B1}"/>
    <cellStyle name="Normal 5 6 2 2 3 4" xfId="1055" xr:uid="{B06BDD1F-5F7F-4599-9F32-DEB5FD8672A8}"/>
    <cellStyle name="Normal 5 6 2 2 3 5" xfId="1056" xr:uid="{366FCB03-9928-4F6C-989F-B0C3CCD08C74}"/>
    <cellStyle name="Normal 5 6 2 2 4" xfId="1057" xr:uid="{D44B412E-EBFE-4ED7-862C-FE1A0535D991}"/>
    <cellStyle name="Normal 5 6 2 2 4 2" xfId="1058" xr:uid="{383158D1-6ECD-428B-9C41-9D8B9F1EDCD4}"/>
    <cellStyle name="Normal 5 6 2 2 4 3" xfId="1059" xr:uid="{B9697A95-4A7B-4F7F-B1D4-C0A6257F361B}"/>
    <cellStyle name="Normal 5 6 2 2 4 4" xfId="1060" xr:uid="{2AA8CA6C-DB99-40D6-9167-FD98F5E9E3FE}"/>
    <cellStyle name="Normal 5 6 2 2 5" xfId="1061" xr:uid="{4E9BAC37-4271-4F5C-A26D-804DFC7BC344}"/>
    <cellStyle name="Normal 5 6 2 2 5 2" xfId="1062" xr:uid="{3E513F20-51DF-4125-9CDE-748AC6B14074}"/>
    <cellStyle name="Normal 5 6 2 2 5 3" xfId="1063" xr:uid="{79B2AB45-0F31-4D28-8EE3-EF27BAA6F711}"/>
    <cellStyle name="Normal 5 6 2 2 5 4" xfId="1064" xr:uid="{91AC04E3-E73C-4C7E-97A3-576E28CA641C}"/>
    <cellStyle name="Normal 5 6 2 2 6" xfId="1065" xr:uid="{D06A7448-544D-4F2E-A530-69C3A8F6AB16}"/>
    <cellStyle name="Normal 5 6 2 2 7" xfId="1066" xr:uid="{89ADFAF3-C77D-4FBF-8566-086A60DE970E}"/>
    <cellStyle name="Normal 5 6 2 2 8" xfId="1067" xr:uid="{87266D16-8AA0-4FB7-B362-5E5FCC7D71F1}"/>
    <cellStyle name="Normal 5 6 2 3" xfId="1068" xr:uid="{C0979877-C0B4-4603-9822-F5EB11D04800}"/>
    <cellStyle name="Normal 5 6 2 3 2" xfId="1069" xr:uid="{DCFB7D9C-0F7E-4183-8F0F-3BFEB9288576}"/>
    <cellStyle name="Normal 5 6 2 3 2 2" xfId="1070" xr:uid="{B92716E6-C9F4-423F-BDD6-3B1DB537B9DB}"/>
    <cellStyle name="Normal 5 6 2 3 2 3" xfId="1071" xr:uid="{77E086D8-D797-45E3-853A-E0F091504760}"/>
    <cellStyle name="Normal 5 6 2 3 2 4" xfId="1072" xr:uid="{0B2F911E-9C94-4CEC-AF4C-B3938DA8E8EF}"/>
    <cellStyle name="Normal 5 6 2 3 3" xfId="1073" xr:uid="{9D064F49-B6B8-48F8-94D2-4B0947F22FF0}"/>
    <cellStyle name="Normal 5 6 2 3 3 2" xfId="1074" xr:uid="{37ADAC29-576A-473E-BB8D-13D1F8E0E211}"/>
    <cellStyle name="Normal 5 6 2 3 3 3" xfId="1075" xr:uid="{569BBC20-E8F2-413D-8DE7-8DF1006D08AB}"/>
    <cellStyle name="Normal 5 6 2 3 3 4" xfId="1076" xr:uid="{20D99D4F-37B4-4609-B858-769E9ACACA5D}"/>
    <cellStyle name="Normal 5 6 2 3 4" xfId="1077" xr:uid="{3A7E7138-5E57-4060-AD38-96548951273F}"/>
    <cellStyle name="Normal 5 6 2 3 5" xfId="1078" xr:uid="{49401A5D-B686-40C6-9E43-33B206E29BD9}"/>
    <cellStyle name="Normal 5 6 2 3 6" xfId="1079" xr:uid="{AAE79C06-3BF0-449F-8509-3FDFF081EF2D}"/>
    <cellStyle name="Normal 5 6 2 4" xfId="1080" xr:uid="{DA1A348C-D2FF-4365-9E08-FB410BD0FA55}"/>
    <cellStyle name="Normal 5 6 2 4 2" xfId="1081" xr:uid="{4A3F30C5-876F-4EF0-9642-3D7F481F58CC}"/>
    <cellStyle name="Normal 5 6 2 4 2 2" xfId="1082" xr:uid="{4B83E7A8-62CC-4C48-9B6F-B7A6AC49A562}"/>
    <cellStyle name="Normal 5 6 2 4 2 3" xfId="1083" xr:uid="{C5FEF06F-4926-4917-8CC8-042CB417F13C}"/>
    <cellStyle name="Normal 5 6 2 4 2 4" xfId="1084" xr:uid="{4C5F4A21-DB42-4FBA-84E5-AAB8622F329C}"/>
    <cellStyle name="Normal 5 6 2 4 3" xfId="1085" xr:uid="{5913C497-7F92-4CB7-875F-2063D5CA30D3}"/>
    <cellStyle name="Normal 5 6 2 4 4" xfId="1086" xr:uid="{24E794E1-B0E4-42B4-87B1-B9F9E05868E0}"/>
    <cellStyle name="Normal 5 6 2 4 5" xfId="1087" xr:uid="{6058A6A7-43E0-459F-8E75-59C35916FEEC}"/>
    <cellStyle name="Normal 5 6 2 5" xfId="1088" xr:uid="{17A69D37-973C-4D38-938F-B902D48AC7D8}"/>
    <cellStyle name="Normal 5 6 2 5 2" xfId="1089" xr:uid="{3BD19471-702F-43C3-B7C3-F637657A8C62}"/>
    <cellStyle name="Normal 5 6 2 5 3" xfId="1090" xr:uid="{CB9CF199-2E71-472A-AE99-C301B37407B5}"/>
    <cellStyle name="Normal 5 6 2 5 4" xfId="1091" xr:uid="{32B5E5D8-D60F-4CB2-B46F-9F10ED732882}"/>
    <cellStyle name="Normal 5 6 2 6" xfId="1092" xr:uid="{30A56CF4-9968-4846-8542-DF618A2BA90E}"/>
    <cellStyle name="Normal 5 6 2 6 2" xfId="1093" xr:uid="{D7BB6AB8-B33B-46C8-8432-6ED28FCFEC40}"/>
    <cellStyle name="Normal 5 6 2 6 3" xfId="1094" xr:uid="{D836E03B-2B92-47DB-A267-0D72831FA8CB}"/>
    <cellStyle name="Normal 5 6 2 6 4" xfId="1095" xr:uid="{8967AAB4-6079-499F-B3BB-403543162F18}"/>
    <cellStyle name="Normal 5 6 2 7" xfId="1096" xr:uid="{D4979C04-9945-4431-BF47-7C7442F0AE53}"/>
    <cellStyle name="Normal 5 6 2 8" xfId="1097" xr:uid="{2E5B5424-10B3-451E-A0C8-5EC23D2D4506}"/>
    <cellStyle name="Normal 5 6 2 9" xfId="1098" xr:uid="{DBBDF9A1-A7E4-4B16-BE35-D19405DEE514}"/>
    <cellStyle name="Normal 5 6 3" xfId="1099" xr:uid="{30FFC428-46C7-426E-908B-C52F9BC81F2E}"/>
    <cellStyle name="Normal 5 6 3 2" xfId="1100" xr:uid="{F906FD18-AE88-4527-93FF-66F056DCE6DD}"/>
    <cellStyle name="Normal 5 6 3 2 2" xfId="1101" xr:uid="{2AD5271F-B930-48D3-9145-9FF244D88C8E}"/>
    <cellStyle name="Normal 5 6 3 2 2 2" xfId="1102" xr:uid="{FC27B0E3-45AD-4B32-A338-6795B4781B70}"/>
    <cellStyle name="Normal 5 6 3 2 2 2 2" xfId="3921" xr:uid="{1F313FB1-A280-442C-A977-44DD5538AF35}"/>
    <cellStyle name="Normal 5 6 3 2 2 3" xfId="1103" xr:uid="{07909D0A-6DD5-4D2A-AAA6-CA4288987261}"/>
    <cellStyle name="Normal 5 6 3 2 2 3 2" xfId="6573" xr:uid="{D12193FC-E122-4768-8C8E-7D9889A304FE}"/>
    <cellStyle name="Normal 5 6 3 2 2 4" xfId="1104" xr:uid="{DC586325-628A-4A8C-85CE-D8B32E5F6A14}"/>
    <cellStyle name="Normal 5 6 3 2 3" xfId="1105" xr:uid="{8136813D-358A-4676-9FAD-EA351414BA26}"/>
    <cellStyle name="Normal 5 6 3 2 3 2" xfId="1106" xr:uid="{17A92BCA-4FDD-4F6B-98FD-67BE282E92BE}"/>
    <cellStyle name="Normal 5 6 3 2 3 3" xfId="1107" xr:uid="{E50DD349-6BD6-44F0-9383-B0A88E0AB955}"/>
    <cellStyle name="Normal 5 6 3 2 3 4" xfId="1108" xr:uid="{20A1F2D1-8CB5-4AFA-B04B-2589D7B73591}"/>
    <cellStyle name="Normal 5 6 3 2 4" xfId="1109" xr:uid="{111A520E-6460-4A75-BACF-6E9716D8540E}"/>
    <cellStyle name="Normal 5 6 3 2 4 2" xfId="6574" xr:uid="{50B01DFC-C2BA-4E24-9E22-F82713F37ED8}"/>
    <cellStyle name="Normal 5 6 3 2 5" xfId="1110" xr:uid="{64763124-E4BE-4DB8-A3F6-80F1E1C646F7}"/>
    <cellStyle name="Normal 5 6 3 2 6" xfId="1111" xr:uid="{103960F3-5647-4892-9044-CD330AC90773}"/>
    <cellStyle name="Normal 5 6 3 3" xfId="1112" xr:uid="{3764EF27-4EDB-4F07-8881-941E368AB48D}"/>
    <cellStyle name="Normal 5 6 3 3 2" xfId="1113" xr:uid="{AA5A17A3-3201-4E37-8B5F-77827852855E}"/>
    <cellStyle name="Normal 5 6 3 3 2 2" xfId="1114" xr:uid="{A1C4FFF5-8606-49A6-BD1B-EE93C32B946A}"/>
    <cellStyle name="Normal 5 6 3 3 2 3" xfId="1115" xr:uid="{065F55D8-7B85-49B3-B48D-573785C671BE}"/>
    <cellStyle name="Normal 5 6 3 3 2 4" xfId="1116" xr:uid="{36F699C9-AAFA-4D8A-85B8-159E8893E989}"/>
    <cellStyle name="Normal 5 6 3 3 3" xfId="1117" xr:uid="{9A88D6EE-585A-44D3-98E4-E2956D81F5E6}"/>
    <cellStyle name="Normal 5 6 3 3 3 2" xfId="6575" xr:uid="{DF4BECA3-8D1E-4D44-9105-6D3FFEFA141C}"/>
    <cellStyle name="Normal 5 6 3 3 4" xfId="1118" xr:uid="{CEB3DE76-A802-4C56-9820-08E8B4A7A2D5}"/>
    <cellStyle name="Normal 5 6 3 3 5" xfId="1119" xr:uid="{42C8924D-12EB-42E8-80DA-EF2DA5257187}"/>
    <cellStyle name="Normal 5 6 3 4" xfId="1120" xr:uid="{B810948D-E530-41B3-A289-2B294DE2B245}"/>
    <cellStyle name="Normal 5 6 3 4 2" xfId="1121" xr:uid="{E09E7CEA-A223-4872-9E10-BA54009B04E9}"/>
    <cellStyle name="Normal 5 6 3 4 3" xfId="1122" xr:uid="{6C77B2AF-2127-4D90-8348-C680366EB2A6}"/>
    <cellStyle name="Normal 5 6 3 4 4" xfId="1123" xr:uid="{EA8BBBCC-A1C4-4B14-8E53-736C23D6B436}"/>
    <cellStyle name="Normal 5 6 3 5" xfId="1124" xr:uid="{5C0F9819-AD61-472E-9E3B-F5C535908215}"/>
    <cellStyle name="Normal 5 6 3 5 2" xfId="1125" xr:uid="{3E847000-ECD8-43C9-AEF3-9E727F439E7D}"/>
    <cellStyle name="Normal 5 6 3 5 3" xfId="1126" xr:uid="{DE2C3EF5-4DD8-4FCA-A932-F6EBD100D095}"/>
    <cellStyle name="Normal 5 6 3 5 4" xfId="1127" xr:uid="{587AA266-FD56-4C47-8AE9-932B94007FAF}"/>
    <cellStyle name="Normal 5 6 3 6" xfId="1128" xr:uid="{F8E7F88F-7E70-4F11-AA80-80409AEA46AD}"/>
    <cellStyle name="Normal 5 6 3 7" xfId="1129" xr:uid="{7C020EA0-A7F4-47BF-9D92-1BFF00B5BE84}"/>
    <cellStyle name="Normal 5 6 3 8" xfId="1130" xr:uid="{09DEC44F-9CED-4CA1-BB82-5D3B858E481F}"/>
    <cellStyle name="Normal 5 6 4" xfId="1131" xr:uid="{E34E5A47-EBC7-4E9D-B1D6-A3367350073A}"/>
    <cellStyle name="Normal 5 6 4 2" xfId="1132" xr:uid="{992D1C09-CFE1-497A-B14D-11A56D61512C}"/>
    <cellStyle name="Normal 5 6 4 2 2" xfId="1133" xr:uid="{09C62E3D-6456-41C4-BCBC-9F26B14036AE}"/>
    <cellStyle name="Normal 5 6 4 2 2 2" xfId="1134" xr:uid="{A5C41753-B612-4B85-9E99-69CA4C01FF7E}"/>
    <cellStyle name="Normal 5 6 4 2 2 3" xfId="1135" xr:uid="{545836F5-E884-4067-B8BA-C6F52C16A115}"/>
    <cellStyle name="Normal 5 6 4 2 2 4" xfId="1136" xr:uid="{F846CC4B-3199-47DC-8CB3-26C0728B637A}"/>
    <cellStyle name="Normal 5 6 4 2 3" xfId="1137" xr:uid="{951D6F06-175E-495D-A3D6-60B884C5A299}"/>
    <cellStyle name="Normal 5 6 4 2 3 2" xfId="6576" xr:uid="{4D1C9E68-12A4-49AB-921C-930696052816}"/>
    <cellStyle name="Normal 5 6 4 2 4" xfId="1138" xr:uid="{4367AFD9-92B4-45C9-8664-0479FCCCBDB5}"/>
    <cellStyle name="Normal 5 6 4 2 5" xfId="1139" xr:uid="{98EA9A47-1CF7-440E-96C9-49E980A72E38}"/>
    <cellStyle name="Normal 5 6 4 3" xfId="1140" xr:uid="{44C55373-55EB-4171-9887-32AE747CC936}"/>
    <cellStyle name="Normal 5 6 4 3 2" xfId="1141" xr:uid="{4FF3F8CB-B075-47ED-8FAE-E9C9D03073C2}"/>
    <cellStyle name="Normal 5 6 4 3 3" xfId="1142" xr:uid="{63549464-1C2C-43FE-8B30-7A3629F2A6CD}"/>
    <cellStyle name="Normal 5 6 4 3 4" xfId="1143" xr:uid="{2775C8B9-13C3-4AD8-95A2-CB05C47074A4}"/>
    <cellStyle name="Normal 5 6 4 4" xfId="1144" xr:uid="{CC8C3600-765C-407C-92D2-EEF06E6BF43A}"/>
    <cellStyle name="Normal 5 6 4 4 2" xfId="1145" xr:uid="{B3EAF16D-2A61-4981-BDA5-DA8F2FA1945A}"/>
    <cellStyle name="Normal 5 6 4 4 3" xfId="1146" xr:uid="{4F176EC0-7A67-4062-92B8-27041666AE7C}"/>
    <cellStyle name="Normal 5 6 4 4 4" xfId="1147" xr:uid="{6425D79D-574E-4CB1-A220-93C0962C66E1}"/>
    <cellStyle name="Normal 5 6 4 5" xfId="1148" xr:uid="{0F32B745-1D7F-451E-9142-1D8C39B8DA81}"/>
    <cellStyle name="Normal 5 6 4 6" xfId="1149" xr:uid="{E9412C64-021E-4719-806D-83D448CA09D0}"/>
    <cellStyle name="Normal 5 6 4 7" xfId="1150" xr:uid="{54F2943F-CE92-49FF-8A61-8A3DAD7F02B0}"/>
    <cellStyle name="Normal 5 6 5" xfId="1151" xr:uid="{7C87C987-B40C-4281-9F00-72B3C22A0278}"/>
    <cellStyle name="Normal 5 6 5 2" xfId="1152" xr:uid="{BEDC5C37-BFCF-4867-8F5A-188FB93D9E47}"/>
    <cellStyle name="Normal 5 6 5 2 2" xfId="1153" xr:uid="{72DB672A-BF85-4A67-88B3-412E6C81F1F1}"/>
    <cellStyle name="Normal 5 6 5 2 3" xfId="1154" xr:uid="{72C6734A-5366-4C9C-A25B-B62F7DAF141D}"/>
    <cellStyle name="Normal 5 6 5 2 4" xfId="1155" xr:uid="{BB72347D-84D2-4BE2-8A52-F549A9EC2775}"/>
    <cellStyle name="Normal 5 6 5 3" xfId="1156" xr:uid="{5A3A2C41-16BA-4D98-96F0-0BE6145962A3}"/>
    <cellStyle name="Normal 5 6 5 3 2" xfId="1157" xr:uid="{963437CD-5D5C-431F-A8BF-ABB2DE70BF07}"/>
    <cellStyle name="Normal 5 6 5 3 3" xfId="1158" xr:uid="{37999D5B-70AA-4CB0-8F33-1E0725CD11CE}"/>
    <cellStyle name="Normal 5 6 5 3 4" xfId="1159" xr:uid="{87EF3B9D-2D34-4CCF-BF06-51D9CB0521D6}"/>
    <cellStyle name="Normal 5 6 5 4" xfId="1160" xr:uid="{E82A9A10-BA32-43FE-BDF1-AE01E67ED3B9}"/>
    <cellStyle name="Normal 5 6 5 5" xfId="1161" xr:uid="{DF80F3B7-008E-4B69-8D02-781389B15914}"/>
    <cellStyle name="Normal 5 6 5 6" xfId="1162" xr:uid="{249AC79E-F649-42F9-8CF6-F9ACDF189B57}"/>
    <cellStyle name="Normal 5 6 6" xfId="1163" xr:uid="{AA5C0B8D-F6AC-4A56-8CF2-80880565A62F}"/>
    <cellStyle name="Normal 5 6 6 2" xfId="1164" xr:uid="{A340B9CC-9C44-404D-A627-4C50AB55D4D9}"/>
    <cellStyle name="Normal 5 6 6 2 2" xfId="1165" xr:uid="{4E9BA1C1-EEE4-48FE-AF53-00D36C5929A0}"/>
    <cellStyle name="Normal 5 6 6 2 3" xfId="1166" xr:uid="{E79971AA-9C62-4536-85A9-E90B61DC0FD8}"/>
    <cellStyle name="Normal 5 6 6 2 4" xfId="1167" xr:uid="{75B49200-238A-4B45-ABDD-0BCD5C134823}"/>
    <cellStyle name="Normal 5 6 6 3" xfId="1168" xr:uid="{C713B053-A0C5-427C-9A10-5E791861EF13}"/>
    <cellStyle name="Normal 5 6 6 4" xfId="1169" xr:uid="{B440A273-9B71-4B40-851A-66C7066B65C2}"/>
    <cellStyle name="Normal 5 6 6 5" xfId="1170" xr:uid="{3FCEF4E5-4AF3-42DE-B135-577FF476D739}"/>
    <cellStyle name="Normal 5 6 7" xfId="1171" xr:uid="{1EE38A9B-137C-4D56-BE99-C9C15022D29C}"/>
    <cellStyle name="Normal 5 6 7 2" xfId="1172" xr:uid="{69526CD4-8320-4871-A292-9E234CC97F99}"/>
    <cellStyle name="Normal 5 6 7 3" xfId="1173" xr:uid="{DB59A09F-33BB-433F-AB24-A1CF3BCFECB2}"/>
    <cellStyle name="Normal 5 6 7 4" xfId="1174" xr:uid="{FCDEB06F-207E-43B0-A080-B89ECE482ACC}"/>
    <cellStyle name="Normal 5 6 8" xfId="1175" xr:uid="{041252D2-637B-4D97-88DA-0E1FE17762BD}"/>
    <cellStyle name="Normal 5 6 8 2" xfId="1176" xr:uid="{BB182CE5-B7D5-47B2-B12F-E7DAD26922A4}"/>
    <cellStyle name="Normal 5 6 8 3" xfId="1177" xr:uid="{8839C545-2329-4167-9802-01E4AE9C42E4}"/>
    <cellStyle name="Normal 5 6 8 4" xfId="1178" xr:uid="{F5814792-53C1-49BA-85F1-8132B7E8124D}"/>
    <cellStyle name="Normal 5 6 9" xfId="1179" xr:uid="{A5B9251F-0F04-4F04-A6FC-4E2E3F3AF068}"/>
    <cellStyle name="Normal 5 7" xfId="1180" xr:uid="{6EAD7E04-F2DB-438E-AE2F-813EC8C8C004}"/>
    <cellStyle name="Normal 5 7 2" xfId="1181" xr:uid="{A1B638D6-AD8F-43C0-A25F-E163ADCB8A72}"/>
    <cellStyle name="Normal 5 7 2 2" xfId="1182" xr:uid="{9F40E9CF-89D0-4777-8AA2-ABE09EB5DAD2}"/>
    <cellStyle name="Normal 5 7 2 2 2" xfId="1183" xr:uid="{DA4D9C22-94CA-4D2F-9563-7325429339CA}"/>
    <cellStyle name="Normal 5 7 2 2 2 2" xfId="1184" xr:uid="{4C07CDCB-6E20-4CC5-97FD-11C1A902E09E}"/>
    <cellStyle name="Normal 5 7 2 2 2 3" xfId="1185" xr:uid="{42EDAD01-DB25-44F5-A4EB-404104B59BC5}"/>
    <cellStyle name="Normal 5 7 2 2 2 4" xfId="1186" xr:uid="{E8CB8483-AEB9-4C06-90F2-A3C0A0F41F21}"/>
    <cellStyle name="Normal 5 7 2 2 3" xfId="1187" xr:uid="{EF9E0746-9C39-4DE3-BB74-FF3401AE8EB8}"/>
    <cellStyle name="Normal 5 7 2 2 3 2" xfId="1188" xr:uid="{8F9223CE-F30C-401C-BF11-E42AAA4A6F89}"/>
    <cellStyle name="Normal 5 7 2 2 3 3" xfId="1189" xr:uid="{941142B7-080F-4D51-8F2D-286DE5C39F6F}"/>
    <cellStyle name="Normal 5 7 2 2 3 4" xfId="1190" xr:uid="{C23CFA86-A70E-4BE1-9A5C-C8E9E75AB072}"/>
    <cellStyle name="Normal 5 7 2 2 4" xfId="1191" xr:uid="{C863ED32-2868-490E-8CF6-0B7E6A8B7FAE}"/>
    <cellStyle name="Normal 5 7 2 2 5" xfId="1192" xr:uid="{5D369661-DF42-4C21-8395-127F7E15A35D}"/>
    <cellStyle name="Normal 5 7 2 2 6" xfId="1193" xr:uid="{5CAE731E-92E8-403E-9F0B-C052C4106436}"/>
    <cellStyle name="Normal 5 7 2 3" xfId="1194" xr:uid="{24C14A9A-1C79-413F-9795-0CF62995597D}"/>
    <cellStyle name="Normal 5 7 2 3 2" xfId="1195" xr:uid="{18539E5D-45D6-4274-A8E1-E5571F9EE33C}"/>
    <cellStyle name="Normal 5 7 2 3 2 2" xfId="1196" xr:uid="{EA098390-C04B-455C-8118-6D0A8798E905}"/>
    <cellStyle name="Normal 5 7 2 3 2 3" xfId="1197" xr:uid="{FE6F09A4-8BE9-485F-BC61-E189E3ABA2BA}"/>
    <cellStyle name="Normal 5 7 2 3 2 4" xfId="1198" xr:uid="{DABFAA3F-52DD-46B9-8FD8-338DE71933D7}"/>
    <cellStyle name="Normal 5 7 2 3 3" xfId="1199" xr:uid="{335029E1-2D05-4B25-A05B-0C9B656F142C}"/>
    <cellStyle name="Normal 5 7 2 3 4" xfId="1200" xr:uid="{DAF47FBD-9B9D-4B6D-B9FB-243CC90F8040}"/>
    <cellStyle name="Normal 5 7 2 3 5" xfId="1201" xr:uid="{F4EB4560-ADBB-4C66-B1D6-2D150888F678}"/>
    <cellStyle name="Normal 5 7 2 4" xfId="1202" xr:uid="{B908437A-6123-4458-A242-FA486769E80B}"/>
    <cellStyle name="Normal 5 7 2 4 2" xfId="1203" xr:uid="{E3DAD186-AA8A-4BCE-85C6-987FCE19C024}"/>
    <cellStyle name="Normal 5 7 2 4 3" xfId="1204" xr:uid="{E6A9BC1B-B4DE-417E-9A92-F79F57326655}"/>
    <cellStyle name="Normal 5 7 2 4 4" xfId="1205" xr:uid="{845992D5-304A-475D-A34F-37292E71C47D}"/>
    <cellStyle name="Normal 5 7 2 5" xfId="1206" xr:uid="{9147938B-C517-4C1B-A07E-3A9BAFEE02FE}"/>
    <cellStyle name="Normal 5 7 2 5 2" xfId="1207" xr:uid="{E103D5FC-FABF-466B-A393-1A3F482D42E3}"/>
    <cellStyle name="Normal 5 7 2 5 3" xfId="1208" xr:uid="{C246489F-FC02-4F10-A080-87CD6C8A5F69}"/>
    <cellStyle name="Normal 5 7 2 5 4" xfId="1209" xr:uid="{1E8DA684-D3AD-4CB6-B18B-B5A6D6C27243}"/>
    <cellStyle name="Normal 5 7 2 6" xfId="1210" xr:uid="{57EE0135-462C-408F-B2EF-F4B0D77338A9}"/>
    <cellStyle name="Normal 5 7 2 7" xfId="1211" xr:uid="{2F5CD2FF-0AB2-4AA8-8651-523B855655CF}"/>
    <cellStyle name="Normal 5 7 2 8" xfId="1212" xr:uid="{F543D6B9-A72C-494D-9EFF-4AD5491C53B8}"/>
    <cellStyle name="Normal 5 7 3" xfId="1213" xr:uid="{15972E05-FD63-4CDC-9C33-139F727E4AEB}"/>
    <cellStyle name="Normal 5 7 3 2" xfId="1214" xr:uid="{DC35AA73-B9F4-4E9A-81BC-DA7788F32E0F}"/>
    <cellStyle name="Normal 5 7 3 2 2" xfId="1215" xr:uid="{9D774ACA-A094-4E15-B674-341BB87FD669}"/>
    <cellStyle name="Normal 5 7 3 2 3" xfId="1216" xr:uid="{9DE94E7A-3C4E-4FE0-A0A0-EFA4A4EEEF8E}"/>
    <cellStyle name="Normal 5 7 3 2 4" xfId="1217" xr:uid="{1F87D167-88AE-475D-A90D-5B05ACAE91FB}"/>
    <cellStyle name="Normal 5 7 3 3" xfId="1218" xr:uid="{DED3370B-1744-4127-AAC2-B48ED140F918}"/>
    <cellStyle name="Normal 5 7 3 3 2" xfId="1219" xr:uid="{BF7712A3-0383-4CBE-9DCE-801057E75815}"/>
    <cellStyle name="Normal 5 7 3 3 3" xfId="1220" xr:uid="{3CDC0B20-85BE-4269-895E-1A6BBFB709AC}"/>
    <cellStyle name="Normal 5 7 3 3 4" xfId="1221" xr:uid="{34F104ED-4DD6-4F23-82B7-25FA9AE0AA83}"/>
    <cellStyle name="Normal 5 7 3 4" xfId="1222" xr:uid="{669A4BD0-BFF2-4478-8957-94B9A5019764}"/>
    <cellStyle name="Normal 5 7 3 5" xfId="1223" xr:uid="{F447A4C0-3756-43B7-B9AA-889793A249D0}"/>
    <cellStyle name="Normal 5 7 3 6" xfId="1224" xr:uid="{E26A315E-12B3-4544-B228-C6F33B243DE6}"/>
    <cellStyle name="Normal 5 7 4" xfId="1225" xr:uid="{8493C963-5122-4013-946F-866C7BE6EA47}"/>
    <cellStyle name="Normal 5 7 4 2" xfId="1226" xr:uid="{926D1CE6-658D-4241-BA14-F146F0D6B547}"/>
    <cellStyle name="Normal 5 7 4 2 2" xfId="1227" xr:uid="{25CF06CB-FDBC-4B68-B66B-FD4265AB6BB1}"/>
    <cellStyle name="Normal 5 7 4 2 3" xfId="1228" xr:uid="{438F800A-1AC1-4392-A064-5110722A4A2F}"/>
    <cellStyle name="Normal 5 7 4 2 4" xfId="1229" xr:uid="{3172F3FC-9D05-48A7-895B-2E31AB842725}"/>
    <cellStyle name="Normal 5 7 4 3" xfId="1230" xr:uid="{C6740041-EB53-421F-BEC2-309A5FFEC7EE}"/>
    <cellStyle name="Normal 5 7 4 4" xfId="1231" xr:uid="{AA72BE46-7474-4B0F-9B14-F9B30E7B814F}"/>
    <cellStyle name="Normal 5 7 4 5" xfId="1232" xr:uid="{065DDCDD-45CF-42CA-B1D8-6188B89BC49A}"/>
    <cellStyle name="Normal 5 7 5" xfId="1233" xr:uid="{B74A8C7C-4F58-408A-B4CC-D401CE84562B}"/>
    <cellStyle name="Normal 5 7 5 2" xfId="1234" xr:uid="{82FDD5AA-A75A-42FF-A883-84C529B63E87}"/>
    <cellStyle name="Normal 5 7 5 3" xfId="1235" xr:uid="{E0FB718A-0A09-4C80-9E3D-02DC04BDF637}"/>
    <cellStyle name="Normal 5 7 5 4" xfId="1236" xr:uid="{7EEC6091-A7A7-401C-A1B9-4BC248C1E004}"/>
    <cellStyle name="Normal 5 7 6" xfId="1237" xr:uid="{55DD0621-8384-4420-B9EA-F44BCFD62056}"/>
    <cellStyle name="Normal 5 7 6 2" xfId="1238" xr:uid="{F962A8F4-4F23-4D34-ADC7-14B33B394823}"/>
    <cellStyle name="Normal 5 7 6 3" xfId="1239" xr:uid="{C190AF31-574D-4DAF-9E71-2E0A81209FC4}"/>
    <cellStyle name="Normal 5 7 6 4" xfId="1240" xr:uid="{F2C3378D-4318-40EA-A1C1-5DAC46B9FD8F}"/>
    <cellStyle name="Normal 5 7 7" xfId="1241" xr:uid="{EAA85798-FA93-459D-A54E-7467D3EDDEB3}"/>
    <cellStyle name="Normal 5 7 8" xfId="1242" xr:uid="{D44C3A0D-127D-4A40-B222-4F589F71DE00}"/>
    <cellStyle name="Normal 5 7 9" xfId="1243" xr:uid="{E4FC285E-2DB2-42B8-A08A-CD1669EE4380}"/>
    <cellStyle name="Normal 5 8" xfId="1244" xr:uid="{BE244027-D02A-41DF-BB87-2F22CEE70706}"/>
    <cellStyle name="Normal 5 8 2" xfId="1245" xr:uid="{66DE7339-B434-40AC-A6BF-600F49CBB254}"/>
    <cellStyle name="Normal 5 8 2 2" xfId="1246" xr:uid="{81CD44A8-2372-442D-9D7A-5E2D732D21FA}"/>
    <cellStyle name="Normal 5 8 2 2 2" xfId="1247" xr:uid="{61FB28F7-55E5-4458-A7E4-CCB4276D5F15}"/>
    <cellStyle name="Normal 5 8 2 2 2 2" xfId="3922" xr:uid="{3B156AF9-A42D-4509-91AA-0AD27AFF2DD8}"/>
    <cellStyle name="Normal 5 8 2 2 3" xfId="1248" xr:uid="{EE8B9E68-A5C0-476A-A5E9-87F3E62B4301}"/>
    <cellStyle name="Normal 5 8 2 2 3 2" xfId="6577" xr:uid="{88E1F1B3-A8EA-4294-BD6F-D79E39786864}"/>
    <cellStyle name="Normal 5 8 2 2 4" xfId="1249" xr:uid="{B65B56DD-10AC-44D4-86A5-6FF3C889CA75}"/>
    <cellStyle name="Normal 5 8 2 3" xfId="1250" xr:uid="{6463FD7D-B080-407E-A386-7794E258F31A}"/>
    <cellStyle name="Normal 5 8 2 3 2" xfId="1251" xr:uid="{08AFED21-270D-4439-9B56-6B9A2284C69F}"/>
    <cellStyle name="Normal 5 8 2 3 3" xfId="1252" xr:uid="{38C8B775-1576-4509-8E4C-16872A89C335}"/>
    <cellStyle name="Normal 5 8 2 3 4" xfId="1253" xr:uid="{484E9218-7AF7-48D9-9E87-EE17EC22AA82}"/>
    <cellStyle name="Normal 5 8 2 4" xfId="1254" xr:uid="{311B5127-5705-4A60-BF3D-6D47961621CE}"/>
    <cellStyle name="Normal 5 8 2 4 2" xfId="6578" xr:uid="{FE6B55F6-3CD7-4691-BED0-8898255F0DEB}"/>
    <cellStyle name="Normal 5 8 2 5" xfId="1255" xr:uid="{21D62505-19C7-425F-90CF-0B7D1D15B5D1}"/>
    <cellStyle name="Normal 5 8 2 6" xfId="1256" xr:uid="{E2DA44FA-5376-47DC-823B-D1A261A63C3F}"/>
    <cellStyle name="Normal 5 8 3" xfId="1257" xr:uid="{C466D23E-729E-436B-AD2B-CCDF503BCE12}"/>
    <cellStyle name="Normal 5 8 3 2" xfId="1258" xr:uid="{4BCC81A3-BDE4-438E-968D-C574DE137C0A}"/>
    <cellStyle name="Normal 5 8 3 2 2" xfId="1259" xr:uid="{0D8D27B9-A9C9-4719-8ADF-62F2DF77148E}"/>
    <cellStyle name="Normal 5 8 3 2 3" xfId="1260" xr:uid="{70258EC0-8F07-4154-9D25-A9F2C24A767C}"/>
    <cellStyle name="Normal 5 8 3 2 4" xfId="1261" xr:uid="{5A1F5E12-EB19-4C4C-89C2-6F13121C6E4F}"/>
    <cellStyle name="Normal 5 8 3 3" xfId="1262" xr:uid="{67163123-74E0-4F0E-A5F5-82328365D651}"/>
    <cellStyle name="Normal 5 8 3 3 2" xfId="6579" xr:uid="{87940FB3-FCEB-488E-8ADD-54D3603140D1}"/>
    <cellStyle name="Normal 5 8 3 4" xfId="1263" xr:uid="{ACF4F923-4932-4E6D-8064-4B1F7B143127}"/>
    <cellStyle name="Normal 5 8 3 5" xfId="1264" xr:uid="{1DE86849-6672-4FB0-8496-4C50DB4916EB}"/>
    <cellStyle name="Normal 5 8 4" xfId="1265" xr:uid="{9DB313C8-304B-4243-AEBC-69791F21136B}"/>
    <cellStyle name="Normal 5 8 4 2" xfId="1266" xr:uid="{1F5843AA-8AE0-416F-B032-5C950C211A2B}"/>
    <cellStyle name="Normal 5 8 4 3" xfId="1267" xr:uid="{32B8BC2B-D2B5-46C5-8FD5-CD63F554EA29}"/>
    <cellStyle name="Normal 5 8 4 4" xfId="1268" xr:uid="{7A0EDAF3-6728-49E2-AD3E-2C5FD2416AAF}"/>
    <cellStyle name="Normal 5 8 5" xfId="1269" xr:uid="{F6BF65A0-A4B4-4C27-A0AC-75E9A7926DAE}"/>
    <cellStyle name="Normal 5 8 5 2" xfId="1270" xr:uid="{A165DF8F-C49B-44EB-A0E5-92BDAEEFA0B5}"/>
    <cellStyle name="Normal 5 8 5 3" xfId="1271" xr:uid="{1EE404B7-3822-45C9-A93D-73A6F7F656C1}"/>
    <cellStyle name="Normal 5 8 5 4" xfId="1272" xr:uid="{20F63EC9-839A-479F-B9CB-AC42E97DD682}"/>
    <cellStyle name="Normal 5 8 6" xfId="1273" xr:uid="{DD771208-BC06-49F6-9404-76846D857A70}"/>
    <cellStyle name="Normal 5 8 7" xfId="1274" xr:uid="{3A3F8818-91B5-464B-966F-2EAC27F39F48}"/>
    <cellStyle name="Normal 5 8 8" xfId="1275" xr:uid="{920C16F6-CB80-463D-95F9-3F53C203E516}"/>
    <cellStyle name="Normal 5 9" xfId="1276" xr:uid="{E06B57A2-98D0-4819-A4B4-4518CCD2DE07}"/>
    <cellStyle name="Normal 5 9 2" xfId="1277" xr:uid="{2CDAA867-C41D-4657-B249-F3029DEA165D}"/>
    <cellStyle name="Normal 5 9 2 2" xfId="1278" xr:uid="{6D34F6B3-DBBE-432B-84A8-A6D2DB9AF8DD}"/>
    <cellStyle name="Normal 5 9 2 2 2" xfId="1279" xr:uid="{8C58C631-E58E-4BA9-946C-000BC5B6FC7C}"/>
    <cellStyle name="Normal 5 9 2 2 3" xfId="1280" xr:uid="{C81DE7D4-BC34-4F03-9DE7-380A8E594479}"/>
    <cellStyle name="Normal 5 9 2 2 4" xfId="1281" xr:uid="{DBB829B7-E92C-45AA-BE67-63CE0E1ECEA2}"/>
    <cellStyle name="Normal 5 9 2 3" xfId="1282" xr:uid="{1A1A9550-0E64-4395-8B7D-7010CD0A69E3}"/>
    <cellStyle name="Normal 5 9 2 3 2" xfId="6580" xr:uid="{31BF7A9F-4055-4860-AE0F-666626C98E99}"/>
    <cellStyle name="Normal 5 9 2 4" xfId="1283" xr:uid="{0CC70A68-F362-4628-91A0-1DFBF7DB4727}"/>
    <cellStyle name="Normal 5 9 2 5" xfId="1284" xr:uid="{55D350FC-496D-4658-A722-1CF81820CDDB}"/>
    <cellStyle name="Normal 5 9 3" xfId="1285" xr:uid="{CE5915A3-E1FD-46D0-B320-0339E2BF2CCE}"/>
    <cellStyle name="Normal 5 9 3 2" xfId="1286" xr:uid="{3A23BA67-FF6D-462A-84CE-1333B3A79CE5}"/>
    <cellStyle name="Normal 5 9 3 3" xfId="1287" xr:uid="{24F356D8-0766-4DD7-B62E-F6FF26CEBA56}"/>
    <cellStyle name="Normal 5 9 3 4" xfId="1288" xr:uid="{A5E563B9-97B9-44C1-99A3-740D1395B252}"/>
    <cellStyle name="Normal 5 9 4" xfId="1289" xr:uid="{FE84B74C-4733-4CC4-9E64-6C52D7952743}"/>
    <cellStyle name="Normal 5 9 4 2" xfId="1290" xr:uid="{CDBC7A66-4352-4124-8B47-493EA914F8BD}"/>
    <cellStyle name="Normal 5 9 4 3" xfId="1291" xr:uid="{343CDFE6-BB98-4DDF-ACD7-7CAE8A6F2CE7}"/>
    <cellStyle name="Normal 5 9 4 4" xfId="1292" xr:uid="{EB04EA6B-840C-4FAD-A60F-3D157BA97761}"/>
    <cellStyle name="Normal 5 9 5" xfId="1293" xr:uid="{54833141-0995-43AA-BAAB-1350625FBA31}"/>
    <cellStyle name="Normal 5 9 6" xfId="1294" xr:uid="{E7B80394-985F-4520-88EF-761154F9BE4F}"/>
    <cellStyle name="Normal 5 9 7" xfId="1295" xr:uid="{BA1D6F57-EC51-4A20-830C-13BECE5908B8}"/>
    <cellStyle name="Normal 6" xfId="73" xr:uid="{93D92917-190F-4C52-A3FB-A865E76BFD5B}"/>
    <cellStyle name="Normal 6 10" xfId="1296" xr:uid="{A3E8931B-0805-4F32-9D56-20DDE2A2B044}"/>
    <cellStyle name="Normal 6 10 2" xfId="1297" xr:uid="{6191DFD9-58C8-4BBD-8BE9-57AF335DBE41}"/>
    <cellStyle name="Normal 6 10 2 2" xfId="1298" xr:uid="{4F23DE6C-B6BA-44AE-8B7F-E88309B3C514}"/>
    <cellStyle name="Normal 6 10 2 2 2" xfId="4802" xr:uid="{F8D03D38-AB0A-403B-8AE0-A3D7058AAD74}"/>
    <cellStyle name="Normal 6 10 2 3" xfId="1299" xr:uid="{6125D83E-5E22-4799-9199-6969F750D9FC}"/>
    <cellStyle name="Normal 6 10 2 4" xfId="1300" xr:uid="{ED537A9D-765A-425B-A91C-521AEED9B0C7}"/>
    <cellStyle name="Normal 6 10 2 5" xfId="5518" xr:uid="{0609ED8A-5E37-4CDE-9190-B1F8267CF264}"/>
    <cellStyle name="Normal 6 10 3" xfId="1301" xr:uid="{D279622B-D97A-40F2-9588-140E4CF5898A}"/>
    <cellStyle name="Normal 6 10 4" xfId="1302" xr:uid="{64D268C1-E957-442B-92F4-40B118D4B8EF}"/>
    <cellStyle name="Normal 6 10 5" xfId="1303" xr:uid="{A42B5741-1631-4EA2-9FBC-63D7B278FF2D}"/>
    <cellStyle name="Normal 6 11" xfId="1304" xr:uid="{957CA3CA-3A5D-45C3-9ADA-E2D99C8FF3F0}"/>
    <cellStyle name="Normal 6 11 2" xfId="1305" xr:uid="{1D1A317A-FC6F-4649-9027-B941B7423DA7}"/>
    <cellStyle name="Normal 6 11 3" xfId="1306" xr:uid="{7D786496-95C9-4AB9-82C5-ED1ED7D3B151}"/>
    <cellStyle name="Normal 6 11 4" xfId="1307" xr:uid="{881B81F3-EEA4-4D57-AEF1-9688C3F27B02}"/>
    <cellStyle name="Normal 6 12" xfId="1308" xr:uid="{19D7C65C-E32A-49BD-A570-D03AAEBB1FBB}"/>
    <cellStyle name="Normal 6 12 2" xfId="1309" xr:uid="{37178A7D-3E4D-4F38-8FD9-989F541970FB}"/>
    <cellStyle name="Normal 6 12 3" xfId="1310" xr:uid="{32449FCD-237A-433A-88E0-A6F31BA5A2F5}"/>
    <cellStyle name="Normal 6 12 4" xfId="1311" xr:uid="{23EB735C-339E-4EE1-B7F2-56845AD1F811}"/>
    <cellStyle name="Normal 6 13" xfId="1312" xr:uid="{193EFA9F-B5B2-4C21-B519-9D428F59495E}"/>
    <cellStyle name="Normal 6 13 2" xfId="1313" xr:uid="{7C6936E5-F8CF-452E-A874-BEC49A5685F2}"/>
    <cellStyle name="Normal 6 13 3" xfId="3740" xr:uid="{3A49AEB0-A4A8-428D-85FE-F750ABCFC52E}"/>
    <cellStyle name="Normal 6 13 3 2" xfId="4562" xr:uid="{83642669-7C3A-4093-B30E-CF3D038A9C84}"/>
    <cellStyle name="Normal 6 13 4" xfId="4694" xr:uid="{A0F7D9D9-A93B-4C82-A3AD-0DADA6AD97FD}"/>
    <cellStyle name="Normal 6 13 5" xfId="5486" xr:uid="{517838B0-8542-4A5B-94EA-3A78B3A2B7CA}"/>
    <cellStyle name="Normal 6 14" xfId="1314" xr:uid="{FA3704D4-C202-484A-88F6-D11C0CAA77D3}"/>
    <cellStyle name="Normal 6 15" xfId="1315" xr:uid="{5EB5D04B-6949-4D66-A402-132DAE8453B7}"/>
    <cellStyle name="Normal 6 16" xfId="1316" xr:uid="{5BD556DF-6FE6-4D66-98D2-62C452366E6C}"/>
    <cellStyle name="Normal 6 2" xfId="74" xr:uid="{68A8CDEE-66FE-44BE-8446-D68313B5BE86}"/>
    <cellStyle name="Normal 6 2 2" xfId="3732" xr:uid="{50DC6B34-2750-4DB3-A19F-AA5F6DC26CAF}"/>
    <cellStyle name="Normal 6 2 2 2" xfId="4555" xr:uid="{199C05B2-938F-4E8D-BCDF-2A97B5EC9934}"/>
    <cellStyle name="Normal 6 2 2 2 2" xfId="5900" xr:uid="{1075D86C-5168-47AF-A004-4E3578B83662}"/>
    <cellStyle name="Normal 6 2 2 3" xfId="5734" xr:uid="{2BF54829-05D0-4E2D-92B6-5C6323BDB389}"/>
    <cellStyle name="Normal 6 2 3" xfId="4464" xr:uid="{86FE17E1-920E-4D9F-B3F4-7D43EA012B15}"/>
    <cellStyle name="Normal 6 2 3 2" xfId="5623" xr:uid="{9D3847C2-5145-4760-9FCE-297C8F246806}"/>
    <cellStyle name="Normal 6 2 3 2 2" xfId="5959" xr:uid="{1773BD1A-3CE9-4CB5-A401-1DA6C385EE73}"/>
    <cellStyle name="Normal 6 2 3 3" xfId="5792" xr:uid="{1D109305-BD12-4457-912A-43C304FA37E4}"/>
    <cellStyle name="Normal 6 2 4" xfId="5581" xr:uid="{8E871599-EB21-4B59-B759-D2D6263D179F}"/>
    <cellStyle name="Normal 6 2 4 2" xfId="5847" xr:uid="{274702F5-76EF-4A57-9459-17DC56A4466C}"/>
    <cellStyle name="Normal 6 2 5" xfId="5676" xr:uid="{319C149D-4EC1-494D-BE89-9E9B2D0843B1}"/>
    <cellStyle name="Normal 6 3" xfId="93" xr:uid="{2E04482C-3B39-40AC-849D-07DE1067EBBA}"/>
    <cellStyle name="Normal 6 3 10" xfId="1317" xr:uid="{271DAD33-1485-412E-9B0D-C66C3AA823A8}"/>
    <cellStyle name="Normal 6 3 11" xfId="1318" xr:uid="{63E76015-E926-49AC-A91E-B269BA78CFA1}"/>
    <cellStyle name="Normal 6 3 2" xfId="1319" xr:uid="{3503D17A-0282-4066-BB4F-5383B5682E46}"/>
    <cellStyle name="Normal 6 3 2 2" xfId="1320" xr:uid="{C3271C74-0472-44F6-B1B6-3651B5B958C5}"/>
    <cellStyle name="Normal 6 3 2 2 2" xfId="1321" xr:uid="{B4A79778-81CF-4275-A4FF-FD76F5C3644A}"/>
    <cellStyle name="Normal 6 3 2 2 2 2" xfId="1322" xr:uid="{A7FBBAE4-8082-4767-BACE-90A2BF6FAA8F}"/>
    <cellStyle name="Normal 6 3 2 2 2 2 2" xfId="1323" xr:uid="{CE586B0F-F5C3-4793-998B-3DC448E3600C}"/>
    <cellStyle name="Normal 6 3 2 2 2 2 2 2" xfId="3923" xr:uid="{C3FA21C4-1B1A-4BE6-AB15-63DC00C869BC}"/>
    <cellStyle name="Normal 6 3 2 2 2 2 2 2 2" xfId="3924" xr:uid="{6BF172B5-A301-4514-91DD-4C349C1B8860}"/>
    <cellStyle name="Normal 6 3 2 2 2 2 2 3" xfId="3925" xr:uid="{2EA933AD-A730-4336-B678-6023831B7ABB}"/>
    <cellStyle name="Normal 6 3 2 2 2 2 2 3 2" xfId="6581" xr:uid="{2F49752E-07B4-4322-BB8E-6BF46960CF3E}"/>
    <cellStyle name="Normal 6 3 2 2 2 2 2 4" xfId="6582" xr:uid="{B7A7548C-CB7A-4A11-A51C-470E20EAD7C5}"/>
    <cellStyle name="Normal 6 3 2 2 2 2 3" xfId="1324" xr:uid="{5E010594-E0CE-4543-A468-725F879FF08B}"/>
    <cellStyle name="Normal 6 3 2 2 2 2 3 2" xfId="3926" xr:uid="{FEEC7384-3FDE-4760-A338-6C43E36AFF28}"/>
    <cellStyle name="Normal 6 3 2 2 2 2 4" xfId="1325" xr:uid="{82B9D7B5-204F-474D-8293-3A651F6AD54E}"/>
    <cellStyle name="Normal 6 3 2 2 2 2 4 2" xfId="6583" xr:uid="{805DD055-8E3D-4F72-9CF7-636AB4813AEF}"/>
    <cellStyle name="Normal 6 3 2 2 2 2 5" xfId="6584" xr:uid="{0E93AA53-4EC9-4777-8B56-447E285F55F1}"/>
    <cellStyle name="Normal 6 3 2 2 2 3" xfId="1326" xr:uid="{F9BBCEA5-50BC-4075-B13A-7B498634EF50}"/>
    <cellStyle name="Normal 6 3 2 2 2 3 2" xfId="1327" xr:uid="{8A4B62C7-F864-4D32-BE6E-EB762B344114}"/>
    <cellStyle name="Normal 6 3 2 2 2 3 2 2" xfId="3927" xr:uid="{E3920C6F-C641-4568-94E9-041BE1DF3908}"/>
    <cellStyle name="Normal 6 3 2 2 2 3 3" xfId="1328" xr:uid="{0545646D-7EBA-46BD-A821-0B77481AD883}"/>
    <cellStyle name="Normal 6 3 2 2 2 3 3 2" xfId="6585" xr:uid="{E34B315A-D831-4FE2-AFC4-0A99E77F7F83}"/>
    <cellStyle name="Normal 6 3 2 2 2 3 4" xfId="1329" xr:uid="{71D70F4E-CA99-42F7-8AE7-780EA187A576}"/>
    <cellStyle name="Normal 6 3 2 2 2 4" xfId="1330" xr:uid="{E84FE71B-0A02-4EF9-8B11-75DF1212ABCA}"/>
    <cellStyle name="Normal 6 3 2 2 2 4 2" xfId="3928" xr:uid="{EBE56BC9-01FA-480A-8913-E4353FA1AB3F}"/>
    <cellStyle name="Normal 6 3 2 2 2 5" xfId="1331" xr:uid="{65D47477-2AB9-4F0F-88E3-2662A2A8B7C5}"/>
    <cellStyle name="Normal 6 3 2 2 2 5 2" xfId="6586" xr:uid="{EDB96969-B584-4B2A-BCF8-FF9E27EC952E}"/>
    <cellStyle name="Normal 6 3 2 2 2 6" xfId="1332" xr:uid="{8E48B268-E8CD-4ED5-B19C-66761B018634}"/>
    <cellStyle name="Normal 6 3 2 2 3" xfId="1333" xr:uid="{298AB482-2EA5-4FD9-887D-A234A1EB9E0E}"/>
    <cellStyle name="Normal 6 3 2 2 3 2" xfId="1334" xr:uid="{07702D58-DA15-4F33-BF79-97E12D3443A2}"/>
    <cellStyle name="Normal 6 3 2 2 3 2 2" xfId="1335" xr:uid="{D90A4FCE-30F7-490D-92EB-230954F91E63}"/>
    <cellStyle name="Normal 6 3 2 2 3 2 2 2" xfId="3929" xr:uid="{4B432082-CA20-4F83-9C97-A852A9AF924F}"/>
    <cellStyle name="Normal 6 3 2 2 3 2 2 2 2" xfId="3930" xr:uid="{3E765348-6EA9-4816-8EAE-98C37ABD0D79}"/>
    <cellStyle name="Normal 6 3 2 2 3 2 2 3" xfId="3931" xr:uid="{5B4EFE20-E455-4D47-96B9-1E99C435B105}"/>
    <cellStyle name="Normal 6 3 2 2 3 2 2 3 2" xfId="6587" xr:uid="{FCA88B4E-0987-4A61-B79D-6AF3DB815119}"/>
    <cellStyle name="Normal 6 3 2 2 3 2 2 4" xfId="6588" xr:uid="{69E1DB44-0366-4952-A3CA-1E3D6FC5288F}"/>
    <cellStyle name="Normal 6 3 2 2 3 2 3" xfId="1336" xr:uid="{22A9AF2D-162A-428F-A1DA-6B04EF96E1CF}"/>
    <cellStyle name="Normal 6 3 2 2 3 2 3 2" xfId="3932" xr:uid="{700A7380-F68E-4603-AFF4-65275267B4E2}"/>
    <cellStyle name="Normal 6 3 2 2 3 2 4" xfId="1337" xr:uid="{C68F5E3A-1406-4D8D-9413-516576109F9E}"/>
    <cellStyle name="Normal 6 3 2 2 3 2 4 2" xfId="6589" xr:uid="{E2D0CD77-3973-4168-A3CA-6B622AD558A7}"/>
    <cellStyle name="Normal 6 3 2 2 3 2 5" xfId="6590" xr:uid="{BFDC8E36-B4D0-4011-8919-CDD61462879C}"/>
    <cellStyle name="Normal 6 3 2 2 3 3" xfId="1338" xr:uid="{C760810A-8824-4120-8821-D3659DAAAA06}"/>
    <cellStyle name="Normal 6 3 2 2 3 3 2" xfId="3933" xr:uid="{4EBEF44B-05E5-4A11-9E94-692137152F80}"/>
    <cellStyle name="Normal 6 3 2 2 3 3 2 2" xfId="3934" xr:uid="{762E0E4F-C511-4946-860D-25FBA40B2E77}"/>
    <cellStyle name="Normal 6 3 2 2 3 3 3" xfId="3935" xr:uid="{1FB3646C-A784-4702-8B2E-01A037411220}"/>
    <cellStyle name="Normal 6 3 2 2 3 3 3 2" xfId="6591" xr:uid="{0C57C70A-F5B2-4714-A723-250F49E0D4CF}"/>
    <cellStyle name="Normal 6 3 2 2 3 3 4" xfId="6592" xr:uid="{D88E2CA1-3C78-4155-865E-21A96B50B177}"/>
    <cellStyle name="Normal 6 3 2 2 3 4" xfId="1339" xr:uid="{973CBB2B-1185-4675-8BBB-18B65323B127}"/>
    <cellStyle name="Normal 6 3 2 2 3 4 2" xfId="3936" xr:uid="{5295AAE2-202C-4138-87A5-1E320A852F3F}"/>
    <cellStyle name="Normal 6 3 2 2 3 5" xfId="1340" xr:uid="{C5693C58-EEA1-4056-B1AE-2C4E9CC3F8EA}"/>
    <cellStyle name="Normal 6 3 2 2 3 5 2" xfId="6593" xr:uid="{C5A4C569-A9D1-4D0D-8E58-36D9600F9626}"/>
    <cellStyle name="Normal 6 3 2 2 3 6" xfId="6594" xr:uid="{349ABFD6-98EF-4459-BD49-353A767E1263}"/>
    <cellStyle name="Normal 6 3 2 2 4" xfId="1341" xr:uid="{EAE6A043-10B5-4F32-9F4C-BB088A992717}"/>
    <cellStyle name="Normal 6 3 2 2 4 2" xfId="1342" xr:uid="{B86B2FE6-9B58-4BB9-9C4B-75366694EF12}"/>
    <cellStyle name="Normal 6 3 2 2 4 2 2" xfId="3937" xr:uid="{BC806582-A289-4125-8945-0A4CE385EC73}"/>
    <cellStyle name="Normal 6 3 2 2 4 2 2 2" xfId="3938" xr:uid="{B1231280-E6DC-465A-9282-46CEAA5196E2}"/>
    <cellStyle name="Normal 6 3 2 2 4 2 3" xfId="3939" xr:uid="{535DE85B-BDE4-47F5-9ACB-F41BFA634517}"/>
    <cellStyle name="Normal 6 3 2 2 4 2 3 2" xfId="6595" xr:uid="{4F9CC924-E355-4D92-9A90-F838F15C0109}"/>
    <cellStyle name="Normal 6 3 2 2 4 2 4" xfId="6596" xr:uid="{75B785D8-217C-4D2B-B662-DBB2FB4FB2EF}"/>
    <cellStyle name="Normal 6 3 2 2 4 3" xfId="1343" xr:uid="{61C90997-AD8E-4454-B781-7F3AFAE88EAA}"/>
    <cellStyle name="Normal 6 3 2 2 4 3 2" xfId="3940" xr:uid="{8F14E7D5-6D6F-4369-A928-E075BD7DC31C}"/>
    <cellStyle name="Normal 6 3 2 2 4 4" xfId="1344" xr:uid="{716DC8D4-8CC8-4132-858C-83E12E03D892}"/>
    <cellStyle name="Normal 6 3 2 2 4 4 2" xfId="6597" xr:uid="{A7ADD10F-F58A-4224-B8B3-FCDEA3D75394}"/>
    <cellStyle name="Normal 6 3 2 2 4 5" xfId="6598" xr:uid="{C533FDF1-7B05-48B1-84D5-54257166BD8D}"/>
    <cellStyle name="Normal 6 3 2 2 5" xfId="1345" xr:uid="{EB68F0A9-ACF0-40AF-83C2-5B6BBA97D87E}"/>
    <cellStyle name="Normal 6 3 2 2 5 2" xfId="1346" xr:uid="{396BC08D-2572-41C7-8831-A93CB4C3DA68}"/>
    <cellStyle name="Normal 6 3 2 2 5 2 2" xfId="3941" xr:uid="{8163EE52-A6BC-4B89-82F4-527142B1CD39}"/>
    <cellStyle name="Normal 6 3 2 2 5 3" xfId="1347" xr:uid="{EE4B6089-FC51-4606-B1D5-DDE4342C72D1}"/>
    <cellStyle name="Normal 6 3 2 2 5 3 2" xfId="6599" xr:uid="{4828427D-A5A7-4BF3-94DA-5CEAC655B05B}"/>
    <cellStyle name="Normal 6 3 2 2 5 4" xfId="1348" xr:uid="{58A30DFD-C845-4903-9442-F5E195D6C496}"/>
    <cellStyle name="Normal 6 3 2 2 6" xfId="1349" xr:uid="{D73EDED5-D9CD-40D2-8098-6612C6C87AFB}"/>
    <cellStyle name="Normal 6 3 2 2 6 2" xfId="3942" xr:uid="{8B331123-ECD1-47CC-928B-870B0B026025}"/>
    <cellStyle name="Normal 6 3 2 2 7" xfId="1350" xr:uid="{88D7F0C1-7410-4A1E-9BEA-A4400D05CCCD}"/>
    <cellStyle name="Normal 6 3 2 2 7 2" xfId="6600" xr:uid="{440716E1-7C95-4A1C-9725-287392A93D38}"/>
    <cellStyle name="Normal 6 3 2 2 8" xfId="1351" xr:uid="{A50C8B76-4326-4B17-9117-A084E2780065}"/>
    <cellStyle name="Normal 6 3 2 3" xfId="1352" xr:uid="{D44CFA57-F7B3-48E5-B4F4-8BF52BE5550C}"/>
    <cellStyle name="Normal 6 3 2 3 2" xfId="1353" xr:uid="{C0ACDA0B-5E43-429C-A05A-23B8E421B884}"/>
    <cellStyle name="Normal 6 3 2 3 2 2" xfId="1354" xr:uid="{E328BF17-9DAE-4CB2-9776-6B4472635005}"/>
    <cellStyle name="Normal 6 3 2 3 2 2 2" xfId="3943" xr:uid="{D303554A-BA1B-48BE-8096-D35129812EBA}"/>
    <cellStyle name="Normal 6 3 2 3 2 2 2 2" xfId="3944" xr:uid="{6E51D63C-C23C-453E-ADD9-0BA40F111721}"/>
    <cellStyle name="Normal 6 3 2 3 2 2 3" xfId="3945" xr:uid="{9DA17CB7-92C4-4499-971F-FE15573A6832}"/>
    <cellStyle name="Normal 6 3 2 3 2 2 3 2" xfId="6601" xr:uid="{15E0B06B-2837-4992-9369-D7234EF88918}"/>
    <cellStyle name="Normal 6 3 2 3 2 2 4" xfId="6602" xr:uid="{A005DC1C-B3DF-4CA4-97F0-4609C4FDECAD}"/>
    <cellStyle name="Normal 6 3 2 3 2 3" xfId="1355" xr:uid="{DECD00EF-1463-40B2-B59F-94F3601F05A5}"/>
    <cellStyle name="Normal 6 3 2 3 2 3 2" xfId="3946" xr:uid="{6069267E-EFEF-499D-8918-23BFB8FD9A52}"/>
    <cellStyle name="Normal 6 3 2 3 2 4" xfId="1356" xr:uid="{D9A02D6B-0237-4860-A0EE-2BA16A8B9A4A}"/>
    <cellStyle name="Normal 6 3 2 3 2 4 2" xfId="6603" xr:uid="{0F34E47F-EE58-4F8B-BB50-01B7433E55F8}"/>
    <cellStyle name="Normal 6 3 2 3 2 5" xfId="6604" xr:uid="{E757BA6B-9C69-4259-82D0-5AAEA714B30A}"/>
    <cellStyle name="Normal 6 3 2 3 3" xfId="1357" xr:uid="{D23EB842-6CA5-49C5-BA0D-5B4DC5A61C54}"/>
    <cellStyle name="Normal 6 3 2 3 3 2" xfId="1358" xr:uid="{02715EA1-2F6D-4F6B-95E8-DC3A746DC080}"/>
    <cellStyle name="Normal 6 3 2 3 3 2 2" xfId="3947" xr:uid="{2F221BF8-B028-40AA-B265-A762946758B6}"/>
    <cellStyle name="Normal 6 3 2 3 3 3" xfId="1359" xr:uid="{51BF5C42-0CE4-43EF-B9DE-A45A6B765DE5}"/>
    <cellStyle name="Normal 6 3 2 3 3 3 2" xfId="6605" xr:uid="{F27A583E-78AE-47F5-8B67-3FCC1B6627B8}"/>
    <cellStyle name="Normal 6 3 2 3 3 4" xfId="1360" xr:uid="{5B7C280B-C6B2-415B-B231-42D2EEFC6BCC}"/>
    <cellStyle name="Normal 6 3 2 3 4" xfId="1361" xr:uid="{BE575647-B201-4536-817C-404671CE2363}"/>
    <cellStyle name="Normal 6 3 2 3 4 2" xfId="3948" xr:uid="{EA6DEB33-71EE-4757-9623-E68FD790A0E6}"/>
    <cellStyle name="Normal 6 3 2 3 5" xfId="1362" xr:uid="{D791AC71-B6FB-4125-82FB-9022F5893D9A}"/>
    <cellStyle name="Normal 6 3 2 3 5 2" xfId="6606" xr:uid="{46FAE974-84E3-4C59-B650-9AA0E6044715}"/>
    <cellStyle name="Normal 6 3 2 3 6" xfId="1363" xr:uid="{27C0D1B6-50ED-4B44-9816-4A1A80D14C88}"/>
    <cellStyle name="Normal 6 3 2 4" xfId="1364" xr:uid="{2759AB69-B58E-4794-A100-F6E79129442F}"/>
    <cellStyle name="Normal 6 3 2 4 2" xfId="1365" xr:uid="{D854D4A5-D89E-4359-8EE6-5B5F5DFBBECA}"/>
    <cellStyle name="Normal 6 3 2 4 2 2" xfId="1366" xr:uid="{36F327C4-164C-4FE1-857A-E0397E60147A}"/>
    <cellStyle name="Normal 6 3 2 4 2 2 2" xfId="3949" xr:uid="{DC652B13-36E0-42B2-9038-BF2530DC2764}"/>
    <cellStyle name="Normal 6 3 2 4 2 2 2 2" xfId="3950" xr:uid="{2C1A2E91-9ED0-46F6-8C7D-84EC1D003123}"/>
    <cellStyle name="Normal 6 3 2 4 2 2 3" xfId="3951" xr:uid="{F19A51A1-FBBF-4D01-83FA-22607EB49509}"/>
    <cellStyle name="Normal 6 3 2 4 2 2 3 2" xfId="6607" xr:uid="{E0262FCB-F204-4456-AB3C-9C660607E175}"/>
    <cellStyle name="Normal 6 3 2 4 2 2 4" xfId="6608" xr:uid="{562319C9-0280-4635-8072-3E2BC605A55D}"/>
    <cellStyle name="Normal 6 3 2 4 2 3" xfId="1367" xr:uid="{F884E243-8B7F-48D2-BB08-FA229D3619EE}"/>
    <cellStyle name="Normal 6 3 2 4 2 3 2" xfId="3952" xr:uid="{44A1BABA-0D0E-4861-81E3-D0E8CBC205FC}"/>
    <cellStyle name="Normal 6 3 2 4 2 4" xfId="1368" xr:uid="{A73ECB59-56C3-469F-87C6-39D12E2FD23C}"/>
    <cellStyle name="Normal 6 3 2 4 2 4 2" xfId="6609" xr:uid="{8111B278-52BA-46A8-A86B-85F35F4AE551}"/>
    <cellStyle name="Normal 6 3 2 4 2 5" xfId="6610" xr:uid="{C9993967-5275-4E5C-8E69-18F6DBFEDFC2}"/>
    <cellStyle name="Normal 6 3 2 4 3" xfId="1369" xr:uid="{0FBED3D5-5710-40DF-A5E0-DAED776FA627}"/>
    <cellStyle name="Normal 6 3 2 4 3 2" xfId="3953" xr:uid="{915F841E-F7B8-4E30-9B04-760436C1B58A}"/>
    <cellStyle name="Normal 6 3 2 4 3 2 2" xfId="3954" xr:uid="{C5CBDB66-EF23-498F-AB0E-66456CA39424}"/>
    <cellStyle name="Normal 6 3 2 4 3 3" xfId="3955" xr:uid="{536E51B5-1CD1-4888-A6B8-499642D66B06}"/>
    <cellStyle name="Normal 6 3 2 4 3 3 2" xfId="6611" xr:uid="{DA9AA671-CB8E-4912-ACED-2BEE784ACB22}"/>
    <cellStyle name="Normal 6 3 2 4 3 4" xfId="6612" xr:uid="{BF657C44-685B-4A10-8DB4-A200BBB20C54}"/>
    <cellStyle name="Normal 6 3 2 4 4" xfId="1370" xr:uid="{8C2A2E6B-EC3A-4B98-8755-36095A747DAD}"/>
    <cellStyle name="Normal 6 3 2 4 4 2" xfId="3956" xr:uid="{61A211A7-A819-4B3D-9BA2-C3985D9D3D62}"/>
    <cellStyle name="Normal 6 3 2 4 5" xfId="1371" xr:uid="{0F3748E1-2124-438B-B236-589E9DF0322E}"/>
    <cellStyle name="Normal 6 3 2 4 5 2" xfId="6613" xr:uid="{6514D716-7E07-405B-B8A0-BC74F11109F5}"/>
    <cellStyle name="Normal 6 3 2 4 6" xfId="6614" xr:uid="{155F2EBB-5F9A-48D7-905A-41B2BDFB1C0D}"/>
    <cellStyle name="Normal 6 3 2 5" xfId="1372" xr:uid="{8DFB37F8-F903-416C-83EE-88838A7008DF}"/>
    <cellStyle name="Normal 6 3 2 5 2" xfId="1373" xr:uid="{5CC5FE23-60F4-49DD-913D-C97993650D02}"/>
    <cellStyle name="Normal 6 3 2 5 2 2" xfId="3957" xr:uid="{43146BE0-F18E-462F-9017-9B9654759EDB}"/>
    <cellStyle name="Normal 6 3 2 5 2 2 2" xfId="3958" xr:uid="{F65ED6DB-9D27-49D6-9B68-CB6BA49CCF23}"/>
    <cellStyle name="Normal 6 3 2 5 2 3" xfId="3959" xr:uid="{AB14C182-1C8F-4D6B-B2E3-47199498E930}"/>
    <cellStyle name="Normal 6 3 2 5 2 3 2" xfId="6615" xr:uid="{1625EF7E-C7CE-43BD-AFED-E298C7E10F93}"/>
    <cellStyle name="Normal 6 3 2 5 2 4" xfId="6616" xr:uid="{94DC5FAE-A6E9-47C5-BBDF-0CFCDE1F5E90}"/>
    <cellStyle name="Normal 6 3 2 5 3" xfId="1374" xr:uid="{DEB74E06-7A53-4160-8CC3-A3E5C537EE4D}"/>
    <cellStyle name="Normal 6 3 2 5 3 2" xfId="3960" xr:uid="{EEAD47A0-BAFE-4DE8-B1F7-58DC4C7A7B11}"/>
    <cellStyle name="Normal 6 3 2 5 4" xfId="1375" xr:uid="{4567E82D-21E3-4A2E-ABB9-80A437C168CB}"/>
    <cellStyle name="Normal 6 3 2 5 4 2" xfId="6617" xr:uid="{6CE640BA-AAF6-4F91-848B-A9C5BDC80179}"/>
    <cellStyle name="Normal 6 3 2 5 5" xfId="6618" xr:uid="{3C3FD298-4BCE-4512-8CA6-4367078FC05D}"/>
    <cellStyle name="Normal 6 3 2 6" xfId="1376" xr:uid="{BCFBF328-9745-499A-968F-5DC1B6B70ECC}"/>
    <cellStyle name="Normal 6 3 2 6 2" xfId="1377" xr:uid="{1A890398-0EF2-4FD9-B9C6-B4890648DAC8}"/>
    <cellStyle name="Normal 6 3 2 6 2 2" xfId="3961" xr:uid="{B2625C20-CDDE-43FC-8635-40F7FF79BA9D}"/>
    <cellStyle name="Normal 6 3 2 6 3" xfId="1378" xr:uid="{9CFD7EEF-5829-4580-A5B4-49CF3F68D8D9}"/>
    <cellStyle name="Normal 6 3 2 6 3 2" xfId="6619" xr:uid="{72328C89-1CC9-400F-9732-FFBA71535439}"/>
    <cellStyle name="Normal 6 3 2 6 4" xfId="1379" xr:uid="{9DE4CCC4-46E9-42F7-A20E-0A2D6F22018C}"/>
    <cellStyle name="Normal 6 3 2 7" xfId="1380" xr:uid="{C18FC87B-0639-453A-8AC2-B07643E0A3C8}"/>
    <cellStyle name="Normal 6 3 2 7 2" xfId="3962" xr:uid="{0D67EDC0-CE0D-4551-820D-734D59DF007B}"/>
    <cellStyle name="Normal 6 3 2 8" xfId="1381" xr:uid="{BF59BD2E-9659-4A90-BD4A-4A472500294C}"/>
    <cellStyle name="Normal 6 3 2 8 2" xfId="6620" xr:uid="{0D4B3DE1-8A9E-4A32-A0C2-4E8717AE4730}"/>
    <cellStyle name="Normal 6 3 2 9" xfId="1382" xr:uid="{293757CE-8B5E-48D9-BD1A-2048D5A172D2}"/>
    <cellStyle name="Normal 6 3 3" xfId="1383" xr:uid="{C1FA31BE-73DB-46C0-91C7-6FEBD70C90E8}"/>
    <cellStyle name="Normal 6 3 3 2" xfId="1384" xr:uid="{924CFADC-74DB-47A2-8A1C-D9D935DF3CBD}"/>
    <cellStyle name="Normal 6 3 3 2 2" xfId="1385" xr:uid="{B6001EC8-1C2F-4CD3-9E7A-52B06D1707A5}"/>
    <cellStyle name="Normal 6 3 3 2 2 2" xfId="1386" xr:uid="{EEF177EA-C86A-422F-8D6E-7A49D8A676ED}"/>
    <cellStyle name="Normal 6 3 3 2 2 2 2" xfId="3963" xr:uid="{7168733E-C71B-4B9D-A375-4A8A9BD87A33}"/>
    <cellStyle name="Normal 6 3 3 2 2 2 2 2" xfId="3964" xr:uid="{194B3AF3-4D8D-4A6C-8428-F11FBEDD2213}"/>
    <cellStyle name="Normal 6 3 3 2 2 2 3" xfId="3965" xr:uid="{62DE9EEE-6632-49B4-85F2-73F9D6E8B8B0}"/>
    <cellStyle name="Normal 6 3 3 2 2 2 3 2" xfId="6621" xr:uid="{DF6B9408-B725-43F4-BA8F-AC54A38688FA}"/>
    <cellStyle name="Normal 6 3 3 2 2 2 4" xfId="6622" xr:uid="{8E2591FC-9147-47A4-9C89-8834BE91FFAA}"/>
    <cellStyle name="Normal 6 3 3 2 2 3" xfId="1387" xr:uid="{1945112D-A5E1-49F1-B644-51F184772333}"/>
    <cellStyle name="Normal 6 3 3 2 2 3 2" xfId="3966" xr:uid="{B666878B-FCD1-4DB5-82FC-794B75E6817D}"/>
    <cellStyle name="Normal 6 3 3 2 2 4" xfId="1388" xr:uid="{45EDE028-6A32-4F4F-8D8C-7768BBDA40C0}"/>
    <cellStyle name="Normal 6 3 3 2 2 4 2" xfId="6623" xr:uid="{05CE5912-8A5B-4C5E-9516-7DB54D7EA75A}"/>
    <cellStyle name="Normal 6 3 3 2 2 5" xfId="6624" xr:uid="{9BB24EE5-9D76-4F04-85E6-2FC7F070E369}"/>
    <cellStyle name="Normal 6 3 3 2 3" xfId="1389" xr:uid="{B72F75D1-1884-4421-8B2D-353D1042C69C}"/>
    <cellStyle name="Normal 6 3 3 2 3 2" xfId="1390" xr:uid="{7E4E634A-4976-4F6E-AE80-B98EFF20A5CF}"/>
    <cellStyle name="Normal 6 3 3 2 3 2 2" xfId="3967" xr:uid="{92EF0D6F-9476-446A-918C-03D4204FDF20}"/>
    <cellStyle name="Normal 6 3 3 2 3 3" xfId="1391" xr:uid="{193EA8ED-D7A4-4E64-87B0-B6FE47B46241}"/>
    <cellStyle name="Normal 6 3 3 2 3 3 2" xfId="6625" xr:uid="{F432A552-9380-40E2-933F-2DB6C742A0F0}"/>
    <cellStyle name="Normal 6 3 3 2 3 4" xfId="1392" xr:uid="{E8323947-32F6-4C02-ADA8-2343D0BEADE5}"/>
    <cellStyle name="Normal 6 3 3 2 4" xfId="1393" xr:uid="{3A260D3B-C261-4884-9A66-4AD20655BE14}"/>
    <cellStyle name="Normal 6 3 3 2 4 2" xfId="3968" xr:uid="{FA4E4DF3-F01D-49BE-959B-0AF3A9C95FFC}"/>
    <cellStyle name="Normal 6 3 3 2 5" xfId="1394" xr:uid="{A76521BC-56BC-4CF8-8FA6-43C22EAC8B93}"/>
    <cellStyle name="Normal 6 3 3 2 5 2" xfId="6626" xr:uid="{A3D5B958-64F3-47AC-961A-DD56C78801E5}"/>
    <cellStyle name="Normal 6 3 3 2 6" xfId="1395" xr:uid="{7259F711-727F-4188-8EB6-7DEE234A9400}"/>
    <cellStyle name="Normal 6 3 3 3" xfId="1396" xr:uid="{98EA6374-7A52-443D-BA81-90428F11A102}"/>
    <cellStyle name="Normal 6 3 3 3 2" xfId="1397" xr:uid="{6014EAA6-7E02-46C4-AEFF-DFE268293C23}"/>
    <cellStyle name="Normal 6 3 3 3 2 2" xfId="1398" xr:uid="{4F527D3D-0262-4CC9-9D61-CC7EE483F967}"/>
    <cellStyle name="Normal 6 3 3 3 2 2 2" xfId="3969" xr:uid="{0ED7D722-481D-41C6-B5AD-10026A6058EB}"/>
    <cellStyle name="Normal 6 3 3 3 2 2 2 2" xfId="3970" xr:uid="{07D6F24C-1AFD-4996-8C0F-12A615584111}"/>
    <cellStyle name="Normal 6 3 3 3 2 2 3" xfId="3971" xr:uid="{1A24E8FF-3B45-46E9-A356-E1F12CEAFB8E}"/>
    <cellStyle name="Normal 6 3 3 3 2 2 3 2" xfId="6627" xr:uid="{81CA8EE6-1D5F-444A-9F59-73FEF0634BAA}"/>
    <cellStyle name="Normal 6 3 3 3 2 2 4" xfId="6628" xr:uid="{3CB398EF-1FFB-4AF3-89F0-8BF63B4D3CBF}"/>
    <cellStyle name="Normal 6 3 3 3 2 3" xfId="1399" xr:uid="{4B971D8D-6D70-4C06-93D7-5F59B99CAF0B}"/>
    <cellStyle name="Normal 6 3 3 3 2 3 2" xfId="3972" xr:uid="{5BEE5CBC-1B6F-4D16-8F1E-DB8B4A6F61D7}"/>
    <cellStyle name="Normal 6 3 3 3 2 4" xfId="1400" xr:uid="{86ECD692-A171-45C4-9226-32F16CE4D0DE}"/>
    <cellStyle name="Normal 6 3 3 3 2 4 2" xfId="6629" xr:uid="{AFFA81DC-28C8-499E-B07C-3D3111CA382B}"/>
    <cellStyle name="Normal 6 3 3 3 2 5" xfId="6630" xr:uid="{2562FA73-2B86-450E-875B-E3A6868911BD}"/>
    <cellStyle name="Normal 6 3 3 3 3" xfId="1401" xr:uid="{C0152A9B-34D8-4170-A07C-3AAD82EB6FE2}"/>
    <cellStyle name="Normal 6 3 3 3 3 2" xfId="3973" xr:uid="{D66C1830-778A-4D12-A125-F7254B5B38A3}"/>
    <cellStyle name="Normal 6 3 3 3 3 2 2" xfId="3974" xr:uid="{1E3EC5BA-C260-409C-907B-A9840E8F582E}"/>
    <cellStyle name="Normal 6 3 3 3 3 3" xfId="3975" xr:uid="{92A2FFE9-CE30-4C50-A517-74462FD38196}"/>
    <cellStyle name="Normal 6 3 3 3 3 3 2" xfId="6631" xr:uid="{0A2F3DBB-184A-4F5B-B51E-41B3FD028C6B}"/>
    <cellStyle name="Normal 6 3 3 3 3 4" xfId="6632" xr:uid="{2BBF8829-6DC3-43AE-8620-C85E92B92CD4}"/>
    <cellStyle name="Normal 6 3 3 3 4" xfId="1402" xr:uid="{8E8F0C5E-53A2-457F-9DC7-430410B9A5C0}"/>
    <cellStyle name="Normal 6 3 3 3 4 2" xfId="3976" xr:uid="{70844F33-A067-446B-B91C-34A82E88AF18}"/>
    <cellStyle name="Normal 6 3 3 3 5" xfId="1403" xr:uid="{F4140D03-423C-4067-AE6F-F57D4F858377}"/>
    <cellStyle name="Normal 6 3 3 3 5 2" xfId="6633" xr:uid="{C90F9E16-D53C-48C8-AEC0-E79C94E7AFC2}"/>
    <cellStyle name="Normal 6 3 3 3 6" xfId="6634" xr:uid="{82CBB010-7DC5-42E0-9F5B-B2DCC027744C}"/>
    <cellStyle name="Normal 6 3 3 4" xfId="1404" xr:uid="{26CD2A3D-7E8B-40BD-A320-CB1D35B4E8ED}"/>
    <cellStyle name="Normal 6 3 3 4 2" xfId="1405" xr:uid="{7EC903A7-E0B1-4CE4-A48F-C9D6E63F5709}"/>
    <cellStyle name="Normal 6 3 3 4 2 2" xfId="3977" xr:uid="{4F7E93BF-28FC-4F3B-AFFB-84FFFCD76135}"/>
    <cellStyle name="Normal 6 3 3 4 2 2 2" xfId="3978" xr:uid="{ADDEA6E6-9E1F-4935-A6CA-E35B04341DBB}"/>
    <cellStyle name="Normal 6 3 3 4 2 3" xfId="3979" xr:uid="{45D78FC3-04E7-4862-B57C-CB189D6595BA}"/>
    <cellStyle name="Normal 6 3 3 4 2 3 2" xfId="6635" xr:uid="{284D05DE-DCF2-4F56-898A-6DD0CA762131}"/>
    <cellStyle name="Normal 6 3 3 4 2 4" xfId="6636" xr:uid="{C0723F01-BDD6-436F-B481-4B9529DBAF55}"/>
    <cellStyle name="Normal 6 3 3 4 3" xfId="1406" xr:uid="{B2073816-229C-44BF-B07A-D94FDE4F7E61}"/>
    <cellStyle name="Normal 6 3 3 4 3 2" xfId="3980" xr:uid="{55F56817-A808-4EB3-8717-3B4CDDA25408}"/>
    <cellStyle name="Normal 6 3 3 4 4" xfId="1407" xr:uid="{CC4DF3CE-DF73-4A47-9BB8-435316612C13}"/>
    <cellStyle name="Normal 6 3 3 4 4 2" xfId="6637" xr:uid="{2992A871-F500-4D46-BD54-6DBDDFCFB3DC}"/>
    <cellStyle name="Normal 6 3 3 4 5" xfId="6638" xr:uid="{80B9775A-BC83-4BCC-8A24-B181762C8268}"/>
    <cellStyle name="Normal 6 3 3 5" xfId="1408" xr:uid="{179CC8E1-65FC-4714-B927-9D104DC03E6E}"/>
    <cellStyle name="Normal 6 3 3 5 2" xfId="1409" xr:uid="{1E4B6C57-6A9E-4A82-9C14-700746E95BE7}"/>
    <cellStyle name="Normal 6 3 3 5 2 2" xfId="3981" xr:uid="{53D4888E-CC66-4CBF-B219-B51AE807A6B3}"/>
    <cellStyle name="Normal 6 3 3 5 3" xfId="1410" xr:uid="{46888EED-F4D8-4289-B6F5-04D119B88BED}"/>
    <cellStyle name="Normal 6 3 3 5 3 2" xfId="6639" xr:uid="{61AF7A78-B7C6-4374-ABF6-C8654D782006}"/>
    <cellStyle name="Normal 6 3 3 5 4" xfId="1411" xr:uid="{6E6B9AE5-F596-4957-AEEA-5D16B3182DA7}"/>
    <cellStyle name="Normal 6 3 3 6" xfId="1412" xr:uid="{28E3D0BD-20F2-4FF0-A760-3F173A3856CC}"/>
    <cellStyle name="Normal 6 3 3 6 2" xfId="3982" xr:uid="{FCED1B91-C22E-4EFC-8706-6A7B6D5EE6D7}"/>
    <cellStyle name="Normal 6 3 3 7" xfId="1413" xr:uid="{F82CAE7B-B807-4715-9B8D-777F35860051}"/>
    <cellStyle name="Normal 6 3 3 7 2" xfId="6640" xr:uid="{4CF616C9-D22A-4F5D-AA1F-B37A006B67EF}"/>
    <cellStyle name="Normal 6 3 3 8" xfId="1414" xr:uid="{36871048-164B-4B31-95AB-41DFA84DE53E}"/>
    <cellStyle name="Normal 6 3 4" xfId="1415" xr:uid="{9479CAD3-C046-4E2A-BEBC-E3BD099C512D}"/>
    <cellStyle name="Normal 6 3 4 2" xfId="1416" xr:uid="{839A3348-F3CC-4524-88DE-6FD803347F0A}"/>
    <cellStyle name="Normal 6 3 4 2 2" xfId="1417" xr:uid="{A74DA89A-66FE-48F5-BDA1-CC466C6E94FB}"/>
    <cellStyle name="Normal 6 3 4 2 2 2" xfId="1418" xr:uid="{FEE8DD40-618D-4648-AEC3-6AFF986003F6}"/>
    <cellStyle name="Normal 6 3 4 2 2 2 2" xfId="3983" xr:uid="{322CE664-2BDB-4A6A-B0E9-2586A9CA59F1}"/>
    <cellStyle name="Normal 6 3 4 2 2 3" xfId="1419" xr:uid="{A3294BF4-3AA2-4AE9-860F-D48F135E5C12}"/>
    <cellStyle name="Normal 6 3 4 2 2 3 2" xfId="6641" xr:uid="{1AA20CA2-96FD-4601-9C51-3B6EC7538354}"/>
    <cellStyle name="Normal 6 3 4 2 2 4" xfId="1420" xr:uid="{88FFE159-593F-4402-974F-FFF61CB8D157}"/>
    <cellStyle name="Normal 6 3 4 2 3" xfId="1421" xr:uid="{A6B48B5E-A7C6-40FB-A4D8-C5E102DC98C0}"/>
    <cellStyle name="Normal 6 3 4 2 3 2" xfId="3984" xr:uid="{A9019700-DB58-409E-81E9-A92AA45F56E2}"/>
    <cellStyle name="Normal 6 3 4 2 4" xfId="1422" xr:uid="{8E23E524-B1AD-4788-AB8F-02C94AFE6F41}"/>
    <cellStyle name="Normal 6 3 4 2 4 2" xfId="6642" xr:uid="{650B06C1-563E-4F55-9E68-42DABA2121EE}"/>
    <cellStyle name="Normal 6 3 4 2 5" xfId="1423" xr:uid="{27C50BE5-AE05-48A5-98F3-7D5513D57207}"/>
    <cellStyle name="Normal 6 3 4 3" xfId="1424" xr:uid="{1E332DF1-9DB8-4CC8-A095-89F10D3A5B03}"/>
    <cellStyle name="Normal 6 3 4 3 2" xfId="1425" xr:uid="{5F0E8E66-9452-4EF5-9299-25FAEE5F4379}"/>
    <cellStyle name="Normal 6 3 4 3 2 2" xfId="3985" xr:uid="{021243D3-CA33-4B76-8C8B-E958DF12F361}"/>
    <cellStyle name="Normal 6 3 4 3 3" xfId="1426" xr:uid="{EF264585-9B26-41AF-9DA6-7438821A39FA}"/>
    <cellStyle name="Normal 6 3 4 3 3 2" xfId="6643" xr:uid="{7F84A0B6-3819-4B12-A4BF-C6EC052E388A}"/>
    <cellStyle name="Normal 6 3 4 3 4" xfId="1427" xr:uid="{D5355303-3855-4872-AB1F-03B791602C9D}"/>
    <cellStyle name="Normal 6 3 4 4" xfId="1428" xr:uid="{97773D85-DCCC-4221-BB35-2CED7E2F4D2D}"/>
    <cellStyle name="Normal 6 3 4 4 2" xfId="1429" xr:uid="{46A24948-8423-455A-BBAD-C3322B2DAA01}"/>
    <cellStyle name="Normal 6 3 4 4 3" xfId="1430" xr:uid="{BABB6A21-A29E-45F1-BB1B-602563E8422E}"/>
    <cellStyle name="Normal 6 3 4 4 4" xfId="1431" xr:uid="{E7289733-48F3-4103-A410-9BDD9BD62EE8}"/>
    <cellStyle name="Normal 6 3 4 5" xfId="1432" xr:uid="{44D971A6-FBE4-45C4-BEE0-92065251B41B}"/>
    <cellStyle name="Normal 6 3 4 5 2" xfId="6644" xr:uid="{FD7049EC-3F8C-4E03-A1AA-30C54A189F6A}"/>
    <cellStyle name="Normal 6 3 4 6" xfId="1433" xr:uid="{76B6EDB5-1084-4641-AAF4-5D0A4271D722}"/>
    <cellStyle name="Normal 6 3 4 7" xfId="1434" xr:uid="{A300E186-B39E-41B3-B82B-99F30AE7E1DA}"/>
    <cellStyle name="Normal 6 3 5" xfId="1435" xr:uid="{D01CF750-4D82-458F-9298-EEFAF4FB2278}"/>
    <cellStyle name="Normal 6 3 5 2" xfId="1436" xr:uid="{2CB1C625-BEE4-4CD0-94C9-A0325BB92A6E}"/>
    <cellStyle name="Normal 6 3 5 2 2" xfId="1437" xr:uid="{5C67D7F1-8DA8-4A91-89F2-90C2AC25068F}"/>
    <cellStyle name="Normal 6 3 5 2 2 2" xfId="3986" xr:uid="{2469B0A9-BEEF-45F3-87BB-4340200B5A63}"/>
    <cellStyle name="Normal 6 3 5 2 2 2 2" xfId="3987" xr:uid="{CCEBA0B1-F946-493E-AED0-8CC77D9536D7}"/>
    <cellStyle name="Normal 6 3 5 2 2 3" xfId="3988" xr:uid="{F721450E-403C-45F6-A139-EA601F9A3F03}"/>
    <cellStyle name="Normal 6 3 5 2 2 3 2" xfId="6645" xr:uid="{607A242C-18D7-49FE-A16C-A3B3C74CBBC4}"/>
    <cellStyle name="Normal 6 3 5 2 2 4" xfId="6646" xr:uid="{8E1AD84A-8044-4BCA-BBFA-0EA253359859}"/>
    <cellStyle name="Normal 6 3 5 2 3" xfId="1438" xr:uid="{94FCDAF3-A7FF-4231-B89A-A555D6865EEB}"/>
    <cellStyle name="Normal 6 3 5 2 3 2" xfId="3989" xr:uid="{E1ED3F0A-92EE-401D-B7D2-7A43FE2EE67D}"/>
    <cellStyle name="Normal 6 3 5 2 4" xfId="1439" xr:uid="{20A2F199-F15F-4B49-AEDC-BA7C5C73F584}"/>
    <cellStyle name="Normal 6 3 5 2 4 2" xfId="6647" xr:uid="{11E84B0B-64B4-44B6-A77D-4776C2F09A68}"/>
    <cellStyle name="Normal 6 3 5 2 5" xfId="6648" xr:uid="{F0A09EDE-7017-4DAE-AABA-B55EFE462F6C}"/>
    <cellStyle name="Normal 6 3 5 3" xfId="1440" xr:uid="{E8ACD8E9-04D2-490C-B40B-EBF577C027AD}"/>
    <cellStyle name="Normal 6 3 5 3 2" xfId="1441" xr:uid="{B89DAA89-5013-4348-A150-180A982B5A96}"/>
    <cellStyle name="Normal 6 3 5 3 2 2" xfId="3990" xr:uid="{CCCFD82A-CC0C-4640-8FC3-9BDCC5966BCC}"/>
    <cellStyle name="Normal 6 3 5 3 3" xfId="1442" xr:uid="{0C6B2622-FD06-4060-839D-C6F0E517D46A}"/>
    <cellStyle name="Normal 6 3 5 3 3 2" xfId="6649" xr:uid="{33CF991B-4BDD-4E44-A033-64467E677705}"/>
    <cellStyle name="Normal 6 3 5 3 4" xfId="1443" xr:uid="{223D8600-BCCD-47D4-96B6-8072F1EFB36C}"/>
    <cellStyle name="Normal 6 3 5 4" xfId="1444" xr:uid="{8B7487F6-046D-4DDD-A457-9B5142284E79}"/>
    <cellStyle name="Normal 6 3 5 4 2" xfId="3991" xr:uid="{7E6821B9-3E53-45D4-9525-8B8A21309424}"/>
    <cellStyle name="Normal 6 3 5 5" xfId="1445" xr:uid="{0BE31087-7DE7-4CD7-949A-65B62C8B38EA}"/>
    <cellStyle name="Normal 6 3 5 5 2" xfId="6650" xr:uid="{8E26785C-1004-4A0A-885C-CFEC93C85D5E}"/>
    <cellStyle name="Normal 6 3 5 6" xfId="1446" xr:uid="{9BF0E66B-7C7F-4F37-B69C-898F00745524}"/>
    <cellStyle name="Normal 6 3 6" xfId="1447" xr:uid="{458B120C-7069-4B07-AB29-0BDE2B48670B}"/>
    <cellStyle name="Normal 6 3 6 2" xfId="1448" xr:uid="{B896A89B-C876-4C9C-80FB-0A55E34F99E6}"/>
    <cellStyle name="Normal 6 3 6 2 2" xfId="1449" xr:uid="{B017AE56-4146-4AB3-B14C-0622A82B431A}"/>
    <cellStyle name="Normal 6 3 6 2 2 2" xfId="3992" xr:uid="{3EFDBA2A-3E84-4FB5-B42E-44D6514FD9C0}"/>
    <cellStyle name="Normal 6 3 6 2 3" xfId="1450" xr:uid="{36496C10-216B-4EBA-8AED-E732B780E4D7}"/>
    <cellStyle name="Normal 6 3 6 2 3 2" xfId="6651" xr:uid="{DA024DF0-12A9-4A6E-864B-AB0DA2BA62F7}"/>
    <cellStyle name="Normal 6 3 6 2 4" xfId="1451" xr:uid="{6BA61F6B-BC2D-420B-AD9E-F004D807DA90}"/>
    <cellStyle name="Normal 6 3 6 3" xfId="1452" xr:uid="{8B4F62F5-17E0-4292-A153-AAC835388590}"/>
    <cellStyle name="Normal 6 3 6 3 2" xfId="3993" xr:uid="{CCA596A2-F608-416A-B75F-AC1DEAD838F1}"/>
    <cellStyle name="Normal 6 3 6 4" xfId="1453" xr:uid="{7A2BF557-C216-4AF6-9792-FFA46B076529}"/>
    <cellStyle name="Normal 6 3 6 4 2" xfId="6652" xr:uid="{9D3C1AC0-8359-4C4C-9CF1-1D565DB0E346}"/>
    <cellStyle name="Normal 6 3 6 5" xfId="1454" xr:uid="{A94B142C-76D4-4412-8BEB-4789D6216F31}"/>
    <cellStyle name="Normal 6 3 7" xfId="1455" xr:uid="{072C2175-EBD2-46E6-964F-83FE0DDACE02}"/>
    <cellStyle name="Normal 6 3 7 2" xfId="1456" xr:uid="{AB1BCBE7-1578-4463-A614-4D7C927D5649}"/>
    <cellStyle name="Normal 6 3 7 2 2" xfId="3994" xr:uid="{89BA8F3A-1204-4392-B11D-58D22B2D198D}"/>
    <cellStyle name="Normal 6 3 7 3" xfId="1457" xr:uid="{8297A1AD-D15F-40AF-A12E-5717315106A9}"/>
    <cellStyle name="Normal 6 3 7 3 2" xfId="6653" xr:uid="{EEFBD350-9B44-40E3-85BF-9FA990A01CD3}"/>
    <cellStyle name="Normal 6 3 7 4" xfId="1458" xr:uid="{A4E280FE-ECB4-456F-A56D-A8DAD02DC84B}"/>
    <cellStyle name="Normal 6 3 7 5" xfId="5541" xr:uid="{6492F975-2956-4B0C-8458-9C05DFC2A8DD}"/>
    <cellStyle name="Normal 6 3 8" xfId="1459" xr:uid="{E77F384E-1748-4D46-B595-2B208C56CA36}"/>
    <cellStyle name="Normal 6 3 8 2" xfId="1460" xr:uid="{9FEB314E-36A1-406E-8564-1604D8716A28}"/>
    <cellStyle name="Normal 6 3 8 3" xfId="1461" xr:uid="{02B5CF09-466C-432B-B230-05BDFF2CEF03}"/>
    <cellStyle name="Normal 6 3 8 4" xfId="1462" xr:uid="{F0934083-BE51-436C-BBD7-5C6CCCF64D3E}"/>
    <cellStyle name="Normal 6 3 9" xfId="1463" xr:uid="{61979ABE-C4B0-4633-A7A4-762F903D0034}"/>
    <cellStyle name="Normal 6 3 9 2" xfId="4886" xr:uid="{A63724EC-7908-4E81-BB52-ED92563AA86C}"/>
    <cellStyle name="Normal 6 3 9 2 2" xfId="6654" xr:uid="{ADE1C061-76AB-4B8F-A16E-487EC03570BF}"/>
    <cellStyle name="Normal 6 4" xfId="1464" xr:uid="{2DF25EC5-1F7D-4BCB-85A8-C1EB8BCA1080}"/>
    <cellStyle name="Normal 6 4 10" xfId="1465" xr:uid="{1E3B40DD-D8AF-48FC-BC23-63602E64BAB7}"/>
    <cellStyle name="Normal 6 4 11" xfId="1466" xr:uid="{5A21480F-A5BB-433C-9F0E-0C1CEE0151D6}"/>
    <cellStyle name="Normal 6 4 2" xfId="1467" xr:uid="{D4D3E09E-375A-4C01-9E74-20E9F200018C}"/>
    <cellStyle name="Normal 6 4 2 2" xfId="1468" xr:uid="{C0599217-83C2-4B9B-ADD2-4135E3FEB4B7}"/>
    <cellStyle name="Normal 6 4 2 2 2" xfId="1469" xr:uid="{C8946852-FD70-4501-B8F0-EA3A242B24E0}"/>
    <cellStyle name="Normal 6 4 2 2 2 2" xfId="1470" xr:uid="{6A699C32-064C-4D0E-95D2-296C40CCFA25}"/>
    <cellStyle name="Normal 6 4 2 2 2 2 2" xfId="1471" xr:uid="{1DB58CD7-CB9D-4E1F-9B73-37A6656DB0A3}"/>
    <cellStyle name="Normal 6 4 2 2 2 2 2 2" xfId="3995" xr:uid="{D6B926FC-1CA9-4E01-BD2F-42B2DEA84053}"/>
    <cellStyle name="Normal 6 4 2 2 2 2 3" xfId="1472" xr:uid="{6FB918B1-E5E1-486C-ABD7-70D137599C10}"/>
    <cellStyle name="Normal 6 4 2 2 2 2 3 2" xfId="6655" xr:uid="{7153F6BD-BA0A-486E-AEEC-AC9FCE63CA4E}"/>
    <cellStyle name="Normal 6 4 2 2 2 2 4" xfId="1473" xr:uid="{2A6FCF7F-B75D-4A2A-A27B-AC3D2AF29C49}"/>
    <cellStyle name="Normal 6 4 2 2 2 3" xfId="1474" xr:uid="{C5505C81-3248-4F2D-92CB-10A5910057D6}"/>
    <cellStyle name="Normal 6 4 2 2 2 3 2" xfId="1475" xr:uid="{CE8515E2-AB72-496C-B7C0-BDAADDD89E9A}"/>
    <cellStyle name="Normal 6 4 2 2 2 3 3" xfId="1476" xr:uid="{C34349E6-1DAF-46E0-8DFA-8D31EA3C9B51}"/>
    <cellStyle name="Normal 6 4 2 2 2 3 4" xfId="1477" xr:uid="{BAAFF9A0-335F-4379-9084-8C00CE7B4607}"/>
    <cellStyle name="Normal 6 4 2 2 2 4" xfId="1478" xr:uid="{652FB9C7-5283-421F-B540-8A1E24D2A21A}"/>
    <cellStyle name="Normal 6 4 2 2 2 4 2" xfId="6656" xr:uid="{09A09B03-E355-4358-A1C4-B38536536F6E}"/>
    <cellStyle name="Normal 6 4 2 2 2 5" xfId="1479" xr:uid="{0E40A12D-1CF5-495A-B26A-0381CC63F368}"/>
    <cellStyle name="Normal 6 4 2 2 2 6" xfId="1480" xr:uid="{7C7089BC-5204-4F3B-B44B-025CB03584F0}"/>
    <cellStyle name="Normal 6 4 2 2 3" xfId="1481" xr:uid="{0E2175DE-7312-4B94-8981-05FBF0033B78}"/>
    <cellStyle name="Normal 6 4 2 2 3 2" xfId="1482" xr:uid="{ABBE0A17-A3E6-4617-A260-F1339D04205D}"/>
    <cellStyle name="Normal 6 4 2 2 3 2 2" xfId="1483" xr:uid="{9FEE1AA7-5683-4D30-89EF-3A60F7FA6BC4}"/>
    <cellStyle name="Normal 6 4 2 2 3 2 3" xfId="1484" xr:uid="{3A34E6FF-B34F-4E51-B4A1-8D123CE5A82D}"/>
    <cellStyle name="Normal 6 4 2 2 3 2 4" xfId="1485" xr:uid="{9031EF64-B70E-46A3-9546-1593E038D070}"/>
    <cellStyle name="Normal 6 4 2 2 3 3" xfId="1486" xr:uid="{16F920AE-47EB-424E-8392-DE8A15D377C0}"/>
    <cellStyle name="Normal 6 4 2 2 3 3 2" xfId="6657" xr:uid="{6785B5E7-2A55-415E-8F9C-3A5646A3A870}"/>
    <cellStyle name="Normal 6 4 2 2 3 4" xfId="1487" xr:uid="{A11457EF-9DE3-4323-9001-70CA3331DB29}"/>
    <cellStyle name="Normal 6 4 2 2 3 5" xfId="1488" xr:uid="{412CEFCD-F7DD-4439-BB2E-EF8F1077472C}"/>
    <cellStyle name="Normal 6 4 2 2 4" xfId="1489" xr:uid="{23ED2FC5-ABDD-441D-9EAD-6B5897D2F780}"/>
    <cellStyle name="Normal 6 4 2 2 4 2" xfId="1490" xr:uid="{38C92E0C-4AE6-49E8-9FE7-E8633DDB7C03}"/>
    <cellStyle name="Normal 6 4 2 2 4 3" xfId="1491" xr:uid="{F1752ACD-A7AE-412E-AEE7-B971EBB8D918}"/>
    <cellStyle name="Normal 6 4 2 2 4 4" xfId="1492" xr:uid="{5E40B52E-8DCF-4739-8302-B0BA5ABF9FA4}"/>
    <cellStyle name="Normal 6 4 2 2 5" xfId="1493" xr:uid="{18D5B80A-1ED7-4110-BA37-299EFF4CC9C2}"/>
    <cellStyle name="Normal 6 4 2 2 5 2" xfId="1494" xr:uid="{869BBAC5-CF14-4C49-9D03-E2A5CA425BC2}"/>
    <cellStyle name="Normal 6 4 2 2 5 3" xfId="1495" xr:uid="{6CB273A1-688D-411F-8353-79ACFF9D4199}"/>
    <cellStyle name="Normal 6 4 2 2 5 4" xfId="1496" xr:uid="{2A48BBF4-875D-48EB-A417-804FE97231A4}"/>
    <cellStyle name="Normal 6 4 2 2 6" xfId="1497" xr:uid="{F35AC1F1-E737-4889-8B38-29543545DABE}"/>
    <cellStyle name="Normal 6 4 2 2 7" xfId="1498" xr:uid="{06F12B0F-3A8C-447B-94DC-79C4178F658C}"/>
    <cellStyle name="Normal 6 4 2 2 8" xfId="1499" xr:uid="{F2FBFA6F-917F-4D29-A98A-6FCEBD175C74}"/>
    <cellStyle name="Normal 6 4 2 3" xfId="1500" xr:uid="{29448984-003C-4846-956A-433DFE2B0E6B}"/>
    <cellStyle name="Normal 6 4 2 3 2" xfId="1501" xr:uid="{619515BA-4B4D-458F-83EE-79EFBA9A5EE0}"/>
    <cellStyle name="Normal 6 4 2 3 2 2" xfId="1502" xr:uid="{AAD3E991-CCF1-4DAF-9A2B-CA3FBE292740}"/>
    <cellStyle name="Normal 6 4 2 3 2 2 2" xfId="3996" xr:uid="{31E278B8-8435-4CF6-9B3D-AFC16E3C293D}"/>
    <cellStyle name="Normal 6 4 2 3 2 2 2 2" xfId="3997" xr:uid="{BE512BFF-A16F-4B76-98ED-81D08DFC8E32}"/>
    <cellStyle name="Normal 6 4 2 3 2 2 3" xfId="3998" xr:uid="{298ECA95-5F63-4497-9DF1-63CE2F81AC08}"/>
    <cellStyle name="Normal 6 4 2 3 2 2 3 2" xfId="6658" xr:uid="{D237FE67-DF1A-4791-B81C-4C36D457EFFC}"/>
    <cellStyle name="Normal 6 4 2 3 2 2 4" xfId="6659" xr:uid="{B0DE9A44-CE51-461A-A505-6EE61CD26875}"/>
    <cellStyle name="Normal 6 4 2 3 2 3" xfId="1503" xr:uid="{8DB0224E-BF42-40FB-8C87-A83A2B0702AA}"/>
    <cellStyle name="Normal 6 4 2 3 2 3 2" xfId="3999" xr:uid="{CD441C5A-7127-4784-9318-D040E688CD4E}"/>
    <cellStyle name="Normal 6 4 2 3 2 4" xfId="1504" xr:uid="{2190B03D-B743-436A-A3CF-7F6271B8DCCC}"/>
    <cellStyle name="Normal 6 4 2 3 2 4 2" xfId="6660" xr:uid="{7A846348-A4DB-4835-99B0-A9DBBB3C5DD6}"/>
    <cellStyle name="Normal 6 4 2 3 2 5" xfId="6661" xr:uid="{D445E4FE-6964-4F9E-9436-B34FA051E96E}"/>
    <cellStyle name="Normal 6 4 2 3 3" xfId="1505" xr:uid="{E7C5C426-B7AE-4A76-A20B-28C208C26CD3}"/>
    <cellStyle name="Normal 6 4 2 3 3 2" xfId="1506" xr:uid="{6D417018-3692-4BEC-987F-F6F9E92B508F}"/>
    <cellStyle name="Normal 6 4 2 3 3 2 2" xfId="4000" xr:uid="{1595B75A-3F91-4DF5-8897-56765E27D471}"/>
    <cellStyle name="Normal 6 4 2 3 3 3" xfId="1507" xr:uid="{CE9118A0-F8DF-44EF-B2A5-2C1FF22F6D75}"/>
    <cellStyle name="Normal 6 4 2 3 3 3 2" xfId="6662" xr:uid="{B3521A11-C222-4CFD-9424-DEFC860E129C}"/>
    <cellStyle name="Normal 6 4 2 3 3 4" xfId="1508" xr:uid="{F5FA5874-F769-4EA8-8708-75355A0AB7FF}"/>
    <cellStyle name="Normal 6 4 2 3 4" xfId="1509" xr:uid="{1DA66150-3BD0-43CA-875F-914812D7BAF6}"/>
    <cellStyle name="Normal 6 4 2 3 4 2" xfId="4001" xr:uid="{4DB224D8-4F41-4569-9CA7-3550A1BF0003}"/>
    <cellStyle name="Normal 6 4 2 3 5" xfId="1510" xr:uid="{C7643126-78F9-4CCA-885C-74873162B774}"/>
    <cellStyle name="Normal 6 4 2 3 5 2" xfId="6663" xr:uid="{63379748-420A-4FFC-9481-32F9F3C8D009}"/>
    <cellStyle name="Normal 6 4 2 3 6" xfId="1511" xr:uid="{8C6654DA-ECC1-465F-B767-FE007351234C}"/>
    <cellStyle name="Normal 6 4 2 4" xfId="1512" xr:uid="{A3DDB5C9-37C1-4292-81CD-900E3A159924}"/>
    <cellStyle name="Normal 6 4 2 4 2" xfId="1513" xr:uid="{81696B86-F24A-4114-B170-822E28566EED}"/>
    <cellStyle name="Normal 6 4 2 4 2 2" xfId="1514" xr:uid="{C58168FC-E1A0-488A-84DC-5AFD7449A4A7}"/>
    <cellStyle name="Normal 6 4 2 4 2 2 2" xfId="4002" xr:uid="{D687FD9A-F7C5-42ED-B28B-F134C02AFCBB}"/>
    <cellStyle name="Normal 6 4 2 4 2 3" xfId="1515" xr:uid="{11BEBEF1-3B9A-4F35-AA61-7B954FF34DFC}"/>
    <cellStyle name="Normal 6 4 2 4 2 3 2" xfId="6664" xr:uid="{196A16C4-0CB3-4C06-A7D4-F50D6636685C}"/>
    <cellStyle name="Normal 6 4 2 4 2 4" xfId="1516" xr:uid="{23F33C24-90FC-474F-8B08-929A0B8C73AF}"/>
    <cellStyle name="Normal 6 4 2 4 3" xfId="1517" xr:uid="{2CB15F3B-9EE1-4F94-87BA-0E1343999BFE}"/>
    <cellStyle name="Normal 6 4 2 4 3 2" xfId="4003" xr:uid="{BD9FB649-273B-49F9-AF82-6581EFD41D04}"/>
    <cellStyle name="Normal 6 4 2 4 4" xfId="1518" xr:uid="{AF57DBD2-555E-4007-9E0F-8B3FE1ED0836}"/>
    <cellStyle name="Normal 6 4 2 4 4 2" xfId="6665" xr:uid="{48E444FE-505B-4BEF-A20D-FD6F093C7583}"/>
    <cellStyle name="Normal 6 4 2 4 5" xfId="1519" xr:uid="{5C0C3410-FC0F-4DE9-9CDA-20D7F1A88610}"/>
    <cellStyle name="Normal 6 4 2 5" xfId="1520" xr:uid="{8DFA4C84-5282-44DF-89BF-CBD1F73F25AE}"/>
    <cellStyle name="Normal 6 4 2 5 2" xfId="1521" xr:uid="{73DF0BA7-1717-4022-ABB7-B1A3515F8C6A}"/>
    <cellStyle name="Normal 6 4 2 5 2 2" xfId="4004" xr:uid="{71D36427-AA43-40A9-9ED5-FCA0F9B1EA33}"/>
    <cellStyle name="Normal 6 4 2 5 3" xfId="1522" xr:uid="{3C436E26-945C-4E6E-8762-2C13C2D88FE7}"/>
    <cellStyle name="Normal 6 4 2 5 3 2" xfId="6666" xr:uid="{48336C0C-0935-40D9-AD0D-60A8025BC5F0}"/>
    <cellStyle name="Normal 6 4 2 5 4" xfId="1523" xr:uid="{08A28E51-F711-4DA0-A73F-635F8B1BD1B4}"/>
    <cellStyle name="Normal 6 4 2 6" xfId="1524" xr:uid="{3F0A81BF-3484-4E4C-9451-BDB37A9A28F6}"/>
    <cellStyle name="Normal 6 4 2 6 2" xfId="1525" xr:uid="{2C13D67E-8D9D-4B66-A210-54D4DF682D00}"/>
    <cellStyle name="Normal 6 4 2 6 3" xfId="1526" xr:uid="{86DBD732-10AA-4EDC-AD07-EAA5B2AB4091}"/>
    <cellStyle name="Normal 6 4 2 6 4" xfId="1527" xr:uid="{773E6758-70BE-44E5-98E4-2A923D20B516}"/>
    <cellStyle name="Normal 6 4 2 7" xfId="1528" xr:uid="{5EACD016-B3E5-4F53-90CA-80B25762AC36}"/>
    <cellStyle name="Normal 6 4 2 7 2" xfId="6667" xr:uid="{2AEC2855-158D-4FE2-9978-2978D5B19C5C}"/>
    <cellStyle name="Normal 6 4 2 8" xfId="1529" xr:uid="{5EAEEB03-5D37-4AE8-B1D9-D555400A28F9}"/>
    <cellStyle name="Normal 6 4 2 9" xfId="1530" xr:uid="{7E815EAD-F5B9-4D54-B18D-C1887EDF60E8}"/>
    <cellStyle name="Normal 6 4 3" xfId="1531" xr:uid="{27933F73-036F-4DA9-837E-3B9B2E0100BE}"/>
    <cellStyle name="Normal 6 4 3 2" xfId="1532" xr:uid="{614F9E6D-DF24-44A8-AC8E-BB74DE654377}"/>
    <cellStyle name="Normal 6 4 3 2 2" xfId="1533" xr:uid="{D15C0C13-DA43-4D4A-B39E-2BD739AC971B}"/>
    <cellStyle name="Normal 6 4 3 2 2 2" xfId="1534" xr:uid="{9829B3E2-4503-48F4-A281-A5008A9E885D}"/>
    <cellStyle name="Normal 6 4 3 2 2 2 2" xfId="4005" xr:uid="{63305523-6050-4991-9F96-B36EB13DA4DF}"/>
    <cellStyle name="Normal 6 4 3 2 2 2 2 2" xfId="4729" xr:uid="{1F147402-7BA9-4D75-9E15-C61D80DE747C}"/>
    <cellStyle name="Normal 6 4 3 2 2 2 3" xfId="4730" xr:uid="{B568CD2A-A0DC-4123-A38B-BBDEA8FA876E}"/>
    <cellStyle name="Normal 6 4 3 2 2 3" xfId="1535" xr:uid="{D925441B-8ACF-4383-8875-B7A1050F65CD}"/>
    <cellStyle name="Normal 6 4 3 2 2 3 2" xfId="4731" xr:uid="{C5276306-31A7-4AF6-B37C-92E6700DBFD3}"/>
    <cellStyle name="Normal 6 4 3 2 2 4" xfId="1536" xr:uid="{DEF92685-7844-43C7-8F04-6A8A2A33FE2E}"/>
    <cellStyle name="Normal 6 4 3 2 3" xfId="1537" xr:uid="{8FD182C6-9836-4C6B-B352-2598F3D5A1FA}"/>
    <cellStyle name="Normal 6 4 3 2 3 2" xfId="1538" xr:uid="{7795D976-2206-4B9C-A434-E07276E7B84F}"/>
    <cellStyle name="Normal 6 4 3 2 3 2 2" xfId="4732" xr:uid="{107E16FF-8947-420F-ADFC-97B8AA051CCD}"/>
    <cellStyle name="Normal 6 4 3 2 3 3" xfId="1539" xr:uid="{2ED74118-00EE-4B54-86FC-938A546A3640}"/>
    <cellStyle name="Normal 6 4 3 2 3 4" xfId="1540" xr:uid="{297D9067-CCE0-4B85-B2AE-D0F6B5CCF351}"/>
    <cellStyle name="Normal 6 4 3 2 4" xfId="1541" xr:uid="{FB76FF03-5DED-4DCF-A925-C84DF98E11DA}"/>
    <cellStyle name="Normal 6 4 3 2 4 2" xfId="4733" xr:uid="{C3059707-6C10-4E83-A5E0-8307509B714A}"/>
    <cellStyle name="Normal 6 4 3 2 5" xfId="1542" xr:uid="{5AE15CDA-2635-4938-BD0F-7B97757FA699}"/>
    <cellStyle name="Normal 6 4 3 2 6" xfId="1543" xr:uid="{D8C2226A-43A8-4892-B655-DAD38D72CBC7}"/>
    <cellStyle name="Normal 6 4 3 3" xfId="1544" xr:uid="{24A353E3-2E42-4852-A111-EA95FE8B10D7}"/>
    <cellStyle name="Normal 6 4 3 3 2" xfId="1545" xr:uid="{964AEE42-4759-4EB5-BAEA-6B4152C17D75}"/>
    <cellStyle name="Normal 6 4 3 3 2 2" xfId="1546" xr:uid="{040C161A-94E7-4954-97CB-E82C979E26B0}"/>
    <cellStyle name="Normal 6 4 3 3 2 2 2" xfId="4734" xr:uid="{347E25B2-C0DE-439E-AD9A-E61DCFEA3802}"/>
    <cellStyle name="Normal 6 4 3 3 2 3" xfId="1547" xr:uid="{059B30A7-BB6C-4E12-8035-039D589D6D3E}"/>
    <cellStyle name="Normal 6 4 3 3 2 4" xfId="1548" xr:uid="{765CF578-100E-4FFB-A8C2-42A90C786578}"/>
    <cellStyle name="Normal 6 4 3 3 3" xfId="1549" xr:uid="{6C075094-7548-4712-AD3A-0451F438AACB}"/>
    <cellStyle name="Normal 6 4 3 3 3 2" xfId="4735" xr:uid="{FBBA049C-61E7-4944-A1A7-ED93284DD9FE}"/>
    <cellStyle name="Normal 6 4 3 3 4" xfId="1550" xr:uid="{C2FECDEE-C445-478E-95F8-FF06CE59B008}"/>
    <cellStyle name="Normal 6 4 3 3 5" xfId="1551" xr:uid="{0852822E-FA25-4DD6-AD9E-8EAA7946A0EA}"/>
    <cellStyle name="Normal 6 4 3 4" xfId="1552" xr:uid="{1141CCA6-CFDA-42FF-BC40-FFC082ED09D7}"/>
    <cellStyle name="Normal 6 4 3 4 2" xfId="1553" xr:uid="{B105DFE7-7E90-4619-BB3E-DC6E9BBD4E87}"/>
    <cellStyle name="Normal 6 4 3 4 2 2" xfId="4736" xr:uid="{6A69A006-67F1-4C8B-ABE4-2891B572C076}"/>
    <cellStyle name="Normal 6 4 3 4 3" xfId="1554" xr:uid="{5D3EE659-521E-400C-A646-5E439390EB0D}"/>
    <cellStyle name="Normal 6 4 3 4 4" xfId="1555" xr:uid="{FA57ABCE-1D70-4EC5-8064-E6C5716DB392}"/>
    <cellStyle name="Normal 6 4 3 5" xfId="1556" xr:uid="{78CA05BA-2354-4814-B8AB-7910D5E19D3A}"/>
    <cellStyle name="Normal 6 4 3 5 2" xfId="1557" xr:uid="{2244FB4C-C237-48D5-86F7-13FF60C86B30}"/>
    <cellStyle name="Normal 6 4 3 5 3" xfId="1558" xr:uid="{293EAC64-1E92-44ED-A942-CCDDAB66B1F1}"/>
    <cellStyle name="Normal 6 4 3 5 4" xfId="1559" xr:uid="{3BE8B185-141A-4A96-AB0F-B348CE91A373}"/>
    <cellStyle name="Normal 6 4 3 6" xfId="1560" xr:uid="{9546D1D4-AF1A-4D58-A4FE-FBC88AD0B8DF}"/>
    <cellStyle name="Normal 6 4 3 7" xfId="1561" xr:uid="{C4A80B99-5096-49D0-A5EE-7C16888A3E95}"/>
    <cellStyle name="Normal 6 4 3 8" xfId="1562" xr:uid="{E817E617-F381-4C09-A896-E19752D9E309}"/>
    <cellStyle name="Normal 6 4 4" xfId="1563" xr:uid="{5B788824-25B9-4EC6-AD84-B5EFE7115B13}"/>
    <cellStyle name="Normal 6 4 4 2" xfId="1564" xr:uid="{5BE7A0D6-8B99-482D-B154-F8904E1623E1}"/>
    <cellStyle name="Normal 6 4 4 2 2" xfId="1565" xr:uid="{F65871F3-24DC-4FE2-8AAF-C8E9D93DA1C3}"/>
    <cellStyle name="Normal 6 4 4 2 2 2" xfId="1566" xr:uid="{5EE3698D-2B3B-42C5-A9D6-02DC03FFA4CB}"/>
    <cellStyle name="Normal 6 4 4 2 2 2 2" xfId="4006" xr:uid="{6FCA27A4-8DF4-4AA1-9E48-F950BD7A5035}"/>
    <cellStyle name="Normal 6 4 4 2 2 3" xfId="1567" xr:uid="{46CCD1F0-D0C5-4AD1-BFE5-E51766194CE4}"/>
    <cellStyle name="Normal 6 4 4 2 2 3 2" xfId="6668" xr:uid="{CC751943-C11E-47EB-9866-995B18719201}"/>
    <cellStyle name="Normal 6 4 4 2 2 4" xfId="1568" xr:uid="{DE425DD3-1D91-4B11-AF3C-FAB39A1B5955}"/>
    <cellStyle name="Normal 6 4 4 2 3" xfId="1569" xr:uid="{A26EEA1D-D1C0-46A6-919D-8868DADFA88F}"/>
    <cellStyle name="Normal 6 4 4 2 3 2" xfId="4007" xr:uid="{F8BEF162-6C16-4B38-9EE9-5BCEB71C02E0}"/>
    <cellStyle name="Normal 6 4 4 2 4" xfId="1570" xr:uid="{9ACB4C77-1892-4339-9895-0944B544ABB1}"/>
    <cellStyle name="Normal 6 4 4 2 4 2" xfId="6669" xr:uid="{5D883A67-F83C-42B8-B0DF-B4D1CA0CE1DC}"/>
    <cellStyle name="Normal 6 4 4 2 5" xfId="1571" xr:uid="{7034BDF8-9049-41E6-90D9-CE7B1EE9B08C}"/>
    <cellStyle name="Normal 6 4 4 3" xfId="1572" xr:uid="{E8AD7640-2676-460F-AEB9-7CB48BEBFB65}"/>
    <cellStyle name="Normal 6 4 4 3 2" xfId="1573" xr:uid="{80CF2C3C-BAB7-48CE-A3D4-42372E013F98}"/>
    <cellStyle name="Normal 6 4 4 3 2 2" xfId="4008" xr:uid="{C0B22159-79F7-4D58-B508-0AD2E56D0B9D}"/>
    <cellStyle name="Normal 6 4 4 3 3" xfId="1574" xr:uid="{37E413AF-7D27-4AE4-AEB8-5FC2BC2AE694}"/>
    <cellStyle name="Normal 6 4 4 3 3 2" xfId="6670" xr:uid="{C92C2A5E-C604-4D53-868C-4A7DF477D364}"/>
    <cellStyle name="Normal 6 4 4 3 4" xfId="1575" xr:uid="{204DA25B-BE6D-4E78-969F-FC68AAD938A0}"/>
    <cellStyle name="Normal 6 4 4 4" xfId="1576" xr:uid="{9DF75448-4EFA-4467-818E-23CDDE7B3AB5}"/>
    <cellStyle name="Normal 6 4 4 4 2" xfId="1577" xr:uid="{4BB3EC03-80AD-43F3-A10B-6D01821BCDED}"/>
    <cellStyle name="Normal 6 4 4 4 3" xfId="1578" xr:uid="{232A50D2-4A6C-4927-B5B0-EE11898C9C32}"/>
    <cellStyle name="Normal 6 4 4 4 4" xfId="1579" xr:uid="{6C4941C6-498F-4F34-BE68-87FBC6EA6CFB}"/>
    <cellStyle name="Normal 6 4 4 5" xfId="1580" xr:uid="{F507B99F-BE91-4DA5-9085-9C7E2BC413CE}"/>
    <cellStyle name="Normal 6 4 4 5 2" xfId="6671" xr:uid="{E3BE1E2C-774A-45D7-8C90-0592A6F425D9}"/>
    <cellStyle name="Normal 6 4 4 6" xfId="1581" xr:uid="{D6CD1742-007A-41A6-B143-C8955CD09D24}"/>
    <cellStyle name="Normal 6 4 4 7" xfId="1582" xr:uid="{E7976F85-3F74-4E7F-9104-D907C1A9F6E7}"/>
    <cellStyle name="Normal 6 4 5" xfId="1583" xr:uid="{A8748275-2349-483A-90E3-F5C87260C4FC}"/>
    <cellStyle name="Normal 6 4 5 2" xfId="1584" xr:uid="{DD28DF78-D111-4F4B-A0CF-3DBE7B5E8047}"/>
    <cellStyle name="Normal 6 4 5 2 2" xfId="1585" xr:uid="{84711151-E962-4EB1-BF00-A8A798CAE913}"/>
    <cellStyle name="Normal 6 4 5 2 2 2" xfId="4009" xr:uid="{E0DD2F5F-CC1E-4902-9226-0CF0BE5EECD5}"/>
    <cellStyle name="Normal 6 4 5 2 3" xfId="1586" xr:uid="{5D48E83F-B041-4138-A248-81E8169F8101}"/>
    <cellStyle name="Normal 6 4 5 2 3 2" xfId="6672" xr:uid="{D7A29C14-B268-4C4C-B61D-E9AAA9E219DF}"/>
    <cellStyle name="Normal 6 4 5 2 4" xfId="1587" xr:uid="{505B1ED0-AA5E-4FFA-A0DF-337B61CF61E1}"/>
    <cellStyle name="Normal 6 4 5 3" xfId="1588" xr:uid="{E84725E8-5344-46BB-8F30-A936B04B76AA}"/>
    <cellStyle name="Normal 6 4 5 3 2" xfId="1589" xr:uid="{25F37FF5-2E13-4440-895D-A8102618EF59}"/>
    <cellStyle name="Normal 6 4 5 3 3" xfId="1590" xr:uid="{6DD92E99-2A63-4FD7-B2A7-D2D661BBA3C7}"/>
    <cellStyle name="Normal 6 4 5 3 4" xfId="1591" xr:uid="{84395CD6-91DA-403F-9FC7-C9E36C76831F}"/>
    <cellStyle name="Normal 6 4 5 4" xfId="1592" xr:uid="{1E8C7D8A-2B3A-4D6A-B390-D9CF504445C3}"/>
    <cellStyle name="Normal 6 4 5 4 2" xfId="6673" xr:uid="{5241B269-1EB5-454C-8DDF-7D1E454D8690}"/>
    <cellStyle name="Normal 6 4 5 5" xfId="1593" xr:uid="{89FC5B18-4C92-4D79-9F1F-F5A77ACC9ACC}"/>
    <cellStyle name="Normal 6 4 5 6" xfId="1594" xr:uid="{4BCF8332-BA8A-493C-8942-CEB4FC658D6E}"/>
    <cellStyle name="Normal 6 4 6" xfId="1595" xr:uid="{C79991D4-AD71-4B2E-8D2B-2A334D72AC77}"/>
    <cellStyle name="Normal 6 4 6 2" xfId="1596" xr:uid="{11779C36-8AB3-49C7-A5AB-8B4BAE2C2901}"/>
    <cellStyle name="Normal 6 4 6 2 2" xfId="1597" xr:uid="{794874D8-D36F-4E73-AA2F-D25585FD4281}"/>
    <cellStyle name="Normal 6 4 6 2 3" xfId="1598" xr:uid="{EE339F18-D796-42F4-ACDC-39746175E3D7}"/>
    <cellStyle name="Normal 6 4 6 2 4" xfId="1599" xr:uid="{4807B919-4CF1-4136-B957-33570E0C1CFD}"/>
    <cellStyle name="Normal 6 4 6 3" xfId="1600" xr:uid="{21F71A1F-F612-4772-A2B5-799E8768F18D}"/>
    <cellStyle name="Normal 6 4 6 3 2" xfId="6674" xr:uid="{41942496-5E66-43DE-A216-963F88C83AD2}"/>
    <cellStyle name="Normal 6 4 6 4" xfId="1601" xr:uid="{68B099F8-DCDB-4E79-80E3-544546241424}"/>
    <cellStyle name="Normal 6 4 6 5" xfId="1602" xr:uid="{7CFEC71B-782E-4DDD-B95C-D8FD777B7313}"/>
    <cellStyle name="Normal 6 4 7" xfId="1603" xr:uid="{F4C29FA3-0E91-470C-8E50-61FE27F0E67E}"/>
    <cellStyle name="Normal 6 4 7 2" xfId="1604" xr:uid="{235E6683-B7E1-43D8-A488-3A1169BEC122}"/>
    <cellStyle name="Normal 6 4 7 3" xfId="1605" xr:uid="{54F19B35-C746-4EAB-8D1E-972DDA7DF53E}"/>
    <cellStyle name="Normal 6 4 7 3 2" xfId="4382" xr:uid="{2892BBAC-8CA3-4910-8096-D3F91CAE9F26}"/>
    <cellStyle name="Normal 6 4 7 3 3" xfId="4853" xr:uid="{7519891D-07A1-4B21-B635-DEF5E6FBBB34}"/>
    <cellStyle name="Normal 6 4 7 4" xfId="1606" xr:uid="{392FF4FA-487A-4737-BE42-4641467D0814}"/>
    <cellStyle name="Normal 6 4 8" xfId="1607" xr:uid="{733F5DB1-2F73-4997-B708-7250D011647D}"/>
    <cellStyle name="Normal 6 4 8 2" xfId="1608" xr:uid="{6D6367AC-C765-4ACC-8741-682190B560EF}"/>
    <cellStyle name="Normal 6 4 8 3" xfId="1609" xr:uid="{7AFF22B7-CD09-444D-92B4-19B4CF54AF84}"/>
    <cellStyle name="Normal 6 4 8 4" xfId="1610" xr:uid="{94907BA2-BA00-4FD3-9E18-501CC3C7A91C}"/>
    <cellStyle name="Normal 6 4 9" xfId="1611" xr:uid="{5431D3DD-F1FB-45E8-9C51-A213F2149CD5}"/>
    <cellStyle name="Normal 6 5" xfId="1612" xr:uid="{E74468EE-5A09-41B2-8358-534DC91DDDCD}"/>
    <cellStyle name="Normal 6 5 10" xfId="1613" xr:uid="{3303A5B4-879A-44D5-9273-F03FAA38D900}"/>
    <cellStyle name="Normal 6 5 11" xfId="1614" xr:uid="{1731DCC5-C898-492A-A286-735BD22A2BDD}"/>
    <cellStyle name="Normal 6 5 2" xfId="1615" xr:uid="{61C82FD0-59F9-4F9B-92F6-0375675C216F}"/>
    <cellStyle name="Normal 6 5 2 2" xfId="1616" xr:uid="{C12E67DF-0D06-4839-8495-507B605270BB}"/>
    <cellStyle name="Normal 6 5 2 2 2" xfId="1617" xr:uid="{3B834430-52A0-4E4D-BD4E-911A481D94AD}"/>
    <cellStyle name="Normal 6 5 2 2 2 2" xfId="1618" xr:uid="{6528225A-7D67-481E-A41D-5D2F54C84336}"/>
    <cellStyle name="Normal 6 5 2 2 2 2 2" xfId="1619" xr:uid="{DE93353F-CD64-49EF-98DA-1CF1837D5C60}"/>
    <cellStyle name="Normal 6 5 2 2 2 2 3" xfId="1620" xr:uid="{7D3AFC40-82A9-4BB7-AA07-C2FE8B14B0CF}"/>
    <cellStyle name="Normal 6 5 2 2 2 2 4" xfId="1621" xr:uid="{9EAECED6-DF6A-438E-9B5C-D94044303901}"/>
    <cellStyle name="Normal 6 5 2 2 2 3" xfId="1622" xr:uid="{7F938253-555B-40FB-BCC4-8A459A3C3617}"/>
    <cellStyle name="Normal 6 5 2 2 2 3 2" xfId="1623" xr:uid="{63B2DFDE-12FC-4A7A-B467-9FB2C95195DC}"/>
    <cellStyle name="Normal 6 5 2 2 2 3 3" xfId="1624" xr:uid="{9B96ECE8-0DD7-4C4A-BF93-286ADE82E9F1}"/>
    <cellStyle name="Normal 6 5 2 2 2 3 4" xfId="1625" xr:uid="{1A208BD1-DA72-4350-83E5-2B109FEB1572}"/>
    <cellStyle name="Normal 6 5 2 2 2 4" xfId="1626" xr:uid="{2C339531-9CA9-48FA-99E0-958B11B3EBA0}"/>
    <cellStyle name="Normal 6 5 2 2 2 5" xfId="1627" xr:uid="{8AC354CD-E450-4475-AFDD-4CFB882565F9}"/>
    <cellStyle name="Normal 6 5 2 2 2 6" xfId="1628" xr:uid="{C8375AF9-84F2-440B-94C0-3894AA6706FF}"/>
    <cellStyle name="Normal 6 5 2 2 3" xfId="1629" xr:uid="{21C08129-2BFF-4A09-B2D3-D37A709D096E}"/>
    <cellStyle name="Normal 6 5 2 2 3 2" xfId="1630" xr:uid="{D403AE03-F641-4DFB-8CE5-C0BFBFCFD2F8}"/>
    <cellStyle name="Normal 6 5 2 2 3 2 2" xfId="1631" xr:uid="{1880635B-1B3E-43B1-93E6-87F64A61055D}"/>
    <cellStyle name="Normal 6 5 2 2 3 2 3" xfId="1632" xr:uid="{40B072F5-6294-4446-B30E-2257DEC1616A}"/>
    <cellStyle name="Normal 6 5 2 2 3 2 4" xfId="1633" xr:uid="{C9945A4D-6AF7-44CB-84F7-02F600EB3AF6}"/>
    <cellStyle name="Normal 6 5 2 2 3 3" xfId="1634" xr:uid="{8876D263-602E-421D-BAE1-E6E797AAE817}"/>
    <cellStyle name="Normal 6 5 2 2 3 4" xfId="1635" xr:uid="{3DD55032-35DD-42DB-A1B7-0F4C9FE57760}"/>
    <cellStyle name="Normal 6 5 2 2 3 5" xfId="1636" xr:uid="{63133352-2745-452D-AA7A-06F36D790679}"/>
    <cellStyle name="Normal 6 5 2 2 4" xfId="1637" xr:uid="{EDCF09AD-78D3-40D9-9DD3-6DB61A642C75}"/>
    <cellStyle name="Normal 6 5 2 2 4 2" xfId="1638" xr:uid="{4CB0E251-958D-4C02-86D6-E822B73BCFEE}"/>
    <cellStyle name="Normal 6 5 2 2 4 3" xfId="1639" xr:uid="{947DC73C-03E8-446B-A155-41CE957C7666}"/>
    <cellStyle name="Normal 6 5 2 2 4 4" xfId="1640" xr:uid="{D54BB545-ABFE-4511-87CA-A681364801C9}"/>
    <cellStyle name="Normal 6 5 2 2 5" xfId="1641" xr:uid="{BA9EFB88-DAEC-4D04-868B-DCBB0F848166}"/>
    <cellStyle name="Normal 6 5 2 2 5 2" xfId="1642" xr:uid="{1B86633E-075D-40FA-88A2-9F048C49142C}"/>
    <cellStyle name="Normal 6 5 2 2 5 3" xfId="1643" xr:uid="{ADE9CABA-77D8-4F19-9D97-1561233590AA}"/>
    <cellStyle name="Normal 6 5 2 2 5 4" xfId="1644" xr:uid="{3681D181-9935-4DE8-AE12-A0F266E530C1}"/>
    <cellStyle name="Normal 6 5 2 2 6" xfId="1645" xr:uid="{F7AB0FBE-6404-45EF-9BE6-CAC1786AB1D3}"/>
    <cellStyle name="Normal 6 5 2 2 7" xfId="1646" xr:uid="{DDB0B8ED-1F11-45E7-8FAB-4EC4514DD588}"/>
    <cellStyle name="Normal 6 5 2 2 8" xfId="1647" xr:uid="{42D61F93-45B5-4306-B1D9-4CC0FA562645}"/>
    <cellStyle name="Normal 6 5 2 3" xfId="1648" xr:uid="{50A33581-0123-448D-9B66-9B6DBED7B249}"/>
    <cellStyle name="Normal 6 5 2 3 2" xfId="1649" xr:uid="{83ACD967-DBA9-4618-9FF3-0C2C31C6FE1B}"/>
    <cellStyle name="Normal 6 5 2 3 2 2" xfId="1650" xr:uid="{D2EA605E-BA7A-43C3-A156-459008538C95}"/>
    <cellStyle name="Normal 6 5 2 3 2 3" xfId="1651" xr:uid="{6FC5C921-2756-47A6-9F12-4A21A2669CF5}"/>
    <cellStyle name="Normal 6 5 2 3 2 4" xfId="1652" xr:uid="{AF9886C5-7E0E-4F5E-8FA4-64266D79B53B}"/>
    <cellStyle name="Normal 6 5 2 3 3" xfId="1653" xr:uid="{9FBAE73D-A40D-4AE7-B963-2075A9B1E020}"/>
    <cellStyle name="Normal 6 5 2 3 3 2" xfId="1654" xr:uid="{B9F1224B-D533-4466-8962-9DA8E8216803}"/>
    <cellStyle name="Normal 6 5 2 3 3 3" xfId="1655" xr:uid="{9420CB60-DE4D-4E7F-8FD0-A18F5E921DB0}"/>
    <cellStyle name="Normal 6 5 2 3 3 4" xfId="1656" xr:uid="{3918DDB3-25F6-415E-B8C7-F024EBCACEE5}"/>
    <cellStyle name="Normal 6 5 2 3 4" xfId="1657" xr:uid="{EAF2D75F-16B2-4F91-A4B6-B9EB5A2F4051}"/>
    <cellStyle name="Normal 6 5 2 3 5" xfId="1658" xr:uid="{2A356A4F-D207-4368-8FD7-870FD98D3B4D}"/>
    <cellStyle name="Normal 6 5 2 3 6" xfId="1659" xr:uid="{0D075E70-C069-4C9C-A579-0565D5CC1A18}"/>
    <cellStyle name="Normal 6 5 2 4" xfId="1660" xr:uid="{1B66DAB2-AEF9-4763-8C21-4CCB38D214AB}"/>
    <cellStyle name="Normal 6 5 2 4 2" xfId="1661" xr:uid="{618823D0-AD9E-43FE-9C9E-664D7D6C6AB6}"/>
    <cellStyle name="Normal 6 5 2 4 2 2" xfId="1662" xr:uid="{3E0FD9D0-5A6C-4811-97EC-BDD4E3546FAE}"/>
    <cellStyle name="Normal 6 5 2 4 2 3" xfId="1663" xr:uid="{CFD38C93-BBD5-43CA-A8E7-3B591AE4E791}"/>
    <cellStyle name="Normal 6 5 2 4 2 4" xfId="1664" xr:uid="{DC38C66F-EE98-4E3C-B27D-72C40B636CB8}"/>
    <cellStyle name="Normal 6 5 2 4 3" xfId="1665" xr:uid="{291DD204-F17C-4B5D-9016-B772E33D1561}"/>
    <cellStyle name="Normal 6 5 2 4 4" xfId="1666" xr:uid="{6289A921-66F3-4952-8A9B-7EC214F81C79}"/>
    <cellStyle name="Normal 6 5 2 4 5" xfId="1667" xr:uid="{B8C25CB6-A596-4104-A22B-D2359A7BBB98}"/>
    <cellStyle name="Normal 6 5 2 5" xfId="1668" xr:uid="{BFD3A1F5-6FB2-4DC6-8660-872E143C3132}"/>
    <cellStyle name="Normal 6 5 2 5 2" xfId="1669" xr:uid="{890A9386-F568-4738-B638-137044B7F175}"/>
    <cellStyle name="Normal 6 5 2 5 3" xfId="1670" xr:uid="{11C4EA27-0444-4CCA-94F0-5231039C9868}"/>
    <cellStyle name="Normal 6 5 2 5 4" xfId="1671" xr:uid="{F5399292-F16F-4640-98C3-4814BC3A8129}"/>
    <cellStyle name="Normal 6 5 2 6" xfId="1672" xr:uid="{1588481A-8149-42E8-8E09-1758B88E094C}"/>
    <cellStyle name="Normal 6 5 2 6 2" xfId="1673" xr:uid="{ED28D1C4-CB33-494E-BC2D-4F2F28938651}"/>
    <cellStyle name="Normal 6 5 2 6 3" xfId="1674" xr:uid="{11BAD6E7-E044-4757-A5E1-BB66EFD77BA7}"/>
    <cellStyle name="Normal 6 5 2 6 4" xfId="1675" xr:uid="{509DECA7-A51F-468A-A5AD-BBA808E99B26}"/>
    <cellStyle name="Normal 6 5 2 7" xfId="1676" xr:uid="{22426508-3BDE-4182-A13D-22FA7665447E}"/>
    <cellStyle name="Normal 6 5 2 8" xfId="1677" xr:uid="{48F45939-FE36-4FB8-9ED3-2A4096298546}"/>
    <cellStyle name="Normal 6 5 2 9" xfId="1678" xr:uid="{0404D96E-CA52-4B7A-96B3-7ED55C118371}"/>
    <cellStyle name="Normal 6 5 3" xfId="1679" xr:uid="{AA1A5214-41C6-433A-8BD2-0E66375F898E}"/>
    <cellStyle name="Normal 6 5 3 2" xfId="1680" xr:uid="{DDA3F065-9DF9-43B2-A03E-D4CA0BFE763C}"/>
    <cellStyle name="Normal 6 5 3 2 2" xfId="1681" xr:uid="{B1E24B16-4B60-4982-A10E-7051DB4C0F38}"/>
    <cellStyle name="Normal 6 5 3 2 2 2" xfId="1682" xr:uid="{52568251-5CA0-4A3F-9E40-81E373B77C08}"/>
    <cellStyle name="Normal 6 5 3 2 2 2 2" xfId="4010" xr:uid="{0A2C5CAF-A3D9-44D1-BCA9-1A3826CA71DD}"/>
    <cellStyle name="Normal 6 5 3 2 2 3" xfId="1683" xr:uid="{70154D5D-74C9-4EA5-9B5F-34DA369BBB1A}"/>
    <cellStyle name="Normal 6 5 3 2 2 3 2" xfId="6675" xr:uid="{8DF3E988-B7F4-4855-A7D0-1B830D33CFCB}"/>
    <cellStyle name="Normal 6 5 3 2 2 4" xfId="1684" xr:uid="{9776A0C0-8297-41B7-8F15-72F8D8F65D30}"/>
    <cellStyle name="Normal 6 5 3 2 3" xfId="1685" xr:uid="{664BC5AB-42D8-4FDC-A0B2-4F076749A5B4}"/>
    <cellStyle name="Normal 6 5 3 2 3 2" xfId="1686" xr:uid="{F065049E-A303-441D-AF44-B948A2D0B5D2}"/>
    <cellStyle name="Normal 6 5 3 2 3 3" xfId="1687" xr:uid="{ABDEA0F1-82E4-40FA-945C-9C6E4628EA7F}"/>
    <cellStyle name="Normal 6 5 3 2 3 4" xfId="1688" xr:uid="{56B7ABA7-9309-4583-8027-4F587A7EBC79}"/>
    <cellStyle name="Normal 6 5 3 2 4" xfId="1689" xr:uid="{9E30D50F-0F16-4430-9A9B-24D7A3D56CE2}"/>
    <cellStyle name="Normal 6 5 3 2 4 2" xfId="6676" xr:uid="{D7698D84-82AD-4185-AD8A-7EDA2648A734}"/>
    <cellStyle name="Normal 6 5 3 2 5" xfId="1690" xr:uid="{5FCD6989-3745-4CB3-92B0-1EA4774A0C9D}"/>
    <cellStyle name="Normal 6 5 3 2 6" xfId="1691" xr:uid="{3464BCD5-6DCD-4AA4-BCA7-CEAC41736FD9}"/>
    <cellStyle name="Normal 6 5 3 3" xfId="1692" xr:uid="{B467A7D3-952F-4A02-AD56-34C16BF42BB1}"/>
    <cellStyle name="Normal 6 5 3 3 2" xfId="1693" xr:uid="{B8B82DAA-D208-485F-9C21-7630F86B7274}"/>
    <cellStyle name="Normal 6 5 3 3 2 2" xfId="1694" xr:uid="{723E1560-A495-4FF8-A13A-341376F30F96}"/>
    <cellStyle name="Normal 6 5 3 3 2 3" xfId="1695" xr:uid="{1D51522D-465E-4996-A323-FF75DF2C9AD9}"/>
    <cellStyle name="Normal 6 5 3 3 2 4" xfId="1696" xr:uid="{F43E6B9D-C37E-4DA1-9449-3D02CA8CC40A}"/>
    <cellStyle name="Normal 6 5 3 3 3" xfId="1697" xr:uid="{238C2385-E3A2-4A37-A5BA-A7D448FF13F7}"/>
    <cellStyle name="Normal 6 5 3 3 3 2" xfId="6677" xr:uid="{9F574AA9-3BA4-4658-94FF-D780DBF553FA}"/>
    <cellStyle name="Normal 6 5 3 3 4" xfId="1698" xr:uid="{B099CAA8-0CE6-44E5-8B3C-08610B22E4F8}"/>
    <cellStyle name="Normal 6 5 3 3 5" xfId="1699" xr:uid="{ADEBD8AE-EED9-4D08-B6F7-DAC43A1AA362}"/>
    <cellStyle name="Normal 6 5 3 4" xfId="1700" xr:uid="{D18DFDC0-247F-4A90-906D-D51878B1350C}"/>
    <cellStyle name="Normal 6 5 3 4 2" xfId="1701" xr:uid="{117ECCA0-FB12-4F10-A338-B22B284D96C6}"/>
    <cellStyle name="Normal 6 5 3 4 3" xfId="1702" xr:uid="{676D26FC-50D5-4176-B933-137DA0C0C998}"/>
    <cellStyle name="Normal 6 5 3 4 4" xfId="1703" xr:uid="{3F6B3BA2-1977-4639-998F-661388E27B6A}"/>
    <cellStyle name="Normal 6 5 3 5" xfId="1704" xr:uid="{7FD0B88C-F8DC-4E9C-8075-E27317CCB170}"/>
    <cellStyle name="Normal 6 5 3 5 2" xfId="1705" xr:uid="{F3E9852E-A95F-49FA-8A09-4AA84218D620}"/>
    <cellStyle name="Normal 6 5 3 5 3" xfId="1706" xr:uid="{50493C0A-6636-4BEE-B9D6-0CB31A91FC1A}"/>
    <cellStyle name="Normal 6 5 3 5 4" xfId="1707" xr:uid="{BFEA2A95-7BEF-438F-838E-6CA7F16ADD53}"/>
    <cellStyle name="Normal 6 5 3 6" xfId="1708" xr:uid="{9B99426C-5911-430A-8C43-1678D19AD6DE}"/>
    <cellStyle name="Normal 6 5 3 7" xfId="1709" xr:uid="{AC492B6A-5484-42B4-94D8-BBCCA64F4AAC}"/>
    <cellStyle name="Normal 6 5 3 8" xfId="1710" xr:uid="{AAE17ACB-F64D-4551-B511-B9EBBEFA5C85}"/>
    <cellStyle name="Normal 6 5 4" xfId="1711" xr:uid="{BD7CF4DF-2EBE-44AE-8EBE-E82062D85F5E}"/>
    <cellStyle name="Normal 6 5 4 2" xfId="1712" xr:uid="{45C8F23B-D5BF-4EFB-9793-F9BF35A438CD}"/>
    <cellStyle name="Normal 6 5 4 2 2" xfId="1713" xr:uid="{B968D09C-F060-4A94-9055-F73B4029EAB5}"/>
    <cellStyle name="Normal 6 5 4 2 2 2" xfId="1714" xr:uid="{9C8E4AC4-E12D-4317-AD68-02971AEE1F6B}"/>
    <cellStyle name="Normal 6 5 4 2 2 3" xfId="1715" xr:uid="{02361936-B5E2-461F-9A0F-4BC2469B8DDC}"/>
    <cellStyle name="Normal 6 5 4 2 2 4" xfId="1716" xr:uid="{4AE16791-F6B7-4735-A817-D83B9F6CB42D}"/>
    <cellStyle name="Normal 6 5 4 2 3" xfId="1717" xr:uid="{1A78E3FC-F513-49F3-BA6D-22C68EC59413}"/>
    <cellStyle name="Normal 6 5 4 2 3 2" xfId="6678" xr:uid="{49DD0B2F-FAE4-4798-8712-D40BA2898776}"/>
    <cellStyle name="Normal 6 5 4 2 4" xfId="1718" xr:uid="{76B55212-6A16-44F1-9654-2EBD7B3B9EFD}"/>
    <cellStyle name="Normal 6 5 4 2 5" xfId="1719" xr:uid="{C7B76D16-ABB4-4DDE-9CCD-C320D60C4B65}"/>
    <cellStyle name="Normal 6 5 4 3" xfId="1720" xr:uid="{4F92742A-23B6-4DBD-977E-97AE79359457}"/>
    <cellStyle name="Normal 6 5 4 3 2" xfId="1721" xr:uid="{4423868B-2563-4F40-A60D-6084A57B48AF}"/>
    <cellStyle name="Normal 6 5 4 3 3" xfId="1722" xr:uid="{45AC959A-7FFB-4413-9A94-C131F2CF65ED}"/>
    <cellStyle name="Normal 6 5 4 3 4" xfId="1723" xr:uid="{CD33682F-5337-4B55-9681-621CC79EEB93}"/>
    <cellStyle name="Normal 6 5 4 4" xfId="1724" xr:uid="{C00F2A0D-D55F-44EB-9C05-A1456372F90F}"/>
    <cellStyle name="Normal 6 5 4 4 2" xfId="1725" xr:uid="{8AAED754-D20B-40AF-A608-8D0D9D8EC251}"/>
    <cellStyle name="Normal 6 5 4 4 3" xfId="1726" xr:uid="{D6046EE3-E9B8-47B5-9B54-7713E605372A}"/>
    <cellStyle name="Normal 6 5 4 4 4" xfId="1727" xr:uid="{14AD100A-8A37-4344-9620-C354F55D6542}"/>
    <cellStyle name="Normal 6 5 4 5" xfId="1728" xr:uid="{5566065A-4A9C-49E1-B2EE-CCC221769EDD}"/>
    <cellStyle name="Normal 6 5 4 6" xfId="1729" xr:uid="{1E8D46A6-69EF-489D-B63C-AC7E0CC87EBA}"/>
    <cellStyle name="Normal 6 5 4 7" xfId="1730" xr:uid="{104AC596-2596-4E9B-8160-9AF0D062E31A}"/>
    <cellStyle name="Normal 6 5 5" xfId="1731" xr:uid="{A007D1A4-3129-4E9C-BB7D-0E491C0B6B7C}"/>
    <cellStyle name="Normal 6 5 5 2" xfId="1732" xr:uid="{80E10E18-33D0-468E-9576-6FDA027E03C7}"/>
    <cellStyle name="Normal 6 5 5 2 2" xfId="1733" xr:uid="{D79A854F-AF2F-4BFE-B2C4-BC5F1270143F}"/>
    <cellStyle name="Normal 6 5 5 2 3" xfId="1734" xr:uid="{96B47177-9E90-478B-B8C0-504EA45AD7E0}"/>
    <cellStyle name="Normal 6 5 5 2 4" xfId="1735" xr:uid="{8C010D2B-C296-4B56-BC78-E8F0966F45BF}"/>
    <cellStyle name="Normal 6 5 5 3" xfId="1736" xr:uid="{2EFF35CB-B825-4AA7-9042-4F308A436A5C}"/>
    <cellStyle name="Normal 6 5 5 3 2" xfId="1737" xr:uid="{45FEAA8D-E2B1-4A62-B2B3-586233F9A6D2}"/>
    <cellStyle name="Normal 6 5 5 3 3" xfId="1738" xr:uid="{EF098AEB-7ECB-4B0A-9863-202A1985A9D8}"/>
    <cellStyle name="Normal 6 5 5 3 4" xfId="1739" xr:uid="{4798AC50-6DD9-47E1-814F-46796C2A5572}"/>
    <cellStyle name="Normal 6 5 5 4" xfId="1740" xr:uid="{63DBD4E0-1606-4C28-A23D-CF1D9F74446B}"/>
    <cellStyle name="Normal 6 5 5 5" xfId="1741" xr:uid="{C141465B-9C0B-4975-84E7-E1589ECEA85F}"/>
    <cellStyle name="Normal 6 5 5 6" xfId="1742" xr:uid="{F2BE979E-0110-47DF-B6E4-22B02BC4F2A2}"/>
    <cellStyle name="Normal 6 5 6" xfId="1743" xr:uid="{9E44DC23-25EC-46F6-8354-EB945A79C917}"/>
    <cellStyle name="Normal 6 5 6 2" xfId="1744" xr:uid="{9921138C-5A84-4BED-8D3F-A2B5FC3A6737}"/>
    <cellStyle name="Normal 6 5 6 2 2" xfId="1745" xr:uid="{A108DED3-B72D-4769-85BB-6933467ECC98}"/>
    <cellStyle name="Normal 6 5 6 2 3" xfId="1746" xr:uid="{C374A182-2733-449D-B1BB-16C6764D4932}"/>
    <cellStyle name="Normal 6 5 6 2 4" xfId="1747" xr:uid="{53DF1C86-A40D-4F8D-8234-07EB5E18FCF9}"/>
    <cellStyle name="Normal 6 5 6 3" xfId="1748" xr:uid="{CFC62412-28CA-435C-B92F-11E360529D52}"/>
    <cellStyle name="Normal 6 5 6 4" xfId="1749" xr:uid="{B3CF70DB-3773-4AA4-B2BD-725D52AAEC6F}"/>
    <cellStyle name="Normal 6 5 6 5" xfId="1750" xr:uid="{8996A7C0-5DB2-40BE-B5EA-907B1F5E5067}"/>
    <cellStyle name="Normal 6 5 7" xfId="1751" xr:uid="{454D96E7-280A-4DED-9AA1-8FF219642C14}"/>
    <cellStyle name="Normal 6 5 7 2" xfId="1752" xr:uid="{26F0E92C-6979-4CE6-B67A-8AF028CC7CFB}"/>
    <cellStyle name="Normal 6 5 7 3" xfId="1753" xr:uid="{F44E181E-1517-4650-A8AB-2A2CB2511A7F}"/>
    <cellStyle name="Normal 6 5 7 4" xfId="1754" xr:uid="{34485E6A-850F-4ADE-B945-C2C18AA06E12}"/>
    <cellStyle name="Normal 6 5 8" xfId="1755" xr:uid="{09ACB710-CE1A-4FDC-97C5-C32F9DA54922}"/>
    <cellStyle name="Normal 6 5 8 2" xfId="1756" xr:uid="{C9713B84-29D0-496C-845D-7B7AA54BA924}"/>
    <cellStyle name="Normal 6 5 8 3" xfId="1757" xr:uid="{6182C71E-ADFF-4C22-BEA3-F0847F0D40AF}"/>
    <cellStyle name="Normal 6 5 8 4" xfId="1758" xr:uid="{E920D79C-D6E3-4FCE-9030-0C68635B9813}"/>
    <cellStyle name="Normal 6 5 9" xfId="1759" xr:uid="{AF511FA7-51CC-48F5-87EB-66DD010C4F29}"/>
    <cellStyle name="Normal 6 6" xfId="1760" xr:uid="{36D50E99-B229-4965-89CC-A30B310D94F7}"/>
    <cellStyle name="Normal 6 6 2" xfId="1761" xr:uid="{9B12CE68-3582-4A8F-AAA6-CBBFBA1B2585}"/>
    <cellStyle name="Normal 6 6 2 2" xfId="1762" xr:uid="{4ED2C996-C526-4F4C-A072-F140DEAF7F9D}"/>
    <cellStyle name="Normal 6 6 2 2 2" xfId="1763" xr:uid="{7A34A38F-51D0-44C3-AA20-9CCE422A0414}"/>
    <cellStyle name="Normal 6 6 2 2 2 2" xfId="1764" xr:uid="{9F19ECDD-5592-4041-9E34-DA1B37509EB7}"/>
    <cellStyle name="Normal 6 6 2 2 2 3" xfId="1765" xr:uid="{83622CCA-9E74-4F54-BC87-31A9AD79EC60}"/>
    <cellStyle name="Normal 6 6 2 2 2 4" xfId="1766" xr:uid="{CFBE1F1B-6CD8-4042-BAC3-C734E7F50483}"/>
    <cellStyle name="Normal 6 6 2 2 3" xfId="1767" xr:uid="{DBB9E6EE-7CCF-447C-80D7-5777B13578EF}"/>
    <cellStyle name="Normal 6 6 2 2 3 2" xfId="1768" xr:uid="{486844DD-883E-4D58-8869-0FF65A07373A}"/>
    <cellStyle name="Normal 6 6 2 2 3 3" xfId="1769" xr:uid="{451A6FA5-6960-4B2C-AF98-6C1205484DCA}"/>
    <cellStyle name="Normal 6 6 2 2 3 4" xfId="1770" xr:uid="{609B2772-BFBA-4DE9-A375-7186032106B2}"/>
    <cellStyle name="Normal 6 6 2 2 4" xfId="1771" xr:uid="{A2E33460-4B06-4848-97E1-A127C8D583BB}"/>
    <cellStyle name="Normal 6 6 2 2 5" xfId="1772" xr:uid="{3F156188-3D11-43E3-ADA9-5C04ACDE54EB}"/>
    <cellStyle name="Normal 6 6 2 2 6" xfId="1773" xr:uid="{727D062D-3E46-4980-BE51-04BE3826E134}"/>
    <cellStyle name="Normal 6 6 2 3" xfId="1774" xr:uid="{C9349496-122D-4029-8EB5-FC87A3DEB764}"/>
    <cellStyle name="Normal 6 6 2 3 2" xfId="1775" xr:uid="{83940B6C-1069-4C58-8754-A65E92CFA87C}"/>
    <cellStyle name="Normal 6 6 2 3 2 2" xfId="1776" xr:uid="{C78DF61D-0281-4E39-8ABE-E2A572F93C93}"/>
    <cellStyle name="Normal 6 6 2 3 2 3" xfId="1777" xr:uid="{54463412-EE81-4B6E-A17C-248D66E4885A}"/>
    <cellStyle name="Normal 6 6 2 3 2 4" xfId="1778" xr:uid="{72A8A72F-BD35-45C4-BA73-733B23427A97}"/>
    <cellStyle name="Normal 6 6 2 3 3" xfId="1779" xr:uid="{EB756826-15AE-41BA-B715-1E63FC975774}"/>
    <cellStyle name="Normal 6 6 2 3 4" xfId="1780" xr:uid="{DDF70674-73AB-4B34-9543-6CD2E785A21E}"/>
    <cellStyle name="Normal 6 6 2 3 5" xfId="1781" xr:uid="{99953C41-2E21-4128-AC6D-D9582AB711A9}"/>
    <cellStyle name="Normal 6 6 2 4" xfId="1782" xr:uid="{EA8A74DB-4068-49D8-9828-2D58D9BB6F65}"/>
    <cellStyle name="Normal 6 6 2 4 2" xfId="1783" xr:uid="{454B6754-4135-4617-8EF0-B7B528B53F93}"/>
    <cellStyle name="Normal 6 6 2 4 3" xfId="1784" xr:uid="{72870FC3-2A59-414E-9D13-DB5109DC9229}"/>
    <cellStyle name="Normal 6 6 2 4 4" xfId="1785" xr:uid="{AB08A34A-6694-4101-A289-6FB5857137F7}"/>
    <cellStyle name="Normal 6 6 2 5" xfId="1786" xr:uid="{AA9FD024-90B8-4E99-B0BF-0D089B82D216}"/>
    <cellStyle name="Normal 6 6 2 5 2" xfId="1787" xr:uid="{6B26EE0C-16CC-40D4-93A3-943C36E2CE2B}"/>
    <cellStyle name="Normal 6 6 2 5 3" xfId="1788" xr:uid="{87D65565-4BEA-450D-90F0-A6DA8A94A68E}"/>
    <cellStyle name="Normal 6 6 2 5 4" xfId="1789" xr:uid="{D77B8413-780B-4FD9-A65B-E0362D0C22AB}"/>
    <cellStyle name="Normal 6 6 2 6" xfId="1790" xr:uid="{6034D284-B9BA-4129-A9A2-983392C8CBBB}"/>
    <cellStyle name="Normal 6 6 2 7" xfId="1791" xr:uid="{A7C8B712-6F03-48E2-BD1F-5331BB249678}"/>
    <cellStyle name="Normal 6 6 2 8" xfId="1792" xr:uid="{8C7793ED-4A11-41CE-8CC0-03B982673741}"/>
    <cellStyle name="Normal 6 6 3" xfId="1793" xr:uid="{0CAF6136-7C84-4599-B2D7-471E946326E8}"/>
    <cellStyle name="Normal 6 6 3 2" xfId="1794" xr:uid="{8FA62A51-2F27-47F1-AD6C-9E719E8140E9}"/>
    <cellStyle name="Normal 6 6 3 2 2" xfId="1795" xr:uid="{46671159-9012-43B2-ABF5-9EAAC4BC5E52}"/>
    <cellStyle name="Normal 6 6 3 2 3" xfId="1796" xr:uid="{612172D9-7864-4447-9CE9-CE90257CBD1D}"/>
    <cellStyle name="Normal 6 6 3 2 4" xfId="1797" xr:uid="{8E11DBA9-C155-4D97-AA7B-8BFAF7E1C9EA}"/>
    <cellStyle name="Normal 6 6 3 3" xfId="1798" xr:uid="{962DCE4A-2E8F-4E90-BEC1-1801BB06CACA}"/>
    <cellStyle name="Normal 6 6 3 3 2" xfId="1799" xr:uid="{DB9756EF-1726-487C-9AF4-41A6ACA5DC9D}"/>
    <cellStyle name="Normal 6 6 3 3 3" xfId="1800" xr:uid="{E5E20F95-505C-4AC2-9A1C-F43736093A80}"/>
    <cellStyle name="Normal 6 6 3 3 4" xfId="1801" xr:uid="{30628508-E116-4EB1-8D39-E7D3FE227CD9}"/>
    <cellStyle name="Normal 6 6 3 4" xfId="1802" xr:uid="{70427EA0-AE1F-4F29-93E8-6EBBAD24092C}"/>
    <cellStyle name="Normal 6 6 3 5" xfId="1803" xr:uid="{676DE2E6-E212-42B1-B941-AE0ECDC9A8CA}"/>
    <cellStyle name="Normal 6 6 3 6" xfId="1804" xr:uid="{A0B01EE0-749B-4D80-BB81-612612DC5431}"/>
    <cellStyle name="Normal 6 6 4" xfId="1805" xr:uid="{699DE945-C81E-4901-974D-7C12D021ED50}"/>
    <cellStyle name="Normal 6 6 4 2" xfId="1806" xr:uid="{2DC83B9B-72D2-4F98-B586-78F8BCF5BE32}"/>
    <cellStyle name="Normal 6 6 4 2 2" xfId="1807" xr:uid="{7BCBF255-3C80-4E08-9E5E-67EE78212848}"/>
    <cellStyle name="Normal 6 6 4 2 3" xfId="1808" xr:uid="{3B401D9E-FBFB-4362-B903-BD04598E5E0F}"/>
    <cellStyle name="Normal 6 6 4 2 4" xfId="1809" xr:uid="{21D80DB6-BF5D-4D17-9325-C2EF0F0F61DE}"/>
    <cellStyle name="Normal 6 6 4 3" xfId="1810" xr:uid="{D038D75C-7875-494B-B47E-601F9969663C}"/>
    <cellStyle name="Normal 6 6 4 4" xfId="1811" xr:uid="{0ABA6CA8-7D08-4821-9AE8-463615CE8CE5}"/>
    <cellStyle name="Normal 6 6 4 5" xfId="1812" xr:uid="{B7F519B4-9EB4-42E3-ACBC-CE35EFF49691}"/>
    <cellStyle name="Normal 6 6 5" xfId="1813" xr:uid="{C9848FAA-9BBA-467B-8C48-91E3F289773E}"/>
    <cellStyle name="Normal 6 6 5 2" xfId="1814" xr:uid="{17BE9483-14F5-4D17-ABDE-F47B8FEBB27A}"/>
    <cellStyle name="Normal 6 6 5 3" xfId="1815" xr:uid="{491CD661-45E5-4CF6-9FCC-066307A915A7}"/>
    <cellStyle name="Normal 6 6 5 4" xfId="1816" xr:uid="{8D553F38-9653-4C1E-9932-BD9089A9E6C5}"/>
    <cellStyle name="Normal 6 6 6" xfId="1817" xr:uid="{66B83938-D2EA-442A-9629-6638526F2403}"/>
    <cellStyle name="Normal 6 6 6 2" xfId="1818" xr:uid="{A90D6CD2-27FD-4735-9419-1DA46F6387A0}"/>
    <cellStyle name="Normal 6 6 6 3" xfId="1819" xr:uid="{2200DCC0-160E-44F5-9EE7-3A23135F12E1}"/>
    <cellStyle name="Normal 6 6 6 4" xfId="1820" xr:uid="{231D458E-958D-4AAA-8EE3-E4F563D99DD1}"/>
    <cellStyle name="Normal 6 6 7" xfId="1821" xr:uid="{B421A461-3EA9-49DD-BA96-B5189B573846}"/>
    <cellStyle name="Normal 6 6 8" xfId="1822" xr:uid="{71A23130-AC3E-4ECD-B7B7-1175D5BB7B29}"/>
    <cellStyle name="Normal 6 6 9" xfId="1823" xr:uid="{E12AE7F3-95FB-46C9-9055-5ADC686C2F42}"/>
    <cellStyle name="Normal 6 7" xfId="1824" xr:uid="{E0884C1C-9C05-4FE0-9808-2B950501D00A}"/>
    <cellStyle name="Normal 6 7 2" xfId="1825" xr:uid="{FC4AE113-C2D0-43E2-928E-F8270C3F8DCC}"/>
    <cellStyle name="Normal 6 7 2 2" xfId="1826" xr:uid="{2D58923F-8237-407E-AF28-541108E9ED51}"/>
    <cellStyle name="Normal 6 7 2 2 2" xfId="1827" xr:uid="{B73EA87B-E66D-4CCA-A1CC-EE176EB92B97}"/>
    <cellStyle name="Normal 6 7 2 2 2 2" xfId="4011" xr:uid="{F5F93879-075F-4612-9484-821DD79BA2B1}"/>
    <cellStyle name="Normal 6 7 2 2 3" xfId="1828" xr:uid="{DDCBDB9E-D5B1-4073-9825-63D4FF988681}"/>
    <cellStyle name="Normal 6 7 2 2 3 2" xfId="6679" xr:uid="{8594A8B2-5AAC-456D-BCC2-E7E5238CD73D}"/>
    <cellStyle name="Normal 6 7 2 2 4" xfId="1829" xr:uid="{EAE9988A-5275-4B59-9940-F464802EE89F}"/>
    <cellStyle name="Normal 6 7 2 3" xfId="1830" xr:uid="{FD922391-8C96-473B-B1D0-5F20A17D6AD1}"/>
    <cellStyle name="Normal 6 7 2 3 2" xfId="1831" xr:uid="{D9BE6C92-A316-4E54-889E-9A7F7067D956}"/>
    <cellStyle name="Normal 6 7 2 3 3" xfId="1832" xr:uid="{4D92C639-4C51-4A5F-B257-EB5C036B83A6}"/>
    <cellStyle name="Normal 6 7 2 3 4" xfId="1833" xr:uid="{02571BD2-7ED2-410E-9E38-DAED92B29823}"/>
    <cellStyle name="Normal 6 7 2 4" xfId="1834" xr:uid="{E55353AF-6960-41DF-B1BA-449868F90B88}"/>
    <cellStyle name="Normal 6 7 2 4 2" xfId="6680" xr:uid="{2BBC6561-BFA0-422E-A9F3-D2BCADDF3DF7}"/>
    <cellStyle name="Normal 6 7 2 5" xfId="1835" xr:uid="{FDE4CAB9-1450-4439-B21B-7BE710E26C55}"/>
    <cellStyle name="Normal 6 7 2 6" xfId="1836" xr:uid="{7E222B3F-E623-4072-BA60-8482FFEFD290}"/>
    <cellStyle name="Normal 6 7 3" xfId="1837" xr:uid="{E8D6DA39-1E6E-4546-9469-EDF5428550CF}"/>
    <cellStyle name="Normal 6 7 3 2" xfId="1838" xr:uid="{E77B7078-1986-4EC2-AFAE-5084B50691EA}"/>
    <cellStyle name="Normal 6 7 3 2 2" xfId="1839" xr:uid="{BA601FEE-4E55-4255-91B8-E6528302C964}"/>
    <cellStyle name="Normal 6 7 3 2 3" xfId="1840" xr:uid="{C918F4E3-CE8D-4795-87FF-4CDEA7B311A4}"/>
    <cellStyle name="Normal 6 7 3 2 4" xfId="1841" xr:uid="{51596C1C-1075-44AE-A355-75D95A2DC2FD}"/>
    <cellStyle name="Normal 6 7 3 3" xfId="1842" xr:uid="{6E8CE505-8A57-4457-B61C-C3A73345D542}"/>
    <cellStyle name="Normal 6 7 3 3 2" xfId="6681" xr:uid="{134437DB-9D9A-4C88-B572-DAAD910313F6}"/>
    <cellStyle name="Normal 6 7 3 4" xfId="1843" xr:uid="{4164ADEE-4103-491A-A60E-8545E3DC4A10}"/>
    <cellStyle name="Normal 6 7 3 5" xfId="1844" xr:uid="{87BFF78B-35CD-4E43-998B-211247330E97}"/>
    <cellStyle name="Normal 6 7 4" xfId="1845" xr:uid="{66DE27EF-013F-4BCB-929C-D548B0DE4BB1}"/>
    <cellStyle name="Normal 6 7 4 2" xfId="1846" xr:uid="{7EBF0BB2-F1AE-4C1D-8599-F3B276F037B4}"/>
    <cellStyle name="Normal 6 7 4 3" xfId="1847" xr:uid="{F9D572F3-0697-4383-AEA8-CF19F3F5C213}"/>
    <cellStyle name="Normal 6 7 4 4" xfId="1848" xr:uid="{7E334D87-ECF0-49BF-8B19-238D1235EDC5}"/>
    <cellStyle name="Normal 6 7 5" xfId="1849" xr:uid="{D100E250-FB1C-4D68-9D1D-4705B656E304}"/>
    <cellStyle name="Normal 6 7 5 2" xfId="1850" xr:uid="{F014E30E-E31F-4AB0-A677-F6BE62AB849F}"/>
    <cellStyle name="Normal 6 7 5 3" xfId="1851" xr:uid="{3F667704-8039-4EBB-A496-8CA944B48CF9}"/>
    <cellStyle name="Normal 6 7 5 4" xfId="1852" xr:uid="{F63AFF74-566D-42B8-B2EA-FD92ACC818A7}"/>
    <cellStyle name="Normal 6 7 6" xfId="1853" xr:uid="{CD9CF2E6-2E9E-4BD9-A5EC-42748456F5DC}"/>
    <cellStyle name="Normal 6 7 7" xfId="1854" xr:uid="{29B8A604-E071-4FED-A12A-1319926A99EE}"/>
    <cellStyle name="Normal 6 7 8" xfId="1855" xr:uid="{5D592CA4-AECA-4072-864F-4223B96168DE}"/>
    <cellStyle name="Normal 6 8" xfId="1856" xr:uid="{5D5341D6-7981-4153-B537-43F540A13C64}"/>
    <cellStyle name="Normal 6 8 2" xfId="1857" xr:uid="{E2BE809C-AA8F-4EE6-98B4-15564CA3ED89}"/>
    <cellStyle name="Normal 6 8 2 2" xfId="1858" xr:uid="{4B4D79CF-A2C9-4042-84C8-FA82CDA4A42D}"/>
    <cellStyle name="Normal 6 8 2 2 2" xfId="1859" xr:uid="{0607463C-328C-420F-B224-4503E50C5E76}"/>
    <cellStyle name="Normal 6 8 2 2 3" xfId="1860" xr:uid="{3C5D11DD-6C5D-49B8-A15E-4C83B95600E5}"/>
    <cellStyle name="Normal 6 8 2 2 4" xfId="1861" xr:uid="{21080934-D089-49EF-9C71-8B8C2C10B788}"/>
    <cellStyle name="Normal 6 8 2 3" xfId="1862" xr:uid="{BF85E6DD-AADB-4B65-9D4E-E9A60F10F029}"/>
    <cellStyle name="Normal 6 8 2 3 2" xfId="6682" xr:uid="{4A4543E9-FAF0-40FA-96E6-54F309C619C7}"/>
    <cellStyle name="Normal 6 8 2 4" xfId="1863" xr:uid="{83222970-ED20-4050-9AED-04D60C27AED9}"/>
    <cellStyle name="Normal 6 8 2 5" xfId="1864" xr:uid="{D1936D0E-AB79-4CE6-B858-C99623E5591C}"/>
    <cellStyle name="Normal 6 8 3" xfId="1865" xr:uid="{DC3DC873-2CAD-4A9A-B3A3-2CD1338E1286}"/>
    <cellStyle name="Normal 6 8 3 2" xfId="1866" xr:uid="{DB16063E-1380-421A-B07D-7C0BC60D0B20}"/>
    <cellStyle name="Normal 6 8 3 3" xfId="1867" xr:uid="{AD65C65E-4C64-4ECF-B818-527DFA7C7D56}"/>
    <cellStyle name="Normal 6 8 3 4" xfId="1868" xr:uid="{56E7B572-7581-4F09-82EF-C11356E48664}"/>
    <cellStyle name="Normal 6 8 4" xfId="1869" xr:uid="{C33307E4-ACD1-4BAF-BF4C-37A66D1C1C2E}"/>
    <cellStyle name="Normal 6 8 4 2" xfId="1870" xr:uid="{66AC0562-B194-4F4E-8370-00C94C3E8F1A}"/>
    <cellStyle name="Normal 6 8 4 3" xfId="1871" xr:uid="{2061B1FB-BFED-47FE-9D19-E018B26CF21A}"/>
    <cellStyle name="Normal 6 8 4 4" xfId="1872" xr:uid="{4F520B01-99F6-41AC-8706-FB95908DEA76}"/>
    <cellStyle name="Normal 6 8 5" xfId="1873" xr:uid="{00E06424-072F-488E-A181-709875FF1BA0}"/>
    <cellStyle name="Normal 6 8 6" xfId="1874" xr:uid="{013029A6-551D-4F4E-8083-FA9F792DEEA5}"/>
    <cellStyle name="Normal 6 8 7" xfId="1875" xr:uid="{A5686AD2-F975-443C-88BE-C34E4E90F80A}"/>
    <cellStyle name="Normal 6 9" xfId="1876" xr:uid="{705ED98A-1AD1-4209-8B40-D36CC9FF03F3}"/>
    <cellStyle name="Normal 6 9 2" xfId="1877" xr:uid="{637E51BE-D32A-4D1C-AA37-A021D2AF293E}"/>
    <cellStyle name="Normal 6 9 2 2" xfId="1878" xr:uid="{A03DFFDC-FB52-4B8B-BBF4-21A986B6C723}"/>
    <cellStyle name="Normal 6 9 2 3" xfId="1879" xr:uid="{66D563A2-6132-4BE6-9828-CAC456BBA038}"/>
    <cellStyle name="Normal 6 9 2 4" xfId="1880" xr:uid="{E61559B6-0898-4290-8910-E33C41A6BADA}"/>
    <cellStyle name="Normal 6 9 3" xfId="1881" xr:uid="{25437A36-8811-418F-BB1A-9DD685F37E5C}"/>
    <cellStyle name="Normal 6 9 3 2" xfId="1882" xr:uid="{8DDCD8C9-37B9-4A93-9613-2466FEC21606}"/>
    <cellStyle name="Normal 6 9 3 3" xfId="1883" xr:uid="{1B62253F-89C5-47CC-8842-299CF504CF0A}"/>
    <cellStyle name="Normal 6 9 3 4" xfId="1884" xr:uid="{D3AA3F07-EF8D-491B-A185-F5B547846A74}"/>
    <cellStyle name="Normal 6 9 4" xfId="1885" xr:uid="{B4546EF8-0DD2-400E-AA3B-EA0ADB30ABDF}"/>
    <cellStyle name="Normal 6 9 5" xfId="1886" xr:uid="{77E38FCC-3EFE-4EE9-B1CA-87347E049433}"/>
    <cellStyle name="Normal 6 9 6" xfId="1887" xr:uid="{985042FA-4AB7-4F4A-858D-CDCD213660AB}"/>
    <cellStyle name="Normal 7" xfId="75" xr:uid="{2E868D0E-4576-40DF-9060-0FD440644109}"/>
    <cellStyle name="Normal 7 10" xfId="1888" xr:uid="{701A22DC-A684-4BC9-B92E-D4A7FC5D1435}"/>
    <cellStyle name="Normal 7 10 2" xfId="1889" xr:uid="{4DDD6AFC-6710-4732-8A99-84029492475F}"/>
    <cellStyle name="Normal 7 10 3" xfId="1890" xr:uid="{76452303-C348-4A8D-BA99-F48D3CFFD7DC}"/>
    <cellStyle name="Normal 7 10 4" xfId="1891" xr:uid="{015539AC-5066-4F24-BEEB-3A41B27B1A6F}"/>
    <cellStyle name="Normal 7 11" xfId="1892" xr:uid="{704C6ED3-31DE-4E0D-96C8-8E177C656925}"/>
    <cellStyle name="Normal 7 11 2" xfId="1893" xr:uid="{B945277A-5B38-4F8D-AD92-331C6ED950BE}"/>
    <cellStyle name="Normal 7 11 3" xfId="1894" xr:uid="{774A5A98-1524-4A69-B9EF-33F64AF655D7}"/>
    <cellStyle name="Normal 7 11 4" xfId="1895" xr:uid="{A9D16B9D-C009-4088-8B1A-20C7AF72D446}"/>
    <cellStyle name="Normal 7 12" xfId="1896" xr:uid="{C3CE3D53-A474-4D9E-B6DE-41B896B991F1}"/>
    <cellStyle name="Normal 7 12 2" xfId="1897" xr:uid="{BA27FFCE-B48E-4137-B4DC-0C18EA56617D}"/>
    <cellStyle name="Normal 7 13" xfId="1898" xr:uid="{E0C89A52-B679-4295-96D6-2F5AC3E5BF17}"/>
    <cellStyle name="Normal 7 14" xfId="1899" xr:uid="{935E81B5-131E-4B14-901B-CE556707992B}"/>
    <cellStyle name="Normal 7 15" xfId="1900" xr:uid="{9B114024-CBB7-48CF-9E5A-E6334E55E69D}"/>
    <cellStyle name="Normal 7 16" xfId="7275" xr:uid="{706EB54A-B91E-4578-923F-F8152F39FCAE}"/>
    <cellStyle name="Normal 7 2" xfId="94" xr:uid="{096C61C3-BD35-4A42-A972-27DDCD5A594B}"/>
    <cellStyle name="Normal 7 2 10" xfId="1901" xr:uid="{1BE18BA3-4843-4AA6-B4FF-3B6FE2D16C9F}"/>
    <cellStyle name="Normal 7 2 11" xfId="1902" xr:uid="{8F8C3E89-4566-45B5-82A7-0BD52348E9A2}"/>
    <cellStyle name="Normal 7 2 2" xfId="1903" xr:uid="{A84CC10F-B78D-4957-8D9F-E66AA3E05B59}"/>
    <cellStyle name="Normal 7 2 2 2" xfId="1904" xr:uid="{451D9270-BDF8-4614-B2BB-B774A68BBB85}"/>
    <cellStyle name="Normal 7 2 2 2 2" xfId="1905" xr:uid="{78EC0596-7959-45B1-A2FA-2D20D3CED2D9}"/>
    <cellStyle name="Normal 7 2 2 2 2 2" xfId="1906" xr:uid="{1147A66D-2D6B-48AC-841A-D2F0986B5D45}"/>
    <cellStyle name="Normal 7 2 2 2 2 2 2" xfId="1907" xr:uid="{8A76C2B6-5E9D-482D-BE92-C77578FE6F92}"/>
    <cellStyle name="Normal 7 2 2 2 2 2 2 2" xfId="4012" xr:uid="{533ED8ED-D932-402B-942B-3546277D0FD2}"/>
    <cellStyle name="Normal 7 2 2 2 2 2 2 2 2" xfId="4013" xr:uid="{9EBAC9E6-FA4F-45AC-B60E-9712F1F4DB2C}"/>
    <cellStyle name="Normal 7 2 2 2 2 2 2 3" xfId="4014" xr:uid="{C2333352-A84B-4200-A980-E976DFE5775D}"/>
    <cellStyle name="Normal 7 2 2 2 2 2 2 3 2" xfId="6683" xr:uid="{04BAE45D-2938-4747-B52E-3474DF2D8E93}"/>
    <cellStyle name="Normal 7 2 2 2 2 2 2 4" xfId="6684" xr:uid="{F7AAB5EF-875B-43DD-9815-A6E62A94E748}"/>
    <cellStyle name="Normal 7 2 2 2 2 2 3" xfId="1908" xr:uid="{6E1C4CF5-C9E7-411F-8406-697322042197}"/>
    <cellStyle name="Normal 7 2 2 2 2 2 3 2" xfId="4015" xr:uid="{D49EFAC1-9592-49A9-A2CC-92DF6058610C}"/>
    <cellStyle name="Normal 7 2 2 2 2 2 4" xfId="1909" xr:uid="{DD04F737-7A18-4685-A2DC-445E30AB5BD9}"/>
    <cellStyle name="Normal 7 2 2 2 2 2 4 2" xfId="6685" xr:uid="{BFB0D487-4455-45D3-B8DA-7578ED347533}"/>
    <cellStyle name="Normal 7 2 2 2 2 2 5" xfId="6686" xr:uid="{A6912209-F23B-4AD3-B4FD-C448E36E62F9}"/>
    <cellStyle name="Normal 7 2 2 2 2 3" xfId="1910" xr:uid="{A78B4285-FAEF-4BCE-8586-77DC6CE9347E}"/>
    <cellStyle name="Normal 7 2 2 2 2 3 2" xfId="1911" xr:uid="{01E6EBD5-6C0D-4380-A7D7-4170C704F18F}"/>
    <cellStyle name="Normal 7 2 2 2 2 3 2 2" xfId="4016" xr:uid="{3BAF8622-A0FF-45CB-9D3A-E78AF3DF8997}"/>
    <cellStyle name="Normal 7 2 2 2 2 3 3" xfId="1912" xr:uid="{B9DF96DD-B771-428C-A87E-5F9B01644EBD}"/>
    <cellStyle name="Normal 7 2 2 2 2 3 3 2" xfId="6687" xr:uid="{8CE9CF30-293C-4F3C-873A-1C6B0417BBC2}"/>
    <cellStyle name="Normal 7 2 2 2 2 3 4" xfId="1913" xr:uid="{F049EDBF-46F6-4AA4-8EF7-B4CE3A175D9E}"/>
    <cellStyle name="Normal 7 2 2 2 2 4" xfId="1914" xr:uid="{7649654C-E239-457F-A038-66FFF4A2A7F8}"/>
    <cellStyle name="Normal 7 2 2 2 2 4 2" xfId="4017" xr:uid="{4FDB58F8-D5F2-43B5-B247-9DA4E54FC340}"/>
    <cellStyle name="Normal 7 2 2 2 2 5" xfId="1915" xr:uid="{94B42ED7-F6FD-429E-8A2F-DB04F85E8868}"/>
    <cellStyle name="Normal 7 2 2 2 2 5 2" xfId="6688" xr:uid="{3832A92C-F8D9-409B-8C07-C99226BD87B9}"/>
    <cellStyle name="Normal 7 2 2 2 2 6" xfId="1916" xr:uid="{E23A282A-A922-4280-9538-B51A17BC07BD}"/>
    <cellStyle name="Normal 7 2 2 2 3" xfId="1917" xr:uid="{2E5D8677-9B2F-4157-A591-CB55119B335B}"/>
    <cellStyle name="Normal 7 2 2 2 3 2" xfId="1918" xr:uid="{94927C6D-F990-462F-9DF3-5EA7FFF01F38}"/>
    <cellStyle name="Normal 7 2 2 2 3 2 2" xfId="1919" xr:uid="{3FB17172-B21C-47B6-8A95-21EB7678A502}"/>
    <cellStyle name="Normal 7 2 2 2 3 2 2 2" xfId="4018" xr:uid="{7C8211CE-57EE-4A8D-97B0-4DA8AA74F327}"/>
    <cellStyle name="Normal 7 2 2 2 3 2 2 2 2" xfId="4019" xr:uid="{3F37FB07-AF54-4447-A64A-8150DEE0157B}"/>
    <cellStyle name="Normal 7 2 2 2 3 2 2 3" xfId="4020" xr:uid="{58F3F382-2FF6-415A-B71F-D016E10D07AC}"/>
    <cellStyle name="Normal 7 2 2 2 3 2 2 3 2" xfId="6689" xr:uid="{F92CC4B4-9164-4C95-93A3-3BC66A85F4A8}"/>
    <cellStyle name="Normal 7 2 2 2 3 2 2 4" xfId="6690" xr:uid="{3C66B905-9C4D-4874-AC8E-4B600881C012}"/>
    <cellStyle name="Normal 7 2 2 2 3 2 3" xfId="1920" xr:uid="{0051A246-7B7D-4845-A757-B0417B7A3544}"/>
    <cellStyle name="Normal 7 2 2 2 3 2 3 2" xfId="4021" xr:uid="{5A103AA4-43F3-4767-BCDD-B7E8B3F29B10}"/>
    <cellStyle name="Normal 7 2 2 2 3 2 4" xfId="1921" xr:uid="{620D6201-6FAF-4BCF-BE24-4BCC8159ABDD}"/>
    <cellStyle name="Normal 7 2 2 2 3 2 4 2" xfId="6691" xr:uid="{3B56750D-431E-4F1B-B98E-A745EC4B3B75}"/>
    <cellStyle name="Normal 7 2 2 2 3 2 5" xfId="6692" xr:uid="{4477B97E-9B61-43D1-8069-C46452CD170E}"/>
    <cellStyle name="Normal 7 2 2 2 3 3" xfId="1922" xr:uid="{ACF5A0F8-9D08-4970-8DA5-81B8FD35FC44}"/>
    <cellStyle name="Normal 7 2 2 2 3 3 2" xfId="4022" xr:uid="{5909C0EF-E6DC-468B-990D-E6E449DA598A}"/>
    <cellStyle name="Normal 7 2 2 2 3 3 2 2" xfId="4023" xr:uid="{0BB846CC-743B-4592-B2D6-98122074765B}"/>
    <cellStyle name="Normal 7 2 2 2 3 3 3" xfId="4024" xr:uid="{77AD8D1B-A8F0-4DDE-8066-5AD79E2717BE}"/>
    <cellStyle name="Normal 7 2 2 2 3 3 3 2" xfId="6693" xr:uid="{317F089D-3AAF-4DA1-8E44-698C40BD0C9C}"/>
    <cellStyle name="Normal 7 2 2 2 3 3 4" xfId="6694" xr:uid="{1A0ED14B-26F7-4B85-AC89-741489DA7204}"/>
    <cellStyle name="Normal 7 2 2 2 3 4" xfId="1923" xr:uid="{2F65C7AA-0966-4C76-9753-E77971CE5E39}"/>
    <cellStyle name="Normal 7 2 2 2 3 4 2" xfId="4025" xr:uid="{C5F6E937-FD2F-4451-9D85-18340A9FB1A6}"/>
    <cellStyle name="Normal 7 2 2 2 3 5" xfId="1924" xr:uid="{633A5BB2-AFCE-474C-B39F-6DD92CBF0326}"/>
    <cellStyle name="Normal 7 2 2 2 3 5 2" xfId="6695" xr:uid="{F5DEAAE8-A8D5-4EFA-949D-311756B851CF}"/>
    <cellStyle name="Normal 7 2 2 2 3 6" xfId="6696" xr:uid="{3C5DD9A5-9690-469A-BCB8-B67B19A86B5F}"/>
    <cellStyle name="Normal 7 2 2 2 4" xfId="1925" xr:uid="{40CEFB8E-FB7E-4986-9BC7-3F2C71354FD1}"/>
    <cellStyle name="Normal 7 2 2 2 4 2" xfId="1926" xr:uid="{95790539-FBFA-49A5-B92C-590B0A7E02A2}"/>
    <cellStyle name="Normal 7 2 2 2 4 2 2" xfId="4026" xr:uid="{3B82C0C3-9716-4646-B6C4-48960313D4F9}"/>
    <cellStyle name="Normal 7 2 2 2 4 2 2 2" xfId="4027" xr:uid="{F23F8E87-955B-4513-9643-52DB1C5BE450}"/>
    <cellStyle name="Normal 7 2 2 2 4 2 3" xfId="4028" xr:uid="{5F53F940-0662-4461-81BB-01FFDC890977}"/>
    <cellStyle name="Normal 7 2 2 2 4 2 3 2" xfId="6697" xr:uid="{7B4DC59D-9067-4414-95B3-5C7C58ECE612}"/>
    <cellStyle name="Normal 7 2 2 2 4 2 4" xfId="6698" xr:uid="{744CE398-7337-492D-A877-502FA1F7E576}"/>
    <cellStyle name="Normal 7 2 2 2 4 3" xfId="1927" xr:uid="{6FB1413B-75BC-4508-99FC-6C27E6E1FEB3}"/>
    <cellStyle name="Normal 7 2 2 2 4 3 2" xfId="4029" xr:uid="{D42EB09F-A0B1-4F84-9A8C-CEE121105804}"/>
    <cellStyle name="Normal 7 2 2 2 4 4" xfId="1928" xr:uid="{8AF72E35-3502-44D1-8A9F-4CCFE4C484D2}"/>
    <cellStyle name="Normal 7 2 2 2 4 4 2" xfId="6699" xr:uid="{0398D15B-DEE2-4BFB-9DA2-3253B06A7973}"/>
    <cellStyle name="Normal 7 2 2 2 4 5" xfId="6700" xr:uid="{FC669430-4D05-4598-B111-CC775A461016}"/>
    <cellStyle name="Normal 7 2 2 2 5" xfId="1929" xr:uid="{A69E5CE0-35EA-4024-960F-6071724A699D}"/>
    <cellStyle name="Normal 7 2 2 2 5 2" xfId="1930" xr:uid="{F35712FB-6A58-4DAE-9096-B44654738B3A}"/>
    <cellStyle name="Normal 7 2 2 2 5 2 2" xfId="4030" xr:uid="{2D09BAB4-7A08-438A-9941-74E60FD3D1B0}"/>
    <cellStyle name="Normal 7 2 2 2 5 3" xfId="1931" xr:uid="{652DDD03-AD6A-4B75-BCE4-AB236F0193DC}"/>
    <cellStyle name="Normal 7 2 2 2 5 3 2" xfId="6701" xr:uid="{891B819D-F7ED-4FA7-9A1B-AB836B06A9AC}"/>
    <cellStyle name="Normal 7 2 2 2 5 4" xfId="1932" xr:uid="{75F032CA-7071-4EC1-B055-2C57E04DCC4D}"/>
    <cellStyle name="Normal 7 2 2 2 6" xfId="1933" xr:uid="{659131E5-72E1-46C5-B0EF-BD5954E88731}"/>
    <cellStyle name="Normal 7 2 2 2 6 2" xfId="4031" xr:uid="{4812E020-5F92-4359-8319-DDEA1C9F5D81}"/>
    <cellStyle name="Normal 7 2 2 2 7" xfId="1934" xr:uid="{1F5EEAF4-02EB-4DD1-B4E4-C506CAD9347E}"/>
    <cellStyle name="Normal 7 2 2 2 7 2" xfId="6702" xr:uid="{475D635B-2268-432F-88D5-50AAD01BC353}"/>
    <cellStyle name="Normal 7 2 2 2 8" xfId="1935" xr:uid="{6E6F8035-08B0-4A38-9592-B425573AF57F}"/>
    <cellStyle name="Normal 7 2 2 3" xfId="1936" xr:uid="{36CCBE39-1DFA-4C35-A4FC-9AED14A0887E}"/>
    <cellStyle name="Normal 7 2 2 3 2" xfId="1937" xr:uid="{70973C39-EEA8-47A1-A9BF-6343D4EC614C}"/>
    <cellStyle name="Normal 7 2 2 3 2 2" xfId="1938" xr:uid="{D2E15C8E-7054-4B0F-B556-E103E5110F82}"/>
    <cellStyle name="Normal 7 2 2 3 2 2 2" xfId="4032" xr:uid="{8E4A86C3-1A2D-4BB1-917E-E629399B6DD4}"/>
    <cellStyle name="Normal 7 2 2 3 2 2 2 2" xfId="4033" xr:uid="{209D75BB-33C0-46E1-826E-870BA401E345}"/>
    <cellStyle name="Normal 7 2 2 3 2 2 3" xfId="4034" xr:uid="{E2180469-E52E-4BC2-9EEE-53CDE500586E}"/>
    <cellStyle name="Normal 7 2 2 3 2 2 3 2" xfId="6703" xr:uid="{A41D6C68-AFBF-4610-A915-6FAD2170C730}"/>
    <cellStyle name="Normal 7 2 2 3 2 2 4" xfId="6704" xr:uid="{11E93BCA-D813-42A3-A40F-9789B359CBAF}"/>
    <cellStyle name="Normal 7 2 2 3 2 3" xfId="1939" xr:uid="{A4F749BB-841D-44D3-96FB-C2F8EA097C8D}"/>
    <cellStyle name="Normal 7 2 2 3 2 3 2" xfId="4035" xr:uid="{12FBE087-142C-45F7-A4B3-F33739721225}"/>
    <cellStyle name="Normal 7 2 2 3 2 4" xfId="1940" xr:uid="{8152BDD7-F330-4966-8AB3-4FA18759216B}"/>
    <cellStyle name="Normal 7 2 2 3 2 4 2" xfId="6705" xr:uid="{72C3F850-A6E8-423C-AB87-450A26116EAA}"/>
    <cellStyle name="Normal 7 2 2 3 2 5" xfId="6706" xr:uid="{0AC3276A-C4E8-4342-95D9-EF911CD66B92}"/>
    <cellStyle name="Normal 7 2 2 3 3" xfId="1941" xr:uid="{B61D6A34-EA19-41FE-805C-5739948D02CD}"/>
    <cellStyle name="Normal 7 2 2 3 3 2" xfId="1942" xr:uid="{1354DCEA-D138-4D3F-9620-F0D62EA78954}"/>
    <cellStyle name="Normal 7 2 2 3 3 2 2" xfId="4036" xr:uid="{0B25F8CB-7E40-443D-94EF-2E620E00A252}"/>
    <cellStyle name="Normal 7 2 2 3 3 3" xfId="1943" xr:uid="{402B3946-D9FB-4E50-8005-E30D9019E020}"/>
    <cellStyle name="Normal 7 2 2 3 3 3 2" xfId="6707" xr:uid="{197FB3D5-A20B-4E47-BFB2-C49C5A1CBFB3}"/>
    <cellStyle name="Normal 7 2 2 3 3 4" xfId="1944" xr:uid="{2A8D2F43-BA05-4849-9A21-D161223C02C1}"/>
    <cellStyle name="Normal 7 2 2 3 4" xfId="1945" xr:uid="{5A189CC7-4F26-41A0-9D50-2DEE03D4C08E}"/>
    <cellStyle name="Normal 7 2 2 3 4 2" xfId="4037" xr:uid="{613CE07B-AFAC-46A4-B838-506530DEFCF1}"/>
    <cellStyle name="Normal 7 2 2 3 5" xfId="1946" xr:uid="{26F5E2CB-8A16-4382-849D-A8F1BDE12243}"/>
    <cellStyle name="Normal 7 2 2 3 5 2" xfId="6708" xr:uid="{DF8AEDB0-D21D-42F8-96E5-0D07FCA799EC}"/>
    <cellStyle name="Normal 7 2 2 3 6" xfId="1947" xr:uid="{34F6C839-1C51-4C9E-A2E8-3F053FA8913B}"/>
    <cellStyle name="Normal 7 2 2 4" xfId="1948" xr:uid="{9D0EC0BB-57B2-4FCA-BDCF-90B43228C04C}"/>
    <cellStyle name="Normal 7 2 2 4 2" xfId="1949" xr:uid="{FC60E7BD-B734-4894-8F57-CF3791FD59A4}"/>
    <cellStyle name="Normal 7 2 2 4 2 2" xfId="1950" xr:uid="{070599BA-11BE-420E-9436-0A81CA9F2022}"/>
    <cellStyle name="Normal 7 2 2 4 2 2 2" xfId="4038" xr:uid="{1484A0D8-BC9A-47A0-9AED-20B84010083E}"/>
    <cellStyle name="Normal 7 2 2 4 2 2 2 2" xfId="4039" xr:uid="{7001D06E-67C6-4C6F-88CA-E1E1BEA67BB6}"/>
    <cellStyle name="Normal 7 2 2 4 2 2 3" xfId="4040" xr:uid="{C463321B-354F-489A-B2F6-BDC58D4F833D}"/>
    <cellStyle name="Normal 7 2 2 4 2 2 3 2" xfId="6709" xr:uid="{1DA1BDA8-05ED-46A6-B171-728FC0B468B4}"/>
    <cellStyle name="Normal 7 2 2 4 2 2 4" xfId="6710" xr:uid="{404EA83F-0E64-4406-AE5D-7F4283C28448}"/>
    <cellStyle name="Normal 7 2 2 4 2 3" xfId="1951" xr:uid="{32949033-C322-4DAD-B333-BCE019342D16}"/>
    <cellStyle name="Normal 7 2 2 4 2 3 2" xfId="4041" xr:uid="{578F0D76-90C3-4F3A-B770-DF8D73FA3A77}"/>
    <cellStyle name="Normal 7 2 2 4 2 4" xfId="1952" xr:uid="{1DB4536F-FE6E-4F1A-A7E4-397B38CFAA73}"/>
    <cellStyle name="Normal 7 2 2 4 2 4 2" xfId="6711" xr:uid="{3A37B15A-BF2F-4DA3-8C7E-A50CCE85C25E}"/>
    <cellStyle name="Normal 7 2 2 4 2 5" xfId="6712" xr:uid="{D59DA752-D4DD-499C-A0E5-67EB810A4689}"/>
    <cellStyle name="Normal 7 2 2 4 3" xfId="1953" xr:uid="{15C5E530-D0E5-4A37-A85A-06BEEDB3578B}"/>
    <cellStyle name="Normal 7 2 2 4 3 2" xfId="4042" xr:uid="{4D41F954-87C1-45C7-9A58-2E81C7CA872B}"/>
    <cellStyle name="Normal 7 2 2 4 3 2 2" xfId="4043" xr:uid="{A3DF5AF2-966C-46DB-8A94-ABED08273FA9}"/>
    <cellStyle name="Normal 7 2 2 4 3 3" xfId="4044" xr:uid="{071AE294-13DC-4AC5-8293-FCD4CB29E08D}"/>
    <cellStyle name="Normal 7 2 2 4 3 3 2" xfId="6713" xr:uid="{42BC5609-937C-44BC-A996-62B3946E8EE4}"/>
    <cellStyle name="Normal 7 2 2 4 3 4" xfId="6714" xr:uid="{D3F484AF-C277-4288-A012-BA6CFC5D622B}"/>
    <cellStyle name="Normal 7 2 2 4 4" xfId="1954" xr:uid="{C9D5ECE6-09F2-4AED-9B87-0BF9DF39BCAE}"/>
    <cellStyle name="Normal 7 2 2 4 4 2" xfId="4045" xr:uid="{C2E68A0D-D563-4389-9F01-91F0D0EE3D4B}"/>
    <cellStyle name="Normal 7 2 2 4 5" xfId="1955" xr:uid="{2D9B8EFC-C57A-4FA4-8737-4238D7D8D298}"/>
    <cellStyle name="Normal 7 2 2 4 5 2" xfId="6715" xr:uid="{F27273B0-796A-4A29-9611-03E0BE9227FF}"/>
    <cellStyle name="Normal 7 2 2 4 6" xfId="6716" xr:uid="{718D8228-A6CB-4D79-9EF9-A45B70433EBB}"/>
    <cellStyle name="Normal 7 2 2 5" xfId="1956" xr:uid="{541C252D-3B3B-4EC7-94EA-723FCA777DCA}"/>
    <cellStyle name="Normal 7 2 2 5 2" xfId="1957" xr:uid="{E36A8D2C-0242-49FB-A78D-6977B2F2420B}"/>
    <cellStyle name="Normal 7 2 2 5 2 2" xfId="4046" xr:uid="{96EF6F40-4F86-467F-8B1C-64D56E52194C}"/>
    <cellStyle name="Normal 7 2 2 5 2 2 2" xfId="4047" xr:uid="{D8EFC531-59C6-4A1C-94F4-5611BE628180}"/>
    <cellStyle name="Normal 7 2 2 5 2 3" xfId="4048" xr:uid="{94437A1C-A374-4CA3-996C-D38167C49B4A}"/>
    <cellStyle name="Normal 7 2 2 5 2 3 2" xfId="6717" xr:uid="{99A42AF7-BAF8-44DE-A36A-BC73B7AFDBFD}"/>
    <cellStyle name="Normal 7 2 2 5 2 4" xfId="6718" xr:uid="{476832BF-5A44-40FE-86F3-E8F890CD5F41}"/>
    <cellStyle name="Normal 7 2 2 5 3" xfId="1958" xr:uid="{DC71801F-708C-4E9A-8578-A4F55A053574}"/>
    <cellStyle name="Normal 7 2 2 5 3 2" xfId="4049" xr:uid="{2CD35B2E-ED94-46A0-AAC1-CFCA5C15CF0C}"/>
    <cellStyle name="Normal 7 2 2 5 4" xfId="1959" xr:uid="{36E25E8F-2755-439A-A85A-990A3DF04F3B}"/>
    <cellStyle name="Normal 7 2 2 5 4 2" xfId="6719" xr:uid="{51CFF0EC-6A66-45A0-AFA1-90B23E8F4C74}"/>
    <cellStyle name="Normal 7 2 2 5 5" xfId="6720" xr:uid="{031B6876-A74E-4370-829F-40736DF280F9}"/>
    <cellStyle name="Normal 7 2 2 6" xfId="1960" xr:uid="{C2ECCB3F-B8DE-40D1-AAF0-946B1BE589B2}"/>
    <cellStyle name="Normal 7 2 2 6 2" xfId="1961" xr:uid="{34C44729-19B5-4930-819A-F8701412BCFE}"/>
    <cellStyle name="Normal 7 2 2 6 2 2" xfId="4050" xr:uid="{4CDF3C1B-9C87-419A-919A-4712B01E88A7}"/>
    <cellStyle name="Normal 7 2 2 6 3" xfId="1962" xr:uid="{3B4D67DD-7F21-4019-93E3-6B6673E1CF2E}"/>
    <cellStyle name="Normal 7 2 2 6 3 2" xfId="6721" xr:uid="{3C956BF4-DB1E-4FFF-B719-6121F999FCAB}"/>
    <cellStyle name="Normal 7 2 2 6 4" xfId="1963" xr:uid="{50AD7743-282B-424B-94F6-3C6800C84E98}"/>
    <cellStyle name="Normal 7 2 2 7" xfId="1964" xr:uid="{5D6ADF10-5782-4E6C-9BC9-A8A62369254B}"/>
    <cellStyle name="Normal 7 2 2 7 2" xfId="4051" xr:uid="{DB33D7FC-CDB5-4AB2-B174-3F6A4BF6F287}"/>
    <cellStyle name="Normal 7 2 2 8" xfId="1965" xr:uid="{6D6DE498-E5E9-49C0-8552-7606ACF6A58F}"/>
    <cellStyle name="Normal 7 2 2 8 2" xfId="6722" xr:uid="{AE788AF0-4695-47F6-A719-CA9B6F7D7986}"/>
    <cellStyle name="Normal 7 2 2 9" xfId="1966" xr:uid="{CC3C12A0-8C7B-4DFD-9421-5C6E242FB092}"/>
    <cellStyle name="Normal 7 2 3" xfId="1967" xr:uid="{35A79ECB-B9DC-4846-9E09-6274145A50BD}"/>
    <cellStyle name="Normal 7 2 3 2" xfId="1968" xr:uid="{CD0BF8B3-55DD-4DBE-B9A1-F3FCF4959AF6}"/>
    <cellStyle name="Normal 7 2 3 2 2" xfId="1969" xr:uid="{664AC8F0-DB1D-4BD4-9DB1-4CC34E32FAF8}"/>
    <cellStyle name="Normal 7 2 3 2 2 2" xfId="1970" xr:uid="{D1C838F6-421D-4621-B768-65E067CB2A03}"/>
    <cellStyle name="Normal 7 2 3 2 2 2 2" xfId="4052" xr:uid="{D379AEB2-2A50-40A5-965D-C0FE22E793CD}"/>
    <cellStyle name="Normal 7 2 3 2 2 2 2 2" xfId="4053" xr:uid="{52B738BC-A90E-499C-8F9E-2CD8EACA824B}"/>
    <cellStyle name="Normal 7 2 3 2 2 2 3" xfId="4054" xr:uid="{B4360337-B050-4ECA-BB29-D9B65B2DAB80}"/>
    <cellStyle name="Normal 7 2 3 2 2 2 3 2" xfId="6723" xr:uid="{851E8F42-3A7E-47E8-AE94-F3BD0D28E256}"/>
    <cellStyle name="Normal 7 2 3 2 2 2 4" xfId="6724" xr:uid="{8B9FD1CA-253F-4328-85AE-99F12F074B23}"/>
    <cellStyle name="Normal 7 2 3 2 2 3" xfId="1971" xr:uid="{B1954F74-A5D4-4492-80A7-B320CDA56388}"/>
    <cellStyle name="Normal 7 2 3 2 2 3 2" xfId="4055" xr:uid="{D39EA861-94EA-4FCE-B9A8-99C5D5132347}"/>
    <cellStyle name="Normal 7 2 3 2 2 4" xfId="1972" xr:uid="{78B3EDF2-DAD5-4576-A4F2-BAE6DD85242E}"/>
    <cellStyle name="Normal 7 2 3 2 2 4 2" xfId="6725" xr:uid="{73F0BDEA-0EEE-4E8D-95C0-CAABB617B678}"/>
    <cellStyle name="Normal 7 2 3 2 2 5" xfId="6726" xr:uid="{05404894-A367-41F6-BF74-A1EC41C3812E}"/>
    <cellStyle name="Normal 7 2 3 2 3" xfId="1973" xr:uid="{84A0F689-CB7B-4AA9-A67C-A736DE24E54E}"/>
    <cellStyle name="Normal 7 2 3 2 3 2" xfId="1974" xr:uid="{E3093760-C2B0-455D-A14E-63151E28FCC4}"/>
    <cellStyle name="Normal 7 2 3 2 3 2 2" xfId="4056" xr:uid="{E0CFA1EF-8D5C-48F7-A851-EA9B6FACBF31}"/>
    <cellStyle name="Normal 7 2 3 2 3 3" xfId="1975" xr:uid="{2AD9B938-89A8-4BCC-8CC7-9DA20ED1F3AC}"/>
    <cellStyle name="Normal 7 2 3 2 3 3 2" xfId="6727" xr:uid="{0BA0EADD-C419-44B2-90DB-C872E066B88C}"/>
    <cellStyle name="Normal 7 2 3 2 3 4" xfId="1976" xr:uid="{D2E554FC-DD85-4D13-AD4B-BABD113006E1}"/>
    <cellStyle name="Normal 7 2 3 2 4" xfId="1977" xr:uid="{27374C3B-9681-4545-B106-2685D0DEE8EE}"/>
    <cellStyle name="Normal 7 2 3 2 4 2" xfId="4057" xr:uid="{634410AD-0621-40E0-A545-8746BD8C3CF7}"/>
    <cellStyle name="Normal 7 2 3 2 5" xfId="1978" xr:uid="{990A1BCC-99E4-4E3A-A114-2229E796543E}"/>
    <cellStyle name="Normal 7 2 3 2 5 2" xfId="6728" xr:uid="{F1905A0C-C4D7-48FA-8800-378DCA004037}"/>
    <cellStyle name="Normal 7 2 3 2 6" xfId="1979" xr:uid="{280C65AB-CCCF-44A8-A3A8-CBF1355A48BB}"/>
    <cellStyle name="Normal 7 2 3 3" xfId="1980" xr:uid="{56AE88EF-19F8-4419-871C-62E5F03A061A}"/>
    <cellStyle name="Normal 7 2 3 3 2" xfId="1981" xr:uid="{80F7F12E-7907-4C48-9C2D-F6238FF24FD0}"/>
    <cellStyle name="Normal 7 2 3 3 2 2" xfId="1982" xr:uid="{FB96B02B-8A81-47CD-9BF7-CDAA83CE8AAC}"/>
    <cellStyle name="Normal 7 2 3 3 2 2 2" xfId="4058" xr:uid="{3A605A55-3C17-4BFA-8506-0CAF3C58906F}"/>
    <cellStyle name="Normal 7 2 3 3 2 2 2 2" xfId="4059" xr:uid="{1B80AF7F-D074-465C-8911-B5D6311D9843}"/>
    <cellStyle name="Normal 7 2 3 3 2 2 3" xfId="4060" xr:uid="{997178C5-C4C6-4AF6-BA41-1463FD605C2F}"/>
    <cellStyle name="Normal 7 2 3 3 2 2 3 2" xfId="6729" xr:uid="{8C99CCC6-919A-4025-BFF7-C793C1231AB3}"/>
    <cellStyle name="Normal 7 2 3 3 2 2 4" xfId="6730" xr:uid="{C85DCE6C-FD9F-4F89-8D46-8CA8DD40AF64}"/>
    <cellStyle name="Normal 7 2 3 3 2 3" xfId="1983" xr:uid="{384EBED0-35B0-4AC6-A1C5-B1F73DE24ABB}"/>
    <cellStyle name="Normal 7 2 3 3 2 3 2" xfId="4061" xr:uid="{AD7CDFF9-DC74-462C-B8D4-09605A4901D5}"/>
    <cellStyle name="Normal 7 2 3 3 2 4" xfId="1984" xr:uid="{AE8226E5-8ED8-4F9B-9716-CE71EC99A633}"/>
    <cellStyle name="Normal 7 2 3 3 2 4 2" xfId="6731" xr:uid="{24ED0DFC-0A2D-4380-942A-7F8CCD353AD6}"/>
    <cellStyle name="Normal 7 2 3 3 2 5" xfId="6732" xr:uid="{19C26C04-0573-4136-96EC-4300A0616687}"/>
    <cellStyle name="Normal 7 2 3 3 3" xfId="1985" xr:uid="{557DA102-A5B9-48A4-B538-AE39E80DC10C}"/>
    <cellStyle name="Normal 7 2 3 3 3 2" xfId="4062" xr:uid="{3821B03A-170D-4DE2-A010-122FD2DBDB62}"/>
    <cellStyle name="Normal 7 2 3 3 3 2 2" xfId="4063" xr:uid="{C467AA3F-B4D1-441C-9003-79E45314899E}"/>
    <cellStyle name="Normal 7 2 3 3 3 3" xfId="4064" xr:uid="{EF87A693-49AF-42BC-A988-4368E8F4A2B0}"/>
    <cellStyle name="Normal 7 2 3 3 3 3 2" xfId="6733" xr:uid="{7081B770-B390-49B2-88BC-0DBB85742919}"/>
    <cellStyle name="Normal 7 2 3 3 3 4" xfId="6734" xr:uid="{5AA918D3-CEE1-422B-801C-606096FB7BFE}"/>
    <cellStyle name="Normal 7 2 3 3 4" xfId="1986" xr:uid="{E9832C97-B05D-4979-9B21-1C7C17CFB064}"/>
    <cellStyle name="Normal 7 2 3 3 4 2" xfId="4065" xr:uid="{ACA1FB7B-A34A-41DC-93AB-3829F56BCC15}"/>
    <cellStyle name="Normal 7 2 3 3 5" xfId="1987" xr:uid="{AD40E85D-263C-4270-B72D-DCB1D7239648}"/>
    <cellStyle name="Normal 7 2 3 3 5 2" xfId="6735" xr:uid="{7397E061-6811-4285-ADB7-DDF53AD6D9D6}"/>
    <cellStyle name="Normal 7 2 3 3 6" xfId="6736" xr:uid="{61B1388F-56EF-4D3A-935A-55CA98FA31E8}"/>
    <cellStyle name="Normal 7 2 3 4" xfId="1988" xr:uid="{0AC460BB-E697-4F6D-89B0-E9A6283BF05D}"/>
    <cellStyle name="Normal 7 2 3 4 2" xfId="1989" xr:uid="{7DF2695C-7727-4FCF-8A76-AAC2340CB403}"/>
    <cellStyle name="Normal 7 2 3 4 2 2" xfId="4066" xr:uid="{2E83A5FA-F59C-4D73-B2C1-59524C90A05A}"/>
    <cellStyle name="Normal 7 2 3 4 2 2 2" xfId="4067" xr:uid="{512708DE-64A5-40A2-82E5-C76569DF11CD}"/>
    <cellStyle name="Normal 7 2 3 4 2 3" xfId="4068" xr:uid="{BEFC9307-DBFF-4ED4-8D13-DBC4EE48ADA1}"/>
    <cellStyle name="Normal 7 2 3 4 2 3 2" xfId="6737" xr:uid="{95CD3C7A-00A0-46AE-8668-6A699E0E3BEF}"/>
    <cellStyle name="Normal 7 2 3 4 2 4" xfId="6738" xr:uid="{814FD3E8-629A-4D1C-8D7E-D282911F811E}"/>
    <cellStyle name="Normal 7 2 3 4 3" xfId="1990" xr:uid="{FAB16AB6-0862-4C70-BB62-A039CB712BBE}"/>
    <cellStyle name="Normal 7 2 3 4 3 2" xfId="4069" xr:uid="{193BA1D4-55C1-481F-BF49-59AD12A47372}"/>
    <cellStyle name="Normal 7 2 3 4 4" xfId="1991" xr:uid="{5DF393A9-6742-4343-B8BA-7B65CADA8180}"/>
    <cellStyle name="Normal 7 2 3 4 4 2" xfId="6739" xr:uid="{83CC1CCB-3B6D-4C78-A442-59A5C50BD27A}"/>
    <cellStyle name="Normal 7 2 3 4 5" xfId="6740" xr:uid="{37763725-4309-4B8F-9936-2C832C8825B0}"/>
    <cellStyle name="Normal 7 2 3 5" xfId="1992" xr:uid="{F443ADFC-4423-4292-8C43-40D69EED9135}"/>
    <cellStyle name="Normal 7 2 3 5 2" xfId="1993" xr:uid="{65B787D0-6A46-489B-8325-98F5A1F219CA}"/>
    <cellStyle name="Normal 7 2 3 5 2 2" xfId="4070" xr:uid="{4BE755B0-E206-4027-A1E8-47C19690F823}"/>
    <cellStyle name="Normal 7 2 3 5 3" xfId="1994" xr:uid="{BA9B21A4-D38B-4E6E-8BFE-45843CEC8D4C}"/>
    <cellStyle name="Normal 7 2 3 5 3 2" xfId="6741" xr:uid="{3E200511-9C51-454E-8BB4-AB0EEAF77F39}"/>
    <cellStyle name="Normal 7 2 3 5 4" xfId="1995" xr:uid="{D0559FA1-5D44-44F3-BFC1-E31FEC968647}"/>
    <cellStyle name="Normal 7 2 3 6" xfId="1996" xr:uid="{73728043-9C4D-4BBD-99FC-1AE346F3A702}"/>
    <cellStyle name="Normal 7 2 3 6 2" xfId="4071" xr:uid="{9AFFFD5A-6252-4814-8043-578095EF1709}"/>
    <cellStyle name="Normal 7 2 3 7" xfId="1997" xr:uid="{36DEB2A9-7134-48F5-B251-894AA5FCB947}"/>
    <cellStyle name="Normal 7 2 3 7 2" xfId="6742" xr:uid="{68ACDDDE-6568-4502-89D4-C821A9F74D94}"/>
    <cellStyle name="Normal 7 2 3 8" xfId="1998" xr:uid="{DEC24D5C-64B5-4CCA-AB32-1F706A14D506}"/>
    <cellStyle name="Normal 7 2 4" xfId="1999" xr:uid="{554202CB-7B11-416C-8147-71D4B8DFFD84}"/>
    <cellStyle name="Normal 7 2 4 2" xfId="2000" xr:uid="{9669D875-69FC-4EA8-B9DA-279105FED17E}"/>
    <cellStyle name="Normal 7 2 4 2 2" xfId="2001" xr:uid="{0260EDE0-9713-4DE2-AD8B-3A8C94EC848C}"/>
    <cellStyle name="Normal 7 2 4 2 2 2" xfId="2002" xr:uid="{68407FD2-3A1D-41D3-AF25-BC6D3B403844}"/>
    <cellStyle name="Normal 7 2 4 2 2 2 2" xfId="4072" xr:uid="{8C278A9C-E50A-4D68-BAF3-D87F1E61B23E}"/>
    <cellStyle name="Normal 7 2 4 2 2 3" xfId="2003" xr:uid="{4757D330-191C-4EF2-9F2B-01716CCC1FCE}"/>
    <cellStyle name="Normal 7 2 4 2 2 3 2" xfId="6743" xr:uid="{743FF615-0416-4021-BAA3-8F736C2260EA}"/>
    <cellStyle name="Normal 7 2 4 2 2 4" xfId="2004" xr:uid="{F403D583-84F4-447C-8DE6-10726545823A}"/>
    <cellStyle name="Normal 7 2 4 2 3" xfId="2005" xr:uid="{3A409F7E-8AD0-453F-B329-197508F14D3C}"/>
    <cellStyle name="Normal 7 2 4 2 3 2" xfId="4073" xr:uid="{FE1350B1-9511-4853-A0D6-436002285A90}"/>
    <cellStyle name="Normal 7 2 4 2 4" xfId="2006" xr:uid="{356CCFF2-9DE8-49AF-A78D-75CED96567FF}"/>
    <cellStyle name="Normal 7 2 4 2 4 2" xfId="6744" xr:uid="{167F3E9F-2712-4A45-A653-06B6B79ECB57}"/>
    <cellStyle name="Normal 7 2 4 2 5" xfId="2007" xr:uid="{A9ECBCA4-496B-499F-AB05-2E9403BE3A74}"/>
    <cellStyle name="Normal 7 2 4 3" xfId="2008" xr:uid="{3AA55784-AB8B-425B-879B-D47AF2016E23}"/>
    <cellStyle name="Normal 7 2 4 3 2" xfId="2009" xr:uid="{F5B0244F-BCE1-4919-957B-E5C12D7675F4}"/>
    <cellStyle name="Normal 7 2 4 3 2 2" xfId="4074" xr:uid="{DE37D88D-4FED-4AA1-9B7D-2997A25D07B5}"/>
    <cellStyle name="Normal 7 2 4 3 3" xfId="2010" xr:uid="{E50499CD-4E06-46A3-B280-A1B5FA9B8613}"/>
    <cellStyle name="Normal 7 2 4 3 3 2" xfId="6745" xr:uid="{538E51DC-481D-4B7B-A6FC-12E0F26EF237}"/>
    <cellStyle name="Normal 7 2 4 3 4" xfId="2011" xr:uid="{CB4AF046-92C4-4331-AF87-3FAE752426D0}"/>
    <cellStyle name="Normal 7 2 4 4" xfId="2012" xr:uid="{5DDB6BBC-8C58-4151-B3CD-63A9EADFEB54}"/>
    <cellStyle name="Normal 7 2 4 4 2" xfId="2013" xr:uid="{919C1B8C-3722-488F-B021-C8D65327A5D3}"/>
    <cellStyle name="Normal 7 2 4 4 3" xfId="2014" xr:uid="{990CD813-F1F5-4032-8FFB-A0AC868F315C}"/>
    <cellStyle name="Normal 7 2 4 4 4" xfId="2015" xr:uid="{14C6234F-6784-4A7F-8CA2-BAC108DC8931}"/>
    <cellStyle name="Normal 7 2 4 5" xfId="2016" xr:uid="{1AE6A262-47EC-4B02-8A5B-1DE2AF2A9E6B}"/>
    <cellStyle name="Normal 7 2 4 5 2" xfId="6746" xr:uid="{314A0077-66D6-423B-B728-060B0CD5D13A}"/>
    <cellStyle name="Normal 7 2 4 6" xfId="2017" xr:uid="{BB11C484-6A6C-401A-B128-F3EAAA080D98}"/>
    <cellStyle name="Normal 7 2 4 7" xfId="2018" xr:uid="{C1E92FEC-15B3-44CD-BD93-AEA18B506F70}"/>
    <cellStyle name="Normal 7 2 5" xfId="2019" xr:uid="{0CB4F4FA-1A86-46C3-B34E-61F6B2CB4D06}"/>
    <cellStyle name="Normal 7 2 5 2" xfId="2020" xr:uid="{6E2786AA-6A9C-4C50-9AAD-9BBE395173BC}"/>
    <cellStyle name="Normal 7 2 5 2 2" xfId="2021" xr:uid="{812B08A9-13E4-495D-BF9E-DDA6306842F8}"/>
    <cellStyle name="Normal 7 2 5 2 2 2" xfId="4075" xr:uid="{E6CF923D-B3A2-48AC-A887-845D9D79D4A5}"/>
    <cellStyle name="Normal 7 2 5 2 2 2 2" xfId="4076" xr:uid="{7BAFDC47-2068-46E0-A6D0-53A7371FD85C}"/>
    <cellStyle name="Normal 7 2 5 2 2 3" xfId="4077" xr:uid="{A71407CC-804D-451A-ACA4-A316F803EF9C}"/>
    <cellStyle name="Normal 7 2 5 2 2 3 2" xfId="6747" xr:uid="{72BA71E9-6C69-42BA-BC9A-224A151D554A}"/>
    <cellStyle name="Normal 7 2 5 2 2 4" xfId="6748" xr:uid="{1AF05532-F030-424F-90A4-A64A2C820013}"/>
    <cellStyle name="Normal 7 2 5 2 3" xfId="2022" xr:uid="{C64CD563-1F6C-4644-ADA4-DC2CC3E40D2A}"/>
    <cellStyle name="Normal 7 2 5 2 3 2" xfId="4078" xr:uid="{A5FA01C6-CC9D-4F5B-91C0-E7C0975C2C01}"/>
    <cellStyle name="Normal 7 2 5 2 4" xfId="2023" xr:uid="{32EDBD8C-C2AE-4CF9-AFE2-2DEADC1F554E}"/>
    <cellStyle name="Normal 7 2 5 2 4 2" xfId="6749" xr:uid="{A1F5933D-DC60-466B-AC03-96F916763210}"/>
    <cellStyle name="Normal 7 2 5 2 5" xfId="6750" xr:uid="{1FB7A793-BB46-4100-915A-FA6675D1DD3E}"/>
    <cellStyle name="Normal 7 2 5 3" xfId="2024" xr:uid="{2B94B799-D76E-4E4D-9209-5F76EBBE4AEB}"/>
    <cellStyle name="Normal 7 2 5 3 2" xfId="2025" xr:uid="{642E8A05-8A0A-4E49-9D30-837236D8CD75}"/>
    <cellStyle name="Normal 7 2 5 3 2 2" xfId="4079" xr:uid="{9006BC70-5855-40A1-A4B5-EFCCB873F8D4}"/>
    <cellStyle name="Normal 7 2 5 3 3" xfId="2026" xr:uid="{0A134B00-EE45-4BC1-B42E-B2BDB5DC0AD7}"/>
    <cellStyle name="Normal 7 2 5 3 3 2" xfId="6751" xr:uid="{3E98C1D4-94F6-417E-AA09-02702182F2EA}"/>
    <cellStyle name="Normal 7 2 5 3 4" xfId="2027" xr:uid="{7E64FE34-14BE-4466-835C-8A1394A9F852}"/>
    <cellStyle name="Normal 7 2 5 4" xfId="2028" xr:uid="{CF415E4C-F994-4911-9762-847B883E6A26}"/>
    <cellStyle name="Normal 7 2 5 4 2" xfId="4080" xr:uid="{ADE96D75-2751-40B6-8FF4-4F50F45239B0}"/>
    <cellStyle name="Normal 7 2 5 5" xfId="2029" xr:uid="{92FFA1FF-C9A1-4FB4-8748-85A081F24236}"/>
    <cellStyle name="Normal 7 2 5 5 2" xfId="6752" xr:uid="{C01BE61E-E7C8-4067-B5C7-73DBCFE154F7}"/>
    <cellStyle name="Normal 7 2 5 6" xfId="2030" xr:uid="{A027F48B-AAFF-4225-95E7-50E2F411BDBE}"/>
    <cellStyle name="Normal 7 2 6" xfId="2031" xr:uid="{4E6D9DAF-C94D-4414-A1A6-967F2A3190D8}"/>
    <cellStyle name="Normal 7 2 6 2" xfId="2032" xr:uid="{B28B47AA-86B2-4BA0-924E-F2E0D50DC611}"/>
    <cellStyle name="Normal 7 2 6 2 2" xfId="2033" xr:uid="{A1458C92-404A-4D39-A1E9-7D17AC82D5FA}"/>
    <cellStyle name="Normal 7 2 6 2 2 2" xfId="4081" xr:uid="{EE28CF8E-8B81-41D0-A45D-C92200ECC14B}"/>
    <cellStyle name="Normal 7 2 6 2 3" xfId="2034" xr:uid="{5339E72E-42D0-494B-ACC1-F6B243E074D6}"/>
    <cellStyle name="Normal 7 2 6 2 3 2" xfId="6753" xr:uid="{C025A121-39F9-46C8-9837-2A640576E326}"/>
    <cellStyle name="Normal 7 2 6 2 4" xfId="2035" xr:uid="{BD4613A3-A789-4988-AB20-ED9E79181549}"/>
    <cellStyle name="Normal 7 2 6 3" xfId="2036" xr:uid="{F8D19AB0-20DC-4AE7-B4DD-60C20FD5A3DE}"/>
    <cellStyle name="Normal 7 2 6 3 2" xfId="4082" xr:uid="{BF214BFA-1A41-44D2-B5D4-24E15F748385}"/>
    <cellStyle name="Normal 7 2 6 4" xfId="2037" xr:uid="{E4AE9866-CC73-45D6-AEE1-549DFBE5CC48}"/>
    <cellStyle name="Normal 7 2 6 4 2" xfId="6754" xr:uid="{3FAC3FCE-96D6-490B-B02A-23B2E205B107}"/>
    <cellStyle name="Normal 7 2 6 5" xfId="2038" xr:uid="{AF2736B0-8F4B-4ACE-ADD4-62810B1571F0}"/>
    <cellStyle name="Normal 7 2 7" xfId="2039" xr:uid="{18796FDD-F4E7-4B4F-BF34-EFDDF213A08C}"/>
    <cellStyle name="Normal 7 2 7 2" xfId="2040" xr:uid="{5826E4AA-689A-4883-983D-CEB54DF597DE}"/>
    <cellStyle name="Normal 7 2 7 2 2" xfId="4083" xr:uid="{D503BB75-DD5B-403D-95A3-A7A242B85E48}"/>
    <cellStyle name="Normal 7 2 7 2 3" xfId="4384" xr:uid="{997C32D5-79A2-412F-BDC1-0461FADCCD0D}"/>
    <cellStyle name="Normal 7 2 7 2 3 2" xfId="4648" xr:uid="{280DB65F-BF19-486F-82FF-97B5F0E0A2E6}"/>
    <cellStyle name="Normal 7 2 7 3" xfId="2041" xr:uid="{9B218B88-AEB7-4E65-94CC-CCC969F9621F}"/>
    <cellStyle name="Normal 7 2 7 3 2" xfId="6755" xr:uid="{2613D584-FE2A-4CDD-9E41-EB8DD1354AB7}"/>
    <cellStyle name="Normal 7 2 7 4" xfId="2042" xr:uid="{B9C66AA3-FAD3-4386-B622-3F8C2D2BD1A7}"/>
    <cellStyle name="Normal 7 2 7 4 2" xfId="4793" xr:uid="{15D5F99B-B8F9-43A7-BC7E-8E6AA76B1EE3}"/>
    <cellStyle name="Normal 7 2 7 4 3" xfId="4854" xr:uid="{353FEF4E-D35F-42B6-AC59-73D99354134A}"/>
    <cellStyle name="Normal 7 2 7 4 4" xfId="4822" xr:uid="{93B705D3-F986-4892-930A-FB375A2AFA76}"/>
    <cellStyle name="Normal 7 2 8" xfId="2043" xr:uid="{9CE4FC6B-638A-4087-9194-CB3577ABF775}"/>
    <cellStyle name="Normal 7 2 8 2" xfId="2044" xr:uid="{71DDF5F9-C20A-4A21-B42C-1525A44ABC0F}"/>
    <cellStyle name="Normal 7 2 8 3" xfId="2045" xr:uid="{EC0E862E-2921-404F-8928-9B310ADE291D}"/>
    <cellStyle name="Normal 7 2 8 4" xfId="2046" xr:uid="{01F19250-F3B7-443D-BFEB-9C447090B38A}"/>
    <cellStyle name="Normal 7 2 9" xfId="2047" xr:uid="{D8C697D0-A18F-4EF9-8A7E-800812872F17}"/>
    <cellStyle name="Normal 7 2 9 2" xfId="6756" xr:uid="{2FA2D5F2-2EB6-40CE-A39A-3F1D82A0F0D6}"/>
    <cellStyle name="Normal 7 3" xfId="2048" xr:uid="{98A4C16E-9669-4AD1-B765-17E1EA4E7B0A}"/>
    <cellStyle name="Normal 7 3 10" xfId="2049" xr:uid="{AF50B2A3-F18B-4D00-80A0-8725230F4CFD}"/>
    <cellStyle name="Normal 7 3 11" xfId="2050" xr:uid="{4CC2DB83-DDBF-40F2-936C-A81FD53792BC}"/>
    <cellStyle name="Normal 7 3 2" xfId="2051" xr:uid="{BAC57394-3B0E-4B48-83BC-286B9BD440C3}"/>
    <cellStyle name="Normal 7 3 2 2" xfId="2052" xr:uid="{9F2282EA-F373-4F84-B3BE-9E1EDD464192}"/>
    <cellStyle name="Normal 7 3 2 2 2" xfId="2053" xr:uid="{80C08CEA-5AA7-4746-AEA8-D091E84913F3}"/>
    <cellStyle name="Normal 7 3 2 2 2 2" xfId="2054" xr:uid="{C77ECB8C-E277-4F8F-BE4F-621C7587FECA}"/>
    <cellStyle name="Normal 7 3 2 2 2 2 2" xfId="2055" xr:uid="{B748583E-37F4-499C-B72B-D127131DF67B}"/>
    <cellStyle name="Normal 7 3 2 2 2 2 2 2" xfId="4084" xr:uid="{05D202DA-60DD-4AEF-BEC8-6E7921D4E46D}"/>
    <cellStyle name="Normal 7 3 2 2 2 2 3" xfId="2056" xr:uid="{8595B7E6-BBE7-4433-92FD-2365141E6541}"/>
    <cellStyle name="Normal 7 3 2 2 2 2 3 2" xfId="6757" xr:uid="{6C796777-4294-455B-8B17-BC9B40712F9E}"/>
    <cellStyle name="Normal 7 3 2 2 2 2 4" xfId="2057" xr:uid="{EDC64987-56F5-4DF8-B90D-442376DED58E}"/>
    <cellStyle name="Normal 7 3 2 2 2 3" xfId="2058" xr:uid="{415B85E9-5B44-4565-82AD-CF16086D4C00}"/>
    <cellStyle name="Normal 7 3 2 2 2 3 2" xfId="2059" xr:uid="{E84B2A0A-A001-4892-88A2-1E319B41A964}"/>
    <cellStyle name="Normal 7 3 2 2 2 3 3" xfId="2060" xr:uid="{32D18569-BF5C-4C97-9FCA-15CACA32DAF6}"/>
    <cellStyle name="Normal 7 3 2 2 2 3 4" xfId="2061" xr:uid="{09AB3C83-F1F7-498B-A26B-A330FC715747}"/>
    <cellStyle name="Normal 7 3 2 2 2 4" xfId="2062" xr:uid="{15F7AD0E-7C7B-45E7-86CD-F337BD162B70}"/>
    <cellStyle name="Normal 7 3 2 2 2 4 2" xfId="6758" xr:uid="{32869200-3381-4997-A561-D910C1E625C8}"/>
    <cellStyle name="Normal 7 3 2 2 2 5" xfId="2063" xr:uid="{703D1CD3-80F1-41BB-B05D-BE410357B3F6}"/>
    <cellStyle name="Normal 7 3 2 2 2 6" xfId="2064" xr:uid="{153128FB-7493-47BB-95E3-36B0E1350C43}"/>
    <cellStyle name="Normal 7 3 2 2 3" xfId="2065" xr:uid="{526F1F3C-1FD1-49BF-9BCF-553847E54192}"/>
    <cellStyle name="Normal 7 3 2 2 3 2" xfId="2066" xr:uid="{35FD507C-0F15-4C0C-AB3C-BDA6D33BD9C3}"/>
    <cellStyle name="Normal 7 3 2 2 3 2 2" xfId="2067" xr:uid="{47DFAF85-A113-40A7-8B6D-0BD8497326FB}"/>
    <cellStyle name="Normal 7 3 2 2 3 2 3" xfId="2068" xr:uid="{080D9F8E-2EC1-4EE4-9EE9-A299B736CA29}"/>
    <cellStyle name="Normal 7 3 2 2 3 2 4" xfId="2069" xr:uid="{88769DB0-4B5F-48D7-ACDA-2A429E8A1C11}"/>
    <cellStyle name="Normal 7 3 2 2 3 3" xfId="2070" xr:uid="{9BB27E8F-E7D6-4B80-8B6C-13937741082E}"/>
    <cellStyle name="Normal 7 3 2 2 3 3 2" xfId="6759" xr:uid="{92463796-9B37-433A-9C2B-8154487FDB1B}"/>
    <cellStyle name="Normal 7 3 2 2 3 4" xfId="2071" xr:uid="{5EBB4386-BFBB-42B1-94CD-12DE8EB4DE52}"/>
    <cellStyle name="Normal 7 3 2 2 3 5" xfId="2072" xr:uid="{5256CBE0-240A-44A7-B847-722DD53C0487}"/>
    <cellStyle name="Normal 7 3 2 2 4" xfId="2073" xr:uid="{29273019-C0D1-4688-B8CC-1754C30E9933}"/>
    <cellStyle name="Normal 7 3 2 2 4 2" xfId="2074" xr:uid="{490CF532-EC3C-45DC-B945-3777DEC3CA4D}"/>
    <cellStyle name="Normal 7 3 2 2 4 3" xfId="2075" xr:uid="{CC3B14D8-D7F1-4E42-8D4A-F9725465231D}"/>
    <cellStyle name="Normal 7 3 2 2 4 4" xfId="2076" xr:uid="{4D11CD9D-75F1-4AE4-828C-F59E0B119262}"/>
    <cellStyle name="Normal 7 3 2 2 5" xfId="2077" xr:uid="{BBD60964-9E56-4D20-92FF-037EBDD94299}"/>
    <cellStyle name="Normal 7 3 2 2 5 2" xfId="2078" xr:uid="{44BF6B5F-22A7-40EA-8CBC-AAF8AF8362A9}"/>
    <cellStyle name="Normal 7 3 2 2 5 3" xfId="2079" xr:uid="{AEF7F1FD-F6D3-4DEF-8CE7-A75369193A59}"/>
    <cellStyle name="Normal 7 3 2 2 5 4" xfId="2080" xr:uid="{40449945-4924-4635-A51D-377DA1EA32A7}"/>
    <cellStyle name="Normal 7 3 2 2 6" xfId="2081" xr:uid="{56BBB0D0-0EC7-435F-99F4-F0EC08C673BC}"/>
    <cellStyle name="Normal 7 3 2 2 7" xfId="2082" xr:uid="{DE9A80B0-D21D-4AEA-A0EF-4360E1F0C9BD}"/>
    <cellStyle name="Normal 7 3 2 2 8" xfId="2083" xr:uid="{04EC2C80-F83D-4615-AE78-81A83873F504}"/>
    <cellStyle name="Normal 7 3 2 3" xfId="2084" xr:uid="{F3CE5BC3-466C-4E39-B05F-F1DD81A4FB8C}"/>
    <cellStyle name="Normal 7 3 2 3 2" xfId="2085" xr:uid="{D14A4131-4165-4273-ACAF-E9F23E246194}"/>
    <cellStyle name="Normal 7 3 2 3 2 2" xfId="2086" xr:uid="{D038C4F4-D6B2-417B-A8B6-8767C5C94062}"/>
    <cellStyle name="Normal 7 3 2 3 2 2 2" xfId="4085" xr:uid="{2709CB07-CE25-4E48-A693-9F21E55D62EB}"/>
    <cellStyle name="Normal 7 3 2 3 2 2 2 2" xfId="4086" xr:uid="{DBFC2E59-2697-4430-BA96-57C6F2C2A398}"/>
    <cellStyle name="Normal 7 3 2 3 2 2 3" xfId="4087" xr:uid="{F700320C-DA18-45DE-B1B3-AD4D86AD400E}"/>
    <cellStyle name="Normal 7 3 2 3 2 2 3 2" xfId="6760" xr:uid="{A1C16702-9024-4C6C-8A56-D80265DFA7A4}"/>
    <cellStyle name="Normal 7 3 2 3 2 2 4" xfId="6761" xr:uid="{A99C065F-3F25-470A-866E-EBC2BC03EA49}"/>
    <cellStyle name="Normal 7 3 2 3 2 3" xfId="2087" xr:uid="{A8762176-F2D0-406D-A161-779A750F30E7}"/>
    <cellStyle name="Normal 7 3 2 3 2 3 2" xfId="4088" xr:uid="{1C102229-29B4-4966-95CA-B37CA080FD41}"/>
    <cellStyle name="Normal 7 3 2 3 2 4" xfId="2088" xr:uid="{EBBBE85F-3D8B-4520-A38E-C0DBE8379DF5}"/>
    <cellStyle name="Normal 7 3 2 3 2 4 2" xfId="6762" xr:uid="{864A6990-0EEF-4553-ADDE-99526BDA0E8E}"/>
    <cellStyle name="Normal 7 3 2 3 2 5" xfId="6763" xr:uid="{62849B60-79DC-494A-8C76-AA41C11CF53F}"/>
    <cellStyle name="Normal 7 3 2 3 3" xfId="2089" xr:uid="{15213E1D-1F21-4453-8AFD-C1657291F5C1}"/>
    <cellStyle name="Normal 7 3 2 3 3 2" xfId="2090" xr:uid="{D7F1D0B3-075E-4008-9412-AE33FD84BA4E}"/>
    <cellStyle name="Normal 7 3 2 3 3 2 2" xfId="4089" xr:uid="{1E447746-CCB2-421E-8E99-C55516D92E18}"/>
    <cellStyle name="Normal 7 3 2 3 3 3" xfId="2091" xr:uid="{CFC9785F-F481-4B73-AD25-06ECA6722361}"/>
    <cellStyle name="Normal 7 3 2 3 3 3 2" xfId="6764" xr:uid="{7F0610DC-85DF-476B-A1F1-7E86BFA4EA59}"/>
    <cellStyle name="Normal 7 3 2 3 3 4" xfId="2092" xr:uid="{93CEBAD0-6A63-4451-85F5-01B5744305B8}"/>
    <cellStyle name="Normal 7 3 2 3 4" xfId="2093" xr:uid="{95272BE3-FA65-4DF1-8DF8-6F221EACBCE1}"/>
    <cellStyle name="Normal 7 3 2 3 4 2" xfId="4090" xr:uid="{C720645C-3720-4C4B-AA19-76C3D6712462}"/>
    <cellStyle name="Normal 7 3 2 3 5" xfId="2094" xr:uid="{2E7D0E7F-16E0-4B04-B394-AD3BE7DE6F9F}"/>
    <cellStyle name="Normal 7 3 2 3 5 2" xfId="6765" xr:uid="{43145ADE-E0B9-4565-ABD4-17EDAE5451B4}"/>
    <cellStyle name="Normal 7 3 2 3 6" xfId="2095" xr:uid="{050476FE-D8A7-49AF-A5F1-195A9040745E}"/>
    <cellStyle name="Normal 7 3 2 4" xfId="2096" xr:uid="{883C62FE-4988-45B2-B03A-655731EF353C}"/>
    <cellStyle name="Normal 7 3 2 4 2" xfId="2097" xr:uid="{79CEE877-FCE9-4033-9022-CAE85EC0DC5D}"/>
    <cellStyle name="Normal 7 3 2 4 2 2" xfId="2098" xr:uid="{50CE1B90-C9DD-4785-A345-2D9245E05859}"/>
    <cellStyle name="Normal 7 3 2 4 2 2 2" xfId="4091" xr:uid="{04C78651-5611-4E94-ABCA-CCD831321419}"/>
    <cellStyle name="Normal 7 3 2 4 2 3" xfId="2099" xr:uid="{4BA1C3F6-A8F5-4F58-AEA0-61F7A0A21FC6}"/>
    <cellStyle name="Normal 7 3 2 4 2 3 2" xfId="6766" xr:uid="{2E7B838B-0364-4416-A434-0AC3F8D1AEBD}"/>
    <cellStyle name="Normal 7 3 2 4 2 4" xfId="2100" xr:uid="{256B0E5F-CCB3-4350-A6FB-A9573524A541}"/>
    <cellStyle name="Normal 7 3 2 4 3" xfId="2101" xr:uid="{71DC5D49-047D-470A-A080-78E4CA27F06C}"/>
    <cellStyle name="Normal 7 3 2 4 3 2" xfId="4092" xr:uid="{453078B8-DFA3-4F94-8287-38601BCF8E80}"/>
    <cellStyle name="Normal 7 3 2 4 4" xfId="2102" xr:uid="{29F03E3F-B224-4C62-8917-5307B6D290D5}"/>
    <cellStyle name="Normal 7 3 2 4 4 2" xfId="6767" xr:uid="{ED79A05A-1748-448A-80B1-42845490A67D}"/>
    <cellStyle name="Normal 7 3 2 4 5" xfId="2103" xr:uid="{92F6CF3A-3907-42E6-BE6F-7E523FDCA9FB}"/>
    <cellStyle name="Normal 7 3 2 5" xfId="2104" xr:uid="{DFEDF626-8BA6-4CEB-A33C-D199FFEDF5C7}"/>
    <cellStyle name="Normal 7 3 2 5 2" xfId="2105" xr:uid="{048BFDC7-88D0-45A2-AE18-A68EED9968E1}"/>
    <cellStyle name="Normal 7 3 2 5 2 2" xfId="4093" xr:uid="{CA3C759F-5E02-4A7B-A51B-4CE757E4F95B}"/>
    <cellStyle name="Normal 7 3 2 5 3" xfId="2106" xr:uid="{AAEDD641-0EF0-4B3B-B1BB-910164EE2701}"/>
    <cellStyle name="Normal 7 3 2 5 3 2" xfId="6768" xr:uid="{6E661135-B40E-442C-B839-D29CDC642E9E}"/>
    <cellStyle name="Normal 7 3 2 5 4" xfId="2107" xr:uid="{3EC0D7D0-177B-4DC9-8487-A2504370B600}"/>
    <cellStyle name="Normal 7 3 2 6" xfId="2108" xr:uid="{E12684ED-666D-4DD9-8E92-556BCB4B45D1}"/>
    <cellStyle name="Normal 7 3 2 6 2" xfId="2109" xr:uid="{0751593A-DB9F-468A-A256-37C8E7FBC15B}"/>
    <cellStyle name="Normal 7 3 2 6 3" xfId="2110" xr:uid="{376F136A-4DB9-479B-A66B-F46D9E3BFDFE}"/>
    <cellStyle name="Normal 7 3 2 6 4" xfId="2111" xr:uid="{0A783C02-BA5F-473A-83ED-A9ABAA20C135}"/>
    <cellStyle name="Normal 7 3 2 7" xfId="2112" xr:uid="{02498E46-AE2F-42F1-BE8B-BB57735E7B01}"/>
    <cellStyle name="Normal 7 3 2 7 2" xfId="6769" xr:uid="{665E0FD1-9484-4B3A-914A-AD2FDFAE36AC}"/>
    <cellStyle name="Normal 7 3 2 8" xfId="2113" xr:uid="{D0B89318-6884-42D6-8B4A-B3919B5A869C}"/>
    <cellStyle name="Normal 7 3 2 9" xfId="2114" xr:uid="{C964DC9E-5F4D-459B-B33D-EC993FC11DB2}"/>
    <cellStyle name="Normal 7 3 3" xfId="2115" xr:uid="{C3752CCF-80E7-4BF6-9DB2-3D4D9F49E596}"/>
    <cellStyle name="Normal 7 3 3 2" xfId="2116" xr:uid="{6783E2EE-FEC6-4F32-9006-7A92E00CB4C8}"/>
    <cellStyle name="Normal 7 3 3 2 2" xfId="2117" xr:uid="{AFFEA076-AC75-4EFE-B070-21222C14149E}"/>
    <cellStyle name="Normal 7 3 3 2 2 2" xfId="2118" xr:uid="{584439AE-B13D-4ADB-8971-4A31CA188CFD}"/>
    <cellStyle name="Normal 7 3 3 2 2 2 2" xfId="4094" xr:uid="{040FC6A7-1BFE-4350-AE9C-12D9797CA190}"/>
    <cellStyle name="Normal 7 3 3 2 2 2 2 2" xfId="4737" xr:uid="{F0E0B09E-0F9C-4312-8885-982E153916FB}"/>
    <cellStyle name="Normal 7 3 3 2 2 2 3" xfId="4738" xr:uid="{464D7E93-DEF1-4C51-87D1-5C270521056B}"/>
    <cellStyle name="Normal 7 3 3 2 2 3" xfId="2119" xr:uid="{97F1F0F4-1064-44FF-82B9-9BA2A6E0AB7A}"/>
    <cellStyle name="Normal 7 3 3 2 2 3 2" xfId="4739" xr:uid="{48B2279F-F30D-4C37-9028-A57A52AEDB6F}"/>
    <cellStyle name="Normal 7 3 3 2 2 4" xfId="2120" xr:uid="{E549C934-A35D-48E1-8C50-287CEF35A6BF}"/>
    <cellStyle name="Normal 7 3 3 2 3" xfId="2121" xr:uid="{7D15BE08-1744-4958-8FB8-DB4CB6C59461}"/>
    <cellStyle name="Normal 7 3 3 2 3 2" xfId="2122" xr:uid="{69B21EF4-79C7-4F03-8242-CEDFBDBE752D}"/>
    <cellStyle name="Normal 7 3 3 2 3 2 2" xfId="4740" xr:uid="{45896421-915B-4383-B880-95BF2381FF4D}"/>
    <cellStyle name="Normal 7 3 3 2 3 3" xfId="2123" xr:uid="{2692E316-81FA-4149-9BEF-B198B13713DF}"/>
    <cellStyle name="Normal 7 3 3 2 3 4" xfId="2124" xr:uid="{4A487FE5-58E4-4296-B089-B1B139B523E6}"/>
    <cellStyle name="Normal 7 3 3 2 4" xfId="2125" xr:uid="{8A34C4A2-CD8C-4E4A-B77F-118B3465878C}"/>
    <cellStyle name="Normal 7 3 3 2 4 2" xfId="4741" xr:uid="{35FE44BB-3099-4C5A-BDFC-88E99B0BAA02}"/>
    <cellStyle name="Normal 7 3 3 2 5" xfId="2126" xr:uid="{59F36DE9-211F-4A20-9AAB-8EA6280077AE}"/>
    <cellStyle name="Normal 7 3 3 2 6" xfId="2127" xr:uid="{2062581B-5976-46B0-9D8D-369A23F3CE49}"/>
    <cellStyle name="Normal 7 3 3 3" xfId="2128" xr:uid="{B8C4D61E-32E6-4F4B-9FEC-6A40D43B3647}"/>
    <cellStyle name="Normal 7 3 3 3 2" xfId="2129" xr:uid="{1233632D-5641-48B2-83DE-525601B4E453}"/>
    <cellStyle name="Normal 7 3 3 3 2 2" xfId="2130" xr:uid="{2719EB03-1CDA-4A8F-A79C-8CC9BB19C8AA}"/>
    <cellStyle name="Normal 7 3 3 3 2 2 2" xfId="4742" xr:uid="{FB6E862F-9B85-4E3C-917C-6C612656648E}"/>
    <cellStyle name="Normal 7 3 3 3 2 3" xfId="2131" xr:uid="{A4440519-278C-4E6F-B044-522EF71C80D5}"/>
    <cellStyle name="Normal 7 3 3 3 2 4" xfId="2132" xr:uid="{2DCE7186-88CE-43D3-B72E-8F8F8BBABD1A}"/>
    <cellStyle name="Normal 7 3 3 3 3" xfId="2133" xr:uid="{9F9522DE-BEFE-4B24-8062-CADC06D10E09}"/>
    <cellStyle name="Normal 7 3 3 3 3 2" xfId="4743" xr:uid="{E3090E42-F069-47BE-801B-E292CAD57486}"/>
    <cellStyle name="Normal 7 3 3 3 4" xfId="2134" xr:uid="{DC38C339-0C8B-4F95-8E6D-ECCB3DE61EA9}"/>
    <cellStyle name="Normal 7 3 3 3 5" xfId="2135" xr:uid="{A54E076A-D303-4880-9B5E-AF2AB5B3139E}"/>
    <cellStyle name="Normal 7 3 3 4" xfId="2136" xr:uid="{A1580F82-0523-4A6C-B031-A35E1CB402DE}"/>
    <cellStyle name="Normal 7 3 3 4 2" xfId="2137" xr:uid="{D63E945B-39E1-4B64-9BEF-D4E64A991448}"/>
    <cellStyle name="Normal 7 3 3 4 2 2" xfId="4744" xr:uid="{EEB24E45-7C28-4986-84A8-2BF0126EE685}"/>
    <cellStyle name="Normal 7 3 3 4 3" xfId="2138" xr:uid="{D8E501FA-D69E-4D2D-87CA-B383D852D6B8}"/>
    <cellStyle name="Normal 7 3 3 4 4" xfId="2139" xr:uid="{EBA0ACBF-E4A6-4DA7-A067-72B1718CC2D7}"/>
    <cellStyle name="Normal 7 3 3 5" xfId="2140" xr:uid="{9E4C737F-AB9A-4D0F-9C29-DA3B11567C86}"/>
    <cellStyle name="Normal 7 3 3 5 2" xfId="2141" xr:uid="{73A99670-2D0D-496C-B957-98D68398D5B7}"/>
    <cellStyle name="Normal 7 3 3 5 3" xfId="2142" xr:uid="{9C2B5A5D-E746-46FA-A4AE-8338E75585C5}"/>
    <cellStyle name="Normal 7 3 3 5 4" xfId="2143" xr:uid="{9B1FAA50-6B3D-4DAD-99F4-ADE9C90BF250}"/>
    <cellStyle name="Normal 7 3 3 6" xfId="2144" xr:uid="{C8390F26-E91C-47F5-B262-0124B5E80017}"/>
    <cellStyle name="Normal 7 3 3 7" xfId="2145" xr:uid="{E1C080A4-43A4-4E5D-8C60-7B242047B15A}"/>
    <cellStyle name="Normal 7 3 3 8" xfId="2146" xr:uid="{FF67F5BB-943A-4A5A-A231-6A595E4087ED}"/>
    <cellStyle name="Normal 7 3 4" xfId="2147" xr:uid="{BAC398D6-E426-48F5-B839-0893283453E9}"/>
    <cellStyle name="Normal 7 3 4 2" xfId="2148" xr:uid="{8C846E7A-2390-4487-80FE-5B9E26B5A046}"/>
    <cellStyle name="Normal 7 3 4 2 2" xfId="2149" xr:uid="{A822D5C8-7C08-4C89-ACE4-043D24B57640}"/>
    <cellStyle name="Normal 7 3 4 2 2 2" xfId="2150" xr:uid="{2EAD255C-6B4F-4454-81CC-F82D867181B5}"/>
    <cellStyle name="Normal 7 3 4 2 2 2 2" xfId="4095" xr:uid="{A26692C6-07CC-4C2C-B3EE-50303B5BC752}"/>
    <cellStyle name="Normal 7 3 4 2 2 3" xfId="2151" xr:uid="{797E51EC-0A08-4E26-B8F2-8A0C7AB8A25D}"/>
    <cellStyle name="Normal 7 3 4 2 2 3 2" xfId="6770" xr:uid="{0CB5F1EA-C285-4CF4-BAF1-33E8C9AA1553}"/>
    <cellStyle name="Normal 7 3 4 2 2 4" xfId="2152" xr:uid="{9862DB8D-31A4-46F9-BCA4-2F83B719ABAB}"/>
    <cellStyle name="Normal 7 3 4 2 3" xfId="2153" xr:uid="{EFC63598-F9D2-4759-A755-D85635DBF2EC}"/>
    <cellStyle name="Normal 7 3 4 2 3 2" xfId="4096" xr:uid="{5C1C1519-BF4F-4993-AFAE-923814B94177}"/>
    <cellStyle name="Normal 7 3 4 2 4" xfId="2154" xr:uid="{6AA06BC9-CC6C-443A-AA9C-F0113A7786A4}"/>
    <cellStyle name="Normal 7 3 4 2 4 2" xfId="6771" xr:uid="{7B1BB8AC-A334-4C72-842B-B7B3C5B0F0E3}"/>
    <cellStyle name="Normal 7 3 4 2 5" xfId="2155" xr:uid="{884947BD-283D-48F5-ADCE-9B55A4F11A32}"/>
    <cellStyle name="Normal 7 3 4 3" xfId="2156" xr:uid="{02F2CBE8-65C4-4A1A-9E15-97C3EA0F681B}"/>
    <cellStyle name="Normal 7 3 4 3 2" xfId="2157" xr:uid="{D62FF17A-80C6-475B-BA00-C17F3A532C9B}"/>
    <cellStyle name="Normal 7 3 4 3 2 2" xfId="4097" xr:uid="{45A6A7E1-9817-498C-8648-BC26B36B7C5E}"/>
    <cellStyle name="Normal 7 3 4 3 3" xfId="2158" xr:uid="{8DD35392-E850-42EF-BD62-81F13BE42893}"/>
    <cellStyle name="Normal 7 3 4 3 3 2" xfId="6772" xr:uid="{DB235801-1438-47E1-8C4E-17890D2ADD31}"/>
    <cellStyle name="Normal 7 3 4 3 4" xfId="2159" xr:uid="{B5DCA855-769C-4A70-BC80-241608A7E7A4}"/>
    <cellStyle name="Normal 7 3 4 4" xfId="2160" xr:uid="{50DF637F-41A0-4A8B-80DE-A8CEE0A416DB}"/>
    <cellStyle name="Normal 7 3 4 4 2" xfId="2161" xr:uid="{4C3D2020-CF17-45A9-ADA4-0D59347728E5}"/>
    <cellStyle name="Normal 7 3 4 4 3" xfId="2162" xr:uid="{69BCBA36-B006-4EDC-BA9B-09591A759F4B}"/>
    <cellStyle name="Normal 7 3 4 4 4" xfId="2163" xr:uid="{CCCA5FC1-0732-4D85-BBCE-F9D7F3A47CDE}"/>
    <cellStyle name="Normal 7 3 4 5" xfId="2164" xr:uid="{698337FB-9B90-4BAA-854C-C4655F64FBA7}"/>
    <cellStyle name="Normal 7 3 4 5 2" xfId="6773" xr:uid="{62CC2526-5941-4712-BE1C-472962B836BB}"/>
    <cellStyle name="Normal 7 3 4 6" xfId="2165" xr:uid="{F39209B9-5BD9-4D75-AE57-FD5D1C14581A}"/>
    <cellStyle name="Normal 7 3 4 7" xfId="2166" xr:uid="{F9DA3276-D481-4BE9-95F9-6F4FCB98EA28}"/>
    <cellStyle name="Normal 7 3 5" xfId="2167" xr:uid="{4F754527-58C0-4FE5-9E2B-33777E7D3C11}"/>
    <cellStyle name="Normal 7 3 5 2" xfId="2168" xr:uid="{A6B73EF3-18C9-46C1-855C-031A2C9DE682}"/>
    <cellStyle name="Normal 7 3 5 2 2" xfId="2169" xr:uid="{3FAB1FA8-B06D-47F1-A0F1-C0B60CCD822C}"/>
    <cellStyle name="Normal 7 3 5 2 2 2" xfId="4098" xr:uid="{D5DCE870-6D07-4F7F-87E6-4216A8CBB9A2}"/>
    <cellStyle name="Normal 7 3 5 2 3" xfId="2170" xr:uid="{C1ED2D92-543F-4AD3-B165-D0A90FABA872}"/>
    <cellStyle name="Normal 7 3 5 2 3 2" xfId="6774" xr:uid="{7461FD12-E20A-4149-97FB-4AD19F6B7717}"/>
    <cellStyle name="Normal 7 3 5 2 4" xfId="2171" xr:uid="{707EB9D8-7594-4D71-9CCC-5CFAACEED12C}"/>
    <cellStyle name="Normal 7 3 5 3" xfId="2172" xr:uid="{8BC8A049-384C-4405-8E45-E893CEF50CF4}"/>
    <cellStyle name="Normal 7 3 5 3 2" xfId="2173" xr:uid="{EA34789D-CA87-4C1F-BA3A-3B957E504434}"/>
    <cellStyle name="Normal 7 3 5 3 3" xfId="2174" xr:uid="{0E7A14AD-0803-45C9-BF5B-ED71767A79D1}"/>
    <cellStyle name="Normal 7 3 5 3 4" xfId="2175" xr:uid="{A92FCD58-9B07-4F1B-A797-24C5CE966CDB}"/>
    <cellStyle name="Normal 7 3 5 4" xfId="2176" xr:uid="{127A8571-322B-4189-9FED-F55BBACA1D2E}"/>
    <cellStyle name="Normal 7 3 5 4 2" xfId="6775" xr:uid="{D817FC14-B133-4593-BBAC-22AD62242A36}"/>
    <cellStyle name="Normal 7 3 5 5" xfId="2177" xr:uid="{94D35EF7-AEE1-4A6E-A223-AABAC0A3B77A}"/>
    <cellStyle name="Normal 7 3 5 6" xfId="2178" xr:uid="{B03B2B75-6692-4AB2-9AB0-8DB736EC979C}"/>
    <cellStyle name="Normal 7 3 6" xfId="2179" xr:uid="{F9B70863-46D0-4198-B154-69557B684777}"/>
    <cellStyle name="Normal 7 3 6 2" xfId="2180" xr:uid="{2643D874-936B-4DAB-A7CD-8A6163AD43F3}"/>
    <cellStyle name="Normal 7 3 6 2 2" xfId="2181" xr:uid="{D54FDC0D-6C50-45E0-829C-39DF2CE491AA}"/>
    <cellStyle name="Normal 7 3 6 2 3" xfId="2182" xr:uid="{682FA6D3-B0B1-4E7A-BF7B-2B59E4F82C3A}"/>
    <cellStyle name="Normal 7 3 6 2 4" xfId="2183" xr:uid="{FF3D23C8-1BE9-41E5-B2C6-85FB57C4B769}"/>
    <cellStyle name="Normal 7 3 6 3" xfId="2184" xr:uid="{89057894-FC66-466F-AF43-9C507370F47B}"/>
    <cellStyle name="Normal 7 3 6 3 2" xfId="6776" xr:uid="{634F31C8-F76A-48B9-8E4A-9C4B07C2294C}"/>
    <cellStyle name="Normal 7 3 6 4" xfId="2185" xr:uid="{3E6EA231-ED09-41DD-AA28-77DAE039BDE1}"/>
    <cellStyle name="Normal 7 3 6 5" xfId="2186" xr:uid="{EDAD2AE4-8585-483B-A521-4436B697E3E3}"/>
    <cellStyle name="Normal 7 3 7" xfId="2187" xr:uid="{F09C2A63-C579-448A-96D1-DD289B9E976A}"/>
    <cellStyle name="Normal 7 3 7 2" xfId="2188" xr:uid="{5DC9E9C4-2933-46F7-A331-DD9C46F08F73}"/>
    <cellStyle name="Normal 7 3 7 3" xfId="2189" xr:uid="{99D91A9B-B38D-4245-A33A-70A3AA2C0EA4}"/>
    <cellStyle name="Normal 7 3 7 4" xfId="2190" xr:uid="{DE73E486-E678-432F-9F63-0ED25A667A22}"/>
    <cellStyle name="Normal 7 3 8" xfId="2191" xr:uid="{4A613AFF-7122-4CAD-94C4-BD716C5153C3}"/>
    <cellStyle name="Normal 7 3 8 2" xfId="2192" xr:uid="{DA880A9A-DDB3-4D84-9BE7-D3682F8D36BC}"/>
    <cellStyle name="Normal 7 3 8 3" xfId="2193" xr:uid="{7D89352F-04B3-47A3-9968-1EF2A712F1A0}"/>
    <cellStyle name="Normal 7 3 8 4" xfId="2194" xr:uid="{CA681DB1-5799-4421-AAEF-FB97C99208C7}"/>
    <cellStyle name="Normal 7 3 9" xfId="2195" xr:uid="{9DF55694-2343-4BCD-90C5-060F32CDD91C}"/>
    <cellStyle name="Normal 7 4" xfId="2196" xr:uid="{62ADDBF0-2877-4604-93D0-5020D44F322B}"/>
    <cellStyle name="Normal 7 4 10" xfId="2197" xr:uid="{87A6A3AB-BFBD-42A9-9D7F-B3EF27624C61}"/>
    <cellStyle name="Normal 7 4 11" xfId="2198" xr:uid="{3E9F122C-E9C5-43FA-98EE-F6AA61D66706}"/>
    <cellStyle name="Normal 7 4 2" xfId="2199" xr:uid="{0FF05C00-9898-46D3-A22E-BA79AE1229A2}"/>
    <cellStyle name="Normal 7 4 2 2" xfId="2200" xr:uid="{7EF7C482-5EA1-4966-8351-244E60236EFF}"/>
    <cellStyle name="Normal 7 4 2 2 2" xfId="2201" xr:uid="{E83824CE-6A39-4992-93F8-6DBEAC2E4163}"/>
    <cellStyle name="Normal 7 4 2 2 2 2" xfId="2202" xr:uid="{5BC9FA31-CE23-4E1D-9D66-626E092E291E}"/>
    <cellStyle name="Normal 7 4 2 2 2 2 2" xfId="2203" xr:uid="{F6A0596F-A114-4973-A4B0-6BB2CAD2F990}"/>
    <cellStyle name="Normal 7 4 2 2 2 2 3" xfId="2204" xr:uid="{94E5C2CA-B7D0-4CCA-8E03-686DD16D79CD}"/>
    <cellStyle name="Normal 7 4 2 2 2 2 4" xfId="2205" xr:uid="{CA8B9B81-AF19-4015-90E0-63D6C7F24E10}"/>
    <cellStyle name="Normal 7 4 2 2 2 3" xfId="2206" xr:uid="{C6C30B29-58FC-47C1-87E0-F97118862C98}"/>
    <cellStyle name="Normal 7 4 2 2 2 3 2" xfId="2207" xr:uid="{9621FB30-BBD3-44AD-8D85-21A4A38B9C88}"/>
    <cellStyle name="Normal 7 4 2 2 2 3 3" xfId="2208" xr:uid="{AACA820F-A4BB-480A-9983-222F8DD5D948}"/>
    <cellStyle name="Normal 7 4 2 2 2 3 4" xfId="2209" xr:uid="{8369ADC2-1C4E-4734-AD12-E4090D78822E}"/>
    <cellStyle name="Normal 7 4 2 2 2 4" xfId="2210" xr:uid="{4DB8A93B-1450-4B3E-B1C0-DBE21905FCB2}"/>
    <cellStyle name="Normal 7 4 2 2 2 5" xfId="2211" xr:uid="{51F70974-7436-4587-920C-834284B2D543}"/>
    <cellStyle name="Normal 7 4 2 2 2 6" xfId="2212" xr:uid="{EE94E3CB-570D-4ECC-8CC7-35F40A643999}"/>
    <cellStyle name="Normal 7 4 2 2 3" xfId="2213" xr:uid="{22768B29-CC48-4192-8D0C-44B7AEC041B6}"/>
    <cellStyle name="Normal 7 4 2 2 3 2" xfId="2214" xr:uid="{6FA86402-1203-4C39-AA10-0B5E103B08E9}"/>
    <cellStyle name="Normal 7 4 2 2 3 2 2" xfId="2215" xr:uid="{36004A54-6961-4216-A263-5624B0D4F2A3}"/>
    <cellStyle name="Normal 7 4 2 2 3 2 3" xfId="2216" xr:uid="{96FB6C5E-6487-4350-BE86-7B01066A7408}"/>
    <cellStyle name="Normal 7 4 2 2 3 2 4" xfId="2217" xr:uid="{E8FDB93F-33EA-441C-8C48-599D17C69206}"/>
    <cellStyle name="Normal 7 4 2 2 3 3" xfId="2218" xr:uid="{3D815498-CDDC-4967-BC88-654BD7B95B77}"/>
    <cellStyle name="Normal 7 4 2 2 3 4" xfId="2219" xr:uid="{1AD903A1-8ADF-44B9-8381-FB22B993A1E3}"/>
    <cellStyle name="Normal 7 4 2 2 3 5" xfId="2220" xr:uid="{C746870C-0161-49EE-9330-2E187CE725DB}"/>
    <cellStyle name="Normal 7 4 2 2 4" xfId="2221" xr:uid="{5DF86AE8-A6A9-4BBF-BFE5-8B96EE5E0274}"/>
    <cellStyle name="Normal 7 4 2 2 4 2" xfId="2222" xr:uid="{12ABAD61-3892-4766-8970-DB40FD3EC793}"/>
    <cellStyle name="Normal 7 4 2 2 4 3" xfId="2223" xr:uid="{07A4E581-7D33-40C2-8EF6-60094DFF8E63}"/>
    <cellStyle name="Normal 7 4 2 2 4 4" xfId="2224" xr:uid="{71DCDCA6-4823-4BF7-88B0-EE9A8F1E87C1}"/>
    <cellStyle name="Normal 7 4 2 2 5" xfId="2225" xr:uid="{791204FF-3237-4921-979F-C67EE0758F21}"/>
    <cellStyle name="Normal 7 4 2 2 5 2" xfId="2226" xr:uid="{6148B99E-75D2-443E-B7C8-0E19C8754774}"/>
    <cellStyle name="Normal 7 4 2 2 5 3" xfId="2227" xr:uid="{DD9FF57B-FF66-4E9C-8C42-E1A4C2AA87DE}"/>
    <cellStyle name="Normal 7 4 2 2 5 4" xfId="2228" xr:uid="{FE3D72F4-041E-4C48-B5C9-C64BC6EA44E1}"/>
    <cellStyle name="Normal 7 4 2 2 6" xfId="2229" xr:uid="{F59B18F5-7DBE-43A3-8704-6AB341A0FC3D}"/>
    <cellStyle name="Normal 7 4 2 2 7" xfId="2230" xr:uid="{5A8073CD-9217-4E1E-88D6-8FD91BE8ECC0}"/>
    <cellStyle name="Normal 7 4 2 2 8" xfId="2231" xr:uid="{842AC2B8-280F-4627-AE28-FE677F6A5927}"/>
    <cellStyle name="Normal 7 4 2 3" xfId="2232" xr:uid="{5806D60B-162C-4337-BC23-01F27B7BC272}"/>
    <cellStyle name="Normal 7 4 2 3 2" xfId="2233" xr:uid="{D1EC126F-4BBA-45AC-9B17-63AA01039BA4}"/>
    <cellStyle name="Normal 7 4 2 3 2 2" xfId="2234" xr:uid="{DF5AFE07-5E9E-4141-8389-460B2AFE3257}"/>
    <cellStyle name="Normal 7 4 2 3 2 3" xfId="2235" xr:uid="{6B45DDA0-035B-443F-B6C9-04429B95F8D0}"/>
    <cellStyle name="Normal 7 4 2 3 2 4" xfId="2236" xr:uid="{E9941E28-5233-4FE2-B80B-8BD08CCD4708}"/>
    <cellStyle name="Normal 7 4 2 3 3" xfId="2237" xr:uid="{BE710513-D400-4A06-ACC7-0D0DA1EEC612}"/>
    <cellStyle name="Normal 7 4 2 3 3 2" xfId="2238" xr:uid="{E4DD0294-B907-44B5-9AB0-B9C9FF668F1D}"/>
    <cellStyle name="Normal 7 4 2 3 3 3" xfId="2239" xr:uid="{BC1406AD-DABF-4EB1-B651-52F30B873888}"/>
    <cellStyle name="Normal 7 4 2 3 3 4" xfId="2240" xr:uid="{4ECDBCC1-517B-4ED7-B415-7E143DBE3FED}"/>
    <cellStyle name="Normal 7 4 2 3 4" xfId="2241" xr:uid="{6BE8B3D7-8008-44A3-9703-D8408B202DFB}"/>
    <cellStyle name="Normal 7 4 2 3 5" xfId="2242" xr:uid="{72AC31D1-C9D7-4D8C-B85D-82D5917B3B9C}"/>
    <cellStyle name="Normal 7 4 2 3 6" xfId="2243" xr:uid="{1A953FAD-7BD1-49E0-B0B3-4BB9CDDD0798}"/>
    <cellStyle name="Normal 7 4 2 4" xfId="2244" xr:uid="{1193C15B-4D88-44D5-A286-32CA084431F9}"/>
    <cellStyle name="Normal 7 4 2 4 2" xfId="2245" xr:uid="{E09A24B2-66EF-4904-9B8F-01F33D22449E}"/>
    <cellStyle name="Normal 7 4 2 4 2 2" xfId="2246" xr:uid="{DE87B1C2-37B7-437C-927F-56BC4B506C1B}"/>
    <cellStyle name="Normal 7 4 2 4 2 3" xfId="2247" xr:uid="{5BB2DE1A-FDD0-4C1E-A6E2-64E78B3F5907}"/>
    <cellStyle name="Normal 7 4 2 4 2 4" xfId="2248" xr:uid="{8900C118-8602-4B66-9688-0AC9A640B4AB}"/>
    <cellStyle name="Normal 7 4 2 4 3" xfId="2249" xr:uid="{A62FA216-9B00-4053-A167-AB5656EC3AD8}"/>
    <cellStyle name="Normal 7 4 2 4 4" xfId="2250" xr:uid="{14D2657F-DD73-4513-A691-07CAC97B4434}"/>
    <cellStyle name="Normal 7 4 2 4 5" xfId="2251" xr:uid="{A5310448-858F-41FE-856E-B91E8D847355}"/>
    <cellStyle name="Normal 7 4 2 5" xfId="2252" xr:uid="{709C2E39-6235-49D8-A9AA-7C58A967B0FC}"/>
    <cellStyle name="Normal 7 4 2 5 2" xfId="2253" xr:uid="{B2601ADB-4AC6-41FF-9329-C17AD013DF79}"/>
    <cellStyle name="Normal 7 4 2 5 3" xfId="2254" xr:uid="{30EA8A76-6680-4034-A761-8CC9373620E6}"/>
    <cellStyle name="Normal 7 4 2 5 4" xfId="2255" xr:uid="{05AEA009-BDE3-41DC-994D-E36C44221A36}"/>
    <cellStyle name="Normal 7 4 2 6" xfId="2256" xr:uid="{B9F3AA39-6016-49DF-9A80-B71E5D626FAC}"/>
    <cellStyle name="Normal 7 4 2 6 2" xfId="2257" xr:uid="{657EFC59-B9B3-4934-802B-22B11876415C}"/>
    <cellStyle name="Normal 7 4 2 6 3" xfId="2258" xr:uid="{A8AD65AB-408D-48F2-9C3F-5CE8D0CC359D}"/>
    <cellStyle name="Normal 7 4 2 6 4" xfId="2259" xr:uid="{E4849271-1E81-4995-9EC6-A1713338F2E5}"/>
    <cellStyle name="Normal 7 4 2 7" xfId="2260" xr:uid="{272E6016-A9C4-44E5-8FDE-A10581A2416F}"/>
    <cellStyle name="Normal 7 4 2 8" xfId="2261" xr:uid="{D66B0839-FA49-4995-867A-CBDF06E77253}"/>
    <cellStyle name="Normal 7 4 2 9" xfId="2262" xr:uid="{B0D1FCA2-38E1-43CB-9888-F29C97CA5CE1}"/>
    <cellStyle name="Normal 7 4 3" xfId="2263" xr:uid="{1C46C98A-3BD2-4A0C-A1F7-D24081D0D950}"/>
    <cellStyle name="Normal 7 4 3 2" xfId="2264" xr:uid="{C1E5000D-E4EC-4370-A1D0-58BE12A9F9DC}"/>
    <cellStyle name="Normal 7 4 3 2 2" xfId="2265" xr:uid="{9569A036-FD32-4D89-AC8B-7995449CF89E}"/>
    <cellStyle name="Normal 7 4 3 2 2 2" xfId="2266" xr:uid="{88C57D5C-7812-4622-BA51-981FA323AF80}"/>
    <cellStyle name="Normal 7 4 3 2 2 2 2" xfId="4099" xr:uid="{635D5A4F-1824-4572-B7C2-F815B9B063C1}"/>
    <cellStyle name="Normal 7 4 3 2 2 3" xfId="2267" xr:uid="{ABCCA7D0-AE67-4195-92D5-517B9BDFABF6}"/>
    <cellStyle name="Normal 7 4 3 2 2 3 2" xfId="6777" xr:uid="{4F938C23-0ECF-4252-B385-FF59067D7A23}"/>
    <cellStyle name="Normal 7 4 3 2 2 4" xfId="2268" xr:uid="{C7D7C708-1FCB-4E99-A3E1-9112262D7BD0}"/>
    <cellStyle name="Normal 7 4 3 2 3" xfId="2269" xr:uid="{39D7E44B-4B84-4793-8DE0-D9E3892A1A43}"/>
    <cellStyle name="Normal 7 4 3 2 3 2" xfId="2270" xr:uid="{E108FDCA-B5D8-4A48-A12A-DF61488EC559}"/>
    <cellStyle name="Normal 7 4 3 2 3 3" xfId="2271" xr:uid="{8846A87A-434F-47FE-B45F-2C2CAB8E8E6E}"/>
    <cellStyle name="Normal 7 4 3 2 3 4" xfId="2272" xr:uid="{30D59AFF-00A2-48F1-9E25-2D71D0B0C15B}"/>
    <cellStyle name="Normal 7 4 3 2 4" xfId="2273" xr:uid="{307C4DD5-D3C5-4416-AEA6-B7465A8EC7B9}"/>
    <cellStyle name="Normal 7 4 3 2 4 2" xfId="6778" xr:uid="{EA1C2F86-8A8D-47B4-B6B4-A6A3329EB721}"/>
    <cellStyle name="Normal 7 4 3 2 5" xfId="2274" xr:uid="{8254C413-CD71-46C2-A10E-0D1F3D298A9F}"/>
    <cellStyle name="Normal 7 4 3 2 6" xfId="2275" xr:uid="{2EA884E2-908D-4C2C-B9B9-64AF149E7FF7}"/>
    <cellStyle name="Normal 7 4 3 3" xfId="2276" xr:uid="{94739039-0DB6-49E1-876D-AA6FC03ECBC0}"/>
    <cellStyle name="Normal 7 4 3 3 2" xfId="2277" xr:uid="{C357B8CA-D837-4297-80DF-722E2CC603C1}"/>
    <cellStyle name="Normal 7 4 3 3 2 2" xfId="2278" xr:uid="{C2A36616-393D-4DD9-8FAA-2A0BADB4DEA4}"/>
    <cellStyle name="Normal 7 4 3 3 2 3" xfId="2279" xr:uid="{7DEB8681-42FA-4133-BD88-3828196722F3}"/>
    <cellStyle name="Normal 7 4 3 3 2 4" xfId="2280" xr:uid="{2B9C50D2-CEEE-46D8-95EF-8FC3F2ABEDDE}"/>
    <cellStyle name="Normal 7 4 3 3 3" xfId="2281" xr:uid="{3C8FB955-F8AD-4F5F-84F7-4CFE93D15320}"/>
    <cellStyle name="Normal 7 4 3 3 3 2" xfId="6779" xr:uid="{428F706F-CACD-43B0-B220-50316387F1AC}"/>
    <cellStyle name="Normal 7 4 3 3 4" xfId="2282" xr:uid="{6E9A238B-F34A-4FDC-A6AE-100D17040786}"/>
    <cellStyle name="Normal 7 4 3 3 5" xfId="2283" xr:uid="{D01E4660-7100-426F-AE00-43963EF633B6}"/>
    <cellStyle name="Normal 7 4 3 4" xfId="2284" xr:uid="{F915F718-1FD7-439B-BE61-7EBF76A6B77B}"/>
    <cellStyle name="Normal 7 4 3 4 2" xfId="2285" xr:uid="{DA96AD58-9817-4FFF-9003-5C6799634DEC}"/>
    <cellStyle name="Normal 7 4 3 4 3" xfId="2286" xr:uid="{D82D37D2-7EE5-4F91-91FB-C2020ED38209}"/>
    <cellStyle name="Normal 7 4 3 4 4" xfId="2287" xr:uid="{0BF5E4D2-87AF-48D1-A39A-A3CFEF2F4605}"/>
    <cellStyle name="Normal 7 4 3 5" xfId="2288" xr:uid="{8645FE71-51BE-431A-9ABB-B9FA44D54FE4}"/>
    <cellStyle name="Normal 7 4 3 5 2" xfId="2289" xr:uid="{0C61D204-C3FA-491B-AEC6-FA683CAE42EF}"/>
    <cellStyle name="Normal 7 4 3 5 3" xfId="2290" xr:uid="{31F998DE-D468-4910-BE56-0A01F7E0433E}"/>
    <cellStyle name="Normal 7 4 3 5 4" xfId="2291" xr:uid="{8F940DE4-6B42-46F0-A8D0-A3B5D886A2EC}"/>
    <cellStyle name="Normal 7 4 3 6" xfId="2292" xr:uid="{269778A9-78EC-4220-9556-63D48A93703D}"/>
    <cellStyle name="Normal 7 4 3 7" xfId="2293" xr:uid="{C9E49804-AFE9-471F-B8C2-3EAFFF0FFD04}"/>
    <cellStyle name="Normal 7 4 3 8" xfId="2294" xr:uid="{523F314B-5FB9-41B7-8EDD-29941E689DD0}"/>
    <cellStyle name="Normal 7 4 4" xfId="2295" xr:uid="{29864341-7597-4B5C-BEDC-71B0995D1A5B}"/>
    <cellStyle name="Normal 7 4 4 2" xfId="2296" xr:uid="{125EDE1A-5325-47C3-AC10-8A1B379C514C}"/>
    <cellStyle name="Normal 7 4 4 2 2" xfId="2297" xr:uid="{07847E90-1CB3-462F-823A-FF7B0B86F757}"/>
    <cellStyle name="Normal 7 4 4 2 2 2" xfId="2298" xr:uid="{BDF5639A-F7D2-49AB-BCA3-65185E9DE6FC}"/>
    <cellStyle name="Normal 7 4 4 2 2 3" xfId="2299" xr:uid="{5D227D0E-2A9D-48A8-A1BE-1427843B4595}"/>
    <cellStyle name="Normal 7 4 4 2 2 4" xfId="2300" xr:uid="{1ED983D3-FBB4-4580-9C71-73E30D0C57E7}"/>
    <cellStyle name="Normal 7 4 4 2 3" xfId="2301" xr:uid="{F0ACFE79-1F01-44A4-8E9E-E3745630D4AE}"/>
    <cellStyle name="Normal 7 4 4 2 3 2" xfId="6780" xr:uid="{4EC8144D-D7C0-4EB2-A778-BFD078E8AFCC}"/>
    <cellStyle name="Normal 7 4 4 2 4" xfId="2302" xr:uid="{2A99069D-912B-4DCF-9195-DEFD88508394}"/>
    <cellStyle name="Normal 7 4 4 2 5" xfId="2303" xr:uid="{C397680F-9DD3-4ECC-8943-72B5C14B8B03}"/>
    <cellStyle name="Normal 7 4 4 3" xfId="2304" xr:uid="{29873037-F619-4D32-B730-19803FA3FA95}"/>
    <cellStyle name="Normal 7 4 4 3 2" xfId="2305" xr:uid="{6DCFB206-2808-4957-BDD0-CDDAB8367CAC}"/>
    <cellStyle name="Normal 7 4 4 3 3" xfId="2306" xr:uid="{6A4CEA2C-6E7A-4830-B06F-C7D179EA41BF}"/>
    <cellStyle name="Normal 7 4 4 3 4" xfId="2307" xr:uid="{A46A3D5F-5DF9-4EDA-A6B9-F0EB169930C0}"/>
    <cellStyle name="Normal 7 4 4 4" xfId="2308" xr:uid="{F1A520B9-624B-4E59-8084-475057A327D6}"/>
    <cellStyle name="Normal 7 4 4 4 2" xfId="2309" xr:uid="{3385DAA8-F02B-4D08-BE3F-9AAC15A78775}"/>
    <cellStyle name="Normal 7 4 4 4 3" xfId="2310" xr:uid="{949F10BF-E5BA-4D49-AB13-058C37BBBA68}"/>
    <cellStyle name="Normal 7 4 4 4 4" xfId="2311" xr:uid="{408D2BC1-43B7-4263-834B-A1E0042D1F6C}"/>
    <cellStyle name="Normal 7 4 4 5" xfId="2312" xr:uid="{D7F1A947-2D7F-43E8-993D-3DC7AB43CB4D}"/>
    <cellStyle name="Normal 7 4 4 6" xfId="2313" xr:uid="{73F82335-3B6A-45E5-AD1E-26E375D2CA56}"/>
    <cellStyle name="Normal 7 4 4 7" xfId="2314" xr:uid="{91D882AB-8959-43C1-BB36-2D4F909C8BB1}"/>
    <cellStyle name="Normal 7 4 5" xfId="2315" xr:uid="{26FDBAD8-2F5B-456F-AC8D-EE94868E48C0}"/>
    <cellStyle name="Normal 7 4 5 2" xfId="2316" xr:uid="{B19F9505-D49F-4C5C-9CBD-6C5E207C75FB}"/>
    <cellStyle name="Normal 7 4 5 2 2" xfId="2317" xr:uid="{526D9A1C-3416-4D63-9B2D-87D92DC7ED6E}"/>
    <cellStyle name="Normal 7 4 5 2 3" xfId="2318" xr:uid="{AA619B20-27A3-4B44-92DC-7F85EB20B3C1}"/>
    <cellStyle name="Normal 7 4 5 2 4" xfId="2319" xr:uid="{3FDC8A01-04CA-4087-BD8A-3A0CCAD1AB23}"/>
    <cellStyle name="Normal 7 4 5 3" xfId="2320" xr:uid="{DAA34ADD-7652-4FB3-AA93-652836C09B5C}"/>
    <cellStyle name="Normal 7 4 5 3 2" xfId="2321" xr:uid="{6DECE466-4353-40C2-9FAB-826B525EA724}"/>
    <cellStyle name="Normal 7 4 5 3 3" xfId="2322" xr:uid="{5BD69F00-1968-4462-9FB1-815DC9E86828}"/>
    <cellStyle name="Normal 7 4 5 3 4" xfId="2323" xr:uid="{EE07676E-C6B5-4231-BA69-1C215C62E027}"/>
    <cellStyle name="Normal 7 4 5 4" xfId="2324" xr:uid="{572F968E-B558-4A97-83C8-9AB6D32E22DA}"/>
    <cellStyle name="Normal 7 4 5 5" xfId="2325" xr:uid="{547A311C-523A-423A-AAB3-9B68CA38DEAC}"/>
    <cellStyle name="Normal 7 4 5 6" xfId="2326" xr:uid="{400C8C25-4E14-4AAD-AB9A-8325037BA086}"/>
    <cellStyle name="Normal 7 4 6" xfId="2327" xr:uid="{80248A7C-208A-406D-A5F4-5EC7D9F6A7FC}"/>
    <cellStyle name="Normal 7 4 6 2" xfId="2328" xr:uid="{DED8693E-106C-4646-95C0-A5EDF3546A88}"/>
    <cellStyle name="Normal 7 4 6 2 2" xfId="2329" xr:uid="{5588EFCF-410F-4057-9AFF-E6A6272E9C8F}"/>
    <cellStyle name="Normal 7 4 6 2 3" xfId="2330" xr:uid="{B8C25FF2-0386-4805-97AD-0C1AEDC3127B}"/>
    <cellStyle name="Normal 7 4 6 2 4" xfId="2331" xr:uid="{7D68698F-27BF-460F-8CA8-0D493A48C469}"/>
    <cellStyle name="Normal 7 4 6 3" xfId="2332" xr:uid="{92494787-C6E3-4A5C-904C-60D2E951D73C}"/>
    <cellStyle name="Normal 7 4 6 4" xfId="2333" xr:uid="{2543CF28-274D-432C-8951-9BCC60822F1D}"/>
    <cellStyle name="Normal 7 4 6 5" xfId="2334" xr:uid="{1478EF54-BD0D-4979-83DE-191692EDD3A3}"/>
    <cellStyle name="Normal 7 4 7" xfId="2335" xr:uid="{3B9F5666-C7D4-4421-81FF-BC2CF1BAC9ED}"/>
    <cellStyle name="Normal 7 4 7 2" xfId="2336" xr:uid="{09E0F582-AFE3-432F-B483-867FE9C7AB91}"/>
    <cellStyle name="Normal 7 4 7 3" xfId="2337" xr:uid="{92AAEF2C-25F6-4A21-896E-B5E2E81D2B8C}"/>
    <cellStyle name="Normal 7 4 7 4" xfId="2338" xr:uid="{2BD9349E-52F1-48B5-AEA5-73F68E1E51BA}"/>
    <cellStyle name="Normal 7 4 8" xfId="2339" xr:uid="{0C50399B-40C4-4E59-A862-07B1682CE20F}"/>
    <cellStyle name="Normal 7 4 8 2" xfId="2340" xr:uid="{D939AD0F-B9CA-4F5C-99C8-05F08F2F8826}"/>
    <cellStyle name="Normal 7 4 8 3" xfId="2341" xr:uid="{ED124F1C-EB16-4190-ABDD-877BA5150332}"/>
    <cellStyle name="Normal 7 4 8 4" xfId="2342" xr:uid="{A4552471-D649-4FE1-9AB3-3A9BC2C174DA}"/>
    <cellStyle name="Normal 7 4 9" xfId="2343" xr:uid="{2E0E2095-B1AE-485D-9A0B-993B4F21A8F0}"/>
    <cellStyle name="Normal 7 5" xfId="2344" xr:uid="{BE98F204-A7FB-4AAE-BEBC-24468CFC575D}"/>
    <cellStyle name="Normal 7 5 2" xfId="2345" xr:uid="{5B681DC2-13AE-4E21-B90D-66161446FCF1}"/>
    <cellStyle name="Normal 7 5 2 2" xfId="2346" xr:uid="{51B44D58-662D-4447-AFB4-36F08470D900}"/>
    <cellStyle name="Normal 7 5 2 2 2" xfId="2347" xr:uid="{AE099213-6500-44FC-A0EB-687D498FCE30}"/>
    <cellStyle name="Normal 7 5 2 2 2 2" xfId="2348" xr:uid="{75E8C86A-0D74-4E44-97D5-7DEA98E972CC}"/>
    <cellStyle name="Normal 7 5 2 2 2 3" xfId="2349" xr:uid="{BBA997EE-55E6-4D7E-B62D-3348E91CC680}"/>
    <cellStyle name="Normal 7 5 2 2 2 4" xfId="2350" xr:uid="{2ECAB60E-A9ED-4CA6-AF7B-D2BEE2C6F50F}"/>
    <cellStyle name="Normal 7 5 2 2 3" xfId="2351" xr:uid="{0E2EC323-CE28-4053-AC62-0DFADD8D7B95}"/>
    <cellStyle name="Normal 7 5 2 2 3 2" xfId="2352" xr:uid="{E8D10ABC-2709-40E3-9EFA-AB028B986278}"/>
    <cellStyle name="Normal 7 5 2 2 3 3" xfId="2353" xr:uid="{2C86C002-DC89-4BF9-8230-58E0A5EE6A7B}"/>
    <cellStyle name="Normal 7 5 2 2 3 4" xfId="2354" xr:uid="{251366F0-2008-4D59-8594-D6E73E1BDFFD}"/>
    <cellStyle name="Normal 7 5 2 2 4" xfId="2355" xr:uid="{CE77A081-5D31-44E7-924B-44EE00BE24F0}"/>
    <cellStyle name="Normal 7 5 2 2 5" xfId="2356" xr:uid="{BCA4D121-C94A-4F66-8156-FE98AB8DA4BF}"/>
    <cellStyle name="Normal 7 5 2 2 6" xfId="2357" xr:uid="{D24DBE06-B0B6-466E-A1BD-726ED80BB376}"/>
    <cellStyle name="Normal 7 5 2 3" xfId="2358" xr:uid="{CDD76710-092E-4B5A-97E5-176A4067CEDF}"/>
    <cellStyle name="Normal 7 5 2 3 2" xfId="2359" xr:uid="{DEC8F18A-22FA-4C92-A1F1-81338DF6F6F1}"/>
    <cellStyle name="Normal 7 5 2 3 2 2" xfId="2360" xr:uid="{392F234F-1538-4186-B372-90E911EA3A30}"/>
    <cellStyle name="Normal 7 5 2 3 2 3" xfId="2361" xr:uid="{66C0DEC3-02DA-45EA-B0F9-6FA20EEE61CA}"/>
    <cellStyle name="Normal 7 5 2 3 2 4" xfId="2362" xr:uid="{F59EDEDD-BD0A-4E78-BB62-D9CB97356200}"/>
    <cellStyle name="Normal 7 5 2 3 3" xfId="2363" xr:uid="{448AAB50-CA49-4CBB-AFD5-F438E7C2CA2F}"/>
    <cellStyle name="Normal 7 5 2 3 4" xfId="2364" xr:uid="{1F87CE71-1F0D-448D-B435-A4204FCBF50C}"/>
    <cellStyle name="Normal 7 5 2 3 5" xfId="2365" xr:uid="{45E5F854-1393-43BD-965A-728BFC1399F5}"/>
    <cellStyle name="Normal 7 5 2 4" xfId="2366" xr:uid="{E1AE1E11-2C7E-492E-9185-703C59ECD7E0}"/>
    <cellStyle name="Normal 7 5 2 4 2" xfId="2367" xr:uid="{BB294F86-BD3C-47FB-9A5B-1690A764A0DA}"/>
    <cellStyle name="Normal 7 5 2 4 3" xfId="2368" xr:uid="{9B9A754E-B491-4A39-B760-48AEB9903324}"/>
    <cellStyle name="Normal 7 5 2 4 4" xfId="2369" xr:uid="{2879ECEE-8A8D-433D-92B7-6C74E19DCC7F}"/>
    <cellStyle name="Normal 7 5 2 5" xfId="2370" xr:uid="{37CFDDDA-80CF-4D85-9E73-4DADCB9E3651}"/>
    <cellStyle name="Normal 7 5 2 5 2" xfId="2371" xr:uid="{11257E78-4F97-4556-BA87-A6D4B59815B5}"/>
    <cellStyle name="Normal 7 5 2 5 3" xfId="2372" xr:uid="{77F91CEA-35D8-4D30-B6E0-CC3F5FC07D68}"/>
    <cellStyle name="Normal 7 5 2 5 4" xfId="2373" xr:uid="{D9B78857-F7A9-4470-AD3E-769015CDA058}"/>
    <cellStyle name="Normal 7 5 2 6" xfId="2374" xr:uid="{3B0B0C3C-34AC-4368-9B27-8667C0A6BF83}"/>
    <cellStyle name="Normal 7 5 2 7" xfId="2375" xr:uid="{A61A285D-5E82-467A-A3E1-B36D1BC94931}"/>
    <cellStyle name="Normal 7 5 2 8" xfId="2376" xr:uid="{1D14E3C6-26C4-4918-8A08-B22D8736620D}"/>
    <cellStyle name="Normal 7 5 3" xfId="2377" xr:uid="{16A05EF1-7A8A-4C6A-8715-533BEF4E58F4}"/>
    <cellStyle name="Normal 7 5 3 2" xfId="2378" xr:uid="{DED8A2B7-1F1B-4A63-ACAA-45A1A1BC7BA2}"/>
    <cellStyle name="Normal 7 5 3 2 2" xfId="2379" xr:uid="{A4F2B931-DDE4-47E3-AC3D-89B0ECDDA22D}"/>
    <cellStyle name="Normal 7 5 3 2 3" xfId="2380" xr:uid="{EFF5878E-1123-4D63-8C4D-7FE6B0DC0E31}"/>
    <cellStyle name="Normal 7 5 3 2 4" xfId="2381" xr:uid="{733FE985-9C67-4F08-8961-8A55EAD5BB8A}"/>
    <cellStyle name="Normal 7 5 3 3" xfId="2382" xr:uid="{24A95424-6CA2-4631-B7BB-855168FCB4AC}"/>
    <cellStyle name="Normal 7 5 3 3 2" xfId="2383" xr:uid="{F2769F7A-2326-4D1F-A6CA-5754238EF377}"/>
    <cellStyle name="Normal 7 5 3 3 3" xfId="2384" xr:uid="{685B1B31-4087-4CFB-8F6B-7C4E3D916CFF}"/>
    <cellStyle name="Normal 7 5 3 3 4" xfId="2385" xr:uid="{789793CE-9A79-4D97-A1A9-8E6C23BC03FA}"/>
    <cellStyle name="Normal 7 5 3 4" xfId="2386" xr:uid="{0E30CAC6-2995-4A13-9B91-DC1A3A378525}"/>
    <cellStyle name="Normal 7 5 3 5" xfId="2387" xr:uid="{402B6465-855A-4686-9776-67DA0D79179F}"/>
    <cellStyle name="Normal 7 5 3 6" xfId="2388" xr:uid="{1E82E2DE-7493-45D7-8C47-EF80045BC191}"/>
    <cellStyle name="Normal 7 5 4" xfId="2389" xr:uid="{601FF027-3F59-441C-9EA5-FC2FE592419A}"/>
    <cellStyle name="Normal 7 5 4 2" xfId="2390" xr:uid="{7592E0D5-0753-4C20-B720-4F2E7C5E0836}"/>
    <cellStyle name="Normal 7 5 4 2 2" xfId="2391" xr:uid="{F48E67C4-85A3-454E-9AB6-4E80BE7A67A0}"/>
    <cellStyle name="Normal 7 5 4 2 3" xfId="2392" xr:uid="{1A2FE8B5-CBFE-4671-A1F5-27B32E4DA73F}"/>
    <cellStyle name="Normal 7 5 4 2 4" xfId="2393" xr:uid="{48778164-1E28-494E-A20D-B78EE31DE44C}"/>
    <cellStyle name="Normal 7 5 4 3" xfId="2394" xr:uid="{3FF79523-07A9-47DF-B207-D2612B004A50}"/>
    <cellStyle name="Normal 7 5 4 4" xfId="2395" xr:uid="{C75B102D-C590-42C8-8CE6-9B87F5C1F829}"/>
    <cellStyle name="Normal 7 5 4 5" xfId="2396" xr:uid="{2B83D2DA-5856-4D84-B1E5-8372165A39A8}"/>
    <cellStyle name="Normal 7 5 5" xfId="2397" xr:uid="{01DF4FF5-D250-42A3-ACCD-3302AFBCB96E}"/>
    <cellStyle name="Normal 7 5 5 2" xfId="2398" xr:uid="{2ECBD80D-75A1-4BCB-AD0A-5B5A0D6E89A1}"/>
    <cellStyle name="Normal 7 5 5 3" xfId="2399" xr:uid="{509A1C0E-D7B9-4F6E-902F-BB7798D7D98C}"/>
    <cellStyle name="Normal 7 5 5 4" xfId="2400" xr:uid="{CCDEE232-212D-4BB4-B599-F27481910C8E}"/>
    <cellStyle name="Normal 7 5 6" xfId="2401" xr:uid="{FAE3B95D-A059-4C89-90BB-9ED81EABEA56}"/>
    <cellStyle name="Normal 7 5 6 2" xfId="2402" xr:uid="{B6AED81E-0405-45F2-8C40-C1EC10789355}"/>
    <cellStyle name="Normal 7 5 6 3" xfId="2403" xr:uid="{9B6777B3-F745-4429-8223-4933DB4DF4B3}"/>
    <cellStyle name="Normal 7 5 6 4" xfId="2404" xr:uid="{C051A90C-E24A-46C9-8422-9F1BA8C99F4F}"/>
    <cellStyle name="Normal 7 5 7" xfId="2405" xr:uid="{95FBEFAC-85A2-4E38-998F-9EDC4E32EDC0}"/>
    <cellStyle name="Normal 7 5 8" xfId="2406" xr:uid="{7EE70AF4-A92B-4586-ABF6-B65BA0C96435}"/>
    <cellStyle name="Normal 7 5 9" xfId="2407" xr:uid="{0354AFBB-3A02-44CF-A88E-CF9CD4BA7BB5}"/>
    <cellStyle name="Normal 7 6" xfId="2408" xr:uid="{3501F569-1ABB-4799-BFDA-B6C99E4192C7}"/>
    <cellStyle name="Normal 7 6 2" xfId="2409" xr:uid="{6F959A81-8ED7-4251-A308-94AE080904A2}"/>
    <cellStyle name="Normal 7 6 2 2" xfId="2410" xr:uid="{D6B8E458-B4F0-4B07-8F27-83BD544D08E7}"/>
    <cellStyle name="Normal 7 6 2 2 2" xfId="2411" xr:uid="{DB05D909-8F3D-4C62-BFF3-DCE7196BCE5E}"/>
    <cellStyle name="Normal 7 6 2 2 2 2" xfId="4100" xr:uid="{B7F895AE-5CAE-46ED-B1B5-7359173D524C}"/>
    <cellStyle name="Normal 7 6 2 2 3" xfId="2412" xr:uid="{A30F67E9-C737-4F9C-9825-EAEE143C3C71}"/>
    <cellStyle name="Normal 7 6 2 2 3 2" xfId="6781" xr:uid="{0C81C374-C971-4BC2-B0F5-B92BA65CFC78}"/>
    <cellStyle name="Normal 7 6 2 2 4" xfId="2413" xr:uid="{091E7BA1-56C1-4A09-97C2-8DD2F5DD0D9F}"/>
    <cellStyle name="Normal 7 6 2 3" xfId="2414" xr:uid="{8DDFCE1B-2D35-473F-B986-286F6040457B}"/>
    <cellStyle name="Normal 7 6 2 3 2" xfId="2415" xr:uid="{70733B93-043A-402F-9A7B-6215CA07CEC3}"/>
    <cellStyle name="Normal 7 6 2 3 3" xfId="2416" xr:uid="{F3B05D01-EF81-4D9C-BBB4-98E6845F319B}"/>
    <cellStyle name="Normal 7 6 2 3 4" xfId="2417" xr:uid="{AC9EA568-827A-4F4F-91B9-F0F3AA63F475}"/>
    <cellStyle name="Normal 7 6 2 4" xfId="2418" xr:uid="{86029241-5F63-4256-990F-004107B76904}"/>
    <cellStyle name="Normal 7 6 2 4 2" xfId="6782" xr:uid="{2B0B89AD-C38D-4AC2-BCEF-7D3957F93572}"/>
    <cellStyle name="Normal 7 6 2 5" xfId="2419" xr:uid="{1147F9C2-BBB1-4DA9-B6DF-AE6661C7D912}"/>
    <cellStyle name="Normal 7 6 2 6" xfId="2420" xr:uid="{E49742A5-622A-4236-A549-D2EEE89EAB66}"/>
    <cellStyle name="Normal 7 6 3" xfId="2421" xr:uid="{9C1E7505-1120-4A08-A689-D9EF1C2CEAD8}"/>
    <cellStyle name="Normal 7 6 3 2" xfId="2422" xr:uid="{1DCC8384-66AD-46EC-B191-90E5ABE5DAFC}"/>
    <cellStyle name="Normal 7 6 3 2 2" xfId="2423" xr:uid="{0AF454D8-9378-4E83-B071-87D221C87F79}"/>
    <cellStyle name="Normal 7 6 3 2 3" xfId="2424" xr:uid="{A8C47BC5-2746-44A2-979C-3E04B9B4D954}"/>
    <cellStyle name="Normal 7 6 3 2 4" xfId="2425" xr:uid="{944F934A-6753-4C19-A5E2-9EBF48F438B4}"/>
    <cellStyle name="Normal 7 6 3 3" xfId="2426" xr:uid="{B9BFC417-7E54-4384-A836-73DB2FC8A04F}"/>
    <cellStyle name="Normal 7 6 3 3 2" xfId="6783" xr:uid="{778E2F1B-E020-45AF-BE61-C9950AE07E9A}"/>
    <cellStyle name="Normal 7 6 3 4" xfId="2427" xr:uid="{EF20BB5A-8E9C-4EEA-B02F-B85B5F7F511F}"/>
    <cellStyle name="Normal 7 6 3 5" xfId="2428" xr:uid="{1260A822-DF3E-44B4-912A-4F9FFFBF25D1}"/>
    <cellStyle name="Normal 7 6 4" xfId="2429" xr:uid="{DE151EED-501A-4A42-B0EB-0D9FA4DCFF77}"/>
    <cellStyle name="Normal 7 6 4 2" xfId="2430" xr:uid="{5406CD42-AD5C-432A-88EE-4DDB1E1B8A2C}"/>
    <cellStyle name="Normal 7 6 4 3" xfId="2431" xr:uid="{06B21CA1-904E-4570-9F9A-C8782C57CE7C}"/>
    <cellStyle name="Normal 7 6 4 4" xfId="2432" xr:uid="{A69CC114-7F5D-478D-86F0-53BD7C46FCA5}"/>
    <cellStyle name="Normal 7 6 5" xfId="2433" xr:uid="{C7F38CF4-BCE9-40AD-B5CF-0CC88AD99253}"/>
    <cellStyle name="Normal 7 6 5 2" xfId="2434" xr:uid="{AAD04D12-8662-4DFF-AB1B-3B6A83B9AF2E}"/>
    <cellStyle name="Normal 7 6 5 3" xfId="2435" xr:uid="{3C6FE6CB-7CC2-497A-B74B-1078040A53A4}"/>
    <cellStyle name="Normal 7 6 5 4" xfId="2436" xr:uid="{1B3DCE35-BDD8-496C-BDED-98B30D7DE618}"/>
    <cellStyle name="Normal 7 6 6" xfId="2437" xr:uid="{2FC1F90E-B29C-492E-A9A2-25B2BCCE8E6E}"/>
    <cellStyle name="Normal 7 6 7" xfId="2438" xr:uid="{431FFB6F-EFBA-4D87-8BBA-465D25747B12}"/>
    <cellStyle name="Normal 7 6 8" xfId="2439" xr:uid="{49BD8201-2AF3-47C2-9627-E871C2F115DB}"/>
    <cellStyle name="Normal 7 7" xfId="2440" xr:uid="{336435AA-80B3-4AFC-9E62-AF1657883034}"/>
    <cellStyle name="Normal 7 7 2" xfId="2441" xr:uid="{97FAC531-20BD-42F5-BFFA-940F2FD750D0}"/>
    <cellStyle name="Normal 7 7 2 2" xfId="2442" xr:uid="{7C8CF41A-E762-42CE-944B-248FBDC769B7}"/>
    <cellStyle name="Normal 7 7 2 2 2" xfId="2443" xr:uid="{8E6EC60C-2CDC-4F7D-AE02-DEBE9452CD98}"/>
    <cellStyle name="Normal 7 7 2 2 3" xfId="2444" xr:uid="{227D77C4-C2A4-4876-87C9-A28B78DCACA4}"/>
    <cellStyle name="Normal 7 7 2 2 4" xfId="2445" xr:uid="{1D902454-BC24-4C1E-96B5-7C18210DEFF6}"/>
    <cellStyle name="Normal 7 7 2 3" xfId="2446" xr:uid="{786CD3C5-5057-4EDB-8EFA-90BECC589FA4}"/>
    <cellStyle name="Normal 7 7 2 3 2" xfId="6784" xr:uid="{7BC51973-A91A-4401-9E38-AD4EDA271AE8}"/>
    <cellStyle name="Normal 7 7 2 4" xfId="2447" xr:uid="{0AA3DFC3-0F61-4089-AD01-6AB6E91A6A8B}"/>
    <cellStyle name="Normal 7 7 2 5" xfId="2448" xr:uid="{25887A54-E749-4FD1-A8F6-074D7FFBF833}"/>
    <cellStyle name="Normal 7 7 3" xfId="2449" xr:uid="{9FE580C1-D164-4837-922E-1ABBE1180ADC}"/>
    <cellStyle name="Normal 7 7 3 2" xfId="2450" xr:uid="{6ACEEF18-F6C3-428C-92D6-4FD87C7A8185}"/>
    <cellStyle name="Normal 7 7 3 3" xfId="2451" xr:uid="{89A3501B-730A-408B-B856-80E08E502B4F}"/>
    <cellStyle name="Normal 7 7 3 4" xfId="2452" xr:uid="{2A15B062-86D4-45D8-8BF6-2029659A0F61}"/>
    <cellStyle name="Normal 7 7 4" xfId="2453" xr:uid="{EF17CDB7-4D75-4A68-9788-579B05E3E9A2}"/>
    <cellStyle name="Normal 7 7 4 2" xfId="2454" xr:uid="{6D9E7FE7-06E7-4405-8EC4-47620AC5ADC0}"/>
    <cellStyle name="Normal 7 7 4 3" xfId="2455" xr:uid="{D77B220E-7D52-4407-BF7C-60F3A7C6A8D2}"/>
    <cellStyle name="Normal 7 7 4 4" xfId="2456" xr:uid="{870FF034-BA33-4B42-961E-8CEBEFF56626}"/>
    <cellStyle name="Normal 7 7 5" xfId="2457" xr:uid="{354595DD-BB6B-4DDF-91BA-BB3CEE7A2094}"/>
    <cellStyle name="Normal 7 7 6" xfId="2458" xr:uid="{331D7E85-0854-40F3-B6BF-2DB4203597AD}"/>
    <cellStyle name="Normal 7 7 7" xfId="2459" xr:uid="{157926B0-9C81-4F04-B9E0-91BEA54CF78E}"/>
    <cellStyle name="Normal 7 8" xfId="2460" xr:uid="{08F739C0-151E-4CBF-BC62-61EB38C7F6D4}"/>
    <cellStyle name="Normal 7 8 2" xfId="2461" xr:uid="{E31EA950-7556-4D02-A6B0-7DDF1B5DA3D8}"/>
    <cellStyle name="Normal 7 8 2 2" xfId="2462" xr:uid="{A84972D0-35C0-4A47-92FB-9056B9366E2D}"/>
    <cellStyle name="Normal 7 8 2 3" xfId="2463" xr:uid="{568B448E-630C-4411-959F-2EB2A2259290}"/>
    <cellStyle name="Normal 7 8 2 4" xfId="2464" xr:uid="{F9AC1F03-EBF7-47CC-AFDB-5828787C9EFD}"/>
    <cellStyle name="Normal 7 8 3" xfId="2465" xr:uid="{556AFAAE-7000-469F-A069-3F77B8F533C5}"/>
    <cellStyle name="Normal 7 8 3 2" xfId="2466" xr:uid="{D2E1605A-FF59-4C7F-B6C6-220EB3BAA090}"/>
    <cellStyle name="Normal 7 8 3 3" xfId="2467" xr:uid="{17C4CB8F-2EDF-4FCF-A550-B0E376EC4B96}"/>
    <cellStyle name="Normal 7 8 3 4" xfId="2468" xr:uid="{67BCBC8A-697C-4F2B-BFAC-4A1667B64454}"/>
    <cellStyle name="Normal 7 8 4" xfId="2469" xr:uid="{DEA5DD29-B229-44FF-86B7-5EB7596B43E6}"/>
    <cellStyle name="Normal 7 8 5" xfId="2470" xr:uid="{0D8266BE-F453-43A8-ACE1-9B3359CAED12}"/>
    <cellStyle name="Normal 7 8 6" xfId="2471" xr:uid="{AD42313A-338D-47ED-A81A-2A1F9E2538AA}"/>
    <cellStyle name="Normal 7 9" xfId="2472" xr:uid="{E9797825-0FAF-48C9-942B-C89DFE8BEA3B}"/>
    <cellStyle name="Normal 7 9 2" xfId="2473" xr:uid="{7E5D81ED-C406-4FFA-B323-9DA1BEC79101}"/>
    <cellStyle name="Normal 7 9 2 2" xfId="2474" xr:uid="{6C1799CC-CE1A-4B75-84B5-DAF3726076DE}"/>
    <cellStyle name="Normal 7 9 2 2 2" xfId="4383" xr:uid="{31E93B1D-A1BB-4554-BFB6-43E1BEE26843}"/>
    <cellStyle name="Normal 7 9 2 2 2 2" xfId="4647" xr:uid="{8AA4B033-7EFE-4B36-8216-642F12D7833C}"/>
    <cellStyle name="Normal 7 9 2 2 3" xfId="4855" xr:uid="{529242F0-056A-49B2-A423-FC86F279CD2B}"/>
    <cellStyle name="Normal 7 9 2 3" xfId="2475" xr:uid="{696135CE-D0C5-4D52-88E5-7D66858A66C1}"/>
    <cellStyle name="Normal 7 9 2 4" xfId="2476" xr:uid="{59EE690C-5C79-4978-BE24-69BB649B096F}"/>
    <cellStyle name="Normal 7 9 3" xfId="2477" xr:uid="{5D25217E-F6ED-4658-97D9-1ABEC2A9781F}"/>
    <cellStyle name="Normal 7 9 3 2" xfId="5508" xr:uid="{4FE033E6-87C5-4F5B-B5EC-7678EB9E332E}"/>
    <cellStyle name="Normal 7 9 4" xfId="2478" xr:uid="{B9DF44AE-BC01-4057-9AAA-9812A2705B24}"/>
    <cellStyle name="Normal 7 9 4 2" xfId="4792" xr:uid="{B9F742DE-6118-45E8-93C7-43BA3B8FA079}"/>
    <cellStyle name="Normal 7 9 4 3" xfId="4856" xr:uid="{FCA796D4-B860-4A25-BB05-680A28312355}"/>
    <cellStyle name="Normal 7 9 4 4" xfId="4821" xr:uid="{16B2FC8D-6FFC-4424-A339-E10C12180BC4}"/>
    <cellStyle name="Normal 7 9 5" xfId="2479" xr:uid="{33B54642-98A2-4740-B833-298BF08303F0}"/>
    <cellStyle name="Normal 8" xfId="76" xr:uid="{D3A97754-5A74-415B-9464-747A836332B3}"/>
    <cellStyle name="Normal 8 10" xfId="2480" xr:uid="{06903DD5-9E16-4177-8F22-384CCD451AF6}"/>
    <cellStyle name="Normal 8 10 2" xfId="2481" xr:uid="{166AF66B-4443-4950-B775-690CE53139CC}"/>
    <cellStyle name="Normal 8 10 3" xfId="2482" xr:uid="{C270B069-F0D7-483B-B248-D0C01920C294}"/>
    <cellStyle name="Normal 8 10 4" xfId="2483" xr:uid="{B00E956E-D014-4779-960B-8C167248D9EA}"/>
    <cellStyle name="Normal 8 11" xfId="2484" xr:uid="{977D6FAC-692A-48AF-BD04-A31809E0F63D}"/>
    <cellStyle name="Normal 8 11 2" xfId="2485" xr:uid="{7EF684C4-89CE-4CC7-A731-0609599B6659}"/>
    <cellStyle name="Normal 8 11 3" xfId="2486" xr:uid="{D432AD26-94C6-4520-B6C4-97243FBB6754}"/>
    <cellStyle name="Normal 8 11 4" xfId="2487" xr:uid="{B57E6F48-0ED4-4488-9ECC-26163C0DD919}"/>
    <cellStyle name="Normal 8 12" xfId="2488" xr:uid="{9E137C19-7F8E-41BB-9046-7CEAD7D6617A}"/>
    <cellStyle name="Normal 8 12 2" xfId="2489" xr:uid="{86543BAF-D772-4918-81C5-1EE710F461BD}"/>
    <cellStyle name="Normal 8 13" xfId="2490" xr:uid="{F504AC8B-3A84-47E2-A398-FF0334E9BA70}"/>
    <cellStyle name="Normal 8 14" xfId="2491" xr:uid="{2AB77A62-1628-49EF-8007-39075A9A3FAA}"/>
    <cellStyle name="Normal 8 15" xfId="2492" xr:uid="{A82E9473-2329-43CC-A78B-2F560D60B715}"/>
    <cellStyle name="Normal 8 16" xfId="7274" xr:uid="{545428E3-0920-4648-9F3E-2C78F3E591F6}"/>
    <cellStyle name="Normal 8 2" xfId="95" xr:uid="{BAE435A0-BB66-44A1-905F-23D6A5FED56D}"/>
    <cellStyle name="Normal 8 2 10" xfId="2493" xr:uid="{5B379175-C4B9-4D92-9D0C-D547896F9FE4}"/>
    <cellStyle name="Normal 8 2 11" xfId="2494" xr:uid="{09C897C7-2F86-464C-91F2-2D35B8B2ECD5}"/>
    <cellStyle name="Normal 8 2 2" xfId="2495" xr:uid="{F8583411-48FC-41F3-ABD3-E048CDFA575F}"/>
    <cellStyle name="Normal 8 2 2 2" xfId="2496" xr:uid="{FE30654B-4E66-4C85-8549-B0F4CC20E71F}"/>
    <cellStyle name="Normal 8 2 2 2 2" xfId="2497" xr:uid="{F254A66A-A544-4583-850C-5C09C22F7B1D}"/>
    <cellStyle name="Normal 8 2 2 2 2 2" xfId="2498" xr:uid="{9838A280-C610-4F0C-82A0-B9C9DC76D6AC}"/>
    <cellStyle name="Normal 8 2 2 2 2 2 2" xfId="2499" xr:uid="{1AE86016-6122-4493-B29B-066B66A859CE}"/>
    <cellStyle name="Normal 8 2 2 2 2 2 2 2" xfId="4101" xr:uid="{33EF0658-95AA-48B8-822A-8FD294CA2289}"/>
    <cellStyle name="Normal 8 2 2 2 2 2 2 2 2" xfId="4102" xr:uid="{EF6E8F41-DDC7-48E6-922B-B8AD40B404AE}"/>
    <cellStyle name="Normal 8 2 2 2 2 2 2 3" xfId="4103" xr:uid="{7F3501B4-C55B-4B06-ABF0-D8A354752172}"/>
    <cellStyle name="Normal 8 2 2 2 2 2 2 3 2" xfId="6785" xr:uid="{1D97C75A-6D99-4A35-97FB-DB7FF8638FA8}"/>
    <cellStyle name="Normal 8 2 2 2 2 2 2 4" xfId="6786" xr:uid="{6A490CF4-578D-4455-872D-4E48A689A19E}"/>
    <cellStyle name="Normal 8 2 2 2 2 2 3" xfId="2500" xr:uid="{B70C90BF-52E8-4EAA-93FC-418A330FBD66}"/>
    <cellStyle name="Normal 8 2 2 2 2 2 3 2" xfId="4104" xr:uid="{3111BECD-3E78-43BD-82F4-E9D137ED1298}"/>
    <cellStyle name="Normal 8 2 2 2 2 2 4" xfId="2501" xr:uid="{417B26B3-D059-4B15-A0BA-638698F65EBD}"/>
    <cellStyle name="Normal 8 2 2 2 2 2 4 2" xfId="6787" xr:uid="{5F4126AC-5848-4F5D-9790-BC8D595FC320}"/>
    <cellStyle name="Normal 8 2 2 2 2 2 5" xfId="6788" xr:uid="{60E73F5B-1974-4E90-B40E-764901F95513}"/>
    <cellStyle name="Normal 8 2 2 2 2 3" xfId="2502" xr:uid="{430FF13F-5ACB-4090-9BA9-35F36A7A2F2D}"/>
    <cellStyle name="Normal 8 2 2 2 2 3 2" xfId="2503" xr:uid="{53E2FC6D-83F3-4460-970B-3D8DABF3F369}"/>
    <cellStyle name="Normal 8 2 2 2 2 3 2 2" xfId="4105" xr:uid="{6589F5C8-EB79-48BF-B884-62BE7C5DE9F2}"/>
    <cellStyle name="Normal 8 2 2 2 2 3 3" xfId="2504" xr:uid="{0D690441-8070-4BCC-B6EB-F6F07CABFB6E}"/>
    <cellStyle name="Normal 8 2 2 2 2 3 3 2" xfId="6789" xr:uid="{4CA32313-922B-4013-9F89-C0F2CA28519A}"/>
    <cellStyle name="Normal 8 2 2 2 2 3 4" xfId="2505" xr:uid="{10E2DE25-ADC4-40E3-94D3-C3D5D1C3FE74}"/>
    <cellStyle name="Normal 8 2 2 2 2 4" xfId="2506" xr:uid="{EE7949D0-21EF-49DF-AA66-61082A800DF5}"/>
    <cellStyle name="Normal 8 2 2 2 2 4 2" xfId="4106" xr:uid="{0546EFBC-1800-4347-ACED-A3895E787233}"/>
    <cellStyle name="Normal 8 2 2 2 2 5" xfId="2507" xr:uid="{CC76EFB3-5805-4CE4-BE66-1112C915F0B3}"/>
    <cellStyle name="Normal 8 2 2 2 2 5 2" xfId="6790" xr:uid="{34EF65E2-E91E-4AAC-9604-4D2A89A599EB}"/>
    <cellStyle name="Normal 8 2 2 2 2 6" xfId="2508" xr:uid="{D9D1EEEA-108D-46F1-9C56-1E86C9FB2470}"/>
    <cellStyle name="Normal 8 2 2 2 3" xfId="2509" xr:uid="{2A1CB9C0-4D86-404C-82CD-3EFFC738B1EA}"/>
    <cellStyle name="Normal 8 2 2 2 3 2" xfId="2510" xr:uid="{6EFE2E0A-ABA3-4DE6-A89A-96480359E912}"/>
    <cellStyle name="Normal 8 2 2 2 3 2 2" xfId="2511" xr:uid="{A3A8B1CD-DEC3-4FB0-8888-DAAD2A0ADFC7}"/>
    <cellStyle name="Normal 8 2 2 2 3 2 2 2" xfId="4107" xr:uid="{F6D6023B-70DA-423B-B2CD-8E8C04102BBF}"/>
    <cellStyle name="Normal 8 2 2 2 3 2 2 2 2" xfId="4108" xr:uid="{E2DFCA15-B20A-4914-AADF-7ED8F3F9782B}"/>
    <cellStyle name="Normal 8 2 2 2 3 2 2 3" xfId="4109" xr:uid="{D302C27C-BC6C-4F7A-A007-84573E186C3F}"/>
    <cellStyle name="Normal 8 2 2 2 3 2 2 3 2" xfId="6791" xr:uid="{4BB0B14F-3AFE-402F-8E5E-08FEB99FFCBA}"/>
    <cellStyle name="Normal 8 2 2 2 3 2 2 4" xfId="6792" xr:uid="{E92A46A2-E400-42D1-B9E6-6D4A17F2277A}"/>
    <cellStyle name="Normal 8 2 2 2 3 2 3" xfId="2512" xr:uid="{239EBBB6-3BB4-44FB-88E7-AEB98DFC9DBF}"/>
    <cellStyle name="Normal 8 2 2 2 3 2 3 2" xfId="4110" xr:uid="{F4A11768-7CC7-46E6-BF75-1725D7899E0C}"/>
    <cellStyle name="Normal 8 2 2 2 3 2 4" xfId="2513" xr:uid="{4A9D056F-1F38-440D-8364-F12A4E5EAE2E}"/>
    <cellStyle name="Normal 8 2 2 2 3 2 4 2" xfId="6793" xr:uid="{396B33E3-9465-485B-9A2C-EE8E7A7886A1}"/>
    <cellStyle name="Normal 8 2 2 2 3 2 5" xfId="6794" xr:uid="{9FF78B52-63D1-4052-9573-CC3CFFFB2A50}"/>
    <cellStyle name="Normal 8 2 2 2 3 3" xfId="2514" xr:uid="{91345A06-8728-4B64-BB27-E5BB62BF2F7E}"/>
    <cellStyle name="Normal 8 2 2 2 3 3 2" xfId="4111" xr:uid="{1B3EBADE-F447-4B36-AF19-CFC42FD1146E}"/>
    <cellStyle name="Normal 8 2 2 2 3 3 2 2" xfId="4112" xr:uid="{D9EB2CDC-29AF-41EE-AA84-4BF899F57820}"/>
    <cellStyle name="Normal 8 2 2 2 3 3 3" xfId="4113" xr:uid="{729DC409-6062-4A39-ACC9-BCE4282BE66A}"/>
    <cellStyle name="Normal 8 2 2 2 3 3 3 2" xfId="6795" xr:uid="{8A281748-7845-4BAE-AEC7-526F4665C8F1}"/>
    <cellStyle name="Normal 8 2 2 2 3 3 4" xfId="6796" xr:uid="{D0E1D73C-ABB5-4C58-B723-3411B6A7F100}"/>
    <cellStyle name="Normal 8 2 2 2 3 4" xfId="2515" xr:uid="{2334F3EA-00AE-474A-846F-6A241E165B3F}"/>
    <cellStyle name="Normal 8 2 2 2 3 4 2" xfId="4114" xr:uid="{A149F60B-5304-471E-9BD1-0099C7B88E3C}"/>
    <cellStyle name="Normal 8 2 2 2 3 5" xfId="2516" xr:uid="{B99B1039-FD9F-45A4-A612-29EBE8DF225A}"/>
    <cellStyle name="Normal 8 2 2 2 3 5 2" xfId="6797" xr:uid="{783A3313-9E6E-4AB3-BA87-BDBC4F74ADD9}"/>
    <cellStyle name="Normal 8 2 2 2 3 6" xfId="6798" xr:uid="{CFD43750-3774-43BC-9DF7-0B1182DE6166}"/>
    <cellStyle name="Normal 8 2 2 2 4" xfId="2517" xr:uid="{F8E2352E-3A90-4B11-935E-DC3EE620DBF3}"/>
    <cellStyle name="Normal 8 2 2 2 4 2" xfId="2518" xr:uid="{38B74481-2FAF-4C5D-A48A-D6500E07F570}"/>
    <cellStyle name="Normal 8 2 2 2 4 2 2" xfId="4115" xr:uid="{FC26AAED-A2D1-4A85-93A4-6D74BC313F44}"/>
    <cellStyle name="Normal 8 2 2 2 4 2 2 2" xfId="4116" xr:uid="{BF1FF480-9F73-4DEF-8097-1D54100F7CB4}"/>
    <cellStyle name="Normal 8 2 2 2 4 2 3" xfId="4117" xr:uid="{A1D6CFC5-56BF-4550-9BA3-DAFA1E43942C}"/>
    <cellStyle name="Normal 8 2 2 2 4 2 3 2" xfId="6799" xr:uid="{01AD38C7-427C-40C0-A606-01CE78CAE8EC}"/>
    <cellStyle name="Normal 8 2 2 2 4 2 4" xfId="6800" xr:uid="{DC79122D-7080-42EE-82C4-085A6C23A979}"/>
    <cellStyle name="Normal 8 2 2 2 4 3" xfId="2519" xr:uid="{03EDAFC9-765D-4261-8C4F-64E980291DF5}"/>
    <cellStyle name="Normal 8 2 2 2 4 3 2" xfId="4118" xr:uid="{49D08C16-F892-44C5-9E73-045EC91893CE}"/>
    <cellStyle name="Normal 8 2 2 2 4 4" xfId="2520" xr:uid="{3745ED4A-243B-48D5-B91E-E90399772A98}"/>
    <cellStyle name="Normal 8 2 2 2 4 4 2" xfId="6801" xr:uid="{8015E63A-164E-42A1-9BD4-E943D73BA98D}"/>
    <cellStyle name="Normal 8 2 2 2 4 5" xfId="6802" xr:uid="{AA260BEB-0D37-45D9-971E-A33718A200B1}"/>
    <cellStyle name="Normal 8 2 2 2 5" xfId="2521" xr:uid="{B20FD93A-BAE2-439E-BCF8-4759E0BAD1D5}"/>
    <cellStyle name="Normal 8 2 2 2 5 2" xfId="2522" xr:uid="{E73F26AE-264C-4A7D-AF28-81020BE86E66}"/>
    <cellStyle name="Normal 8 2 2 2 5 2 2" xfId="4119" xr:uid="{4EF64E0E-B5EC-4CB3-91CE-3653B7E0F759}"/>
    <cellStyle name="Normal 8 2 2 2 5 3" xfId="2523" xr:uid="{E5903D23-85BA-4052-B820-84FF8572D098}"/>
    <cellStyle name="Normal 8 2 2 2 5 3 2" xfId="6803" xr:uid="{EB4803C1-A4D2-4273-AFE0-C07A601D6356}"/>
    <cellStyle name="Normal 8 2 2 2 5 4" xfId="2524" xr:uid="{0E38A8FB-7B35-467B-B96F-2EB311B6760E}"/>
    <cellStyle name="Normal 8 2 2 2 6" xfId="2525" xr:uid="{6B678D9E-AD52-40F3-B308-04C514170F5E}"/>
    <cellStyle name="Normal 8 2 2 2 6 2" xfId="4120" xr:uid="{26C32E06-D660-46B3-B81C-5858FEFBB572}"/>
    <cellStyle name="Normal 8 2 2 2 7" xfId="2526" xr:uid="{9A11F77C-A5CA-4071-940B-E7332318355E}"/>
    <cellStyle name="Normal 8 2 2 2 7 2" xfId="6804" xr:uid="{06A580F1-B886-433C-A564-23D5E36E240B}"/>
    <cellStyle name="Normal 8 2 2 2 8" xfId="2527" xr:uid="{1A25712F-75FC-42E5-84FF-C43941B69FB9}"/>
    <cellStyle name="Normal 8 2 2 3" xfId="2528" xr:uid="{5BA2B28E-868A-4D7A-B889-2D8705ADD25F}"/>
    <cellStyle name="Normal 8 2 2 3 2" xfId="2529" xr:uid="{0D4585B6-1555-47DF-8B56-20DF3FCD9C69}"/>
    <cellStyle name="Normal 8 2 2 3 2 2" xfId="2530" xr:uid="{0FCD7487-AB04-4A6D-9A62-66BD28077272}"/>
    <cellStyle name="Normal 8 2 2 3 2 2 2" xfId="4121" xr:uid="{2DA95DF1-CFFD-429A-9107-0D1C308517E2}"/>
    <cellStyle name="Normal 8 2 2 3 2 2 2 2" xfId="4122" xr:uid="{08BE0EF9-DF62-457B-9221-1D977B040289}"/>
    <cellStyle name="Normal 8 2 2 3 2 2 3" xfId="4123" xr:uid="{ACF06BDC-4ED2-4E10-BA9F-1991E6C2EB0B}"/>
    <cellStyle name="Normal 8 2 2 3 2 2 3 2" xfId="6805" xr:uid="{754B4D7E-9193-4B33-80A0-22B985AA48F3}"/>
    <cellStyle name="Normal 8 2 2 3 2 2 4" xfId="6806" xr:uid="{55D57B9D-ECB1-4DC6-A59D-6A4E3A637D15}"/>
    <cellStyle name="Normal 8 2 2 3 2 3" xfId="2531" xr:uid="{DCC5BAC4-3B0F-4027-8820-223F140BEE8A}"/>
    <cellStyle name="Normal 8 2 2 3 2 3 2" xfId="4124" xr:uid="{6A601DE3-AAA2-4CDD-B278-222DEA524D75}"/>
    <cellStyle name="Normal 8 2 2 3 2 4" xfId="2532" xr:uid="{785684BD-0E4C-470B-8CFA-F5460403BD0E}"/>
    <cellStyle name="Normal 8 2 2 3 2 4 2" xfId="6807" xr:uid="{9EF5459B-8DD4-4910-BE7B-03F346433E97}"/>
    <cellStyle name="Normal 8 2 2 3 2 5" xfId="6808" xr:uid="{207B65B0-7D12-45F3-92E1-90D67FC5BE14}"/>
    <cellStyle name="Normal 8 2 2 3 3" xfId="2533" xr:uid="{F14E5FAA-7A2D-4B2B-A468-6BEA1D288C12}"/>
    <cellStyle name="Normal 8 2 2 3 3 2" xfId="2534" xr:uid="{AFA46DD1-22B8-45CB-AE0F-171242FC7691}"/>
    <cellStyle name="Normal 8 2 2 3 3 2 2" xfId="4125" xr:uid="{3D9B6273-C248-4927-AF00-55635F52BE4B}"/>
    <cellStyle name="Normal 8 2 2 3 3 3" xfId="2535" xr:uid="{CAB731A5-B5B3-47C1-90A4-1FB36149F412}"/>
    <cellStyle name="Normal 8 2 2 3 3 3 2" xfId="6809" xr:uid="{20F454E9-4526-4960-9EC8-95079BDB3A71}"/>
    <cellStyle name="Normal 8 2 2 3 3 4" xfId="2536" xr:uid="{2572FCE2-A95D-4E48-820C-3F5C00FF5F01}"/>
    <cellStyle name="Normal 8 2 2 3 4" xfId="2537" xr:uid="{2FB00152-8F52-4DBB-B8F6-D31EB79C5019}"/>
    <cellStyle name="Normal 8 2 2 3 4 2" xfId="4126" xr:uid="{561614CC-3319-4C94-9766-AA017A525E72}"/>
    <cellStyle name="Normal 8 2 2 3 5" xfId="2538" xr:uid="{813289E4-EF60-475D-99A7-6F0253361707}"/>
    <cellStyle name="Normal 8 2 2 3 5 2" xfId="6810" xr:uid="{408FB387-22A5-4CEB-95B6-A2EECE0D1D9C}"/>
    <cellStyle name="Normal 8 2 2 3 6" xfId="2539" xr:uid="{E88B4E59-C40A-41B2-808F-304A9A617E75}"/>
    <cellStyle name="Normal 8 2 2 4" xfId="2540" xr:uid="{74E35B1D-75D7-4769-B2D5-BAF316149584}"/>
    <cellStyle name="Normal 8 2 2 4 2" xfId="2541" xr:uid="{6FE99E9F-FF8F-4871-BC8E-EFE28EEBFB4B}"/>
    <cellStyle name="Normal 8 2 2 4 2 2" xfId="2542" xr:uid="{42AC9F41-AB6C-48B1-90D5-B781C8899C4D}"/>
    <cellStyle name="Normal 8 2 2 4 2 2 2" xfId="4127" xr:uid="{BB00C972-4734-41AC-B081-A5919FD6796A}"/>
    <cellStyle name="Normal 8 2 2 4 2 2 2 2" xfId="4128" xr:uid="{56CFB80A-6794-47F3-BA6C-9BF2DD0D29F8}"/>
    <cellStyle name="Normal 8 2 2 4 2 2 3" xfId="4129" xr:uid="{41548057-A248-4FCE-851A-9F8FE2351DF2}"/>
    <cellStyle name="Normal 8 2 2 4 2 2 3 2" xfId="6811" xr:uid="{A875705E-50EE-4404-832D-BCB721FF995A}"/>
    <cellStyle name="Normal 8 2 2 4 2 2 4" xfId="6812" xr:uid="{2186D358-E69D-4BC7-9FAC-830C7D0902E1}"/>
    <cellStyle name="Normal 8 2 2 4 2 3" xfId="2543" xr:uid="{0C720F9B-3812-4FD8-BBF7-90F67EC66AC9}"/>
    <cellStyle name="Normal 8 2 2 4 2 3 2" xfId="4130" xr:uid="{50F286FE-3002-40E7-B9B4-DCBC39B89582}"/>
    <cellStyle name="Normal 8 2 2 4 2 4" xfId="2544" xr:uid="{4DEEBE97-9056-4B07-96BA-AE67FC1E54CE}"/>
    <cellStyle name="Normal 8 2 2 4 2 4 2" xfId="6813" xr:uid="{7631C02B-662A-410F-8920-6E7060B8F5EE}"/>
    <cellStyle name="Normal 8 2 2 4 2 5" xfId="6814" xr:uid="{11AABEAF-D414-4A80-A524-8DA608665EEF}"/>
    <cellStyle name="Normal 8 2 2 4 3" xfId="2545" xr:uid="{E7841CE2-ED57-4BE6-A18C-7F92CBCCC910}"/>
    <cellStyle name="Normal 8 2 2 4 3 2" xfId="4131" xr:uid="{B3761BD6-A5D1-4F6A-B7CB-A49EBE359C96}"/>
    <cellStyle name="Normal 8 2 2 4 3 2 2" xfId="4132" xr:uid="{382E7A61-4FB6-4682-8951-F455737C4E7D}"/>
    <cellStyle name="Normal 8 2 2 4 3 3" xfId="4133" xr:uid="{653CFA9A-A30B-42D6-A7E8-2DB02529AA52}"/>
    <cellStyle name="Normal 8 2 2 4 3 3 2" xfId="6815" xr:uid="{F663B67E-7A76-41E2-9BDF-BCB11D2D419B}"/>
    <cellStyle name="Normal 8 2 2 4 3 4" xfId="6816" xr:uid="{DD08BFD1-5564-4060-9446-DB8B8B8A6487}"/>
    <cellStyle name="Normal 8 2 2 4 4" xfId="2546" xr:uid="{A8522C42-8184-4E73-AA12-73BEC78F7B1D}"/>
    <cellStyle name="Normal 8 2 2 4 4 2" xfId="4134" xr:uid="{AE68DCAE-4848-4E02-AFDE-25A7A3A52830}"/>
    <cellStyle name="Normal 8 2 2 4 5" xfId="2547" xr:uid="{0E66178C-0824-4D29-ADAA-7621FC1D5943}"/>
    <cellStyle name="Normal 8 2 2 4 5 2" xfId="6817" xr:uid="{27B4EB72-FD14-485B-8EBB-95949A9446D6}"/>
    <cellStyle name="Normal 8 2 2 4 6" xfId="6818" xr:uid="{70CF945E-D43B-40AA-9CF4-EFAC96036087}"/>
    <cellStyle name="Normal 8 2 2 5" xfId="2548" xr:uid="{3D1B3D10-EBF4-408B-9006-14F612F2D79F}"/>
    <cellStyle name="Normal 8 2 2 5 2" xfId="2549" xr:uid="{3775578C-5F24-4F4F-8AD9-FA5F44E121A2}"/>
    <cellStyle name="Normal 8 2 2 5 2 2" xfId="4135" xr:uid="{76761D08-1BB1-429D-B13D-D6C08005EC7D}"/>
    <cellStyle name="Normal 8 2 2 5 2 2 2" xfId="4136" xr:uid="{75E2A216-78D3-46B8-94AB-3598537D6C06}"/>
    <cellStyle name="Normal 8 2 2 5 2 3" xfId="4137" xr:uid="{325A9AC7-4C3A-4435-A2FE-72F25BBB0E00}"/>
    <cellStyle name="Normal 8 2 2 5 2 3 2" xfId="6819" xr:uid="{A509CB86-F752-49E1-AACB-A5817197A4F1}"/>
    <cellStyle name="Normal 8 2 2 5 2 4" xfId="6820" xr:uid="{A3D85D5E-7E33-4B0C-96EA-823BA1E1F01F}"/>
    <cellStyle name="Normal 8 2 2 5 3" xfId="2550" xr:uid="{4DA9662E-E167-4947-A09B-BDED916A2D51}"/>
    <cellStyle name="Normal 8 2 2 5 3 2" xfId="4138" xr:uid="{2F75725A-588B-4C95-B29F-FEEA1B77FABF}"/>
    <cellStyle name="Normal 8 2 2 5 4" xfId="2551" xr:uid="{E07B3848-D268-4C14-B38E-9A000231615C}"/>
    <cellStyle name="Normal 8 2 2 5 4 2" xfId="6821" xr:uid="{CED4DAE5-EDDD-47DA-A501-4D3861BF5112}"/>
    <cellStyle name="Normal 8 2 2 5 5" xfId="6822" xr:uid="{97ED391E-FEF5-4334-81FB-DFF1361E7B76}"/>
    <cellStyle name="Normal 8 2 2 6" xfId="2552" xr:uid="{2551CA36-2E07-461D-8C49-DF87B04DD594}"/>
    <cellStyle name="Normal 8 2 2 6 2" xfId="2553" xr:uid="{1CB0F004-62CF-4F8E-9905-1F41A7536B9A}"/>
    <cellStyle name="Normal 8 2 2 6 2 2" xfId="4139" xr:uid="{CD2E54FD-68F2-4FB4-A16C-780B78C6FF57}"/>
    <cellStyle name="Normal 8 2 2 6 3" xfId="2554" xr:uid="{D599B1EF-0132-4A6C-8427-3FBDC1C41BE0}"/>
    <cellStyle name="Normal 8 2 2 6 3 2" xfId="6823" xr:uid="{2C43746E-EE0E-4B9E-B120-AE85A27A4B83}"/>
    <cellStyle name="Normal 8 2 2 6 4" xfId="2555" xr:uid="{BF09FBA0-88F3-49A3-8DF6-66278C649609}"/>
    <cellStyle name="Normal 8 2 2 7" xfId="2556" xr:uid="{16F9DEB7-D966-48FC-8081-8E69D0A6FB20}"/>
    <cellStyle name="Normal 8 2 2 7 2" xfId="4140" xr:uid="{85135BDA-EA04-4F2E-AC4F-EB0C348B38AC}"/>
    <cellStyle name="Normal 8 2 2 8" xfId="2557" xr:uid="{F1D46660-93EE-49F3-A89D-90CB57A2A005}"/>
    <cellStyle name="Normal 8 2 2 8 2" xfId="6824" xr:uid="{73CC2962-A9BF-4D6F-A65B-F051D07334BF}"/>
    <cellStyle name="Normal 8 2 2 9" xfId="2558" xr:uid="{95A578B4-5A8B-42B7-9A8C-B64A1A7DB2BF}"/>
    <cellStyle name="Normal 8 2 3" xfId="2559" xr:uid="{A48F2F16-CAA5-4520-865D-17FD8EFEF85E}"/>
    <cellStyle name="Normal 8 2 3 2" xfId="2560" xr:uid="{2846CED8-A49A-4898-8AEF-2D65CF11160A}"/>
    <cellStyle name="Normal 8 2 3 2 2" xfId="2561" xr:uid="{37805EE6-CCB3-406F-BE31-91B9877DEA5B}"/>
    <cellStyle name="Normal 8 2 3 2 2 2" xfId="2562" xr:uid="{EBE99E92-6776-435E-B50A-2E388B6BC673}"/>
    <cellStyle name="Normal 8 2 3 2 2 2 2" xfId="4141" xr:uid="{128B03A3-D524-463A-AEB2-ACB453B69C01}"/>
    <cellStyle name="Normal 8 2 3 2 2 2 2 2" xfId="4142" xr:uid="{8F6896C3-FB8E-4378-B83F-F353FF1DB037}"/>
    <cellStyle name="Normal 8 2 3 2 2 2 3" xfId="4143" xr:uid="{8C9A6DA8-400B-4302-A0F1-946677312209}"/>
    <cellStyle name="Normal 8 2 3 2 2 2 3 2" xfId="6825" xr:uid="{54CA55FE-301F-4CB0-8267-9C767FB347A2}"/>
    <cellStyle name="Normal 8 2 3 2 2 2 4" xfId="6826" xr:uid="{6DFFBBC6-508F-42F0-B1B7-6907669D3FE0}"/>
    <cellStyle name="Normal 8 2 3 2 2 3" xfId="2563" xr:uid="{B9CF6602-0EB8-49E5-B3EE-5E3BFEF458E5}"/>
    <cellStyle name="Normal 8 2 3 2 2 3 2" xfId="4144" xr:uid="{F8E68847-27F9-471C-9B32-F3536BE8FBF4}"/>
    <cellStyle name="Normal 8 2 3 2 2 4" xfId="2564" xr:uid="{D02341CD-1971-4AE0-B7FA-43A0FF9A92B7}"/>
    <cellStyle name="Normal 8 2 3 2 2 4 2" xfId="6827" xr:uid="{8EFC53FC-8DBF-4E86-93F2-0B38C9F49295}"/>
    <cellStyle name="Normal 8 2 3 2 2 5" xfId="6828" xr:uid="{ADBDA546-7B1D-4839-9E1A-6FFA6A8F0B11}"/>
    <cellStyle name="Normal 8 2 3 2 3" xfId="2565" xr:uid="{F10C662D-1A46-4B8B-996F-4367D53B99FE}"/>
    <cellStyle name="Normal 8 2 3 2 3 2" xfId="2566" xr:uid="{52A4A5E3-6B14-46DE-B69D-2D5484D35F88}"/>
    <cellStyle name="Normal 8 2 3 2 3 2 2" xfId="4145" xr:uid="{6120D069-A930-48A5-9CDD-8E0ABA2AF625}"/>
    <cellStyle name="Normal 8 2 3 2 3 3" xfId="2567" xr:uid="{7E81F936-94E8-4842-96CF-2AC23412DF89}"/>
    <cellStyle name="Normal 8 2 3 2 3 3 2" xfId="6829" xr:uid="{90CC1590-A7EB-42B5-B872-B432279AE4E5}"/>
    <cellStyle name="Normal 8 2 3 2 3 4" xfId="2568" xr:uid="{53857AB7-A08A-4C16-9457-82C7B141EF67}"/>
    <cellStyle name="Normal 8 2 3 2 4" xfId="2569" xr:uid="{FD926820-53E5-49E0-AB87-30D80F550D0E}"/>
    <cellStyle name="Normal 8 2 3 2 4 2" xfId="4146" xr:uid="{B1FBE219-71D3-4631-9581-EE0B9256FB8D}"/>
    <cellStyle name="Normal 8 2 3 2 5" xfId="2570" xr:uid="{182DEAE5-636A-4546-9017-7426E76BAC41}"/>
    <cellStyle name="Normal 8 2 3 2 5 2" xfId="6830" xr:uid="{75A76CE4-4977-42A7-B548-45F9C0B031EB}"/>
    <cellStyle name="Normal 8 2 3 2 6" xfId="2571" xr:uid="{696C0692-3A0C-4A6B-9019-F8F8BC8AA295}"/>
    <cellStyle name="Normal 8 2 3 3" xfId="2572" xr:uid="{81D09C97-DE16-4F98-A9DC-D3134A042648}"/>
    <cellStyle name="Normal 8 2 3 3 2" xfId="2573" xr:uid="{9CDC2784-8FEC-4F32-9DB1-09FBB9F990F4}"/>
    <cellStyle name="Normal 8 2 3 3 2 2" xfId="2574" xr:uid="{D94E3B16-8D5E-4A56-BBD5-3CAE280D41C6}"/>
    <cellStyle name="Normal 8 2 3 3 2 2 2" xfId="4147" xr:uid="{F9B10287-FC8E-41CE-B945-73CA713F1790}"/>
    <cellStyle name="Normal 8 2 3 3 2 2 2 2" xfId="4148" xr:uid="{0DE97522-4750-4A17-8939-2E2332F3938E}"/>
    <cellStyle name="Normal 8 2 3 3 2 2 3" xfId="4149" xr:uid="{182F53B7-C2DF-447B-98A1-45D333D83124}"/>
    <cellStyle name="Normal 8 2 3 3 2 2 3 2" xfId="6831" xr:uid="{0EE782B9-36A3-479F-8238-603B730D8255}"/>
    <cellStyle name="Normal 8 2 3 3 2 2 4" xfId="6832" xr:uid="{0010E54C-170A-4C47-B31D-FBB007E772B8}"/>
    <cellStyle name="Normal 8 2 3 3 2 3" xfId="2575" xr:uid="{B20BADCA-D6CB-457F-9A3D-4715D42204DF}"/>
    <cellStyle name="Normal 8 2 3 3 2 3 2" xfId="4150" xr:uid="{F7F39A27-98C1-4D8F-864D-ECE4C16394AC}"/>
    <cellStyle name="Normal 8 2 3 3 2 4" xfId="2576" xr:uid="{BCB94653-6A89-49A4-B8AE-6DFCD5752DA0}"/>
    <cellStyle name="Normal 8 2 3 3 2 4 2" xfId="6833" xr:uid="{752B017C-6904-497C-91AB-D4672CBF87F1}"/>
    <cellStyle name="Normal 8 2 3 3 2 5" xfId="6834" xr:uid="{ED15EFB3-B5EB-4713-BACF-F4AA33318708}"/>
    <cellStyle name="Normal 8 2 3 3 3" xfId="2577" xr:uid="{6C122930-87CB-4F54-872D-39C795FD3F19}"/>
    <cellStyle name="Normal 8 2 3 3 3 2" xfId="4151" xr:uid="{F322794B-B600-47E4-B597-C58BA762797B}"/>
    <cellStyle name="Normal 8 2 3 3 3 2 2" xfId="4152" xr:uid="{A3A2F290-713A-4B63-A60D-D37374B7DA30}"/>
    <cellStyle name="Normal 8 2 3 3 3 3" xfId="4153" xr:uid="{E950A548-B9CB-4300-9F65-3BC400643D0C}"/>
    <cellStyle name="Normal 8 2 3 3 3 3 2" xfId="6835" xr:uid="{C2E32F4D-361A-485C-A8BE-DD76FEC43797}"/>
    <cellStyle name="Normal 8 2 3 3 3 4" xfId="6836" xr:uid="{CA4DE9BA-67AB-4DAC-8153-31FD610026A3}"/>
    <cellStyle name="Normal 8 2 3 3 4" xfId="2578" xr:uid="{7AEA97A7-34EC-4CE0-8624-333D24AC6FEF}"/>
    <cellStyle name="Normal 8 2 3 3 4 2" xfId="4154" xr:uid="{80D64297-931A-48DB-8AB5-22F06C9CFBFE}"/>
    <cellStyle name="Normal 8 2 3 3 5" xfId="2579" xr:uid="{5954D9E9-55EC-4EF1-B4EE-970575134660}"/>
    <cellStyle name="Normal 8 2 3 3 5 2" xfId="6837" xr:uid="{ED33CDD5-A3B3-424B-AEAA-5F1516F7D0A2}"/>
    <cellStyle name="Normal 8 2 3 3 6" xfId="6838" xr:uid="{2B365E78-AE1F-4627-968E-5D8E056D88CA}"/>
    <cellStyle name="Normal 8 2 3 4" xfId="2580" xr:uid="{E51D428B-7C82-4DD8-B08A-ED472F2AF442}"/>
    <cellStyle name="Normal 8 2 3 4 2" xfId="2581" xr:uid="{32473717-118C-4ACC-8A5B-64260971C5B1}"/>
    <cellStyle name="Normal 8 2 3 4 2 2" xfId="4155" xr:uid="{05696FED-9E33-48D0-B8B1-8FE4C0FF52C4}"/>
    <cellStyle name="Normal 8 2 3 4 2 2 2" xfId="4156" xr:uid="{19566FC4-1388-43CC-B2B1-646DE158AB79}"/>
    <cellStyle name="Normal 8 2 3 4 2 3" xfId="4157" xr:uid="{98AC1555-13C8-47C3-A24B-ED8909B52AB7}"/>
    <cellStyle name="Normal 8 2 3 4 2 3 2" xfId="6839" xr:uid="{8AA36B03-4D5E-4A81-BA9B-2A0D311ABDF0}"/>
    <cellStyle name="Normal 8 2 3 4 2 4" xfId="6840" xr:uid="{AC6C6A2E-A112-4C4D-AC45-1346E5F0CBA2}"/>
    <cellStyle name="Normal 8 2 3 4 3" xfId="2582" xr:uid="{2EDBC65C-0478-4C69-921D-D92A5F77A57B}"/>
    <cellStyle name="Normal 8 2 3 4 3 2" xfId="4158" xr:uid="{0B7ED58C-0BA7-4D85-A077-07AEDA580072}"/>
    <cellStyle name="Normal 8 2 3 4 4" xfId="2583" xr:uid="{1DCF30B0-5167-4BD8-97D8-14D57F79D860}"/>
    <cellStyle name="Normal 8 2 3 4 4 2" xfId="6841" xr:uid="{8EA64BE8-1722-448D-815D-A8E529031DE6}"/>
    <cellStyle name="Normal 8 2 3 4 5" xfId="6842" xr:uid="{1F571C96-24E9-402D-BAE0-FE7909CE9510}"/>
    <cellStyle name="Normal 8 2 3 5" xfId="2584" xr:uid="{C8580F2B-E5AC-46B7-9CFE-FE0E68ACB6A4}"/>
    <cellStyle name="Normal 8 2 3 5 2" xfId="2585" xr:uid="{859FFA7D-5373-469F-8BAD-B961EAD5CC1B}"/>
    <cellStyle name="Normal 8 2 3 5 2 2" xfId="4159" xr:uid="{F14EFDE6-5CD5-479C-ADA4-3BE1EF7FA104}"/>
    <cellStyle name="Normal 8 2 3 5 3" xfId="2586" xr:uid="{EDF18FD6-5933-4F52-AB32-7526088C6BF6}"/>
    <cellStyle name="Normal 8 2 3 5 3 2" xfId="6843" xr:uid="{36B8AC4C-8299-4300-BB76-E2A8DA527A2E}"/>
    <cellStyle name="Normal 8 2 3 5 4" xfId="2587" xr:uid="{80F1011C-BE2B-490D-9029-9AA22FA96FC4}"/>
    <cellStyle name="Normal 8 2 3 6" xfId="2588" xr:uid="{8FD6F68F-99B6-45E3-88D4-2A2D32A6CCAB}"/>
    <cellStyle name="Normal 8 2 3 6 2" xfId="4160" xr:uid="{76378E66-65D4-4D3A-B338-C8180AD634BC}"/>
    <cellStyle name="Normal 8 2 3 7" xfId="2589" xr:uid="{41D5A420-BAEC-4AA0-9808-739D9CB0406B}"/>
    <cellStyle name="Normal 8 2 3 7 2" xfId="6844" xr:uid="{0EE028CD-DAA8-49EE-AF0A-7C67B16E2BC5}"/>
    <cellStyle name="Normal 8 2 3 8" xfId="2590" xr:uid="{0C3EF191-D559-4F2B-AFA8-93908288DF3B}"/>
    <cellStyle name="Normal 8 2 4" xfId="2591" xr:uid="{68DBC056-97D6-4E82-9DEB-7F96147F61C6}"/>
    <cellStyle name="Normal 8 2 4 2" xfId="2592" xr:uid="{36C04143-3454-4C62-B3BD-1CF83BA968D7}"/>
    <cellStyle name="Normal 8 2 4 2 2" xfId="2593" xr:uid="{A3AB4AA7-578B-4B14-817A-FA42CD3D17E8}"/>
    <cellStyle name="Normal 8 2 4 2 2 2" xfId="2594" xr:uid="{25B0A6AB-8802-43AC-88B6-8B7E65BF7AD0}"/>
    <cellStyle name="Normal 8 2 4 2 2 2 2" xfId="4161" xr:uid="{FAA1688D-A0CE-49B7-976B-918B4F463C3E}"/>
    <cellStyle name="Normal 8 2 4 2 2 3" xfId="2595" xr:uid="{B44E001A-E18A-4ED8-96E9-CE114D1B7A0B}"/>
    <cellStyle name="Normal 8 2 4 2 2 3 2" xfId="6845" xr:uid="{808ED62F-8F52-4FD6-9971-D9E82DD8CBD9}"/>
    <cellStyle name="Normal 8 2 4 2 2 4" xfId="2596" xr:uid="{B1016D65-58DB-4072-9E84-C19DCEF0642C}"/>
    <cellStyle name="Normal 8 2 4 2 3" xfId="2597" xr:uid="{C231E3F0-54AF-4126-A1AE-9F69223BBC5A}"/>
    <cellStyle name="Normal 8 2 4 2 3 2" xfId="4162" xr:uid="{9CE0F5F9-D97C-47EF-826E-86BCD41200C4}"/>
    <cellStyle name="Normal 8 2 4 2 4" xfId="2598" xr:uid="{316CB44D-AC4B-4438-960C-F232A492394E}"/>
    <cellStyle name="Normal 8 2 4 2 4 2" xfId="6846" xr:uid="{2141535C-F31C-4DB5-8513-0FEADB002674}"/>
    <cellStyle name="Normal 8 2 4 2 5" xfId="2599" xr:uid="{AD8816F8-B5EB-4199-BCA7-A35CB93868F7}"/>
    <cellStyle name="Normal 8 2 4 3" xfId="2600" xr:uid="{1B6EE841-4602-40A2-A24E-74AC3D8CB5ED}"/>
    <cellStyle name="Normal 8 2 4 3 2" xfId="2601" xr:uid="{9D16BC9D-2D88-4F83-B336-F59A1A03EFEF}"/>
    <cellStyle name="Normal 8 2 4 3 2 2" xfId="4163" xr:uid="{7C58940E-7362-4BFC-B241-C7804F596E51}"/>
    <cellStyle name="Normal 8 2 4 3 3" xfId="2602" xr:uid="{DC654496-F945-43E4-AC2B-F967FC19E796}"/>
    <cellStyle name="Normal 8 2 4 3 3 2" xfId="6847" xr:uid="{CAD5BDF8-C859-4EE7-B5F4-F36156819C19}"/>
    <cellStyle name="Normal 8 2 4 3 4" xfId="2603" xr:uid="{EC56E4D8-8C76-486E-BEC7-78244D514783}"/>
    <cellStyle name="Normal 8 2 4 4" xfId="2604" xr:uid="{B6C86EDC-FA1A-4694-ACD7-4566DCC9D5F5}"/>
    <cellStyle name="Normal 8 2 4 4 2" xfId="2605" xr:uid="{02257F75-0865-4320-ADAF-DDA4817D85FD}"/>
    <cellStyle name="Normal 8 2 4 4 3" xfId="2606" xr:uid="{331BF6DB-F6AF-4787-BC60-772E582D8178}"/>
    <cellStyle name="Normal 8 2 4 4 4" xfId="2607" xr:uid="{ACD7CA37-F4CE-4D69-BA81-BEB7E93E837E}"/>
    <cellStyle name="Normal 8 2 4 5" xfId="2608" xr:uid="{0D5A84FB-AB44-4C26-8C70-71A1DCBA4AE9}"/>
    <cellStyle name="Normal 8 2 4 5 2" xfId="6848" xr:uid="{013B37EE-E9D4-461F-A6DF-A74192BAB02C}"/>
    <cellStyle name="Normal 8 2 4 6" xfId="2609" xr:uid="{DFDD7C34-3728-4E8C-8039-3DEEFF4AE60A}"/>
    <cellStyle name="Normal 8 2 4 7" xfId="2610" xr:uid="{1A164215-C2A1-4554-8D06-B654AE5ED056}"/>
    <cellStyle name="Normal 8 2 5" xfId="2611" xr:uid="{1E9D1989-F0AE-46AD-BFA3-D1CEE442F1D3}"/>
    <cellStyle name="Normal 8 2 5 2" xfId="2612" xr:uid="{3A66DE8C-13ED-4E8C-81D8-B5C5DC5C80C4}"/>
    <cellStyle name="Normal 8 2 5 2 2" xfId="2613" xr:uid="{810C891E-8666-432E-BAE2-14A43DCC617E}"/>
    <cellStyle name="Normal 8 2 5 2 2 2" xfId="4164" xr:uid="{A8906458-7499-4D3F-B87E-6136186329C9}"/>
    <cellStyle name="Normal 8 2 5 2 2 2 2" xfId="4165" xr:uid="{8930DB39-3F06-4D5B-9D44-65A1E1124CD4}"/>
    <cellStyle name="Normal 8 2 5 2 2 3" xfId="4166" xr:uid="{77A8703F-2D9C-4210-8359-181F2AC1984B}"/>
    <cellStyle name="Normal 8 2 5 2 2 3 2" xfId="6849" xr:uid="{9C53D712-C7BA-4E94-8434-F4606B3F487C}"/>
    <cellStyle name="Normal 8 2 5 2 2 4" xfId="6850" xr:uid="{907D3D90-FE78-42EB-9B8A-AD1F9B256F4E}"/>
    <cellStyle name="Normal 8 2 5 2 3" xfId="2614" xr:uid="{D9BB72B8-B643-4546-A7FB-581AD7F2F574}"/>
    <cellStyle name="Normal 8 2 5 2 3 2" xfId="4167" xr:uid="{57CF756A-CE9D-4FF5-97A8-213997ED98EE}"/>
    <cellStyle name="Normal 8 2 5 2 4" xfId="2615" xr:uid="{9841FE97-992D-4664-AB2F-46F82D21B0F1}"/>
    <cellStyle name="Normal 8 2 5 2 4 2" xfId="6851" xr:uid="{6716CEB4-0567-4EA4-A0C6-2903428B5434}"/>
    <cellStyle name="Normal 8 2 5 2 5" xfId="6852" xr:uid="{CFDC1526-5F5B-4B22-9B28-2DDBBB7FD7E8}"/>
    <cellStyle name="Normal 8 2 5 3" xfId="2616" xr:uid="{0DA28BF6-F5FB-4FC7-9620-AD015BAAB27D}"/>
    <cellStyle name="Normal 8 2 5 3 2" xfId="2617" xr:uid="{577D25A5-B67D-4897-B4D5-085041D6F2BC}"/>
    <cellStyle name="Normal 8 2 5 3 2 2" xfId="4168" xr:uid="{A0D02C03-75DA-456E-994C-C0B3DEEBA1A5}"/>
    <cellStyle name="Normal 8 2 5 3 3" xfId="2618" xr:uid="{86A1C98C-DC15-4BC8-AB9D-14BFFDDBF7A2}"/>
    <cellStyle name="Normal 8 2 5 3 3 2" xfId="6853" xr:uid="{698E7BD1-B6D3-4EA1-BD2D-75B15F934926}"/>
    <cellStyle name="Normal 8 2 5 3 4" xfId="2619" xr:uid="{C601CCE6-9242-4275-8507-1044D5D50F38}"/>
    <cellStyle name="Normal 8 2 5 4" xfId="2620" xr:uid="{9532C1F8-1095-43A7-954E-90E21E0E5BC4}"/>
    <cellStyle name="Normal 8 2 5 4 2" xfId="4169" xr:uid="{DB684710-368C-4371-8FBA-94B74D853E1E}"/>
    <cellStyle name="Normal 8 2 5 5" xfId="2621" xr:uid="{5BC9E748-5012-4957-B307-B3B8D94B1D52}"/>
    <cellStyle name="Normal 8 2 5 5 2" xfId="6854" xr:uid="{6C03DB18-A006-4E7B-9F39-C1D7109A937E}"/>
    <cellStyle name="Normal 8 2 5 6" xfId="2622" xr:uid="{3D249F45-7403-464B-9595-3E0CE24C1F22}"/>
    <cellStyle name="Normal 8 2 6" xfId="2623" xr:uid="{F95EA531-552F-4E14-AFF2-C10DEA598782}"/>
    <cellStyle name="Normal 8 2 6 2" xfId="2624" xr:uid="{41E03016-C945-4B4E-B158-F59AECFD14E4}"/>
    <cellStyle name="Normal 8 2 6 2 2" xfId="2625" xr:uid="{7C62F837-EBE6-48D6-995E-DF54144164E4}"/>
    <cellStyle name="Normal 8 2 6 2 2 2" xfId="4170" xr:uid="{0E41AAEB-893B-4595-BC00-7E2F0E1A107D}"/>
    <cellStyle name="Normal 8 2 6 2 3" xfId="2626" xr:uid="{3E6CB990-C1E1-43C3-A658-24ACC9C533BF}"/>
    <cellStyle name="Normal 8 2 6 2 3 2" xfId="6855" xr:uid="{91BBC147-3011-4988-A9B0-F470927153F3}"/>
    <cellStyle name="Normal 8 2 6 2 4" xfId="2627" xr:uid="{1C35A0DA-7CC5-414A-9763-B6C26C713A70}"/>
    <cellStyle name="Normal 8 2 6 3" xfId="2628" xr:uid="{C7EEEA34-DD99-449B-AEB8-7C2BE68CC259}"/>
    <cellStyle name="Normal 8 2 6 3 2" xfId="4171" xr:uid="{E3C3CCEA-6F06-4B83-A552-A8CBDC5F3307}"/>
    <cellStyle name="Normal 8 2 6 4" xfId="2629" xr:uid="{EFAB9DE8-538D-49D3-B904-C24B252F4667}"/>
    <cellStyle name="Normal 8 2 6 4 2" xfId="6856" xr:uid="{2BF12727-FDAD-4E4E-940A-B77892B3FA23}"/>
    <cellStyle name="Normal 8 2 6 5" xfId="2630" xr:uid="{2C398979-63F6-45CB-8D3C-EA9EA644648A}"/>
    <cellStyle name="Normal 8 2 7" xfId="2631" xr:uid="{0A212EB2-8A2E-4753-BB51-242CC6021882}"/>
    <cellStyle name="Normal 8 2 7 2" xfId="2632" xr:uid="{E9BF3B62-B659-4F92-A9D9-1A27D78B2101}"/>
    <cellStyle name="Normal 8 2 7 2 2" xfId="4172" xr:uid="{1392E64A-534C-4B5B-AE99-750FDCBFB8EF}"/>
    <cellStyle name="Normal 8 2 7 3" xfId="2633" xr:uid="{A2E87044-F8CE-44B4-9820-D9498E7030C4}"/>
    <cellStyle name="Normal 8 2 7 3 2" xfId="6857" xr:uid="{F267C571-4827-41BC-8138-971811AD2250}"/>
    <cellStyle name="Normal 8 2 7 4" xfId="2634" xr:uid="{1AFA2DAB-8647-4740-9922-E8619A0880D0}"/>
    <cellStyle name="Normal 8 2 8" xfId="2635" xr:uid="{0C1A1D27-7ADA-4F1A-8706-54263CB7B93D}"/>
    <cellStyle name="Normal 8 2 8 2" xfId="2636" xr:uid="{B302DDD6-752A-4F70-8A5B-C08EE9F3DBDC}"/>
    <cellStyle name="Normal 8 2 8 3" xfId="2637" xr:uid="{E1EE80A2-F810-492D-B90B-E5ECDB89622D}"/>
    <cellStyle name="Normal 8 2 8 4" xfId="2638" xr:uid="{C1C47CCC-A7A2-434E-9526-C61657C5399E}"/>
    <cellStyle name="Normal 8 2 9" xfId="2639" xr:uid="{66F74CC2-57C8-4D08-9228-1DCA6F852BF3}"/>
    <cellStyle name="Normal 8 2 9 2" xfId="6858" xr:uid="{711E59E7-9FE8-435E-A3F5-0E28D1B079E7}"/>
    <cellStyle name="Normal 8 3" xfId="2640" xr:uid="{815F8839-D596-4275-AA0D-F259E2046AC8}"/>
    <cellStyle name="Normal 8 3 10" xfId="2641" xr:uid="{1775EC35-F28B-4F68-83BE-515B5CEDD229}"/>
    <cellStyle name="Normal 8 3 11" xfId="2642" xr:uid="{E5DBA400-C092-4520-8557-8547AFBD042B}"/>
    <cellStyle name="Normal 8 3 2" xfId="2643" xr:uid="{8B30FF1D-D833-4FF8-B29C-EF64871E1C5A}"/>
    <cellStyle name="Normal 8 3 2 2" xfId="2644" xr:uid="{B2D54132-34E8-46C7-859F-3FBD9E9B0EAD}"/>
    <cellStyle name="Normal 8 3 2 2 2" xfId="2645" xr:uid="{36F2102A-8D20-4F68-8F5E-55F277BA503F}"/>
    <cellStyle name="Normal 8 3 2 2 2 2" xfId="2646" xr:uid="{1AEC241F-15C8-4202-9BF6-8084B1F234C0}"/>
    <cellStyle name="Normal 8 3 2 2 2 2 2" xfId="2647" xr:uid="{31606CFB-7E3D-4204-BF24-CC95BF0FB893}"/>
    <cellStyle name="Normal 8 3 2 2 2 2 2 2" xfId="4173" xr:uid="{A9A0EC30-EA26-4093-87A4-42193FDF05A5}"/>
    <cellStyle name="Normal 8 3 2 2 2 2 3" xfId="2648" xr:uid="{C72857ED-F600-47A4-9584-858B7F735657}"/>
    <cellStyle name="Normal 8 3 2 2 2 2 3 2" xfId="6859" xr:uid="{755A23AB-3B86-49BC-A26E-1FC2118AABE4}"/>
    <cellStyle name="Normal 8 3 2 2 2 2 4" xfId="2649" xr:uid="{A00944C6-586A-4C1D-AA5F-3AF707E450AF}"/>
    <cellStyle name="Normal 8 3 2 2 2 3" xfId="2650" xr:uid="{AD9F9275-7057-4C33-B126-553B888C3A3B}"/>
    <cellStyle name="Normal 8 3 2 2 2 3 2" xfId="2651" xr:uid="{D045F02E-39F4-4D23-92C0-1CEACB9EFD8A}"/>
    <cellStyle name="Normal 8 3 2 2 2 3 3" xfId="2652" xr:uid="{D400B4B9-DEBA-43EF-AE2C-1BADBB67BE99}"/>
    <cellStyle name="Normal 8 3 2 2 2 3 4" xfId="2653" xr:uid="{C0D6B36A-73B7-4DC8-9550-CB97B3885422}"/>
    <cellStyle name="Normal 8 3 2 2 2 4" xfId="2654" xr:uid="{57291A63-EDA9-4563-81D2-98E9092F6C59}"/>
    <cellStyle name="Normal 8 3 2 2 2 4 2" xfId="6860" xr:uid="{6E812B4A-342E-408A-8060-F76BA815A06A}"/>
    <cellStyle name="Normal 8 3 2 2 2 5" xfId="2655" xr:uid="{32BD3CA0-B801-4F96-A893-D5F41A5E8612}"/>
    <cellStyle name="Normal 8 3 2 2 2 6" xfId="2656" xr:uid="{866885F9-815B-4C33-BAC2-42B240735BDC}"/>
    <cellStyle name="Normal 8 3 2 2 3" xfId="2657" xr:uid="{B904E76F-C8EA-48D8-A712-CDFD11507558}"/>
    <cellStyle name="Normal 8 3 2 2 3 2" xfId="2658" xr:uid="{E6A2E747-D789-4775-8BEB-082D7EEBE53C}"/>
    <cellStyle name="Normal 8 3 2 2 3 2 2" xfId="2659" xr:uid="{470A50FD-D48C-4E2B-B93D-74C7C2773FAC}"/>
    <cellStyle name="Normal 8 3 2 2 3 2 3" xfId="2660" xr:uid="{204615BB-062B-4699-95D8-5CC4671604FD}"/>
    <cellStyle name="Normal 8 3 2 2 3 2 4" xfId="2661" xr:uid="{21FC649C-6B23-4495-A73F-A2DAB729F457}"/>
    <cellStyle name="Normal 8 3 2 2 3 3" xfId="2662" xr:uid="{00C70DAE-D773-4DAB-B873-90BF910376C2}"/>
    <cellStyle name="Normal 8 3 2 2 3 3 2" xfId="6861" xr:uid="{E7B75033-C67E-4722-959B-667816F45A83}"/>
    <cellStyle name="Normal 8 3 2 2 3 4" xfId="2663" xr:uid="{D70FAB5F-62F3-4C6F-BDDC-F41AAED5E33E}"/>
    <cellStyle name="Normal 8 3 2 2 3 5" xfId="2664" xr:uid="{7351129C-CDDF-4465-8FF9-5A89E7F4900F}"/>
    <cellStyle name="Normal 8 3 2 2 4" xfId="2665" xr:uid="{A067E5A0-E6B6-4930-9436-7BD48B13F9D4}"/>
    <cellStyle name="Normal 8 3 2 2 4 2" xfId="2666" xr:uid="{A384F7E1-2092-4649-A1A0-B45BD432CB9D}"/>
    <cellStyle name="Normal 8 3 2 2 4 3" xfId="2667" xr:uid="{02255616-B0E8-4272-B2A5-8E57A99981A2}"/>
    <cellStyle name="Normal 8 3 2 2 4 4" xfId="2668" xr:uid="{1FBDE35C-544A-4B9D-900D-D0809C7A8D34}"/>
    <cellStyle name="Normal 8 3 2 2 5" xfId="2669" xr:uid="{799B0A8C-94BA-4148-91AD-B45B76D74F7C}"/>
    <cellStyle name="Normal 8 3 2 2 5 2" xfId="2670" xr:uid="{44DC8726-D491-4ED6-B637-DEE09DA78AD1}"/>
    <cellStyle name="Normal 8 3 2 2 5 3" xfId="2671" xr:uid="{8537C2DF-E052-4B95-974B-E4A8FAEB1AE3}"/>
    <cellStyle name="Normal 8 3 2 2 5 4" xfId="2672" xr:uid="{A3CF36EE-E350-4EAE-8840-76AECF6A539F}"/>
    <cellStyle name="Normal 8 3 2 2 6" xfId="2673" xr:uid="{E2D30F48-103A-4963-AD83-BAB1E956F843}"/>
    <cellStyle name="Normal 8 3 2 2 7" xfId="2674" xr:uid="{E3D9161F-873D-44B6-B2E9-B8CE0F95853A}"/>
    <cellStyle name="Normal 8 3 2 2 8" xfId="2675" xr:uid="{D09B2967-9E04-41E2-93EA-56726D52C322}"/>
    <cellStyle name="Normal 8 3 2 3" xfId="2676" xr:uid="{E5D5C61E-068B-4B14-BF8F-8CA245D926F9}"/>
    <cellStyle name="Normal 8 3 2 3 2" xfId="2677" xr:uid="{152CC525-297F-47AE-AC11-D1873ECFBBBA}"/>
    <cellStyle name="Normal 8 3 2 3 2 2" xfId="2678" xr:uid="{8DC15A0C-3958-4FE7-894A-6FE9224A5094}"/>
    <cellStyle name="Normal 8 3 2 3 2 2 2" xfId="4174" xr:uid="{BC7FA3B2-CF7F-457E-AA97-14FCC36F585E}"/>
    <cellStyle name="Normal 8 3 2 3 2 2 2 2" xfId="4175" xr:uid="{32249CB9-FB33-4A69-BFB6-6E35376CEB4F}"/>
    <cellStyle name="Normal 8 3 2 3 2 2 3" xfId="4176" xr:uid="{DFA56A4C-471C-475A-BDA1-AFB01C29FCF4}"/>
    <cellStyle name="Normal 8 3 2 3 2 2 3 2" xfId="6862" xr:uid="{3A624120-C80D-47BD-BD3E-9BB58BE109F5}"/>
    <cellStyle name="Normal 8 3 2 3 2 2 4" xfId="6863" xr:uid="{F56A5A29-193A-48CC-A86B-B859DA0E0FE0}"/>
    <cellStyle name="Normal 8 3 2 3 2 3" xfId="2679" xr:uid="{DDBDF3BF-3913-4264-81D4-B400E4F37D00}"/>
    <cellStyle name="Normal 8 3 2 3 2 3 2" xfId="4177" xr:uid="{8FE8733A-B894-4197-9361-F115852F8800}"/>
    <cellStyle name="Normal 8 3 2 3 2 4" xfId="2680" xr:uid="{6A640925-79CA-47F4-A8D1-9381E825862F}"/>
    <cellStyle name="Normal 8 3 2 3 2 4 2" xfId="6864" xr:uid="{6D02DBF1-075C-48E1-A314-C99A49549326}"/>
    <cellStyle name="Normal 8 3 2 3 2 5" xfId="6865" xr:uid="{7EA85867-B246-4F94-A0EE-2C1416DC9692}"/>
    <cellStyle name="Normal 8 3 2 3 3" xfId="2681" xr:uid="{8BF60007-30BF-47F5-89C7-A91FCB08E5A7}"/>
    <cellStyle name="Normal 8 3 2 3 3 2" xfId="2682" xr:uid="{9F3BDB29-C8A6-49A1-A362-088D665CB8AC}"/>
    <cellStyle name="Normal 8 3 2 3 3 2 2" xfId="4178" xr:uid="{89953E95-35EC-4DF9-AC20-F8F2A8B56FEA}"/>
    <cellStyle name="Normal 8 3 2 3 3 3" xfId="2683" xr:uid="{149368E4-45C5-4823-A313-83021A996CD4}"/>
    <cellStyle name="Normal 8 3 2 3 3 3 2" xfId="6866" xr:uid="{6AE92719-C357-4BED-A23C-FE31F16EC454}"/>
    <cellStyle name="Normal 8 3 2 3 3 4" xfId="2684" xr:uid="{08228439-4C0D-44D8-99A7-3E6CC440699E}"/>
    <cellStyle name="Normal 8 3 2 3 4" xfId="2685" xr:uid="{7DC0CA98-AA09-4116-AD35-5DB4B3B6DEE3}"/>
    <cellStyle name="Normal 8 3 2 3 4 2" xfId="4179" xr:uid="{C6AE0A99-FC63-44D6-A956-0F43B2B831AF}"/>
    <cellStyle name="Normal 8 3 2 3 5" xfId="2686" xr:uid="{A17971B2-39F1-457A-A5B0-FAE2431E0FD0}"/>
    <cellStyle name="Normal 8 3 2 3 5 2" xfId="6867" xr:uid="{BD38621F-18CF-4A9D-BD40-507F8DD52BCB}"/>
    <cellStyle name="Normal 8 3 2 3 6" xfId="2687" xr:uid="{92D27CDC-A156-4486-BD9B-6027467328FB}"/>
    <cellStyle name="Normal 8 3 2 4" xfId="2688" xr:uid="{F32A576C-0B3D-44B5-A03F-C5B9846676A0}"/>
    <cellStyle name="Normal 8 3 2 4 2" xfId="2689" xr:uid="{89B896DE-FD39-4EC5-B086-201435B1DAA1}"/>
    <cellStyle name="Normal 8 3 2 4 2 2" xfId="2690" xr:uid="{C645F52C-2256-4D06-B44F-E33CBD6E4E5C}"/>
    <cellStyle name="Normal 8 3 2 4 2 2 2" xfId="4180" xr:uid="{F13F184B-ECD5-4922-AC9C-D30AA9F3F45D}"/>
    <cellStyle name="Normal 8 3 2 4 2 3" xfId="2691" xr:uid="{298B914C-CD46-4C62-8B7D-7D1B8C9459FF}"/>
    <cellStyle name="Normal 8 3 2 4 2 3 2" xfId="6868" xr:uid="{29082251-67C7-4BC2-B757-0CD45F30A3D8}"/>
    <cellStyle name="Normal 8 3 2 4 2 4" xfId="2692" xr:uid="{DDDCBD7E-CCA0-44FC-948C-13F80FFDB669}"/>
    <cellStyle name="Normal 8 3 2 4 3" xfId="2693" xr:uid="{7597C23E-7505-4B88-B408-B4FBB03093F7}"/>
    <cellStyle name="Normal 8 3 2 4 3 2" xfId="4181" xr:uid="{6EB426BA-9CFC-4D30-9292-2BA8AEC3A9FE}"/>
    <cellStyle name="Normal 8 3 2 4 4" xfId="2694" xr:uid="{F338E96C-516A-4492-ACD7-C80C4F805BE1}"/>
    <cellStyle name="Normal 8 3 2 4 4 2" xfId="6869" xr:uid="{ACF0BC6F-B785-46B3-983C-138260B31559}"/>
    <cellStyle name="Normal 8 3 2 4 5" xfId="2695" xr:uid="{3BB8BA7F-B983-485B-80F8-EEA16205385D}"/>
    <cellStyle name="Normal 8 3 2 5" xfId="2696" xr:uid="{5A52002B-17FA-49DC-B193-2D5FCD8BBB86}"/>
    <cellStyle name="Normal 8 3 2 5 2" xfId="2697" xr:uid="{92A7192C-685C-463B-A67C-A37B07A7D83D}"/>
    <cellStyle name="Normal 8 3 2 5 2 2" xfId="4182" xr:uid="{A1B56FB5-2A87-41CF-BC04-A4B8D1550534}"/>
    <cellStyle name="Normal 8 3 2 5 3" xfId="2698" xr:uid="{77A5347D-7519-456F-BA70-01C38002FF43}"/>
    <cellStyle name="Normal 8 3 2 5 3 2" xfId="6870" xr:uid="{E1A5043B-72D9-43AF-AF6B-6FD46435C575}"/>
    <cellStyle name="Normal 8 3 2 5 4" xfId="2699" xr:uid="{3BE32CE8-47BB-47CE-AC9F-A102202C04C6}"/>
    <cellStyle name="Normal 8 3 2 6" xfId="2700" xr:uid="{6FBEEF4D-41D6-47B1-9C91-6B33C6A53AE7}"/>
    <cellStyle name="Normal 8 3 2 6 2" xfId="2701" xr:uid="{C2CDE6C5-32A1-47DC-BBB8-75124B580631}"/>
    <cellStyle name="Normal 8 3 2 6 3" xfId="2702" xr:uid="{A036EDCB-4D24-46C4-97CA-52F0A4D9728B}"/>
    <cellStyle name="Normal 8 3 2 6 4" xfId="2703" xr:uid="{BBABC59B-0DC4-4F61-B409-8EFA2412F7E9}"/>
    <cellStyle name="Normal 8 3 2 7" xfId="2704" xr:uid="{9F3D4E30-E118-4825-82E1-CF6924E287F2}"/>
    <cellStyle name="Normal 8 3 2 7 2" xfId="6871" xr:uid="{DA35A49B-666A-443A-A8DA-C8CD61AEC5F3}"/>
    <cellStyle name="Normal 8 3 2 8" xfId="2705" xr:uid="{0D0BE6E9-04D1-4F1F-9932-039DAA48AA92}"/>
    <cellStyle name="Normal 8 3 2 9" xfId="2706" xr:uid="{B47D1D45-B6F5-4712-A469-90B2ECF26E81}"/>
    <cellStyle name="Normal 8 3 3" xfId="2707" xr:uid="{6104DABC-319C-4D97-B8A1-DFCA14C43380}"/>
    <cellStyle name="Normal 8 3 3 2" xfId="2708" xr:uid="{766AFDFC-1DFE-4DE5-9A98-1364EE91F173}"/>
    <cellStyle name="Normal 8 3 3 2 2" xfId="2709" xr:uid="{35D2DCBA-7898-4E1A-809F-EB256ED835DD}"/>
    <cellStyle name="Normal 8 3 3 2 2 2" xfId="2710" xr:uid="{21810FCB-0C0A-47EA-97FD-775A57A29A0E}"/>
    <cellStyle name="Normal 8 3 3 2 2 2 2" xfId="4183" xr:uid="{E18919F9-2B83-40CE-8F63-ACC9343E9D1F}"/>
    <cellStyle name="Normal 8 3 3 2 2 2 2 2" xfId="4745" xr:uid="{F3B4B0F7-7DED-41B3-ABFC-9704760BF3EB}"/>
    <cellStyle name="Normal 8 3 3 2 2 2 3" xfId="4746" xr:uid="{17B59E01-A2C6-4F64-A151-65A35D37DC99}"/>
    <cellStyle name="Normal 8 3 3 2 2 3" xfId="2711" xr:uid="{A3A4AA93-DDE0-435A-A886-16EE700E7037}"/>
    <cellStyle name="Normal 8 3 3 2 2 3 2" xfId="4747" xr:uid="{3F9D4CB4-93B1-4F39-B845-43900045CAED}"/>
    <cellStyle name="Normal 8 3 3 2 2 4" xfId="2712" xr:uid="{A38F8253-1B65-4070-B762-E85DA1F95E8B}"/>
    <cellStyle name="Normal 8 3 3 2 3" xfId="2713" xr:uid="{AB900D76-EFFA-447E-826A-A6529776388D}"/>
    <cellStyle name="Normal 8 3 3 2 3 2" xfId="2714" xr:uid="{11166AF2-EFDF-45D5-9448-0B1EDF5F0BA4}"/>
    <cellStyle name="Normal 8 3 3 2 3 2 2" xfId="4748" xr:uid="{A1C82090-37A7-4999-8569-2CC5358BF357}"/>
    <cellStyle name="Normal 8 3 3 2 3 3" xfId="2715" xr:uid="{81357D11-3B07-4CEA-93E8-125A6240D474}"/>
    <cellStyle name="Normal 8 3 3 2 3 4" xfId="2716" xr:uid="{D197E31D-C2E3-4BDA-87DD-11B78887EED5}"/>
    <cellStyle name="Normal 8 3 3 2 4" xfId="2717" xr:uid="{0EB7708C-73C3-4985-B54A-39B0955116F6}"/>
    <cellStyle name="Normal 8 3 3 2 4 2" xfId="4749" xr:uid="{915A83F8-7B1D-410C-B218-94F28FBC2897}"/>
    <cellStyle name="Normal 8 3 3 2 5" xfId="2718" xr:uid="{04D026F8-2E14-4C0C-8E31-FD45220DD79C}"/>
    <cellStyle name="Normal 8 3 3 2 6" xfId="2719" xr:uid="{C72CDD03-007D-4DB4-A450-9B5466E3A9C8}"/>
    <cellStyle name="Normal 8 3 3 3" xfId="2720" xr:uid="{48A68C4A-91A7-41EE-912B-51B1D301D8BA}"/>
    <cellStyle name="Normal 8 3 3 3 2" xfId="2721" xr:uid="{D199121D-13C1-46EB-8432-27610C0CB298}"/>
    <cellStyle name="Normal 8 3 3 3 2 2" xfId="2722" xr:uid="{BDB39288-F765-4153-B4E8-727969D0C652}"/>
    <cellStyle name="Normal 8 3 3 3 2 2 2" xfId="4750" xr:uid="{F665EA35-2622-4FED-893B-A703A55D8894}"/>
    <cellStyle name="Normal 8 3 3 3 2 3" xfId="2723" xr:uid="{367E1EFA-F113-49EC-9736-6D1D1FD05094}"/>
    <cellStyle name="Normal 8 3 3 3 2 4" xfId="2724" xr:uid="{347D3DF1-9376-4258-A362-389A082D6304}"/>
    <cellStyle name="Normal 8 3 3 3 3" xfId="2725" xr:uid="{C26D43D9-4692-42D3-97CB-19DAB3D06496}"/>
    <cellStyle name="Normal 8 3 3 3 3 2" xfId="4751" xr:uid="{7B3F728F-39A8-4708-84B0-BBF62C72E761}"/>
    <cellStyle name="Normal 8 3 3 3 4" xfId="2726" xr:uid="{EE5B8ECB-953B-4C6B-87E9-3BDBE1F476AA}"/>
    <cellStyle name="Normal 8 3 3 3 5" xfId="2727" xr:uid="{F89F5658-1D90-4FC3-89DA-96577B5A7065}"/>
    <cellStyle name="Normal 8 3 3 4" xfId="2728" xr:uid="{35D04A35-E0C3-47E2-BA3D-980D56FE1B53}"/>
    <cellStyle name="Normal 8 3 3 4 2" xfId="2729" xr:uid="{1649C07A-310B-40C9-B891-EF15055751AB}"/>
    <cellStyle name="Normal 8 3 3 4 2 2" xfId="4752" xr:uid="{9C156AA5-40F2-4227-A14D-DFDA296CB063}"/>
    <cellStyle name="Normal 8 3 3 4 3" xfId="2730" xr:uid="{826A534B-AA00-4B2D-AB93-9F9BFD88FFD2}"/>
    <cellStyle name="Normal 8 3 3 4 4" xfId="2731" xr:uid="{65C784F3-340A-4B7E-AE59-E4CAA2DDF9E6}"/>
    <cellStyle name="Normal 8 3 3 5" xfId="2732" xr:uid="{6A802BAA-031D-4FF5-AB76-1603C2019E50}"/>
    <cellStyle name="Normal 8 3 3 5 2" xfId="2733" xr:uid="{5A3383B5-B325-42E3-8B2C-84ED373BBEBB}"/>
    <cellStyle name="Normal 8 3 3 5 3" xfId="2734" xr:uid="{E3626175-A8DD-4558-BD60-1A26C7503D88}"/>
    <cellStyle name="Normal 8 3 3 5 4" xfId="2735" xr:uid="{9F928AAF-35DF-4E84-BAC4-CBA449493B19}"/>
    <cellStyle name="Normal 8 3 3 6" xfId="2736" xr:uid="{F3E54433-7814-4A2D-9777-8F7303BA975F}"/>
    <cellStyle name="Normal 8 3 3 7" xfId="2737" xr:uid="{B3B21CC5-210D-4381-9B2D-056AE2132A13}"/>
    <cellStyle name="Normal 8 3 3 8" xfId="2738" xr:uid="{C4FB2EB5-0FC7-4722-8450-F989CE82E466}"/>
    <cellStyle name="Normal 8 3 4" xfId="2739" xr:uid="{57968E67-F801-4FF7-8F00-C90FB02D8BD6}"/>
    <cellStyle name="Normal 8 3 4 2" xfId="2740" xr:uid="{FD1C47BB-5E1C-418B-8F52-4994E236B16C}"/>
    <cellStyle name="Normal 8 3 4 2 2" xfId="2741" xr:uid="{09A534A5-1CCF-45A2-9931-D4B9E17235ED}"/>
    <cellStyle name="Normal 8 3 4 2 2 2" xfId="2742" xr:uid="{5449BAD7-E300-4046-AB5E-D5246DF56C30}"/>
    <cellStyle name="Normal 8 3 4 2 2 2 2" xfId="4184" xr:uid="{15759C03-D7A0-4A45-9B2A-3C74A139D51B}"/>
    <cellStyle name="Normal 8 3 4 2 2 3" xfId="2743" xr:uid="{6CE431A8-2A0F-4826-BCB5-3A0038A235E6}"/>
    <cellStyle name="Normal 8 3 4 2 2 3 2" xfId="6872" xr:uid="{992FFE54-1439-48A9-B9D4-79D4E7E884E9}"/>
    <cellStyle name="Normal 8 3 4 2 2 4" xfId="2744" xr:uid="{244044A1-31CE-4CF9-817B-0C3FFE620087}"/>
    <cellStyle name="Normal 8 3 4 2 3" xfId="2745" xr:uid="{5DA418EB-5ECF-4DEC-95E4-DA4A82063A5C}"/>
    <cellStyle name="Normal 8 3 4 2 3 2" xfId="4185" xr:uid="{67B26E6B-B12C-4049-BA2B-897B12C023A4}"/>
    <cellStyle name="Normal 8 3 4 2 4" xfId="2746" xr:uid="{FB397CD6-A7A0-4A64-A623-CBD41E6DDC69}"/>
    <cellStyle name="Normal 8 3 4 2 4 2" xfId="6873" xr:uid="{0B5411D7-D314-459F-A91B-8773943EB86D}"/>
    <cellStyle name="Normal 8 3 4 2 5" xfId="2747" xr:uid="{F5369020-CB16-4C18-A640-3478F9855473}"/>
    <cellStyle name="Normal 8 3 4 3" xfId="2748" xr:uid="{2C198BEA-776C-4BA0-AABB-318F39727E09}"/>
    <cellStyle name="Normal 8 3 4 3 2" xfId="2749" xr:uid="{879EC482-6377-4BDA-A5BF-2867997F2107}"/>
    <cellStyle name="Normal 8 3 4 3 2 2" xfId="4186" xr:uid="{9303A87C-763F-414E-91F6-55ED200495D4}"/>
    <cellStyle name="Normal 8 3 4 3 3" xfId="2750" xr:uid="{26818F15-1B9F-4033-844C-9D01A98FC00A}"/>
    <cellStyle name="Normal 8 3 4 3 3 2" xfId="6874" xr:uid="{69A0A52E-06EF-4283-9E2E-8F3ACF19E689}"/>
    <cellStyle name="Normal 8 3 4 3 4" xfId="2751" xr:uid="{5E751F44-4267-4FFD-B2C8-7866FC7C71F5}"/>
    <cellStyle name="Normal 8 3 4 4" xfId="2752" xr:uid="{11072426-8791-4B31-B0C4-D912F3AA13C4}"/>
    <cellStyle name="Normal 8 3 4 4 2" xfId="2753" xr:uid="{61DAF12A-AE98-453C-B8BF-316C81F6E213}"/>
    <cellStyle name="Normal 8 3 4 4 3" xfId="2754" xr:uid="{718C2183-29F7-4A17-836E-D0834F7FC69F}"/>
    <cellStyle name="Normal 8 3 4 4 4" xfId="2755" xr:uid="{610C7051-4B75-428C-8E26-738EB7895E02}"/>
    <cellStyle name="Normal 8 3 4 5" xfId="2756" xr:uid="{440CA3D3-8735-4BAF-BC09-34A9B23A937F}"/>
    <cellStyle name="Normal 8 3 4 5 2" xfId="6875" xr:uid="{CE8637F8-7B07-4D3E-979C-FE617500CCA7}"/>
    <cellStyle name="Normal 8 3 4 6" xfId="2757" xr:uid="{96762D57-EA7E-43AE-9D5F-C94A8B70D5FD}"/>
    <cellStyle name="Normal 8 3 4 7" xfId="2758" xr:uid="{41E67F4D-93B4-430C-8491-6744F72D7DF4}"/>
    <cellStyle name="Normal 8 3 5" xfId="2759" xr:uid="{8419371E-B930-4732-BE71-930102B281D7}"/>
    <cellStyle name="Normal 8 3 5 2" xfId="2760" xr:uid="{F107C5F2-1815-465D-8E03-8393618919EB}"/>
    <cellStyle name="Normal 8 3 5 2 2" xfId="2761" xr:uid="{8236FE0C-E394-40BC-B931-952DB29DDB6C}"/>
    <cellStyle name="Normal 8 3 5 2 2 2" xfId="4187" xr:uid="{1CC333BC-15F3-4337-8370-4C58BE8A53E6}"/>
    <cellStyle name="Normal 8 3 5 2 3" xfId="2762" xr:uid="{3B2CB759-EE5F-4306-88CF-E132D4B6D7A8}"/>
    <cellStyle name="Normal 8 3 5 2 3 2" xfId="6876" xr:uid="{4D2E8D3A-CE6A-436C-A9E0-4C0F0C0C6956}"/>
    <cellStyle name="Normal 8 3 5 2 4" xfId="2763" xr:uid="{2DBE59FA-6A66-4A69-911C-D2516A8FC1A0}"/>
    <cellStyle name="Normal 8 3 5 3" xfId="2764" xr:uid="{8F40DB2D-F896-4CAF-99FB-294BA6648223}"/>
    <cellStyle name="Normal 8 3 5 3 2" xfId="2765" xr:uid="{7F669DD5-899D-4C4F-9422-26F3AA0BF39D}"/>
    <cellStyle name="Normal 8 3 5 3 3" xfId="2766" xr:uid="{75335872-E13F-4542-8D68-D7F2B193BE52}"/>
    <cellStyle name="Normal 8 3 5 3 4" xfId="2767" xr:uid="{194CF61A-1092-460D-AD93-B8A5B0284754}"/>
    <cellStyle name="Normal 8 3 5 4" xfId="2768" xr:uid="{A16C1FB5-FCF0-4A9C-9408-A0239224CE65}"/>
    <cellStyle name="Normal 8 3 5 4 2" xfId="6877" xr:uid="{75EA5FEC-18EC-4269-800C-EB5C57979B08}"/>
    <cellStyle name="Normal 8 3 5 5" xfId="2769" xr:uid="{9F673139-5EEF-45DA-BEDE-2DB4ABB6730D}"/>
    <cellStyle name="Normal 8 3 5 6" xfId="2770" xr:uid="{45B1A16C-4FC8-441F-BECA-C349F59021E4}"/>
    <cellStyle name="Normal 8 3 6" xfId="2771" xr:uid="{82C77845-0296-4A8C-9917-20C9605529A2}"/>
    <cellStyle name="Normal 8 3 6 2" xfId="2772" xr:uid="{E05E16F9-3DFE-451D-8DD2-034DF63708E6}"/>
    <cellStyle name="Normal 8 3 6 2 2" xfId="2773" xr:uid="{8CF6E4EA-878F-4C51-AC19-93F1C54B836C}"/>
    <cellStyle name="Normal 8 3 6 2 3" xfId="2774" xr:uid="{2E746277-1E8C-42E2-9EC3-923F9D83C29A}"/>
    <cellStyle name="Normal 8 3 6 2 4" xfId="2775" xr:uid="{23B29E27-4E31-47C1-860F-404EA81818BE}"/>
    <cellStyle name="Normal 8 3 6 3" xfId="2776" xr:uid="{78B9AE41-2191-4E57-ABFE-42464F44A2DE}"/>
    <cellStyle name="Normal 8 3 6 3 2" xfId="6878" xr:uid="{E8A46AD2-8EC7-4B01-A40F-4B08DA85BBE5}"/>
    <cellStyle name="Normal 8 3 6 4" xfId="2777" xr:uid="{62F930E7-5F75-4052-A0D0-03B7FB3A2DCC}"/>
    <cellStyle name="Normal 8 3 6 5" xfId="2778" xr:uid="{DD659DCA-CEB0-4354-8DD5-92672412B9E0}"/>
    <cellStyle name="Normal 8 3 7" xfId="2779" xr:uid="{0CA9108C-877F-41DA-8378-601CDAF104B8}"/>
    <cellStyle name="Normal 8 3 7 2" xfId="2780" xr:uid="{B96EEE35-83BB-43AB-9675-DD503A67003C}"/>
    <cellStyle name="Normal 8 3 7 3" xfId="2781" xr:uid="{8AC7C8D4-6124-4944-BFF4-9AFFAF77048F}"/>
    <cellStyle name="Normal 8 3 7 4" xfId="2782" xr:uid="{6AB166F6-A068-422D-B0AA-2E3A7B8A7C81}"/>
    <cellStyle name="Normal 8 3 8" xfId="2783" xr:uid="{8218FF48-0B50-4057-9D8C-ED7FF9EE370E}"/>
    <cellStyle name="Normal 8 3 8 2" xfId="2784" xr:uid="{677BF1E4-A199-47A7-9E02-F44E0BBED051}"/>
    <cellStyle name="Normal 8 3 8 3" xfId="2785" xr:uid="{97E6416A-5064-4DC6-9CAE-483A49B06954}"/>
    <cellStyle name="Normal 8 3 8 4" xfId="2786" xr:uid="{722EF61A-F59F-420B-868E-3C7662E7AE1D}"/>
    <cellStyle name="Normal 8 3 9" xfId="2787" xr:uid="{2848510D-E066-4829-A277-9E8F57E51D67}"/>
    <cellStyle name="Normal 8 4" xfId="2788" xr:uid="{EE05361F-CA1E-40E7-B625-C21872BF7568}"/>
    <cellStyle name="Normal 8 4 10" xfId="2789" xr:uid="{94A64071-CE09-457F-9D8E-BD01135A0E97}"/>
    <cellStyle name="Normal 8 4 11" xfId="2790" xr:uid="{57585919-A763-4B23-A16D-50EA053516FF}"/>
    <cellStyle name="Normal 8 4 2" xfId="2791" xr:uid="{818D65CD-9550-4E10-9CE5-D1A206C3C5A4}"/>
    <cellStyle name="Normal 8 4 2 2" xfId="2792" xr:uid="{CFB7A5EC-9685-4032-AE60-7361D28B277B}"/>
    <cellStyle name="Normal 8 4 2 2 2" xfId="2793" xr:uid="{18B0E79C-929F-45A4-840C-3DB7495EB529}"/>
    <cellStyle name="Normal 8 4 2 2 2 2" xfId="2794" xr:uid="{53171720-3F1B-45EC-BE8B-530600DFE1CE}"/>
    <cellStyle name="Normal 8 4 2 2 2 2 2" xfId="2795" xr:uid="{3E5B2737-40EC-4C76-A139-65D04787AB95}"/>
    <cellStyle name="Normal 8 4 2 2 2 2 3" xfId="2796" xr:uid="{A07A8B97-AD20-45AB-8788-CCABD3C1D358}"/>
    <cellStyle name="Normal 8 4 2 2 2 2 4" xfId="2797" xr:uid="{CA79A51B-B211-49B9-8D8F-64B6A654C385}"/>
    <cellStyle name="Normal 8 4 2 2 2 3" xfId="2798" xr:uid="{461E6BB3-DC4F-4D02-AEBA-EEEB77DC6ADF}"/>
    <cellStyle name="Normal 8 4 2 2 2 3 2" xfId="2799" xr:uid="{5DEA1917-FEE0-415B-9A4C-FCF185A68F43}"/>
    <cellStyle name="Normal 8 4 2 2 2 3 3" xfId="2800" xr:uid="{08C073BE-5362-4894-AF81-0C83AE1C7C70}"/>
    <cellStyle name="Normal 8 4 2 2 2 3 4" xfId="2801" xr:uid="{FE999BA0-3694-4D59-91C9-F90711D529A0}"/>
    <cellStyle name="Normal 8 4 2 2 2 4" xfId="2802" xr:uid="{8AC3CD75-96A4-4BB1-A325-026836C9CF7C}"/>
    <cellStyle name="Normal 8 4 2 2 2 5" xfId="2803" xr:uid="{B6994F25-85C1-4B06-A63E-9C4DAB28CD28}"/>
    <cellStyle name="Normal 8 4 2 2 2 6" xfId="2804" xr:uid="{554AFB45-D290-459F-8C72-E2175ED227EB}"/>
    <cellStyle name="Normal 8 4 2 2 3" xfId="2805" xr:uid="{E78DBC5C-C253-4833-BF90-FDEC4BD31919}"/>
    <cellStyle name="Normal 8 4 2 2 3 2" xfId="2806" xr:uid="{84B431F3-493B-4452-A7D1-B375F2687299}"/>
    <cellStyle name="Normal 8 4 2 2 3 2 2" xfId="2807" xr:uid="{174CBEEA-27A3-4C1C-9B4B-7105A69829DC}"/>
    <cellStyle name="Normal 8 4 2 2 3 2 3" xfId="2808" xr:uid="{023CAAA2-B894-4511-87B5-E508FA574155}"/>
    <cellStyle name="Normal 8 4 2 2 3 2 4" xfId="2809" xr:uid="{F8CA3B2C-C31A-4921-AF9C-9639A6F13134}"/>
    <cellStyle name="Normal 8 4 2 2 3 3" xfId="2810" xr:uid="{E7915091-F9D7-4406-A6F6-430A654324E8}"/>
    <cellStyle name="Normal 8 4 2 2 3 4" xfId="2811" xr:uid="{3E5F182E-B6E7-4FB1-ABB8-1EA8ACC8E622}"/>
    <cellStyle name="Normal 8 4 2 2 3 5" xfId="2812" xr:uid="{BA9C226A-183C-4CBB-943E-A07E2EC86A5D}"/>
    <cellStyle name="Normal 8 4 2 2 4" xfId="2813" xr:uid="{86010317-F83F-47D6-9B2F-1158A28D2BA5}"/>
    <cellStyle name="Normal 8 4 2 2 4 2" xfId="2814" xr:uid="{B022EFD3-AC49-444B-A8BE-1D5BE4C55AD7}"/>
    <cellStyle name="Normal 8 4 2 2 4 3" xfId="2815" xr:uid="{A329CAE9-1113-409D-B8CC-C6ABD9EAAD5A}"/>
    <cellStyle name="Normal 8 4 2 2 4 4" xfId="2816" xr:uid="{F3E117F8-DEF8-4FE7-85C2-428DBE084FA3}"/>
    <cellStyle name="Normal 8 4 2 2 5" xfId="2817" xr:uid="{032129FF-B199-4E0B-9DDB-3017B5724C1B}"/>
    <cellStyle name="Normal 8 4 2 2 5 2" xfId="2818" xr:uid="{50180E83-E4CD-4C17-A587-D213D0D39976}"/>
    <cellStyle name="Normal 8 4 2 2 5 3" xfId="2819" xr:uid="{5BF88BC9-F373-43F7-8761-4BF433118F70}"/>
    <cellStyle name="Normal 8 4 2 2 5 4" xfId="2820" xr:uid="{5138F50B-45DA-4DEE-9ED2-3E244F544133}"/>
    <cellStyle name="Normal 8 4 2 2 6" xfId="2821" xr:uid="{8013F7E6-1F06-4E50-8335-52BA7DEF4623}"/>
    <cellStyle name="Normal 8 4 2 2 7" xfId="2822" xr:uid="{C1A99CE2-FADD-42C6-B015-6FF11C973ED3}"/>
    <cellStyle name="Normal 8 4 2 2 8" xfId="2823" xr:uid="{2B3B15EE-856E-4FEE-9DAF-E15B2846686D}"/>
    <cellStyle name="Normal 8 4 2 3" xfId="2824" xr:uid="{499AFF35-A24B-4C41-9535-16F0CC7C16DE}"/>
    <cellStyle name="Normal 8 4 2 3 2" xfId="2825" xr:uid="{09E19ED2-6FF4-44D5-B7BA-8B6B0518C2C4}"/>
    <cellStyle name="Normal 8 4 2 3 2 2" xfId="2826" xr:uid="{B3893918-1783-4A25-B36D-29509EB08D2A}"/>
    <cellStyle name="Normal 8 4 2 3 2 3" xfId="2827" xr:uid="{398F8D35-6D64-4E41-85DE-AA9AD65DEE8A}"/>
    <cellStyle name="Normal 8 4 2 3 2 4" xfId="2828" xr:uid="{C0295333-79BC-4433-9D1E-151D91510C43}"/>
    <cellStyle name="Normal 8 4 2 3 3" xfId="2829" xr:uid="{8F75D791-C91D-4FF6-99AD-BF51C7C30CC5}"/>
    <cellStyle name="Normal 8 4 2 3 3 2" xfId="2830" xr:uid="{9C7C7573-A521-4117-BFE2-194F03572144}"/>
    <cellStyle name="Normal 8 4 2 3 3 3" xfId="2831" xr:uid="{CEC92B83-B723-4505-ABA8-7591A5B5A483}"/>
    <cellStyle name="Normal 8 4 2 3 3 4" xfId="2832" xr:uid="{F07E0849-8775-4822-B5D6-C67283952D06}"/>
    <cellStyle name="Normal 8 4 2 3 4" xfId="2833" xr:uid="{85522D00-B5A4-4408-8C4E-534FD29E0185}"/>
    <cellStyle name="Normal 8 4 2 3 5" xfId="2834" xr:uid="{9682E185-39DB-4E74-AEBA-41B4AD266469}"/>
    <cellStyle name="Normal 8 4 2 3 6" xfId="2835" xr:uid="{61AB447B-F25E-432F-97FD-70388E2634CE}"/>
    <cellStyle name="Normal 8 4 2 4" xfId="2836" xr:uid="{6C82CA50-A68D-492E-B61A-E1A7CADAAF1B}"/>
    <cellStyle name="Normal 8 4 2 4 2" xfId="2837" xr:uid="{57BE3B0C-A7D8-4B47-87C5-434560C4C0D5}"/>
    <cellStyle name="Normal 8 4 2 4 2 2" xfId="2838" xr:uid="{7880F47C-854B-4941-9920-AEBF40826CA3}"/>
    <cellStyle name="Normal 8 4 2 4 2 3" xfId="2839" xr:uid="{8A9333DD-EE22-46CC-854A-FC89B372F4E7}"/>
    <cellStyle name="Normal 8 4 2 4 2 4" xfId="2840" xr:uid="{88183419-3A48-4F78-9DFF-040963CAB662}"/>
    <cellStyle name="Normal 8 4 2 4 3" xfId="2841" xr:uid="{F8E09860-03EC-4049-948B-06C84E2D53F7}"/>
    <cellStyle name="Normal 8 4 2 4 4" xfId="2842" xr:uid="{D4C3CBFE-50BF-4195-BF67-02E0EE25340D}"/>
    <cellStyle name="Normal 8 4 2 4 5" xfId="2843" xr:uid="{CFA4ECEF-35CA-4656-9A07-FCB60AA78E62}"/>
    <cellStyle name="Normal 8 4 2 5" xfId="2844" xr:uid="{1AF76CD5-BB60-404A-AEE7-1957AAF311B2}"/>
    <cellStyle name="Normal 8 4 2 5 2" xfId="2845" xr:uid="{F11C4DDD-136E-4A73-9564-130F66D7AAF1}"/>
    <cellStyle name="Normal 8 4 2 5 3" xfId="2846" xr:uid="{1040B97B-8280-46DF-BDCE-FA67AAEE2CAA}"/>
    <cellStyle name="Normal 8 4 2 5 4" xfId="2847" xr:uid="{C48C1604-6FA5-42C6-AAAE-AA44248D4D89}"/>
    <cellStyle name="Normal 8 4 2 6" xfId="2848" xr:uid="{00EC3AD9-169B-4046-8E59-58B0B0BAE54D}"/>
    <cellStyle name="Normal 8 4 2 6 2" xfId="2849" xr:uid="{94AA29BE-D3FF-4ACA-9082-140AA2B52B8A}"/>
    <cellStyle name="Normal 8 4 2 6 3" xfId="2850" xr:uid="{3B270AA7-80E3-43D1-8F85-48FB55CBE04A}"/>
    <cellStyle name="Normal 8 4 2 6 4" xfId="2851" xr:uid="{19825DC6-D648-4E43-9795-5AC4757A03CC}"/>
    <cellStyle name="Normal 8 4 2 7" xfId="2852" xr:uid="{4E567B37-343C-4EB0-A471-4EAD1F45C994}"/>
    <cellStyle name="Normal 8 4 2 8" xfId="2853" xr:uid="{CCE32C2C-00A9-4570-9B66-758B410DA821}"/>
    <cellStyle name="Normal 8 4 2 9" xfId="2854" xr:uid="{84DDCE51-51D7-4B61-A4B1-ED1918252F05}"/>
    <cellStyle name="Normal 8 4 3" xfId="2855" xr:uid="{B4CF5228-BDA7-4E98-AEA9-311B7AF8BD36}"/>
    <cellStyle name="Normal 8 4 3 2" xfId="2856" xr:uid="{BAF91840-7453-48C4-A163-5DBA0978B9BF}"/>
    <cellStyle name="Normal 8 4 3 2 2" xfId="2857" xr:uid="{8C80AEDB-86F0-48B5-A77E-42D908DB9FD0}"/>
    <cellStyle name="Normal 8 4 3 2 2 2" xfId="2858" xr:uid="{11F6B429-BE16-4C21-8D95-5CF3C07F878A}"/>
    <cellStyle name="Normal 8 4 3 2 2 2 2" xfId="4188" xr:uid="{FADAF5B3-EF86-4F4D-BCA5-B4C09FB3EA2A}"/>
    <cellStyle name="Normal 8 4 3 2 2 3" xfId="2859" xr:uid="{60E5C397-06D3-4EC1-A064-28E3F5C6E5DB}"/>
    <cellStyle name="Normal 8 4 3 2 2 3 2" xfId="6879" xr:uid="{5308D3BB-1139-44BF-9BB8-90EB398BBC3A}"/>
    <cellStyle name="Normal 8 4 3 2 2 4" xfId="2860" xr:uid="{84665F3B-6AA6-4791-BE32-942C0246F711}"/>
    <cellStyle name="Normal 8 4 3 2 3" xfId="2861" xr:uid="{305EAEBD-9839-4C9D-9683-BD60B94D7760}"/>
    <cellStyle name="Normal 8 4 3 2 3 2" xfId="2862" xr:uid="{A223F892-7A19-4818-80A4-416CD0204BE0}"/>
    <cellStyle name="Normal 8 4 3 2 3 3" xfId="2863" xr:uid="{CA26AB6E-84CB-4389-92CA-C925834BF43E}"/>
    <cellStyle name="Normal 8 4 3 2 3 4" xfId="2864" xr:uid="{A5A4F377-4359-4407-BB76-C6F341B85D97}"/>
    <cellStyle name="Normal 8 4 3 2 4" xfId="2865" xr:uid="{9727DEB9-C81E-41AF-98A5-DDFDFC87FAAF}"/>
    <cellStyle name="Normal 8 4 3 2 4 2" xfId="6880" xr:uid="{D4368931-1032-484D-BF89-AA9EB51A443B}"/>
    <cellStyle name="Normal 8 4 3 2 5" xfId="2866" xr:uid="{2730081E-4D7A-492B-91F2-15DA2B1CB90E}"/>
    <cellStyle name="Normal 8 4 3 2 6" xfId="2867" xr:uid="{D1BC7F82-5C89-4F25-83EE-8274E5467AAA}"/>
    <cellStyle name="Normal 8 4 3 3" xfId="2868" xr:uid="{F8EA3A97-8847-4C20-9F13-A163A85FC3B7}"/>
    <cellStyle name="Normal 8 4 3 3 2" xfId="2869" xr:uid="{FED28B4F-2645-4FE8-821F-65C04B622A88}"/>
    <cellStyle name="Normal 8 4 3 3 2 2" xfId="2870" xr:uid="{36EEA169-A471-4685-95E9-F2D8A8E4BA63}"/>
    <cellStyle name="Normal 8 4 3 3 2 3" xfId="2871" xr:uid="{44BD3799-A927-40E6-8BF6-3DDD3A9BE28F}"/>
    <cellStyle name="Normal 8 4 3 3 2 4" xfId="2872" xr:uid="{843EC85B-231A-4163-A0D2-AEC7E5E96FC1}"/>
    <cellStyle name="Normal 8 4 3 3 3" xfId="2873" xr:uid="{7698676B-9A58-4F42-94FC-7F257C059D07}"/>
    <cellStyle name="Normal 8 4 3 3 3 2" xfId="6881" xr:uid="{15B1D96A-8877-49B7-B329-3515DDAA1CB5}"/>
    <cellStyle name="Normal 8 4 3 3 4" xfId="2874" xr:uid="{41BC4312-E1A6-4DA0-919E-F566F0DD21BE}"/>
    <cellStyle name="Normal 8 4 3 3 5" xfId="2875" xr:uid="{33A112C6-A7BA-4C89-9B74-D7605AFD99B9}"/>
    <cellStyle name="Normal 8 4 3 4" xfId="2876" xr:uid="{F2FA19BD-6D33-4EF4-9511-5B82D67650A5}"/>
    <cellStyle name="Normal 8 4 3 4 2" xfId="2877" xr:uid="{604A1DD8-E763-42AD-A1F3-AD84794F787E}"/>
    <cellStyle name="Normal 8 4 3 4 3" xfId="2878" xr:uid="{B452A3D2-F59D-49AD-88F0-DC5FEC974200}"/>
    <cellStyle name="Normal 8 4 3 4 4" xfId="2879" xr:uid="{16D0F0E9-D82C-40A7-8192-D57D35F2272B}"/>
    <cellStyle name="Normal 8 4 3 5" xfId="2880" xr:uid="{B1CF0E9F-14E5-445F-99BA-3CA2D6EE488F}"/>
    <cellStyle name="Normal 8 4 3 5 2" xfId="2881" xr:uid="{9B128AC8-C23D-4D67-9055-5D884E97A47B}"/>
    <cellStyle name="Normal 8 4 3 5 3" xfId="2882" xr:uid="{F541A971-C793-4803-8CE1-2A40A8A7B6CC}"/>
    <cellStyle name="Normal 8 4 3 5 4" xfId="2883" xr:uid="{8EF22D13-26AF-407B-B382-C8141148A9CE}"/>
    <cellStyle name="Normal 8 4 3 6" xfId="2884" xr:uid="{887DD3C8-08FB-43C2-A2F2-21348830F0DC}"/>
    <cellStyle name="Normal 8 4 3 7" xfId="2885" xr:uid="{CA871245-D8E4-4B72-8B4A-6524617D5EAC}"/>
    <cellStyle name="Normal 8 4 3 8" xfId="2886" xr:uid="{83FC2F10-0A76-43DC-A8E0-9442496808DF}"/>
    <cellStyle name="Normal 8 4 4" xfId="2887" xr:uid="{51D9523C-3234-473A-9711-99EC488B0514}"/>
    <cellStyle name="Normal 8 4 4 2" xfId="2888" xr:uid="{5B4C6962-6BFA-4D9C-9F62-249D2594D3A1}"/>
    <cellStyle name="Normal 8 4 4 2 2" xfId="2889" xr:uid="{4311D503-F242-4B54-A9CA-405E3573BFAA}"/>
    <cellStyle name="Normal 8 4 4 2 2 2" xfId="2890" xr:uid="{6E6B7060-870F-4924-A50B-D601F24E529D}"/>
    <cellStyle name="Normal 8 4 4 2 2 3" xfId="2891" xr:uid="{3ABAC81A-4811-4480-B0C1-5DEBE2100CF3}"/>
    <cellStyle name="Normal 8 4 4 2 2 4" xfId="2892" xr:uid="{371049D3-4097-4205-9154-DCD18E69567B}"/>
    <cellStyle name="Normal 8 4 4 2 3" xfId="2893" xr:uid="{48C49EF1-124F-4B1D-AF5C-A84676A0E06A}"/>
    <cellStyle name="Normal 8 4 4 2 3 2" xfId="6882" xr:uid="{C3C67BFA-80A7-4F1B-BF02-93897FD8D13F}"/>
    <cellStyle name="Normal 8 4 4 2 4" xfId="2894" xr:uid="{D24094FB-FD58-4FD7-868B-898ECE61B081}"/>
    <cellStyle name="Normal 8 4 4 2 5" xfId="2895" xr:uid="{7DEFC266-4A99-4333-B9F5-6E80405078A5}"/>
    <cellStyle name="Normal 8 4 4 3" xfId="2896" xr:uid="{5878A833-DC21-4669-BAA3-77A57A8CB7BB}"/>
    <cellStyle name="Normal 8 4 4 3 2" xfId="2897" xr:uid="{7F61C032-FEDB-4261-B9FE-7767670303CC}"/>
    <cellStyle name="Normal 8 4 4 3 3" xfId="2898" xr:uid="{A3F7B34B-B9A1-4679-84FF-FDE48B7C556F}"/>
    <cellStyle name="Normal 8 4 4 3 4" xfId="2899" xr:uid="{18444843-1011-4E27-B7FF-0476920A75C4}"/>
    <cellStyle name="Normal 8 4 4 4" xfId="2900" xr:uid="{AF2CCBF7-38A9-4F02-BB7C-208D69F34163}"/>
    <cellStyle name="Normal 8 4 4 4 2" xfId="2901" xr:uid="{22D1B217-302C-438A-8293-F780CA4F6E3F}"/>
    <cellStyle name="Normal 8 4 4 4 3" xfId="2902" xr:uid="{C0155E11-1BBB-4042-828F-4B58EE42EEC9}"/>
    <cellStyle name="Normal 8 4 4 4 4" xfId="2903" xr:uid="{7EC12E5E-4E5A-4C80-97A7-10E0E8CC6AF9}"/>
    <cellStyle name="Normal 8 4 4 5" xfId="2904" xr:uid="{AFC5DAB5-2EF6-424A-8B11-5B1B3EC416DA}"/>
    <cellStyle name="Normal 8 4 4 6" xfId="2905" xr:uid="{4C7242FB-7DE8-4376-A454-CE15627642A5}"/>
    <cellStyle name="Normal 8 4 4 7" xfId="2906" xr:uid="{ECE164EC-3541-46F6-89F8-322151B25083}"/>
    <cellStyle name="Normal 8 4 5" xfId="2907" xr:uid="{A6AE9AB3-D7F8-47EA-A737-197631F19A21}"/>
    <cellStyle name="Normal 8 4 5 2" xfId="2908" xr:uid="{4C505030-915C-41E4-892C-BDD417432796}"/>
    <cellStyle name="Normal 8 4 5 2 2" xfId="2909" xr:uid="{C4B9D60A-1B74-489C-B8D6-B4A63EAFE9DD}"/>
    <cellStyle name="Normal 8 4 5 2 3" xfId="2910" xr:uid="{AAAF2B7C-3804-44C2-91DF-D897B050102A}"/>
    <cellStyle name="Normal 8 4 5 2 4" xfId="2911" xr:uid="{5E53B698-38E8-4A59-A405-B0780D7CC2AF}"/>
    <cellStyle name="Normal 8 4 5 3" xfId="2912" xr:uid="{A8D4E8BC-FEBA-49F9-A09B-D5159AB8DCEF}"/>
    <cellStyle name="Normal 8 4 5 3 2" xfId="2913" xr:uid="{38258809-CB9A-4AB5-9C7B-D535D768A13B}"/>
    <cellStyle name="Normal 8 4 5 3 3" xfId="2914" xr:uid="{67B7F2A3-4126-4668-8D19-E9D15092F68E}"/>
    <cellStyle name="Normal 8 4 5 3 4" xfId="2915" xr:uid="{45A71E5D-4F5C-4506-A772-B7B2AC7730B4}"/>
    <cellStyle name="Normal 8 4 5 4" xfId="2916" xr:uid="{C8928343-DAEB-4DBE-8BB3-02B59EF8A5DB}"/>
    <cellStyle name="Normal 8 4 5 5" xfId="2917" xr:uid="{A258EF67-C079-426F-B25C-E713351994D7}"/>
    <cellStyle name="Normal 8 4 5 6" xfId="2918" xr:uid="{999BD1BE-70CB-4D09-A16C-9FD282AA8311}"/>
    <cellStyle name="Normal 8 4 6" xfId="2919" xr:uid="{58D92967-94FD-49B0-8847-90C28BE509DA}"/>
    <cellStyle name="Normal 8 4 6 2" xfId="2920" xr:uid="{E42AB7DE-6C55-42E8-ABED-7A81AD3E26A5}"/>
    <cellStyle name="Normal 8 4 6 2 2" xfId="2921" xr:uid="{2BCDD218-DA12-48A5-89DA-A86639BD40FF}"/>
    <cellStyle name="Normal 8 4 6 2 3" xfId="2922" xr:uid="{AD8F7816-2066-4E66-9C4C-7CE94ABD72D9}"/>
    <cellStyle name="Normal 8 4 6 2 4" xfId="2923" xr:uid="{63FD3977-7154-4F21-B3DA-9480F454730F}"/>
    <cellStyle name="Normal 8 4 6 3" xfId="2924" xr:uid="{74EA03A9-572A-4566-8363-FCCED540E338}"/>
    <cellStyle name="Normal 8 4 6 4" xfId="2925" xr:uid="{A424F4CD-AA98-4257-B9F6-BCD2487BC032}"/>
    <cellStyle name="Normal 8 4 6 5" xfId="2926" xr:uid="{CDB5C11F-FFAA-494A-AC1C-B3B389CDBE38}"/>
    <cellStyle name="Normal 8 4 7" xfId="2927" xr:uid="{7BAE54D7-94F4-4503-9CBE-8F2E44B8E0FB}"/>
    <cellStyle name="Normal 8 4 7 2" xfId="2928" xr:uid="{CCEF1A04-0980-4717-9D15-A9BC68FE82B1}"/>
    <cellStyle name="Normal 8 4 7 3" xfId="2929" xr:uid="{DAE656E0-F6B3-4012-8331-5ED2D4650EDE}"/>
    <cellStyle name="Normal 8 4 7 4" xfId="2930" xr:uid="{6CF756E4-7890-4F1A-9997-6D8293A8B699}"/>
    <cellStyle name="Normal 8 4 8" xfId="2931" xr:uid="{0CB52EE1-9FD1-4A1C-971F-0AB4013595BF}"/>
    <cellStyle name="Normal 8 4 8 2" xfId="2932" xr:uid="{9D1A4FE0-A63F-46B7-8B62-2DD1F0CC006C}"/>
    <cellStyle name="Normal 8 4 8 3" xfId="2933" xr:uid="{F806201A-29D1-47D6-8CAE-A4FB51A32E22}"/>
    <cellStyle name="Normal 8 4 8 4" xfId="2934" xr:uid="{6D33E699-D7C9-4294-A944-7B6D6EE1952D}"/>
    <cellStyle name="Normal 8 4 9" xfId="2935" xr:uid="{20A5C8C4-E2E3-4FF5-8E94-7B4685AA2072}"/>
    <cellStyle name="Normal 8 5" xfId="2936" xr:uid="{4CA53D7E-6888-42FB-9913-92A419BE915E}"/>
    <cellStyle name="Normal 8 5 2" xfId="2937" xr:uid="{2A6C029D-BD22-4DA8-9EE1-63118F4973E9}"/>
    <cellStyle name="Normal 8 5 2 2" xfId="2938" xr:uid="{D3490FD1-1C20-4215-8B3C-A10650FC5118}"/>
    <cellStyle name="Normal 8 5 2 2 2" xfId="2939" xr:uid="{1A92F9A3-2991-4771-BC1F-CB31F77F1885}"/>
    <cellStyle name="Normal 8 5 2 2 2 2" xfId="2940" xr:uid="{430A9D30-D4AD-4AC5-91FE-DB8789B56AAA}"/>
    <cellStyle name="Normal 8 5 2 2 2 3" xfId="2941" xr:uid="{95256CCE-D48A-4C2C-9614-4ECD2F5695EF}"/>
    <cellStyle name="Normal 8 5 2 2 2 4" xfId="2942" xr:uid="{4B1A24B4-8950-47EA-A310-7740D998644F}"/>
    <cellStyle name="Normal 8 5 2 2 3" xfId="2943" xr:uid="{C11AA438-45C8-46D0-9FBE-4285BEFBC35D}"/>
    <cellStyle name="Normal 8 5 2 2 3 2" xfId="2944" xr:uid="{68B9E9E3-29E0-49EB-8FCC-061E840525FA}"/>
    <cellStyle name="Normal 8 5 2 2 3 3" xfId="2945" xr:uid="{B1386916-4D83-4EC3-8B61-CCCA6A9E4231}"/>
    <cellStyle name="Normal 8 5 2 2 3 4" xfId="2946" xr:uid="{1C2CB08F-BC99-474E-9DEB-7BF9F0E120F5}"/>
    <cellStyle name="Normal 8 5 2 2 4" xfId="2947" xr:uid="{060791F5-CF1B-40C6-BFD9-71F86B28BB71}"/>
    <cellStyle name="Normal 8 5 2 2 5" xfId="2948" xr:uid="{80E6067E-0244-49E9-9992-641B6CD19960}"/>
    <cellStyle name="Normal 8 5 2 2 6" xfId="2949" xr:uid="{5FA6820C-2DA1-4AA8-B2CA-7A55FCCB81F7}"/>
    <cellStyle name="Normal 8 5 2 3" xfId="2950" xr:uid="{BC07DA75-FD41-45FB-990E-3F3ED08B6D8D}"/>
    <cellStyle name="Normal 8 5 2 3 2" xfId="2951" xr:uid="{B5F57196-C5C2-489B-9BE6-C4DB2F53BD7D}"/>
    <cellStyle name="Normal 8 5 2 3 2 2" xfId="2952" xr:uid="{B54F443E-FADF-4D36-A4C0-70CBC4D77D18}"/>
    <cellStyle name="Normal 8 5 2 3 2 3" xfId="2953" xr:uid="{9C169479-4BCE-4B63-BD48-9863FB8AA3D9}"/>
    <cellStyle name="Normal 8 5 2 3 2 4" xfId="2954" xr:uid="{BE40FB94-5B49-4576-B170-96F23ED5A05B}"/>
    <cellStyle name="Normal 8 5 2 3 3" xfId="2955" xr:uid="{7745AAA5-4212-47A3-8B1F-BE7CCDDDCD73}"/>
    <cellStyle name="Normal 8 5 2 3 4" xfId="2956" xr:uid="{4E8EF4A7-2194-438A-B187-CF58F5B6B7C2}"/>
    <cellStyle name="Normal 8 5 2 3 5" xfId="2957" xr:uid="{AFCDDDC3-719B-4448-A5E7-D18D6B794981}"/>
    <cellStyle name="Normal 8 5 2 4" xfId="2958" xr:uid="{A7EECE69-4456-4C79-86EA-8C83F9D253DC}"/>
    <cellStyle name="Normal 8 5 2 4 2" xfId="2959" xr:uid="{5C238E4F-CA9D-4EAE-BC86-2F884851EFE6}"/>
    <cellStyle name="Normal 8 5 2 4 3" xfId="2960" xr:uid="{8C50ABCC-666F-4C41-B254-9C11128256ED}"/>
    <cellStyle name="Normal 8 5 2 4 4" xfId="2961" xr:uid="{828C4781-C4C0-4BBB-9790-E0096A9B4B1A}"/>
    <cellStyle name="Normal 8 5 2 5" xfId="2962" xr:uid="{D5DF1D93-9895-4234-BD51-AEC479A2CBB4}"/>
    <cellStyle name="Normal 8 5 2 5 2" xfId="2963" xr:uid="{64262549-8893-48DE-B8A9-4CB8ABB27FD3}"/>
    <cellStyle name="Normal 8 5 2 5 3" xfId="2964" xr:uid="{94869D60-2CDC-4300-9A3B-C27FB10CF136}"/>
    <cellStyle name="Normal 8 5 2 5 4" xfId="2965" xr:uid="{576EEB0A-47C1-4104-8034-2EB30F7F71B6}"/>
    <cellStyle name="Normal 8 5 2 6" xfId="2966" xr:uid="{ACFFB7C3-2018-4B47-9D25-C912614D0DB3}"/>
    <cellStyle name="Normal 8 5 2 7" xfId="2967" xr:uid="{7BD08042-9B68-4974-849C-01165D671229}"/>
    <cellStyle name="Normal 8 5 2 8" xfId="2968" xr:uid="{A77BB849-D92D-43FC-8EAD-D397AD76BB8E}"/>
    <cellStyle name="Normal 8 5 3" xfId="2969" xr:uid="{B6FCFBD9-B8F2-40C5-A448-5E618A595A5B}"/>
    <cellStyle name="Normal 8 5 3 2" xfId="2970" xr:uid="{C42DC9A2-AD87-47EE-B354-5FBB8E51FAA5}"/>
    <cellStyle name="Normal 8 5 3 2 2" xfId="2971" xr:uid="{54E87909-7563-444A-B4E5-6A4CF158BCF4}"/>
    <cellStyle name="Normal 8 5 3 2 3" xfId="2972" xr:uid="{BB951ED0-FE60-4E00-ACB2-EC1E428EA04C}"/>
    <cellStyle name="Normal 8 5 3 2 4" xfId="2973" xr:uid="{741E4D29-62DF-4C3F-B89E-DA9A43778130}"/>
    <cellStyle name="Normal 8 5 3 3" xfId="2974" xr:uid="{B496A54A-CC92-4319-98A5-0596D0D920C1}"/>
    <cellStyle name="Normal 8 5 3 3 2" xfId="2975" xr:uid="{BBF2199F-E6DF-432D-AF89-B6AD5053C640}"/>
    <cellStyle name="Normal 8 5 3 3 3" xfId="2976" xr:uid="{01E96484-ED71-4FBE-9C90-D5E1A82E8D26}"/>
    <cellStyle name="Normal 8 5 3 3 4" xfId="2977" xr:uid="{A8AA41DA-D708-4339-86B5-8403B96CD6A0}"/>
    <cellStyle name="Normal 8 5 3 4" xfId="2978" xr:uid="{ED6594E6-69FB-4050-813A-A1DB1EF139BD}"/>
    <cellStyle name="Normal 8 5 3 5" xfId="2979" xr:uid="{ED8B07CA-5440-4985-8E1B-CEC2D83BF573}"/>
    <cellStyle name="Normal 8 5 3 6" xfId="2980" xr:uid="{365AB43F-E7D2-4A1C-A5E3-D2B1D69A57D6}"/>
    <cellStyle name="Normal 8 5 4" xfId="2981" xr:uid="{6526619F-DB40-40D6-9141-AED59058697E}"/>
    <cellStyle name="Normal 8 5 4 2" xfId="2982" xr:uid="{E5393F94-4EA8-426B-8814-352C6854D3C3}"/>
    <cellStyle name="Normal 8 5 4 2 2" xfId="2983" xr:uid="{1166D5C2-6BD1-48D4-ADEF-7EFB4F21995F}"/>
    <cellStyle name="Normal 8 5 4 2 3" xfId="2984" xr:uid="{8E9D390E-C965-48E2-9132-D8837C0EB593}"/>
    <cellStyle name="Normal 8 5 4 2 4" xfId="2985" xr:uid="{F338E4A1-8153-40C7-BB0E-512E159EF36C}"/>
    <cellStyle name="Normal 8 5 4 3" xfId="2986" xr:uid="{60C30C26-2823-4EA5-9333-5D26916397EE}"/>
    <cellStyle name="Normal 8 5 4 4" xfId="2987" xr:uid="{40B4E66B-A4A6-447A-AA26-4A5272722BBF}"/>
    <cellStyle name="Normal 8 5 4 5" xfId="2988" xr:uid="{EB42BCF3-00BE-4E2D-87AF-DCAA54CD7DD7}"/>
    <cellStyle name="Normal 8 5 5" xfId="2989" xr:uid="{107E9BF0-643B-494A-9591-DA53FF2EA30C}"/>
    <cellStyle name="Normal 8 5 5 2" xfId="2990" xr:uid="{D05A9233-A0CC-48B3-A775-01F038434A5A}"/>
    <cellStyle name="Normal 8 5 5 3" xfId="2991" xr:uid="{AD81B9BD-9154-4D5A-AD06-B76E0418CD3B}"/>
    <cellStyle name="Normal 8 5 5 4" xfId="2992" xr:uid="{22A60E62-2113-4C9A-91DB-7063C507917F}"/>
    <cellStyle name="Normal 8 5 6" xfId="2993" xr:uid="{882E61BD-A24B-4AF7-9DEA-059E58DD9223}"/>
    <cellStyle name="Normal 8 5 6 2" xfId="2994" xr:uid="{7B5EE5A1-56B9-4CD5-9217-9848D56869BA}"/>
    <cellStyle name="Normal 8 5 6 3" xfId="2995" xr:uid="{F01699C5-2073-4007-A7E7-79AD181909C1}"/>
    <cellStyle name="Normal 8 5 6 4" xfId="2996" xr:uid="{968A512E-5E47-4DA8-9735-454321DA17C3}"/>
    <cellStyle name="Normal 8 5 7" xfId="2997" xr:uid="{52FB42A7-6F2B-41E6-8184-3523489E9A66}"/>
    <cellStyle name="Normal 8 5 8" xfId="2998" xr:uid="{C44800C6-73B9-46B0-9D5B-5D61367AD796}"/>
    <cellStyle name="Normal 8 5 9" xfId="2999" xr:uid="{ABEA5969-3D89-44E8-8665-F03FE1207019}"/>
    <cellStyle name="Normal 8 6" xfId="3000" xr:uid="{4A2B98AE-F130-4DA3-9450-EF91840E7102}"/>
    <cellStyle name="Normal 8 6 2" xfId="3001" xr:uid="{456FFC2E-D220-47BF-A4E7-9F22A0E56E16}"/>
    <cellStyle name="Normal 8 6 2 2" xfId="3002" xr:uid="{F233D800-911F-451D-ABEB-407A1D1DB0B1}"/>
    <cellStyle name="Normal 8 6 2 2 2" xfId="3003" xr:uid="{CAD4E686-5D55-48BE-B9F0-6A2EA2A01A1A}"/>
    <cellStyle name="Normal 8 6 2 2 2 2" xfId="4189" xr:uid="{B4CFF12B-3BC4-430A-AEEA-FEC11A517AC7}"/>
    <cellStyle name="Normal 8 6 2 2 3" xfId="3004" xr:uid="{CE3E519E-6D1A-447E-9B3F-DD32DD4BAAC9}"/>
    <cellStyle name="Normal 8 6 2 2 3 2" xfId="6883" xr:uid="{E3A7B953-FC65-4C02-B6C7-956CFE61AB0E}"/>
    <cellStyle name="Normal 8 6 2 2 4" xfId="3005" xr:uid="{6F44734A-AEEF-4F24-96D4-D88E73E72D87}"/>
    <cellStyle name="Normal 8 6 2 3" xfId="3006" xr:uid="{D876241F-7A22-4721-ADE0-273ACC8B7668}"/>
    <cellStyle name="Normal 8 6 2 3 2" xfId="3007" xr:uid="{AD24A2E4-932E-4D97-B4E0-D84C12E66A4E}"/>
    <cellStyle name="Normal 8 6 2 3 3" xfId="3008" xr:uid="{0100DDFF-2ACA-4906-AF38-DBB3940196FC}"/>
    <cellStyle name="Normal 8 6 2 3 4" xfId="3009" xr:uid="{C8C2E5B0-6636-4966-B11F-A2A7300D3E7C}"/>
    <cellStyle name="Normal 8 6 2 4" xfId="3010" xr:uid="{10A7A808-277F-43C2-99DA-FB534B6B0AEB}"/>
    <cellStyle name="Normal 8 6 2 4 2" xfId="6884" xr:uid="{F686F952-9FB0-4050-8A23-970A6C6EF8E7}"/>
    <cellStyle name="Normal 8 6 2 5" xfId="3011" xr:uid="{92EDA72B-F4B9-4C0C-BF99-F9A05BF640C4}"/>
    <cellStyle name="Normal 8 6 2 6" xfId="3012" xr:uid="{64B39DB8-B6CD-4AB0-8E1F-A16011EE36F8}"/>
    <cellStyle name="Normal 8 6 3" xfId="3013" xr:uid="{E9B81FB3-1D24-455D-8F1C-332BE49CB649}"/>
    <cellStyle name="Normal 8 6 3 2" xfId="3014" xr:uid="{3C675FF1-ED29-47B3-99F4-435F34EB0CF4}"/>
    <cellStyle name="Normal 8 6 3 2 2" xfId="3015" xr:uid="{A6B0D51E-63C3-4982-B2A0-AF16063EC5DE}"/>
    <cellStyle name="Normal 8 6 3 2 3" xfId="3016" xr:uid="{8632F044-B9D6-48A4-AA99-5F45043AE625}"/>
    <cellStyle name="Normal 8 6 3 2 4" xfId="3017" xr:uid="{C44CC48F-DC45-4D45-B100-D458AE554A4B}"/>
    <cellStyle name="Normal 8 6 3 3" xfId="3018" xr:uid="{CC62D7EB-7DE1-4400-9385-7538A3C82C80}"/>
    <cellStyle name="Normal 8 6 3 3 2" xfId="6885" xr:uid="{FA9C558D-9C96-4E5E-BC1D-C9485E3138E1}"/>
    <cellStyle name="Normal 8 6 3 4" xfId="3019" xr:uid="{033ED393-5835-4ACD-B561-6E69C57F0C6D}"/>
    <cellStyle name="Normal 8 6 3 5" xfId="3020" xr:uid="{D37F181A-383C-48EB-AD7E-ED93489EF38B}"/>
    <cellStyle name="Normal 8 6 4" xfId="3021" xr:uid="{FA37FEF5-C85E-4F73-9B4A-8AE5F1313882}"/>
    <cellStyle name="Normal 8 6 4 2" xfId="3022" xr:uid="{94049CF8-9EBF-4E2E-9415-0BE1E9617D61}"/>
    <cellStyle name="Normal 8 6 4 3" xfId="3023" xr:uid="{6F38A507-AEAC-4E3E-84FD-A7D289F679C0}"/>
    <cellStyle name="Normal 8 6 4 4" xfId="3024" xr:uid="{B15B188E-8CA4-4453-AD92-97CB74DDBA56}"/>
    <cellStyle name="Normal 8 6 5" xfId="3025" xr:uid="{B5045514-AFC2-48B5-A77B-5E8954A60630}"/>
    <cellStyle name="Normal 8 6 5 2" xfId="3026" xr:uid="{9C48B0D9-F14B-4111-8B83-5DEBDCDD8F3B}"/>
    <cellStyle name="Normal 8 6 5 3" xfId="3027" xr:uid="{EEF6A807-7E12-41DF-AD95-0C3A86404751}"/>
    <cellStyle name="Normal 8 6 5 4" xfId="3028" xr:uid="{03FF36C1-30D0-455F-A804-E9236589F793}"/>
    <cellStyle name="Normal 8 6 6" xfId="3029" xr:uid="{097594F8-70A5-4FD6-8778-7265E93C4A8E}"/>
    <cellStyle name="Normal 8 6 7" xfId="3030" xr:uid="{285C5642-D6C5-4F01-871E-891B9D264281}"/>
    <cellStyle name="Normal 8 6 8" xfId="3031" xr:uid="{4DF80FF7-DBF0-49E1-AA49-9BA40B63D1AB}"/>
    <cellStyle name="Normal 8 7" xfId="3032" xr:uid="{9BB9F6BE-A163-4616-ADAB-90BDD9693C74}"/>
    <cellStyle name="Normal 8 7 2" xfId="3033" xr:uid="{464AE441-6704-4BA7-BB54-3099FC08539E}"/>
    <cellStyle name="Normal 8 7 2 2" xfId="3034" xr:uid="{70D44A3C-345C-4470-9192-24AABCF0B7EB}"/>
    <cellStyle name="Normal 8 7 2 2 2" xfId="3035" xr:uid="{8E702A00-D20F-4B4A-8B42-7C463990B823}"/>
    <cellStyle name="Normal 8 7 2 2 3" xfId="3036" xr:uid="{7A8340EF-5035-4317-947B-E7B0045D0F0E}"/>
    <cellStyle name="Normal 8 7 2 2 4" xfId="3037" xr:uid="{420E5AE9-B2EF-45D0-AC39-762316E61B59}"/>
    <cellStyle name="Normal 8 7 2 3" xfId="3038" xr:uid="{2EF5B0B7-BFD5-4B18-BDA4-2889E6A87747}"/>
    <cellStyle name="Normal 8 7 2 3 2" xfId="6886" xr:uid="{9B844207-EE08-424D-BFBB-85AB2773764C}"/>
    <cellStyle name="Normal 8 7 2 4" xfId="3039" xr:uid="{C60FB702-44AB-4B38-A8DB-B3E4C142EA07}"/>
    <cellStyle name="Normal 8 7 2 5" xfId="3040" xr:uid="{0C3CD381-86C2-4AC6-98E9-56477336F193}"/>
    <cellStyle name="Normal 8 7 3" xfId="3041" xr:uid="{111BBAF5-FF59-40F8-A1CB-0CEC2B37B441}"/>
    <cellStyle name="Normal 8 7 3 2" xfId="3042" xr:uid="{B087B7DF-601F-467F-93AF-5C6600A9286D}"/>
    <cellStyle name="Normal 8 7 3 3" xfId="3043" xr:uid="{6B97A582-0812-440D-A326-D1EF055D1A1D}"/>
    <cellStyle name="Normal 8 7 3 4" xfId="3044" xr:uid="{FF760933-AB90-47E6-AC1C-A5D5817DBA30}"/>
    <cellStyle name="Normal 8 7 4" xfId="3045" xr:uid="{4EDC03C2-0104-42B7-9D4C-16BCD1966261}"/>
    <cellStyle name="Normal 8 7 4 2" xfId="3046" xr:uid="{1ECFF989-FB1C-49C8-BAF6-EEF8EA276C41}"/>
    <cellStyle name="Normal 8 7 4 3" xfId="3047" xr:uid="{05951D49-6338-4A5E-B288-5A4D3A8E5ED3}"/>
    <cellStyle name="Normal 8 7 4 4" xfId="3048" xr:uid="{7155228F-FC16-4301-B10A-5B3F7CE5BB45}"/>
    <cellStyle name="Normal 8 7 5" xfId="3049" xr:uid="{75F0A3E6-C3D8-49AD-989F-C36E237F33B2}"/>
    <cellStyle name="Normal 8 7 6" xfId="3050" xr:uid="{4723913E-D85C-4BA5-95D1-770A8C374C41}"/>
    <cellStyle name="Normal 8 7 7" xfId="3051" xr:uid="{359D5D6E-440E-4B9E-A6B5-DD12B9CB4D02}"/>
    <cellStyle name="Normal 8 8" xfId="3052" xr:uid="{DC51FE4C-2621-4E83-AE2B-0A0605EB1249}"/>
    <cellStyle name="Normal 8 8 2" xfId="3053" xr:uid="{52467A47-4971-44F9-9B83-29AA7F223576}"/>
    <cellStyle name="Normal 8 8 2 2" xfId="3054" xr:uid="{C32DBC4D-5E07-44FD-9CBC-7816E5C3A43E}"/>
    <cellStyle name="Normal 8 8 2 3" xfId="3055" xr:uid="{A4AC9613-B9AC-4AF4-B41A-B387FE293C24}"/>
    <cellStyle name="Normal 8 8 2 4" xfId="3056" xr:uid="{3DFA1B98-77C3-4E4F-A804-DD23010B036A}"/>
    <cellStyle name="Normal 8 8 3" xfId="3057" xr:uid="{7B9BCCBE-69A1-441E-9224-E9BE3BFB1662}"/>
    <cellStyle name="Normal 8 8 3 2" xfId="3058" xr:uid="{873AFA9E-8B54-4B9E-905F-0FEA429E89F6}"/>
    <cellStyle name="Normal 8 8 3 3" xfId="3059" xr:uid="{2823F28D-A8B5-4ED1-A690-A7C8B6FED000}"/>
    <cellStyle name="Normal 8 8 3 4" xfId="3060" xr:uid="{F9D6C845-F588-4BA3-AB36-79C00AD2ED21}"/>
    <cellStyle name="Normal 8 8 4" xfId="3061" xr:uid="{3BA93611-E93A-4F1B-BDF2-E6B351667794}"/>
    <cellStyle name="Normal 8 8 5" xfId="3062" xr:uid="{2F5843D4-B5A3-41CF-85F8-8FE02B8A8CE8}"/>
    <cellStyle name="Normal 8 8 6" xfId="3063" xr:uid="{2722D801-5002-44B5-BA4C-5C3AD3399C09}"/>
    <cellStyle name="Normal 8 9" xfId="3064" xr:uid="{704E339B-1DFC-47AA-899C-567C0609183B}"/>
    <cellStyle name="Normal 8 9 2" xfId="3065" xr:uid="{A174C5DC-E496-40C4-A48C-AD5AC4AA9081}"/>
    <cellStyle name="Normal 8 9 2 2" xfId="3066" xr:uid="{FB13FE66-F8FC-42F3-BC79-2F6CE0CB4AD2}"/>
    <cellStyle name="Normal 8 9 2 2 2" xfId="4385" xr:uid="{41DCE45C-95B3-4EC6-831B-6A47EE0E82A3}"/>
    <cellStyle name="Normal 8 9 2 2 3" xfId="4857" xr:uid="{A1B9CB4F-8F51-4C0F-81A5-EA48480D4DBB}"/>
    <cellStyle name="Normal 8 9 2 3" xfId="3067" xr:uid="{90E786CF-7609-4C2F-839D-1980E0285DD5}"/>
    <cellStyle name="Normal 8 9 2 4" xfId="3068" xr:uid="{704A0391-44E9-44CC-B286-AA044BD59DD0}"/>
    <cellStyle name="Normal 8 9 3" xfId="3069" xr:uid="{55547958-F034-4258-AF74-4F64C76B5C9E}"/>
    <cellStyle name="Normal 8 9 3 2" xfId="5509" xr:uid="{6B92FDE2-DBE2-4430-A85C-372151CBBF43}"/>
    <cellStyle name="Normal 8 9 4" xfId="3070" xr:uid="{B4B8E708-1E0C-41D8-BDBF-F457264187C4}"/>
    <cellStyle name="Normal 8 9 4 2" xfId="4794" xr:uid="{1128596B-77DF-4389-9884-DA14248B1BD8}"/>
    <cellStyle name="Normal 8 9 4 3" xfId="4858" xr:uid="{90F9B1A7-51C7-4D55-8322-306D9241E46B}"/>
    <cellStyle name="Normal 8 9 4 4" xfId="4823" xr:uid="{40832DAD-E187-45BA-BEAD-A0E26B6D38CC}"/>
    <cellStyle name="Normal 8 9 5" xfId="3071" xr:uid="{FAB6677B-58ED-43BE-A928-BAA7BD287DAA}"/>
    <cellStyle name="Normal 9" xfId="77" xr:uid="{DA4D389A-4A3E-496E-858F-BE7100ED9A81}"/>
    <cellStyle name="Normal 9 10" xfId="3072" xr:uid="{E25CBFB3-BAF2-45E9-B31D-AE59B594E84C}"/>
    <cellStyle name="Normal 9 10 2" xfId="3073" xr:uid="{6838DE7E-C389-4D0F-80A5-FB9182734B49}"/>
    <cellStyle name="Normal 9 10 2 2" xfId="3074" xr:uid="{12995322-5196-472A-96C8-42E2F8D11126}"/>
    <cellStyle name="Normal 9 10 2 3" xfId="3075" xr:uid="{0E3C603E-2141-4BA5-818C-BDEC7ECC9795}"/>
    <cellStyle name="Normal 9 10 2 4" xfId="3076" xr:uid="{1E27C9A9-CC06-44DE-95FE-B31AB577EE58}"/>
    <cellStyle name="Normal 9 10 3" xfId="3077" xr:uid="{924C0908-92E6-4809-87C2-1DC8FC5179FC}"/>
    <cellStyle name="Normal 9 10 4" xfId="3078" xr:uid="{81408493-2A80-453B-AEFC-BFB774A0F7BD}"/>
    <cellStyle name="Normal 9 10 5" xfId="3079" xr:uid="{B3C53D09-C7E4-4BD3-87CD-18FC413A0BDB}"/>
    <cellStyle name="Normal 9 11" xfId="3080" xr:uid="{FDC7D59D-B460-47D4-B03C-E4FB4A7F91D2}"/>
    <cellStyle name="Normal 9 11 2" xfId="3081" xr:uid="{BC389462-B5A0-42AE-97A2-3401A9E31D6E}"/>
    <cellStyle name="Normal 9 11 3" xfId="3082" xr:uid="{D7E33297-5281-472E-A880-7A7E3B9E8985}"/>
    <cellStyle name="Normal 9 11 4" xfId="3083" xr:uid="{EC7ECDD7-590D-466B-AE5C-345E6078492E}"/>
    <cellStyle name="Normal 9 12" xfId="3084" xr:uid="{6DF04C67-3E78-4CA9-AA85-9D395FAB220F}"/>
    <cellStyle name="Normal 9 12 2" xfId="3085" xr:uid="{83C8819A-00D5-46EA-80E8-95EFBCA309CD}"/>
    <cellStyle name="Normal 9 12 3" xfId="3086" xr:uid="{295041BE-988B-4F3C-8410-05E6B6A73101}"/>
    <cellStyle name="Normal 9 12 4" xfId="3087" xr:uid="{FD899F8E-002C-455F-8C04-A49CA62F8714}"/>
    <cellStyle name="Normal 9 13" xfId="3088" xr:uid="{0E6F815B-54E0-4280-BA09-11A7F86FE1E5}"/>
    <cellStyle name="Normal 9 13 2" xfId="3089" xr:uid="{CD3A93F2-AC50-41E0-94CE-30BAC3637577}"/>
    <cellStyle name="Normal 9 14" xfId="3090" xr:uid="{C3DF2251-6329-46CC-AAB1-45793A60A88E}"/>
    <cellStyle name="Normal 9 15" xfId="3091" xr:uid="{240605A7-D14F-4052-8A17-954416A29C42}"/>
    <cellStyle name="Normal 9 16" xfId="3092" xr:uid="{22D5C375-AF37-44D4-BFE6-8F69A7F7C824}"/>
    <cellStyle name="Normal 9 17" xfId="7273" xr:uid="{D245CF20-5A2D-4371-9DD3-D2DC3125AC9B}"/>
    <cellStyle name="Normal 9 2" xfId="78" xr:uid="{DFF5AC5F-6F70-4B0F-981B-064CC2F70EF9}"/>
    <cellStyle name="Normal 9 2 2" xfId="3733" xr:uid="{9677747A-3EEB-45DF-9934-431113486381}"/>
    <cellStyle name="Normal 9 2 2 2" xfId="4556" xr:uid="{EDA12D67-720A-4C41-819B-FC2AB0551B08}"/>
    <cellStyle name="Normal 9 2 2 2 2" xfId="5901" xr:uid="{0D2B62B8-7CB6-4444-B415-ABA3478306FC}"/>
    <cellStyle name="Normal 9 2 2 3" xfId="5735" xr:uid="{57791DCE-35F1-478B-8094-8C575AD76ECF}"/>
    <cellStyle name="Normal 9 2 3" xfId="4465" xr:uid="{18B2D157-DF6B-4655-9ABA-F793E51C91AF}"/>
    <cellStyle name="Normal 9 2 3 2" xfId="5624" xr:uid="{9BB05DC9-4E39-4DCC-9533-130FB95F16F6}"/>
    <cellStyle name="Normal 9 2 3 2 2" xfId="5960" xr:uid="{FF5DD3B8-965B-410B-95AC-F84AE30189C7}"/>
    <cellStyle name="Normal 9 2 3 3" xfId="5793" xr:uid="{C74D19B9-6261-4419-A65D-F5CC32109382}"/>
    <cellStyle name="Normal 9 2 4" xfId="5582" xr:uid="{CB269E30-E3B6-48FE-827A-B84D9CCCD4D7}"/>
    <cellStyle name="Normal 9 2 4 2" xfId="5848" xr:uid="{F11D3694-BC53-468F-A73A-46C884CE65CE}"/>
    <cellStyle name="Normal 9 2 5" xfId="5677" xr:uid="{710EF839-4A0C-4671-8DF9-CF8DAD1D4833}"/>
    <cellStyle name="Normal 9 3" xfId="96" xr:uid="{C94E99A7-1A87-4B9B-8D45-3A86EBB88246}"/>
    <cellStyle name="Normal 9 3 10" xfId="3093" xr:uid="{5F2E7131-5212-4DF1-B4B5-9DC73A5E2354}"/>
    <cellStyle name="Normal 9 3 11" xfId="3094" xr:uid="{01AEED38-2DA8-40CC-94B3-662F2740A874}"/>
    <cellStyle name="Normal 9 3 2" xfId="3095" xr:uid="{10227347-0D9F-46B6-98A0-51B0E0037074}"/>
    <cellStyle name="Normal 9 3 2 2" xfId="3096" xr:uid="{F7CFC36B-2F9F-4957-AE44-0FCDD5B38284}"/>
    <cellStyle name="Normal 9 3 2 2 2" xfId="3097" xr:uid="{DFF7F7A4-1198-4265-9E71-92ECD9C15DC8}"/>
    <cellStyle name="Normal 9 3 2 2 2 2" xfId="3098" xr:uid="{89D3DE0B-21FE-4660-975E-12AC523300D9}"/>
    <cellStyle name="Normal 9 3 2 2 2 2 2" xfId="3099" xr:uid="{830F780C-966A-4AB3-87FB-0B73B98B9784}"/>
    <cellStyle name="Normal 9 3 2 2 2 2 2 2" xfId="4190" xr:uid="{9FC9E382-2637-467A-8E7C-6207F8F9FDEB}"/>
    <cellStyle name="Normal 9 3 2 2 2 2 2 2 2" xfId="4191" xr:uid="{40924042-EF03-4809-AFE9-794EA17FC419}"/>
    <cellStyle name="Normal 9 3 2 2 2 2 2 3" xfId="4192" xr:uid="{C10DEA6A-DFE8-4CB4-ACB7-FF00FF82573D}"/>
    <cellStyle name="Normal 9 3 2 2 2 2 2 3 2" xfId="6887" xr:uid="{CBDCC681-07E1-4B94-BAB4-8CA1B552FBF5}"/>
    <cellStyle name="Normal 9 3 2 2 2 2 2 4" xfId="6888" xr:uid="{CC0AFBC5-A084-4FF0-B897-E262EFAC8CD7}"/>
    <cellStyle name="Normal 9 3 2 2 2 2 3" xfId="3100" xr:uid="{284AFE3B-519B-4CE9-897B-43BAC298477D}"/>
    <cellStyle name="Normal 9 3 2 2 2 2 3 2" xfId="4193" xr:uid="{1C98FA9E-541C-4762-9390-946E286BE94A}"/>
    <cellStyle name="Normal 9 3 2 2 2 2 4" xfId="3101" xr:uid="{B7CB8C54-89DC-4980-AF74-82D6B03152EC}"/>
    <cellStyle name="Normal 9 3 2 2 2 2 4 2" xfId="6889" xr:uid="{699FE974-5B9F-4300-ABA9-6E3B356798FC}"/>
    <cellStyle name="Normal 9 3 2 2 2 2 5" xfId="6890" xr:uid="{F32E3A64-E30C-4A25-A83C-ED39FD4F5CEF}"/>
    <cellStyle name="Normal 9 3 2 2 2 3" xfId="3102" xr:uid="{9372888C-F9DA-4419-B9A5-AFA6A34CF400}"/>
    <cellStyle name="Normal 9 3 2 2 2 3 2" xfId="3103" xr:uid="{009AB205-DE1B-4A68-834C-8C1A781DC0D6}"/>
    <cellStyle name="Normal 9 3 2 2 2 3 2 2" xfId="4194" xr:uid="{7105A785-E7D8-4E55-A3F4-23A9498CD246}"/>
    <cellStyle name="Normal 9 3 2 2 2 3 3" xfId="3104" xr:uid="{29EBCB27-76A7-4179-85F4-22D22CACBDAD}"/>
    <cellStyle name="Normal 9 3 2 2 2 3 3 2" xfId="6891" xr:uid="{56FE00B0-0955-46F8-8655-1E7F32B5403F}"/>
    <cellStyle name="Normal 9 3 2 2 2 3 4" xfId="3105" xr:uid="{58376D74-6A6D-4B8C-991A-784BCF38CEB7}"/>
    <cellStyle name="Normal 9 3 2 2 2 4" xfId="3106" xr:uid="{A164E677-F76B-49CA-AFC9-5FE8644A49DD}"/>
    <cellStyle name="Normal 9 3 2 2 2 4 2" xfId="4195" xr:uid="{3794A905-F54F-43F9-8588-959A3BF55057}"/>
    <cellStyle name="Normal 9 3 2 2 2 5" xfId="3107" xr:uid="{8EA7641E-6E23-4D75-831E-50BA720BD680}"/>
    <cellStyle name="Normal 9 3 2 2 2 5 2" xfId="6892" xr:uid="{975AC4E4-B6F1-4F9B-AD97-CE008A01ADDC}"/>
    <cellStyle name="Normal 9 3 2 2 2 6" xfId="3108" xr:uid="{7B3B7C7C-C916-4C80-9E4D-E9A5D7FE51C1}"/>
    <cellStyle name="Normal 9 3 2 2 3" xfId="3109" xr:uid="{F8A7C09F-0EBA-4916-8AD0-D6FCE0FD2C4E}"/>
    <cellStyle name="Normal 9 3 2 2 3 2" xfId="3110" xr:uid="{2E522BF2-3C60-43EE-AC09-F8A1F81E02EA}"/>
    <cellStyle name="Normal 9 3 2 2 3 2 2" xfId="3111" xr:uid="{79ACF7D7-0747-4492-9AD3-89173225AADB}"/>
    <cellStyle name="Normal 9 3 2 2 3 2 2 2" xfId="4196" xr:uid="{CE1C7AC9-742D-49B6-8094-C23B9855769E}"/>
    <cellStyle name="Normal 9 3 2 2 3 2 2 2 2" xfId="4197" xr:uid="{9187B934-A96D-44FB-B20B-715CA8E15991}"/>
    <cellStyle name="Normal 9 3 2 2 3 2 2 3" xfId="4198" xr:uid="{AA1C1AD8-051A-4481-904F-D32C2D57A9C9}"/>
    <cellStyle name="Normal 9 3 2 2 3 2 2 3 2" xfId="6893" xr:uid="{3940E085-C901-4B5F-82AA-ADEBC5FD9457}"/>
    <cellStyle name="Normal 9 3 2 2 3 2 2 4" xfId="6894" xr:uid="{17B92DAC-841E-47A3-A42B-7FB5433867A3}"/>
    <cellStyle name="Normal 9 3 2 2 3 2 3" xfId="3112" xr:uid="{CB9C3DA4-F986-47DF-B89B-B3C5CBB2F54C}"/>
    <cellStyle name="Normal 9 3 2 2 3 2 3 2" xfId="4199" xr:uid="{182BCBB1-48DA-4795-B668-94AA298AD36D}"/>
    <cellStyle name="Normal 9 3 2 2 3 2 4" xfId="3113" xr:uid="{680326F7-F1D7-4C65-AC56-05B51F68C25A}"/>
    <cellStyle name="Normal 9 3 2 2 3 2 4 2" xfId="6895" xr:uid="{9C7FA2B5-67C4-4143-9E4B-7A7DE5005A0B}"/>
    <cellStyle name="Normal 9 3 2 2 3 2 5" xfId="6896" xr:uid="{4109FCE4-0FF1-4A45-8E3B-F252B6BDA9B6}"/>
    <cellStyle name="Normal 9 3 2 2 3 3" xfId="3114" xr:uid="{C94097DA-373B-46EA-9C96-2F775D525E13}"/>
    <cellStyle name="Normal 9 3 2 2 3 3 2" xfId="4200" xr:uid="{3DACD5BC-831D-45D9-9B69-2A8AF2E6796F}"/>
    <cellStyle name="Normal 9 3 2 2 3 3 2 2" xfId="4201" xr:uid="{06077096-1392-4C0E-B9B4-176FAA4734F8}"/>
    <cellStyle name="Normal 9 3 2 2 3 3 3" xfId="4202" xr:uid="{B19A4952-4FD5-46EC-BB6B-92F32E5036B7}"/>
    <cellStyle name="Normal 9 3 2 2 3 3 3 2" xfId="6897" xr:uid="{61519C97-14B8-400D-AA00-49603D88B3CD}"/>
    <cellStyle name="Normal 9 3 2 2 3 3 4" xfId="6898" xr:uid="{27DA15F9-BA83-4FE9-A3F3-E7201C9DD7F9}"/>
    <cellStyle name="Normal 9 3 2 2 3 4" xfId="3115" xr:uid="{C601EE06-1B4F-4ABC-81B8-CEDC3AB2C4E6}"/>
    <cellStyle name="Normal 9 3 2 2 3 4 2" xfId="4203" xr:uid="{61ACC3E1-B370-4CDA-9143-376EB0BABC0E}"/>
    <cellStyle name="Normal 9 3 2 2 3 5" xfId="3116" xr:uid="{09BAC90D-8B9C-4DB1-AC8D-48AF2C278F5A}"/>
    <cellStyle name="Normal 9 3 2 2 3 5 2" xfId="6899" xr:uid="{EE6D8BD5-DFE9-4B24-9E33-BA0ADB253290}"/>
    <cellStyle name="Normal 9 3 2 2 3 6" xfId="6900" xr:uid="{229DEED1-2120-4FCF-9850-9C3D2E81E369}"/>
    <cellStyle name="Normal 9 3 2 2 4" xfId="3117" xr:uid="{4AA1F619-FD10-4E6B-9623-D7DD1D0189D9}"/>
    <cellStyle name="Normal 9 3 2 2 4 2" xfId="3118" xr:uid="{4B82E667-B968-4E2E-850E-42057CC9446A}"/>
    <cellStyle name="Normal 9 3 2 2 4 2 2" xfId="4204" xr:uid="{1F29725A-C972-4DC7-8B01-D569B36C0B77}"/>
    <cellStyle name="Normal 9 3 2 2 4 2 2 2" xfId="4205" xr:uid="{E48AFD11-E36B-4569-9206-3B65A4F20F3F}"/>
    <cellStyle name="Normal 9 3 2 2 4 2 3" xfId="4206" xr:uid="{41F7D8C0-E9CD-4661-A626-637BCF673B28}"/>
    <cellStyle name="Normal 9 3 2 2 4 2 3 2" xfId="6901" xr:uid="{ECD09D49-72FA-4B10-8E86-D581E93977A4}"/>
    <cellStyle name="Normal 9 3 2 2 4 2 4" xfId="6902" xr:uid="{2E8E2061-7454-43C3-93FE-B58AD2B95507}"/>
    <cellStyle name="Normal 9 3 2 2 4 3" xfId="3119" xr:uid="{620C4D0F-C22E-4776-B474-93CD70A7090B}"/>
    <cellStyle name="Normal 9 3 2 2 4 3 2" xfId="4207" xr:uid="{D56BC500-A158-41A8-A3B5-F9515DFD6208}"/>
    <cellStyle name="Normal 9 3 2 2 4 4" xfId="3120" xr:uid="{8941FAC4-BC4B-40C6-B72B-3AD958F87421}"/>
    <cellStyle name="Normal 9 3 2 2 4 4 2" xfId="6903" xr:uid="{0AE176EE-8B7B-4EDD-A2AC-E6AD7C81FB7D}"/>
    <cellStyle name="Normal 9 3 2 2 4 5" xfId="6904" xr:uid="{D60BE60C-73D9-43D6-B547-2B09103E5D86}"/>
    <cellStyle name="Normal 9 3 2 2 5" xfId="3121" xr:uid="{EDD9EBB4-FE20-437E-BB97-34D2F4684430}"/>
    <cellStyle name="Normal 9 3 2 2 5 2" xfId="3122" xr:uid="{4001114D-0029-45AB-B255-0C67E217EBBD}"/>
    <cellStyle name="Normal 9 3 2 2 5 2 2" xfId="4208" xr:uid="{497A4958-864E-4EAB-B7F8-AB0BC216F8BA}"/>
    <cellStyle name="Normal 9 3 2 2 5 3" xfId="3123" xr:uid="{055ED28A-03F3-4D7B-B6BC-EF9B4E6D4C35}"/>
    <cellStyle name="Normal 9 3 2 2 5 3 2" xfId="6905" xr:uid="{AF03A995-20B1-443A-B275-54CA60F678C7}"/>
    <cellStyle name="Normal 9 3 2 2 5 4" xfId="3124" xr:uid="{A46EEB28-5DD2-47A9-B5B6-CC2A84A33156}"/>
    <cellStyle name="Normal 9 3 2 2 6" xfId="3125" xr:uid="{D790BC34-074B-4649-9782-078F65C82DA7}"/>
    <cellStyle name="Normal 9 3 2 2 6 2" xfId="4209" xr:uid="{186B6D8D-2AEA-44D8-8FF2-EAA8908C7BD8}"/>
    <cellStyle name="Normal 9 3 2 2 7" xfId="3126" xr:uid="{AE2C2719-06AA-43D5-8A2F-EDB6FE9066E6}"/>
    <cellStyle name="Normal 9 3 2 2 7 2" xfId="6906" xr:uid="{3EC2880F-92E9-4612-B968-BD40CA168D24}"/>
    <cellStyle name="Normal 9 3 2 2 8" xfId="3127" xr:uid="{B81017C7-091E-468A-A250-ECEA79BAD69C}"/>
    <cellStyle name="Normal 9 3 2 3" xfId="3128" xr:uid="{F1548474-91C0-4A5A-A796-E80B03B106D3}"/>
    <cellStyle name="Normal 9 3 2 3 2" xfId="3129" xr:uid="{139F91AB-6D2A-479A-8D3E-984FC8A7718D}"/>
    <cellStyle name="Normal 9 3 2 3 2 2" xfId="3130" xr:uid="{EA92C1BD-EFBA-431D-89BF-C74D1740730E}"/>
    <cellStyle name="Normal 9 3 2 3 2 2 2" xfId="4210" xr:uid="{08449405-9C09-473E-A325-53117FFDC8B4}"/>
    <cellStyle name="Normal 9 3 2 3 2 2 2 2" xfId="4211" xr:uid="{25EEA050-48F0-4340-91C6-5F6B2FB1A38D}"/>
    <cellStyle name="Normal 9 3 2 3 2 2 3" xfId="4212" xr:uid="{3D421106-7C1A-4F92-A0A7-3236A04CBFC9}"/>
    <cellStyle name="Normal 9 3 2 3 2 2 3 2" xfId="6907" xr:uid="{074788F2-61D6-4057-AAEF-263947A6B003}"/>
    <cellStyle name="Normal 9 3 2 3 2 2 4" xfId="6908" xr:uid="{27DE697B-6542-4CA5-84E1-41D53D52806D}"/>
    <cellStyle name="Normal 9 3 2 3 2 3" xfId="3131" xr:uid="{F2427F25-8CAC-4403-8689-5B5D19C2C812}"/>
    <cellStyle name="Normal 9 3 2 3 2 3 2" xfId="4213" xr:uid="{8464580F-174B-4355-B82A-AE8560AD856A}"/>
    <cellStyle name="Normal 9 3 2 3 2 4" xfId="3132" xr:uid="{B05213D3-245E-4961-983B-BC5C5FD183C5}"/>
    <cellStyle name="Normal 9 3 2 3 2 4 2" xfId="6909" xr:uid="{95520F4F-0D5D-43AD-9879-8C4B73E8C125}"/>
    <cellStyle name="Normal 9 3 2 3 2 5" xfId="6910" xr:uid="{2B6CE972-9A68-4374-AA9C-8FD8B146D6BA}"/>
    <cellStyle name="Normal 9 3 2 3 3" xfId="3133" xr:uid="{45CD4B36-B245-448F-8D5D-CEA49385FFB4}"/>
    <cellStyle name="Normal 9 3 2 3 3 2" xfId="3134" xr:uid="{081AC1F5-E1BF-4897-8871-A0D34E514F4D}"/>
    <cellStyle name="Normal 9 3 2 3 3 2 2" xfId="4214" xr:uid="{24407BD4-FA0E-4668-9C65-95958CC52DAD}"/>
    <cellStyle name="Normal 9 3 2 3 3 3" xfId="3135" xr:uid="{D6EB3017-F5FA-4796-94D7-3323B47C5B99}"/>
    <cellStyle name="Normal 9 3 2 3 3 3 2" xfId="6911" xr:uid="{FF086638-F774-4ACA-AE80-ABB019C6C483}"/>
    <cellStyle name="Normal 9 3 2 3 3 4" xfId="3136" xr:uid="{CB57B9BE-07A1-41D5-91EE-359E83A65BF5}"/>
    <cellStyle name="Normal 9 3 2 3 4" xfId="3137" xr:uid="{D9A04DDD-A518-48B1-88FC-EF965812FCBB}"/>
    <cellStyle name="Normal 9 3 2 3 4 2" xfId="4215" xr:uid="{6555D0CF-ACC5-4838-AFDA-98F3D86C53E4}"/>
    <cellStyle name="Normal 9 3 2 3 5" xfId="3138" xr:uid="{4CCAA4BC-72AE-4EA2-8F0C-46B626D825C1}"/>
    <cellStyle name="Normal 9 3 2 3 5 2" xfId="6912" xr:uid="{3091DDF6-59CC-4329-95BE-88EDB4F31B7D}"/>
    <cellStyle name="Normal 9 3 2 3 6" xfId="3139" xr:uid="{DFD2500D-149C-4CDE-BBA8-08AAA4594705}"/>
    <cellStyle name="Normal 9 3 2 4" xfId="3140" xr:uid="{FCE53FD8-6B17-4FB0-9FF8-1DB66FE29C49}"/>
    <cellStyle name="Normal 9 3 2 4 2" xfId="3141" xr:uid="{9F12518D-A922-4FBB-A344-14707C7AA66F}"/>
    <cellStyle name="Normal 9 3 2 4 2 2" xfId="3142" xr:uid="{7B06BAC2-6E21-4E99-A84F-7FDC4C02FB6F}"/>
    <cellStyle name="Normal 9 3 2 4 2 2 2" xfId="4216" xr:uid="{2415BD8C-C920-4EF3-AB17-4B14005F21D4}"/>
    <cellStyle name="Normal 9 3 2 4 2 2 2 2" xfId="4217" xr:uid="{413C2103-D47C-45F3-8CB6-8D61D113B723}"/>
    <cellStyle name="Normal 9 3 2 4 2 2 3" xfId="4218" xr:uid="{940E190A-B158-4841-8AA5-6F3CE8C96716}"/>
    <cellStyle name="Normal 9 3 2 4 2 2 3 2" xfId="6913" xr:uid="{1A6268D0-3BC0-4699-BB1B-9F327822CC5D}"/>
    <cellStyle name="Normal 9 3 2 4 2 2 4" xfId="6914" xr:uid="{A7FCB9CE-AC6B-4571-A1D5-FA03FB4C19C2}"/>
    <cellStyle name="Normal 9 3 2 4 2 3" xfId="3143" xr:uid="{98A08A4A-D89A-447E-82A6-B99E26CAD3A3}"/>
    <cellStyle name="Normal 9 3 2 4 2 3 2" xfId="4219" xr:uid="{E2D7ACAF-58C0-4807-B6FD-CB8C2FE164DB}"/>
    <cellStyle name="Normal 9 3 2 4 2 4" xfId="3144" xr:uid="{17E19113-B57E-4305-AE0F-FDB7DC9D66C4}"/>
    <cellStyle name="Normal 9 3 2 4 2 4 2" xfId="6915" xr:uid="{DA4F6F19-AA6B-402A-80C5-C0271B02588B}"/>
    <cellStyle name="Normal 9 3 2 4 2 5" xfId="6916" xr:uid="{31E7EABC-D224-4ADA-A6C5-B37E20B95769}"/>
    <cellStyle name="Normal 9 3 2 4 3" xfId="3145" xr:uid="{74BF255E-D681-4743-8E8B-DBB4F267D44B}"/>
    <cellStyle name="Normal 9 3 2 4 3 2" xfId="4220" xr:uid="{4E038BCF-0642-413C-A790-BC09B5FE472D}"/>
    <cellStyle name="Normal 9 3 2 4 3 2 2" xfId="4221" xr:uid="{643E54E9-A196-4CEE-B27D-DE64AA4DD08D}"/>
    <cellStyle name="Normal 9 3 2 4 3 3" xfId="4222" xr:uid="{40B43347-2E68-4F18-A4B1-F9DB48CE7573}"/>
    <cellStyle name="Normal 9 3 2 4 3 3 2" xfId="6917" xr:uid="{D6708B14-1251-41C7-B365-3119E50FBF23}"/>
    <cellStyle name="Normal 9 3 2 4 3 4" xfId="6918" xr:uid="{04D3A3C0-921B-4E6A-BE6A-2A6E3B96CBD9}"/>
    <cellStyle name="Normal 9 3 2 4 4" xfId="3146" xr:uid="{DC6BF59C-52A0-4C50-9581-BC69BA3CE431}"/>
    <cellStyle name="Normal 9 3 2 4 4 2" xfId="4223" xr:uid="{365BFFC9-1784-4938-BF9F-6D393A238187}"/>
    <cellStyle name="Normal 9 3 2 4 5" xfId="3147" xr:uid="{84C6044D-F67F-47D5-8DFD-E7E110900C4E}"/>
    <cellStyle name="Normal 9 3 2 4 5 2" xfId="6919" xr:uid="{F18DF008-44E0-4B7A-9FF9-DF182573F7B6}"/>
    <cellStyle name="Normal 9 3 2 4 6" xfId="6920" xr:uid="{4FEEB5CF-2D9E-405F-A70C-E8F23A944767}"/>
    <cellStyle name="Normal 9 3 2 5" xfId="3148" xr:uid="{B0EAD966-F43C-4502-9947-995019CCB043}"/>
    <cellStyle name="Normal 9 3 2 5 2" xfId="3149" xr:uid="{F5A44EB3-BFA5-45C4-B701-BC64888F75AD}"/>
    <cellStyle name="Normal 9 3 2 5 2 2" xfId="4224" xr:uid="{CDBCBF4D-1356-4891-8110-1F4551B7E7C5}"/>
    <cellStyle name="Normal 9 3 2 5 2 2 2" xfId="4225" xr:uid="{41BA7722-19C7-4E51-9424-ADBBB763C0E9}"/>
    <cellStyle name="Normal 9 3 2 5 2 3" xfId="4226" xr:uid="{4548B5B3-022B-4952-B413-9B6EEE395F26}"/>
    <cellStyle name="Normal 9 3 2 5 2 3 2" xfId="6921" xr:uid="{DDBB5F47-A8D2-4C8C-9C40-05ECE44506C8}"/>
    <cellStyle name="Normal 9 3 2 5 2 4" xfId="6922" xr:uid="{8AB5C1F2-04AE-4237-A33F-4E5CFB379E1A}"/>
    <cellStyle name="Normal 9 3 2 5 3" xfId="3150" xr:uid="{06AF3DFD-19E0-4936-B43D-CA457157298E}"/>
    <cellStyle name="Normal 9 3 2 5 3 2" xfId="4227" xr:uid="{A8367279-18E3-417A-B571-D03BB3506C85}"/>
    <cellStyle name="Normal 9 3 2 5 4" xfId="3151" xr:uid="{EAC6816A-E173-4E02-AB3A-6176950B871A}"/>
    <cellStyle name="Normal 9 3 2 5 4 2" xfId="6923" xr:uid="{FCAFF39F-A9F0-471C-B4B1-FC679345C7B7}"/>
    <cellStyle name="Normal 9 3 2 5 5" xfId="6924" xr:uid="{12C0DF39-FCDF-4B39-8514-D016C803AF78}"/>
    <cellStyle name="Normal 9 3 2 6" xfId="3152" xr:uid="{19C0DF6E-8E29-4FB7-97DA-2A47E5553CBC}"/>
    <cellStyle name="Normal 9 3 2 6 2" xfId="3153" xr:uid="{5F573B47-320D-4A23-925C-09EB5C190E03}"/>
    <cellStyle name="Normal 9 3 2 6 2 2" xfId="4228" xr:uid="{B7CD4BD0-0637-46DB-9644-D2C0324A0B07}"/>
    <cellStyle name="Normal 9 3 2 6 3" xfId="3154" xr:uid="{F039F25A-23E1-4908-A5EF-314D3875D754}"/>
    <cellStyle name="Normal 9 3 2 6 3 2" xfId="6925" xr:uid="{8533D6C0-4F34-4421-9DE4-4D775527A97C}"/>
    <cellStyle name="Normal 9 3 2 6 4" xfId="3155" xr:uid="{92AEDF0C-15B7-46CD-826E-2FC4C98A96CD}"/>
    <cellStyle name="Normal 9 3 2 7" xfId="3156" xr:uid="{889BC1B4-3E85-42C0-8462-D3DB0C20341D}"/>
    <cellStyle name="Normal 9 3 2 7 2" xfId="4229" xr:uid="{9A8E66F7-7836-43D5-A419-C9CEAB7EAAD1}"/>
    <cellStyle name="Normal 9 3 2 8" xfId="3157" xr:uid="{3C049E0A-57C9-46E6-A479-1C269D347DD6}"/>
    <cellStyle name="Normal 9 3 2 8 2" xfId="6926" xr:uid="{BC66CF1C-DB63-4501-AE67-9FBB12829365}"/>
    <cellStyle name="Normal 9 3 2 9" xfId="3158" xr:uid="{D89D3126-E351-4170-9B1B-1B67047AFF70}"/>
    <cellStyle name="Normal 9 3 3" xfId="3159" xr:uid="{050DD55E-2E99-4273-9FB5-355EC70D70B6}"/>
    <cellStyle name="Normal 9 3 3 2" xfId="3160" xr:uid="{EB1FF5AE-083F-4268-9FDD-CE2F7C71FE5F}"/>
    <cellStyle name="Normal 9 3 3 2 2" xfId="3161" xr:uid="{EEF48B67-9448-4E8D-939D-057973BDD3A9}"/>
    <cellStyle name="Normal 9 3 3 2 2 2" xfId="3162" xr:uid="{48965040-18CA-4FC0-9631-4EC804C99894}"/>
    <cellStyle name="Normal 9 3 3 2 2 2 2" xfId="4230" xr:uid="{32AB9EE4-D1FE-4E8D-B9E7-50828CCAEC19}"/>
    <cellStyle name="Normal 9 3 3 2 2 2 2 2" xfId="4231" xr:uid="{4A369B77-45AB-4702-8991-91CFDAD0D39D}"/>
    <cellStyle name="Normal 9 3 3 2 2 2 3" xfId="4232" xr:uid="{8622FB7B-D01B-4799-93BD-742040634C85}"/>
    <cellStyle name="Normal 9 3 3 2 2 2 3 2" xfId="6927" xr:uid="{13C41F3D-3534-4F75-A108-07A7B92017FC}"/>
    <cellStyle name="Normal 9 3 3 2 2 2 4" xfId="6928" xr:uid="{1012A360-1618-412B-B4E5-EE89CE39264A}"/>
    <cellStyle name="Normal 9 3 3 2 2 3" xfId="3163" xr:uid="{AC8DA95E-6B0E-4A45-A282-12013D55D355}"/>
    <cellStyle name="Normal 9 3 3 2 2 3 2" xfId="4233" xr:uid="{DBCD33FB-0D4E-46AF-A229-F3C27AC33BDA}"/>
    <cellStyle name="Normal 9 3 3 2 2 4" xfId="3164" xr:uid="{3C3D45F9-78C9-4A0B-8DD0-DEB6E866AA9D}"/>
    <cellStyle name="Normal 9 3 3 2 2 4 2" xfId="6929" xr:uid="{412222E5-D12C-4C60-9D79-AC807FF9F5BE}"/>
    <cellStyle name="Normal 9 3 3 2 2 5" xfId="6930" xr:uid="{8D95F7E2-F82F-4029-86FF-2E00BFB6BB3F}"/>
    <cellStyle name="Normal 9 3 3 2 3" xfId="3165" xr:uid="{A307DC76-96AA-43AD-8036-22D3E1F488B4}"/>
    <cellStyle name="Normal 9 3 3 2 3 2" xfId="3166" xr:uid="{199A2C1A-98C6-4AFE-BF22-0F21B2103EC1}"/>
    <cellStyle name="Normal 9 3 3 2 3 2 2" xfId="4234" xr:uid="{3F9621C0-DCD3-4D9A-8993-BD3660F6D5FC}"/>
    <cellStyle name="Normal 9 3 3 2 3 3" xfId="3167" xr:uid="{8ED3938A-D7EE-422E-9B12-939614D99F38}"/>
    <cellStyle name="Normal 9 3 3 2 3 3 2" xfId="6931" xr:uid="{B17AD934-FD93-4722-989D-D0C72011A128}"/>
    <cellStyle name="Normal 9 3 3 2 3 4" xfId="3168" xr:uid="{13535F51-8BD9-49AC-B1E1-EE31089CF14E}"/>
    <cellStyle name="Normal 9 3 3 2 4" xfId="3169" xr:uid="{ADCE11D2-2A91-4EFA-8761-128C21DEBFEB}"/>
    <cellStyle name="Normal 9 3 3 2 4 2" xfId="4235" xr:uid="{C89AB84F-9A3C-4C87-A941-E60EC44A7676}"/>
    <cellStyle name="Normal 9 3 3 2 5" xfId="3170" xr:uid="{BB140D09-5648-419E-B420-8D879B45A57E}"/>
    <cellStyle name="Normal 9 3 3 2 5 2" xfId="6932" xr:uid="{6DAC4A35-FA72-4E0A-BC63-6D8063FCB5FA}"/>
    <cellStyle name="Normal 9 3 3 2 6" xfId="3171" xr:uid="{A606A4DC-CAF8-41EF-909B-2A1423093100}"/>
    <cellStyle name="Normal 9 3 3 3" xfId="3172" xr:uid="{8D17B933-A625-4D45-9A18-A17CF7CF1DED}"/>
    <cellStyle name="Normal 9 3 3 3 2" xfId="3173" xr:uid="{DBBDFE5A-FDF5-4222-A8B3-2498CCD672BD}"/>
    <cellStyle name="Normal 9 3 3 3 2 2" xfId="3174" xr:uid="{22C28C54-A8C6-48AB-8230-BF5874FA0DDF}"/>
    <cellStyle name="Normal 9 3 3 3 2 2 2" xfId="4236" xr:uid="{40AF7725-5C31-4D37-B6FE-73E5DDEE8D47}"/>
    <cellStyle name="Normal 9 3 3 3 2 2 2 2" xfId="4237" xr:uid="{0FEA4E5C-6427-4B07-844A-84FF62A86108}"/>
    <cellStyle name="Normal 9 3 3 3 2 2 2 2 2" xfId="4933" xr:uid="{D4C6731C-3A99-45CF-BFB2-B0AD348C084B}"/>
    <cellStyle name="Normal 9 3 3 3 2 2 3" xfId="4238" xr:uid="{0C989E7E-1B40-41C2-B3EA-1D0402338C4F}"/>
    <cellStyle name="Normal 9 3 3 3 2 2 3 2" xfId="4934" xr:uid="{2EFEFF92-2188-40CA-951D-5FDCD9C7D85D}"/>
    <cellStyle name="Normal 9 3 3 3 2 2 3 2 2" xfId="6933" xr:uid="{BCF96A09-C531-462B-B44D-64D9D21DA24A}"/>
    <cellStyle name="Normal 9 3 3 3 2 2 4" xfId="6934" xr:uid="{2C3B702D-3B20-4E38-A6E0-F3FE6508D682}"/>
    <cellStyle name="Normal 9 3 3 3 2 3" xfId="3175" xr:uid="{22CC78DC-5F69-4508-A2B0-A9DE2407DC0C}"/>
    <cellStyle name="Normal 9 3 3 3 2 3 2" xfId="4239" xr:uid="{CF9570B8-A72D-4EC7-9799-9D082B3C3983}"/>
    <cellStyle name="Normal 9 3 3 3 2 3 2 2" xfId="4936" xr:uid="{CA4BE890-8477-42FB-A084-3D8EB9C72D47}"/>
    <cellStyle name="Normal 9 3 3 3 2 3 3" xfId="4935" xr:uid="{F7C3B7C7-38EE-4537-81A8-0E975F16C031}"/>
    <cellStyle name="Normal 9 3 3 3 2 4" xfId="3176" xr:uid="{246F9CFF-A42D-4D03-A658-1110ED38AA46}"/>
    <cellStyle name="Normal 9 3 3 3 2 4 2" xfId="4937" xr:uid="{3314B01F-599B-40A2-82FA-ABA6B4347C02}"/>
    <cellStyle name="Normal 9 3 3 3 2 4 2 2" xfId="6935" xr:uid="{1E866987-321C-4381-97A8-9C3AC8070AB7}"/>
    <cellStyle name="Normal 9 3 3 3 2 5" xfId="6936" xr:uid="{601DD3E4-296C-4007-85BE-D9D1FAA827BA}"/>
    <cellStyle name="Normal 9 3 3 3 3" xfId="3177" xr:uid="{A4C8D630-2062-42A2-998A-D78DF62DBD54}"/>
    <cellStyle name="Normal 9 3 3 3 3 2" xfId="4240" xr:uid="{0A02179F-5C3A-447E-867F-B675C8EEC754}"/>
    <cellStyle name="Normal 9 3 3 3 3 2 2" xfId="4241" xr:uid="{DD1B7E89-31AF-447A-B4D7-4C24C8EDB5BD}"/>
    <cellStyle name="Normal 9 3 3 3 3 2 2 2" xfId="4940" xr:uid="{740C4C9F-1D40-4712-9E43-B076D687A34C}"/>
    <cellStyle name="Normal 9 3 3 3 3 2 3" xfId="4939" xr:uid="{16076E8C-49CE-45DD-BCD8-A97BE1E6BB29}"/>
    <cellStyle name="Normal 9 3 3 3 3 3" xfId="4242" xr:uid="{13E07517-818A-485B-9F70-F1C0B7C98AB5}"/>
    <cellStyle name="Normal 9 3 3 3 3 3 2" xfId="4941" xr:uid="{30729B21-0706-4718-BE01-35DC71FDA5AD}"/>
    <cellStyle name="Normal 9 3 3 3 3 3 2 2" xfId="6937" xr:uid="{8E02F5FE-0714-4B23-8F08-8492660BB618}"/>
    <cellStyle name="Normal 9 3 3 3 3 4" xfId="4938" xr:uid="{3371C6F0-8F9F-4A36-83E9-7489F63C83A8}"/>
    <cellStyle name="Normal 9 3 3 3 3 4 2" xfId="6938" xr:uid="{C2FCBE1E-F323-4DF3-9E6A-00F2FB549233}"/>
    <cellStyle name="Normal 9 3 3 3 4" xfId="3178" xr:uid="{F45B357F-A18D-4461-B188-3D8DD7FB3A47}"/>
    <cellStyle name="Normal 9 3 3 3 4 2" xfId="4243" xr:uid="{4260B7E3-7610-4734-8EF5-F884FE57F3AB}"/>
    <cellStyle name="Normal 9 3 3 3 4 2 2" xfId="4943" xr:uid="{2AFD15B8-B150-4F2B-B177-63B0A1BF1401}"/>
    <cellStyle name="Normal 9 3 3 3 4 3" xfId="4942" xr:uid="{B5ED39CA-CC44-4C37-9AD0-01DA38653754}"/>
    <cellStyle name="Normal 9 3 3 3 5" xfId="3179" xr:uid="{B385060F-0BC4-4044-B6AA-F287BDCF4FA0}"/>
    <cellStyle name="Normal 9 3 3 3 5 2" xfId="4944" xr:uid="{46C63A57-C2FD-4423-892D-47F591CA706D}"/>
    <cellStyle name="Normal 9 3 3 3 5 2 2" xfId="6939" xr:uid="{B94014FB-32F9-4070-ACB8-72BC4E18D2CB}"/>
    <cellStyle name="Normal 9 3 3 3 6" xfId="6940" xr:uid="{C30E8826-5AFB-447F-8BD6-5CD138350A1C}"/>
    <cellStyle name="Normal 9 3 3 4" xfId="3180" xr:uid="{F43BCDE3-1837-4CA7-A405-92201EA5B5EC}"/>
    <cellStyle name="Normal 9 3 3 4 2" xfId="3181" xr:uid="{5336C586-5E35-4410-8E1F-EB4F8E895D28}"/>
    <cellStyle name="Normal 9 3 3 4 2 2" xfId="4244" xr:uid="{5D943D9A-4ED4-48E6-9314-39B4EE878724}"/>
    <cellStyle name="Normal 9 3 3 4 2 2 2" xfId="4245" xr:uid="{7D6A2C85-6AC9-4CAA-B6F9-963189730A49}"/>
    <cellStyle name="Normal 9 3 3 4 2 2 2 2" xfId="4948" xr:uid="{43E36C36-33D6-4019-86E6-2F681993998C}"/>
    <cellStyle name="Normal 9 3 3 4 2 2 3" xfId="4947" xr:uid="{AC2F6BEF-0F96-4554-983C-6A5D1885D2E1}"/>
    <cellStyle name="Normal 9 3 3 4 2 3" xfId="4246" xr:uid="{834A0B6C-A3D5-47A8-A00C-04D8FD5D2D87}"/>
    <cellStyle name="Normal 9 3 3 4 2 3 2" xfId="4949" xr:uid="{EEE800F7-F0B4-480B-A554-B71404F9892B}"/>
    <cellStyle name="Normal 9 3 3 4 2 3 2 2" xfId="6941" xr:uid="{2CEFDD07-B029-4243-A739-BAFB6381496F}"/>
    <cellStyle name="Normal 9 3 3 4 2 4" xfId="4946" xr:uid="{D2BB24C8-F44F-4AC8-A9E1-2D474EBED17E}"/>
    <cellStyle name="Normal 9 3 3 4 2 4 2" xfId="6942" xr:uid="{D860160D-1796-463B-9883-D43546C9B7A8}"/>
    <cellStyle name="Normal 9 3 3 4 3" xfId="3182" xr:uid="{D8405DD8-80FD-4BDF-888D-8851DA9E0C12}"/>
    <cellStyle name="Normal 9 3 3 4 3 2" xfId="4247" xr:uid="{172E2AEC-98D4-45D6-AB0D-6DA24A21F5FC}"/>
    <cellStyle name="Normal 9 3 3 4 3 2 2" xfId="4951" xr:uid="{992E3287-B43B-4B2E-B540-455803FE6889}"/>
    <cellStyle name="Normal 9 3 3 4 3 3" xfId="4950" xr:uid="{6126126D-D72D-4B44-A96A-AC9975722297}"/>
    <cellStyle name="Normal 9 3 3 4 4" xfId="3183" xr:uid="{E8C09C4D-6F57-444C-8DD7-DCFD2166C032}"/>
    <cellStyle name="Normal 9 3 3 4 4 2" xfId="4952" xr:uid="{CC7F5FA3-7E94-4F44-94F4-C29AC27075C3}"/>
    <cellStyle name="Normal 9 3 3 4 4 2 2" xfId="6943" xr:uid="{D91B24A0-0653-4F4A-9722-175AACEE763C}"/>
    <cellStyle name="Normal 9 3 3 4 5" xfId="4945" xr:uid="{DD80C855-E5E7-49E8-9A98-6E8822ABFF3A}"/>
    <cellStyle name="Normal 9 3 3 4 5 2" xfId="6944" xr:uid="{708D14E4-9972-475D-83E0-F997B7E664B8}"/>
    <cellStyle name="Normal 9 3 3 5" xfId="3184" xr:uid="{7FDE2E4C-A035-4899-8B83-EA9689C6DF09}"/>
    <cellStyle name="Normal 9 3 3 5 2" xfId="3185" xr:uid="{AE2FFF55-4FB1-49BA-BD76-D458922F27AF}"/>
    <cellStyle name="Normal 9 3 3 5 2 2" xfId="4248" xr:uid="{A3F23294-FDB7-41A5-B2D2-1202990CF64F}"/>
    <cellStyle name="Normal 9 3 3 5 2 2 2" xfId="4955" xr:uid="{E3F6AF4D-2A2E-4EA6-866F-6FE62E3E879D}"/>
    <cellStyle name="Normal 9 3 3 5 2 3" xfId="4954" xr:uid="{969BAC07-2575-4223-ABD5-218F2A71EAB7}"/>
    <cellStyle name="Normal 9 3 3 5 3" xfId="3186" xr:uid="{BF751932-2E99-42C1-B0B9-3CC1194E73ED}"/>
    <cellStyle name="Normal 9 3 3 5 3 2" xfId="4956" xr:uid="{20E82487-8BFB-481F-BD20-1F0CA167EE33}"/>
    <cellStyle name="Normal 9 3 3 5 3 2 2" xfId="6945" xr:uid="{7F755768-74F3-4A74-A5B5-7F22CB8AF9D4}"/>
    <cellStyle name="Normal 9 3 3 5 4" xfId="3187" xr:uid="{097C885C-5E01-4EFE-8BD5-ADCC40C00DE6}"/>
    <cellStyle name="Normal 9 3 3 5 4 2" xfId="4957" xr:uid="{F0B8CCFB-E07C-465B-9052-F7317FC67C03}"/>
    <cellStyle name="Normal 9 3 3 5 5" xfId="4953" xr:uid="{15664953-9D27-4508-ACA9-5D53D84E5146}"/>
    <cellStyle name="Normal 9 3 3 6" xfId="3188" xr:uid="{D3C45616-E73F-4AA6-A870-14BC97B6C644}"/>
    <cellStyle name="Normal 9 3 3 6 2" xfId="4249" xr:uid="{5898293F-91F9-4993-A6AE-0A07C0FC5C56}"/>
    <cellStyle name="Normal 9 3 3 6 2 2" xfId="4959" xr:uid="{0AB99BF9-324E-4ABF-B05A-9597419EA288}"/>
    <cellStyle name="Normal 9 3 3 6 3" xfId="4958" xr:uid="{27DD3887-81FA-4E71-A44B-23CCF8762AE7}"/>
    <cellStyle name="Normal 9 3 3 7" xfId="3189" xr:uid="{BB344C5A-52A9-4D3A-9D35-8D75CB4798F9}"/>
    <cellStyle name="Normal 9 3 3 7 2" xfId="4960" xr:uid="{139C3AAD-3CEB-43E2-8D9D-3FB2F9166CD4}"/>
    <cellStyle name="Normal 9 3 3 7 2 2" xfId="6946" xr:uid="{A796A895-2C36-4489-B672-CD397AC537CE}"/>
    <cellStyle name="Normal 9 3 3 8" xfId="3190" xr:uid="{FA9132B6-5DB6-490E-9950-C15E8CBBE17C}"/>
    <cellStyle name="Normal 9 3 3 8 2" xfId="4961" xr:uid="{E6A22885-CE34-468E-A71E-BFE166B64504}"/>
    <cellStyle name="Normal 9 3 4" xfId="3191" xr:uid="{7287351D-B545-42C0-AB19-0B135130FD07}"/>
    <cellStyle name="Normal 9 3 4 2" xfId="3192" xr:uid="{040519D7-FC06-448D-BCA7-50D606206872}"/>
    <cellStyle name="Normal 9 3 4 2 2" xfId="3193" xr:uid="{604B2F7D-765B-4E13-847B-D86E0EFCC928}"/>
    <cellStyle name="Normal 9 3 4 2 2 2" xfId="3194" xr:uid="{18F3C4A7-C123-4B69-9A0E-4C290F93C8DB}"/>
    <cellStyle name="Normal 9 3 4 2 2 2 2" xfId="4250" xr:uid="{0E7F731A-B400-491A-B417-5C3AA3A5FB03}"/>
    <cellStyle name="Normal 9 3 4 2 2 2 2 2" xfId="4966" xr:uid="{721D6559-122C-4841-9E7E-C5FE144647F1}"/>
    <cellStyle name="Normal 9 3 4 2 2 2 3" xfId="4965" xr:uid="{76AEE9FB-98C8-491B-8D90-7AF93B842E0A}"/>
    <cellStyle name="Normal 9 3 4 2 2 3" xfId="3195" xr:uid="{A8278EF4-5F4E-4C2D-B3B8-D3DC42DFE328}"/>
    <cellStyle name="Normal 9 3 4 2 2 3 2" xfId="4967" xr:uid="{0723F6B0-032F-491F-A425-BF4C3DA60E12}"/>
    <cellStyle name="Normal 9 3 4 2 2 3 2 2" xfId="6947" xr:uid="{2B9BA0F9-4864-4AE4-B58C-09CF6F503733}"/>
    <cellStyle name="Normal 9 3 4 2 2 4" xfId="3196" xr:uid="{34CB21E4-4324-48DB-ACBF-488616FC9B01}"/>
    <cellStyle name="Normal 9 3 4 2 2 4 2" xfId="4968" xr:uid="{CEE2BA4D-90B6-487D-A00F-9E1F47A967A3}"/>
    <cellStyle name="Normal 9 3 4 2 2 5" xfId="4964" xr:uid="{372BFDFA-214D-4ADC-A1A4-7D05FF4DE526}"/>
    <cellStyle name="Normal 9 3 4 2 3" xfId="3197" xr:uid="{D2319049-0A9A-47F1-B20D-A8CB3256D994}"/>
    <cellStyle name="Normal 9 3 4 2 3 2" xfId="4251" xr:uid="{5E87B768-EF1E-4A60-AD3F-F889D6E30009}"/>
    <cellStyle name="Normal 9 3 4 2 3 2 2" xfId="4970" xr:uid="{D7735178-394F-42F5-B3A4-8E5398604228}"/>
    <cellStyle name="Normal 9 3 4 2 3 3" xfId="4969" xr:uid="{FB340884-254C-4E2A-9F38-BD484160E6B5}"/>
    <cellStyle name="Normal 9 3 4 2 4" xfId="3198" xr:uid="{EA01D5B4-CB7C-40A8-850E-5D137360D5AC}"/>
    <cellStyle name="Normal 9 3 4 2 4 2" xfId="4971" xr:uid="{4AE9A786-DE49-4BAB-9F04-89F81EE04023}"/>
    <cellStyle name="Normal 9 3 4 2 4 2 2" xfId="6948" xr:uid="{1513FAB0-DA5A-4768-9663-7AB59EEA6D81}"/>
    <cellStyle name="Normal 9 3 4 2 5" xfId="3199" xr:uid="{DC1A6786-6586-474F-8285-A55DD12C81C4}"/>
    <cellStyle name="Normal 9 3 4 2 5 2" xfId="4972" xr:uid="{35EA2484-09B7-4E01-BBCA-495A94E8D287}"/>
    <cellStyle name="Normal 9 3 4 2 6" xfId="4963" xr:uid="{B713952D-EAEB-4C2F-B1F1-684AE99D0EED}"/>
    <cellStyle name="Normal 9 3 4 3" xfId="3200" xr:uid="{58796350-9644-4148-8A9B-582CDDA53A52}"/>
    <cellStyle name="Normal 9 3 4 3 2" xfId="3201" xr:uid="{C1DA69F5-F3B3-4E7B-870D-14E05F34543D}"/>
    <cellStyle name="Normal 9 3 4 3 2 2" xfId="4252" xr:uid="{127B8B10-CFA4-46F4-9B80-B99086C47EDD}"/>
    <cellStyle name="Normal 9 3 4 3 2 2 2" xfId="4975" xr:uid="{5C3B4A53-7D62-4B93-914E-045A179DE4D6}"/>
    <cellStyle name="Normal 9 3 4 3 2 3" xfId="4974" xr:uid="{EED88C5B-8784-4EC4-A52F-146A3CCBB166}"/>
    <cellStyle name="Normal 9 3 4 3 3" xfId="3202" xr:uid="{3D59BDFC-4F38-4729-848A-C6801B706E34}"/>
    <cellStyle name="Normal 9 3 4 3 3 2" xfId="4976" xr:uid="{5D59D0EE-4DC5-4C88-B0B3-7AA2D47B27F4}"/>
    <cellStyle name="Normal 9 3 4 3 3 2 2" xfId="6949" xr:uid="{0D548CE2-F0CA-4348-9023-0CB03D720A65}"/>
    <cellStyle name="Normal 9 3 4 3 4" xfId="3203" xr:uid="{AC27E466-FFE0-46C2-A41C-001F29E68B96}"/>
    <cellStyle name="Normal 9 3 4 3 4 2" xfId="4977" xr:uid="{6B5BEC3D-8F7F-4EF5-937B-BA88D3E8FDCE}"/>
    <cellStyle name="Normal 9 3 4 3 5" xfId="4973" xr:uid="{6BFD60A1-19CD-4387-B720-26118CEC9331}"/>
    <cellStyle name="Normal 9 3 4 4" xfId="3204" xr:uid="{C702C00F-A6D6-4F02-890C-0163FECFB805}"/>
    <cellStyle name="Normal 9 3 4 4 2" xfId="3205" xr:uid="{C22D20DE-4F7D-4330-B2E2-50E1C4B7D391}"/>
    <cellStyle name="Normal 9 3 4 4 2 2" xfId="4979" xr:uid="{CBADD6DC-23A7-4CB0-9FFC-2A82135FAB86}"/>
    <cellStyle name="Normal 9 3 4 4 3" xfId="3206" xr:uid="{F831CB53-85EC-4B0F-A77D-F422317459F4}"/>
    <cellStyle name="Normal 9 3 4 4 3 2" xfId="4980" xr:uid="{C20C0B99-3E0F-4F71-85A7-43B185B384BA}"/>
    <cellStyle name="Normal 9 3 4 4 4" xfId="3207" xr:uid="{A6FF29DC-D3C2-41BE-B970-3D6CDC330C1D}"/>
    <cellStyle name="Normal 9 3 4 4 4 2" xfId="4981" xr:uid="{A5642F4A-D124-4190-A6D2-0C24FAB7B9E7}"/>
    <cellStyle name="Normal 9 3 4 4 5" xfId="4978" xr:uid="{FE901D69-3698-4DCA-8AF9-26DBD09B29F9}"/>
    <cellStyle name="Normal 9 3 4 5" xfId="3208" xr:uid="{6F982F29-DC35-4E38-A38D-5DC6D07E4C6D}"/>
    <cellStyle name="Normal 9 3 4 5 2" xfId="4982" xr:uid="{6EB61B75-9B21-462B-AC07-8FC0EB1FEEF5}"/>
    <cellStyle name="Normal 9 3 4 5 2 2" xfId="6950" xr:uid="{CE046891-B468-4498-B626-E90CFCF3919F}"/>
    <cellStyle name="Normal 9 3 4 6" xfId="3209" xr:uid="{6D3CA701-9735-4112-9188-DA311EE421FE}"/>
    <cellStyle name="Normal 9 3 4 6 2" xfId="4983" xr:uid="{5C9FD6FD-BC91-4EF1-99AD-C092D84729E4}"/>
    <cellStyle name="Normal 9 3 4 7" xfId="3210" xr:uid="{28BAD8CF-127F-4BB2-A588-94622F617B94}"/>
    <cellStyle name="Normal 9 3 4 7 2" xfId="4984" xr:uid="{70531530-2BD7-4CF4-8C40-6D5598D5DE7B}"/>
    <cellStyle name="Normal 9 3 4 8" xfId="4962" xr:uid="{955A19BF-2593-4273-96F1-EA6738C0BEE3}"/>
    <cellStyle name="Normal 9 3 5" xfId="3211" xr:uid="{8D62FD87-DF74-44B9-AF45-2B5E8D67C29C}"/>
    <cellStyle name="Normal 9 3 5 2" xfId="3212" xr:uid="{4884105D-3733-4B00-8F1A-622C37A771B7}"/>
    <cellStyle name="Normal 9 3 5 2 2" xfId="3213" xr:uid="{0F4FE679-1BCF-40E7-BF53-4E0C16577BC8}"/>
    <cellStyle name="Normal 9 3 5 2 2 2" xfId="4253" xr:uid="{31D58125-9043-422B-979E-8EA5DE2EF759}"/>
    <cellStyle name="Normal 9 3 5 2 2 2 2" xfId="4254" xr:uid="{F144F606-C231-454C-BCA2-51DDF53AFF9F}"/>
    <cellStyle name="Normal 9 3 5 2 2 2 2 2" xfId="4989" xr:uid="{D815771F-B473-4565-A058-2B7C564AB39A}"/>
    <cellStyle name="Normal 9 3 5 2 2 2 3" xfId="4988" xr:uid="{0006BB7B-F243-42BE-823E-5C0A6A89AA37}"/>
    <cellStyle name="Normal 9 3 5 2 2 3" xfId="4255" xr:uid="{328937BC-6289-44F6-B9D0-01B1DFD843D9}"/>
    <cellStyle name="Normal 9 3 5 2 2 3 2" xfId="4990" xr:uid="{BC8C8FA9-62AB-45DE-8873-9FA582C09A0E}"/>
    <cellStyle name="Normal 9 3 5 2 2 3 2 2" xfId="6951" xr:uid="{DC0CDFA7-8197-4F1A-B9BD-A90F1F0D69E2}"/>
    <cellStyle name="Normal 9 3 5 2 2 4" xfId="4987" xr:uid="{E6B2DC2F-D818-4400-B623-9B9397907862}"/>
    <cellStyle name="Normal 9 3 5 2 2 4 2" xfId="6952" xr:uid="{EBA2C5CE-9834-4A1D-9B65-CBEB9F31C379}"/>
    <cellStyle name="Normal 9 3 5 2 3" xfId="3214" xr:uid="{7DAFE913-45B4-4ADA-AB32-DD33C6941A82}"/>
    <cellStyle name="Normal 9 3 5 2 3 2" xfId="4256" xr:uid="{6B83B3BD-CF1F-438E-AE60-7F0BFA124492}"/>
    <cellStyle name="Normal 9 3 5 2 3 2 2" xfId="4992" xr:uid="{3394E621-DED1-42A5-A920-27604FDF4331}"/>
    <cellStyle name="Normal 9 3 5 2 3 3" xfId="4991" xr:uid="{CD018B97-95BC-40D3-AC39-2E98DCEB477C}"/>
    <cellStyle name="Normal 9 3 5 2 4" xfId="3215" xr:uid="{4922A38B-41F5-4E83-AB5C-3D4D134DA700}"/>
    <cellStyle name="Normal 9 3 5 2 4 2" xfId="4993" xr:uid="{A7781010-1569-4E28-867E-E8F35AC09831}"/>
    <cellStyle name="Normal 9 3 5 2 4 2 2" xfId="6953" xr:uid="{D54EB1D2-956D-420F-B864-3DF6FCE12DD8}"/>
    <cellStyle name="Normal 9 3 5 2 5" xfId="4986" xr:uid="{48B89879-2A3B-45C9-998C-D1A5B2CFB918}"/>
    <cellStyle name="Normal 9 3 5 2 5 2" xfId="6954" xr:uid="{7C8D4D6D-F12C-477D-825B-01B5DAC83EFA}"/>
    <cellStyle name="Normal 9 3 5 3" xfId="3216" xr:uid="{F2634D25-8058-498D-BCFB-5324D3FB8BF1}"/>
    <cellStyle name="Normal 9 3 5 3 2" xfId="3217" xr:uid="{0EEAC681-630B-4AFD-A600-053FFC2FBCB3}"/>
    <cellStyle name="Normal 9 3 5 3 2 2" xfId="4257" xr:uid="{BF6FF5A0-0E46-4AAE-A559-D4D9D76D5BF3}"/>
    <cellStyle name="Normal 9 3 5 3 2 2 2" xfId="4996" xr:uid="{7727387B-2E03-4B90-A528-1085CF59B4AD}"/>
    <cellStyle name="Normal 9 3 5 3 2 3" xfId="4995" xr:uid="{B70481E7-6902-4D47-BD7C-65F05C402C09}"/>
    <cellStyle name="Normal 9 3 5 3 3" xfId="3218" xr:uid="{3441D879-A9C3-4237-ADC8-12ECAE13A63E}"/>
    <cellStyle name="Normal 9 3 5 3 3 2" xfId="4997" xr:uid="{5FD2D407-74E4-4234-B338-4C8AA356DC61}"/>
    <cellStyle name="Normal 9 3 5 3 3 2 2" xfId="6955" xr:uid="{84C5D713-6FA6-416F-8072-93B546863147}"/>
    <cellStyle name="Normal 9 3 5 3 4" xfId="3219" xr:uid="{F1561B06-7FCA-454D-9A44-B03D9E0D9392}"/>
    <cellStyle name="Normal 9 3 5 3 4 2" xfId="4998" xr:uid="{E3D00E8E-2F08-4706-87DF-33CD36C335A1}"/>
    <cellStyle name="Normal 9 3 5 3 5" xfId="4994" xr:uid="{661F478F-270B-4BC5-B507-DEEFEDDBF66E}"/>
    <cellStyle name="Normal 9 3 5 4" xfId="3220" xr:uid="{EF1A320E-6C57-474C-BC01-8D93FAC9ADBB}"/>
    <cellStyle name="Normal 9 3 5 4 2" xfId="4258" xr:uid="{5596F6C1-08D3-4F20-84EB-90FF11BB35BC}"/>
    <cellStyle name="Normal 9 3 5 4 2 2" xfId="5000" xr:uid="{EB85E71E-A900-4535-8665-2D64A3B882AF}"/>
    <cellStyle name="Normal 9 3 5 4 3" xfId="4999" xr:uid="{82F40F03-FB53-43F0-ACAA-26D15A8D584F}"/>
    <cellStyle name="Normal 9 3 5 5" xfId="3221" xr:uid="{A343E151-186A-4FC6-9DE2-067085C425A7}"/>
    <cellStyle name="Normal 9 3 5 5 2" xfId="5001" xr:uid="{05D69F86-762A-4DC2-85C5-4AB951711D4F}"/>
    <cellStyle name="Normal 9 3 5 5 2 2" xfId="6956" xr:uid="{8ACEB036-EE2E-4451-8B39-FCEDCC69B58D}"/>
    <cellStyle name="Normal 9 3 5 6" xfId="3222" xr:uid="{2515717D-9BF7-4D32-B9E2-B57255905C6C}"/>
    <cellStyle name="Normal 9 3 5 6 2" xfId="5002" xr:uid="{8C532C9B-0712-4B59-ACC1-C77CA33F27B4}"/>
    <cellStyle name="Normal 9 3 5 7" xfId="4985" xr:uid="{7A11A228-9B92-47CD-99C6-5148DD9E6446}"/>
    <cellStyle name="Normal 9 3 6" xfId="3223" xr:uid="{6A77DEDA-5623-466F-87C4-206D8FCCD124}"/>
    <cellStyle name="Normal 9 3 6 2" xfId="3224" xr:uid="{C8D2A468-5742-4CB4-BFC5-33673E4A64B6}"/>
    <cellStyle name="Normal 9 3 6 2 2" xfId="3225" xr:uid="{DB1B3DF0-DC14-4CDB-8DEE-6DCE4CA82DDA}"/>
    <cellStyle name="Normal 9 3 6 2 2 2" xfId="4259" xr:uid="{3265E2CE-B52F-4B83-982F-822913FCD4E6}"/>
    <cellStyle name="Normal 9 3 6 2 2 2 2" xfId="5006" xr:uid="{82D4B5FF-418B-416E-BFD4-5AA375366F0A}"/>
    <cellStyle name="Normal 9 3 6 2 2 3" xfId="5005" xr:uid="{9BA69854-1D60-452D-BA59-9D9112D3F639}"/>
    <cellStyle name="Normal 9 3 6 2 3" xfId="3226" xr:uid="{DF13D5E6-0C8E-47A8-8FAC-3183BB80022C}"/>
    <cellStyle name="Normal 9 3 6 2 3 2" xfId="5007" xr:uid="{62E74714-28F1-4374-A096-67A1EEB937B1}"/>
    <cellStyle name="Normal 9 3 6 2 3 2 2" xfId="6957" xr:uid="{34B5E262-CA22-41E1-B5D5-DED52455A46D}"/>
    <cellStyle name="Normal 9 3 6 2 4" xfId="3227" xr:uid="{FD2234D7-2434-4976-881E-270351173069}"/>
    <cellStyle name="Normal 9 3 6 2 4 2" xfId="5008" xr:uid="{6D5DD730-BC96-46AF-BE8B-3706349533C4}"/>
    <cellStyle name="Normal 9 3 6 2 5" xfId="5004" xr:uid="{A57E7A40-E17E-4394-B9F6-13793AFBEF7D}"/>
    <cellStyle name="Normal 9 3 6 3" xfId="3228" xr:uid="{07099F19-ED4B-4CEC-8F3F-3B1D980BEFB9}"/>
    <cellStyle name="Normal 9 3 6 3 2" xfId="4260" xr:uid="{58DA2271-E040-4EFE-AC97-AF7AC6CDD548}"/>
    <cellStyle name="Normal 9 3 6 3 2 2" xfId="5010" xr:uid="{69282964-D2D0-437D-AD4F-B4C38368F262}"/>
    <cellStyle name="Normal 9 3 6 3 3" xfId="5009" xr:uid="{E15061CC-F3ED-41A8-9942-C41FDD05D38B}"/>
    <cellStyle name="Normal 9 3 6 4" xfId="3229" xr:uid="{2B8419B4-F131-4E0A-BC9B-F4D5FAE7A135}"/>
    <cellStyle name="Normal 9 3 6 4 2" xfId="5011" xr:uid="{E274EB80-79CD-4961-AED2-9AD8898E8632}"/>
    <cellStyle name="Normal 9 3 6 4 2 2" xfId="6958" xr:uid="{B63B887E-BDEE-40D8-BAE7-A18B35AFF72F}"/>
    <cellStyle name="Normal 9 3 6 5" xfId="3230" xr:uid="{B21D357A-B175-4277-8842-ACFAC8D74C0C}"/>
    <cellStyle name="Normal 9 3 6 5 2" xfId="5012" xr:uid="{752901F3-3875-4B82-8DA8-EF7F116995C4}"/>
    <cellStyle name="Normal 9 3 6 6" xfId="5003" xr:uid="{71B06D36-6745-457C-B267-AB06442AB10A}"/>
    <cellStyle name="Normal 9 3 7" xfId="3231" xr:uid="{C4A95660-F28F-4E26-8EC9-B09AD476A518}"/>
    <cellStyle name="Normal 9 3 7 2" xfId="3232" xr:uid="{C9DE7AFE-FF04-40AB-9212-ECA34407ADBA}"/>
    <cellStyle name="Normal 9 3 7 2 2" xfId="4261" xr:uid="{7EA49187-0EC0-443C-9020-60B9069B7A74}"/>
    <cellStyle name="Normal 9 3 7 2 2 2" xfId="5015" xr:uid="{43D69A6B-45CD-41F5-B448-F25868EA3565}"/>
    <cellStyle name="Normal 9 3 7 2 3" xfId="5014" xr:uid="{20673F61-0A4A-4264-BA69-FA7AB5482405}"/>
    <cellStyle name="Normal 9 3 7 3" xfId="3233" xr:uid="{36FE369A-CF3E-4C5E-8496-FC38FD50684D}"/>
    <cellStyle name="Normal 9 3 7 3 2" xfId="5016" xr:uid="{C652FCD4-6FF5-4DCE-8614-A6E73EB83C14}"/>
    <cellStyle name="Normal 9 3 7 3 2 2" xfId="6959" xr:uid="{7E4D906D-40A0-4B71-90B0-BCECA3DD9991}"/>
    <cellStyle name="Normal 9 3 7 4" xfId="3234" xr:uid="{9DF9284F-26E9-4984-9485-B7804540F26E}"/>
    <cellStyle name="Normal 9 3 7 4 2" xfId="5017" xr:uid="{B8586FCC-03FC-4D19-A027-C580426A72FA}"/>
    <cellStyle name="Normal 9 3 7 5" xfId="5013" xr:uid="{AD4A8EB5-4D18-4A81-81F6-273ABD3E3013}"/>
    <cellStyle name="Normal 9 3 8" xfId="3235" xr:uid="{38BD0E37-A510-4CE8-A92E-E266E45EA4D6}"/>
    <cellStyle name="Normal 9 3 8 2" xfId="3236" xr:uid="{BC26A613-B9FC-4BD6-84F9-18FB3D76F002}"/>
    <cellStyle name="Normal 9 3 8 2 2" xfId="5019" xr:uid="{F669695A-F5DC-4473-BD94-00311A605425}"/>
    <cellStyle name="Normal 9 3 8 3" xfId="3237" xr:uid="{EB619E0B-E820-41BD-832C-BC8FB9D54507}"/>
    <cellStyle name="Normal 9 3 8 3 2" xfId="5020" xr:uid="{C27C5CC0-EB4C-4F77-B163-DCCC8722CCA7}"/>
    <cellStyle name="Normal 9 3 8 4" xfId="3238" xr:uid="{C1054D8F-A092-4C93-A76F-6BC9BF58BD0F}"/>
    <cellStyle name="Normal 9 3 8 4 2" xfId="5021" xr:uid="{2E607C69-45C3-4A9D-99AF-313F692700B6}"/>
    <cellStyle name="Normal 9 3 8 5" xfId="5018" xr:uid="{1249125B-8F39-405E-AF33-9E114E4FB935}"/>
    <cellStyle name="Normal 9 3 9" xfId="3239" xr:uid="{787FBE7B-9686-437C-B287-8E7F3359A2D1}"/>
    <cellStyle name="Normal 9 3 9 2" xfId="5022" xr:uid="{05ADE382-A856-462D-BD09-30B7BE375524}"/>
    <cellStyle name="Normal 9 3 9 2 2" xfId="6960" xr:uid="{72A11600-FD54-4A7D-9376-7A1FF5AD785C}"/>
    <cellStyle name="Normal 9 4" xfId="3240" xr:uid="{73AE6772-9DF3-46D3-A8B4-2A0A4308430D}"/>
    <cellStyle name="Normal 9 4 10" xfId="3241" xr:uid="{9A62FD83-DD40-4A89-9BFF-C0722FF99E74}"/>
    <cellStyle name="Normal 9 4 10 2" xfId="5024" xr:uid="{9C4AEE39-41E0-4D87-A4E8-598065484441}"/>
    <cellStyle name="Normal 9 4 11" xfId="3242" xr:uid="{BD91CAB3-969C-44E6-ABCB-AFA9DD06531E}"/>
    <cellStyle name="Normal 9 4 11 2" xfId="5025" xr:uid="{116A08BB-1B9F-49B4-94F3-E1135DC428A1}"/>
    <cellStyle name="Normal 9 4 12" xfId="5023" xr:uid="{B972EB83-499E-40A4-B8A7-EBCAE2CDC09B}"/>
    <cellStyle name="Normal 9 4 2" xfId="3243" xr:uid="{002E3CD9-B947-477C-9AC2-E966B4968137}"/>
    <cellStyle name="Normal 9 4 2 10" xfId="5026" xr:uid="{27DE5157-25BC-417E-ABEE-B55BE1200FA4}"/>
    <cellStyle name="Normal 9 4 2 2" xfId="3244" xr:uid="{095FFE7B-DDCA-4936-9C13-E397DAF0319E}"/>
    <cellStyle name="Normal 9 4 2 2 2" xfId="3245" xr:uid="{643DB5F0-47FA-4507-9E90-580A92FEC5D7}"/>
    <cellStyle name="Normal 9 4 2 2 2 2" xfId="3246" xr:uid="{6ACADD69-B35B-44A2-A17F-E2C7B6724C57}"/>
    <cellStyle name="Normal 9 4 2 2 2 2 2" xfId="3247" xr:uid="{4BA03937-BDF1-4677-BC0C-DEF17D453316}"/>
    <cellStyle name="Normal 9 4 2 2 2 2 2 2" xfId="4262" xr:uid="{9468A8CB-1463-4441-B4AD-0C33F9FC3F74}"/>
    <cellStyle name="Normal 9 4 2 2 2 2 2 2 2" xfId="5031" xr:uid="{56EAD10F-79F6-44EF-8C66-BDFCFA6E1CFC}"/>
    <cellStyle name="Normal 9 4 2 2 2 2 2 3" xfId="5030" xr:uid="{17573185-9A98-413D-9671-FEB146DE2340}"/>
    <cellStyle name="Normal 9 4 2 2 2 2 3" xfId="3248" xr:uid="{5202F9BB-78F5-47C4-9529-656665C4A817}"/>
    <cellStyle name="Normal 9 4 2 2 2 2 3 2" xfId="5032" xr:uid="{979959DF-82E5-43A8-A1EB-0D17AC631BF3}"/>
    <cellStyle name="Normal 9 4 2 2 2 2 3 2 2" xfId="6961" xr:uid="{2828885E-9DC0-47BA-AA85-40E916FB8040}"/>
    <cellStyle name="Normal 9 4 2 2 2 2 4" xfId="3249" xr:uid="{51AAC8D5-D89C-43DA-ACD6-4976DB5E0CB3}"/>
    <cellStyle name="Normal 9 4 2 2 2 2 4 2" xfId="5033" xr:uid="{49BFF6CD-6297-4A05-BE73-401AAE5C4F03}"/>
    <cellStyle name="Normal 9 4 2 2 2 2 5" xfId="5029" xr:uid="{2AF99CB0-20E9-42E4-ADE0-8FC2C4A12847}"/>
    <cellStyle name="Normal 9 4 2 2 2 3" xfId="3250" xr:uid="{C42B7115-A53E-4433-84A1-D093BF84B09C}"/>
    <cellStyle name="Normal 9 4 2 2 2 3 2" xfId="3251" xr:uid="{60A89758-C37F-4E99-9398-DEED02C25CF1}"/>
    <cellStyle name="Normal 9 4 2 2 2 3 2 2" xfId="5035" xr:uid="{D8E78EBD-5518-4D85-B897-2DF4A3BDD824}"/>
    <cellStyle name="Normal 9 4 2 2 2 3 3" xfId="3252" xr:uid="{1D32A651-424B-4D12-BE86-D7731EDE0982}"/>
    <cellStyle name="Normal 9 4 2 2 2 3 3 2" xfId="5036" xr:uid="{9FDF08EC-44CE-4C42-A5E3-1CF54FD526B4}"/>
    <cellStyle name="Normal 9 4 2 2 2 3 4" xfId="3253" xr:uid="{A9D9FF2C-C257-4464-8151-DBA94DFDB846}"/>
    <cellStyle name="Normal 9 4 2 2 2 3 4 2" xfId="5037" xr:uid="{BB14FC75-6592-4405-9ACE-E0862E61F5A3}"/>
    <cellStyle name="Normal 9 4 2 2 2 3 5" xfId="5034" xr:uid="{EAF19BC4-4F41-4926-BF70-3320CFF62DD5}"/>
    <cellStyle name="Normal 9 4 2 2 2 4" xfId="3254" xr:uid="{A62358E8-C1D1-488B-991D-B8E7489C29B3}"/>
    <cellStyle name="Normal 9 4 2 2 2 4 2" xfId="5038" xr:uid="{8E96ABB7-9F4F-4B81-80C1-D5F618B4709E}"/>
    <cellStyle name="Normal 9 4 2 2 2 4 2 2" xfId="6962" xr:uid="{A407DEB7-CCB8-4FBF-B78D-7F94F906D822}"/>
    <cellStyle name="Normal 9 4 2 2 2 5" xfId="3255" xr:uid="{E04AA12E-8236-4088-BDBF-6D1532463778}"/>
    <cellStyle name="Normal 9 4 2 2 2 5 2" xfId="5039" xr:uid="{0E3640DC-2B35-46BD-B6B1-BB66825BD98A}"/>
    <cellStyle name="Normal 9 4 2 2 2 6" xfId="3256" xr:uid="{D8FA123B-759F-4C38-98B1-DAB60F197F2C}"/>
    <cellStyle name="Normal 9 4 2 2 2 6 2" xfId="5040" xr:uid="{082E4FD3-C22E-4934-8090-4AB726765585}"/>
    <cellStyle name="Normal 9 4 2 2 2 7" xfId="5028" xr:uid="{4DD0B04E-B5A2-48BD-80FC-DBB34916D8EB}"/>
    <cellStyle name="Normal 9 4 2 2 3" xfId="3257" xr:uid="{592E40F5-AB04-49F9-A48B-145ABAE794EA}"/>
    <cellStyle name="Normal 9 4 2 2 3 2" xfId="3258" xr:uid="{6C0849F0-0F68-4950-B207-300FA0F35575}"/>
    <cellStyle name="Normal 9 4 2 2 3 2 2" xfId="3259" xr:uid="{5301F91A-8ADF-4EA8-B8C8-F47956479828}"/>
    <cellStyle name="Normal 9 4 2 2 3 2 2 2" xfId="5043" xr:uid="{EDA6CB2E-3FA9-470A-BC5A-320751D7000C}"/>
    <cellStyle name="Normal 9 4 2 2 3 2 3" xfId="3260" xr:uid="{ED5EF800-4631-4E4F-B88D-0178207FC380}"/>
    <cellStyle name="Normal 9 4 2 2 3 2 3 2" xfId="5044" xr:uid="{8626A20F-A0B4-4E78-B269-519811751133}"/>
    <cellStyle name="Normal 9 4 2 2 3 2 4" xfId="3261" xr:uid="{AEA0A3AF-1FC2-40DB-86F1-45140FE3728C}"/>
    <cellStyle name="Normal 9 4 2 2 3 2 4 2" xfId="5045" xr:uid="{69F73FB6-BEAD-4AFA-BEF7-13281E995457}"/>
    <cellStyle name="Normal 9 4 2 2 3 2 5" xfId="5042" xr:uid="{95619026-87D2-4FA6-88A8-11FD0EC32964}"/>
    <cellStyle name="Normal 9 4 2 2 3 3" xfId="3262" xr:uid="{E4330B7D-F0D1-41DD-99D6-A59AD33C454B}"/>
    <cellStyle name="Normal 9 4 2 2 3 3 2" xfId="5046" xr:uid="{9AD7EDCE-FEE2-421E-8AD6-1795337E23AB}"/>
    <cellStyle name="Normal 9 4 2 2 3 3 2 2" xfId="6963" xr:uid="{2901FFB5-EAA7-416D-8E39-CEFFDF8A34CB}"/>
    <cellStyle name="Normal 9 4 2 2 3 4" xfId="3263" xr:uid="{CF7E9F0E-527A-4082-B803-A3140DDC3D6D}"/>
    <cellStyle name="Normal 9 4 2 2 3 4 2" xfId="5047" xr:uid="{7F730711-1A17-45E9-B658-58376891C552}"/>
    <cellStyle name="Normal 9 4 2 2 3 5" xfId="3264" xr:uid="{0743F4BB-CD8B-4500-89DB-72A719ED3A9D}"/>
    <cellStyle name="Normal 9 4 2 2 3 5 2" xfId="5048" xr:uid="{4C225B07-C3A7-458B-A81E-850EC36358BD}"/>
    <cellStyle name="Normal 9 4 2 2 3 6" xfId="5041" xr:uid="{B103F91F-CA85-4CC7-B765-EC6815D51A3A}"/>
    <cellStyle name="Normal 9 4 2 2 4" xfId="3265" xr:uid="{D0927304-0AA2-4848-8C05-1AEDDE12E1F7}"/>
    <cellStyle name="Normal 9 4 2 2 4 2" xfId="3266" xr:uid="{D9EB84B0-8866-483A-A476-64E3F246C0CD}"/>
    <cellStyle name="Normal 9 4 2 2 4 2 2" xfId="5050" xr:uid="{09D24EDE-198C-4DFB-B03F-368F118CD5FF}"/>
    <cellStyle name="Normal 9 4 2 2 4 3" xfId="3267" xr:uid="{58DA3C8B-B73B-4003-8D34-310613DF6374}"/>
    <cellStyle name="Normal 9 4 2 2 4 3 2" xfId="5051" xr:uid="{FF0A3A80-1A94-48C3-A0F2-8E6AA6EC3E40}"/>
    <cellStyle name="Normal 9 4 2 2 4 4" xfId="3268" xr:uid="{E2140A04-1968-4473-8ECF-6A3496CAE281}"/>
    <cellStyle name="Normal 9 4 2 2 4 4 2" xfId="5052" xr:uid="{07BE5BF5-9FB7-4F07-BCF3-6AB4821C3477}"/>
    <cellStyle name="Normal 9 4 2 2 4 5" xfId="5049" xr:uid="{77E5EA0D-3957-44E6-88F5-4683A2E00358}"/>
    <cellStyle name="Normal 9 4 2 2 5" xfId="3269" xr:uid="{4573AFA4-5AF5-416E-8E14-107BD9D89D6E}"/>
    <cellStyle name="Normal 9 4 2 2 5 2" xfId="3270" xr:uid="{FFA655CB-006F-4DEA-8C56-3A3A73FF43A4}"/>
    <cellStyle name="Normal 9 4 2 2 5 2 2" xfId="5054" xr:uid="{B7688400-7278-4F00-8689-A5241F8FEF42}"/>
    <cellStyle name="Normal 9 4 2 2 5 3" xfId="3271" xr:uid="{0AFEE1C4-2741-478F-9583-B99C5B4355B8}"/>
    <cellStyle name="Normal 9 4 2 2 5 3 2" xfId="5055" xr:uid="{2F0FD0BD-0F2D-4F67-822B-97D99AF4E142}"/>
    <cellStyle name="Normal 9 4 2 2 5 4" xfId="3272" xr:uid="{337675FE-EEEF-418F-96AB-A593F3544523}"/>
    <cellStyle name="Normal 9 4 2 2 5 4 2" xfId="5056" xr:uid="{50827E38-7D58-4460-98DF-8F9EAB208D24}"/>
    <cellStyle name="Normal 9 4 2 2 5 5" xfId="5053" xr:uid="{62032A3F-7EF1-4CD3-AE93-09EE876C1185}"/>
    <cellStyle name="Normal 9 4 2 2 6" xfId="3273" xr:uid="{6C4ADB67-6629-4537-B327-45C25AAF8C0E}"/>
    <cellStyle name="Normal 9 4 2 2 6 2" xfId="5057" xr:uid="{0D6F4D38-A909-49D1-ACB3-528F858D9812}"/>
    <cellStyle name="Normal 9 4 2 2 7" xfId="3274" xr:uid="{2936E4B4-5290-416C-9D67-5E986132BBD2}"/>
    <cellStyle name="Normal 9 4 2 2 7 2" xfId="5058" xr:uid="{C65088C9-6B6B-4C00-9074-4338DB04FBA5}"/>
    <cellStyle name="Normal 9 4 2 2 8" xfId="3275" xr:uid="{2780B70C-AC60-439A-8853-2DA703F83FAF}"/>
    <cellStyle name="Normal 9 4 2 2 8 2" xfId="5059" xr:uid="{D4126824-ED8A-4F4C-924A-27A57A86764C}"/>
    <cellStyle name="Normal 9 4 2 2 9" xfId="5027" xr:uid="{0723AFB0-9B22-4DD4-9A35-B72E74130A2C}"/>
    <cellStyle name="Normal 9 4 2 3" xfId="3276" xr:uid="{4D044D80-BA3B-4BFF-9CC5-3D1A7CAAC266}"/>
    <cellStyle name="Normal 9 4 2 3 2" xfId="3277" xr:uid="{B2CC818A-5F01-4FE8-AA3D-0DC2C387AC47}"/>
    <cellStyle name="Normal 9 4 2 3 2 2" xfId="3278" xr:uid="{0A79385B-1DD4-4F1D-AC36-CFF84D903338}"/>
    <cellStyle name="Normal 9 4 2 3 2 2 2" xfId="4263" xr:uid="{D338F83C-A9C9-4956-8A32-3832425D5611}"/>
    <cellStyle name="Normal 9 4 2 3 2 2 2 2" xfId="4264" xr:uid="{9EDB3429-824D-42E3-A212-ECDA80657F35}"/>
    <cellStyle name="Normal 9 4 2 3 2 2 2 2 2" xfId="5064" xr:uid="{B195D678-48F6-465D-AB09-08A72F6A135F}"/>
    <cellStyle name="Normal 9 4 2 3 2 2 2 3" xfId="5063" xr:uid="{542556C3-AEC7-44F4-83B1-E8A29B63267E}"/>
    <cellStyle name="Normal 9 4 2 3 2 2 3" xfId="4265" xr:uid="{7CB892C7-0180-49A5-AA2F-2B8507E1B523}"/>
    <cellStyle name="Normal 9 4 2 3 2 2 3 2" xfId="5065" xr:uid="{DF715C73-96E1-4650-B863-AB1C1006AB08}"/>
    <cellStyle name="Normal 9 4 2 3 2 2 3 2 2" xfId="6964" xr:uid="{4B6C8A8F-E9FA-4E72-8F23-01AC8FE78183}"/>
    <cellStyle name="Normal 9 4 2 3 2 2 4" xfId="5062" xr:uid="{F7CA2331-96A9-4769-B2AB-524A44ADA6E6}"/>
    <cellStyle name="Normal 9 4 2 3 2 2 4 2" xfId="6965" xr:uid="{F7E49FDB-F83A-44B7-AEF1-CC370475A569}"/>
    <cellStyle name="Normal 9 4 2 3 2 3" xfId="3279" xr:uid="{BF519DB1-ABED-47DC-8903-081C2A8E7396}"/>
    <cellStyle name="Normal 9 4 2 3 2 3 2" xfId="4266" xr:uid="{7AB1F278-DB26-45BA-8B31-C4E84835B528}"/>
    <cellStyle name="Normal 9 4 2 3 2 3 2 2" xfId="5067" xr:uid="{9570FDC1-F6B2-4303-9C48-A58F4B294C7F}"/>
    <cellStyle name="Normal 9 4 2 3 2 3 3" xfId="5066" xr:uid="{F15F93B8-73E6-4413-882C-19F93D919121}"/>
    <cellStyle name="Normal 9 4 2 3 2 4" xfId="3280" xr:uid="{179240D2-F23B-407D-BBFF-DB345DF40792}"/>
    <cellStyle name="Normal 9 4 2 3 2 4 2" xfId="5068" xr:uid="{F6C87615-9A51-4619-95B2-9B7F0584BA42}"/>
    <cellStyle name="Normal 9 4 2 3 2 4 2 2" xfId="6966" xr:uid="{CA84CC2F-9660-425D-8080-6779F5409C9A}"/>
    <cellStyle name="Normal 9 4 2 3 2 5" xfId="5061" xr:uid="{C5EFE845-A96E-45C1-ACE3-37E1FB0A01DE}"/>
    <cellStyle name="Normal 9 4 2 3 2 5 2" xfId="6967" xr:uid="{AB1E0A49-1819-4F2E-B941-28D6C1FFD202}"/>
    <cellStyle name="Normal 9 4 2 3 3" xfId="3281" xr:uid="{36676FD1-555F-45B5-88B5-73193193E4C2}"/>
    <cellStyle name="Normal 9 4 2 3 3 2" xfId="3282" xr:uid="{41889BB5-0F51-427F-A461-47CE25E85837}"/>
    <cellStyle name="Normal 9 4 2 3 3 2 2" xfId="4267" xr:uid="{DF913D11-1C67-4DFC-8F89-CEBB56D33100}"/>
    <cellStyle name="Normal 9 4 2 3 3 2 2 2" xfId="5071" xr:uid="{08BF9D25-7651-4DFD-A91E-132126E955DB}"/>
    <cellStyle name="Normal 9 4 2 3 3 2 3" xfId="5070" xr:uid="{9620CEC5-E9D1-4991-BB23-B3B5B3F5EFED}"/>
    <cellStyle name="Normal 9 4 2 3 3 3" xfId="3283" xr:uid="{AA84218F-4DEA-4D62-91FE-8EA1DBF0BF1C}"/>
    <cellStyle name="Normal 9 4 2 3 3 3 2" xfId="5072" xr:uid="{B6F3C682-7256-401D-9596-5F50CB65DDE3}"/>
    <cellStyle name="Normal 9 4 2 3 3 3 2 2" xfId="6968" xr:uid="{F1545F19-EBD9-4C3C-AF43-7E58CA70F9EA}"/>
    <cellStyle name="Normal 9 4 2 3 3 4" xfId="3284" xr:uid="{19D51BF9-3978-4D56-83FE-583F32DBE2D6}"/>
    <cellStyle name="Normal 9 4 2 3 3 4 2" xfId="5073" xr:uid="{2C7E3BCB-1440-4147-9794-58155D8C5475}"/>
    <cellStyle name="Normal 9 4 2 3 3 5" xfId="5069" xr:uid="{0484D771-7B09-45FA-9821-533D363CC53D}"/>
    <cellStyle name="Normal 9 4 2 3 4" xfId="3285" xr:uid="{DE5CB90A-5410-42C8-86A7-31692E25913C}"/>
    <cellStyle name="Normal 9 4 2 3 4 2" xfId="4268" xr:uid="{65BF8C30-D344-418F-AE51-A6C789C2BC64}"/>
    <cellStyle name="Normal 9 4 2 3 4 2 2" xfId="5075" xr:uid="{15CAC606-F3A9-4101-925A-F6F6CA95DD3A}"/>
    <cellStyle name="Normal 9 4 2 3 4 3" xfId="5074" xr:uid="{FCA2486C-0C08-40B7-917D-BAF83AF7AAA3}"/>
    <cellStyle name="Normal 9 4 2 3 5" xfId="3286" xr:uid="{EB553272-FBD4-4682-AA28-AC471BD6F70D}"/>
    <cellStyle name="Normal 9 4 2 3 5 2" xfId="5076" xr:uid="{F269E067-3990-43C5-BD35-37781ADE4F9F}"/>
    <cellStyle name="Normal 9 4 2 3 5 2 2" xfId="6969" xr:uid="{2DF8BAF6-FDF9-48E2-8A47-2CD56D4326AC}"/>
    <cellStyle name="Normal 9 4 2 3 6" xfId="3287" xr:uid="{2D4E6D9D-19CA-4642-AB43-B57DBB18C3AE}"/>
    <cellStyle name="Normal 9 4 2 3 6 2" xfId="5077" xr:uid="{02C68985-B44C-4020-B973-8FB52C565A4F}"/>
    <cellStyle name="Normal 9 4 2 3 7" xfId="5060" xr:uid="{679BDB16-AD17-441F-A531-3985E53FE568}"/>
    <cellStyle name="Normal 9 4 2 4" xfId="3288" xr:uid="{D2F19187-C6FB-4999-9293-68B191FBAFF0}"/>
    <cellStyle name="Normal 9 4 2 4 2" xfId="3289" xr:uid="{8BA40836-8422-45AE-82E4-2C41332F6B29}"/>
    <cellStyle name="Normal 9 4 2 4 2 2" xfId="3290" xr:uid="{F84FC062-38A4-4B21-9064-16CB3888EFDA}"/>
    <cellStyle name="Normal 9 4 2 4 2 2 2" xfId="4269" xr:uid="{628AB955-D794-47A2-9593-6F8119A0854C}"/>
    <cellStyle name="Normal 9 4 2 4 2 2 2 2" xfId="5081" xr:uid="{12F20461-4E74-425C-B848-F26B88D6F460}"/>
    <cellStyle name="Normal 9 4 2 4 2 2 3" xfId="5080" xr:uid="{C5B582F0-243C-404D-A5A2-5956A5A1CF92}"/>
    <cellStyle name="Normal 9 4 2 4 2 3" xfId="3291" xr:uid="{C4CC523A-2614-40F9-A401-DF68C7957A0A}"/>
    <cellStyle name="Normal 9 4 2 4 2 3 2" xfId="5082" xr:uid="{74072DD1-A708-4300-B834-A4202911CD7C}"/>
    <cellStyle name="Normal 9 4 2 4 2 3 2 2" xfId="6970" xr:uid="{E25E90F6-FC3E-4C93-98B8-5AC5AA1DCD20}"/>
    <cellStyle name="Normal 9 4 2 4 2 4" xfId="3292" xr:uid="{86FB3CD7-67A6-4C0F-8CDD-4155F5EB8372}"/>
    <cellStyle name="Normal 9 4 2 4 2 4 2" xfId="5083" xr:uid="{F12E0F55-46DF-48DB-916C-6B2929A2A8E4}"/>
    <cellStyle name="Normal 9 4 2 4 2 5" xfId="5079" xr:uid="{748776DB-3C11-4DC9-9E94-C9E186E2CB7E}"/>
    <cellStyle name="Normal 9 4 2 4 3" xfId="3293" xr:uid="{37BF636A-6A25-4B3B-BEA5-EBEBF2782C82}"/>
    <cellStyle name="Normal 9 4 2 4 3 2" xfId="4270" xr:uid="{8C577932-DC96-4384-8FD1-2331D2E68E00}"/>
    <cellStyle name="Normal 9 4 2 4 3 2 2" xfId="5085" xr:uid="{450F92A5-A312-4F1F-9DBC-36C65951CB41}"/>
    <cellStyle name="Normal 9 4 2 4 3 3" xfId="5084" xr:uid="{0BC0F60C-3B14-4B22-B900-E4605F597DEE}"/>
    <cellStyle name="Normal 9 4 2 4 4" xfId="3294" xr:uid="{CD220BA5-E0D5-419E-9982-3FBCF996BFC9}"/>
    <cellStyle name="Normal 9 4 2 4 4 2" xfId="5086" xr:uid="{D29C627C-27A0-4FBE-993D-E2C53C9C0AAD}"/>
    <cellStyle name="Normal 9 4 2 4 4 2 2" xfId="6971" xr:uid="{F17BE078-B04D-4708-9E74-9A1EFD33C091}"/>
    <cellStyle name="Normal 9 4 2 4 5" xfId="3295" xr:uid="{2E761380-86AA-4D52-872F-8C61D081CA3D}"/>
    <cellStyle name="Normal 9 4 2 4 5 2" xfId="5087" xr:uid="{531BC1C6-D989-433A-A0B4-2325D8EF85D9}"/>
    <cellStyle name="Normal 9 4 2 4 6" xfId="5078" xr:uid="{DF00B083-4D32-4283-BC83-0C80E2F5C03B}"/>
    <cellStyle name="Normal 9 4 2 5" xfId="3296" xr:uid="{B04F6CBB-F0B7-4F16-9D72-23BB35DBCFC6}"/>
    <cellStyle name="Normal 9 4 2 5 2" xfId="3297" xr:uid="{BE1E3F1B-54F2-4DC3-AA1D-D740A919AF5F}"/>
    <cellStyle name="Normal 9 4 2 5 2 2" xfId="4271" xr:uid="{0140A5DF-3907-4319-BD1E-D1E583F3D3B5}"/>
    <cellStyle name="Normal 9 4 2 5 2 2 2" xfId="5090" xr:uid="{188BD6CB-2F60-46CA-901E-BB8C377AFD55}"/>
    <cellStyle name="Normal 9 4 2 5 2 3" xfId="5089" xr:uid="{72122E6E-8839-4D03-81F6-F3CC11282589}"/>
    <cellStyle name="Normal 9 4 2 5 3" xfId="3298" xr:uid="{9D98D998-3AE9-4B9C-9210-76EF1FA81FC2}"/>
    <cellStyle name="Normal 9 4 2 5 3 2" xfId="5091" xr:uid="{59A54C06-6D6F-46D3-B5AF-B9B971B73091}"/>
    <cellStyle name="Normal 9 4 2 5 3 2 2" xfId="6972" xr:uid="{91F5396B-E792-4E36-85D5-A213C1F0DE61}"/>
    <cellStyle name="Normal 9 4 2 5 4" xfId="3299" xr:uid="{0E7EACEA-292B-4F84-B319-A7965C955F9F}"/>
    <cellStyle name="Normal 9 4 2 5 4 2" xfId="5092" xr:uid="{1E0E5B12-F1BF-42C7-9591-AAD450DB86F8}"/>
    <cellStyle name="Normal 9 4 2 5 5" xfId="5088" xr:uid="{2E7DCE22-963C-46EB-A973-863478ACA27F}"/>
    <cellStyle name="Normal 9 4 2 6" xfId="3300" xr:uid="{DFBB153E-A80B-4CDD-BD8D-8B6FE5EADCD3}"/>
    <cellStyle name="Normal 9 4 2 6 2" xfId="3301" xr:uid="{355B869F-BC53-49D0-A1B5-FD59FECC8486}"/>
    <cellStyle name="Normal 9 4 2 6 2 2" xfId="5094" xr:uid="{5DDAB2EE-1FF1-4B8C-BB52-CA3A8F6C0BC7}"/>
    <cellStyle name="Normal 9 4 2 6 3" xfId="3302" xr:uid="{53355767-23E4-4116-B071-13E72FC65845}"/>
    <cellStyle name="Normal 9 4 2 6 3 2" xfId="5095" xr:uid="{0B24552E-019A-465F-B622-A95326D4D87D}"/>
    <cellStyle name="Normal 9 4 2 6 4" xfId="3303" xr:uid="{0463CF7C-FC15-4364-9271-39357063AAB4}"/>
    <cellStyle name="Normal 9 4 2 6 4 2" xfId="5096" xr:uid="{31F7B29B-8106-4F2C-A1DE-10B5FABB7E0A}"/>
    <cellStyle name="Normal 9 4 2 6 5" xfId="5093" xr:uid="{66317AFC-682B-463B-90B3-EEE4731393C2}"/>
    <cellStyle name="Normal 9 4 2 7" xfId="3304" xr:uid="{85E82AB5-FBA8-4C78-B1BD-BA70955F0C81}"/>
    <cellStyle name="Normal 9 4 2 7 2" xfId="5097" xr:uid="{6D1DE13B-E7A5-45FE-B093-E407D1E75F94}"/>
    <cellStyle name="Normal 9 4 2 7 2 2" xfId="6973" xr:uid="{009E94F2-B5AB-4D1C-A2DA-C5FB3A1459EB}"/>
    <cellStyle name="Normal 9 4 2 8" xfId="3305" xr:uid="{BFDEF194-1F8A-40EF-9DC9-9B25EC497F50}"/>
    <cellStyle name="Normal 9 4 2 8 2" xfId="5098" xr:uid="{AD5A3E0B-7287-4E7F-A383-A5AFD0ED6F2F}"/>
    <cellStyle name="Normal 9 4 2 9" xfId="3306" xr:uid="{666EDE42-E0CF-4A86-AE92-0868EB533656}"/>
    <cellStyle name="Normal 9 4 2 9 2" xfId="5099" xr:uid="{0C171BA3-CE8D-4D65-8988-BB1C76289829}"/>
    <cellStyle name="Normal 9 4 3" xfId="3307" xr:uid="{1091E835-3BA9-4991-9190-9CD62809C187}"/>
    <cellStyle name="Normal 9 4 3 2" xfId="3308" xr:uid="{54487665-0702-4E09-88D5-8EB0FD548D72}"/>
    <cellStyle name="Normal 9 4 3 2 2" xfId="3309" xr:uid="{CF710A85-F7B3-40E5-BE73-ABF713357D2D}"/>
    <cellStyle name="Normal 9 4 3 2 2 2" xfId="3310" xr:uid="{EDB1FCB8-0E9D-4FF6-8661-4FB870BD044D}"/>
    <cellStyle name="Normal 9 4 3 2 2 2 2" xfId="4272" xr:uid="{B628867A-ED56-48B4-8064-3B252F292DD2}"/>
    <cellStyle name="Normal 9 4 3 2 2 2 2 2" xfId="4753" xr:uid="{32E28D2C-7FEA-45CE-B103-729165316AAD}"/>
    <cellStyle name="Normal 9 4 3 2 2 2 2 2 2" xfId="5475" xr:uid="{DBFE300D-3D49-415A-AADD-1F8DF3F4D99C}"/>
    <cellStyle name="Normal 9 4 3 2 2 2 2 2 3" xfId="5104" xr:uid="{E31545C8-E355-4771-8490-54A463DFB81E}"/>
    <cellStyle name="Normal 9 4 3 2 2 2 3" xfId="4754" xr:uid="{12EF725B-77D7-4A29-8AAD-032506F2E39A}"/>
    <cellStyle name="Normal 9 4 3 2 2 2 3 2" xfId="5476" xr:uid="{1ED50D3E-FA5F-4142-A748-F8281DC921A7}"/>
    <cellStyle name="Normal 9 4 3 2 2 2 3 3" xfId="5103" xr:uid="{6095E4AB-B607-42E1-9730-DD5CB1037DB0}"/>
    <cellStyle name="Normal 9 4 3 2 2 3" xfId="3311" xr:uid="{A9AAC5BC-D7A6-4EE1-877A-2D528668232E}"/>
    <cellStyle name="Normal 9 4 3 2 2 3 2" xfId="4755" xr:uid="{01201AB8-FF65-4696-8874-7AA2261CB358}"/>
    <cellStyle name="Normal 9 4 3 2 2 3 2 2" xfId="5477" xr:uid="{17A86D17-3541-44AB-BDE7-256C02A19EB8}"/>
    <cellStyle name="Normal 9 4 3 2 2 3 2 3" xfId="5105" xr:uid="{8B99B071-FD90-460D-8318-72B8438AE37A}"/>
    <cellStyle name="Normal 9 4 3 2 2 4" xfId="3312" xr:uid="{E606DA15-D536-4679-A0A7-DB5A9ADC8030}"/>
    <cellStyle name="Normal 9 4 3 2 2 4 2" xfId="5106" xr:uid="{2669C1AE-F18E-4AFB-82A2-397EF5C5D11D}"/>
    <cellStyle name="Normal 9 4 3 2 2 5" xfId="5102" xr:uid="{48A56E98-704A-4DAB-8515-98B4776BEB51}"/>
    <cellStyle name="Normal 9 4 3 2 3" xfId="3313" xr:uid="{861CCA73-D916-459D-A81D-1C2A410D3F8A}"/>
    <cellStyle name="Normal 9 4 3 2 3 2" xfId="3314" xr:uid="{CDE5A18E-5459-44BA-9E41-53C354D283CF}"/>
    <cellStyle name="Normal 9 4 3 2 3 2 2" xfId="4756" xr:uid="{A2FB7861-1C43-4028-95F7-61F08148511C}"/>
    <cellStyle name="Normal 9 4 3 2 3 2 2 2" xfId="5478" xr:uid="{BFEDE6A8-988E-4E70-A7FA-874E60F288FC}"/>
    <cellStyle name="Normal 9 4 3 2 3 2 2 3" xfId="5108" xr:uid="{DF77406C-2BF5-4343-B8B4-1FB843BF1996}"/>
    <cellStyle name="Normal 9 4 3 2 3 3" xfId="3315" xr:uid="{36FB8297-67D8-4C71-BFD9-495FDE380922}"/>
    <cellStyle name="Normal 9 4 3 2 3 3 2" xfId="5109" xr:uid="{4E8C0F97-EF3D-4F83-B367-D834546EA7C6}"/>
    <cellStyle name="Normal 9 4 3 2 3 4" xfId="3316" xr:uid="{86EBD74D-DC43-40D1-8294-A7826B5B3069}"/>
    <cellStyle name="Normal 9 4 3 2 3 4 2" xfId="5110" xr:uid="{6ABB1309-2D95-416F-A932-991F1E50E5E3}"/>
    <cellStyle name="Normal 9 4 3 2 3 5" xfId="5107" xr:uid="{9BA45913-76E4-4A27-8234-6C2D4DA1DE4D}"/>
    <cellStyle name="Normal 9 4 3 2 4" xfId="3317" xr:uid="{2BC88BF3-2AEF-4169-88C1-5A4BDE9A9635}"/>
    <cellStyle name="Normal 9 4 3 2 4 2" xfId="4757" xr:uid="{DA3B0C3C-21EC-4AE8-9EA9-1AA1DC52EAB1}"/>
    <cellStyle name="Normal 9 4 3 2 4 2 2" xfId="5479" xr:uid="{54FE0351-956D-4719-812A-24183FE77AF2}"/>
    <cellStyle name="Normal 9 4 3 2 4 2 3" xfId="5111" xr:uid="{760A5F31-7300-4A5B-B877-CB6F5F59734E}"/>
    <cellStyle name="Normal 9 4 3 2 5" xfId="3318" xr:uid="{41B3AFA9-6A79-49A0-95B0-12AA0FE74063}"/>
    <cellStyle name="Normal 9 4 3 2 5 2" xfId="5112" xr:uid="{5C3DA02A-87FF-45E5-A620-19A3048C7B90}"/>
    <cellStyle name="Normal 9 4 3 2 6" xfId="3319" xr:uid="{4E598320-92D4-4736-BB90-BEBD97A7D99B}"/>
    <cellStyle name="Normal 9 4 3 2 6 2" xfId="5113" xr:uid="{8D8A4882-CBE8-4194-B3AE-C3C35843641E}"/>
    <cellStyle name="Normal 9 4 3 2 7" xfId="5101" xr:uid="{6A704CA2-ED76-4734-8402-19EFCE1CDFEA}"/>
    <cellStyle name="Normal 9 4 3 3" xfId="3320" xr:uid="{61613E5B-BC0A-42ED-BA40-BF440E26DD3C}"/>
    <cellStyle name="Normal 9 4 3 3 2" xfId="3321" xr:uid="{DACBC363-C8D0-4358-B22A-6A451F7CD382}"/>
    <cellStyle name="Normal 9 4 3 3 2 2" xfId="3322" xr:uid="{30A00C7B-8C80-43FC-9AA9-5FC84588C82A}"/>
    <cellStyle name="Normal 9 4 3 3 2 2 2" xfId="4758" xr:uid="{C1E0BB34-C0F8-49CF-B642-E08F430F6C18}"/>
    <cellStyle name="Normal 9 4 3 3 2 2 2 2" xfId="5480" xr:uid="{712EFE38-C1B1-4E7D-B1BB-527B8B2BC11A}"/>
    <cellStyle name="Normal 9 4 3 3 2 2 2 3" xfId="5116" xr:uid="{42D610E9-10C9-4729-893E-72C928ECF49E}"/>
    <cellStyle name="Normal 9 4 3 3 2 3" xfId="3323" xr:uid="{5699F1EA-C92E-45EE-8911-4C14FC2C5D06}"/>
    <cellStyle name="Normal 9 4 3 3 2 3 2" xfId="5117" xr:uid="{07ADD8DD-9800-4B24-AF0D-F35445B11CDB}"/>
    <cellStyle name="Normal 9 4 3 3 2 4" xfId="3324" xr:uid="{3E340DF3-6286-4A24-8582-8E90E3273F2A}"/>
    <cellStyle name="Normal 9 4 3 3 2 4 2" xfId="5118" xr:uid="{293623EF-1248-4B89-BDA3-3137F29CC05A}"/>
    <cellStyle name="Normal 9 4 3 3 2 5" xfId="5115" xr:uid="{EA8CA19F-EE30-40E2-929A-96AD7F2C841D}"/>
    <cellStyle name="Normal 9 4 3 3 3" xfId="3325" xr:uid="{C192877E-320D-4D22-9EFD-5B12AA93CB21}"/>
    <cellStyle name="Normal 9 4 3 3 3 2" xfId="4759" xr:uid="{D5CE49A4-7E3A-4820-8C98-414562906FB4}"/>
    <cellStyle name="Normal 9 4 3 3 3 2 2" xfId="5481" xr:uid="{4C305034-D2A1-4145-9EA9-5944E9C6203F}"/>
    <cellStyle name="Normal 9 4 3 3 3 2 3" xfId="5119" xr:uid="{4B46E23A-736B-484E-87FB-A80EC7ED4946}"/>
    <cellStyle name="Normal 9 4 3 3 4" xfId="3326" xr:uid="{34F4349C-2D2E-45AA-A0A9-2B846A51390A}"/>
    <cellStyle name="Normal 9 4 3 3 4 2" xfId="5120" xr:uid="{10609B37-E03B-4547-B776-091226A99D27}"/>
    <cellStyle name="Normal 9 4 3 3 5" xfId="3327" xr:uid="{C68349FC-2382-4DBE-A459-4D387BE5F1DD}"/>
    <cellStyle name="Normal 9 4 3 3 5 2" xfId="5121" xr:uid="{E7F9A943-E5EA-4757-B362-CC3AC30D3FEB}"/>
    <cellStyle name="Normal 9 4 3 3 6" xfId="5114" xr:uid="{6A7AC0C3-3645-46F3-A78E-272A913CD9AF}"/>
    <cellStyle name="Normal 9 4 3 4" xfId="3328" xr:uid="{50A63105-BD4B-468D-9A8D-67E1EE1E31AA}"/>
    <cellStyle name="Normal 9 4 3 4 2" xfId="3329" xr:uid="{57ABEB6D-CDE9-44D5-904B-7CDD7C5589AF}"/>
    <cellStyle name="Normal 9 4 3 4 2 2" xfId="4760" xr:uid="{E8118A8F-3DD6-4BBB-B35F-AE18502E49CD}"/>
    <cellStyle name="Normal 9 4 3 4 2 2 2" xfId="5482" xr:uid="{E60FFE66-7809-4882-9AD5-3050753786B2}"/>
    <cellStyle name="Normal 9 4 3 4 2 2 3" xfId="5123" xr:uid="{5F229C61-2BD3-4097-98A2-219E29F4930D}"/>
    <cellStyle name="Normal 9 4 3 4 3" xfId="3330" xr:uid="{C0BDC221-A7BB-46C1-AB1E-32204E98F456}"/>
    <cellStyle name="Normal 9 4 3 4 3 2" xfId="5124" xr:uid="{59AA33EA-F3F5-4D8A-99DD-2899DF2E81F5}"/>
    <cellStyle name="Normal 9 4 3 4 4" xfId="3331" xr:uid="{D3EBA1F8-3084-4B9A-A908-F217387B38BD}"/>
    <cellStyle name="Normal 9 4 3 4 4 2" xfId="5125" xr:uid="{596E6EDE-639D-472B-B167-3B6467C4D3E9}"/>
    <cellStyle name="Normal 9 4 3 4 5" xfId="5122" xr:uid="{C0620EB3-D231-4D69-8063-33B9BA793FC2}"/>
    <cellStyle name="Normal 9 4 3 5" xfId="3332" xr:uid="{0751CA03-B12F-46E8-828F-D3B6F4C27076}"/>
    <cellStyle name="Normal 9 4 3 5 2" xfId="3333" xr:uid="{34D1F9D6-F2E9-4B90-9F73-E0621C7B45B7}"/>
    <cellStyle name="Normal 9 4 3 5 2 2" xfId="5127" xr:uid="{50CF46E4-E4D0-4ACC-BDE0-572769221D20}"/>
    <cellStyle name="Normal 9 4 3 5 3" xfId="3334" xr:uid="{D0B0628C-27A6-41EA-853D-74BF309B8F92}"/>
    <cellStyle name="Normal 9 4 3 5 3 2" xfId="5128" xr:uid="{71DBFE48-31E0-47FE-95A4-60F37D84D525}"/>
    <cellStyle name="Normal 9 4 3 5 4" xfId="3335" xr:uid="{1755AA46-B20E-4B0E-AD01-C9561299D440}"/>
    <cellStyle name="Normal 9 4 3 5 4 2" xfId="5129" xr:uid="{5E4CD9EA-FA30-42D6-BB23-EDB7B6FA8BF4}"/>
    <cellStyle name="Normal 9 4 3 5 5" xfId="5126" xr:uid="{0ADE1982-5BC7-484D-9623-61C020ADB301}"/>
    <cellStyle name="Normal 9 4 3 6" xfId="3336" xr:uid="{13335DC2-C529-4634-9EF5-5CF9AA2B2B83}"/>
    <cellStyle name="Normal 9 4 3 6 2" xfId="5130" xr:uid="{8AC92D09-336A-4418-9163-6A6A24ECB463}"/>
    <cellStyle name="Normal 9 4 3 7" xfId="3337" xr:uid="{E907D285-CE3C-472A-AD94-744F3D9EAD3D}"/>
    <cellStyle name="Normal 9 4 3 7 2" xfId="5131" xr:uid="{2E37509D-C733-40E5-8368-34CCAD9F484A}"/>
    <cellStyle name="Normal 9 4 3 8" xfId="3338" xr:uid="{82098183-30CF-402B-B886-05D47C2CCC40}"/>
    <cellStyle name="Normal 9 4 3 8 2" xfId="5132" xr:uid="{17BBBD97-F269-4B7E-AC1C-E96BD10931AD}"/>
    <cellStyle name="Normal 9 4 3 9" xfId="5100" xr:uid="{D52413C2-1CAC-457A-9888-6979C72B71D8}"/>
    <cellStyle name="Normal 9 4 4" xfId="3339" xr:uid="{07FBBBC5-8C58-479B-8B67-AE32F9C3FB33}"/>
    <cellStyle name="Normal 9 4 4 2" xfId="3340" xr:uid="{B3A1EAE7-B8D6-40DD-8DB4-857D65856028}"/>
    <cellStyle name="Normal 9 4 4 2 2" xfId="3341" xr:uid="{1DEC8559-5219-4056-90B1-ACE00AC3DCC0}"/>
    <cellStyle name="Normal 9 4 4 2 2 2" xfId="3342" xr:uid="{D14D2D67-D8B7-4771-897C-C03E46013577}"/>
    <cellStyle name="Normal 9 4 4 2 2 2 2" xfId="4273" xr:uid="{F7FE82D4-7DA6-46A4-A07D-2FBBD4FE83AD}"/>
    <cellStyle name="Normal 9 4 4 2 2 2 2 2" xfId="5137" xr:uid="{7FB0D42F-C394-4AD8-85DF-49EC0B100801}"/>
    <cellStyle name="Normal 9 4 4 2 2 2 3" xfId="5136" xr:uid="{CC136567-DBE5-46A8-AC40-8A8D45A35A5A}"/>
    <cellStyle name="Normal 9 4 4 2 2 3" xfId="3343" xr:uid="{FFCA4A64-1BE2-44B7-B746-2479E8899894}"/>
    <cellStyle name="Normal 9 4 4 2 2 3 2" xfId="5138" xr:uid="{62B2F0E4-C3D8-4056-A2B8-BB92420D913A}"/>
    <cellStyle name="Normal 9 4 4 2 2 3 2 2" xfId="6974" xr:uid="{F848EA24-6F1A-4D57-8147-B6963282C17D}"/>
    <cellStyle name="Normal 9 4 4 2 2 4" xfId="3344" xr:uid="{BC63603E-5203-455A-A31C-3BC2EC31BB51}"/>
    <cellStyle name="Normal 9 4 4 2 2 4 2" xfId="5139" xr:uid="{7DB1909B-70DE-4C8D-AC49-8CABB617C528}"/>
    <cellStyle name="Normal 9 4 4 2 2 5" xfId="5135" xr:uid="{19F05DC0-DC79-4319-95BB-5CBA4953A096}"/>
    <cellStyle name="Normal 9 4 4 2 3" xfId="3345" xr:uid="{F7091EE2-28B1-4C11-A431-6B1410A23B44}"/>
    <cellStyle name="Normal 9 4 4 2 3 2" xfId="4274" xr:uid="{677CDA1C-0A74-4E76-9F52-BD6211C0BC5B}"/>
    <cellStyle name="Normal 9 4 4 2 3 2 2" xfId="5141" xr:uid="{834C3479-00B1-4D96-A971-FBFE5FAA9B9E}"/>
    <cellStyle name="Normal 9 4 4 2 3 3" xfId="5140" xr:uid="{E7571314-F8EE-4113-8054-07633FACD41B}"/>
    <cellStyle name="Normal 9 4 4 2 4" xfId="3346" xr:uid="{E98F1E5C-9C7B-43EC-8E54-EFDF4E319810}"/>
    <cellStyle name="Normal 9 4 4 2 4 2" xfId="5142" xr:uid="{6D5BFF8B-6680-4872-BB34-C2CF1CAD8D55}"/>
    <cellStyle name="Normal 9 4 4 2 4 2 2" xfId="6975" xr:uid="{FEF3B4DD-624A-4933-8E50-AFEB138898C2}"/>
    <cellStyle name="Normal 9 4 4 2 5" xfId="3347" xr:uid="{4CB1F74E-6C19-4FF6-82E1-0DDB53733AF2}"/>
    <cellStyle name="Normal 9 4 4 2 5 2" xfId="5143" xr:uid="{10E9BB6E-074B-4FF1-AC9E-957376C01C06}"/>
    <cellStyle name="Normal 9 4 4 2 6" xfId="5134" xr:uid="{66063598-2A16-43D4-A329-FB4C0950F20D}"/>
    <cellStyle name="Normal 9 4 4 3" xfId="3348" xr:uid="{D7E5694E-8513-4E43-8384-8C8D8CE09CB2}"/>
    <cellStyle name="Normal 9 4 4 3 2" xfId="3349" xr:uid="{E9E92A07-3A2E-4B69-96CC-8EE8E3C26839}"/>
    <cellStyle name="Normal 9 4 4 3 2 2" xfId="4275" xr:uid="{6E16F514-2155-412E-A464-E04D4D2E372F}"/>
    <cellStyle name="Normal 9 4 4 3 2 2 2" xfId="5146" xr:uid="{B83EE760-AD53-4809-8C7A-54EF1D8CB088}"/>
    <cellStyle name="Normal 9 4 4 3 2 3" xfId="5145" xr:uid="{F3AD10FF-FBBF-41F5-91AA-C13B81873357}"/>
    <cellStyle name="Normal 9 4 4 3 3" xfId="3350" xr:uid="{9964B06F-A2AB-496C-8D18-2CD006E26DD0}"/>
    <cellStyle name="Normal 9 4 4 3 3 2" xfId="5147" xr:uid="{401A3B93-1E67-49D9-8F41-185FD0F04EFB}"/>
    <cellStyle name="Normal 9 4 4 3 3 2 2" xfId="6976" xr:uid="{0038E643-143A-4576-BFB7-B41539B7FB24}"/>
    <cellStyle name="Normal 9 4 4 3 4" xfId="3351" xr:uid="{BD2FE1A1-9541-4618-9761-34A34C33372C}"/>
    <cellStyle name="Normal 9 4 4 3 4 2" xfId="5148" xr:uid="{49EA093C-1016-4F81-A004-F855E32A29CA}"/>
    <cellStyle name="Normal 9 4 4 3 5" xfId="5144" xr:uid="{24A5AEA0-4E1D-404B-AFA4-0F1FFAB60ACC}"/>
    <cellStyle name="Normal 9 4 4 4" xfId="3352" xr:uid="{B99D5043-1DC5-41C0-ACC1-6D4FC416AF33}"/>
    <cellStyle name="Normal 9 4 4 4 2" xfId="3353" xr:uid="{6321B006-3D49-4E28-B4C7-471C893D8B14}"/>
    <cellStyle name="Normal 9 4 4 4 2 2" xfId="5150" xr:uid="{E0CAC94B-689E-4F40-A4EE-CF7B67BD5934}"/>
    <cellStyle name="Normal 9 4 4 4 3" xfId="3354" xr:uid="{8BB1A7B9-30D8-4B28-A175-B178CF11BA51}"/>
    <cellStyle name="Normal 9 4 4 4 3 2" xfId="5151" xr:uid="{CC004136-B233-4171-A1D2-A6CFB843E327}"/>
    <cellStyle name="Normal 9 4 4 4 4" xfId="3355" xr:uid="{A7A10A13-65DD-4F13-9267-CAC307BAF9E9}"/>
    <cellStyle name="Normal 9 4 4 4 4 2" xfId="5152" xr:uid="{E7180BA6-D27F-4904-B447-620BE43881CB}"/>
    <cellStyle name="Normal 9 4 4 4 5" xfId="5149" xr:uid="{10C39A9A-50BF-42B2-9329-20E16909ACC1}"/>
    <cellStyle name="Normal 9 4 4 5" xfId="3356" xr:uid="{8D50C1C3-B281-45DA-9469-6C34F72899FF}"/>
    <cellStyle name="Normal 9 4 4 5 2" xfId="5153" xr:uid="{6DF01533-AB76-4362-97CE-2A3F3BDF496A}"/>
    <cellStyle name="Normal 9 4 4 5 2 2" xfId="6977" xr:uid="{2D58A241-B39F-47D4-A2F6-3AD3193675CE}"/>
    <cellStyle name="Normal 9 4 4 6" xfId="3357" xr:uid="{3D9EED53-3E3C-47B2-9A11-7D1211AF594F}"/>
    <cellStyle name="Normal 9 4 4 6 2" xfId="5154" xr:uid="{D4A1113E-882E-4404-9D50-DEAF914FEFA2}"/>
    <cellStyle name="Normal 9 4 4 7" xfId="3358" xr:uid="{6AD477F9-7971-4340-9B24-7696FEC8F983}"/>
    <cellStyle name="Normal 9 4 4 7 2" xfId="5155" xr:uid="{FCD13ED1-81D9-4C83-B77A-F81EA502F3C3}"/>
    <cellStyle name="Normal 9 4 4 8" xfId="5133" xr:uid="{E4F141A2-75C6-466C-BE37-C2CF53019527}"/>
    <cellStyle name="Normal 9 4 5" xfId="3359" xr:uid="{7CA35803-119F-449A-9D70-16525C0BE01E}"/>
    <cellStyle name="Normal 9 4 5 2" xfId="3360" xr:uid="{1F516E4F-225A-4B6F-846B-3CD33A3E3EB2}"/>
    <cellStyle name="Normal 9 4 5 2 2" xfId="3361" xr:uid="{ED9C7E15-B17B-437D-A0BF-E190B6742FAF}"/>
    <cellStyle name="Normal 9 4 5 2 2 2" xfId="4276" xr:uid="{C34A0EA9-64C2-47F2-B994-3622E65EEA38}"/>
    <cellStyle name="Normal 9 4 5 2 2 2 2" xfId="5159" xr:uid="{EC24387D-1D80-400C-AA57-44D763466EEC}"/>
    <cellStyle name="Normal 9 4 5 2 2 3" xfId="5158" xr:uid="{B86DDFFF-6D91-4470-ACD3-3827E931E19E}"/>
    <cellStyle name="Normal 9 4 5 2 3" xfId="3362" xr:uid="{293E4A00-452D-47E1-B194-CB753B13554C}"/>
    <cellStyle name="Normal 9 4 5 2 3 2" xfId="5160" xr:uid="{90CD9F36-562C-4FBF-8F60-AE53919703E0}"/>
    <cellStyle name="Normal 9 4 5 2 3 2 2" xfId="6978" xr:uid="{22002CB1-E49E-4879-8EEA-FA542A9C608A}"/>
    <cellStyle name="Normal 9 4 5 2 4" xfId="3363" xr:uid="{00CAC856-35DE-419D-8BA8-67E65979AE63}"/>
    <cellStyle name="Normal 9 4 5 2 4 2" xfId="5161" xr:uid="{539908DF-78A0-4E12-873F-2D4F9D187526}"/>
    <cellStyle name="Normal 9 4 5 2 5" xfId="5157" xr:uid="{4305578F-5DA2-4C00-8EB9-01EA25753521}"/>
    <cellStyle name="Normal 9 4 5 3" xfId="3364" xr:uid="{271A0B96-3E07-4BFA-BD9D-F3DD04703DCC}"/>
    <cellStyle name="Normal 9 4 5 3 2" xfId="3365" xr:uid="{F8C54C08-700D-4AD1-BF0A-04796904F695}"/>
    <cellStyle name="Normal 9 4 5 3 2 2" xfId="5163" xr:uid="{CA44AE2D-6D75-4D7D-AAFA-E719A84EC7A5}"/>
    <cellStyle name="Normal 9 4 5 3 3" xfId="3366" xr:uid="{18749E89-A56B-4F10-8305-3C26E4270633}"/>
    <cellStyle name="Normal 9 4 5 3 3 2" xfId="5164" xr:uid="{0151F0BC-8EC3-4049-8C5D-84CAB6FB4805}"/>
    <cellStyle name="Normal 9 4 5 3 4" xfId="3367" xr:uid="{E2A23840-1020-4F2F-8485-6D78E7C0A46B}"/>
    <cellStyle name="Normal 9 4 5 3 4 2" xfId="5165" xr:uid="{7B01A950-E017-40C9-9056-84B20B523850}"/>
    <cellStyle name="Normal 9 4 5 3 5" xfId="5162" xr:uid="{BAFE9706-D04B-4930-84A9-0A996519741E}"/>
    <cellStyle name="Normal 9 4 5 4" xfId="3368" xr:uid="{2767C16E-76D5-4BDC-ACE4-2D4BDCC3A109}"/>
    <cellStyle name="Normal 9 4 5 4 2" xfId="5166" xr:uid="{6DEF22D5-0A25-4010-9543-DAAB370735D5}"/>
    <cellStyle name="Normal 9 4 5 4 2 2" xfId="6979" xr:uid="{27A5832F-3394-48C5-9721-B510C21FE618}"/>
    <cellStyle name="Normal 9 4 5 5" xfId="3369" xr:uid="{1626901C-65DF-49BC-95F9-F387BCAB085B}"/>
    <cellStyle name="Normal 9 4 5 5 2" xfId="5167" xr:uid="{F00A7FA6-82DC-49B8-AD58-794D9690BE90}"/>
    <cellStyle name="Normal 9 4 5 6" xfId="3370" xr:uid="{10F0D75E-EBB5-4C93-ACD7-69A901A7E41C}"/>
    <cellStyle name="Normal 9 4 5 6 2" xfId="5168" xr:uid="{BF517E5B-2C79-4844-9BD4-3EC72466F3FE}"/>
    <cellStyle name="Normal 9 4 5 7" xfId="5156" xr:uid="{73E79420-71F6-4C68-AF8E-E300FBBFB177}"/>
    <cellStyle name="Normal 9 4 6" xfId="3371" xr:uid="{77ABE6EB-2A3A-4BD3-BF8C-58DA7007EB40}"/>
    <cellStyle name="Normal 9 4 6 2" xfId="3372" xr:uid="{E134A678-9FAE-4EBC-A2E8-C228DBC89D67}"/>
    <cellStyle name="Normal 9 4 6 2 2" xfId="3373" xr:uid="{F17FC174-9426-42E7-85D4-904D4AD1C264}"/>
    <cellStyle name="Normal 9 4 6 2 2 2" xfId="5171" xr:uid="{4A3172CB-E66B-4295-9A65-115D726BDC4B}"/>
    <cellStyle name="Normal 9 4 6 2 3" xfId="3374" xr:uid="{388AE973-57B7-4BDA-826E-C2C36C413AC0}"/>
    <cellStyle name="Normal 9 4 6 2 3 2" xfId="5172" xr:uid="{2B894DEA-BC1E-4DF0-8147-22502738F124}"/>
    <cellStyle name="Normal 9 4 6 2 4" xfId="3375" xr:uid="{BE9E94FD-3FAB-483B-A001-90DF6861FF69}"/>
    <cellStyle name="Normal 9 4 6 2 4 2" xfId="5173" xr:uid="{49981512-7C67-423D-AB82-9BAB285C0EF4}"/>
    <cellStyle name="Normal 9 4 6 2 5" xfId="5170" xr:uid="{862749C1-9FC7-4BDF-9F37-2EA1E3C4E15A}"/>
    <cellStyle name="Normal 9 4 6 3" xfId="3376" xr:uid="{B06DD5F0-F92B-4B7E-87F0-40E82F8F3A6C}"/>
    <cellStyle name="Normal 9 4 6 3 2" xfId="5174" xr:uid="{EBDFDFAA-1D86-4063-A8BC-BF34771D222B}"/>
    <cellStyle name="Normal 9 4 6 3 2 2" xfId="6980" xr:uid="{3B865612-B392-43DE-AAB1-1DB63199FBE7}"/>
    <cellStyle name="Normal 9 4 6 4" xfId="3377" xr:uid="{66C7112F-B49F-43BF-81D1-137ABC37ABC2}"/>
    <cellStyle name="Normal 9 4 6 4 2" xfId="5175" xr:uid="{4679B5F4-E1AD-446D-970C-BF2956BE64B1}"/>
    <cellStyle name="Normal 9 4 6 5" xfId="3378" xr:uid="{B3E86ACA-DFFC-40F0-ACBF-1DCF17ADB372}"/>
    <cellStyle name="Normal 9 4 6 5 2" xfId="5176" xr:uid="{A1E221AD-D9F2-4324-AC4B-05383E03E4F2}"/>
    <cellStyle name="Normal 9 4 6 6" xfId="5169" xr:uid="{96378680-89E2-4383-ACCD-0DA7F9F4CEDF}"/>
    <cellStyle name="Normal 9 4 7" xfId="3379" xr:uid="{6DCD5BD7-6063-44CE-BF40-3DED263F1AAB}"/>
    <cellStyle name="Normal 9 4 7 2" xfId="3380" xr:uid="{99A3D241-7BD9-42C3-81F6-A92D8A9F64C7}"/>
    <cellStyle name="Normal 9 4 7 2 2" xfId="5178" xr:uid="{81F13FA9-F943-41DC-8F58-63863CF0F99E}"/>
    <cellStyle name="Normal 9 4 7 3" xfId="3381" xr:uid="{B31AAAE1-6458-4F07-BB18-05CF19BB7810}"/>
    <cellStyle name="Normal 9 4 7 3 2" xfId="5179" xr:uid="{BD71F2E6-2713-458C-B9CB-9161DD4EFCC1}"/>
    <cellStyle name="Normal 9 4 7 4" xfId="3382" xr:uid="{39E75803-ADBE-45DD-88EA-E52C5298BD8A}"/>
    <cellStyle name="Normal 9 4 7 4 2" xfId="5180" xr:uid="{9A3381AA-419B-4506-A44C-6E76E2140536}"/>
    <cellStyle name="Normal 9 4 7 5" xfId="5177" xr:uid="{DFA6A30C-8527-4AC6-B75B-7906DB6ABE75}"/>
    <cellStyle name="Normal 9 4 8" xfId="3383" xr:uid="{6EECBA00-BBC9-413F-9F2C-D9AC3DB5B071}"/>
    <cellStyle name="Normal 9 4 8 2" xfId="3384" xr:uid="{B0DD2B79-6F67-4812-9997-1C2D9D487363}"/>
    <cellStyle name="Normal 9 4 8 2 2" xfId="5182" xr:uid="{4ACE4565-F41D-47D7-AE2C-072F64A6A0F7}"/>
    <cellStyle name="Normal 9 4 8 3" xfId="3385" xr:uid="{9694F9F4-48C8-4C4B-BB49-150E528FA440}"/>
    <cellStyle name="Normal 9 4 8 3 2" xfId="5183" xr:uid="{C303DEFE-BACD-499F-8929-2EFA8BF40008}"/>
    <cellStyle name="Normal 9 4 8 4" xfId="3386" xr:uid="{BE73FCEB-4151-47EF-8EB6-C1BC78EA62F7}"/>
    <cellStyle name="Normal 9 4 8 4 2" xfId="5184" xr:uid="{42E6E738-5235-43DE-9B92-9B01475B2EBE}"/>
    <cellStyle name="Normal 9 4 8 5" xfId="5181" xr:uid="{BC206C68-DC93-4C5A-BC57-48F66EECBDB5}"/>
    <cellStyle name="Normal 9 4 9" xfId="3387" xr:uid="{BAD05F13-E13D-4A9B-9B4B-4BCDE4057AFE}"/>
    <cellStyle name="Normal 9 4 9 2" xfId="5185" xr:uid="{CAF249E2-F717-48B4-8383-CAA588BBD244}"/>
    <cellStyle name="Normal 9 5" xfId="3388" xr:uid="{27B88AF1-74E2-47EA-999B-64AC4F253929}"/>
    <cellStyle name="Normal 9 5 10" xfId="3389" xr:uid="{E3B827EE-922C-4B74-9419-BFFD5DA3F10D}"/>
    <cellStyle name="Normal 9 5 10 2" xfId="5187" xr:uid="{77192074-AD0D-4AD2-9587-B08F0CFE4684}"/>
    <cellStyle name="Normal 9 5 11" xfId="3390" xr:uid="{03F91E27-65B3-4886-87C2-206A94C44AB7}"/>
    <cellStyle name="Normal 9 5 11 2" xfId="5188" xr:uid="{37769F50-5696-4312-AF23-72A2D796B1BC}"/>
    <cellStyle name="Normal 9 5 12" xfId="5186" xr:uid="{C6B5C2D0-1B75-4D4C-86DF-7F266D54F6E6}"/>
    <cellStyle name="Normal 9 5 2" xfId="3391" xr:uid="{5D757884-3832-4383-9F08-28C70A9B47B4}"/>
    <cellStyle name="Normal 9 5 2 10" xfId="5189" xr:uid="{CE87DAB7-1CC5-449D-8A58-5554A2D1A0E5}"/>
    <cellStyle name="Normal 9 5 2 2" xfId="3392" xr:uid="{87F7EA57-E520-40E7-B36E-56966CE01771}"/>
    <cellStyle name="Normal 9 5 2 2 2" xfId="3393" xr:uid="{7AE30724-1AAA-4DD6-BEED-A79BC5AE5A6E}"/>
    <cellStyle name="Normal 9 5 2 2 2 2" xfId="3394" xr:uid="{5A6A8CFD-817C-4482-A511-9A7CEEF2A6B5}"/>
    <cellStyle name="Normal 9 5 2 2 2 2 2" xfId="3395" xr:uid="{A6168C57-12EF-4EFD-B0B7-B226EA6CCBB0}"/>
    <cellStyle name="Normal 9 5 2 2 2 2 2 2" xfId="5193" xr:uid="{D4F555ED-12AB-4A38-BBE6-4477E5265F97}"/>
    <cellStyle name="Normal 9 5 2 2 2 2 3" xfId="3396" xr:uid="{0608C2FB-F9A1-413F-9AB4-798A92C80B63}"/>
    <cellStyle name="Normal 9 5 2 2 2 2 3 2" xfId="5194" xr:uid="{FEE5B023-C057-4C89-8EFD-D2FAC75344A0}"/>
    <cellStyle name="Normal 9 5 2 2 2 2 4" xfId="3397" xr:uid="{7E98EAF4-9817-4FC7-9479-0B73D3D6F5C0}"/>
    <cellStyle name="Normal 9 5 2 2 2 2 4 2" xfId="5195" xr:uid="{04A9695D-1FB0-4FE2-80F6-7AC743DC9144}"/>
    <cellStyle name="Normal 9 5 2 2 2 2 5" xfId="5192" xr:uid="{47BB6883-D9F6-40AA-9D74-CAE063EC7CB1}"/>
    <cellStyle name="Normal 9 5 2 2 2 3" xfId="3398" xr:uid="{1AAB91A1-5A9C-43F8-A51F-63E0F2025EA3}"/>
    <cellStyle name="Normal 9 5 2 2 2 3 2" xfId="3399" xr:uid="{301776AB-691A-4FBF-B65A-2CC463D5A92A}"/>
    <cellStyle name="Normal 9 5 2 2 2 3 2 2" xfId="5197" xr:uid="{5CF1C10F-4948-48F8-AA81-26FB6B591632}"/>
    <cellStyle name="Normal 9 5 2 2 2 3 3" xfId="3400" xr:uid="{F14D2183-1ADB-4B96-BB34-1602C4E2A071}"/>
    <cellStyle name="Normal 9 5 2 2 2 3 3 2" xfId="5198" xr:uid="{57C35B75-1D43-4FCE-89EB-A48F3B5FEC28}"/>
    <cellStyle name="Normal 9 5 2 2 2 3 4" xfId="3401" xr:uid="{A04C13F4-FA68-4AC5-8CBE-D1557E330074}"/>
    <cellStyle name="Normal 9 5 2 2 2 3 4 2" xfId="5199" xr:uid="{5DE5C436-D8D7-4E67-BDD9-05B6B5EE23B8}"/>
    <cellStyle name="Normal 9 5 2 2 2 3 5" xfId="5196" xr:uid="{2E5385D9-C974-41CD-AAD2-20C4B1606B92}"/>
    <cellStyle name="Normal 9 5 2 2 2 4" xfId="3402" xr:uid="{D8E7116B-2809-40AD-B6FA-FCBBD1FD4652}"/>
    <cellStyle name="Normal 9 5 2 2 2 4 2" xfId="5200" xr:uid="{E463C5A9-8307-4DF2-A669-11E93B9B9D92}"/>
    <cellStyle name="Normal 9 5 2 2 2 5" xfId="3403" xr:uid="{3F89C8FD-DE64-4E80-B468-30E68E74A36A}"/>
    <cellStyle name="Normal 9 5 2 2 2 5 2" xfId="5201" xr:uid="{AED48915-C10D-49FE-A85C-C2F486313AB9}"/>
    <cellStyle name="Normal 9 5 2 2 2 6" xfId="3404" xr:uid="{4F8BAAD0-66AF-46DC-BB0F-5370557CAA08}"/>
    <cellStyle name="Normal 9 5 2 2 2 6 2" xfId="5202" xr:uid="{809D4C54-FFD5-4DFA-AB01-D07518F74B71}"/>
    <cellStyle name="Normal 9 5 2 2 2 7" xfId="5191" xr:uid="{B85FF116-73E1-4922-9499-5AE09D4E4332}"/>
    <cellStyle name="Normal 9 5 2 2 3" xfId="3405" xr:uid="{4565D7DE-42BC-472D-A35A-E1DC5F4B192D}"/>
    <cellStyle name="Normal 9 5 2 2 3 2" xfId="3406" xr:uid="{E636B722-A174-4527-833C-E5F6F5669EDB}"/>
    <cellStyle name="Normal 9 5 2 2 3 2 2" xfId="3407" xr:uid="{3E8236F4-85D7-4711-ABE3-056654B95B36}"/>
    <cellStyle name="Normal 9 5 2 2 3 2 2 2" xfId="5205" xr:uid="{E2B4BA68-1D61-46A8-9AF9-AF77AC7D0460}"/>
    <cellStyle name="Normal 9 5 2 2 3 2 3" xfId="3408" xr:uid="{95972C9E-C9BD-4B4E-B094-279E1119092C}"/>
    <cellStyle name="Normal 9 5 2 2 3 2 3 2" xfId="5206" xr:uid="{D341D283-DCA8-4AA4-B519-84EE886A7339}"/>
    <cellStyle name="Normal 9 5 2 2 3 2 4" xfId="3409" xr:uid="{E2630A2C-265E-4940-A9AD-E7259EAA0C1D}"/>
    <cellStyle name="Normal 9 5 2 2 3 2 4 2" xfId="5207" xr:uid="{9785CF1F-6F26-49A4-A01B-7A81602FA984}"/>
    <cellStyle name="Normal 9 5 2 2 3 2 5" xfId="5204" xr:uid="{697D5E47-A247-44E1-B550-0F0C7401FA2E}"/>
    <cellStyle name="Normal 9 5 2 2 3 3" xfId="3410" xr:uid="{F193581E-EDA0-4859-B13E-7214B3D42643}"/>
    <cellStyle name="Normal 9 5 2 2 3 3 2" xfId="5208" xr:uid="{8905AA35-C090-4742-B0D5-4557990BF098}"/>
    <cellStyle name="Normal 9 5 2 2 3 4" xfId="3411" xr:uid="{42C12367-1891-424B-AFE3-5F72C82ABDA1}"/>
    <cellStyle name="Normal 9 5 2 2 3 4 2" xfId="5209" xr:uid="{69918D70-20EB-4FA5-BB22-9E37A4FCC5B4}"/>
    <cellStyle name="Normal 9 5 2 2 3 5" xfId="3412" xr:uid="{5BDC9EC8-3DB7-4FC5-87BA-CB1879F22164}"/>
    <cellStyle name="Normal 9 5 2 2 3 5 2" xfId="5210" xr:uid="{1B3F6610-0CFD-4C31-8BBC-74535AF938F0}"/>
    <cellStyle name="Normal 9 5 2 2 3 6" xfId="5203" xr:uid="{1DE0F0AA-4DD3-4E38-913A-0FF93DEE3979}"/>
    <cellStyle name="Normal 9 5 2 2 4" xfId="3413" xr:uid="{60F8D6C3-F4BC-48FE-B98B-4075ACA40485}"/>
    <cellStyle name="Normal 9 5 2 2 4 2" xfId="3414" xr:uid="{0D6E4E61-CED3-41B0-9CFB-416C7D136E2A}"/>
    <cellStyle name="Normal 9 5 2 2 4 2 2" xfId="5212" xr:uid="{7A97BCFE-5ABF-4D07-9B41-A2ECF1EBE5A8}"/>
    <cellStyle name="Normal 9 5 2 2 4 3" xfId="3415" xr:uid="{48C881F7-98A4-48EC-AD2E-1B1B6C072869}"/>
    <cellStyle name="Normal 9 5 2 2 4 3 2" xfId="5213" xr:uid="{BDAE800F-0664-4072-BBF7-3BCFDC7719B5}"/>
    <cellStyle name="Normal 9 5 2 2 4 4" xfId="3416" xr:uid="{20958E3E-F79B-4780-AE00-30782CA77175}"/>
    <cellStyle name="Normal 9 5 2 2 4 4 2" xfId="5214" xr:uid="{96C0C75D-82E2-4321-BF46-078AD941933D}"/>
    <cellStyle name="Normal 9 5 2 2 4 5" xfId="5211" xr:uid="{18E8CE2A-F615-4B18-930F-028F75D4BFCF}"/>
    <cellStyle name="Normal 9 5 2 2 5" xfId="3417" xr:uid="{234725BE-207D-4AB2-B0F6-73386D48FC14}"/>
    <cellStyle name="Normal 9 5 2 2 5 2" xfId="3418" xr:uid="{E5DDC7F2-BC3C-4ACE-B4D8-67BB3B7E61F3}"/>
    <cellStyle name="Normal 9 5 2 2 5 2 2" xfId="5216" xr:uid="{C79633B1-C36A-4D50-BFF0-B7107C79D8FA}"/>
    <cellStyle name="Normal 9 5 2 2 5 3" xfId="3419" xr:uid="{B229EDC8-BD92-4F84-B455-F5D117657075}"/>
    <cellStyle name="Normal 9 5 2 2 5 3 2" xfId="5217" xr:uid="{A92FB5A8-AD95-41C2-BE28-51E1496BA97F}"/>
    <cellStyle name="Normal 9 5 2 2 5 4" xfId="3420" xr:uid="{BC1404B3-8C30-44A9-A311-97F22FC04D8B}"/>
    <cellStyle name="Normal 9 5 2 2 5 4 2" xfId="5218" xr:uid="{267B3F65-5262-4CE1-89E8-39405C96D1D3}"/>
    <cellStyle name="Normal 9 5 2 2 5 5" xfId="5215" xr:uid="{F2DE2FB0-7A31-413C-82DA-F98B8BB1C5FC}"/>
    <cellStyle name="Normal 9 5 2 2 6" xfId="3421" xr:uid="{BC9FF955-5919-440C-A621-0205107E97FF}"/>
    <cellStyle name="Normal 9 5 2 2 6 2" xfId="5219" xr:uid="{B36C3E51-99C3-4257-B1AF-727EE7E79155}"/>
    <cellStyle name="Normal 9 5 2 2 7" xfId="3422" xr:uid="{93859EA1-7060-4865-89C8-7D31B47E335F}"/>
    <cellStyle name="Normal 9 5 2 2 7 2" xfId="5220" xr:uid="{43B25C0F-832D-46E5-A4D7-FCBB63F5A3B5}"/>
    <cellStyle name="Normal 9 5 2 2 8" xfId="3423" xr:uid="{817A37DE-9C38-40AF-90E2-74BF3F09B217}"/>
    <cellStyle name="Normal 9 5 2 2 8 2" xfId="5221" xr:uid="{8ECB87AE-14B8-43AB-80CE-18954888D296}"/>
    <cellStyle name="Normal 9 5 2 2 9" xfId="5190" xr:uid="{CE2EB1D0-CE54-4A57-88B8-8CC09A3EA461}"/>
    <cellStyle name="Normal 9 5 2 3" xfId="3424" xr:uid="{E35C3C97-8CDB-45DB-827C-351806759B25}"/>
    <cellStyle name="Normal 9 5 2 3 2" xfId="3425" xr:uid="{0BEF1477-21DE-405E-935F-68525892C7F5}"/>
    <cellStyle name="Normal 9 5 2 3 2 2" xfId="3426" xr:uid="{5AD8E42B-9DB1-4292-BD7C-6338FE577159}"/>
    <cellStyle name="Normal 9 5 2 3 2 2 2" xfId="5224" xr:uid="{188BC5A5-5C0C-4950-BF0C-B6617CAEDC50}"/>
    <cellStyle name="Normal 9 5 2 3 2 3" xfId="3427" xr:uid="{7CFD568E-236C-445C-ADD1-6FB36FC20B65}"/>
    <cellStyle name="Normal 9 5 2 3 2 3 2" xfId="5225" xr:uid="{E6BE9599-C721-484E-BA15-8044C25D5849}"/>
    <cellStyle name="Normal 9 5 2 3 2 4" xfId="3428" xr:uid="{7114F983-29B4-4B99-8492-1511D6496849}"/>
    <cellStyle name="Normal 9 5 2 3 2 4 2" xfId="5226" xr:uid="{CCF1A4BE-E758-4F6E-86F6-3EC9B3AFD8FA}"/>
    <cellStyle name="Normal 9 5 2 3 2 5" xfId="5223" xr:uid="{C2F3AF97-C81C-424E-BC57-15299B1CFAC2}"/>
    <cellStyle name="Normal 9 5 2 3 3" xfId="3429" xr:uid="{1972D72E-2907-4FF2-95C5-55C87962D433}"/>
    <cellStyle name="Normal 9 5 2 3 3 2" xfId="3430" xr:uid="{8E4209A4-EDE8-4A7A-B3CB-25CA2364ED6D}"/>
    <cellStyle name="Normal 9 5 2 3 3 2 2" xfId="5228" xr:uid="{D316FA4A-35C9-492D-AE0A-853955E331AE}"/>
    <cellStyle name="Normal 9 5 2 3 3 3" xfId="3431" xr:uid="{529C1007-A38D-4C9B-AF61-1C7BF39B0BF7}"/>
    <cellStyle name="Normal 9 5 2 3 3 3 2" xfId="5229" xr:uid="{90D63FE2-C50E-46FB-A0D9-3006711829F1}"/>
    <cellStyle name="Normal 9 5 2 3 3 4" xfId="3432" xr:uid="{000B7F2A-1853-4E68-AE67-9968BB745D2C}"/>
    <cellStyle name="Normal 9 5 2 3 3 4 2" xfId="5230" xr:uid="{D73C2E10-3804-4E75-A2BB-5096DEC29CE4}"/>
    <cellStyle name="Normal 9 5 2 3 3 5" xfId="5227" xr:uid="{7066F417-DF17-4333-983A-89E1E8729370}"/>
    <cellStyle name="Normal 9 5 2 3 4" xfId="3433" xr:uid="{3A393BAE-5611-4098-90A2-5B8B2C7C2CF8}"/>
    <cellStyle name="Normal 9 5 2 3 4 2" xfId="5231" xr:uid="{9D76DC88-7BAA-456F-BF24-9A2F06A79D4C}"/>
    <cellStyle name="Normal 9 5 2 3 5" xfId="3434" xr:uid="{D0A02FD1-3A6F-47E4-A5E5-7167890FD646}"/>
    <cellStyle name="Normal 9 5 2 3 5 2" xfId="5232" xr:uid="{0064E89D-1DAF-4F03-ADB8-360746696989}"/>
    <cellStyle name="Normal 9 5 2 3 6" xfId="3435" xr:uid="{FF3BA006-A8D6-4709-96A6-54D7D4DE3045}"/>
    <cellStyle name="Normal 9 5 2 3 6 2" xfId="5233" xr:uid="{F18F5D83-0AFF-4BF5-B825-D05E7D44227D}"/>
    <cellStyle name="Normal 9 5 2 3 7" xfId="5222" xr:uid="{F88C4C2D-0CCE-43B4-B8EE-9FA74E077208}"/>
    <cellStyle name="Normal 9 5 2 4" xfId="3436" xr:uid="{9E214E9F-E429-40C9-A5BD-BD2632A03626}"/>
    <cellStyle name="Normal 9 5 2 4 2" xfId="3437" xr:uid="{A4C2B04D-95CF-4EEF-A637-32C257C9DB46}"/>
    <cellStyle name="Normal 9 5 2 4 2 2" xfId="3438" xr:uid="{23AAFEE8-3F96-48B9-86E2-5A1C06B3D205}"/>
    <cellStyle name="Normal 9 5 2 4 2 2 2" xfId="5236" xr:uid="{5EEFC784-39F0-4EE7-BFAA-6CF22C69E1C0}"/>
    <cellStyle name="Normal 9 5 2 4 2 3" xfId="3439" xr:uid="{5C5E9900-9468-41C7-A1B2-1A347FB9AF91}"/>
    <cellStyle name="Normal 9 5 2 4 2 3 2" xfId="5237" xr:uid="{7CFAB654-1551-4766-AC0D-70A6D0E0EF21}"/>
    <cellStyle name="Normal 9 5 2 4 2 4" xfId="3440" xr:uid="{658DD72C-A692-4D59-A981-08817324D177}"/>
    <cellStyle name="Normal 9 5 2 4 2 4 2" xfId="5238" xr:uid="{B392A988-6556-45B5-A7DC-9EA44FEA0B11}"/>
    <cellStyle name="Normal 9 5 2 4 2 5" xfId="5235" xr:uid="{3A4438D7-6806-486B-8442-6C4FEA2B6ECE}"/>
    <cellStyle name="Normal 9 5 2 4 3" xfId="3441" xr:uid="{2DC5CC69-0961-4C48-85F0-F79D097AA8AA}"/>
    <cellStyle name="Normal 9 5 2 4 3 2" xfId="5239" xr:uid="{40F9E908-CFC8-4493-B1C8-DA9887320ECE}"/>
    <cellStyle name="Normal 9 5 2 4 4" xfId="3442" xr:uid="{B52727A1-EE6E-45AF-B16A-3A2F5D0A9F8B}"/>
    <cellStyle name="Normal 9 5 2 4 4 2" xfId="5240" xr:uid="{B28D6CA0-0987-41DF-B3DB-AD64144A87C0}"/>
    <cellStyle name="Normal 9 5 2 4 5" xfId="3443" xr:uid="{2B12C9C8-001D-4BA4-875E-D195B2A325CA}"/>
    <cellStyle name="Normal 9 5 2 4 5 2" xfId="5241" xr:uid="{948643A1-BFC8-4FBF-A94E-B546FB1A996E}"/>
    <cellStyle name="Normal 9 5 2 4 6" xfId="5234" xr:uid="{BDC6AD32-2402-4C6D-84C5-1767A08A83CC}"/>
    <cellStyle name="Normal 9 5 2 5" xfId="3444" xr:uid="{BACDC955-F73A-4C43-BD5B-C71D413C4F34}"/>
    <cellStyle name="Normal 9 5 2 5 2" xfId="3445" xr:uid="{57FBBE3E-EA05-46ED-AEEE-67BBB291CF7C}"/>
    <cellStyle name="Normal 9 5 2 5 2 2" xfId="5243" xr:uid="{BC6F654D-5DCC-4CB6-9BEE-A9EE6C155F73}"/>
    <cellStyle name="Normal 9 5 2 5 3" xfId="3446" xr:uid="{B2FABED8-2065-4D74-88DC-6B4879D4C5A9}"/>
    <cellStyle name="Normal 9 5 2 5 3 2" xfId="5244" xr:uid="{12214EDF-74FB-44B7-A44D-9D034ABDDD3C}"/>
    <cellStyle name="Normal 9 5 2 5 4" xfId="3447" xr:uid="{B06D7014-E1FC-40DE-A0F3-2C90ACCA9944}"/>
    <cellStyle name="Normal 9 5 2 5 4 2" xfId="5245" xr:uid="{21FBAC1D-C50F-41C4-B713-83413B177F70}"/>
    <cellStyle name="Normal 9 5 2 5 5" xfId="5242" xr:uid="{79B2B9BC-B893-4059-AFA8-E854BEEA0653}"/>
    <cellStyle name="Normal 9 5 2 6" xfId="3448" xr:uid="{1986621A-260D-44F3-91AF-E89002408778}"/>
    <cellStyle name="Normal 9 5 2 6 2" xfId="3449" xr:uid="{6AC8F5AC-7B82-4592-9441-006AF3BDBCDA}"/>
    <cellStyle name="Normal 9 5 2 6 2 2" xfId="5247" xr:uid="{CA59DFA4-5001-454D-8946-6B5810E5DCBF}"/>
    <cellStyle name="Normal 9 5 2 6 3" xfId="3450" xr:uid="{4705B373-9CA7-47D6-9538-6FFBCF6EC6A8}"/>
    <cellStyle name="Normal 9 5 2 6 3 2" xfId="5248" xr:uid="{713DB911-4EDF-4EA5-8D11-CDF15C3F314C}"/>
    <cellStyle name="Normal 9 5 2 6 4" xfId="3451" xr:uid="{34F9FD91-C8F1-4940-9A63-474FCD459B19}"/>
    <cellStyle name="Normal 9 5 2 6 4 2" xfId="5249" xr:uid="{88C9E16C-7AA7-4C6F-890A-2D5A0F447500}"/>
    <cellStyle name="Normal 9 5 2 6 5" xfId="5246" xr:uid="{E08F7BA9-12A9-4958-90FA-04D04561CE04}"/>
    <cellStyle name="Normal 9 5 2 7" xfId="3452" xr:uid="{9095DD2D-380A-4D60-93DE-02CBCBC1F157}"/>
    <cellStyle name="Normal 9 5 2 7 2" xfId="5250" xr:uid="{4BC582FA-430C-4B36-8A3B-C88476FA3131}"/>
    <cellStyle name="Normal 9 5 2 8" xfId="3453" xr:uid="{34D95C83-1064-48FB-AA2A-E645EF65DD60}"/>
    <cellStyle name="Normal 9 5 2 8 2" xfId="5251" xr:uid="{7C1BCB9E-7B0E-4FE3-AE35-3D88D1BE76DC}"/>
    <cellStyle name="Normal 9 5 2 9" xfId="3454" xr:uid="{BA3CF5D8-654A-45A3-ACFC-039262B51644}"/>
    <cellStyle name="Normal 9 5 2 9 2" xfId="5252" xr:uid="{81909A86-73F6-4699-BEAE-04F19D203445}"/>
    <cellStyle name="Normal 9 5 3" xfId="3455" xr:uid="{E279D39F-8480-40C9-84BF-E26ECEEFBB2B}"/>
    <cellStyle name="Normal 9 5 3 2" xfId="3456" xr:uid="{B558A958-F51B-4DF6-96F7-366C0563FA96}"/>
    <cellStyle name="Normal 9 5 3 2 2" xfId="3457" xr:uid="{73AD7FD2-D468-4028-BCA2-80813E7210BD}"/>
    <cellStyle name="Normal 9 5 3 2 2 2" xfId="3458" xr:uid="{60071520-CB9D-4979-9830-83CDB64CCF5C}"/>
    <cellStyle name="Normal 9 5 3 2 2 2 2" xfId="4277" xr:uid="{6E27FA2D-8C60-45EF-ACDB-828D35D77FC6}"/>
    <cellStyle name="Normal 9 5 3 2 2 2 2 2" xfId="5257" xr:uid="{C5CD2858-855C-4218-A601-C8D2BC207399}"/>
    <cellStyle name="Normal 9 5 3 2 2 2 3" xfId="5256" xr:uid="{927FBA87-02DB-4297-A028-2D6D9F01EE25}"/>
    <cellStyle name="Normal 9 5 3 2 2 3" xfId="3459" xr:uid="{72E5CDFB-877A-48EF-9BB1-BEDD1326A406}"/>
    <cellStyle name="Normal 9 5 3 2 2 3 2" xfId="5258" xr:uid="{FB24426A-B9A9-4757-B18F-7DB949BD2F49}"/>
    <cellStyle name="Normal 9 5 3 2 2 3 2 2" xfId="6981" xr:uid="{8C08D80E-F289-440D-9657-24C0A5812AAD}"/>
    <cellStyle name="Normal 9 5 3 2 2 4" xfId="3460" xr:uid="{17C99216-2873-49A5-BA40-D4DE256B794A}"/>
    <cellStyle name="Normal 9 5 3 2 2 4 2" xfId="5259" xr:uid="{0F585EE6-B3C2-4494-83CA-F44433465E6A}"/>
    <cellStyle name="Normal 9 5 3 2 2 5" xfId="5255" xr:uid="{EC82C264-9E74-4251-82E1-DED09F7DFB00}"/>
    <cellStyle name="Normal 9 5 3 2 3" xfId="3461" xr:uid="{5F69A2C2-CE5B-47ED-8950-E27BB924E0E6}"/>
    <cellStyle name="Normal 9 5 3 2 3 2" xfId="3462" xr:uid="{6B660EB4-EC70-4070-813A-0CA1F9F1059B}"/>
    <cellStyle name="Normal 9 5 3 2 3 2 2" xfId="5261" xr:uid="{EDC05F49-3BBE-400D-84E2-911EBF39BE66}"/>
    <cellStyle name="Normal 9 5 3 2 3 3" xfId="3463" xr:uid="{AB871FD3-D2D4-4D64-9E69-22CBE9429725}"/>
    <cellStyle name="Normal 9 5 3 2 3 3 2" xfId="5262" xr:uid="{7FE07F9A-B945-4E75-A6E9-87371FA2BAF3}"/>
    <cellStyle name="Normal 9 5 3 2 3 4" xfId="3464" xr:uid="{C888031F-5FC6-42F7-822F-8B0698AF4784}"/>
    <cellStyle name="Normal 9 5 3 2 3 4 2" xfId="5263" xr:uid="{E784A8C2-79F2-475A-89AC-31BE88CB919C}"/>
    <cellStyle name="Normal 9 5 3 2 3 5" xfId="5260" xr:uid="{39020A26-BBC0-47A3-A3F1-844136FF6FDD}"/>
    <cellStyle name="Normal 9 5 3 2 4" xfId="3465" xr:uid="{BAAFA2B1-64CB-44A6-846F-15CC66682ED1}"/>
    <cellStyle name="Normal 9 5 3 2 4 2" xfId="5264" xr:uid="{7152B6CB-C9C7-4E8B-A0B2-53D8CD4B675E}"/>
    <cellStyle name="Normal 9 5 3 2 4 2 2" xfId="6982" xr:uid="{0012C69B-2C41-41D7-9183-CB3C7CBE4183}"/>
    <cellStyle name="Normal 9 5 3 2 5" xfId="3466" xr:uid="{7658861A-C4A6-4FFD-A671-FE774C3F951E}"/>
    <cellStyle name="Normal 9 5 3 2 5 2" xfId="5265" xr:uid="{268095D5-F28D-44A0-8178-1AC0733F1041}"/>
    <cellStyle name="Normal 9 5 3 2 6" xfId="3467" xr:uid="{1AEB262B-71D3-4FCD-8016-7839DEE7930C}"/>
    <cellStyle name="Normal 9 5 3 2 6 2" xfId="5266" xr:uid="{B7442430-92CC-4072-98ED-385170E5C38D}"/>
    <cellStyle name="Normal 9 5 3 2 7" xfId="5254" xr:uid="{32CFC5F0-CF52-442E-9CE0-A8F81F47B027}"/>
    <cellStyle name="Normal 9 5 3 3" xfId="3468" xr:uid="{140A52AE-4747-4BDB-8FE5-210C62DCCC15}"/>
    <cellStyle name="Normal 9 5 3 3 2" xfId="3469" xr:uid="{5592A127-1AA5-4313-9C5B-068EAE7E38E7}"/>
    <cellStyle name="Normal 9 5 3 3 2 2" xfId="3470" xr:uid="{20E20BB7-B097-41B9-889B-1281FEE81585}"/>
    <cellStyle name="Normal 9 5 3 3 2 2 2" xfId="5269" xr:uid="{D86BFDD3-47D4-4AA1-9689-CEB80B8214F3}"/>
    <cellStyle name="Normal 9 5 3 3 2 3" xfId="3471" xr:uid="{91D26C24-AAD4-446F-B7FA-4DE24A81A67C}"/>
    <cellStyle name="Normal 9 5 3 3 2 3 2" xfId="5270" xr:uid="{04B9CBEB-A94B-41C5-ADF6-E4173FCC0E4A}"/>
    <cellStyle name="Normal 9 5 3 3 2 4" xfId="3472" xr:uid="{59210354-3528-44F0-AD29-06C9AC725D51}"/>
    <cellStyle name="Normal 9 5 3 3 2 4 2" xfId="5271" xr:uid="{B0E14F61-E3EC-439C-A422-A2CCCAE06491}"/>
    <cellStyle name="Normal 9 5 3 3 2 5" xfId="5268" xr:uid="{93D757D8-3D27-4DCF-BCDD-6BFD6A267098}"/>
    <cellStyle name="Normal 9 5 3 3 3" xfId="3473" xr:uid="{D0E7A9CB-A123-4E74-8A56-000053CE8397}"/>
    <cellStyle name="Normal 9 5 3 3 3 2" xfId="5272" xr:uid="{D5A66DA1-34A5-4350-90AE-592783FBAD8A}"/>
    <cellStyle name="Normal 9 5 3 3 3 2 2" xfId="6983" xr:uid="{9A9FC3FE-2643-4167-ABE1-9BDF0A0F5C1C}"/>
    <cellStyle name="Normal 9 5 3 3 4" xfId="3474" xr:uid="{6A3324A5-0066-47BF-97E1-2F5B0A598157}"/>
    <cellStyle name="Normal 9 5 3 3 4 2" xfId="5273" xr:uid="{ECDCF958-D227-4035-A1F1-CA0506FF0E33}"/>
    <cellStyle name="Normal 9 5 3 3 5" xfId="3475" xr:uid="{11A1B1AC-2A80-465A-BC71-694E79DB4968}"/>
    <cellStyle name="Normal 9 5 3 3 5 2" xfId="5274" xr:uid="{5B6400B4-0083-4CBE-8970-18CF922FC43E}"/>
    <cellStyle name="Normal 9 5 3 3 6" xfId="5267" xr:uid="{F4D8628F-41EF-4C8F-8B5C-0057F06FAAF1}"/>
    <cellStyle name="Normal 9 5 3 4" xfId="3476" xr:uid="{5146AD25-E6F9-4F9D-803E-4692897B957B}"/>
    <cellStyle name="Normal 9 5 3 4 2" xfId="3477" xr:uid="{27250788-6B40-4405-9D2F-EAE73500331C}"/>
    <cellStyle name="Normal 9 5 3 4 2 2" xfId="5276" xr:uid="{F07DDB37-A0F1-4430-996E-EC185E7B439F}"/>
    <cellStyle name="Normal 9 5 3 4 3" xfId="3478" xr:uid="{50F43B62-6432-4E5B-BE95-547B7FAC9944}"/>
    <cellStyle name="Normal 9 5 3 4 3 2" xfId="5277" xr:uid="{DD4D10A6-CD62-47A0-83AB-65E15D93A166}"/>
    <cellStyle name="Normal 9 5 3 4 4" xfId="3479" xr:uid="{AB84D523-7A68-4EB1-8C8F-4213997020DF}"/>
    <cellStyle name="Normal 9 5 3 4 4 2" xfId="5278" xr:uid="{914D74DD-0548-4BC9-B16D-1F4A720E474F}"/>
    <cellStyle name="Normal 9 5 3 4 5" xfId="5275" xr:uid="{EA9B3D9A-0220-47E9-AC86-CFA73BB3CB24}"/>
    <cellStyle name="Normal 9 5 3 5" xfId="3480" xr:uid="{1CFD5AD8-0CC9-4F1B-B189-2DF0EFFCDF0F}"/>
    <cellStyle name="Normal 9 5 3 5 2" xfId="3481" xr:uid="{D0BBF95E-3B8F-42AB-B5E9-F8F8A9595C87}"/>
    <cellStyle name="Normal 9 5 3 5 2 2" xfId="5280" xr:uid="{FDE3470F-4E42-4396-9C3C-C273056AE036}"/>
    <cellStyle name="Normal 9 5 3 5 3" xfId="3482" xr:uid="{16F7C4C5-D2C5-4802-AAC3-4B87434EB0E4}"/>
    <cellStyle name="Normal 9 5 3 5 3 2" xfId="5281" xr:uid="{59D82CE2-7439-4939-95BC-675DEF093933}"/>
    <cellStyle name="Normal 9 5 3 5 4" xfId="3483" xr:uid="{DDBF2EC0-148F-4F93-89D6-EFB6C472261F}"/>
    <cellStyle name="Normal 9 5 3 5 4 2" xfId="5282" xr:uid="{6E1505D2-3330-4E8E-B59D-C20C9F06CEC0}"/>
    <cellStyle name="Normal 9 5 3 5 5" xfId="5279" xr:uid="{53C7669F-52FA-4B52-ADCB-512065CB7FD0}"/>
    <cellStyle name="Normal 9 5 3 6" xfId="3484" xr:uid="{DD280134-C129-454A-AC86-8B16E479DC86}"/>
    <cellStyle name="Normal 9 5 3 6 2" xfId="5283" xr:uid="{134BAEA3-DD39-4226-A35A-1C6B28643C8B}"/>
    <cellStyle name="Normal 9 5 3 7" xfId="3485" xr:uid="{E1ACA6F5-5298-4011-B8E3-DB0606AAF7CD}"/>
    <cellStyle name="Normal 9 5 3 7 2" xfId="5284" xr:uid="{1AD560D1-8E0C-4A42-B45B-4FCAA307AC61}"/>
    <cellStyle name="Normal 9 5 3 8" xfId="3486" xr:uid="{C425F0E1-5959-42FA-9B45-8626A062BA83}"/>
    <cellStyle name="Normal 9 5 3 8 2" xfId="5285" xr:uid="{D8606DD8-82C7-4557-A609-20B688720BB8}"/>
    <cellStyle name="Normal 9 5 3 9" xfId="5253" xr:uid="{5063FAD6-1020-4738-95C4-767BF1850690}"/>
    <cellStyle name="Normal 9 5 4" xfId="3487" xr:uid="{F9E82D37-299D-4A38-9E27-E08BBC677608}"/>
    <cellStyle name="Normal 9 5 4 2" xfId="3488" xr:uid="{F5A9EEF6-F9EF-4FAF-9F04-9C0AAE8C1F54}"/>
    <cellStyle name="Normal 9 5 4 2 2" xfId="3489" xr:uid="{5997EC61-3556-4AE0-9E30-DFA8CB9EF8D8}"/>
    <cellStyle name="Normal 9 5 4 2 2 2" xfId="3490" xr:uid="{416A4D0A-D356-4CBD-AB25-30BFD9E478E9}"/>
    <cellStyle name="Normal 9 5 4 2 2 2 2" xfId="5289" xr:uid="{40A872FE-B893-4B48-8E56-D95C17C8E599}"/>
    <cellStyle name="Normal 9 5 4 2 2 3" xfId="3491" xr:uid="{2813794A-6246-4C0F-B27F-4E7BCF8FC9FD}"/>
    <cellStyle name="Normal 9 5 4 2 2 3 2" xfId="5290" xr:uid="{D9156E29-907B-4EF6-916E-DEE05E86C317}"/>
    <cellStyle name="Normal 9 5 4 2 2 4" xfId="3492" xr:uid="{3ADFF2AB-60CD-4DC7-9C51-64B276B68756}"/>
    <cellStyle name="Normal 9 5 4 2 2 4 2" xfId="5291" xr:uid="{852B0971-FBB4-47ED-929B-CACA96916EF2}"/>
    <cellStyle name="Normal 9 5 4 2 2 5" xfId="5288" xr:uid="{046A64B7-86E3-4D5D-BE26-874521416092}"/>
    <cellStyle name="Normal 9 5 4 2 3" xfId="3493" xr:uid="{07737F87-8BFA-4D62-986E-881EE863FC38}"/>
    <cellStyle name="Normal 9 5 4 2 3 2" xfId="5292" xr:uid="{A69BA6C9-8960-46D5-8DD6-1E8CF75E6E6A}"/>
    <cellStyle name="Normal 9 5 4 2 3 2 2" xfId="6984" xr:uid="{90193DF1-5699-4682-B41E-6C50DE04BE1A}"/>
    <cellStyle name="Normal 9 5 4 2 4" xfId="3494" xr:uid="{5A1D08BB-4E34-4306-84CE-FA9D2F723011}"/>
    <cellStyle name="Normal 9 5 4 2 4 2" xfId="5293" xr:uid="{393AC4A0-84F4-469B-8C18-0D0966D6A626}"/>
    <cellStyle name="Normal 9 5 4 2 5" xfId="3495" xr:uid="{3CC4D294-4F42-41DA-A879-7CBECE7518EA}"/>
    <cellStyle name="Normal 9 5 4 2 5 2" xfId="5294" xr:uid="{DE5BA8CB-FB15-4295-BF23-64B90C47A148}"/>
    <cellStyle name="Normal 9 5 4 2 6" xfId="5287" xr:uid="{501374C2-C870-4818-90DB-6F9BEC2CBD84}"/>
    <cellStyle name="Normal 9 5 4 3" xfId="3496" xr:uid="{AFBB82D5-C876-4A87-925A-FF93D3FB42F9}"/>
    <cellStyle name="Normal 9 5 4 3 2" xfId="3497" xr:uid="{715BED5B-6DE2-4FA4-ACCD-D9E1C3553CF7}"/>
    <cellStyle name="Normal 9 5 4 3 2 2" xfId="5296" xr:uid="{780CED71-25FF-48F6-B13D-E3B4F38DD1C5}"/>
    <cellStyle name="Normal 9 5 4 3 3" xfId="3498" xr:uid="{EFFA121D-672C-4D19-BBC6-2A68012F088D}"/>
    <cellStyle name="Normal 9 5 4 3 3 2" xfId="5297" xr:uid="{A62D2B93-C56C-4935-AC30-712BA2C822AA}"/>
    <cellStyle name="Normal 9 5 4 3 4" xfId="3499" xr:uid="{99FCDDA9-D277-4003-9D61-C2779871B54E}"/>
    <cellStyle name="Normal 9 5 4 3 4 2" xfId="5298" xr:uid="{DEE29403-B903-4628-A065-430100183300}"/>
    <cellStyle name="Normal 9 5 4 3 5" xfId="5295" xr:uid="{505FA2B7-297B-46D7-82AD-924EED76FBF3}"/>
    <cellStyle name="Normal 9 5 4 4" xfId="3500" xr:uid="{C1A0E726-2607-456F-928D-C3765257B6E2}"/>
    <cellStyle name="Normal 9 5 4 4 2" xfId="3501" xr:uid="{CC8FB2E4-60E8-46A2-B0E1-210493BBE450}"/>
    <cellStyle name="Normal 9 5 4 4 2 2" xfId="5300" xr:uid="{6884B826-088B-4800-BBB1-FF6A18770790}"/>
    <cellStyle name="Normal 9 5 4 4 3" xfId="3502" xr:uid="{5186A5CC-14C6-465C-81C7-DEBF32E30D6C}"/>
    <cellStyle name="Normal 9 5 4 4 3 2" xfId="5301" xr:uid="{4098B923-B6CB-4577-A412-835DDDDA9ADD}"/>
    <cellStyle name="Normal 9 5 4 4 4" xfId="3503" xr:uid="{1DFAB9DC-652C-4D31-8917-12BF4536102C}"/>
    <cellStyle name="Normal 9 5 4 4 4 2" xfId="5302" xr:uid="{BF0A335D-F322-4BC9-8CBC-4D21E25E4A8B}"/>
    <cellStyle name="Normal 9 5 4 4 5" xfId="5299" xr:uid="{1BF4EB8C-4389-4A6E-BF68-F6C60CB7BEEE}"/>
    <cellStyle name="Normal 9 5 4 5" xfId="3504" xr:uid="{E3436B39-57DD-4CBC-99A8-0483AEA3B82B}"/>
    <cellStyle name="Normal 9 5 4 5 2" xfId="5303" xr:uid="{99E33476-C21D-4486-8D23-62072A9140D9}"/>
    <cellStyle name="Normal 9 5 4 6" xfId="3505" xr:uid="{EBF785C4-C944-45A8-91F6-F9C5EBC74CEE}"/>
    <cellStyle name="Normal 9 5 4 6 2" xfId="5304" xr:uid="{C073DECD-49DA-4F42-9F86-1C2EE97DDA3D}"/>
    <cellStyle name="Normal 9 5 4 7" xfId="3506" xr:uid="{1DBEF150-C555-4FCC-98A4-4252ACB1588A}"/>
    <cellStyle name="Normal 9 5 4 7 2" xfId="5305" xr:uid="{90E4FABB-21AC-4705-8E00-CF98F420C506}"/>
    <cellStyle name="Normal 9 5 4 8" xfId="5286" xr:uid="{F4EC967A-EA92-40EF-97E2-F7B9D94A6061}"/>
    <cellStyle name="Normal 9 5 5" xfId="3507" xr:uid="{F5D91A39-577E-4B5F-929F-C527080505FC}"/>
    <cellStyle name="Normal 9 5 5 2" xfId="3508" xr:uid="{5955A083-455F-4AF1-979C-3C84F056A10B}"/>
    <cellStyle name="Normal 9 5 5 2 2" xfId="3509" xr:uid="{1E366486-E500-4AC8-B800-A2B077048F7D}"/>
    <cellStyle name="Normal 9 5 5 2 2 2" xfId="5308" xr:uid="{A1FEB1B2-422C-419C-B9D0-D08E3D0F82B2}"/>
    <cellStyle name="Normal 9 5 5 2 3" xfId="3510" xr:uid="{E6F6EA60-41FA-406C-881D-08BF26794F75}"/>
    <cellStyle name="Normal 9 5 5 2 3 2" xfId="5309" xr:uid="{7A85CEE1-1DF8-4324-922C-5A009F73726B}"/>
    <cellStyle name="Normal 9 5 5 2 4" xfId="3511" xr:uid="{4AD19CB9-92C7-42D7-8F1C-40024C4C6988}"/>
    <cellStyle name="Normal 9 5 5 2 4 2" xfId="5310" xr:uid="{3AD1ED65-461D-4D5B-B3F1-72229F4EB554}"/>
    <cellStyle name="Normal 9 5 5 2 5" xfId="5307" xr:uid="{4B78E17F-AA59-4C0B-8360-12716616E6E0}"/>
    <cellStyle name="Normal 9 5 5 3" xfId="3512" xr:uid="{39B5DE70-D169-4A32-9900-9693061EF4C5}"/>
    <cellStyle name="Normal 9 5 5 3 2" xfId="3513" xr:uid="{5E96CA27-F42D-4702-9452-60091DF67D96}"/>
    <cellStyle name="Normal 9 5 5 3 2 2" xfId="5312" xr:uid="{5ABDFCFD-DBEB-4E98-9B80-65E56E0E51F5}"/>
    <cellStyle name="Normal 9 5 5 3 3" xfId="3514" xr:uid="{B854E399-1DC3-4A54-8D6F-C24A7ACE3E21}"/>
    <cellStyle name="Normal 9 5 5 3 3 2" xfId="5313" xr:uid="{AD57B84B-DEEF-4F24-8806-B5EDAB89AA24}"/>
    <cellStyle name="Normal 9 5 5 3 4" xfId="3515" xr:uid="{F6CA99CD-8C4F-421C-B961-DD5F520EDC15}"/>
    <cellStyle name="Normal 9 5 5 3 4 2" xfId="5314" xr:uid="{1AC380B9-C5C7-4D3D-8B12-7711DB8D2CF2}"/>
    <cellStyle name="Normal 9 5 5 3 5" xfId="5311" xr:uid="{B833EF02-4DF1-4272-844C-48B6C942233E}"/>
    <cellStyle name="Normal 9 5 5 4" xfId="3516" xr:uid="{016950F6-2D8B-420C-9F3C-C67EBCFD8A16}"/>
    <cellStyle name="Normal 9 5 5 4 2" xfId="5315" xr:uid="{99C71857-2E42-4129-AB4F-8C0EE5C8B023}"/>
    <cellStyle name="Normal 9 5 5 5" xfId="3517" xr:uid="{60339260-E6C4-4EF7-BBE3-51451547EE6C}"/>
    <cellStyle name="Normal 9 5 5 5 2" xfId="5316" xr:uid="{8F0E65E1-9B9B-443F-B388-9AE683AA7726}"/>
    <cellStyle name="Normal 9 5 5 6" xfId="3518" xr:uid="{46A95F54-70A0-4F2C-B4C8-950E9F771B1A}"/>
    <cellStyle name="Normal 9 5 5 6 2" xfId="5317" xr:uid="{423BEE85-77A7-497F-A456-EC3E248BBDB9}"/>
    <cellStyle name="Normal 9 5 5 7" xfId="5306" xr:uid="{7B914528-F3B0-4C05-BCBD-F208F2F07497}"/>
    <cellStyle name="Normal 9 5 6" xfId="3519" xr:uid="{09D1780B-3B82-4447-9FDF-58F3F66C4394}"/>
    <cellStyle name="Normal 9 5 6 2" xfId="3520" xr:uid="{736A286D-EBFA-408D-A43E-282028C53D07}"/>
    <cellStyle name="Normal 9 5 6 2 2" xfId="3521" xr:uid="{C67773C8-F057-4B1E-849E-417F2F85BF4D}"/>
    <cellStyle name="Normal 9 5 6 2 2 2" xfId="5320" xr:uid="{8C6DF0DD-2C67-4E65-825B-DB3399BDDC40}"/>
    <cellStyle name="Normal 9 5 6 2 3" xfId="3522" xr:uid="{0BFCD557-34BB-4296-989D-64F71B4D4AB5}"/>
    <cellStyle name="Normal 9 5 6 2 3 2" xfId="5321" xr:uid="{8611453C-8081-4C3C-AD12-E1A37F9BD5BE}"/>
    <cellStyle name="Normal 9 5 6 2 4" xfId="3523" xr:uid="{34F74BB6-58F0-48BA-B15B-AE6EADC13AAF}"/>
    <cellStyle name="Normal 9 5 6 2 4 2" xfId="5322" xr:uid="{DFD8976D-0E64-4AEB-A28B-E34206F93691}"/>
    <cellStyle name="Normal 9 5 6 2 5" xfId="5319" xr:uid="{018CE28B-22D1-4281-9CEC-7399969FD599}"/>
    <cellStyle name="Normal 9 5 6 3" xfId="3524" xr:uid="{D17B3BF1-84D1-46C5-A4DF-3D6236CDF4CA}"/>
    <cellStyle name="Normal 9 5 6 3 2" xfId="5323" xr:uid="{208D2988-3BE1-442A-84FD-37C732225F5A}"/>
    <cellStyle name="Normal 9 5 6 4" xfId="3525" xr:uid="{08C1D2FE-5A13-4AF6-B5A5-1AC0BD7B5519}"/>
    <cellStyle name="Normal 9 5 6 4 2" xfId="5324" xr:uid="{DD02E833-7571-4395-A22C-CFF68A2C44A7}"/>
    <cellStyle name="Normal 9 5 6 5" xfId="3526" xr:uid="{C29BD049-CE3B-4E91-8513-BF39AFE72763}"/>
    <cellStyle name="Normal 9 5 6 5 2" xfId="5325" xr:uid="{F6B14B3A-D6A4-47BE-965E-58062C46581E}"/>
    <cellStyle name="Normal 9 5 6 6" xfId="5318" xr:uid="{1C874820-651C-4899-8E73-1F5B378150E5}"/>
    <cellStyle name="Normal 9 5 7" xfId="3527" xr:uid="{420A86A2-6926-4817-835A-8DAEF0D0BF32}"/>
    <cellStyle name="Normal 9 5 7 2" xfId="3528" xr:uid="{D5DACECA-A52E-4760-B4D6-67447AF5B109}"/>
    <cellStyle name="Normal 9 5 7 2 2" xfId="5327" xr:uid="{5E95E0DB-2361-44B4-99B7-3565FFBDBBB1}"/>
    <cellStyle name="Normal 9 5 7 3" xfId="3529" xr:uid="{179A4496-F365-43EC-BF2B-038CFF51B151}"/>
    <cellStyle name="Normal 9 5 7 3 2" xfId="5328" xr:uid="{BBC3E9D5-1390-4B13-9503-FF55DEA7DFA6}"/>
    <cellStyle name="Normal 9 5 7 4" xfId="3530" xr:uid="{872D0EAC-E944-415E-8BE2-9B9A007722D8}"/>
    <cellStyle name="Normal 9 5 7 4 2" xfId="5329" xr:uid="{B66F812B-76E8-420F-AD58-9CCF70B1532E}"/>
    <cellStyle name="Normal 9 5 7 5" xfId="5326" xr:uid="{12F1C877-8E3F-4141-94CB-90892A083DAF}"/>
    <cellStyle name="Normal 9 5 8" xfId="3531" xr:uid="{7865668B-FF8D-4447-8D23-E7F8E7C9F107}"/>
    <cellStyle name="Normal 9 5 8 2" xfId="3532" xr:uid="{6B6554B4-6492-45C0-B9A7-89D35C80AB99}"/>
    <cellStyle name="Normal 9 5 8 2 2" xfId="5331" xr:uid="{D9ADEEBA-B284-4402-9974-7BB153E63434}"/>
    <cellStyle name="Normal 9 5 8 3" xfId="3533" xr:uid="{4554B2BB-0276-4564-B07B-072789821956}"/>
    <cellStyle name="Normal 9 5 8 3 2" xfId="5332" xr:uid="{905DF77D-DA78-4737-AA26-9B2EB23DD2CD}"/>
    <cellStyle name="Normal 9 5 8 4" xfId="3534" xr:uid="{898A40BC-AA94-4CA0-83A8-ABF4B292BA6C}"/>
    <cellStyle name="Normal 9 5 8 4 2" xfId="5333" xr:uid="{80725F88-9644-4567-93F4-5619268C86EB}"/>
    <cellStyle name="Normal 9 5 8 5" xfId="5330" xr:uid="{BA29BE77-36D8-452E-9000-AC1CC85BE9C5}"/>
    <cellStyle name="Normal 9 5 9" xfId="3535" xr:uid="{0BCB9DCB-31E8-486F-A3ED-EC9C9FF84AC4}"/>
    <cellStyle name="Normal 9 5 9 2" xfId="5334" xr:uid="{527EF85D-FDE9-4A7B-9C5F-2949AA8BEFB4}"/>
    <cellStyle name="Normal 9 6" xfId="3536" xr:uid="{57A14F3D-0EB0-404E-8F5D-DA088986F44D}"/>
    <cellStyle name="Normal 9 6 10" xfId="5335" xr:uid="{A1FA3E51-7B66-4909-A605-BE9D162FE0C2}"/>
    <cellStyle name="Normal 9 6 2" xfId="3537" xr:uid="{2EE3117A-A060-4D79-A017-56129601CC22}"/>
    <cellStyle name="Normal 9 6 2 2" xfId="3538" xr:uid="{1D7FD9B0-0715-4253-9B15-0A77992A872A}"/>
    <cellStyle name="Normal 9 6 2 2 2" xfId="3539" xr:uid="{7D42D64D-6DC2-4DD8-B184-A29861DFCA34}"/>
    <cellStyle name="Normal 9 6 2 2 2 2" xfId="3540" xr:uid="{07566BBE-729D-44D1-AB2C-13E6E8423B80}"/>
    <cellStyle name="Normal 9 6 2 2 2 2 2" xfId="5339" xr:uid="{3CCCA2AC-7356-485D-B949-F709F3D7FA6E}"/>
    <cellStyle name="Normal 9 6 2 2 2 3" xfId="3541" xr:uid="{61AD8799-6F71-4BF8-8DD6-A439F9DBE1B0}"/>
    <cellStyle name="Normal 9 6 2 2 2 3 2" xfId="5340" xr:uid="{2DA2A09D-98DF-4E9C-880F-9A272F8B0DB6}"/>
    <cellStyle name="Normal 9 6 2 2 2 4" xfId="3542" xr:uid="{64093859-FD25-4BD2-A76B-51BC20568891}"/>
    <cellStyle name="Normal 9 6 2 2 2 4 2" xfId="5341" xr:uid="{006E6B63-12C6-4638-9D10-AE114CDBFEC8}"/>
    <cellStyle name="Normal 9 6 2 2 2 5" xfId="5338" xr:uid="{D7CCB42A-88C0-48B4-BB49-C3E83FF5BAB6}"/>
    <cellStyle name="Normal 9 6 2 2 3" xfId="3543" xr:uid="{2F1ABCF6-3661-472A-B4BC-5288634A7BFC}"/>
    <cellStyle name="Normal 9 6 2 2 3 2" xfId="3544" xr:uid="{2D7ED06C-1C77-4B52-93BF-47CED462DCD9}"/>
    <cellStyle name="Normal 9 6 2 2 3 2 2" xfId="5343" xr:uid="{EF2DF77B-36B0-4C92-B1C5-528D630A9ECB}"/>
    <cellStyle name="Normal 9 6 2 2 3 3" xfId="3545" xr:uid="{FDD2DCAA-ECC1-4209-8157-6D2CA904BB52}"/>
    <cellStyle name="Normal 9 6 2 2 3 3 2" xfId="5344" xr:uid="{0339B5EB-9937-4036-95AF-09B00CCE852B}"/>
    <cellStyle name="Normal 9 6 2 2 3 4" xfId="3546" xr:uid="{11BA47F4-F230-4066-A97D-D1DAFDF2FE4A}"/>
    <cellStyle name="Normal 9 6 2 2 3 4 2" xfId="5345" xr:uid="{95A2F5D3-F036-423D-B688-AD6D24C32819}"/>
    <cellStyle name="Normal 9 6 2 2 3 5" xfId="5342" xr:uid="{DBDFE69B-A8AE-4C60-8F16-F6DEF6054D36}"/>
    <cellStyle name="Normal 9 6 2 2 4" xfId="3547" xr:uid="{3AAC2AF9-F6BD-4929-8FDA-30C9D5FC306D}"/>
    <cellStyle name="Normal 9 6 2 2 4 2" xfId="5346" xr:uid="{DBC6AA99-CD67-451C-99D4-BA6C66289E8D}"/>
    <cellStyle name="Normal 9 6 2 2 5" xfId="3548" xr:uid="{D6BE4B53-67CC-41D0-B0EA-4A64E1F3B8F4}"/>
    <cellStyle name="Normal 9 6 2 2 5 2" xfId="5347" xr:uid="{C28758B4-0473-429D-B971-C657A331B78B}"/>
    <cellStyle name="Normal 9 6 2 2 6" xfId="3549" xr:uid="{A5517953-52EB-40F0-ACDA-D2D8C21010A4}"/>
    <cellStyle name="Normal 9 6 2 2 6 2" xfId="5348" xr:uid="{EF9334AB-A5DE-4F6F-A397-86E928FC8053}"/>
    <cellStyle name="Normal 9 6 2 2 7" xfId="5337" xr:uid="{CD6023D3-325F-4681-81ED-FCB522628144}"/>
    <cellStyle name="Normal 9 6 2 3" xfId="3550" xr:uid="{BCDC5106-2199-448E-A96A-82E5C7E02A6A}"/>
    <cellStyle name="Normal 9 6 2 3 2" xfId="3551" xr:uid="{571D0DDD-C117-4A00-AB28-CA3396D57A08}"/>
    <cellStyle name="Normal 9 6 2 3 2 2" xfId="3552" xr:uid="{AA524BD3-F1C0-4A79-8188-315131B4A6B3}"/>
    <cellStyle name="Normal 9 6 2 3 2 2 2" xfId="5351" xr:uid="{F87A48F9-0390-4C79-9357-664B8F6E9404}"/>
    <cellStyle name="Normal 9 6 2 3 2 3" xfId="3553" xr:uid="{462DF61B-725F-4059-97CB-30F127CE8ECB}"/>
    <cellStyle name="Normal 9 6 2 3 2 3 2" xfId="5352" xr:uid="{0243ED60-6028-499F-B9A4-0D6325C8BE53}"/>
    <cellStyle name="Normal 9 6 2 3 2 4" xfId="3554" xr:uid="{9D979906-920E-4181-BCAE-248C0908940F}"/>
    <cellStyle name="Normal 9 6 2 3 2 4 2" xfId="5353" xr:uid="{2CC3C984-07D0-4825-9F30-207C3E4243E9}"/>
    <cellStyle name="Normal 9 6 2 3 2 5" xfId="5350" xr:uid="{8897E4F3-E249-4B34-9FCA-8331B7E67773}"/>
    <cellStyle name="Normal 9 6 2 3 3" xfId="3555" xr:uid="{D4E0AC97-85EE-4C89-9B38-2C1E73678F44}"/>
    <cellStyle name="Normal 9 6 2 3 3 2" xfId="5354" xr:uid="{9CA2CA5F-860C-4D76-9037-0A53F262771D}"/>
    <cellStyle name="Normal 9 6 2 3 4" xfId="3556" xr:uid="{4CC98BD2-D78E-4B00-B7FF-2CD175A8C336}"/>
    <cellStyle name="Normal 9 6 2 3 4 2" xfId="5355" xr:uid="{223BFCD4-23DE-455B-95EA-45083A226D5F}"/>
    <cellStyle name="Normal 9 6 2 3 5" xfId="3557" xr:uid="{973FBB35-3D21-4E54-88A2-2CAE31CA4880}"/>
    <cellStyle name="Normal 9 6 2 3 5 2" xfId="5356" xr:uid="{5C2E79BC-4893-483F-8E9F-A2D73E6F2D49}"/>
    <cellStyle name="Normal 9 6 2 3 6" xfId="5349" xr:uid="{032A2EAD-257F-4B9F-B6A8-FD03AABFDE6A}"/>
    <cellStyle name="Normal 9 6 2 4" xfId="3558" xr:uid="{5EC83645-BD51-43FF-B6C9-1E50AD436E42}"/>
    <cellStyle name="Normal 9 6 2 4 2" xfId="3559" xr:uid="{88F39437-C5CF-47A8-A88E-C25DB91BACD8}"/>
    <cellStyle name="Normal 9 6 2 4 2 2" xfId="5358" xr:uid="{8C84502E-1126-4640-A46F-8D909A9210E9}"/>
    <cellStyle name="Normal 9 6 2 4 3" xfId="3560" xr:uid="{4F946C64-1E35-46D3-8CE6-1030E80FCAF2}"/>
    <cellStyle name="Normal 9 6 2 4 3 2" xfId="5359" xr:uid="{DAA7856A-5C1E-4AD5-82BB-3C39030D3C59}"/>
    <cellStyle name="Normal 9 6 2 4 4" xfId="3561" xr:uid="{A152861B-A5BD-425E-8DAA-E56DBBD46A48}"/>
    <cellStyle name="Normal 9 6 2 4 4 2" xfId="5360" xr:uid="{21EDD498-0C39-4E78-B197-19F4502AC9D2}"/>
    <cellStyle name="Normal 9 6 2 4 5" xfId="5357" xr:uid="{804579DD-60E3-47DD-A8EC-D8BEB52443E5}"/>
    <cellStyle name="Normal 9 6 2 5" xfId="3562" xr:uid="{B3F91D50-7069-483E-A8DE-3E9BEFDF4375}"/>
    <cellStyle name="Normal 9 6 2 5 2" xfId="3563" xr:uid="{B0910500-E18D-4BCF-B27A-C277B62930AD}"/>
    <cellStyle name="Normal 9 6 2 5 2 2" xfId="5362" xr:uid="{BDAE0D64-DCC4-4052-AB8B-AC0AF1E057BC}"/>
    <cellStyle name="Normal 9 6 2 5 3" xfId="3564" xr:uid="{A2BCBBBA-E6BA-4172-B41E-572A00C4FE00}"/>
    <cellStyle name="Normal 9 6 2 5 3 2" xfId="5363" xr:uid="{5D8D6E05-22A3-4F23-A938-10299615C9CD}"/>
    <cellStyle name="Normal 9 6 2 5 4" xfId="3565" xr:uid="{53B174E1-C7A2-4502-BF32-E47A578DA6E9}"/>
    <cellStyle name="Normal 9 6 2 5 4 2" xfId="5364" xr:uid="{0BE68EBC-7A61-466C-8086-4D5925BE9F10}"/>
    <cellStyle name="Normal 9 6 2 5 5" xfId="5361" xr:uid="{E4565EA9-120A-4E3F-9E09-0CFA34D3F103}"/>
    <cellStyle name="Normal 9 6 2 6" xfId="3566" xr:uid="{BCCC7AA9-5E86-4D01-AA40-6A345F0497FD}"/>
    <cellStyle name="Normal 9 6 2 6 2" xfId="5365" xr:uid="{2F6182AD-BA6F-4C08-813B-94112B04A1B2}"/>
    <cellStyle name="Normal 9 6 2 7" xfId="3567" xr:uid="{D9951E97-75F3-4DD9-817E-119D83C589D5}"/>
    <cellStyle name="Normal 9 6 2 7 2" xfId="5366" xr:uid="{C39C35E2-56B5-482B-A3EA-3369837FAA99}"/>
    <cellStyle name="Normal 9 6 2 8" xfId="3568" xr:uid="{18432190-3D2B-45AC-A0AE-D7D7523E3B56}"/>
    <cellStyle name="Normal 9 6 2 8 2" xfId="5367" xr:uid="{70041475-4226-41BC-8759-A92A4279A871}"/>
    <cellStyle name="Normal 9 6 2 9" xfId="5336" xr:uid="{D4C9B70B-7DFD-403E-A675-3806F0246507}"/>
    <cellStyle name="Normal 9 6 3" xfId="3569" xr:uid="{3DDEA767-CE91-453B-82D5-18A5624E0000}"/>
    <cellStyle name="Normal 9 6 3 2" xfId="3570" xr:uid="{EFCE2AC9-BC98-408B-9559-247BB22180B0}"/>
    <cellStyle name="Normal 9 6 3 2 2" xfId="3571" xr:uid="{208F91E4-D018-4995-B7D5-4D69AD8D22DE}"/>
    <cellStyle name="Normal 9 6 3 2 2 2" xfId="5370" xr:uid="{C6911FD5-E05B-4EDE-A55D-8B5FCAF14070}"/>
    <cellStyle name="Normal 9 6 3 2 3" xfId="3572" xr:uid="{D4122ACD-4863-4571-9DF9-965870116D72}"/>
    <cellStyle name="Normal 9 6 3 2 3 2" xfId="5371" xr:uid="{9A861603-1021-4AB1-A056-9A31493812AF}"/>
    <cellStyle name="Normal 9 6 3 2 4" xfId="3573" xr:uid="{053FCE99-F63A-4D57-AD27-CFA29A226174}"/>
    <cellStyle name="Normal 9 6 3 2 4 2" xfId="5372" xr:uid="{771B6678-38DE-49C7-B25F-3940367DAE8C}"/>
    <cellStyle name="Normal 9 6 3 2 5" xfId="5369" xr:uid="{080616AF-A8F6-4249-89E6-D96D40FC724A}"/>
    <cellStyle name="Normal 9 6 3 3" xfId="3574" xr:uid="{A10FC03B-561B-4461-8F33-ED0438125160}"/>
    <cellStyle name="Normal 9 6 3 3 2" xfId="3575" xr:uid="{A8E73B58-D785-47A1-ADAC-22FB46D55BE6}"/>
    <cellStyle name="Normal 9 6 3 3 2 2" xfId="5374" xr:uid="{702B8DB3-F722-441D-8515-1B7888AE4281}"/>
    <cellStyle name="Normal 9 6 3 3 3" xfId="3576" xr:uid="{DBB334E2-47DF-4172-BFA6-B16611A0F7A0}"/>
    <cellStyle name="Normal 9 6 3 3 3 2" xfId="5375" xr:uid="{5F14C6CA-33F8-47A0-BDB0-EA43C5552254}"/>
    <cellStyle name="Normal 9 6 3 3 4" xfId="3577" xr:uid="{6091347F-7657-4DCE-8C71-EAB61223DDA6}"/>
    <cellStyle name="Normal 9 6 3 3 4 2" xfId="5376" xr:uid="{3D7CB516-4616-4381-B2D3-83C552B4780F}"/>
    <cellStyle name="Normal 9 6 3 3 5" xfId="5373" xr:uid="{983EF366-2EE1-4EE9-A461-4AB88CEBC0F2}"/>
    <cellStyle name="Normal 9 6 3 4" xfId="3578" xr:uid="{ADB19E32-F1BD-437F-8FDE-382AD2E1BF96}"/>
    <cellStyle name="Normal 9 6 3 4 2" xfId="5377" xr:uid="{7E774EF4-7F0B-4426-9D10-5A82C184B384}"/>
    <cellStyle name="Normal 9 6 3 5" xfId="3579" xr:uid="{B359F5E5-5A5C-461A-AA78-07A7878D0AD3}"/>
    <cellStyle name="Normal 9 6 3 5 2" xfId="5378" xr:uid="{5162CCF7-692A-4FCF-87F8-2FF1B7C6721D}"/>
    <cellStyle name="Normal 9 6 3 6" xfId="3580" xr:uid="{64056BA7-D8C2-4AC2-8ACC-7BE831839AB2}"/>
    <cellStyle name="Normal 9 6 3 6 2" xfId="5379" xr:uid="{2BD38FB1-3BF6-4740-9D95-68C82DA4F460}"/>
    <cellStyle name="Normal 9 6 3 7" xfId="5368" xr:uid="{B092FAA6-FE8C-4C2B-B6CA-4542861710A5}"/>
    <cellStyle name="Normal 9 6 4" xfId="3581" xr:uid="{4AC79E26-65BE-480D-8F2B-7686DB0E0AD5}"/>
    <cellStyle name="Normal 9 6 4 2" xfId="3582" xr:uid="{C83C2868-A3DB-4323-A139-47C064FFA375}"/>
    <cellStyle name="Normal 9 6 4 2 2" xfId="3583" xr:uid="{2E14EB63-9684-42A9-8C0D-DF63F5199C81}"/>
    <cellStyle name="Normal 9 6 4 2 2 2" xfId="5382" xr:uid="{6E198111-BE6D-496D-9062-83A4C304D15A}"/>
    <cellStyle name="Normal 9 6 4 2 3" xfId="3584" xr:uid="{FAFA2012-500A-4A78-AFA2-3175E9B7D4A5}"/>
    <cellStyle name="Normal 9 6 4 2 3 2" xfId="5383" xr:uid="{6BFF33F1-D6C3-40DE-AA7A-41A1C19D63FC}"/>
    <cellStyle name="Normal 9 6 4 2 4" xfId="3585" xr:uid="{4B984796-5612-42ED-B777-8F901E983425}"/>
    <cellStyle name="Normal 9 6 4 2 4 2" xfId="5384" xr:uid="{1134617D-2BCA-4FC9-9044-E986F9629BD8}"/>
    <cellStyle name="Normal 9 6 4 2 5" xfId="5381" xr:uid="{9E3B05BB-440E-47F0-89E8-3717DBE327B7}"/>
    <cellStyle name="Normal 9 6 4 3" xfId="3586" xr:uid="{0B90D5D2-F76A-4199-957F-0A875CF77F8F}"/>
    <cellStyle name="Normal 9 6 4 3 2" xfId="5385" xr:uid="{4476662A-9BFA-4453-B0B2-66C7A455B4A4}"/>
    <cellStyle name="Normal 9 6 4 4" xfId="3587" xr:uid="{0A814E3F-9A8D-4624-B291-E5BE45799E43}"/>
    <cellStyle name="Normal 9 6 4 4 2" xfId="5386" xr:uid="{9F4EB10A-EE39-4B81-98F5-4113D16ED011}"/>
    <cellStyle name="Normal 9 6 4 5" xfId="3588" xr:uid="{EB7F9763-70A9-44AB-AE2F-86C8FD56D609}"/>
    <cellStyle name="Normal 9 6 4 5 2" xfId="5387" xr:uid="{E68CB21C-F0B1-4869-BB13-F2C9CF9386D1}"/>
    <cellStyle name="Normal 9 6 4 6" xfId="5380" xr:uid="{719ECE6E-7BBD-4086-BBDC-76E714F8FA3D}"/>
    <cellStyle name="Normal 9 6 5" xfId="3589" xr:uid="{1D42E03B-EA49-4B54-A540-1FAFF28F896D}"/>
    <cellStyle name="Normal 9 6 5 2" xfId="3590" xr:uid="{71D0F6F8-F782-4842-9855-B3DFF5B74A04}"/>
    <cellStyle name="Normal 9 6 5 2 2" xfId="5389" xr:uid="{790D72DF-A68D-4568-BB8A-417375BF5909}"/>
    <cellStyle name="Normal 9 6 5 3" xfId="3591" xr:uid="{91CACCA8-2D9B-4C06-8AB8-1CD9E7C2ED76}"/>
    <cellStyle name="Normal 9 6 5 3 2" xfId="5390" xr:uid="{F0BAF624-91C1-429F-8158-825297DA6732}"/>
    <cellStyle name="Normal 9 6 5 4" xfId="3592" xr:uid="{551BCD2C-E390-4375-BDFA-390E4F3B0D57}"/>
    <cellStyle name="Normal 9 6 5 4 2" xfId="5391" xr:uid="{7C67DFFC-DC9D-40F4-874B-D9A53DE2473A}"/>
    <cellStyle name="Normal 9 6 5 5" xfId="5388" xr:uid="{6C9231E4-F6A5-4EB3-A97B-95DD14FE5EE6}"/>
    <cellStyle name="Normal 9 6 6" xfId="3593" xr:uid="{24CE56DF-2102-46DA-B3B7-95CEFAA57D01}"/>
    <cellStyle name="Normal 9 6 6 2" xfId="3594" xr:uid="{63CD7968-AF20-43C2-963B-4B71ECD04B5B}"/>
    <cellStyle name="Normal 9 6 6 2 2" xfId="5393" xr:uid="{C3CDC92E-FC79-4512-ACFB-0CF763163834}"/>
    <cellStyle name="Normal 9 6 6 3" xfId="3595" xr:uid="{EF66332B-E2CB-4E24-8003-A60C5818EA6F}"/>
    <cellStyle name="Normal 9 6 6 3 2" xfId="5394" xr:uid="{1BD799AB-A28F-4492-92B9-91C419DE24CF}"/>
    <cellStyle name="Normal 9 6 6 4" xfId="3596" xr:uid="{64078AF1-1565-4ECD-A73B-1855BF1590B2}"/>
    <cellStyle name="Normal 9 6 6 4 2" xfId="5395" xr:uid="{E96BDBCD-8F64-40FC-9C84-AF4E34BA4998}"/>
    <cellStyle name="Normal 9 6 6 5" xfId="5392" xr:uid="{3101E024-F68C-4209-BE87-4151618338DD}"/>
    <cellStyle name="Normal 9 6 7" xfId="3597" xr:uid="{0B71E573-799D-414A-9907-9E2BBA22AF4A}"/>
    <cellStyle name="Normal 9 6 7 2" xfId="5396" xr:uid="{A1855B60-201A-4FDF-B6D3-6C844204F663}"/>
    <cellStyle name="Normal 9 6 8" xfId="3598" xr:uid="{9D4E450F-A3AC-484B-9E4D-DDBA01CB0880}"/>
    <cellStyle name="Normal 9 6 8 2" xfId="5397" xr:uid="{EE03DA05-2E98-4D32-A2FC-EB9D4EF9D5C1}"/>
    <cellStyle name="Normal 9 6 9" xfId="3599" xr:uid="{6C9F4357-6F32-4A90-9C74-0E006DFC0566}"/>
    <cellStyle name="Normal 9 6 9 2" xfId="5398" xr:uid="{D17CCB7D-C532-4433-BB74-735C5F602CD3}"/>
    <cellStyle name="Normal 9 7" xfId="3600" xr:uid="{047877AD-CDE6-4D7C-AC95-32A26EF7935D}"/>
    <cellStyle name="Normal 9 7 2" xfId="3601" xr:uid="{10DC1F88-14F7-471B-A332-7FA2E338D865}"/>
    <cellStyle name="Normal 9 7 2 2" xfId="3602" xr:uid="{7E955778-0030-409B-809B-46DCCC682A69}"/>
    <cellStyle name="Normal 9 7 2 2 2" xfId="3603" xr:uid="{2425E3D3-6E18-4A42-9B8E-768C7108B9A2}"/>
    <cellStyle name="Normal 9 7 2 2 2 2" xfId="4278" xr:uid="{8D63D19E-8071-48CB-B906-9E9E3AB9FB19}"/>
    <cellStyle name="Normal 9 7 2 2 2 2 2" xfId="5403" xr:uid="{DB540201-8E50-4A47-8125-FE8478C9A939}"/>
    <cellStyle name="Normal 9 7 2 2 2 3" xfId="5402" xr:uid="{436D2B8C-04E4-49E9-98B4-4E58D74ACD28}"/>
    <cellStyle name="Normal 9 7 2 2 3" xfId="3604" xr:uid="{F0FB6A8E-65C4-451F-900B-73130DB03743}"/>
    <cellStyle name="Normal 9 7 2 2 3 2" xfId="5404" xr:uid="{CE3B6EDE-0E1D-4521-8F1B-282B06118696}"/>
    <cellStyle name="Normal 9 7 2 2 3 2 2" xfId="6985" xr:uid="{364243F5-E200-4E88-86F1-6225F3E8855F}"/>
    <cellStyle name="Normal 9 7 2 2 4" xfId="3605" xr:uid="{42C0079D-34E1-4A81-92E7-5DBB6F9DDE4C}"/>
    <cellStyle name="Normal 9 7 2 2 4 2" xfId="5405" xr:uid="{3A70CD94-52F4-4A52-9C21-307EE434C3DD}"/>
    <cellStyle name="Normal 9 7 2 2 5" xfId="5401" xr:uid="{4206FEE4-B4D8-4339-94F1-8F20034DBBB3}"/>
    <cellStyle name="Normal 9 7 2 3" xfId="3606" xr:uid="{9B9338BE-5D73-49BC-A324-9CD4C00961BF}"/>
    <cellStyle name="Normal 9 7 2 3 2" xfId="3607" xr:uid="{78B48E02-4217-4774-BBC4-73E08FF64378}"/>
    <cellStyle name="Normal 9 7 2 3 2 2" xfId="5407" xr:uid="{8E041AAE-38C0-4998-A5B9-38F5ED7FE101}"/>
    <cellStyle name="Normal 9 7 2 3 3" xfId="3608" xr:uid="{C8BBF0F6-F62E-4593-B005-419ADFD9F71A}"/>
    <cellStyle name="Normal 9 7 2 3 3 2" xfId="5408" xr:uid="{A8FACBF4-E7A0-445C-8EF0-6C14437E8FED}"/>
    <cellStyle name="Normal 9 7 2 3 4" xfId="3609" xr:uid="{A341D92F-62AA-4639-B423-6C0786277077}"/>
    <cellStyle name="Normal 9 7 2 3 4 2" xfId="5409" xr:uid="{A806D67F-3A05-486E-BF44-289E5BC9BAC0}"/>
    <cellStyle name="Normal 9 7 2 3 5" xfId="5406" xr:uid="{B4536782-B77A-4DED-BB13-793E11121BC6}"/>
    <cellStyle name="Normal 9 7 2 4" xfId="3610" xr:uid="{DBFC3724-1E7F-45B8-ABCC-F700A1377E2F}"/>
    <cellStyle name="Normal 9 7 2 4 2" xfId="5410" xr:uid="{606EAC5F-165E-4367-B0F7-3647D721FACD}"/>
    <cellStyle name="Normal 9 7 2 4 2 2" xfId="6986" xr:uid="{9C78761A-8526-480B-9E92-64208C1D6EA4}"/>
    <cellStyle name="Normal 9 7 2 5" xfId="3611" xr:uid="{41513ED6-85A7-49EC-ADDF-314A64906DB1}"/>
    <cellStyle name="Normal 9 7 2 5 2" xfId="5411" xr:uid="{06F10EB2-BC38-43F8-B133-DE48DEAB23DF}"/>
    <cellStyle name="Normal 9 7 2 6" xfId="3612" xr:uid="{3F3BDE6B-E0CD-4B86-B950-A4338722CC28}"/>
    <cellStyle name="Normal 9 7 2 6 2" xfId="5412" xr:uid="{90B7FDF6-0090-4085-BECE-6BE7C99732BD}"/>
    <cellStyle name="Normal 9 7 2 7" xfId="5400" xr:uid="{6B7A432B-7511-4780-A5A2-4287783601BA}"/>
    <cellStyle name="Normal 9 7 3" xfId="3613" xr:uid="{EDACC0C4-7228-4703-B63D-B0632D2BD3A0}"/>
    <cellStyle name="Normal 9 7 3 2" xfId="3614" xr:uid="{5B99BBE4-7745-42E4-ADCA-FCDD933A83E4}"/>
    <cellStyle name="Normal 9 7 3 2 2" xfId="3615" xr:uid="{2A53D025-8241-4B26-864A-568C26987CFC}"/>
    <cellStyle name="Normal 9 7 3 2 2 2" xfId="5415" xr:uid="{8C07F686-F212-4D67-89CE-2FF9EA1DFBA9}"/>
    <cellStyle name="Normal 9 7 3 2 3" xfId="3616" xr:uid="{8A9969F9-11E1-4DEC-A10E-2F8022050472}"/>
    <cellStyle name="Normal 9 7 3 2 3 2" xfId="5416" xr:uid="{3FAC8F30-9203-43DD-823B-4882D9ABE280}"/>
    <cellStyle name="Normal 9 7 3 2 4" xfId="3617" xr:uid="{17BAFD0C-D074-4CE1-977A-1238EF32AEF4}"/>
    <cellStyle name="Normal 9 7 3 2 4 2" xfId="5417" xr:uid="{8E6FB63F-A759-4081-92FA-3FCCD1D3E86A}"/>
    <cellStyle name="Normal 9 7 3 2 5" xfId="5414" xr:uid="{8A3AB6BE-B4DC-43C6-8F92-C0E79AE0C8BF}"/>
    <cellStyle name="Normal 9 7 3 3" xfId="3618" xr:uid="{BEE27E35-30CA-496B-AA6F-42099724CBAA}"/>
    <cellStyle name="Normal 9 7 3 3 2" xfId="5418" xr:uid="{92E4D251-0215-45B8-B391-9C2FEBD7BAC4}"/>
    <cellStyle name="Normal 9 7 3 3 2 2" xfId="6987" xr:uid="{4B60EB42-120C-4957-9E3E-CA25B112593A}"/>
    <cellStyle name="Normal 9 7 3 4" xfId="3619" xr:uid="{99F00C33-3F24-4C0D-B6EF-A61EEE3AE11D}"/>
    <cellStyle name="Normal 9 7 3 4 2" xfId="5419" xr:uid="{BAE85412-1606-4725-A6FA-9C44A393B8EE}"/>
    <cellStyle name="Normal 9 7 3 5" xfId="3620" xr:uid="{BA44DC22-A75B-4827-A2B1-3DA8AA0BCAD6}"/>
    <cellStyle name="Normal 9 7 3 5 2" xfId="5420" xr:uid="{F52D81A5-EC58-4C6C-941E-23CEABFD399F}"/>
    <cellStyle name="Normal 9 7 3 6" xfId="5413" xr:uid="{14214F28-AEE3-49E1-BC00-C7DE0310C186}"/>
    <cellStyle name="Normal 9 7 4" xfId="3621" xr:uid="{EA2F5D86-55EC-408F-8B8C-A5DA889A83BA}"/>
    <cellStyle name="Normal 9 7 4 2" xfId="3622" xr:uid="{53C3FF5B-4170-4731-A152-1646E117D4A1}"/>
    <cellStyle name="Normal 9 7 4 2 2" xfId="5422" xr:uid="{30EF2C49-6E6A-47D6-9330-19BE2B8C5DE4}"/>
    <cellStyle name="Normal 9 7 4 3" xfId="3623" xr:uid="{E36B128E-C766-41F0-AA61-E63C3F59549A}"/>
    <cellStyle name="Normal 9 7 4 3 2" xfId="5423" xr:uid="{9A98DA58-F827-46D5-BDCA-B0F80601BC3F}"/>
    <cellStyle name="Normal 9 7 4 4" xfId="3624" xr:uid="{596DB1E6-D9C6-42B5-A0AD-A1B0524584B5}"/>
    <cellStyle name="Normal 9 7 4 4 2" xfId="5424" xr:uid="{ED99A1C4-1D11-4528-AE31-A2F613112374}"/>
    <cellStyle name="Normal 9 7 4 5" xfId="5421" xr:uid="{36315EDD-737B-480B-9EAF-3A9BC79F3741}"/>
    <cellStyle name="Normal 9 7 5" xfId="3625" xr:uid="{4AA99567-774E-402B-9031-A0ABD045968C}"/>
    <cellStyle name="Normal 9 7 5 2" xfId="3626" xr:uid="{C9B1D553-D83F-45E2-9914-2D3E1C0E12DD}"/>
    <cellStyle name="Normal 9 7 5 2 2" xfId="5426" xr:uid="{9774DD37-E274-4C91-A41A-6F360FBA2D1C}"/>
    <cellStyle name="Normal 9 7 5 3" xfId="3627" xr:uid="{E463A8E6-414F-4D95-ABC1-02EA3224E17E}"/>
    <cellStyle name="Normal 9 7 5 3 2" xfId="5427" xr:uid="{8E7433BC-83EF-4B38-A992-381DB7EC769E}"/>
    <cellStyle name="Normal 9 7 5 4" xfId="3628" xr:uid="{CE7846AE-67D9-44B0-8F2C-F42B20FD5E48}"/>
    <cellStyle name="Normal 9 7 5 4 2" xfId="5428" xr:uid="{AB006175-D7F8-4112-B0AC-FFEB55EF0E3C}"/>
    <cellStyle name="Normal 9 7 5 5" xfId="5425" xr:uid="{C49CDC4F-F55F-402C-80FC-C66775A52B4F}"/>
    <cellStyle name="Normal 9 7 6" xfId="3629" xr:uid="{38CE34F9-E314-4084-B249-E9D0C9D5270E}"/>
    <cellStyle name="Normal 9 7 6 2" xfId="5429" xr:uid="{3AD29440-7A12-466F-8570-EE421637E755}"/>
    <cellStyle name="Normal 9 7 7" xfId="3630" xr:uid="{9C9B39DA-A485-4D57-A4E3-910E51C3407F}"/>
    <cellStyle name="Normal 9 7 7 2" xfId="5430" xr:uid="{B52DEE63-E705-463E-ACBD-E508921CEBCC}"/>
    <cellStyle name="Normal 9 7 8" xfId="3631" xr:uid="{AD14524A-4341-4A40-9BFE-F78FD457105A}"/>
    <cellStyle name="Normal 9 7 8 2" xfId="5431" xr:uid="{8D181CCC-0149-426D-BFE7-EE6027ADD46E}"/>
    <cellStyle name="Normal 9 7 9" xfId="5399" xr:uid="{991191A2-7677-45DC-9D1F-53E6D0C0C853}"/>
    <cellStyle name="Normal 9 8" xfId="3632" xr:uid="{F4CBFDF4-2182-4CFA-B2B7-2349FFF8C05D}"/>
    <cellStyle name="Normal 9 8 2" xfId="3633" xr:uid="{201BD63D-66FE-4F11-9FEF-88D4C3E6F698}"/>
    <cellStyle name="Normal 9 8 2 2" xfId="3634" xr:uid="{9AFB8106-9D37-4B82-A493-D86AB973C580}"/>
    <cellStyle name="Normal 9 8 2 2 2" xfId="3635" xr:uid="{03E3FDE5-A18D-4822-9D5A-4A2A03953E6A}"/>
    <cellStyle name="Normal 9 8 2 2 2 2" xfId="5435" xr:uid="{FB79879E-7905-419B-8DC9-F854209DAB10}"/>
    <cellStyle name="Normal 9 8 2 2 3" xfId="3636" xr:uid="{89790DA7-F136-45A5-B920-1545F211A351}"/>
    <cellStyle name="Normal 9 8 2 2 3 2" xfId="5436" xr:uid="{133ADA27-CF3B-405C-8D08-9A5165EB8073}"/>
    <cellStyle name="Normal 9 8 2 2 4" xfId="3637" xr:uid="{ADA3A347-CAE0-4344-845F-D9BE76F459BE}"/>
    <cellStyle name="Normal 9 8 2 2 4 2" xfId="5437" xr:uid="{A946EA34-9889-4BFC-87C6-41CC83AA0A17}"/>
    <cellStyle name="Normal 9 8 2 2 5" xfId="5434" xr:uid="{4E177AEB-CAF9-4012-947B-F5C8ABF5CE3A}"/>
    <cellStyle name="Normal 9 8 2 3" xfId="3638" xr:uid="{7FA0BB68-011F-4B25-A8A3-35F986649578}"/>
    <cellStyle name="Normal 9 8 2 3 2" xfId="5438" xr:uid="{BF0C7B80-EB9B-4AE8-8AD3-DA74AE191960}"/>
    <cellStyle name="Normal 9 8 2 3 2 2" xfId="6988" xr:uid="{0151E1E2-F63A-4E96-9EBB-3CE715600BC3}"/>
    <cellStyle name="Normal 9 8 2 4" xfId="3639" xr:uid="{31F326A3-F5DC-4404-898C-D829683C58E8}"/>
    <cellStyle name="Normal 9 8 2 4 2" xfId="5439" xr:uid="{DCF5A8B8-B7EE-430A-B3C4-E37291E9D359}"/>
    <cellStyle name="Normal 9 8 2 5" xfId="3640" xr:uid="{B9F07028-A1FA-40FD-BE72-A8C039DC1394}"/>
    <cellStyle name="Normal 9 8 2 5 2" xfId="5440" xr:uid="{0AA75BA0-6F8F-42D2-A4D7-877522A8F653}"/>
    <cellStyle name="Normal 9 8 2 6" xfId="5433" xr:uid="{57863E21-5EDA-482D-B0A3-71866F3FA62B}"/>
    <cellStyle name="Normal 9 8 3" xfId="3641" xr:uid="{7AE2620A-B1A2-4B59-89DF-997975B69CE4}"/>
    <cellStyle name="Normal 9 8 3 2" xfId="3642" xr:uid="{6A5D2715-A23B-4BCE-81AC-B31B805D5540}"/>
    <cellStyle name="Normal 9 8 3 2 2" xfId="5442" xr:uid="{A24EC553-1169-4F72-A180-1A1B175DA4B7}"/>
    <cellStyle name="Normal 9 8 3 3" xfId="3643" xr:uid="{1E98AEBF-D601-4BAF-A3FC-3DCEFD988C7D}"/>
    <cellStyle name="Normal 9 8 3 3 2" xfId="5443" xr:uid="{BACCC4B7-D544-485A-94EE-B467FE31D194}"/>
    <cellStyle name="Normal 9 8 3 4" xfId="3644" xr:uid="{825934FC-76DC-47A8-BCC6-9C320E41FDAB}"/>
    <cellStyle name="Normal 9 8 3 4 2" xfId="5444" xr:uid="{A20E551A-EE52-40E3-B1F3-BC7434DEBF3E}"/>
    <cellStyle name="Normal 9 8 3 5" xfId="5441" xr:uid="{AE196599-3322-44D3-AA04-DE2A0A23D65A}"/>
    <cellStyle name="Normal 9 8 4" xfId="3645" xr:uid="{12508445-64A9-4ED6-B138-02303139A47B}"/>
    <cellStyle name="Normal 9 8 4 2" xfId="3646" xr:uid="{1D7D82E4-015E-4D8F-8BD6-5A9C9028A8B1}"/>
    <cellStyle name="Normal 9 8 4 2 2" xfId="5446" xr:uid="{93286898-0AA4-4B6C-BF36-ACB691AF67A7}"/>
    <cellStyle name="Normal 9 8 4 3" xfId="3647" xr:uid="{DE3BD7BF-1AA2-4772-A9EF-A8B8341CC802}"/>
    <cellStyle name="Normal 9 8 4 3 2" xfId="5447" xr:uid="{354FA3BC-DBB3-4D81-A4FA-9C2B47DFBF25}"/>
    <cellStyle name="Normal 9 8 4 4" xfId="3648" xr:uid="{053A9F50-C15F-4295-9D40-F3BCB9606D31}"/>
    <cellStyle name="Normal 9 8 4 4 2" xfId="5448" xr:uid="{5AE916E3-CB46-496E-B875-C4C811A3372E}"/>
    <cellStyle name="Normal 9 8 4 5" xfId="5445" xr:uid="{7F9578DB-BBDD-45B7-9D8F-F7C8F907AA6F}"/>
    <cellStyle name="Normal 9 8 5" xfId="3649" xr:uid="{B1C73513-5BC8-41F8-93C1-BD3E63948108}"/>
    <cellStyle name="Normal 9 8 5 2" xfId="5449" xr:uid="{C5886E4B-982B-4812-BEE8-7F1EDBA75DA3}"/>
    <cellStyle name="Normal 9 8 6" xfId="3650" xr:uid="{61D467B2-3F3A-4850-9967-1917575E0F10}"/>
    <cellStyle name="Normal 9 8 6 2" xfId="5450" xr:uid="{9955C789-C98E-4461-B27D-929356EC745E}"/>
    <cellStyle name="Normal 9 8 7" xfId="3651" xr:uid="{894984D7-EAC3-4CEA-8370-77600FDCCFCB}"/>
    <cellStyle name="Normal 9 8 7 2" xfId="5451" xr:uid="{E1B14773-A86D-4F6F-88F8-07822F65BB52}"/>
    <cellStyle name="Normal 9 8 8" xfId="5432" xr:uid="{6114CDAD-6CD8-46D6-B39E-861DDAEB7FE1}"/>
    <cellStyle name="Normal 9 9" xfId="3652" xr:uid="{263B85C9-6296-4D96-A029-BC3EE66500C9}"/>
    <cellStyle name="Normal 9 9 2" xfId="3653" xr:uid="{CE6D0B6E-EDF2-4534-889D-B5697933D0D6}"/>
    <cellStyle name="Normal 9 9 2 2" xfId="3654" xr:uid="{3EE1275E-C123-4079-AC53-3B52109EC9A8}"/>
    <cellStyle name="Normal 9 9 2 2 2" xfId="5454" xr:uid="{21904618-2573-4FD6-9C89-00858E0D9661}"/>
    <cellStyle name="Normal 9 9 2 3" xfId="3655" xr:uid="{EBE7F9E7-781F-433A-9371-97F6B2B818EA}"/>
    <cellStyle name="Normal 9 9 2 3 2" xfId="5455" xr:uid="{8060C0A2-F671-4E86-93ED-F4FDBC8A1624}"/>
    <cellStyle name="Normal 9 9 2 4" xfId="3656" xr:uid="{CCAA0B82-D454-4172-89A8-C4740F5F5059}"/>
    <cellStyle name="Normal 9 9 2 4 2" xfId="5456" xr:uid="{ECBEE07F-F600-4AD2-92C1-F838C1BBB380}"/>
    <cellStyle name="Normal 9 9 2 5" xfId="5453" xr:uid="{7E5242DC-B114-4BC3-AF0A-D5F5EAB4F7E7}"/>
    <cellStyle name="Normal 9 9 3" xfId="3657" xr:uid="{1BC6BF5F-40EC-4F60-8348-0A19FC57DC16}"/>
    <cellStyle name="Normal 9 9 3 2" xfId="3658" xr:uid="{C97896DD-CAA4-4B40-AAD7-1B8AC3A83358}"/>
    <cellStyle name="Normal 9 9 3 2 2" xfId="5458" xr:uid="{21CB1998-92E5-4FE6-8F0F-C8DFB9362CC0}"/>
    <cellStyle name="Normal 9 9 3 3" xfId="3659" xr:uid="{76E080E7-0889-4D23-9392-15354E2743F0}"/>
    <cellStyle name="Normal 9 9 3 3 2" xfId="5459" xr:uid="{5A216B72-7477-413A-AF77-A384685E65E9}"/>
    <cellStyle name="Normal 9 9 3 4" xfId="3660" xr:uid="{F14EECA4-916F-41B4-ADF2-0EC045BDC9AC}"/>
    <cellStyle name="Normal 9 9 3 4 2" xfId="5460" xr:uid="{E595D3A3-93C7-4B03-A7F2-1A51FC7BBC3C}"/>
    <cellStyle name="Normal 9 9 3 5" xfId="5457" xr:uid="{87A47C86-0396-41F4-8DDF-CAD3E634FF87}"/>
    <cellStyle name="Normal 9 9 4" xfId="3661" xr:uid="{F72E8B92-BC3B-4466-994E-F739F752D81E}"/>
    <cellStyle name="Normal 9 9 4 2" xfId="5461" xr:uid="{642EAEB0-A678-4F1A-830C-8EF580FE6ED4}"/>
    <cellStyle name="Normal 9 9 5" xfId="3662" xr:uid="{B974A8C0-6FFD-4F6F-A329-A4F742133A2C}"/>
    <cellStyle name="Normal 9 9 5 2" xfId="5462" xr:uid="{FB2F942B-1047-4AD5-9206-0E91259D3141}"/>
    <cellStyle name="Normal 9 9 6" xfId="3663" xr:uid="{AE24CD1C-2972-4A5E-A06E-230CF38342ED}"/>
    <cellStyle name="Normal 9 9 6 2" xfId="5463" xr:uid="{9A6472F9-2F51-4791-8E53-C9B563950BED}"/>
    <cellStyle name="Normal 9 9 7" xfId="5452" xr:uid="{AF12A529-40CA-4337-BBB5-EA66F656C518}"/>
    <cellStyle name="Percent 2" xfId="79" xr:uid="{381492E7-C227-4898-A0F4-AA9CCE9A5DA9}"/>
    <cellStyle name="Percent 2 10" xfId="7093" xr:uid="{C4617DDA-F4FF-46B8-8584-BDF27BEBADED}"/>
    <cellStyle name="Percent 2 2" xfId="5464" xr:uid="{CBC70F43-DC03-4AB2-954C-DBA29E81EA83}"/>
    <cellStyle name="Percent 2 2 2" xfId="6065" xr:uid="{0B71BE5B-0D63-4A6E-9D65-B56AC07D0189}"/>
    <cellStyle name="Percent 2 2 2 2" xfId="6333" xr:uid="{365F476A-9D89-47A6-9CB6-2EFCF63DEEE8}"/>
    <cellStyle name="Percent 2 2 2 2 2" xfId="6146" xr:uid="{6DBA3464-1852-48C1-A970-DC84B90E6D9B}"/>
    <cellStyle name="Percent 2 2 2 2 2 2" xfId="7034" xr:uid="{4C3E5EA4-5E22-416D-95B2-4E6ACBEFF5F7}"/>
    <cellStyle name="Percent 2 2 2 2 2 3" xfId="7256" xr:uid="{9C870BD2-90B8-46D8-8A2C-286AD50D1965}"/>
    <cellStyle name="Percent 2 2 2 2 3" xfId="6075" xr:uid="{3BB981F1-8CF8-40CB-A6DC-5AA14BBE5EEC}"/>
    <cellStyle name="Percent 2 2 2 2 4" xfId="7136" xr:uid="{2131F66D-CC14-4119-AB44-08AEED54C142}"/>
    <cellStyle name="Percent 2 2 2 3" xfId="6081" xr:uid="{2D5929DF-2378-497E-B232-093337170FD9}"/>
    <cellStyle name="Percent 2 2 2 3 2" xfId="5999" xr:uid="{2DCA0784-EE74-406C-B6DC-DADA9A5E4F23}"/>
    <cellStyle name="Percent 2 2 2 3 3" xfId="7188" xr:uid="{FBBD2591-AE2A-4E99-B71E-87F4FCE17DE2}"/>
    <cellStyle name="Percent 2 2 2 4" xfId="6304" xr:uid="{884E9007-51A6-49D4-B775-015B14A440C1}"/>
    <cellStyle name="Percent 2 2 2 5" xfId="6252" xr:uid="{6EE6B40F-0D47-43B1-8302-995A654666CF}"/>
    <cellStyle name="Percent 2 2 2 6" xfId="7110" xr:uid="{82B378EE-999E-40C6-843C-548CD20F2B3F}"/>
    <cellStyle name="Percent 2 2 3" xfId="6062" xr:uid="{9FCCD3FB-253C-42D8-9572-FD5A52BEAB45}"/>
    <cellStyle name="Percent 2 2 3 2" xfId="5997" xr:uid="{2176BAE1-9D19-4A74-B8E1-E2680CE3F019}"/>
    <cellStyle name="Percent 2 2 3 2 2" xfId="6366" xr:uid="{995D1C24-D2FE-4409-9986-405E07631C80}"/>
    <cellStyle name="Percent 2 2 3 2 3" xfId="7240" xr:uid="{DA6271E2-FE0E-40DD-B7CA-A4CB175BD4B4}"/>
    <cellStyle name="Percent 2 2 3 3" xfId="7040" xr:uid="{567C2A31-066F-4C4C-B911-911763BEE48B}"/>
    <cellStyle name="Percent 2 2 3 4" xfId="7124" xr:uid="{8D3A2077-9A5C-423B-B415-E851CFA753BE}"/>
    <cellStyle name="Percent 2 2 4" xfId="6175" xr:uid="{AD15F02B-96F7-4792-BFB3-9A903BEFFF04}"/>
    <cellStyle name="Percent 2 2 4 2" xfId="6030" xr:uid="{25121116-BBA1-4EAC-AFB6-15FABAE61D24}"/>
    <cellStyle name="Percent 2 2 4 2 2" xfId="6317" xr:uid="{5BF910EE-73DC-4492-8EBD-6F1CC59B224B}"/>
    <cellStyle name="Percent 2 2 4 2 3" xfId="7224" xr:uid="{D6CE0396-D9BF-4D12-8135-9DCE5489B7A1}"/>
    <cellStyle name="Percent 2 2 4 3" xfId="6027" xr:uid="{07331E1E-ED42-402E-9339-2EE8871A8CE2}"/>
    <cellStyle name="Percent 2 2 4 4" xfId="7151" xr:uid="{9108848D-9DFB-4A92-9E88-A738A446F574}"/>
    <cellStyle name="Percent 2 2 5" xfId="6201" xr:uid="{45AAFA6E-503D-4A7B-AD25-CA90541040C4}"/>
    <cellStyle name="Percent 2 2 5 2" xfId="6303" xr:uid="{90619183-F9CD-4FB8-9C28-D14D9D0CD358}"/>
    <cellStyle name="Percent 2 2 5 3" xfId="7207" xr:uid="{29537192-3F51-4423-A712-13C0E8114497}"/>
    <cellStyle name="Percent 2 2 6" xfId="6171" xr:uid="{C84A3ABA-24DF-4C3A-AB31-0EE381668665}"/>
    <cellStyle name="Percent 2 2 6 2" xfId="6069" xr:uid="{F93302DC-4AC3-462E-813A-0AD1EDCC2273}"/>
    <cellStyle name="Percent 2 2 6 3" xfId="7171" xr:uid="{92705EA5-B872-490A-8236-DCE451087370}"/>
    <cellStyle name="Percent 2 2 7" xfId="6240" xr:uid="{1CE896B8-230E-42D1-B85C-D3F378AD9FFB}"/>
    <cellStyle name="Percent 2 2 8" xfId="6009" xr:uid="{F7BBB8A1-E848-4006-925A-C3F1671A772E}"/>
    <cellStyle name="Percent 2 2 9" xfId="6193" xr:uid="{56E3CE4D-8BB2-4B9D-91FC-9B47D7B0C6F0}"/>
    <cellStyle name="Percent 2 3" xfId="6335" xr:uid="{9E307A24-C2FC-41D0-BC7D-C385F58C35C6}"/>
    <cellStyle name="Percent 2 3 2" xfId="6334" xr:uid="{71098ED9-44BE-4494-85CD-5F212AA78EAE}"/>
    <cellStyle name="Percent 2 3 2 2" xfId="6077" xr:uid="{5228EDC1-80C3-4A94-84ED-BCDD4D0C0A98}"/>
    <cellStyle name="Percent 2 3 2 2 2" xfId="6359" xr:uid="{9E7E4F01-D62B-4EEF-833A-93462047D5B3}"/>
    <cellStyle name="Percent 2 3 2 2 3" xfId="7248" xr:uid="{636AF54D-BCBC-405D-8284-B33A1325541C}"/>
    <cellStyle name="Percent 2 3 2 3" xfId="6005" xr:uid="{A3EC1F51-AC1B-4D4F-BC0B-95BA8A9B7D20}"/>
    <cellStyle name="Percent 2 3 2 4" xfId="7131" xr:uid="{96A46DDA-F6F0-4FF1-9D71-019430B85D76}"/>
    <cellStyle name="Percent 2 3 3" xfId="6223" xr:uid="{4A28C20C-C333-4C6D-A74F-6751CF19809D}"/>
    <cellStyle name="Percent 2 3 3 2" xfId="6116" xr:uid="{DC5A6C6C-DDC1-4C40-80C6-976DCACDDE31}"/>
    <cellStyle name="Percent 2 3 3 3" xfId="7181" xr:uid="{D3DEF1EE-1F48-4F7D-8287-FF89ED9D4E37}"/>
    <cellStyle name="Percent 2 3 4" xfId="6042" xr:uid="{EC3C7A0B-6A72-4BB4-81FA-8137E6DF6FC4}"/>
    <cellStyle name="Percent 2 3 5" xfId="6133" xr:uid="{CCD46CE1-697C-42FF-AAAD-8F6797F7FBA3}"/>
    <cellStyle name="Percent 2 3 6" xfId="7105" xr:uid="{7C724D96-A9A3-4084-A144-2E2DF5803AF5}"/>
    <cellStyle name="Percent 2 4" xfId="6091" xr:uid="{EE2748E8-DE3F-486B-AE79-D6310ED72565}"/>
    <cellStyle name="Percent 2 4 2" xfId="6155" xr:uid="{ED68097A-C72D-49A6-A3D6-792EBD9F3E08}"/>
    <cellStyle name="Percent 2 4 2 2" xfId="6068" xr:uid="{EC111545-5E64-4F00-ACE6-B6CC8F54B166}"/>
    <cellStyle name="Percent 2 4 2 3" xfId="7231" xr:uid="{4AACF352-58F6-4AFF-9689-386C650B514F}"/>
    <cellStyle name="Percent 2 4 3" xfId="6248" xr:uid="{262DDE3E-C4DC-4B4D-A030-A3041C12E454}"/>
    <cellStyle name="Percent 2 4 4" xfId="7117" xr:uid="{DFFF5653-8E9B-47A7-BFF7-0B91A7FCA42A}"/>
    <cellStyle name="Percent 2 5" xfId="6226" xr:uid="{966C7DC3-401D-47B1-9A3B-81944FDA97E1}"/>
    <cellStyle name="Percent 2 5 2" xfId="6272" xr:uid="{43D663CE-94AC-498B-AFD7-0E7C457CE697}"/>
    <cellStyle name="Percent 2 5 2 2" xfId="6026" xr:uid="{07E3FA8A-9A6C-4D90-8FAB-5B675379A81C}"/>
    <cellStyle name="Percent 2 5 2 3" xfId="7215" xr:uid="{90E57108-04BA-48AA-BAC5-3A34DCF0C0F2}"/>
    <cellStyle name="Percent 2 5 3" xfId="7044" xr:uid="{B5E7534E-2078-4702-95C0-09AD1C327AF3}"/>
    <cellStyle name="Percent 2 5 4" xfId="7143" xr:uid="{8222EA0D-2EB5-4287-8533-61013E984E44}"/>
    <cellStyle name="Percent 2 6" xfId="6278" xr:uid="{5FDF79BC-225D-4D9A-ADE5-45F39D8A0174}"/>
    <cellStyle name="Percent 2 6 2" xfId="7052" xr:uid="{F9C97F31-37F6-4AE1-85CD-5C5E54BCAE74}"/>
    <cellStyle name="Percent 2 6 3" xfId="7197" xr:uid="{AB3AB241-874E-4810-9301-2F450BBF5AF7}"/>
    <cellStyle name="Percent 2 7" xfId="6331" xr:uid="{77106123-E4E6-42D4-92F8-78946855FD83}"/>
    <cellStyle name="Percent 2 7 2" xfId="6243" xr:uid="{B26420C9-FF0A-44E1-B29C-340ACD9D87F2}"/>
    <cellStyle name="Percent 2 7 3" xfId="7161" xr:uid="{B2324CCD-2DE0-46B2-83E4-720668C31D9F}"/>
    <cellStyle name="Percent 2 8" xfId="7063" xr:uid="{559B69F0-36BF-4D2F-BB10-5F07EEEA2BD9}"/>
    <cellStyle name="Percent 2 9" xfId="6140" xr:uid="{9B98397B-CDF5-47EA-B1A9-5D5A22B0B30B}"/>
    <cellStyle name="Percent 3" xfId="7263" xr:uid="{40F5956D-AE03-4388-B179-C004F5C64EBC}"/>
    <cellStyle name="Гиперссылка 2" xfId="4" xr:uid="{49BAA0F8-B3D3-41B5-87DD-435502328B29}"/>
    <cellStyle name="Гиперссылка 2 2" xfId="5465" xr:uid="{B2568D80-1CA9-4F75-AE09-4A7B07C57606}"/>
    <cellStyle name="Обычный 2" xfId="1" xr:uid="{A3CD5D5E-4502-4158-8112-08CDD679ACF5}"/>
    <cellStyle name="Обычный 2 2" xfId="5" xr:uid="{D19F253E-EE9B-4476-9D91-2EE3A6D7A3DC}"/>
    <cellStyle name="Обычный 2 2 2" xfId="4408" xr:uid="{9267593E-234A-4F91-A155-D345DA89A5F5}"/>
    <cellStyle name="Обычный 2 2 2 2" xfId="6990" xr:uid="{BF0F3CF2-1DFB-459B-AD0D-DF43B81BE3E2}"/>
    <cellStyle name="Обычный 2 2 2 3" xfId="5467" xr:uid="{9C678ACA-7EA0-4C6F-8FBE-34D30A4305B3}"/>
    <cellStyle name="Обычный 2 3" xfId="5466" xr:uid="{9596159C-0956-4F7A-A06A-02F33D201758}"/>
    <cellStyle name="常规_Sheet1_1" xfId="4386" xr:uid="{433035AA-FA4D-4295-8251-4D8E3733FC98}"/>
  </cellStyles>
  <dxfs count="4">
    <dxf>
      <font>
        <color theme="0"/>
      </font>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713</v>
      </c>
      <c r="I10" s="120"/>
      <c r="J10" s="137">
        <v>53334</v>
      </c>
      <c r="K10" s="115"/>
    </row>
    <row r="11" spans="1:11">
      <c r="A11" s="114"/>
      <c r="B11" s="114" t="s">
        <v>709</v>
      </c>
      <c r="C11" s="120"/>
      <c r="D11" s="120"/>
      <c r="E11" s="120"/>
      <c r="F11" s="115"/>
      <c r="G11" s="116"/>
      <c r="H11" s="116" t="s">
        <v>714</v>
      </c>
      <c r="I11" s="120"/>
      <c r="J11" s="138"/>
      <c r="K11" s="115"/>
    </row>
    <row r="12" spans="1:11">
      <c r="A12" s="114"/>
      <c r="B12" s="114" t="s">
        <v>710</v>
      </c>
      <c r="C12" s="120"/>
      <c r="D12" s="120"/>
      <c r="E12" s="120"/>
      <c r="F12" s="115"/>
      <c r="G12" s="116"/>
      <c r="H12" s="116" t="s">
        <v>715</v>
      </c>
      <c r="I12" s="120"/>
      <c r="J12" s="120"/>
      <c r="K12" s="115"/>
    </row>
    <row r="13" spans="1:11">
      <c r="A13" s="114"/>
      <c r="B13" s="114" t="s">
        <v>711</v>
      </c>
      <c r="C13" s="120"/>
      <c r="D13" s="120"/>
      <c r="E13" s="120"/>
      <c r="F13" s="115"/>
      <c r="G13" s="116"/>
      <c r="H13" s="116" t="s">
        <v>716</v>
      </c>
      <c r="I13" s="120"/>
      <c r="J13" s="99" t="s">
        <v>11</v>
      </c>
      <c r="K13" s="115"/>
    </row>
    <row r="14" spans="1:11" ht="15" customHeight="1">
      <c r="A14" s="114"/>
      <c r="B14" s="114" t="s">
        <v>712</v>
      </c>
      <c r="C14" s="120"/>
      <c r="D14" s="120"/>
      <c r="E14" s="120"/>
      <c r="F14" s="115"/>
      <c r="G14" s="116"/>
      <c r="H14" s="116" t="s">
        <v>712</v>
      </c>
      <c r="I14" s="120"/>
      <c r="J14" s="139">
        <v>45344</v>
      </c>
      <c r="K14" s="115"/>
    </row>
    <row r="15" spans="1:11" ht="15" customHeight="1">
      <c r="A15" s="114"/>
      <c r="B15" s="130" t="s">
        <v>791</v>
      </c>
      <c r="C15" s="7"/>
      <c r="D15" s="7"/>
      <c r="E15" s="7"/>
      <c r="F15" s="8"/>
      <c r="G15" s="116"/>
      <c r="H15" s="131" t="s">
        <v>791</v>
      </c>
      <c r="I15" s="120"/>
      <c r="J15" s="140"/>
      <c r="K15" s="115"/>
    </row>
    <row r="16" spans="1:11" ht="15" customHeight="1">
      <c r="A16" s="114"/>
      <c r="B16" s="120"/>
      <c r="C16" s="120"/>
      <c r="D16" s="120"/>
      <c r="E16" s="120"/>
      <c r="F16" s="120"/>
      <c r="G16" s="120"/>
      <c r="H16" s="120"/>
      <c r="I16" s="123" t="s">
        <v>142</v>
      </c>
      <c r="J16" s="129">
        <v>41791</v>
      </c>
      <c r="K16" s="115"/>
    </row>
    <row r="17" spans="1:11">
      <c r="A17" s="114"/>
      <c r="B17" s="120" t="s">
        <v>717</v>
      </c>
      <c r="C17" s="120"/>
      <c r="D17" s="120"/>
      <c r="E17" s="120"/>
      <c r="F17" s="120"/>
      <c r="G17" s="120"/>
      <c r="H17" s="120"/>
      <c r="I17" s="123" t="s">
        <v>143</v>
      </c>
      <c r="J17" s="129" t="s">
        <v>790</v>
      </c>
      <c r="K17" s="115"/>
    </row>
    <row r="18" spans="1:11" ht="18">
      <c r="A18" s="114"/>
      <c r="B18" s="120" t="s">
        <v>718</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795</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c r="A22" s="114"/>
      <c r="B22" s="107">
        <v>2</v>
      </c>
      <c r="C22" s="10" t="s">
        <v>719</v>
      </c>
      <c r="D22" s="118" t="s">
        <v>796</v>
      </c>
      <c r="E22" s="118" t="s">
        <v>26</v>
      </c>
      <c r="F22" s="135" t="s">
        <v>110</v>
      </c>
      <c r="G22" s="136"/>
      <c r="H22" s="11" t="s">
        <v>720</v>
      </c>
      <c r="I22" s="14">
        <v>0.31</v>
      </c>
      <c r="J22" s="109">
        <f t="shared" ref="J22:J53" si="0">I22*B22</f>
        <v>0.62</v>
      </c>
      <c r="K22" s="115"/>
    </row>
    <row r="23" spans="1:11">
      <c r="A23" s="114"/>
      <c r="B23" s="107">
        <v>20</v>
      </c>
      <c r="C23" s="10" t="s">
        <v>104</v>
      </c>
      <c r="D23" s="118" t="s">
        <v>797</v>
      </c>
      <c r="E23" s="118" t="s">
        <v>23</v>
      </c>
      <c r="F23" s="135"/>
      <c r="G23" s="136"/>
      <c r="H23" s="11" t="s">
        <v>721</v>
      </c>
      <c r="I23" s="14">
        <v>0.27</v>
      </c>
      <c r="J23" s="109">
        <f t="shared" si="0"/>
        <v>5.4</v>
      </c>
      <c r="K23" s="115"/>
    </row>
    <row r="24" spans="1:11">
      <c r="A24" s="114"/>
      <c r="B24" s="107">
        <v>20</v>
      </c>
      <c r="C24" s="10" t="s">
        <v>104</v>
      </c>
      <c r="D24" s="118" t="s">
        <v>798</v>
      </c>
      <c r="E24" s="118" t="s">
        <v>25</v>
      </c>
      <c r="F24" s="135"/>
      <c r="G24" s="136"/>
      <c r="H24" s="11" t="s">
        <v>721</v>
      </c>
      <c r="I24" s="14">
        <v>0.27</v>
      </c>
      <c r="J24" s="109">
        <f t="shared" si="0"/>
        <v>5.4</v>
      </c>
      <c r="K24" s="115"/>
    </row>
    <row r="25" spans="1:11">
      <c r="A25" s="114"/>
      <c r="B25" s="107">
        <v>20</v>
      </c>
      <c r="C25" s="10" t="s">
        <v>104</v>
      </c>
      <c r="D25" s="118" t="s">
        <v>799</v>
      </c>
      <c r="E25" s="118" t="s">
        <v>26</v>
      </c>
      <c r="F25" s="135"/>
      <c r="G25" s="136"/>
      <c r="H25" s="11" t="s">
        <v>721</v>
      </c>
      <c r="I25" s="14">
        <v>0.27</v>
      </c>
      <c r="J25" s="109">
        <f t="shared" si="0"/>
        <v>5.4</v>
      </c>
      <c r="K25" s="115"/>
    </row>
    <row r="26" spans="1:11">
      <c r="A26" s="114"/>
      <c r="B26" s="107">
        <v>20</v>
      </c>
      <c r="C26" s="10" t="s">
        <v>104</v>
      </c>
      <c r="D26" s="118" t="s">
        <v>800</v>
      </c>
      <c r="E26" s="118" t="s">
        <v>27</v>
      </c>
      <c r="F26" s="135"/>
      <c r="G26" s="136"/>
      <c r="H26" s="11" t="s">
        <v>721</v>
      </c>
      <c r="I26" s="14">
        <v>0.27</v>
      </c>
      <c r="J26" s="109">
        <f t="shared" si="0"/>
        <v>5.4</v>
      </c>
      <c r="K26" s="115"/>
    </row>
    <row r="27" spans="1:11">
      <c r="A27" s="114"/>
      <c r="B27" s="107">
        <v>20</v>
      </c>
      <c r="C27" s="10" t="s">
        <v>30</v>
      </c>
      <c r="D27" s="118" t="s">
        <v>801</v>
      </c>
      <c r="E27" s="118" t="s">
        <v>34</v>
      </c>
      <c r="F27" s="135"/>
      <c r="G27" s="136"/>
      <c r="H27" s="11" t="s">
        <v>722</v>
      </c>
      <c r="I27" s="14">
        <v>0.43</v>
      </c>
      <c r="J27" s="109">
        <f t="shared" si="0"/>
        <v>8.6</v>
      </c>
      <c r="K27" s="115"/>
    </row>
    <row r="28" spans="1:11">
      <c r="A28" s="114"/>
      <c r="B28" s="107">
        <v>30</v>
      </c>
      <c r="C28" s="10" t="s">
        <v>43</v>
      </c>
      <c r="D28" s="118" t="s">
        <v>802</v>
      </c>
      <c r="E28" s="118" t="s">
        <v>27</v>
      </c>
      <c r="F28" s="135"/>
      <c r="G28" s="136"/>
      <c r="H28" s="11" t="s">
        <v>723</v>
      </c>
      <c r="I28" s="14">
        <v>0.32</v>
      </c>
      <c r="J28" s="109">
        <f t="shared" si="0"/>
        <v>9.6</v>
      </c>
      <c r="K28" s="115"/>
    </row>
    <row r="29" spans="1:11" ht="24">
      <c r="A29" s="114"/>
      <c r="B29" s="107">
        <v>4</v>
      </c>
      <c r="C29" s="10" t="s">
        <v>662</v>
      </c>
      <c r="D29" s="118" t="s">
        <v>803</v>
      </c>
      <c r="E29" s="118" t="s">
        <v>25</v>
      </c>
      <c r="F29" s="135" t="s">
        <v>212</v>
      </c>
      <c r="G29" s="136"/>
      <c r="H29" s="11" t="s">
        <v>724</v>
      </c>
      <c r="I29" s="14">
        <v>1.46</v>
      </c>
      <c r="J29" s="109">
        <f t="shared" si="0"/>
        <v>5.84</v>
      </c>
      <c r="K29" s="115"/>
    </row>
    <row r="30" spans="1:11" ht="24">
      <c r="A30" s="114"/>
      <c r="B30" s="107">
        <v>20</v>
      </c>
      <c r="C30" s="10" t="s">
        <v>725</v>
      </c>
      <c r="D30" s="118" t="s">
        <v>804</v>
      </c>
      <c r="E30" s="118" t="s">
        <v>23</v>
      </c>
      <c r="F30" s="135"/>
      <c r="G30" s="136"/>
      <c r="H30" s="11" t="s">
        <v>726</v>
      </c>
      <c r="I30" s="14">
        <v>0.27</v>
      </c>
      <c r="J30" s="109">
        <f t="shared" si="0"/>
        <v>5.4</v>
      </c>
      <c r="K30" s="115"/>
    </row>
    <row r="31" spans="1:11" ht="24">
      <c r="A31" s="114"/>
      <c r="B31" s="107">
        <v>50</v>
      </c>
      <c r="C31" s="10" t="s">
        <v>725</v>
      </c>
      <c r="D31" s="118" t="s">
        <v>805</v>
      </c>
      <c r="E31" s="118" t="s">
        <v>26</v>
      </c>
      <c r="F31" s="135"/>
      <c r="G31" s="136"/>
      <c r="H31" s="11" t="s">
        <v>726</v>
      </c>
      <c r="I31" s="14">
        <v>0.27</v>
      </c>
      <c r="J31" s="109">
        <f t="shared" si="0"/>
        <v>13.5</v>
      </c>
      <c r="K31" s="115"/>
    </row>
    <row r="32" spans="1:11" ht="24">
      <c r="A32" s="114"/>
      <c r="B32" s="107">
        <v>50</v>
      </c>
      <c r="C32" s="10" t="s">
        <v>725</v>
      </c>
      <c r="D32" s="118" t="s">
        <v>806</v>
      </c>
      <c r="E32" s="118" t="s">
        <v>27</v>
      </c>
      <c r="F32" s="135"/>
      <c r="G32" s="136"/>
      <c r="H32" s="11" t="s">
        <v>726</v>
      </c>
      <c r="I32" s="14">
        <v>0.27</v>
      </c>
      <c r="J32" s="109">
        <f t="shared" si="0"/>
        <v>13.5</v>
      </c>
      <c r="K32" s="115"/>
    </row>
    <row r="33" spans="1:11" ht="24">
      <c r="A33" s="114"/>
      <c r="B33" s="107">
        <v>20</v>
      </c>
      <c r="C33" s="10" t="s">
        <v>725</v>
      </c>
      <c r="D33" s="118" t="s">
        <v>807</v>
      </c>
      <c r="E33" s="118" t="s">
        <v>28</v>
      </c>
      <c r="F33" s="135"/>
      <c r="G33" s="136"/>
      <c r="H33" s="11" t="s">
        <v>726</v>
      </c>
      <c r="I33" s="14">
        <v>0.32</v>
      </c>
      <c r="J33" s="109">
        <f t="shared" si="0"/>
        <v>6.4</v>
      </c>
      <c r="K33" s="115"/>
    </row>
    <row r="34" spans="1:11" ht="24">
      <c r="A34" s="114"/>
      <c r="B34" s="107">
        <v>20</v>
      </c>
      <c r="C34" s="10" t="s">
        <v>725</v>
      </c>
      <c r="D34" s="118" t="s">
        <v>808</v>
      </c>
      <c r="E34" s="118" t="s">
        <v>29</v>
      </c>
      <c r="F34" s="135"/>
      <c r="G34" s="136"/>
      <c r="H34" s="11" t="s">
        <v>726</v>
      </c>
      <c r="I34" s="14">
        <v>0.32</v>
      </c>
      <c r="J34" s="109">
        <f t="shared" si="0"/>
        <v>6.4</v>
      </c>
      <c r="K34" s="115"/>
    </row>
    <row r="35" spans="1:11" ht="24">
      <c r="A35" s="114"/>
      <c r="B35" s="107">
        <v>20</v>
      </c>
      <c r="C35" s="10" t="s">
        <v>727</v>
      </c>
      <c r="D35" s="118" t="s">
        <v>809</v>
      </c>
      <c r="E35" s="118" t="s">
        <v>23</v>
      </c>
      <c r="F35" s="135"/>
      <c r="G35" s="136"/>
      <c r="H35" s="11" t="s">
        <v>728</v>
      </c>
      <c r="I35" s="14">
        <v>0.41</v>
      </c>
      <c r="J35" s="109">
        <f t="shared" si="0"/>
        <v>8.1999999999999993</v>
      </c>
      <c r="K35" s="115"/>
    </row>
    <row r="36" spans="1:11" ht="24">
      <c r="A36" s="114"/>
      <c r="B36" s="107">
        <v>50</v>
      </c>
      <c r="C36" s="10" t="s">
        <v>727</v>
      </c>
      <c r="D36" s="118" t="s">
        <v>810</v>
      </c>
      <c r="E36" s="118" t="s">
        <v>25</v>
      </c>
      <c r="F36" s="135"/>
      <c r="G36" s="136"/>
      <c r="H36" s="11" t="s">
        <v>728</v>
      </c>
      <c r="I36" s="14">
        <v>0.41</v>
      </c>
      <c r="J36" s="109">
        <f t="shared" si="0"/>
        <v>20.5</v>
      </c>
      <c r="K36" s="115"/>
    </row>
    <row r="37" spans="1:11" ht="24">
      <c r="A37" s="114"/>
      <c r="B37" s="107">
        <v>30</v>
      </c>
      <c r="C37" s="10" t="s">
        <v>727</v>
      </c>
      <c r="D37" s="118" t="s">
        <v>811</v>
      </c>
      <c r="E37" s="118" t="s">
        <v>26</v>
      </c>
      <c r="F37" s="135"/>
      <c r="G37" s="136"/>
      <c r="H37" s="11" t="s">
        <v>728</v>
      </c>
      <c r="I37" s="14">
        <v>0.41</v>
      </c>
      <c r="J37" s="109">
        <f t="shared" si="0"/>
        <v>12.299999999999999</v>
      </c>
      <c r="K37" s="115"/>
    </row>
    <row r="38" spans="1:11" ht="24">
      <c r="A38" s="114"/>
      <c r="B38" s="107">
        <v>30</v>
      </c>
      <c r="C38" s="10" t="s">
        <v>727</v>
      </c>
      <c r="D38" s="118" t="s">
        <v>812</v>
      </c>
      <c r="E38" s="118" t="s">
        <v>27</v>
      </c>
      <c r="F38" s="135"/>
      <c r="G38" s="136"/>
      <c r="H38" s="11" t="s">
        <v>728</v>
      </c>
      <c r="I38" s="14">
        <v>0.41</v>
      </c>
      <c r="J38" s="109">
        <f t="shared" si="0"/>
        <v>12.299999999999999</v>
      </c>
      <c r="K38" s="115"/>
    </row>
    <row r="39" spans="1:11" ht="36">
      <c r="A39" s="114"/>
      <c r="B39" s="107">
        <v>20</v>
      </c>
      <c r="C39" s="10" t="s">
        <v>729</v>
      </c>
      <c r="D39" s="118" t="s">
        <v>813</v>
      </c>
      <c r="E39" s="118" t="s">
        <v>572</v>
      </c>
      <c r="F39" s="135"/>
      <c r="G39" s="136"/>
      <c r="H39" s="11" t="s">
        <v>730</v>
      </c>
      <c r="I39" s="14">
        <v>0.57999999999999996</v>
      </c>
      <c r="J39" s="109">
        <f t="shared" si="0"/>
        <v>11.6</v>
      </c>
      <c r="K39" s="115"/>
    </row>
    <row r="40" spans="1:11" ht="36">
      <c r="A40" s="114"/>
      <c r="B40" s="107">
        <v>20</v>
      </c>
      <c r="C40" s="10" t="s">
        <v>729</v>
      </c>
      <c r="D40" s="118" t="s">
        <v>814</v>
      </c>
      <c r="E40" s="118" t="s">
        <v>731</v>
      </c>
      <c r="F40" s="135"/>
      <c r="G40" s="136"/>
      <c r="H40" s="11" t="s">
        <v>730</v>
      </c>
      <c r="I40" s="14">
        <v>0.57999999999999996</v>
      </c>
      <c r="J40" s="109">
        <f t="shared" si="0"/>
        <v>11.6</v>
      </c>
      <c r="K40" s="115"/>
    </row>
    <row r="41" spans="1:11" ht="36">
      <c r="A41" s="114"/>
      <c r="B41" s="107">
        <v>20</v>
      </c>
      <c r="C41" s="10" t="s">
        <v>729</v>
      </c>
      <c r="D41" s="118" t="s">
        <v>815</v>
      </c>
      <c r="E41" s="118" t="s">
        <v>732</v>
      </c>
      <c r="F41" s="135"/>
      <c r="G41" s="136"/>
      <c r="H41" s="11" t="s">
        <v>730</v>
      </c>
      <c r="I41" s="14">
        <v>0.57999999999999996</v>
      </c>
      <c r="J41" s="109">
        <f t="shared" si="0"/>
        <v>11.6</v>
      </c>
      <c r="K41" s="115"/>
    </row>
    <row r="42" spans="1:11" ht="48">
      <c r="A42" s="114"/>
      <c r="B42" s="107">
        <v>20</v>
      </c>
      <c r="C42" s="10" t="s">
        <v>733</v>
      </c>
      <c r="D42" s="118" t="s">
        <v>816</v>
      </c>
      <c r="E42" s="118"/>
      <c r="F42" s="135"/>
      <c r="G42" s="136"/>
      <c r="H42" s="11" t="s">
        <v>734</v>
      </c>
      <c r="I42" s="14">
        <v>0.57999999999999996</v>
      </c>
      <c r="J42" s="109">
        <f t="shared" si="0"/>
        <v>11.6</v>
      </c>
      <c r="K42" s="115"/>
    </row>
    <row r="43" spans="1:11" ht="48">
      <c r="A43" s="114"/>
      <c r="B43" s="107">
        <v>20</v>
      </c>
      <c r="C43" s="10" t="s">
        <v>735</v>
      </c>
      <c r="D43" s="118" t="s">
        <v>817</v>
      </c>
      <c r="E43" s="118"/>
      <c r="F43" s="135"/>
      <c r="G43" s="136"/>
      <c r="H43" s="11" t="s">
        <v>736</v>
      </c>
      <c r="I43" s="14">
        <v>0.57999999999999996</v>
      </c>
      <c r="J43" s="109">
        <f t="shared" si="0"/>
        <v>11.6</v>
      </c>
      <c r="K43" s="115"/>
    </row>
    <row r="44" spans="1:11" ht="48">
      <c r="A44" s="114"/>
      <c r="B44" s="107">
        <v>20</v>
      </c>
      <c r="C44" s="10" t="s">
        <v>737</v>
      </c>
      <c r="D44" s="118" t="s">
        <v>818</v>
      </c>
      <c r="E44" s="118"/>
      <c r="F44" s="135"/>
      <c r="G44" s="136"/>
      <c r="H44" s="11" t="s">
        <v>738</v>
      </c>
      <c r="I44" s="14">
        <v>0.57999999999999996</v>
      </c>
      <c r="J44" s="109">
        <f t="shared" si="0"/>
        <v>11.6</v>
      </c>
      <c r="K44" s="115"/>
    </row>
    <row r="45" spans="1:11" ht="36">
      <c r="A45" s="114"/>
      <c r="B45" s="107">
        <v>5</v>
      </c>
      <c r="C45" s="10" t="s">
        <v>739</v>
      </c>
      <c r="D45" s="118" t="s">
        <v>819</v>
      </c>
      <c r="E45" s="118" t="s">
        <v>731</v>
      </c>
      <c r="F45" s="135" t="s">
        <v>272</v>
      </c>
      <c r="G45" s="136"/>
      <c r="H45" s="11" t="s">
        <v>740</v>
      </c>
      <c r="I45" s="14">
        <v>0.92</v>
      </c>
      <c r="J45" s="109">
        <f t="shared" si="0"/>
        <v>4.6000000000000005</v>
      </c>
      <c r="K45" s="115"/>
    </row>
    <row r="46" spans="1:11" ht="48">
      <c r="A46" s="114"/>
      <c r="B46" s="107">
        <v>5</v>
      </c>
      <c r="C46" s="10" t="s">
        <v>741</v>
      </c>
      <c r="D46" s="118" t="s">
        <v>820</v>
      </c>
      <c r="E46" s="118" t="s">
        <v>272</v>
      </c>
      <c r="F46" s="135"/>
      <c r="G46" s="136"/>
      <c r="H46" s="11" t="s">
        <v>742</v>
      </c>
      <c r="I46" s="14">
        <v>0.92</v>
      </c>
      <c r="J46" s="109">
        <f t="shared" si="0"/>
        <v>4.6000000000000005</v>
      </c>
      <c r="K46" s="115"/>
    </row>
    <row r="47" spans="1:11" ht="60">
      <c r="A47" s="114"/>
      <c r="B47" s="107">
        <v>10</v>
      </c>
      <c r="C47" s="10" t="s">
        <v>743</v>
      </c>
      <c r="D47" s="118" t="s">
        <v>821</v>
      </c>
      <c r="E47" s="118" t="s">
        <v>744</v>
      </c>
      <c r="F47" s="135"/>
      <c r="G47" s="136"/>
      <c r="H47" s="11" t="s">
        <v>745</v>
      </c>
      <c r="I47" s="14">
        <v>1.35</v>
      </c>
      <c r="J47" s="109">
        <f t="shared" si="0"/>
        <v>13.5</v>
      </c>
      <c r="K47" s="115"/>
    </row>
    <row r="48" spans="1:11" ht="60">
      <c r="A48" s="114"/>
      <c r="B48" s="107">
        <v>10</v>
      </c>
      <c r="C48" s="10" t="s">
        <v>746</v>
      </c>
      <c r="D48" s="118" t="s">
        <v>822</v>
      </c>
      <c r="E48" s="118" t="s">
        <v>272</v>
      </c>
      <c r="F48" s="135"/>
      <c r="G48" s="136"/>
      <c r="H48" s="11" t="s">
        <v>747</v>
      </c>
      <c r="I48" s="14">
        <v>1.35</v>
      </c>
      <c r="J48" s="109">
        <f t="shared" si="0"/>
        <v>13.5</v>
      </c>
      <c r="K48" s="115"/>
    </row>
    <row r="49" spans="1:11" ht="60">
      <c r="A49" s="114"/>
      <c r="B49" s="107">
        <v>10</v>
      </c>
      <c r="C49" s="10" t="s">
        <v>748</v>
      </c>
      <c r="D49" s="118" t="s">
        <v>823</v>
      </c>
      <c r="E49" s="118" t="s">
        <v>272</v>
      </c>
      <c r="F49" s="135"/>
      <c r="G49" s="136"/>
      <c r="H49" s="11" t="s">
        <v>749</v>
      </c>
      <c r="I49" s="14">
        <v>1.35</v>
      </c>
      <c r="J49" s="109">
        <f t="shared" si="0"/>
        <v>13.5</v>
      </c>
      <c r="K49" s="115"/>
    </row>
    <row r="50" spans="1:11">
      <c r="A50" s="114"/>
      <c r="B50" s="107">
        <v>100</v>
      </c>
      <c r="C50" s="10" t="s">
        <v>656</v>
      </c>
      <c r="D50" s="118" t="s">
        <v>824</v>
      </c>
      <c r="E50" s="118" t="s">
        <v>26</v>
      </c>
      <c r="F50" s="135"/>
      <c r="G50" s="136"/>
      <c r="H50" s="11" t="s">
        <v>658</v>
      </c>
      <c r="I50" s="14">
        <v>0.28999999999999998</v>
      </c>
      <c r="J50" s="109">
        <f t="shared" si="0"/>
        <v>28.999999999999996</v>
      </c>
      <c r="K50" s="115"/>
    </row>
    <row r="51" spans="1:11">
      <c r="A51" s="114"/>
      <c r="B51" s="107">
        <v>30</v>
      </c>
      <c r="C51" s="10" t="s">
        <v>656</v>
      </c>
      <c r="D51" s="118" t="s">
        <v>825</v>
      </c>
      <c r="E51" s="118" t="s">
        <v>28</v>
      </c>
      <c r="F51" s="135"/>
      <c r="G51" s="136"/>
      <c r="H51" s="11" t="s">
        <v>658</v>
      </c>
      <c r="I51" s="14">
        <v>0.28999999999999998</v>
      </c>
      <c r="J51" s="109">
        <f t="shared" si="0"/>
        <v>8.6999999999999993</v>
      </c>
      <c r="K51" s="115"/>
    </row>
    <row r="52" spans="1:11">
      <c r="A52" s="114"/>
      <c r="B52" s="107">
        <v>30</v>
      </c>
      <c r="C52" s="10" t="s">
        <v>656</v>
      </c>
      <c r="D52" s="118" t="s">
        <v>826</v>
      </c>
      <c r="E52" s="118" t="s">
        <v>29</v>
      </c>
      <c r="F52" s="135"/>
      <c r="G52" s="136"/>
      <c r="H52" s="11" t="s">
        <v>658</v>
      </c>
      <c r="I52" s="14">
        <v>0.28999999999999998</v>
      </c>
      <c r="J52" s="109">
        <f t="shared" si="0"/>
        <v>8.6999999999999993</v>
      </c>
      <c r="K52" s="115"/>
    </row>
    <row r="53" spans="1:11" ht="24">
      <c r="A53" s="114"/>
      <c r="B53" s="107">
        <v>10</v>
      </c>
      <c r="C53" s="10" t="s">
        <v>750</v>
      </c>
      <c r="D53" s="118" t="s">
        <v>827</v>
      </c>
      <c r="E53" s="118" t="s">
        <v>25</v>
      </c>
      <c r="F53" s="135" t="s">
        <v>272</v>
      </c>
      <c r="G53" s="136"/>
      <c r="H53" s="11" t="s">
        <v>751</v>
      </c>
      <c r="I53" s="14">
        <v>1</v>
      </c>
      <c r="J53" s="109">
        <f t="shared" si="0"/>
        <v>10</v>
      </c>
      <c r="K53" s="115"/>
    </row>
    <row r="54" spans="1:11" ht="24">
      <c r="A54" s="114"/>
      <c r="B54" s="107">
        <v>10</v>
      </c>
      <c r="C54" s="10" t="s">
        <v>750</v>
      </c>
      <c r="D54" s="118" t="s">
        <v>828</v>
      </c>
      <c r="E54" s="118" t="s">
        <v>26</v>
      </c>
      <c r="F54" s="135" t="s">
        <v>272</v>
      </c>
      <c r="G54" s="136"/>
      <c r="H54" s="11" t="s">
        <v>751</v>
      </c>
      <c r="I54" s="14">
        <v>1</v>
      </c>
      <c r="J54" s="109">
        <f t="shared" ref="J54:J85" si="1">I54*B54</f>
        <v>10</v>
      </c>
      <c r="K54" s="115"/>
    </row>
    <row r="55" spans="1:11" ht="36">
      <c r="A55" s="114"/>
      <c r="B55" s="107">
        <v>1</v>
      </c>
      <c r="C55" s="10" t="s">
        <v>752</v>
      </c>
      <c r="D55" s="118" t="s">
        <v>829</v>
      </c>
      <c r="E55" s="118" t="s">
        <v>25</v>
      </c>
      <c r="F55" s="135" t="s">
        <v>107</v>
      </c>
      <c r="G55" s="136"/>
      <c r="H55" s="11" t="s">
        <v>784</v>
      </c>
      <c r="I55" s="14">
        <v>2.5</v>
      </c>
      <c r="J55" s="109">
        <f t="shared" si="1"/>
        <v>2.5</v>
      </c>
      <c r="K55" s="115"/>
    </row>
    <row r="56" spans="1:11" ht="36">
      <c r="A56" s="114"/>
      <c r="B56" s="107">
        <v>1</v>
      </c>
      <c r="C56" s="10" t="s">
        <v>752</v>
      </c>
      <c r="D56" s="118" t="s">
        <v>830</v>
      </c>
      <c r="E56" s="118" t="s">
        <v>25</v>
      </c>
      <c r="F56" s="135" t="s">
        <v>263</v>
      </c>
      <c r="G56" s="136"/>
      <c r="H56" s="11" t="s">
        <v>784</v>
      </c>
      <c r="I56" s="14">
        <v>2.5</v>
      </c>
      <c r="J56" s="109">
        <f t="shared" si="1"/>
        <v>2.5</v>
      </c>
      <c r="K56" s="115"/>
    </row>
    <row r="57" spans="1:11" ht="48">
      <c r="A57" s="114"/>
      <c r="B57" s="107">
        <v>1</v>
      </c>
      <c r="C57" s="10" t="s">
        <v>753</v>
      </c>
      <c r="D57" s="118" t="s">
        <v>831</v>
      </c>
      <c r="E57" s="118" t="s">
        <v>25</v>
      </c>
      <c r="F57" s="135" t="s">
        <v>107</v>
      </c>
      <c r="G57" s="136"/>
      <c r="H57" s="11" t="s">
        <v>785</v>
      </c>
      <c r="I57" s="14">
        <v>3.46</v>
      </c>
      <c r="J57" s="109">
        <f t="shared" si="1"/>
        <v>3.46</v>
      </c>
      <c r="K57" s="115"/>
    </row>
    <row r="58" spans="1:11" ht="48">
      <c r="A58" s="114"/>
      <c r="B58" s="107">
        <v>1</v>
      </c>
      <c r="C58" s="10" t="s">
        <v>753</v>
      </c>
      <c r="D58" s="118" t="s">
        <v>832</v>
      </c>
      <c r="E58" s="118" t="s">
        <v>25</v>
      </c>
      <c r="F58" s="135" t="s">
        <v>214</v>
      </c>
      <c r="G58" s="136"/>
      <c r="H58" s="11" t="s">
        <v>785</v>
      </c>
      <c r="I58" s="14">
        <v>3.46</v>
      </c>
      <c r="J58" s="109">
        <f t="shared" si="1"/>
        <v>3.46</v>
      </c>
      <c r="K58" s="115"/>
    </row>
    <row r="59" spans="1:11" ht="36">
      <c r="A59" s="114"/>
      <c r="B59" s="107">
        <v>1</v>
      </c>
      <c r="C59" s="10" t="s">
        <v>754</v>
      </c>
      <c r="D59" s="118" t="s">
        <v>833</v>
      </c>
      <c r="E59" s="118" t="s">
        <v>107</v>
      </c>
      <c r="F59" s="135"/>
      <c r="G59" s="136"/>
      <c r="H59" s="11" t="s">
        <v>786</v>
      </c>
      <c r="I59" s="14">
        <v>3.03</v>
      </c>
      <c r="J59" s="109">
        <f t="shared" si="1"/>
        <v>3.03</v>
      </c>
      <c r="K59" s="115"/>
    </row>
    <row r="60" spans="1:11" ht="36">
      <c r="A60" s="114"/>
      <c r="B60" s="107">
        <v>1</v>
      </c>
      <c r="C60" s="10" t="s">
        <v>754</v>
      </c>
      <c r="D60" s="118" t="s">
        <v>834</v>
      </c>
      <c r="E60" s="118" t="s">
        <v>265</v>
      </c>
      <c r="F60" s="135"/>
      <c r="G60" s="136"/>
      <c r="H60" s="11" t="s">
        <v>786</v>
      </c>
      <c r="I60" s="14">
        <v>3.03</v>
      </c>
      <c r="J60" s="109">
        <f t="shared" si="1"/>
        <v>3.03</v>
      </c>
      <c r="K60" s="115"/>
    </row>
    <row r="61" spans="1:11" ht="24">
      <c r="A61" s="114"/>
      <c r="B61" s="107">
        <v>40</v>
      </c>
      <c r="C61" s="10" t="s">
        <v>116</v>
      </c>
      <c r="D61" s="118" t="s">
        <v>835</v>
      </c>
      <c r="E61" s="118"/>
      <c r="F61" s="135"/>
      <c r="G61" s="136"/>
      <c r="H61" s="11" t="s">
        <v>755</v>
      </c>
      <c r="I61" s="14">
        <v>0.32</v>
      </c>
      <c r="J61" s="109">
        <f t="shared" si="1"/>
        <v>12.8</v>
      </c>
      <c r="K61" s="115"/>
    </row>
    <row r="62" spans="1:11" ht="24">
      <c r="A62" s="114"/>
      <c r="B62" s="107">
        <v>10</v>
      </c>
      <c r="C62" s="10" t="s">
        <v>625</v>
      </c>
      <c r="D62" s="118" t="s">
        <v>836</v>
      </c>
      <c r="E62" s="118" t="s">
        <v>273</v>
      </c>
      <c r="F62" s="135"/>
      <c r="G62" s="136"/>
      <c r="H62" s="11" t="s">
        <v>756</v>
      </c>
      <c r="I62" s="14">
        <v>0.66</v>
      </c>
      <c r="J62" s="109">
        <f t="shared" si="1"/>
        <v>6.6000000000000005</v>
      </c>
      <c r="K62" s="115"/>
    </row>
    <row r="63" spans="1:11" ht="24">
      <c r="A63" s="114"/>
      <c r="B63" s="107">
        <v>10</v>
      </c>
      <c r="C63" s="10" t="s">
        <v>625</v>
      </c>
      <c r="D63" s="118" t="s">
        <v>837</v>
      </c>
      <c r="E63" s="118" t="s">
        <v>673</v>
      </c>
      <c r="F63" s="135"/>
      <c r="G63" s="136"/>
      <c r="H63" s="11" t="s">
        <v>756</v>
      </c>
      <c r="I63" s="14">
        <v>0.66</v>
      </c>
      <c r="J63" s="109">
        <f t="shared" si="1"/>
        <v>6.6000000000000005</v>
      </c>
      <c r="K63" s="115"/>
    </row>
    <row r="64" spans="1:11" ht="24">
      <c r="A64" s="114"/>
      <c r="B64" s="107">
        <v>10</v>
      </c>
      <c r="C64" s="10" t="s">
        <v>625</v>
      </c>
      <c r="D64" s="118" t="s">
        <v>838</v>
      </c>
      <c r="E64" s="118" t="s">
        <v>271</v>
      </c>
      <c r="F64" s="135"/>
      <c r="G64" s="136"/>
      <c r="H64" s="11" t="s">
        <v>756</v>
      </c>
      <c r="I64" s="14">
        <v>0.66</v>
      </c>
      <c r="J64" s="109">
        <f t="shared" si="1"/>
        <v>6.6000000000000005</v>
      </c>
      <c r="K64" s="115"/>
    </row>
    <row r="65" spans="1:11" ht="24">
      <c r="A65" s="114"/>
      <c r="B65" s="107">
        <v>20</v>
      </c>
      <c r="C65" s="10" t="s">
        <v>625</v>
      </c>
      <c r="D65" s="118" t="s">
        <v>839</v>
      </c>
      <c r="E65" s="118" t="s">
        <v>272</v>
      </c>
      <c r="F65" s="135"/>
      <c r="G65" s="136"/>
      <c r="H65" s="11" t="s">
        <v>756</v>
      </c>
      <c r="I65" s="14">
        <v>0.66</v>
      </c>
      <c r="J65" s="109">
        <f t="shared" si="1"/>
        <v>13.200000000000001</v>
      </c>
      <c r="K65" s="115"/>
    </row>
    <row r="66" spans="1:11" ht="24">
      <c r="A66" s="114"/>
      <c r="B66" s="107">
        <v>20</v>
      </c>
      <c r="C66" s="10" t="s">
        <v>122</v>
      </c>
      <c r="D66" s="118" t="s">
        <v>840</v>
      </c>
      <c r="E66" s="118" t="s">
        <v>239</v>
      </c>
      <c r="F66" s="135"/>
      <c r="G66" s="136"/>
      <c r="H66" s="11" t="s">
        <v>757</v>
      </c>
      <c r="I66" s="14">
        <v>1</v>
      </c>
      <c r="J66" s="109">
        <f t="shared" si="1"/>
        <v>20</v>
      </c>
      <c r="K66" s="115"/>
    </row>
    <row r="67" spans="1:11" ht="24">
      <c r="A67" s="114"/>
      <c r="B67" s="107">
        <v>10</v>
      </c>
      <c r="C67" s="10" t="s">
        <v>122</v>
      </c>
      <c r="D67" s="118" t="s">
        <v>841</v>
      </c>
      <c r="E67" s="118" t="s">
        <v>348</v>
      </c>
      <c r="F67" s="135"/>
      <c r="G67" s="136"/>
      <c r="H67" s="11" t="s">
        <v>757</v>
      </c>
      <c r="I67" s="14">
        <v>1</v>
      </c>
      <c r="J67" s="109">
        <f t="shared" si="1"/>
        <v>10</v>
      </c>
      <c r="K67" s="115"/>
    </row>
    <row r="68" spans="1:11" ht="24">
      <c r="A68" s="114"/>
      <c r="B68" s="107">
        <v>10</v>
      </c>
      <c r="C68" s="10" t="s">
        <v>122</v>
      </c>
      <c r="D68" s="118" t="s">
        <v>842</v>
      </c>
      <c r="E68" s="118" t="s">
        <v>758</v>
      </c>
      <c r="F68" s="135"/>
      <c r="G68" s="136"/>
      <c r="H68" s="11" t="s">
        <v>757</v>
      </c>
      <c r="I68" s="14">
        <v>1</v>
      </c>
      <c r="J68" s="109">
        <f t="shared" si="1"/>
        <v>10</v>
      </c>
      <c r="K68" s="115"/>
    </row>
    <row r="69" spans="1:11" ht="24">
      <c r="A69" s="114"/>
      <c r="B69" s="107">
        <v>10</v>
      </c>
      <c r="C69" s="10" t="s">
        <v>122</v>
      </c>
      <c r="D69" s="118" t="s">
        <v>843</v>
      </c>
      <c r="E69" s="118" t="s">
        <v>759</v>
      </c>
      <c r="F69" s="135"/>
      <c r="G69" s="136"/>
      <c r="H69" s="11" t="s">
        <v>757</v>
      </c>
      <c r="I69" s="14">
        <v>1</v>
      </c>
      <c r="J69" s="109">
        <f t="shared" si="1"/>
        <v>10</v>
      </c>
      <c r="K69" s="115"/>
    </row>
    <row r="70" spans="1:11" ht="24">
      <c r="A70" s="114"/>
      <c r="B70" s="107">
        <v>10</v>
      </c>
      <c r="C70" s="10" t="s">
        <v>122</v>
      </c>
      <c r="D70" s="118" t="s">
        <v>844</v>
      </c>
      <c r="E70" s="118" t="s">
        <v>760</v>
      </c>
      <c r="F70" s="135"/>
      <c r="G70" s="136"/>
      <c r="H70" s="11" t="s">
        <v>757</v>
      </c>
      <c r="I70" s="14">
        <v>1</v>
      </c>
      <c r="J70" s="109">
        <f t="shared" si="1"/>
        <v>10</v>
      </c>
      <c r="K70" s="115"/>
    </row>
    <row r="71" spans="1:11" ht="24">
      <c r="A71" s="114"/>
      <c r="B71" s="107">
        <v>20</v>
      </c>
      <c r="C71" s="10" t="s">
        <v>761</v>
      </c>
      <c r="D71" s="118" t="s">
        <v>845</v>
      </c>
      <c r="E71" s="118" t="s">
        <v>239</v>
      </c>
      <c r="F71" s="135"/>
      <c r="G71" s="136"/>
      <c r="H71" s="11" t="s">
        <v>762</v>
      </c>
      <c r="I71" s="14">
        <v>1</v>
      </c>
      <c r="J71" s="109">
        <f t="shared" si="1"/>
        <v>20</v>
      </c>
      <c r="K71" s="115"/>
    </row>
    <row r="72" spans="1:11" ht="24">
      <c r="A72" s="114"/>
      <c r="B72" s="107">
        <v>20</v>
      </c>
      <c r="C72" s="10" t="s">
        <v>763</v>
      </c>
      <c r="D72" s="118" t="s">
        <v>846</v>
      </c>
      <c r="E72" s="118" t="s">
        <v>239</v>
      </c>
      <c r="F72" s="135"/>
      <c r="G72" s="136"/>
      <c r="H72" s="11" t="s">
        <v>764</v>
      </c>
      <c r="I72" s="14">
        <v>1.6</v>
      </c>
      <c r="J72" s="109">
        <f t="shared" si="1"/>
        <v>32</v>
      </c>
      <c r="K72" s="115"/>
    </row>
    <row r="73" spans="1:11" ht="24">
      <c r="A73" s="114"/>
      <c r="B73" s="107">
        <v>10</v>
      </c>
      <c r="C73" s="10" t="s">
        <v>763</v>
      </c>
      <c r="D73" s="118" t="s">
        <v>847</v>
      </c>
      <c r="E73" s="118" t="s">
        <v>348</v>
      </c>
      <c r="F73" s="135"/>
      <c r="G73" s="136"/>
      <c r="H73" s="11" t="s">
        <v>764</v>
      </c>
      <c r="I73" s="14">
        <v>1.6</v>
      </c>
      <c r="J73" s="109">
        <f t="shared" si="1"/>
        <v>16</v>
      </c>
      <c r="K73" s="115"/>
    </row>
    <row r="74" spans="1:11" ht="24">
      <c r="A74" s="114"/>
      <c r="B74" s="107">
        <v>10</v>
      </c>
      <c r="C74" s="10" t="s">
        <v>763</v>
      </c>
      <c r="D74" s="118" t="s">
        <v>848</v>
      </c>
      <c r="E74" s="118" t="s">
        <v>528</v>
      </c>
      <c r="F74" s="135"/>
      <c r="G74" s="136"/>
      <c r="H74" s="11" t="s">
        <v>764</v>
      </c>
      <c r="I74" s="14">
        <v>1.6</v>
      </c>
      <c r="J74" s="109">
        <f t="shared" si="1"/>
        <v>16</v>
      </c>
      <c r="K74" s="115"/>
    </row>
    <row r="75" spans="1:11" ht="24">
      <c r="A75" s="114"/>
      <c r="B75" s="107">
        <v>10</v>
      </c>
      <c r="C75" s="10" t="s">
        <v>763</v>
      </c>
      <c r="D75" s="118" t="s">
        <v>849</v>
      </c>
      <c r="E75" s="118" t="s">
        <v>760</v>
      </c>
      <c r="F75" s="135"/>
      <c r="G75" s="136"/>
      <c r="H75" s="11" t="s">
        <v>764</v>
      </c>
      <c r="I75" s="14">
        <v>1.6</v>
      </c>
      <c r="J75" s="109">
        <f t="shared" si="1"/>
        <v>16</v>
      </c>
      <c r="K75" s="115"/>
    </row>
    <row r="76" spans="1:11" ht="24">
      <c r="A76" s="114"/>
      <c r="B76" s="107">
        <v>10</v>
      </c>
      <c r="C76" s="10" t="s">
        <v>65</v>
      </c>
      <c r="D76" s="118" t="s">
        <v>850</v>
      </c>
      <c r="E76" s="118" t="s">
        <v>25</v>
      </c>
      <c r="F76" s="135"/>
      <c r="G76" s="136"/>
      <c r="H76" s="11" t="s">
        <v>765</v>
      </c>
      <c r="I76" s="14">
        <v>2.71</v>
      </c>
      <c r="J76" s="109">
        <f t="shared" si="1"/>
        <v>27.1</v>
      </c>
      <c r="K76" s="115"/>
    </row>
    <row r="77" spans="1:11" ht="24">
      <c r="A77" s="114"/>
      <c r="B77" s="107">
        <v>20</v>
      </c>
      <c r="C77" s="10" t="s">
        <v>65</v>
      </c>
      <c r="D77" s="118" t="s">
        <v>851</v>
      </c>
      <c r="E77" s="118" t="s">
        <v>67</v>
      </c>
      <c r="F77" s="135"/>
      <c r="G77" s="136"/>
      <c r="H77" s="11" t="s">
        <v>765</v>
      </c>
      <c r="I77" s="14">
        <v>2.71</v>
      </c>
      <c r="J77" s="109">
        <f t="shared" si="1"/>
        <v>54.2</v>
      </c>
      <c r="K77" s="115"/>
    </row>
    <row r="78" spans="1:11" ht="24">
      <c r="A78" s="114"/>
      <c r="B78" s="107">
        <v>20</v>
      </c>
      <c r="C78" s="10" t="s">
        <v>65</v>
      </c>
      <c r="D78" s="118" t="s">
        <v>852</v>
      </c>
      <c r="E78" s="118" t="s">
        <v>26</v>
      </c>
      <c r="F78" s="135"/>
      <c r="G78" s="136"/>
      <c r="H78" s="11" t="s">
        <v>765</v>
      </c>
      <c r="I78" s="14">
        <v>2.71</v>
      </c>
      <c r="J78" s="109">
        <f t="shared" si="1"/>
        <v>54.2</v>
      </c>
      <c r="K78" s="115"/>
    </row>
    <row r="79" spans="1:11" ht="24">
      <c r="A79" s="114"/>
      <c r="B79" s="107">
        <v>15</v>
      </c>
      <c r="C79" s="10" t="s">
        <v>65</v>
      </c>
      <c r="D79" s="118" t="s">
        <v>853</v>
      </c>
      <c r="E79" s="118" t="s">
        <v>27</v>
      </c>
      <c r="F79" s="135"/>
      <c r="G79" s="136"/>
      <c r="H79" s="11" t="s">
        <v>765</v>
      </c>
      <c r="I79" s="14">
        <v>2.71</v>
      </c>
      <c r="J79" s="109">
        <f t="shared" si="1"/>
        <v>40.65</v>
      </c>
      <c r="K79" s="115"/>
    </row>
    <row r="80" spans="1:11" ht="24">
      <c r="A80" s="114"/>
      <c r="B80" s="107">
        <v>15</v>
      </c>
      <c r="C80" s="10" t="s">
        <v>766</v>
      </c>
      <c r="D80" s="118" t="s">
        <v>854</v>
      </c>
      <c r="E80" s="118" t="s">
        <v>651</v>
      </c>
      <c r="F80" s="135"/>
      <c r="G80" s="136"/>
      <c r="H80" s="11" t="s">
        <v>767</v>
      </c>
      <c r="I80" s="14">
        <v>3.56</v>
      </c>
      <c r="J80" s="109">
        <f t="shared" si="1"/>
        <v>53.4</v>
      </c>
      <c r="K80" s="115"/>
    </row>
    <row r="81" spans="1:11">
      <c r="A81" s="114"/>
      <c r="B81" s="107">
        <v>30</v>
      </c>
      <c r="C81" s="10" t="s">
        <v>68</v>
      </c>
      <c r="D81" s="118" t="s">
        <v>855</v>
      </c>
      <c r="E81" s="118" t="s">
        <v>26</v>
      </c>
      <c r="F81" s="135" t="s">
        <v>272</v>
      </c>
      <c r="G81" s="136"/>
      <c r="H81" s="11" t="s">
        <v>768</v>
      </c>
      <c r="I81" s="14">
        <v>3.3</v>
      </c>
      <c r="J81" s="109">
        <f t="shared" si="1"/>
        <v>99</v>
      </c>
      <c r="K81" s="115"/>
    </row>
    <row r="82" spans="1:11" ht="48">
      <c r="A82" s="114"/>
      <c r="B82" s="107">
        <v>25</v>
      </c>
      <c r="C82" s="10" t="s">
        <v>769</v>
      </c>
      <c r="D82" s="118" t="s">
        <v>856</v>
      </c>
      <c r="E82" s="118" t="s">
        <v>770</v>
      </c>
      <c r="F82" s="135"/>
      <c r="G82" s="136"/>
      <c r="H82" s="11" t="s">
        <v>771</v>
      </c>
      <c r="I82" s="14">
        <v>4.24</v>
      </c>
      <c r="J82" s="109">
        <f t="shared" si="1"/>
        <v>106</v>
      </c>
      <c r="K82" s="115"/>
    </row>
    <row r="83" spans="1:11" ht="48">
      <c r="A83" s="114"/>
      <c r="B83" s="107">
        <v>25</v>
      </c>
      <c r="C83" s="10" t="s">
        <v>769</v>
      </c>
      <c r="D83" s="118" t="s">
        <v>857</v>
      </c>
      <c r="E83" s="118" t="s">
        <v>772</v>
      </c>
      <c r="F83" s="135"/>
      <c r="G83" s="136"/>
      <c r="H83" s="11" t="s">
        <v>771</v>
      </c>
      <c r="I83" s="14">
        <v>4.24</v>
      </c>
      <c r="J83" s="109">
        <f t="shared" si="1"/>
        <v>106</v>
      </c>
      <c r="K83" s="115"/>
    </row>
    <row r="84" spans="1:11" ht="24">
      <c r="A84" s="114"/>
      <c r="B84" s="107">
        <v>1</v>
      </c>
      <c r="C84" s="10" t="s">
        <v>773</v>
      </c>
      <c r="D84" s="118" t="s">
        <v>858</v>
      </c>
      <c r="E84" s="118" t="s">
        <v>107</v>
      </c>
      <c r="F84" s="135"/>
      <c r="G84" s="136"/>
      <c r="H84" s="11" t="s">
        <v>774</v>
      </c>
      <c r="I84" s="14">
        <v>6.3</v>
      </c>
      <c r="J84" s="109">
        <f t="shared" si="1"/>
        <v>6.3</v>
      </c>
      <c r="K84" s="115"/>
    </row>
    <row r="85" spans="1:11" ht="24">
      <c r="A85" s="114"/>
      <c r="B85" s="107">
        <v>1</v>
      </c>
      <c r="C85" s="10" t="s">
        <v>773</v>
      </c>
      <c r="D85" s="118" t="s">
        <v>859</v>
      </c>
      <c r="E85" s="118" t="s">
        <v>210</v>
      </c>
      <c r="F85" s="135"/>
      <c r="G85" s="136"/>
      <c r="H85" s="11" t="s">
        <v>774</v>
      </c>
      <c r="I85" s="14">
        <v>6.3</v>
      </c>
      <c r="J85" s="109">
        <f t="shared" si="1"/>
        <v>6.3</v>
      </c>
      <c r="K85" s="115"/>
    </row>
    <row r="86" spans="1:11" ht="24">
      <c r="A86" s="114"/>
      <c r="B86" s="107">
        <v>1</v>
      </c>
      <c r="C86" s="10" t="s">
        <v>773</v>
      </c>
      <c r="D86" s="118" t="s">
        <v>860</v>
      </c>
      <c r="E86" s="118" t="s">
        <v>212</v>
      </c>
      <c r="F86" s="135"/>
      <c r="G86" s="136"/>
      <c r="H86" s="11" t="s">
        <v>774</v>
      </c>
      <c r="I86" s="14">
        <v>6.3</v>
      </c>
      <c r="J86" s="109">
        <f t="shared" ref="J86:J103" si="2">I86*B86</f>
        <v>6.3</v>
      </c>
      <c r="K86" s="115"/>
    </row>
    <row r="87" spans="1:11" ht="24">
      <c r="A87" s="114"/>
      <c r="B87" s="107">
        <v>1</v>
      </c>
      <c r="C87" s="10" t="s">
        <v>773</v>
      </c>
      <c r="D87" s="118" t="s">
        <v>861</v>
      </c>
      <c r="E87" s="118" t="s">
        <v>263</v>
      </c>
      <c r="F87" s="135"/>
      <c r="G87" s="136"/>
      <c r="H87" s="11" t="s">
        <v>774</v>
      </c>
      <c r="I87" s="14">
        <v>6.3</v>
      </c>
      <c r="J87" s="109">
        <f t="shared" si="2"/>
        <v>6.3</v>
      </c>
      <c r="K87" s="115"/>
    </row>
    <row r="88" spans="1:11" ht="24">
      <c r="A88" s="114"/>
      <c r="B88" s="107">
        <v>1</v>
      </c>
      <c r="C88" s="10" t="s">
        <v>773</v>
      </c>
      <c r="D88" s="118" t="s">
        <v>862</v>
      </c>
      <c r="E88" s="118" t="s">
        <v>214</v>
      </c>
      <c r="F88" s="135"/>
      <c r="G88" s="136"/>
      <c r="H88" s="11" t="s">
        <v>774</v>
      </c>
      <c r="I88" s="14">
        <v>6.3</v>
      </c>
      <c r="J88" s="109">
        <f t="shared" si="2"/>
        <v>6.3</v>
      </c>
      <c r="K88" s="115"/>
    </row>
    <row r="89" spans="1:11" ht="24">
      <c r="A89" s="114"/>
      <c r="B89" s="107">
        <v>1</v>
      </c>
      <c r="C89" s="10" t="s">
        <v>773</v>
      </c>
      <c r="D89" s="118" t="s">
        <v>863</v>
      </c>
      <c r="E89" s="118" t="s">
        <v>265</v>
      </c>
      <c r="F89" s="135"/>
      <c r="G89" s="136"/>
      <c r="H89" s="11" t="s">
        <v>774</v>
      </c>
      <c r="I89" s="14">
        <v>6.3</v>
      </c>
      <c r="J89" s="109">
        <f t="shared" si="2"/>
        <v>6.3</v>
      </c>
      <c r="K89" s="115"/>
    </row>
    <row r="90" spans="1:11" ht="24">
      <c r="A90" s="114"/>
      <c r="B90" s="107">
        <v>1</v>
      </c>
      <c r="C90" s="10" t="s">
        <v>773</v>
      </c>
      <c r="D90" s="118" t="s">
        <v>864</v>
      </c>
      <c r="E90" s="118" t="s">
        <v>266</v>
      </c>
      <c r="F90" s="135"/>
      <c r="G90" s="136"/>
      <c r="H90" s="11" t="s">
        <v>774</v>
      </c>
      <c r="I90" s="14">
        <v>6.3</v>
      </c>
      <c r="J90" s="109">
        <f t="shared" si="2"/>
        <v>6.3</v>
      </c>
      <c r="K90" s="115"/>
    </row>
    <row r="91" spans="1:11" ht="24">
      <c r="A91" s="114"/>
      <c r="B91" s="107">
        <v>1</v>
      </c>
      <c r="C91" s="10" t="s">
        <v>773</v>
      </c>
      <c r="D91" s="118" t="s">
        <v>865</v>
      </c>
      <c r="E91" s="118" t="s">
        <v>267</v>
      </c>
      <c r="F91" s="135"/>
      <c r="G91" s="136"/>
      <c r="H91" s="11" t="s">
        <v>774</v>
      </c>
      <c r="I91" s="14">
        <v>6.3</v>
      </c>
      <c r="J91" s="109">
        <f t="shared" si="2"/>
        <v>6.3</v>
      </c>
      <c r="K91" s="115"/>
    </row>
    <row r="92" spans="1:11" ht="24">
      <c r="A92" s="114"/>
      <c r="B92" s="107">
        <v>1</v>
      </c>
      <c r="C92" s="10" t="s">
        <v>773</v>
      </c>
      <c r="D92" s="118" t="s">
        <v>866</v>
      </c>
      <c r="E92" s="118" t="s">
        <v>268</v>
      </c>
      <c r="F92" s="135"/>
      <c r="G92" s="136"/>
      <c r="H92" s="11" t="s">
        <v>774</v>
      </c>
      <c r="I92" s="14">
        <v>6.3</v>
      </c>
      <c r="J92" s="109">
        <f t="shared" si="2"/>
        <v>6.3</v>
      </c>
      <c r="K92" s="115"/>
    </row>
    <row r="93" spans="1:11" ht="24">
      <c r="A93" s="114"/>
      <c r="B93" s="107">
        <v>1</v>
      </c>
      <c r="C93" s="10" t="s">
        <v>773</v>
      </c>
      <c r="D93" s="118" t="s">
        <v>867</v>
      </c>
      <c r="E93" s="118" t="s">
        <v>270</v>
      </c>
      <c r="F93" s="135"/>
      <c r="G93" s="136"/>
      <c r="H93" s="11" t="s">
        <v>774</v>
      </c>
      <c r="I93" s="14">
        <v>6.3</v>
      </c>
      <c r="J93" s="109">
        <f t="shared" si="2"/>
        <v>6.3</v>
      </c>
      <c r="K93" s="115"/>
    </row>
    <row r="94" spans="1:11" ht="24">
      <c r="A94" s="114"/>
      <c r="B94" s="107">
        <v>1</v>
      </c>
      <c r="C94" s="10" t="s">
        <v>775</v>
      </c>
      <c r="D94" s="118" t="s">
        <v>868</v>
      </c>
      <c r="E94" s="118" t="s">
        <v>107</v>
      </c>
      <c r="F94" s="135"/>
      <c r="G94" s="136"/>
      <c r="H94" s="11" t="s">
        <v>776</v>
      </c>
      <c r="I94" s="14">
        <v>5.55</v>
      </c>
      <c r="J94" s="109">
        <f t="shared" si="2"/>
        <v>5.55</v>
      </c>
      <c r="K94" s="115"/>
    </row>
    <row r="95" spans="1:11" ht="24">
      <c r="A95" s="114"/>
      <c r="B95" s="107">
        <v>1</v>
      </c>
      <c r="C95" s="10" t="s">
        <v>775</v>
      </c>
      <c r="D95" s="118" t="s">
        <v>869</v>
      </c>
      <c r="E95" s="118" t="s">
        <v>210</v>
      </c>
      <c r="F95" s="135"/>
      <c r="G95" s="136"/>
      <c r="H95" s="11" t="s">
        <v>776</v>
      </c>
      <c r="I95" s="14">
        <v>5.55</v>
      </c>
      <c r="J95" s="109">
        <f t="shared" si="2"/>
        <v>5.55</v>
      </c>
      <c r="K95" s="115"/>
    </row>
    <row r="96" spans="1:11" ht="24">
      <c r="A96" s="114"/>
      <c r="B96" s="107">
        <v>1</v>
      </c>
      <c r="C96" s="10" t="s">
        <v>775</v>
      </c>
      <c r="D96" s="118" t="s">
        <v>870</v>
      </c>
      <c r="E96" s="118" t="s">
        <v>213</v>
      </c>
      <c r="F96" s="135"/>
      <c r="G96" s="136"/>
      <c r="H96" s="11" t="s">
        <v>776</v>
      </c>
      <c r="I96" s="14">
        <v>5.55</v>
      </c>
      <c r="J96" s="109">
        <f t="shared" si="2"/>
        <v>5.55</v>
      </c>
      <c r="K96" s="115"/>
    </row>
    <row r="97" spans="1:11" ht="24">
      <c r="A97" s="114"/>
      <c r="B97" s="107">
        <v>1</v>
      </c>
      <c r="C97" s="10" t="s">
        <v>775</v>
      </c>
      <c r="D97" s="118" t="s">
        <v>871</v>
      </c>
      <c r="E97" s="118" t="s">
        <v>263</v>
      </c>
      <c r="F97" s="135"/>
      <c r="G97" s="136"/>
      <c r="H97" s="11" t="s">
        <v>776</v>
      </c>
      <c r="I97" s="14">
        <v>5.55</v>
      </c>
      <c r="J97" s="109">
        <f t="shared" si="2"/>
        <v>5.55</v>
      </c>
      <c r="K97" s="115"/>
    </row>
    <row r="98" spans="1:11" ht="24">
      <c r="A98" s="114"/>
      <c r="B98" s="107">
        <v>1</v>
      </c>
      <c r="C98" s="10" t="s">
        <v>775</v>
      </c>
      <c r="D98" s="118" t="s">
        <v>872</v>
      </c>
      <c r="E98" s="118" t="s">
        <v>214</v>
      </c>
      <c r="F98" s="135"/>
      <c r="G98" s="136"/>
      <c r="H98" s="11" t="s">
        <v>776</v>
      </c>
      <c r="I98" s="14">
        <v>5.55</v>
      </c>
      <c r="J98" s="109">
        <f t="shared" si="2"/>
        <v>5.55</v>
      </c>
      <c r="K98" s="115"/>
    </row>
    <row r="99" spans="1:11" ht="24">
      <c r="A99" s="114"/>
      <c r="B99" s="107">
        <v>1</v>
      </c>
      <c r="C99" s="10" t="s">
        <v>775</v>
      </c>
      <c r="D99" s="118" t="s">
        <v>873</v>
      </c>
      <c r="E99" s="118" t="s">
        <v>265</v>
      </c>
      <c r="F99" s="135"/>
      <c r="G99" s="136"/>
      <c r="H99" s="11" t="s">
        <v>776</v>
      </c>
      <c r="I99" s="14">
        <v>5.55</v>
      </c>
      <c r="J99" s="109">
        <f t="shared" si="2"/>
        <v>5.55</v>
      </c>
      <c r="K99" s="115"/>
    </row>
    <row r="100" spans="1:11" ht="24">
      <c r="A100" s="114"/>
      <c r="B100" s="107">
        <v>1</v>
      </c>
      <c r="C100" s="10" t="s">
        <v>775</v>
      </c>
      <c r="D100" s="118" t="s">
        <v>874</v>
      </c>
      <c r="E100" s="118" t="s">
        <v>268</v>
      </c>
      <c r="F100" s="135"/>
      <c r="G100" s="136"/>
      <c r="H100" s="11" t="s">
        <v>776</v>
      </c>
      <c r="I100" s="14">
        <v>5.55</v>
      </c>
      <c r="J100" s="109">
        <f t="shared" si="2"/>
        <v>5.55</v>
      </c>
      <c r="K100" s="115"/>
    </row>
    <row r="101" spans="1:11" ht="24">
      <c r="A101" s="114"/>
      <c r="B101" s="107">
        <v>1</v>
      </c>
      <c r="C101" s="10" t="s">
        <v>775</v>
      </c>
      <c r="D101" s="118" t="s">
        <v>875</v>
      </c>
      <c r="E101" s="118" t="s">
        <v>269</v>
      </c>
      <c r="F101" s="135"/>
      <c r="G101" s="136"/>
      <c r="H101" s="11" t="s">
        <v>776</v>
      </c>
      <c r="I101" s="14">
        <v>5.55</v>
      </c>
      <c r="J101" s="109">
        <f t="shared" si="2"/>
        <v>5.55</v>
      </c>
      <c r="K101" s="115"/>
    </row>
    <row r="102" spans="1:11" ht="24">
      <c r="A102" s="114"/>
      <c r="B102" s="107">
        <v>1</v>
      </c>
      <c r="C102" s="10" t="s">
        <v>775</v>
      </c>
      <c r="D102" s="118" t="s">
        <v>876</v>
      </c>
      <c r="E102" s="118" t="s">
        <v>270</v>
      </c>
      <c r="F102" s="135"/>
      <c r="G102" s="136"/>
      <c r="H102" s="11" t="s">
        <v>776</v>
      </c>
      <c r="I102" s="14">
        <v>5.55</v>
      </c>
      <c r="J102" s="109">
        <f t="shared" si="2"/>
        <v>5.55</v>
      </c>
      <c r="K102" s="115"/>
    </row>
    <row r="103" spans="1:11" ht="24">
      <c r="A103" s="114"/>
      <c r="B103" s="108">
        <v>1</v>
      </c>
      <c r="C103" s="12" t="s">
        <v>775</v>
      </c>
      <c r="D103" s="119" t="s">
        <v>877</v>
      </c>
      <c r="E103" s="119" t="s">
        <v>311</v>
      </c>
      <c r="F103" s="145"/>
      <c r="G103" s="146"/>
      <c r="H103" s="13" t="s">
        <v>776</v>
      </c>
      <c r="I103" s="15">
        <v>5.55</v>
      </c>
      <c r="J103" s="110">
        <f t="shared" si="2"/>
        <v>5.55</v>
      </c>
      <c r="K103" s="115"/>
    </row>
    <row r="104" spans="1:11">
      <c r="A104" s="114"/>
      <c r="B104" s="126"/>
      <c r="C104" s="126"/>
      <c r="D104" s="126"/>
      <c r="E104" s="126"/>
      <c r="F104" s="126"/>
      <c r="G104" s="126"/>
      <c r="H104" s="126"/>
      <c r="I104" s="127" t="s">
        <v>255</v>
      </c>
      <c r="J104" s="128">
        <f>SUM(J22:J103)</f>
        <v>1213.2899999999991</v>
      </c>
      <c r="K104" s="115"/>
    </row>
    <row r="105" spans="1:11">
      <c r="A105" s="114"/>
      <c r="B105" s="126"/>
      <c r="C105" s="126"/>
      <c r="D105" s="126"/>
      <c r="E105" s="126"/>
      <c r="F105" s="126"/>
      <c r="G105" s="126"/>
      <c r="H105" s="126"/>
      <c r="I105" s="127" t="s">
        <v>883</v>
      </c>
      <c r="J105" s="128">
        <f>10*1.7026</f>
        <v>17.026</v>
      </c>
      <c r="K105" s="115"/>
    </row>
    <row r="106" spans="1:11">
      <c r="A106" s="114"/>
      <c r="B106" s="126"/>
      <c r="C106" s="126"/>
      <c r="D106" s="126"/>
      <c r="E106" s="126"/>
      <c r="F106" s="126"/>
      <c r="G106" s="126"/>
      <c r="H106" s="126"/>
      <c r="I106" s="127" t="s">
        <v>792</v>
      </c>
      <c r="J106" s="128">
        <f>J104*-0.4</f>
        <v>-485.31599999999963</v>
      </c>
      <c r="K106" s="115"/>
    </row>
    <row r="107" spans="1:11" outlineLevel="1">
      <c r="A107" s="114"/>
      <c r="B107" s="126"/>
      <c r="C107" s="126"/>
      <c r="D107" s="126"/>
      <c r="E107" s="126"/>
      <c r="F107" s="126"/>
      <c r="G107" s="126"/>
      <c r="H107" s="126"/>
      <c r="I107" s="127" t="s">
        <v>879</v>
      </c>
      <c r="J107" s="128">
        <v>0</v>
      </c>
      <c r="K107" s="115"/>
    </row>
    <row r="108" spans="1:11" outlineLevel="1">
      <c r="A108" s="114"/>
      <c r="B108" s="126"/>
      <c r="C108" s="126"/>
      <c r="D108" s="126"/>
      <c r="E108" s="126"/>
      <c r="F108" s="126"/>
      <c r="G108" s="126"/>
      <c r="H108" s="126"/>
      <c r="I108" s="127" t="s">
        <v>257</v>
      </c>
      <c r="J108" s="128">
        <f>SUM(J104:J107)</f>
        <v>744.99999999999955</v>
      </c>
      <c r="K108" s="115"/>
    </row>
    <row r="109" spans="1:11" outlineLevel="1">
      <c r="A109" s="114"/>
      <c r="B109" s="126"/>
      <c r="C109" s="126"/>
      <c r="D109" s="126"/>
      <c r="E109" s="126"/>
      <c r="F109" s="126"/>
      <c r="G109" s="126"/>
      <c r="H109" s="126"/>
      <c r="I109" s="127" t="s">
        <v>882</v>
      </c>
      <c r="J109" s="128">
        <v>9.4</v>
      </c>
      <c r="K109" s="115"/>
    </row>
    <row r="110" spans="1:11">
      <c r="A110" s="114"/>
      <c r="B110" s="126"/>
      <c r="C110" s="126"/>
      <c r="D110" s="126"/>
      <c r="E110" s="126"/>
      <c r="F110" s="126"/>
      <c r="G110" s="126"/>
      <c r="H110" s="126"/>
      <c r="I110" s="127" t="s">
        <v>885</v>
      </c>
      <c r="J110" s="128">
        <f>SUM(J108:J109)</f>
        <v>754.39999999999952</v>
      </c>
      <c r="K110" s="115"/>
    </row>
    <row r="111" spans="1:11">
      <c r="A111" s="6"/>
      <c r="B111" s="7"/>
      <c r="C111" s="7"/>
      <c r="D111" s="7"/>
      <c r="E111" s="7"/>
      <c r="F111" s="7"/>
      <c r="G111" s="7"/>
      <c r="H111" s="7" t="s">
        <v>884</v>
      </c>
      <c r="I111" s="7"/>
      <c r="J111" s="7"/>
      <c r="K111" s="8"/>
    </row>
    <row r="113" spans="8:9">
      <c r="H113" s="1" t="s">
        <v>793</v>
      </c>
      <c r="I113" s="91">
        <v>1213.29</v>
      </c>
    </row>
    <row r="114" spans="8:9">
      <c r="H114" s="133" t="s">
        <v>794</v>
      </c>
      <c r="I114" s="132">
        <f>I113-J110</f>
        <v>458.89000000000044</v>
      </c>
    </row>
    <row r="116" spans="8:9">
      <c r="H116" s="1" t="s">
        <v>787</v>
      </c>
      <c r="I116" s="91">
        <f>'Tax Invoice'!E14</f>
        <v>21.85</v>
      </c>
    </row>
    <row r="117" spans="8:9">
      <c r="H117" s="1" t="s">
        <v>705</v>
      </c>
      <c r="I117" s="91">
        <f>'Tax Invoice'!M11</f>
        <v>35.770000000000003</v>
      </c>
    </row>
    <row r="118" spans="8:9">
      <c r="H118" s="1" t="s">
        <v>788</v>
      </c>
      <c r="I118" s="91">
        <f>I120/I117</f>
        <v>741.13465194296839</v>
      </c>
    </row>
    <row r="119" spans="8:9">
      <c r="H119" s="1" t="s">
        <v>789</v>
      </c>
      <c r="I119" s="91">
        <f>I121/I117</f>
        <v>455.08107352530021</v>
      </c>
    </row>
    <row r="120" spans="8:9">
      <c r="H120" s="1" t="s">
        <v>706</v>
      </c>
      <c r="I120" s="91">
        <f>J104*I116</f>
        <v>26510.386499999982</v>
      </c>
    </row>
    <row r="121" spans="8:9">
      <c r="H121" s="1" t="s">
        <v>707</v>
      </c>
      <c r="I121" s="91">
        <f>J108*I116</f>
        <v>16278.249999999991</v>
      </c>
    </row>
  </sheetData>
  <mergeCells count="86">
    <mergeCell ref="F102:G102"/>
    <mergeCell ref="F103:G103"/>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1172</v>
      </c>
      <c r="O1" t="s">
        <v>144</v>
      </c>
      <c r="T1" t="s">
        <v>255</v>
      </c>
      <c r="U1">
        <v>1213.2899999999991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1213.2899999999991</v>
      </c>
    </row>
    <row r="5" spans="1:21">
      <c r="A5" s="114"/>
      <c r="B5" s="121" t="s">
        <v>137</v>
      </c>
      <c r="C5" s="120"/>
      <c r="D5" s="120"/>
      <c r="E5" s="120"/>
      <c r="F5" s="120"/>
      <c r="G5" s="120"/>
      <c r="H5" s="120"/>
      <c r="I5" s="120"/>
      <c r="J5" s="115"/>
      <c r="S5" t="s">
        <v>783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713</v>
      </c>
      <c r="H10" s="120"/>
      <c r="I10" s="137"/>
      <c r="J10" s="115"/>
    </row>
    <row r="11" spans="1:21">
      <c r="A11" s="114"/>
      <c r="B11" s="114" t="s">
        <v>709</v>
      </c>
      <c r="C11" s="120"/>
      <c r="D11" s="120"/>
      <c r="E11" s="115"/>
      <c r="F11" s="116"/>
      <c r="G11" s="116" t="s">
        <v>714</v>
      </c>
      <c r="H11" s="120"/>
      <c r="I11" s="138"/>
      <c r="J11" s="115"/>
    </row>
    <row r="12" spans="1:21">
      <c r="A12" s="114"/>
      <c r="B12" s="114" t="s">
        <v>710</v>
      </c>
      <c r="C12" s="120"/>
      <c r="D12" s="120"/>
      <c r="E12" s="115"/>
      <c r="F12" s="116"/>
      <c r="G12" s="116" t="s">
        <v>715</v>
      </c>
      <c r="H12" s="120"/>
      <c r="I12" s="120"/>
      <c r="J12" s="115"/>
    </row>
    <row r="13" spans="1:21">
      <c r="A13" s="114"/>
      <c r="B13" s="114" t="s">
        <v>711</v>
      </c>
      <c r="C13" s="120"/>
      <c r="D13" s="120"/>
      <c r="E13" s="115"/>
      <c r="F13" s="116"/>
      <c r="G13" s="116" t="s">
        <v>716</v>
      </c>
      <c r="H13" s="120"/>
      <c r="I13" s="99" t="s">
        <v>11</v>
      </c>
      <c r="J13" s="115"/>
    </row>
    <row r="14" spans="1:21">
      <c r="A14" s="114"/>
      <c r="B14" s="114" t="s">
        <v>712</v>
      </c>
      <c r="C14" s="120"/>
      <c r="D14" s="120"/>
      <c r="E14" s="115"/>
      <c r="F14" s="116"/>
      <c r="G14" s="116" t="s">
        <v>712</v>
      </c>
      <c r="H14" s="120"/>
      <c r="I14" s="139">
        <v>45343</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41791</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168</v>
      </c>
      <c r="J18" s="115"/>
    </row>
    <row r="19" spans="1:16">
      <c r="A19" s="114"/>
      <c r="B19" s="120"/>
      <c r="C19" s="120"/>
      <c r="D19" s="120"/>
      <c r="E19" s="120"/>
      <c r="F19" s="120"/>
      <c r="G19" s="120"/>
      <c r="H19" s="120"/>
      <c r="I19" s="120"/>
      <c r="J19" s="115"/>
      <c r="P19">
        <v>45343</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96">
      <c r="A22" s="114"/>
      <c r="B22" s="107">
        <v>2</v>
      </c>
      <c r="C22" s="10" t="s">
        <v>719</v>
      </c>
      <c r="D22" s="118" t="s">
        <v>26</v>
      </c>
      <c r="E22" s="135" t="s">
        <v>110</v>
      </c>
      <c r="F22" s="136"/>
      <c r="G22" s="11" t="s">
        <v>720</v>
      </c>
      <c r="H22" s="14">
        <v>0.31</v>
      </c>
      <c r="I22" s="109">
        <f t="shared" ref="I22:I53" si="0">H22*B22</f>
        <v>0.62</v>
      </c>
      <c r="J22" s="115"/>
    </row>
    <row r="23" spans="1:16" ht="108">
      <c r="A23" s="114"/>
      <c r="B23" s="107">
        <v>20</v>
      </c>
      <c r="C23" s="10" t="s">
        <v>104</v>
      </c>
      <c r="D23" s="118" t="s">
        <v>23</v>
      </c>
      <c r="E23" s="135"/>
      <c r="F23" s="136"/>
      <c r="G23" s="11" t="s">
        <v>721</v>
      </c>
      <c r="H23" s="14">
        <v>0.27</v>
      </c>
      <c r="I23" s="109">
        <f t="shared" si="0"/>
        <v>5.4</v>
      </c>
      <c r="J23" s="115"/>
    </row>
    <row r="24" spans="1:16" ht="108">
      <c r="A24" s="114"/>
      <c r="B24" s="107">
        <v>20</v>
      </c>
      <c r="C24" s="10" t="s">
        <v>104</v>
      </c>
      <c r="D24" s="118" t="s">
        <v>25</v>
      </c>
      <c r="E24" s="135"/>
      <c r="F24" s="136"/>
      <c r="G24" s="11" t="s">
        <v>721</v>
      </c>
      <c r="H24" s="14">
        <v>0.27</v>
      </c>
      <c r="I24" s="109">
        <f t="shared" si="0"/>
        <v>5.4</v>
      </c>
      <c r="J24" s="115"/>
    </row>
    <row r="25" spans="1:16" ht="108">
      <c r="A25" s="114"/>
      <c r="B25" s="107">
        <v>20</v>
      </c>
      <c r="C25" s="10" t="s">
        <v>104</v>
      </c>
      <c r="D25" s="118" t="s">
        <v>26</v>
      </c>
      <c r="E25" s="135"/>
      <c r="F25" s="136"/>
      <c r="G25" s="11" t="s">
        <v>721</v>
      </c>
      <c r="H25" s="14">
        <v>0.27</v>
      </c>
      <c r="I25" s="109">
        <f t="shared" si="0"/>
        <v>5.4</v>
      </c>
      <c r="J25" s="115"/>
    </row>
    <row r="26" spans="1:16" ht="108">
      <c r="A26" s="114"/>
      <c r="B26" s="107">
        <v>20</v>
      </c>
      <c r="C26" s="10" t="s">
        <v>104</v>
      </c>
      <c r="D26" s="118" t="s">
        <v>27</v>
      </c>
      <c r="E26" s="135"/>
      <c r="F26" s="136"/>
      <c r="G26" s="11" t="s">
        <v>721</v>
      </c>
      <c r="H26" s="14">
        <v>0.27</v>
      </c>
      <c r="I26" s="109">
        <f t="shared" si="0"/>
        <v>5.4</v>
      </c>
      <c r="J26" s="115"/>
    </row>
    <row r="27" spans="1:16" ht="108">
      <c r="A27" s="114"/>
      <c r="B27" s="107">
        <v>20</v>
      </c>
      <c r="C27" s="10" t="s">
        <v>30</v>
      </c>
      <c r="D27" s="118" t="s">
        <v>34</v>
      </c>
      <c r="E27" s="135"/>
      <c r="F27" s="136"/>
      <c r="G27" s="11" t="s">
        <v>722</v>
      </c>
      <c r="H27" s="14">
        <v>0.43</v>
      </c>
      <c r="I27" s="109">
        <f t="shared" si="0"/>
        <v>8.6</v>
      </c>
      <c r="J27" s="115"/>
    </row>
    <row r="28" spans="1:16" ht="108">
      <c r="A28" s="114"/>
      <c r="B28" s="107">
        <v>30</v>
      </c>
      <c r="C28" s="10" t="s">
        <v>43</v>
      </c>
      <c r="D28" s="118" t="s">
        <v>27</v>
      </c>
      <c r="E28" s="135"/>
      <c r="F28" s="136"/>
      <c r="G28" s="11" t="s">
        <v>723</v>
      </c>
      <c r="H28" s="14">
        <v>0.32</v>
      </c>
      <c r="I28" s="109">
        <f t="shared" si="0"/>
        <v>9.6</v>
      </c>
      <c r="J28" s="115"/>
    </row>
    <row r="29" spans="1:16" ht="192">
      <c r="A29" s="114"/>
      <c r="B29" s="107">
        <v>4</v>
      </c>
      <c r="C29" s="10" t="s">
        <v>662</v>
      </c>
      <c r="D29" s="118" t="s">
        <v>25</v>
      </c>
      <c r="E29" s="135" t="s">
        <v>212</v>
      </c>
      <c r="F29" s="136"/>
      <c r="G29" s="11" t="s">
        <v>724</v>
      </c>
      <c r="H29" s="14">
        <v>1.46</v>
      </c>
      <c r="I29" s="109">
        <f t="shared" si="0"/>
        <v>5.84</v>
      </c>
      <c r="J29" s="115"/>
    </row>
    <row r="30" spans="1:16" ht="108">
      <c r="A30" s="114"/>
      <c r="B30" s="107">
        <v>20</v>
      </c>
      <c r="C30" s="10" t="s">
        <v>725</v>
      </c>
      <c r="D30" s="118" t="s">
        <v>23</v>
      </c>
      <c r="E30" s="135"/>
      <c r="F30" s="136"/>
      <c r="G30" s="11" t="s">
        <v>726</v>
      </c>
      <c r="H30" s="14">
        <v>0.27</v>
      </c>
      <c r="I30" s="109">
        <f t="shared" si="0"/>
        <v>5.4</v>
      </c>
      <c r="J30" s="115"/>
    </row>
    <row r="31" spans="1:16" ht="108">
      <c r="A31" s="114"/>
      <c r="B31" s="107">
        <v>50</v>
      </c>
      <c r="C31" s="10" t="s">
        <v>725</v>
      </c>
      <c r="D31" s="118" t="s">
        <v>26</v>
      </c>
      <c r="E31" s="135"/>
      <c r="F31" s="136"/>
      <c r="G31" s="11" t="s">
        <v>726</v>
      </c>
      <c r="H31" s="14">
        <v>0.27</v>
      </c>
      <c r="I31" s="109">
        <f t="shared" si="0"/>
        <v>13.5</v>
      </c>
      <c r="J31" s="115"/>
    </row>
    <row r="32" spans="1:16" ht="108">
      <c r="A32" s="114"/>
      <c r="B32" s="107">
        <v>50</v>
      </c>
      <c r="C32" s="10" t="s">
        <v>725</v>
      </c>
      <c r="D32" s="118" t="s">
        <v>27</v>
      </c>
      <c r="E32" s="135"/>
      <c r="F32" s="136"/>
      <c r="G32" s="11" t="s">
        <v>726</v>
      </c>
      <c r="H32" s="14">
        <v>0.27</v>
      </c>
      <c r="I32" s="109">
        <f t="shared" si="0"/>
        <v>13.5</v>
      </c>
      <c r="J32" s="115"/>
    </row>
    <row r="33" spans="1:10" ht="108">
      <c r="A33" s="114"/>
      <c r="B33" s="107">
        <v>20</v>
      </c>
      <c r="C33" s="10" t="s">
        <v>725</v>
      </c>
      <c r="D33" s="118" t="s">
        <v>28</v>
      </c>
      <c r="E33" s="135"/>
      <c r="F33" s="136"/>
      <c r="G33" s="11" t="s">
        <v>726</v>
      </c>
      <c r="H33" s="14">
        <v>0.32</v>
      </c>
      <c r="I33" s="109">
        <f t="shared" si="0"/>
        <v>6.4</v>
      </c>
      <c r="J33" s="115"/>
    </row>
    <row r="34" spans="1:10" ht="108">
      <c r="A34" s="114"/>
      <c r="B34" s="107">
        <v>20</v>
      </c>
      <c r="C34" s="10" t="s">
        <v>725</v>
      </c>
      <c r="D34" s="118" t="s">
        <v>29</v>
      </c>
      <c r="E34" s="135"/>
      <c r="F34" s="136"/>
      <c r="G34" s="11" t="s">
        <v>726</v>
      </c>
      <c r="H34" s="14">
        <v>0.32</v>
      </c>
      <c r="I34" s="109">
        <f t="shared" si="0"/>
        <v>6.4</v>
      </c>
      <c r="J34" s="115"/>
    </row>
    <row r="35" spans="1:10" ht="108">
      <c r="A35" s="114"/>
      <c r="B35" s="107">
        <v>20</v>
      </c>
      <c r="C35" s="10" t="s">
        <v>727</v>
      </c>
      <c r="D35" s="118" t="s">
        <v>23</v>
      </c>
      <c r="E35" s="135"/>
      <c r="F35" s="136"/>
      <c r="G35" s="11" t="s">
        <v>728</v>
      </c>
      <c r="H35" s="14">
        <v>0.41</v>
      </c>
      <c r="I35" s="109">
        <f t="shared" si="0"/>
        <v>8.1999999999999993</v>
      </c>
      <c r="J35" s="115"/>
    </row>
    <row r="36" spans="1:10" ht="108">
      <c r="A36" s="114"/>
      <c r="B36" s="107">
        <v>50</v>
      </c>
      <c r="C36" s="10" t="s">
        <v>727</v>
      </c>
      <c r="D36" s="118" t="s">
        <v>25</v>
      </c>
      <c r="E36" s="135"/>
      <c r="F36" s="136"/>
      <c r="G36" s="11" t="s">
        <v>728</v>
      </c>
      <c r="H36" s="14">
        <v>0.41</v>
      </c>
      <c r="I36" s="109">
        <f t="shared" si="0"/>
        <v>20.5</v>
      </c>
      <c r="J36" s="115"/>
    </row>
    <row r="37" spans="1:10" ht="108">
      <c r="A37" s="114"/>
      <c r="B37" s="107">
        <v>30</v>
      </c>
      <c r="C37" s="10" t="s">
        <v>727</v>
      </c>
      <c r="D37" s="118" t="s">
        <v>26</v>
      </c>
      <c r="E37" s="135"/>
      <c r="F37" s="136"/>
      <c r="G37" s="11" t="s">
        <v>728</v>
      </c>
      <c r="H37" s="14">
        <v>0.41</v>
      </c>
      <c r="I37" s="109">
        <f t="shared" si="0"/>
        <v>12.299999999999999</v>
      </c>
      <c r="J37" s="115"/>
    </row>
    <row r="38" spans="1:10" ht="108">
      <c r="A38" s="114"/>
      <c r="B38" s="107">
        <v>30</v>
      </c>
      <c r="C38" s="10" t="s">
        <v>727</v>
      </c>
      <c r="D38" s="118" t="s">
        <v>27</v>
      </c>
      <c r="E38" s="135"/>
      <c r="F38" s="136"/>
      <c r="G38" s="11" t="s">
        <v>728</v>
      </c>
      <c r="H38" s="14">
        <v>0.41</v>
      </c>
      <c r="I38" s="109">
        <f t="shared" si="0"/>
        <v>12.299999999999999</v>
      </c>
      <c r="J38" s="115"/>
    </row>
    <row r="39" spans="1:10" ht="240">
      <c r="A39" s="114"/>
      <c r="B39" s="107">
        <v>20</v>
      </c>
      <c r="C39" s="10" t="s">
        <v>729</v>
      </c>
      <c r="D39" s="118" t="s">
        <v>572</v>
      </c>
      <c r="E39" s="135"/>
      <c r="F39" s="136"/>
      <c r="G39" s="11" t="s">
        <v>730</v>
      </c>
      <c r="H39" s="14">
        <v>0.57999999999999996</v>
      </c>
      <c r="I39" s="109">
        <f t="shared" si="0"/>
        <v>11.6</v>
      </c>
      <c r="J39" s="115"/>
    </row>
    <row r="40" spans="1:10" ht="240">
      <c r="A40" s="114"/>
      <c r="B40" s="107">
        <v>20</v>
      </c>
      <c r="C40" s="10" t="s">
        <v>729</v>
      </c>
      <c r="D40" s="118" t="s">
        <v>731</v>
      </c>
      <c r="E40" s="135"/>
      <c r="F40" s="136"/>
      <c r="G40" s="11" t="s">
        <v>730</v>
      </c>
      <c r="H40" s="14">
        <v>0.57999999999999996</v>
      </c>
      <c r="I40" s="109">
        <f t="shared" si="0"/>
        <v>11.6</v>
      </c>
      <c r="J40" s="115"/>
    </row>
    <row r="41" spans="1:10" ht="240">
      <c r="A41" s="114"/>
      <c r="B41" s="107">
        <v>20</v>
      </c>
      <c r="C41" s="10" t="s">
        <v>729</v>
      </c>
      <c r="D41" s="118" t="s">
        <v>732</v>
      </c>
      <c r="E41" s="135"/>
      <c r="F41" s="136"/>
      <c r="G41" s="11" t="s">
        <v>730</v>
      </c>
      <c r="H41" s="14">
        <v>0.57999999999999996</v>
      </c>
      <c r="I41" s="109">
        <f t="shared" si="0"/>
        <v>11.6</v>
      </c>
      <c r="J41" s="115"/>
    </row>
    <row r="42" spans="1:10" ht="336">
      <c r="A42" s="114"/>
      <c r="B42" s="107">
        <v>20</v>
      </c>
      <c r="C42" s="10" t="s">
        <v>733</v>
      </c>
      <c r="D42" s="118"/>
      <c r="E42" s="135"/>
      <c r="F42" s="136"/>
      <c r="G42" s="11" t="s">
        <v>734</v>
      </c>
      <c r="H42" s="14">
        <v>0.57999999999999996</v>
      </c>
      <c r="I42" s="109">
        <f t="shared" si="0"/>
        <v>11.6</v>
      </c>
      <c r="J42" s="115"/>
    </row>
    <row r="43" spans="1:10" ht="336">
      <c r="A43" s="114"/>
      <c r="B43" s="107">
        <v>20</v>
      </c>
      <c r="C43" s="10" t="s">
        <v>735</v>
      </c>
      <c r="D43" s="118"/>
      <c r="E43" s="135"/>
      <c r="F43" s="136"/>
      <c r="G43" s="11" t="s">
        <v>736</v>
      </c>
      <c r="H43" s="14">
        <v>0.57999999999999996</v>
      </c>
      <c r="I43" s="109">
        <f t="shared" si="0"/>
        <v>11.6</v>
      </c>
      <c r="J43" s="115"/>
    </row>
    <row r="44" spans="1:10" ht="336">
      <c r="A44" s="114"/>
      <c r="B44" s="107">
        <v>20</v>
      </c>
      <c r="C44" s="10" t="s">
        <v>737</v>
      </c>
      <c r="D44" s="118"/>
      <c r="E44" s="135"/>
      <c r="F44" s="136"/>
      <c r="G44" s="11" t="s">
        <v>738</v>
      </c>
      <c r="H44" s="14">
        <v>0.57999999999999996</v>
      </c>
      <c r="I44" s="109">
        <f t="shared" si="0"/>
        <v>11.6</v>
      </c>
      <c r="J44" s="115"/>
    </row>
    <row r="45" spans="1:10" ht="264">
      <c r="A45" s="114"/>
      <c r="B45" s="107">
        <v>5</v>
      </c>
      <c r="C45" s="10" t="s">
        <v>739</v>
      </c>
      <c r="D45" s="118" t="s">
        <v>731</v>
      </c>
      <c r="E45" s="135" t="s">
        <v>272</v>
      </c>
      <c r="F45" s="136"/>
      <c r="G45" s="11" t="s">
        <v>740</v>
      </c>
      <c r="H45" s="14">
        <v>0.92</v>
      </c>
      <c r="I45" s="109">
        <f t="shared" si="0"/>
        <v>4.6000000000000005</v>
      </c>
      <c r="J45" s="115"/>
    </row>
    <row r="46" spans="1:10" ht="348">
      <c r="A46" s="114"/>
      <c r="B46" s="107">
        <v>5</v>
      </c>
      <c r="C46" s="10" t="s">
        <v>741</v>
      </c>
      <c r="D46" s="118" t="s">
        <v>272</v>
      </c>
      <c r="E46" s="135"/>
      <c r="F46" s="136"/>
      <c r="G46" s="11" t="s">
        <v>742</v>
      </c>
      <c r="H46" s="14">
        <v>0.92</v>
      </c>
      <c r="I46" s="109">
        <f t="shared" si="0"/>
        <v>4.6000000000000005</v>
      </c>
      <c r="J46" s="115"/>
    </row>
    <row r="47" spans="1:10" ht="384">
      <c r="A47" s="114"/>
      <c r="B47" s="107">
        <v>10</v>
      </c>
      <c r="C47" s="10" t="s">
        <v>743</v>
      </c>
      <c r="D47" s="118" t="s">
        <v>744</v>
      </c>
      <c r="E47" s="135"/>
      <c r="F47" s="136"/>
      <c r="G47" s="11" t="s">
        <v>745</v>
      </c>
      <c r="H47" s="14">
        <v>1.35</v>
      </c>
      <c r="I47" s="109">
        <f t="shared" si="0"/>
        <v>13.5</v>
      </c>
      <c r="J47" s="115"/>
    </row>
    <row r="48" spans="1:10" ht="384">
      <c r="A48" s="114"/>
      <c r="B48" s="107">
        <v>10</v>
      </c>
      <c r="C48" s="10" t="s">
        <v>746</v>
      </c>
      <c r="D48" s="118" t="s">
        <v>272</v>
      </c>
      <c r="E48" s="135"/>
      <c r="F48" s="136"/>
      <c r="G48" s="11" t="s">
        <v>747</v>
      </c>
      <c r="H48" s="14">
        <v>1.35</v>
      </c>
      <c r="I48" s="109">
        <f t="shared" si="0"/>
        <v>13.5</v>
      </c>
      <c r="J48" s="115"/>
    </row>
    <row r="49" spans="1:10" ht="384">
      <c r="A49" s="114"/>
      <c r="B49" s="107">
        <v>10</v>
      </c>
      <c r="C49" s="10" t="s">
        <v>748</v>
      </c>
      <c r="D49" s="118" t="s">
        <v>272</v>
      </c>
      <c r="E49" s="135"/>
      <c r="F49" s="136"/>
      <c r="G49" s="11" t="s">
        <v>749</v>
      </c>
      <c r="H49" s="14">
        <v>1.35</v>
      </c>
      <c r="I49" s="109">
        <f t="shared" si="0"/>
        <v>13.5</v>
      </c>
      <c r="J49" s="115"/>
    </row>
    <row r="50" spans="1:10" ht="84">
      <c r="A50" s="114"/>
      <c r="B50" s="107">
        <v>100</v>
      </c>
      <c r="C50" s="10" t="s">
        <v>656</v>
      </c>
      <c r="D50" s="118" t="s">
        <v>26</v>
      </c>
      <c r="E50" s="135"/>
      <c r="F50" s="136"/>
      <c r="G50" s="11" t="s">
        <v>658</v>
      </c>
      <c r="H50" s="14">
        <v>0.28999999999999998</v>
      </c>
      <c r="I50" s="109">
        <f t="shared" si="0"/>
        <v>28.999999999999996</v>
      </c>
      <c r="J50" s="115"/>
    </row>
    <row r="51" spans="1:10" ht="84">
      <c r="A51" s="114"/>
      <c r="B51" s="107">
        <v>30</v>
      </c>
      <c r="C51" s="10" t="s">
        <v>656</v>
      </c>
      <c r="D51" s="118" t="s">
        <v>28</v>
      </c>
      <c r="E51" s="135"/>
      <c r="F51" s="136"/>
      <c r="G51" s="11" t="s">
        <v>658</v>
      </c>
      <c r="H51" s="14">
        <v>0.28999999999999998</v>
      </c>
      <c r="I51" s="109">
        <f t="shared" si="0"/>
        <v>8.6999999999999993</v>
      </c>
      <c r="J51" s="115"/>
    </row>
    <row r="52" spans="1:10" ht="84">
      <c r="A52" s="114"/>
      <c r="B52" s="107">
        <v>30</v>
      </c>
      <c r="C52" s="10" t="s">
        <v>656</v>
      </c>
      <c r="D52" s="118" t="s">
        <v>29</v>
      </c>
      <c r="E52" s="135"/>
      <c r="F52" s="136"/>
      <c r="G52" s="11" t="s">
        <v>658</v>
      </c>
      <c r="H52" s="14">
        <v>0.28999999999999998</v>
      </c>
      <c r="I52" s="109">
        <f t="shared" si="0"/>
        <v>8.6999999999999993</v>
      </c>
      <c r="J52" s="115"/>
    </row>
    <row r="53" spans="1:10" ht="120">
      <c r="A53" s="114"/>
      <c r="B53" s="107">
        <v>10</v>
      </c>
      <c r="C53" s="10" t="s">
        <v>750</v>
      </c>
      <c r="D53" s="118" t="s">
        <v>25</v>
      </c>
      <c r="E53" s="135" t="s">
        <v>272</v>
      </c>
      <c r="F53" s="136"/>
      <c r="G53" s="11" t="s">
        <v>751</v>
      </c>
      <c r="H53" s="14">
        <v>1</v>
      </c>
      <c r="I53" s="109">
        <f t="shared" si="0"/>
        <v>10</v>
      </c>
      <c r="J53" s="115"/>
    </row>
    <row r="54" spans="1:10" ht="120">
      <c r="A54" s="114"/>
      <c r="B54" s="107">
        <v>10</v>
      </c>
      <c r="C54" s="10" t="s">
        <v>750</v>
      </c>
      <c r="D54" s="118" t="s">
        <v>26</v>
      </c>
      <c r="E54" s="135" t="s">
        <v>272</v>
      </c>
      <c r="F54" s="136"/>
      <c r="G54" s="11" t="s">
        <v>751</v>
      </c>
      <c r="H54" s="14">
        <v>1</v>
      </c>
      <c r="I54" s="109">
        <f t="shared" ref="I54:I85" si="1">H54*B54</f>
        <v>10</v>
      </c>
      <c r="J54" s="115"/>
    </row>
    <row r="55" spans="1:10" ht="216">
      <c r="A55" s="114"/>
      <c r="B55" s="107">
        <v>1</v>
      </c>
      <c r="C55" s="10" t="s">
        <v>752</v>
      </c>
      <c r="D55" s="118" t="s">
        <v>25</v>
      </c>
      <c r="E55" s="135" t="s">
        <v>107</v>
      </c>
      <c r="F55" s="136"/>
      <c r="G55" s="11" t="s">
        <v>784</v>
      </c>
      <c r="H55" s="14">
        <v>2.5</v>
      </c>
      <c r="I55" s="109">
        <f t="shared" si="1"/>
        <v>2.5</v>
      </c>
      <c r="J55" s="115"/>
    </row>
    <row r="56" spans="1:10" ht="216">
      <c r="A56" s="114"/>
      <c r="B56" s="107">
        <v>1</v>
      </c>
      <c r="C56" s="10" t="s">
        <v>752</v>
      </c>
      <c r="D56" s="118" t="s">
        <v>25</v>
      </c>
      <c r="E56" s="135" t="s">
        <v>263</v>
      </c>
      <c r="F56" s="136"/>
      <c r="G56" s="11" t="s">
        <v>784</v>
      </c>
      <c r="H56" s="14">
        <v>2.5</v>
      </c>
      <c r="I56" s="109">
        <f t="shared" si="1"/>
        <v>2.5</v>
      </c>
      <c r="J56" s="115"/>
    </row>
    <row r="57" spans="1:10" ht="300">
      <c r="A57" s="114"/>
      <c r="B57" s="107">
        <v>1</v>
      </c>
      <c r="C57" s="10" t="s">
        <v>753</v>
      </c>
      <c r="D57" s="118" t="s">
        <v>25</v>
      </c>
      <c r="E57" s="135" t="s">
        <v>107</v>
      </c>
      <c r="F57" s="136"/>
      <c r="G57" s="11" t="s">
        <v>785</v>
      </c>
      <c r="H57" s="14">
        <v>3.46</v>
      </c>
      <c r="I57" s="109">
        <f t="shared" si="1"/>
        <v>3.46</v>
      </c>
      <c r="J57" s="115"/>
    </row>
    <row r="58" spans="1:10" ht="300">
      <c r="A58" s="114"/>
      <c r="B58" s="107">
        <v>1</v>
      </c>
      <c r="C58" s="10" t="s">
        <v>753</v>
      </c>
      <c r="D58" s="118" t="s">
        <v>25</v>
      </c>
      <c r="E58" s="135" t="s">
        <v>214</v>
      </c>
      <c r="F58" s="136"/>
      <c r="G58" s="11" t="s">
        <v>785</v>
      </c>
      <c r="H58" s="14">
        <v>3.46</v>
      </c>
      <c r="I58" s="109">
        <f t="shared" si="1"/>
        <v>3.46</v>
      </c>
      <c r="J58" s="115"/>
    </row>
    <row r="59" spans="1:10" ht="288">
      <c r="A59" s="114"/>
      <c r="B59" s="107">
        <v>1</v>
      </c>
      <c r="C59" s="10" t="s">
        <v>754</v>
      </c>
      <c r="D59" s="118" t="s">
        <v>107</v>
      </c>
      <c r="E59" s="135"/>
      <c r="F59" s="136"/>
      <c r="G59" s="11" t="s">
        <v>786</v>
      </c>
      <c r="H59" s="14">
        <v>3.03</v>
      </c>
      <c r="I59" s="109">
        <f t="shared" si="1"/>
        <v>3.03</v>
      </c>
      <c r="J59" s="115"/>
    </row>
    <row r="60" spans="1:10" ht="288">
      <c r="A60" s="114"/>
      <c r="B60" s="107">
        <v>1</v>
      </c>
      <c r="C60" s="10" t="s">
        <v>754</v>
      </c>
      <c r="D60" s="118" t="s">
        <v>265</v>
      </c>
      <c r="E60" s="135"/>
      <c r="F60" s="136"/>
      <c r="G60" s="11" t="s">
        <v>786</v>
      </c>
      <c r="H60" s="14">
        <v>3.03</v>
      </c>
      <c r="I60" s="109">
        <f t="shared" si="1"/>
        <v>3.03</v>
      </c>
      <c r="J60" s="115"/>
    </row>
    <row r="61" spans="1:10" ht="132">
      <c r="A61" s="114"/>
      <c r="B61" s="107">
        <v>40</v>
      </c>
      <c r="C61" s="10" t="s">
        <v>116</v>
      </c>
      <c r="D61" s="118"/>
      <c r="E61" s="135"/>
      <c r="F61" s="136"/>
      <c r="G61" s="11" t="s">
        <v>755</v>
      </c>
      <c r="H61" s="14">
        <v>0.32</v>
      </c>
      <c r="I61" s="109">
        <f t="shared" si="1"/>
        <v>12.8</v>
      </c>
      <c r="J61" s="115"/>
    </row>
    <row r="62" spans="1:10" ht="108">
      <c r="A62" s="114"/>
      <c r="B62" s="107">
        <v>10</v>
      </c>
      <c r="C62" s="10" t="s">
        <v>625</v>
      </c>
      <c r="D62" s="118" t="s">
        <v>273</v>
      </c>
      <c r="E62" s="135"/>
      <c r="F62" s="136"/>
      <c r="G62" s="11" t="s">
        <v>756</v>
      </c>
      <c r="H62" s="14">
        <v>0.66</v>
      </c>
      <c r="I62" s="109">
        <f t="shared" si="1"/>
        <v>6.6000000000000005</v>
      </c>
      <c r="J62" s="115"/>
    </row>
    <row r="63" spans="1:10" ht="108">
      <c r="A63" s="114"/>
      <c r="B63" s="107">
        <v>10</v>
      </c>
      <c r="C63" s="10" t="s">
        <v>625</v>
      </c>
      <c r="D63" s="118" t="s">
        <v>673</v>
      </c>
      <c r="E63" s="135"/>
      <c r="F63" s="136"/>
      <c r="G63" s="11" t="s">
        <v>756</v>
      </c>
      <c r="H63" s="14">
        <v>0.66</v>
      </c>
      <c r="I63" s="109">
        <f t="shared" si="1"/>
        <v>6.6000000000000005</v>
      </c>
      <c r="J63" s="115"/>
    </row>
    <row r="64" spans="1:10" ht="108">
      <c r="A64" s="114"/>
      <c r="B64" s="107">
        <v>10</v>
      </c>
      <c r="C64" s="10" t="s">
        <v>625</v>
      </c>
      <c r="D64" s="118" t="s">
        <v>271</v>
      </c>
      <c r="E64" s="135"/>
      <c r="F64" s="136"/>
      <c r="G64" s="11" t="s">
        <v>756</v>
      </c>
      <c r="H64" s="14">
        <v>0.66</v>
      </c>
      <c r="I64" s="109">
        <f t="shared" si="1"/>
        <v>6.6000000000000005</v>
      </c>
      <c r="J64" s="115"/>
    </row>
    <row r="65" spans="1:10" ht="108">
      <c r="A65" s="114"/>
      <c r="B65" s="107">
        <v>20</v>
      </c>
      <c r="C65" s="10" t="s">
        <v>625</v>
      </c>
      <c r="D65" s="118" t="s">
        <v>272</v>
      </c>
      <c r="E65" s="135"/>
      <c r="F65" s="136"/>
      <c r="G65" s="11" t="s">
        <v>756</v>
      </c>
      <c r="H65" s="14">
        <v>0.66</v>
      </c>
      <c r="I65" s="109">
        <f t="shared" si="1"/>
        <v>13.200000000000001</v>
      </c>
      <c r="J65" s="115"/>
    </row>
    <row r="66" spans="1:10" ht="132">
      <c r="A66" s="114"/>
      <c r="B66" s="107">
        <v>20</v>
      </c>
      <c r="C66" s="10" t="s">
        <v>122</v>
      </c>
      <c r="D66" s="118" t="s">
        <v>239</v>
      </c>
      <c r="E66" s="135"/>
      <c r="F66" s="136"/>
      <c r="G66" s="11" t="s">
        <v>757</v>
      </c>
      <c r="H66" s="14">
        <v>1</v>
      </c>
      <c r="I66" s="109">
        <f t="shared" si="1"/>
        <v>20</v>
      </c>
      <c r="J66" s="115"/>
    </row>
    <row r="67" spans="1:10" ht="132">
      <c r="A67" s="114"/>
      <c r="B67" s="107">
        <v>10</v>
      </c>
      <c r="C67" s="10" t="s">
        <v>122</v>
      </c>
      <c r="D67" s="118" t="s">
        <v>348</v>
      </c>
      <c r="E67" s="135"/>
      <c r="F67" s="136"/>
      <c r="G67" s="11" t="s">
        <v>757</v>
      </c>
      <c r="H67" s="14">
        <v>1</v>
      </c>
      <c r="I67" s="109">
        <f t="shared" si="1"/>
        <v>10</v>
      </c>
      <c r="J67" s="115"/>
    </row>
    <row r="68" spans="1:10" ht="132">
      <c r="A68" s="114"/>
      <c r="B68" s="107">
        <v>10</v>
      </c>
      <c r="C68" s="10" t="s">
        <v>122</v>
      </c>
      <c r="D68" s="118" t="s">
        <v>758</v>
      </c>
      <c r="E68" s="135"/>
      <c r="F68" s="136"/>
      <c r="G68" s="11" t="s">
        <v>757</v>
      </c>
      <c r="H68" s="14">
        <v>1</v>
      </c>
      <c r="I68" s="109">
        <f t="shared" si="1"/>
        <v>10</v>
      </c>
      <c r="J68" s="115"/>
    </row>
    <row r="69" spans="1:10" ht="132">
      <c r="A69" s="114"/>
      <c r="B69" s="107">
        <v>10</v>
      </c>
      <c r="C69" s="10" t="s">
        <v>122</v>
      </c>
      <c r="D69" s="118" t="s">
        <v>759</v>
      </c>
      <c r="E69" s="135"/>
      <c r="F69" s="136"/>
      <c r="G69" s="11" t="s">
        <v>757</v>
      </c>
      <c r="H69" s="14">
        <v>1</v>
      </c>
      <c r="I69" s="109">
        <f t="shared" si="1"/>
        <v>10</v>
      </c>
      <c r="J69" s="115"/>
    </row>
    <row r="70" spans="1:10" ht="132">
      <c r="A70" s="114"/>
      <c r="B70" s="107">
        <v>10</v>
      </c>
      <c r="C70" s="10" t="s">
        <v>122</v>
      </c>
      <c r="D70" s="118" t="s">
        <v>760</v>
      </c>
      <c r="E70" s="135"/>
      <c r="F70" s="136"/>
      <c r="G70" s="11" t="s">
        <v>757</v>
      </c>
      <c r="H70" s="14">
        <v>1</v>
      </c>
      <c r="I70" s="109">
        <f t="shared" si="1"/>
        <v>10</v>
      </c>
      <c r="J70" s="115"/>
    </row>
    <row r="71" spans="1:10" ht="132">
      <c r="A71" s="114"/>
      <c r="B71" s="107">
        <v>20</v>
      </c>
      <c r="C71" s="10" t="s">
        <v>761</v>
      </c>
      <c r="D71" s="118" t="s">
        <v>239</v>
      </c>
      <c r="E71" s="135"/>
      <c r="F71" s="136"/>
      <c r="G71" s="11" t="s">
        <v>762</v>
      </c>
      <c r="H71" s="14">
        <v>1</v>
      </c>
      <c r="I71" s="109">
        <f t="shared" si="1"/>
        <v>20</v>
      </c>
      <c r="J71" s="115"/>
    </row>
    <row r="72" spans="1:10" ht="156">
      <c r="A72" s="114"/>
      <c r="B72" s="107">
        <v>20</v>
      </c>
      <c r="C72" s="10" t="s">
        <v>763</v>
      </c>
      <c r="D72" s="118" t="s">
        <v>239</v>
      </c>
      <c r="E72" s="135"/>
      <c r="F72" s="136"/>
      <c r="G72" s="11" t="s">
        <v>764</v>
      </c>
      <c r="H72" s="14">
        <v>1.6</v>
      </c>
      <c r="I72" s="109">
        <f t="shared" si="1"/>
        <v>32</v>
      </c>
      <c r="J72" s="115"/>
    </row>
    <row r="73" spans="1:10" ht="156">
      <c r="A73" s="114"/>
      <c r="B73" s="107">
        <v>10</v>
      </c>
      <c r="C73" s="10" t="s">
        <v>763</v>
      </c>
      <c r="D73" s="118" t="s">
        <v>348</v>
      </c>
      <c r="E73" s="135"/>
      <c r="F73" s="136"/>
      <c r="G73" s="11" t="s">
        <v>764</v>
      </c>
      <c r="H73" s="14">
        <v>1.6</v>
      </c>
      <c r="I73" s="109">
        <f t="shared" si="1"/>
        <v>16</v>
      </c>
      <c r="J73" s="115"/>
    </row>
    <row r="74" spans="1:10" ht="156">
      <c r="A74" s="114"/>
      <c r="B74" s="107">
        <v>10</v>
      </c>
      <c r="C74" s="10" t="s">
        <v>763</v>
      </c>
      <c r="D74" s="118" t="s">
        <v>528</v>
      </c>
      <c r="E74" s="135"/>
      <c r="F74" s="136"/>
      <c r="G74" s="11" t="s">
        <v>764</v>
      </c>
      <c r="H74" s="14">
        <v>1.6</v>
      </c>
      <c r="I74" s="109">
        <f t="shared" si="1"/>
        <v>16</v>
      </c>
      <c r="J74" s="115"/>
    </row>
    <row r="75" spans="1:10" ht="156">
      <c r="A75" s="114"/>
      <c r="B75" s="107">
        <v>10</v>
      </c>
      <c r="C75" s="10" t="s">
        <v>763</v>
      </c>
      <c r="D75" s="118" t="s">
        <v>760</v>
      </c>
      <c r="E75" s="135"/>
      <c r="F75" s="136"/>
      <c r="G75" s="11" t="s">
        <v>764</v>
      </c>
      <c r="H75" s="14">
        <v>1.6</v>
      </c>
      <c r="I75" s="109">
        <f t="shared" si="1"/>
        <v>16</v>
      </c>
      <c r="J75" s="115"/>
    </row>
    <row r="76" spans="1:10" ht="96">
      <c r="A76" s="114"/>
      <c r="B76" s="107">
        <v>10</v>
      </c>
      <c r="C76" s="10" t="s">
        <v>65</v>
      </c>
      <c r="D76" s="118" t="s">
        <v>25</v>
      </c>
      <c r="E76" s="135"/>
      <c r="F76" s="136"/>
      <c r="G76" s="11" t="s">
        <v>765</v>
      </c>
      <c r="H76" s="14">
        <v>2.71</v>
      </c>
      <c r="I76" s="109">
        <f t="shared" si="1"/>
        <v>27.1</v>
      </c>
      <c r="J76" s="115"/>
    </row>
    <row r="77" spans="1:10" ht="96">
      <c r="A77" s="114"/>
      <c r="B77" s="107">
        <v>20</v>
      </c>
      <c r="C77" s="10" t="s">
        <v>65</v>
      </c>
      <c r="D77" s="118" t="s">
        <v>67</v>
      </c>
      <c r="E77" s="135"/>
      <c r="F77" s="136"/>
      <c r="G77" s="11" t="s">
        <v>765</v>
      </c>
      <c r="H77" s="14">
        <v>2.71</v>
      </c>
      <c r="I77" s="109">
        <f t="shared" si="1"/>
        <v>54.2</v>
      </c>
      <c r="J77" s="115"/>
    </row>
    <row r="78" spans="1:10" ht="96">
      <c r="A78" s="114"/>
      <c r="B78" s="107">
        <v>20</v>
      </c>
      <c r="C78" s="10" t="s">
        <v>65</v>
      </c>
      <c r="D78" s="118" t="s">
        <v>26</v>
      </c>
      <c r="E78" s="135"/>
      <c r="F78" s="136"/>
      <c r="G78" s="11" t="s">
        <v>765</v>
      </c>
      <c r="H78" s="14">
        <v>2.71</v>
      </c>
      <c r="I78" s="109">
        <f t="shared" si="1"/>
        <v>54.2</v>
      </c>
      <c r="J78" s="115"/>
    </row>
    <row r="79" spans="1:10" ht="96">
      <c r="A79" s="114"/>
      <c r="B79" s="107">
        <v>15</v>
      </c>
      <c r="C79" s="10" t="s">
        <v>65</v>
      </c>
      <c r="D79" s="118" t="s">
        <v>27</v>
      </c>
      <c r="E79" s="135"/>
      <c r="F79" s="136"/>
      <c r="G79" s="11" t="s">
        <v>765</v>
      </c>
      <c r="H79" s="14">
        <v>2.71</v>
      </c>
      <c r="I79" s="109">
        <f t="shared" si="1"/>
        <v>40.65</v>
      </c>
      <c r="J79" s="115"/>
    </row>
    <row r="80" spans="1:10" ht="96">
      <c r="A80" s="114"/>
      <c r="B80" s="107">
        <v>15</v>
      </c>
      <c r="C80" s="10" t="s">
        <v>766</v>
      </c>
      <c r="D80" s="118" t="s">
        <v>651</v>
      </c>
      <c r="E80" s="135"/>
      <c r="F80" s="136"/>
      <c r="G80" s="11" t="s">
        <v>767</v>
      </c>
      <c r="H80" s="14">
        <v>3.56</v>
      </c>
      <c r="I80" s="109">
        <f t="shared" si="1"/>
        <v>53.4</v>
      </c>
      <c r="J80" s="115"/>
    </row>
    <row r="81" spans="1:10" ht="96">
      <c r="A81" s="114"/>
      <c r="B81" s="107">
        <v>30</v>
      </c>
      <c r="C81" s="10" t="s">
        <v>68</v>
      </c>
      <c r="D81" s="118" t="s">
        <v>26</v>
      </c>
      <c r="E81" s="135" t="s">
        <v>272</v>
      </c>
      <c r="F81" s="136"/>
      <c r="G81" s="11" t="s">
        <v>768</v>
      </c>
      <c r="H81" s="14">
        <v>3.3</v>
      </c>
      <c r="I81" s="109">
        <f t="shared" si="1"/>
        <v>99</v>
      </c>
      <c r="J81" s="115"/>
    </row>
    <row r="82" spans="1:10" ht="360">
      <c r="A82" s="114"/>
      <c r="B82" s="107">
        <v>25</v>
      </c>
      <c r="C82" s="10" t="s">
        <v>769</v>
      </c>
      <c r="D82" s="118" t="s">
        <v>770</v>
      </c>
      <c r="E82" s="135"/>
      <c r="F82" s="136"/>
      <c r="G82" s="11" t="s">
        <v>771</v>
      </c>
      <c r="H82" s="14">
        <v>4.24</v>
      </c>
      <c r="I82" s="109">
        <f t="shared" si="1"/>
        <v>106</v>
      </c>
      <c r="J82" s="115"/>
    </row>
    <row r="83" spans="1:10" ht="360">
      <c r="A83" s="114"/>
      <c r="B83" s="107">
        <v>25</v>
      </c>
      <c r="C83" s="10" t="s">
        <v>769</v>
      </c>
      <c r="D83" s="118" t="s">
        <v>772</v>
      </c>
      <c r="E83" s="135"/>
      <c r="F83" s="136"/>
      <c r="G83" s="11" t="s">
        <v>771</v>
      </c>
      <c r="H83" s="14">
        <v>4.24</v>
      </c>
      <c r="I83" s="109">
        <f t="shared" si="1"/>
        <v>106</v>
      </c>
      <c r="J83" s="115"/>
    </row>
    <row r="84" spans="1:10" ht="156">
      <c r="A84" s="114"/>
      <c r="B84" s="107">
        <v>1</v>
      </c>
      <c r="C84" s="10" t="s">
        <v>773</v>
      </c>
      <c r="D84" s="118" t="s">
        <v>107</v>
      </c>
      <c r="E84" s="135"/>
      <c r="F84" s="136"/>
      <c r="G84" s="11" t="s">
        <v>774</v>
      </c>
      <c r="H84" s="14">
        <v>6.3</v>
      </c>
      <c r="I84" s="109">
        <f t="shared" si="1"/>
        <v>6.3</v>
      </c>
      <c r="J84" s="115"/>
    </row>
    <row r="85" spans="1:10" ht="156">
      <c r="A85" s="114"/>
      <c r="B85" s="107">
        <v>1</v>
      </c>
      <c r="C85" s="10" t="s">
        <v>773</v>
      </c>
      <c r="D85" s="118" t="s">
        <v>210</v>
      </c>
      <c r="E85" s="135"/>
      <c r="F85" s="136"/>
      <c r="G85" s="11" t="s">
        <v>774</v>
      </c>
      <c r="H85" s="14">
        <v>6.3</v>
      </c>
      <c r="I85" s="109">
        <f t="shared" si="1"/>
        <v>6.3</v>
      </c>
      <c r="J85" s="115"/>
    </row>
    <row r="86" spans="1:10" ht="156">
      <c r="A86" s="114"/>
      <c r="B86" s="107">
        <v>1</v>
      </c>
      <c r="C86" s="10" t="s">
        <v>773</v>
      </c>
      <c r="D86" s="118" t="s">
        <v>212</v>
      </c>
      <c r="E86" s="135"/>
      <c r="F86" s="136"/>
      <c r="G86" s="11" t="s">
        <v>774</v>
      </c>
      <c r="H86" s="14">
        <v>6.3</v>
      </c>
      <c r="I86" s="109">
        <f t="shared" ref="I86:I103" si="2">H86*B86</f>
        <v>6.3</v>
      </c>
      <c r="J86" s="115"/>
    </row>
    <row r="87" spans="1:10" ht="156">
      <c r="A87" s="114"/>
      <c r="B87" s="107">
        <v>1</v>
      </c>
      <c r="C87" s="10" t="s">
        <v>773</v>
      </c>
      <c r="D87" s="118" t="s">
        <v>263</v>
      </c>
      <c r="E87" s="135"/>
      <c r="F87" s="136"/>
      <c r="G87" s="11" t="s">
        <v>774</v>
      </c>
      <c r="H87" s="14">
        <v>6.3</v>
      </c>
      <c r="I87" s="109">
        <f t="shared" si="2"/>
        <v>6.3</v>
      </c>
      <c r="J87" s="115"/>
    </row>
    <row r="88" spans="1:10" ht="156">
      <c r="A88" s="114"/>
      <c r="B88" s="107">
        <v>1</v>
      </c>
      <c r="C88" s="10" t="s">
        <v>773</v>
      </c>
      <c r="D88" s="118" t="s">
        <v>214</v>
      </c>
      <c r="E88" s="135"/>
      <c r="F88" s="136"/>
      <c r="G88" s="11" t="s">
        <v>774</v>
      </c>
      <c r="H88" s="14">
        <v>6.3</v>
      </c>
      <c r="I88" s="109">
        <f t="shared" si="2"/>
        <v>6.3</v>
      </c>
      <c r="J88" s="115"/>
    </row>
    <row r="89" spans="1:10" ht="156">
      <c r="A89" s="114"/>
      <c r="B89" s="107">
        <v>1</v>
      </c>
      <c r="C89" s="10" t="s">
        <v>773</v>
      </c>
      <c r="D89" s="118" t="s">
        <v>265</v>
      </c>
      <c r="E89" s="135"/>
      <c r="F89" s="136"/>
      <c r="G89" s="11" t="s">
        <v>774</v>
      </c>
      <c r="H89" s="14">
        <v>6.3</v>
      </c>
      <c r="I89" s="109">
        <f t="shared" si="2"/>
        <v>6.3</v>
      </c>
      <c r="J89" s="115"/>
    </row>
    <row r="90" spans="1:10" ht="156">
      <c r="A90" s="114"/>
      <c r="B90" s="107">
        <v>1</v>
      </c>
      <c r="C90" s="10" t="s">
        <v>773</v>
      </c>
      <c r="D90" s="118" t="s">
        <v>266</v>
      </c>
      <c r="E90" s="135"/>
      <c r="F90" s="136"/>
      <c r="G90" s="11" t="s">
        <v>774</v>
      </c>
      <c r="H90" s="14">
        <v>6.3</v>
      </c>
      <c r="I90" s="109">
        <f t="shared" si="2"/>
        <v>6.3</v>
      </c>
      <c r="J90" s="115"/>
    </row>
    <row r="91" spans="1:10" ht="156">
      <c r="A91" s="114"/>
      <c r="B91" s="107">
        <v>1</v>
      </c>
      <c r="C91" s="10" t="s">
        <v>773</v>
      </c>
      <c r="D91" s="118" t="s">
        <v>267</v>
      </c>
      <c r="E91" s="135"/>
      <c r="F91" s="136"/>
      <c r="G91" s="11" t="s">
        <v>774</v>
      </c>
      <c r="H91" s="14">
        <v>6.3</v>
      </c>
      <c r="I91" s="109">
        <f t="shared" si="2"/>
        <v>6.3</v>
      </c>
      <c r="J91" s="115"/>
    </row>
    <row r="92" spans="1:10" ht="156">
      <c r="A92" s="114"/>
      <c r="B92" s="107">
        <v>1</v>
      </c>
      <c r="C92" s="10" t="s">
        <v>773</v>
      </c>
      <c r="D92" s="118" t="s">
        <v>268</v>
      </c>
      <c r="E92" s="135"/>
      <c r="F92" s="136"/>
      <c r="G92" s="11" t="s">
        <v>774</v>
      </c>
      <c r="H92" s="14">
        <v>6.3</v>
      </c>
      <c r="I92" s="109">
        <f t="shared" si="2"/>
        <v>6.3</v>
      </c>
      <c r="J92" s="115"/>
    </row>
    <row r="93" spans="1:10" ht="156">
      <c r="A93" s="114"/>
      <c r="B93" s="107">
        <v>1</v>
      </c>
      <c r="C93" s="10" t="s">
        <v>773</v>
      </c>
      <c r="D93" s="118" t="s">
        <v>270</v>
      </c>
      <c r="E93" s="135"/>
      <c r="F93" s="136"/>
      <c r="G93" s="11" t="s">
        <v>774</v>
      </c>
      <c r="H93" s="14">
        <v>6.3</v>
      </c>
      <c r="I93" s="109">
        <f t="shared" si="2"/>
        <v>6.3</v>
      </c>
      <c r="J93" s="115"/>
    </row>
    <row r="94" spans="1:10" ht="156">
      <c r="A94" s="114"/>
      <c r="B94" s="107">
        <v>1</v>
      </c>
      <c r="C94" s="10" t="s">
        <v>775</v>
      </c>
      <c r="D94" s="118" t="s">
        <v>107</v>
      </c>
      <c r="E94" s="135"/>
      <c r="F94" s="136"/>
      <c r="G94" s="11" t="s">
        <v>776</v>
      </c>
      <c r="H94" s="14">
        <v>5.55</v>
      </c>
      <c r="I94" s="109">
        <f t="shared" si="2"/>
        <v>5.55</v>
      </c>
      <c r="J94" s="115"/>
    </row>
    <row r="95" spans="1:10" ht="156">
      <c r="A95" s="114"/>
      <c r="B95" s="107">
        <v>1</v>
      </c>
      <c r="C95" s="10" t="s">
        <v>775</v>
      </c>
      <c r="D95" s="118" t="s">
        <v>210</v>
      </c>
      <c r="E95" s="135"/>
      <c r="F95" s="136"/>
      <c r="G95" s="11" t="s">
        <v>776</v>
      </c>
      <c r="H95" s="14">
        <v>5.55</v>
      </c>
      <c r="I95" s="109">
        <f t="shared" si="2"/>
        <v>5.55</v>
      </c>
      <c r="J95" s="115"/>
    </row>
    <row r="96" spans="1:10" ht="156">
      <c r="A96" s="114"/>
      <c r="B96" s="107">
        <v>1</v>
      </c>
      <c r="C96" s="10" t="s">
        <v>775</v>
      </c>
      <c r="D96" s="118" t="s">
        <v>213</v>
      </c>
      <c r="E96" s="135"/>
      <c r="F96" s="136"/>
      <c r="G96" s="11" t="s">
        <v>776</v>
      </c>
      <c r="H96" s="14">
        <v>5.55</v>
      </c>
      <c r="I96" s="109">
        <f t="shared" si="2"/>
        <v>5.55</v>
      </c>
      <c r="J96" s="115"/>
    </row>
    <row r="97" spans="1:10" ht="156">
      <c r="A97" s="114"/>
      <c r="B97" s="107">
        <v>1</v>
      </c>
      <c r="C97" s="10" t="s">
        <v>775</v>
      </c>
      <c r="D97" s="118" t="s">
        <v>263</v>
      </c>
      <c r="E97" s="135"/>
      <c r="F97" s="136"/>
      <c r="G97" s="11" t="s">
        <v>776</v>
      </c>
      <c r="H97" s="14">
        <v>5.55</v>
      </c>
      <c r="I97" s="109">
        <f t="shared" si="2"/>
        <v>5.55</v>
      </c>
      <c r="J97" s="115"/>
    </row>
    <row r="98" spans="1:10" ht="156">
      <c r="A98" s="114"/>
      <c r="B98" s="107">
        <v>1</v>
      </c>
      <c r="C98" s="10" t="s">
        <v>775</v>
      </c>
      <c r="D98" s="118" t="s">
        <v>214</v>
      </c>
      <c r="E98" s="135"/>
      <c r="F98" s="136"/>
      <c r="G98" s="11" t="s">
        <v>776</v>
      </c>
      <c r="H98" s="14">
        <v>5.55</v>
      </c>
      <c r="I98" s="109">
        <f t="shared" si="2"/>
        <v>5.55</v>
      </c>
      <c r="J98" s="115"/>
    </row>
    <row r="99" spans="1:10" ht="156">
      <c r="A99" s="114"/>
      <c r="B99" s="107">
        <v>1</v>
      </c>
      <c r="C99" s="10" t="s">
        <v>775</v>
      </c>
      <c r="D99" s="118" t="s">
        <v>265</v>
      </c>
      <c r="E99" s="135"/>
      <c r="F99" s="136"/>
      <c r="G99" s="11" t="s">
        <v>776</v>
      </c>
      <c r="H99" s="14">
        <v>5.55</v>
      </c>
      <c r="I99" s="109">
        <f t="shared" si="2"/>
        <v>5.55</v>
      </c>
      <c r="J99" s="115"/>
    </row>
    <row r="100" spans="1:10" ht="156">
      <c r="A100" s="114"/>
      <c r="B100" s="107">
        <v>1</v>
      </c>
      <c r="C100" s="10" t="s">
        <v>775</v>
      </c>
      <c r="D100" s="118" t="s">
        <v>268</v>
      </c>
      <c r="E100" s="135"/>
      <c r="F100" s="136"/>
      <c r="G100" s="11" t="s">
        <v>776</v>
      </c>
      <c r="H100" s="14">
        <v>5.55</v>
      </c>
      <c r="I100" s="109">
        <f t="shared" si="2"/>
        <v>5.55</v>
      </c>
      <c r="J100" s="115"/>
    </row>
    <row r="101" spans="1:10" ht="156">
      <c r="A101" s="114"/>
      <c r="B101" s="107">
        <v>1</v>
      </c>
      <c r="C101" s="10" t="s">
        <v>775</v>
      </c>
      <c r="D101" s="118" t="s">
        <v>269</v>
      </c>
      <c r="E101" s="135"/>
      <c r="F101" s="136"/>
      <c r="G101" s="11" t="s">
        <v>776</v>
      </c>
      <c r="H101" s="14">
        <v>5.55</v>
      </c>
      <c r="I101" s="109">
        <f t="shared" si="2"/>
        <v>5.55</v>
      </c>
      <c r="J101" s="115"/>
    </row>
    <row r="102" spans="1:10" ht="156">
      <c r="A102" s="114"/>
      <c r="B102" s="107">
        <v>1</v>
      </c>
      <c r="C102" s="10" t="s">
        <v>775</v>
      </c>
      <c r="D102" s="118" t="s">
        <v>270</v>
      </c>
      <c r="E102" s="135"/>
      <c r="F102" s="136"/>
      <c r="G102" s="11" t="s">
        <v>776</v>
      </c>
      <c r="H102" s="14">
        <v>5.55</v>
      </c>
      <c r="I102" s="109">
        <f t="shared" si="2"/>
        <v>5.55</v>
      </c>
      <c r="J102" s="115"/>
    </row>
    <row r="103" spans="1:10" ht="156">
      <c r="A103" s="114"/>
      <c r="B103" s="108">
        <v>1</v>
      </c>
      <c r="C103" s="12" t="s">
        <v>775</v>
      </c>
      <c r="D103" s="119" t="s">
        <v>311</v>
      </c>
      <c r="E103" s="145"/>
      <c r="F103" s="146"/>
      <c r="G103" s="13" t="s">
        <v>776</v>
      </c>
      <c r="H103" s="15">
        <v>5.55</v>
      </c>
      <c r="I103" s="110">
        <f t="shared" si="2"/>
        <v>5.55</v>
      </c>
      <c r="J103" s="115"/>
    </row>
  </sheetData>
  <mergeCells count="86">
    <mergeCell ref="E102:F102"/>
    <mergeCell ref="E103:F103"/>
    <mergeCell ref="E97:F97"/>
    <mergeCell ref="E98:F98"/>
    <mergeCell ref="E99:F99"/>
    <mergeCell ref="E100:F100"/>
    <mergeCell ref="E101:F101"/>
    <mergeCell ref="E92:F92"/>
    <mergeCell ref="E93:F93"/>
    <mergeCell ref="E94:F94"/>
    <mergeCell ref="E95:F95"/>
    <mergeCell ref="E96:F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5"/>
  <sheetViews>
    <sheetView topLeftCell="A22" zoomScale="90" zoomScaleNormal="90" workbookViewId="0">
      <selection activeCell="F32" sqref="F32:G3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1213.2899999999991</v>
      </c>
      <c r="O2" t="s">
        <v>182</v>
      </c>
    </row>
    <row r="3" spans="1:15" ht="12.75" customHeight="1">
      <c r="A3" s="114"/>
      <c r="B3" s="121" t="s">
        <v>135</v>
      </c>
      <c r="C3" s="120"/>
      <c r="D3" s="120"/>
      <c r="E3" s="120"/>
      <c r="F3" s="120"/>
      <c r="G3" s="120"/>
      <c r="H3" s="120"/>
      <c r="I3" s="120"/>
      <c r="J3" s="120"/>
      <c r="K3" s="120"/>
      <c r="L3" s="115"/>
      <c r="N3">
        <v>1213.2899999999991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713</v>
      </c>
      <c r="I10" s="120"/>
      <c r="J10" s="120"/>
      <c r="K10" s="137">
        <f>IF(Invoice!J10&lt;&gt;"",Invoice!J10,"")</f>
        <v>53334</v>
      </c>
      <c r="L10" s="115"/>
    </row>
    <row r="11" spans="1:15" ht="12.75" customHeight="1">
      <c r="A11" s="114"/>
      <c r="B11" s="114" t="s">
        <v>709</v>
      </c>
      <c r="C11" s="120"/>
      <c r="D11" s="120"/>
      <c r="E11" s="120"/>
      <c r="F11" s="115"/>
      <c r="G11" s="116"/>
      <c r="H11" s="116" t="s">
        <v>714</v>
      </c>
      <c r="I11" s="120"/>
      <c r="J11" s="120"/>
      <c r="K11" s="138"/>
      <c r="L11" s="115"/>
    </row>
    <row r="12" spans="1:15" ht="12.75" customHeight="1">
      <c r="A12" s="114"/>
      <c r="B12" s="114" t="s">
        <v>710</v>
      </c>
      <c r="C12" s="120"/>
      <c r="D12" s="120"/>
      <c r="E12" s="120"/>
      <c r="F12" s="115"/>
      <c r="G12" s="116"/>
      <c r="H12" s="116" t="s">
        <v>715</v>
      </c>
      <c r="I12" s="120"/>
      <c r="J12" s="120"/>
      <c r="K12" s="120"/>
      <c r="L12" s="115"/>
    </row>
    <row r="13" spans="1:15" ht="12.75" customHeight="1">
      <c r="A13" s="114"/>
      <c r="B13" s="114" t="s">
        <v>711</v>
      </c>
      <c r="C13" s="120"/>
      <c r="D13" s="120"/>
      <c r="E13" s="120"/>
      <c r="F13" s="115"/>
      <c r="G13" s="116"/>
      <c r="H13" s="116" t="s">
        <v>716</v>
      </c>
      <c r="I13" s="120"/>
      <c r="J13" s="120"/>
      <c r="K13" s="99" t="s">
        <v>11</v>
      </c>
      <c r="L13" s="115"/>
    </row>
    <row r="14" spans="1:15" ht="15" customHeight="1">
      <c r="A14" s="114"/>
      <c r="B14" s="114" t="s">
        <v>712</v>
      </c>
      <c r="C14" s="120"/>
      <c r="D14" s="120"/>
      <c r="E14" s="120"/>
      <c r="F14" s="115"/>
      <c r="G14" s="116"/>
      <c r="H14" s="116" t="s">
        <v>712</v>
      </c>
      <c r="I14" s="120"/>
      <c r="J14" s="120"/>
      <c r="K14" s="139">
        <f>Invoice!J14</f>
        <v>45344</v>
      </c>
      <c r="L14" s="115"/>
    </row>
    <row r="15" spans="1:15" ht="15" customHeight="1">
      <c r="A15" s="114"/>
      <c r="B15" s="130" t="s">
        <v>791</v>
      </c>
      <c r="C15" s="7"/>
      <c r="D15" s="7"/>
      <c r="E15" s="7"/>
      <c r="F15" s="8"/>
      <c r="G15" s="116"/>
      <c r="H15" s="131" t="s">
        <v>791</v>
      </c>
      <c r="I15" s="120"/>
      <c r="J15" s="120"/>
      <c r="K15" s="140"/>
      <c r="L15" s="115"/>
    </row>
    <row r="16" spans="1:15" ht="15" customHeight="1">
      <c r="A16" s="114"/>
      <c r="B16" s="120"/>
      <c r="C16" s="120"/>
      <c r="D16" s="120"/>
      <c r="E16" s="120"/>
      <c r="F16" s="120"/>
      <c r="G16" s="120"/>
      <c r="H16" s="120"/>
      <c r="I16" s="123" t="s">
        <v>142</v>
      </c>
      <c r="J16" s="123" t="s">
        <v>142</v>
      </c>
      <c r="K16" s="129">
        <v>41791</v>
      </c>
      <c r="L16" s="115"/>
    </row>
    <row r="17" spans="1:12" ht="12.75" customHeight="1">
      <c r="A17" s="114"/>
      <c r="B17" s="120" t="s">
        <v>717</v>
      </c>
      <c r="C17" s="120"/>
      <c r="D17" s="120"/>
      <c r="E17" s="120"/>
      <c r="F17" s="120"/>
      <c r="G17" s="120"/>
      <c r="H17" s="120"/>
      <c r="I17" s="123" t="s">
        <v>143</v>
      </c>
      <c r="J17" s="123" t="s">
        <v>143</v>
      </c>
      <c r="K17" s="129" t="str">
        <f>IF(Invoice!J17&lt;&gt;"",Invoice!J17,"")</f>
        <v>Didi</v>
      </c>
      <c r="L17" s="115"/>
    </row>
    <row r="18" spans="1:12" ht="18" customHeight="1">
      <c r="A18" s="114"/>
      <c r="B18" s="120" t="s">
        <v>718</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12.75" customHeight="1">
      <c r="A22" s="114"/>
      <c r="B22" s="107">
        <f>'Tax Invoice'!D18</f>
        <v>2</v>
      </c>
      <c r="C22" s="10" t="s">
        <v>719</v>
      </c>
      <c r="D22" s="10" t="s">
        <v>719</v>
      </c>
      <c r="E22" s="118" t="s">
        <v>26</v>
      </c>
      <c r="F22" s="135" t="s">
        <v>110</v>
      </c>
      <c r="G22" s="136"/>
      <c r="H22" s="11" t="s">
        <v>720</v>
      </c>
      <c r="I22" s="14">
        <f t="shared" ref="I22:I53" si="0">ROUNDUP(J22*$N$1,2)</f>
        <v>9.9999999999999992E-2</v>
      </c>
      <c r="J22" s="14">
        <v>0.31</v>
      </c>
      <c r="K22" s="109">
        <f t="shared" ref="K22:K53" si="1">I22*B22</f>
        <v>0.19999999999999998</v>
      </c>
      <c r="L22" s="115"/>
    </row>
    <row r="23" spans="1:12" ht="12.75" customHeight="1">
      <c r="A23" s="114"/>
      <c r="B23" s="107">
        <f>'Tax Invoice'!D19</f>
        <v>20</v>
      </c>
      <c r="C23" s="10" t="s">
        <v>104</v>
      </c>
      <c r="D23" s="10" t="s">
        <v>104</v>
      </c>
      <c r="E23" s="118" t="s">
        <v>23</v>
      </c>
      <c r="F23" s="135"/>
      <c r="G23" s="136"/>
      <c r="H23" s="11" t="s">
        <v>721</v>
      </c>
      <c r="I23" s="14">
        <f t="shared" si="0"/>
        <v>0.09</v>
      </c>
      <c r="J23" s="14">
        <v>0.27</v>
      </c>
      <c r="K23" s="109">
        <f t="shared" si="1"/>
        <v>1.7999999999999998</v>
      </c>
      <c r="L23" s="115"/>
    </row>
    <row r="24" spans="1:12" ht="12.75" customHeight="1">
      <c r="A24" s="114"/>
      <c r="B24" s="107">
        <f>'Tax Invoice'!D20</f>
        <v>20</v>
      </c>
      <c r="C24" s="10" t="s">
        <v>104</v>
      </c>
      <c r="D24" s="10" t="s">
        <v>104</v>
      </c>
      <c r="E24" s="118" t="s">
        <v>25</v>
      </c>
      <c r="F24" s="135"/>
      <c r="G24" s="136"/>
      <c r="H24" s="11" t="s">
        <v>721</v>
      </c>
      <c r="I24" s="14">
        <f t="shared" si="0"/>
        <v>0.09</v>
      </c>
      <c r="J24" s="14">
        <v>0.27</v>
      </c>
      <c r="K24" s="109">
        <f t="shared" si="1"/>
        <v>1.7999999999999998</v>
      </c>
      <c r="L24" s="115"/>
    </row>
    <row r="25" spans="1:12" ht="12.75" customHeight="1">
      <c r="A25" s="114"/>
      <c r="B25" s="107">
        <f>'Tax Invoice'!D21</f>
        <v>20</v>
      </c>
      <c r="C25" s="10" t="s">
        <v>104</v>
      </c>
      <c r="D25" s="10" t="s">
        <v>104</v>
      </c>
      <c r="E25" s="118" t="s">
        <v>26</v>
      </c>
      <c r="F25" s="135"/>
      <c r="G25" s="136"/>
      <c r="H25" s="11" t="s">
        <v>721</v>
      </c>
      <c r="I25" s="14">
        <f t="shared" si="0"/>
        <v>0.09</v>
      </c>
      <c r="J25" s="14">
        <v>0.27</v>
      </c>
      <c r="K25" s="109">
        <f t="shared" si="1"/>
        <v>1.7999999999999998</v>
      </c>
      <c r="L25" s="115"/>
    </row>
    <row r="26" spans="1:12" ht="12.75" customHeight="1">
      <c r="A26" s="114"/>
      <c r="B26" s="107">
        <f>'Tax Invoice'!D22</f>
        <v>20</v>
      </c>
      <c r="C26" s="10" t="s">
        <v>104</v>
      </c>
      <c r="D26" s="10" t="s">
        <v>104</v>
      </c>
      <c r="E26" s="118" t="s">
        <v>27</v>
      </c>
      <c r="F26" s="135"/>
      <c r="G26" s="136"/>
      <c r="H26" s="11" t="s">
        <v>721</v>
      </c>
      <c r="I26" s="14">
        <f t="shared" si="0"/>
        <v>0.09</v>
      </c>
      <c r="J26" s="14">
        <v>0.27</v>
      </c>
      <c r="K26" s="109">
        <f t="shared" si="1"/>
        <v>1.7999999999999998</v>
      </c>
      <c r="L26" s="115"/>
    </row>
    <row r="27" spans="1:12" ht="12.75" customHeight="1">
      <c r="A27" s="114"/>
      <c r="B27" s="107">
        <f>'Tax Invoice'!D23</f>
        <v>20</v>
      </c>
      <c r="C27" s="10" t="s">
        <v>30</v>
      </c>
      <c r="D27" s="10" t="s">
        <v>777</v>
      </c>
      <c r="E27" s="118" t="s">
        <v>34</v>
      </c>
      <c r="F27" s="135"/>
      <c r="G27" s="136"/>
      <c r="H27" s="11" t="s">
        <v>722</v>
      </c>
      <c r="I27" s="14">
        <f t="shared" si="0"/>
        <v>0.13</v>
      </c>
      <c r="J27" s="14">
        <v>0.43</v>
      </c>
      <c r="K27" s="109">
        <f t="shared" si="1"/>
        <v>2.6</v>
      </c>
      <c r="L27" s="115"/>
    </row>
    <row r="28" spans="1:12" ht="12.75" customHeight="1">
      <c r="A28" s="114"/>
      <c r="B28" s="107">
        <f>'Tax Invoice'!D24</f>
        <v>30</v>
      </c>
      <c r="C28" s="10" t="s">
        <v>43</v>
      </c>
      <c r="D28" s="10" t="s">
        <v>43</v>
      </c>
      <c r="E28" s="118" t="s">
        <v>27</v>
      </c>
      <c r="F28" s="135"/>
      <c r="G28" s="136"/>
      <c r="H28" s="11" t="s">
        <v>723</v>
      </c>
      <c r="I28" s="14">
        <f t="shared" si="0"/>
        <v>9.9999999999999992E-2</v>
      </c>
      <c r="J28" s="14">
        <v>0.32</v>
      </c>
      <c r="K28" s="109">
        <f t="shared" si="1"/>
        <v>2.9999999999999996</v>
      </c>
      <c r="L28" s="115"/>
    </row>
    <row r="29" spans="1:12" ht="24" customHeight="1">
      <c r="A29" s="114"/>
      <c r="B29" s="107">
        <f>'Tax Invoice'!D25</f>
        <v>4</v>
      </c>
      <c r="C29" s="10" t="s">
        <v>662</v>
      </c>
      <c r="D29" s="10" t="s">
        <v>662</v>
      </c>
      <c r="E29" s="118" t="s">
        <v>25</v>
      </c>
      <c r="F29" s="135" t="s">
        <v>212</v>
      </c>
      <c r="G29" s="136"/>
      <c r="H29" s="11" t="s">
        <v>724</v>
      </c>
      <c r="I29" s="14">
        <f t="shared" si="0"/>
        <v>0.44</v>
      </c>
      <c r="J29" s="14">
        <v>1.46</v>
      </c>
      <c r="K29" s="109">
        <f t="shared" si="1"/>
        <v>1.76</v>
      </c>
      <c r="L29" s="115"/>
    </row>
    <row r="30" spans="1:12" ht="24" customHeight="1">
      <c r="A30" s="114"/>
      <c r="B30" s="107">
        <f>'Tax Invoice'!D26</f>
        <v>20</v>
      </c>
      <c r="C30" s="10" t="s">
        <v>725</v>
      </c>
      <c r="D30" s="10" t="s">
        <v>725</v>
      </c>
      <c r="E30" s="118" t="s">
        <v>23</v>
      </c>
      <c r="F30" s="135"/>
      <c r="G30" s="136"/>
      <c r="H30" s="11" t="s">
        <v>726</v>
      </c>
      <c r="I30" s="14">
        <f t="shared" si="0"/>
        <v>0.09</v>
      </c>
      <c r="J30" s="14">
        <v>0.27</v>
      </c>
      <c r="K30" s="109">
        <f t="shared" si="1"/>
        <v>1.7999999999999998</v>
      </c>
      <c r="L30" s="115"/>
    </row>
    <row r="31" spans="1:12" ht="24" customHeight="1">
      <c r="A31" s="114"/>
      <c r="B31" s="107">
        <f>'Tax Invoice'!D27</f>
        <v>50</v>
      </c>
      <c r="C31" s="10" t="s">
        <v>725</v>
      </c>
      <c r="D31" s="10" t="s">
        <v>725</v>
      </c>
      <c r="E31" s="118" t="s">
        <v>26</v>
      </c>
      <c r="F31" s="135"/>
      <c r="G31" s="136"/>
      <c r="H31" s="11" t="s">
        <v>726</v>
      </c>
      <c r="I31" s="14">
        <f t="shared" si="0"/>
        <v>0.09</v>
      </c>
      <c r="J31" s="14">
        <v>0.27</v>
      </c>
      <c r="K31" s="109">
        <f t="shared" si="1"/>
        <v>4.5</v>
      </c>
      <c r="L31" s="115"/>
    </row>
    <row r="32" spans="1:12" ht="24" customHeight="1">
      <c r="A32" s="114"/>
      <c r="B32" s="107">
        <f>'Tax Invoice'!D28</f>
        <v>50</v>
      </c>
      <c r="C32" s="10" t="s">
        <v>725</v>
      </c>
      <c r="D32" s="10" t="s">
        <v>725</v>
      </c>
      <c r="E32" s="118" t="s">
        <v>27</v>
      </c>
      <c r="F32" s="135"/>
      <c r="G32" s="136"/>
      <c r="H32" s="11" t="s">
        <v>726</v>
      </c>
      <c r="I32" s="14">
        <f t="shared" si="0"/>
        <v>0.09</v>
      </c>
      <c r="J32" s="14">
        <v>0.27</v>
      </c>
      <c r="K32" s="109">
        <f t="shared" si="1"/>
        <v>4.5</v>
      </c>
      <c r="L32" s="115"/>
    </row>
    <row r="33" spans="1:12" ht="24" customHeight="1">
      <c r="A33" s="114"/>
      <c r="B33" s="107">
        <f>'Tax Invoice'!D29</f>
        <v>20</v>
      </c>
      <c r="C33" s="10" t="s">
        <v>725</v>
      </c>
      <c r="D33" s="10" t="s">
        <v>778</v>
      </c>
      <c r="E33" s="118" t="s">
        <v>28</v>
      </c>
      <c r="F33" s="135"/>
      <c r="G33" s="136"/>
      <c r="H33" s="11" t="s">
        <v>726</v>
      </c>
      <c r="I33" s="14">
        <f t="shared" si="0"/>
        <v>9.9999999999999992E-2</v>
      </c>
      <c r="J33" s="14">
        <v>0.32</v>
      </c>
      <c r="K33" s="109">
        <f t="shared" si="1"/>
        <v>1.9999999999999998</v>
      </c>
      <c r="L33" s="115"/>
    </row>
    <row r="34" spans="1:12" ht="24" customHeight="1">
      <c r="A34" s="114"/>
      <c r="B34" s="107">
        <f>'Tax Invoice'!D30</f>
        <v>20</v>
      </c>
      <c r="C34" s="10" t="s">
        <v>725</v>
      </c>
      <c r="D34" s="10" t="s">
        <v>778</v>
      </c>
      <c r="E34" s="118" t="s">
        <v>29</v>
      </c>
      <c r="F34" s="135"/>
      <c r="G34" s="136"/>
      <c r="H34" s="11" t="s">
        <v>726</v>
      </c>
      <c r="I34" s="14">
        <f t="shared" si="0"/>
        <v>9.9999999999999992E-2</v>
      </c>
      <c r="J34" s="14">
        <v>0.32</v>
      </c>
      <c r="K34" s="109">
        <f t="shared" si="1"/>
        <v>1.9999999999999998</v>
      </c>
      <c r="L34" s="115"/>
    </row>
    <row r="35" spans="1:12" ht="24" customHeight="1">
      <c r="A35" s="114"/>
      <c r="B35" s="107">
        <f>'Tax Invoice'!D31</f>
        <v>20</v>
      </c>
      <c r="C35" s="10" t="s">
        <v>727</v>
      </c>
      <c r="D35" s="10" t="s">
        <v>727</v>
      </c>
      <c r="E35" s="118" t="s">
        <v>23</v>
      </c>
      <c r="F35" s="135"/>
      <c r="G35" s="136"/>
      <c r="H35" s="11" t="s">
        <v>728</v>
      </c>
      <c r="I35" s="14">
        <f t="shared" si="0"/>
        <v>0.13</v>
      </c>
      <c r="J35" s="14">
        <v>0.41</v>
      </c>
      <c r="K35" s="109">
        <f t="shared" si="1"/>
        <v>2.6</v>
      </c>
      <c r="L35" s="115"/>
    </row>
    <row r="36" spans="1:12" ht="24" customHeight="1">
      <c r="A36" s="114"/>
      <c r="B36" s="107">
        <f>'Tax Invoice'!D32</f>
        <v>50</v>
      </c>
      <c r="C36" s="10" t="s">
        <v>727</v>
      </c>
      <c r="D36" s="10" t="s">
        <v>727</v>
      </c>
      <c r="E36" s="118" t="s">
        <v>25</v>
      </c>
      <c r="F36" s="135"/>
      <c r="G36" s="136"/>
      <c r="H36" s="11" t="s">
        <v>728</v>
      </c>
      <c r="I36" s="14">
        <f t="shared" si="0"/>
        <v>0.13</v>
      </c>
      <c r="J36" s="14">
        <v>0.41</v>
      </c>
      <c r="K36" s="109">
        <f t="shared" si="1"/>
        <v>6.5</v>
      </c>
      <c r="L36" s="115"/>
    </row>
    <row r="37" spans="1:12" ht="24" customHeight="1">
      <c r="A37" s="114"/>
      <c r="B37" s="107">
        <f>'Tax Invoice'!D33</f>
        <v>30</v>
      </c>
      <c r="C37" s="10" t="s">
        <v>727</v>
      </c>
      <c r="D37" s="10" t="s">
        <v>727</v>
      </c>
      <c r="E37" s="118" t="s">
        <v>26</v>
      </c>
      <c r="F37" s="135"/>
      <c r="G37" s="136"/>
      <c r="H37" s="11" t="s">
        <v>728</v>
      </c>
      <c r="I37" s="14">
        <f t="shared" si="0"/>
        <v>0.13</v>
      </c>
      <c r="J37" s="14">
        <v>0.41</v>
      </c>
      <c r="K37" s="109">
        <f t="shared" si="1"/>
        <v>3.9000000000000004</v>
      </c>
      <c r="L37" s="115"/>
    </row>
    <row r="38" spans="1:12" ht="24" customHeight="1">
      <c r="A38" s="114"/>
      <c r="B38" s="107">
        <f>'Tax Invoice'!D34</f>
        <v>30</v>
      </c>
      <c r="C38" s="10" t="s">
        <v>727</v>
      </c>
      <c r="D38" s="10" t="s">
        <v>727</v>
      </c>
      <c r="E38" s="118" t="s">
        <v>27</v>
      </c>
      <c r="F38" s="135"/>
      <c r="G38" s="136"/>
      <c r="H38" s="11" t="s">
        <v>728</v>
      </c>
      <c r="I38" s="14">
        <f t="shared" si="0"/>
        <v>0.13</v>
      </c>
      <c r="J38" s="14">
        <v>0.41</v>
      </c>
      <c r="K38" s="109">
        <f t="shared" si="1"/>
        <v>3.9000000000000004</v>
      </c>
      <c r="L38" s="115"/>
    </row>
    <row r="39" spans="1:12" ht="36" customHeight="1">
      <c r="A39" s="114"/>
      <c r="B39" s="107">
        <f>'Tax Invoice'!D35</f>
        <v>20</v>
      </c>
      <c r="C39" s="10" t="s">
        <v>729</v>
      </c>
      <c r="D39" s="10" t="s">
        <v>779</v>
      </c>
      <c r="E39" s="118" t="s">
        <v>572</v>
      </c>
      <c r="F39" s="135"/>
      <c r="G39" s="136"/>
      <c r="H39" s="11" t="s">
        <v>730</v>
      </c>
      <c r="I39" s="14">
        <f t="shared" si="0"/>
        <v>0.18000000000000002</v>
      </c>
      <c r="J39" s="14">
        <v>0.57999999999999996</v>
      </c>
      <c r="K39" s="109">
        <f t="shared" si="1"/>
        <v>3.6000000000000005</v>
      </c>
      <c r="L39" s="115"/>
    </row>
    <row r="40" spans="1:12" ht="36" customHeight="1">
      <c r="A40" s="114"/>
      <c r="B40" s="107">
        <f>'Tax Invoice'!D36</f>
        <v>20</v>
      </c>
      <c r="C40" s="10" t="s">
        <v>729</v>
      </c>
      <c r="D40" s="10" t="s">
        <v>780</v>
      </c>
      <c r="E40" s="118" t="s">
        <v>731</v>
      </c>
      <c r="F40" s="135"/>
      <c r="G40" s="136"/>
      <c r="H40" s="11" t="s">
        <v>730</v>
      </c>
      <c r="I40" s="14">
        <f t="shared" si="0"/>
        <v>0.18000000000000002</v>
      </c>
      <c r="J40" s="14">
        <v>0.57999999999999996</v>
      </c>
      <c r="K40" s="109">
        <f t="shared" si="1"/>
        <v>3.6000000000000005</v>
      </c>
      <c r="L40" s="115"/>
    </row>
    <row r="41" spans="1:12" ht="36" customHeight="1">
      <c r="A41" s="114"/>
      <c r="B41" s="107">
        <f>'Tax Invoice'!D37</f>
        <v>20</v>
      </c>
      <c r="C41" s="10" t="s">
        <v>729</v>
      </c>
      <c r="D41" s="10" t="s">
        <v>781</v>
      </c>
      <c r="E41" s="118" t="s">
        <v>732</v>
      </c>
      <c r="F41" s="135"/>
      <c r="G41" s="136"/>
      <c r="H41" s="11" t="s">
        <v>730</v>
      </c>
      <c r="I41" s="14">
        <f t="shared" si="0"/>
        <v>0.18000000000000002</v>
      </c>
      <c r="J41" s="14">
        <v>0.57999999999999996</v>
      </c>
      <c r="K41" s="109">
        <f t="shared" si="1"/>
        <v>3.6000000000000005</v>
      </c>
      <c r="L41" s="115"/>
    </row>
    <row r="42" spans="1:12" ht="48" customHeight="1">
      <c r="A42" s="114"/>
      <c r="B42" s="107">
        <f>'Tax Invoice'!D38</f>
        <v>20</v>
      </c>
      <c r="C42" s="10" t="s">
        <v>733</v>
      </c>
      <c r="D42" s="10" t="s">
        <v>733</v>
      </c>
      <c r="E42" s="118"/>
      <c r="F42" s="135"/>
      <c r="G42" s="136"/>
      <c r="H42" s="11" t="s">
        <v>734</v>
      </c>
      <c r="I42" s="14">
        <f t="shared" si="0"/>
        <v>0.18000000000000002</v>
      </c>
      <c r="J42" s="14">
        <v>0.57999999999999996</v>
      </c>
      <c r="K42" s="109">
        <f t="shared" si="1"/>
        <v>3.6000000000000005</v>
      </c>
      <c r="L42" s="115"/>
    </row>
    <row r="43" spans="1:12" ht="48" customHeight="1">
      <c r="A43" s="114"/>
      <c r="B43" s="107">
        <f>'Tax Invoice'!D39</f>
        <v>20</v>
      </c>
      <c r="C43" s="10" t="s">
        <v>735</v>
      </c>
      <c r="D43" s="10" t="s">
        <v>735</v>
      </c>
      <c r="E43" s="118"/>
      <c r="F43" s="135"/>
      <c r="G43" s="136"/>
      <c r="H43" s="11" t="s">
        <v>736</v>
      </c>
      <c r="I43" s="14">
        <f t="shared" si="0"/>
        <v>0.18000000000000002</v>
      </c>
      <c r="J43" s="14">
        <v>0.57999999999999996</v>
      </c>
      <c r="K43" s="109">
        <f t="shared" si="1"/>
        <v>3.6000000000000005</v>
      </c>
      <c r="L43" s="115"/>
    </row>
    <row r="44" spans="1:12" ht="48" customHeight="1">
      <c r="A44" s="114"/>
      <c r="B44" s="107">
        <f>'Tax Invoice'!D40</f>
        <v>20</v>
      </c>
      <c r="C44" s="10" t="s">
        <v>737</v>
      </c>
      <c r="D44" s="10" t="s">
        <v>737</v>
      </c>
      <c r="E44" s="118"/>
      <c r="F44" s="135"/>
      <c r="G44" s="136"/>
      <c r="H44" s="11" t="s">
        <v>738</v>
      </c>
      <c r="I44" s="14">
        <f t="shared" si="0"/>
        <v>0.18000000000000002</v>
      </c>
      <c r="J44" s="14">
        <v>0.57999999999999996</v>
      </c>
      <c r="K44" s="109">
        <f t="shared" si="1"/>
        <v>3.6000000000000005</v>
      </c>
      <c r="L44" s="115"/>
    </row>
    <row r="45" spans="1:12" ht="36" customHeight="1">
      <c r="A45" s="114"/>
      <c r="B45" s="107">
        <f>'Tax Invoice'!D41</f>
        <v>5</v>
      </c>
      <c r="C45" s="10" t="s">
        <v>739</v>
      </c>
      <c r="D45" s="10" t="s">
        <v>782</v>
      </c>
      <c r="E45" s="118" t="s">
        <v>731</v>
      </c>
      <c r="F45" s="135" t="s">
        <v>272</v>
      </c>
      <c r="G45" s="136"/>
      <c r="H45" s="11" t="s">
        <v>740</v>
      </c>
      <c r="I45" s="14">
        <f t="shared" si="0"/>
        <v>0.28000000000000003</v>
      </c>
      <c r="J45" s="14">
        <v>0.92</v>
      </c>
      <c r="K45" s="109">
        <f t="shared" si="1"/>
        <v>1.4000000000000001</v>
      </c>
      <c r="L45" s="115"/>
    </row>
    <row r="46" spans="1:12" ht="48" customHeight="1">
      <c r="A46" s="114"/>
      <c r="B46" s="107">
        <f>'Tax Invoice'!D42</f>
        <v>5</v>
      </c>
      <c r="C46" s="10" t="s">
        <v>741</v>
      </c>
      <c r="D46" s="10" t="s">
        <v>741</v>
      </c>
      <c r="E46" s="118" t="s">
        <v>272</v>
      </c>
      <c r="F46" s="135"/>
      <c r="G46" s="136"/>
      <c r="H46" s="11" t="s">
        <v>742</v>
      </c>
      <c r="I46" s="14">
        <f t="shared" si="0"/>
        <v>0.28000000000000003</v>
      </c>
      <c r="J46" s="14">
        <v>0.92</v>
      </c>
      <c r="K46" s="109">
        <f t="shared" si="1"/>
        <v>1.4000000000000001</v>
      </c>
      <c r="L46" s="115"/>
    </row>
    <row r="47" spans="1:12" ht="60" customHeight="1">
      <c r="A47" s="114"/>
      <c r="B47" s="107">
        <f>'Tax Invoice'!D43</f>
        <v>10</v>
      </c>
      <c r="C47" s="10" t="s">
        <v>743</v>
      </c>
      <c r="D47" s="10" t="s">
        <v>743</v>
      </c>
      <c r="E47" s="118" t="s">
        <v>744</v>
      </c>
      <c r="F47" s="135"/>
      <c r="G47" s="136"/>
      <c r="H47" s="11" t="s">
        <v>745</v>
      </c>
      <c r="I47" s="14">
        <f t="shared" si="0"/>
        <v>0.41000000000000003</v>
      </c>
      <c r="J47" s="14">
        <v>1.35</v>
      </c>
      <c r="K47" s="109">
        <f t="shared" si="1"/>
        <v>4.1000000000000005</v>
      </c>
      <c r="L47" s="115"/>
    </row>
    <row r="48" spans="1:12" ht="60" customHeight="1">
      <c r="A48" s="114"/>
      <c r="B48" s="107">
        <f>'Tax Invoice'!D44</f>
        <v>10</v>
      </c>
      <c r="C48" s="10" t="s">
        <v>746</v>
      </c>
      <c r="D48" s="10" t="s">
        <v>746</v>
      </c>
      <c r="E48" s="118" t="s">
        <v>272</v>
      </c>
      <c r="F48" s="135"/>
      <c r="G48" s="136"/>
      <c r="H48" s="11" t="s">
        <v>747</v>
      </c>
      <c r="I48" s="14">
        <f t="shared" si="0"/>
        <v>0.41000000000000003</v>
      </c>
      <c r="J48" s="14">
        <v>1.35</v>
      </c>
      <c r="K48" s="109">
        <f t="shared" si="1"/>
        <v>4.1000000000000005</v>
      </c>
      <c r="L48" s="115"/>
    </row>
    <row r="49" spans="1:12" ht="60" customHeight="1">
      <c r="A49" s="114"/>
      <c r="B49" s="107">
        <f>'Tax Invoice'!D45</f>
        <v>10</v>
      </c>
      <c r="C49" s="10" t="s">
        <v>748</v>
      </c>
      <c r="D49" s="10" t="s">
        <v>748</v>
      </c>
      <c r="E49" s="118" t="s">
        <v>272</v>
      </c>
      <c r="F49" s="135"/>
      <c r="G49" s="136"/>
      <c r="H49" s="11" t="s">
        <v>749</v>
      </c>
      <c r="I49" s="14">
        <f t="shared" si="0"/>
        <v>0.41000000000000003</v>
      </c>
      <c r="J49" s="14">
        <v>1.35</v>
      </c>
      <c r="K49" s="109">
        <f t="shared" si="1"/>
        <v>4.1000000000000005</v>
      </c>
      <c r="L49" s="115"/>
    </row>
    <row r="50" spans="1:12" ht="12.75" customHeight="1">
      <c r="A50" s="114"/>
      <c r="B50" s="107">
        <f>'Tax Invoice'!D46</f>
        <v>100</v>
      </c>
      <c r="C50" s="10" t="s">
        <v>656</v>
      </c>
      <c r="D50" s="10" t="s">
        <v>656</v>
      </c>
      <c r="E50" s="118" t="s">
        <v>26</v>
      </c>
      <c r="F50" s="135"/>
      <c r="G50" s="136"/>
      <c r="H50" s="11" t="s">
        <v>658</v>
      </c>
      <c r="I50" s="14">
        <f t="shared" si="0"/>
        <v>0.09</v>
      </c>
      <c r="J50" s="14">
        <v>0.28999999999999998</v>
      </c>
      <c r="K50" s="109">
        <f t="shared" si="1"/>
        <v>9</v>
      </c>
      <c r="L50" s="115"/>
    </row>
    <row r="51" spans="1:12" ht="12.75" customHeight="1">
      <c r="A51" s="114"/>
      <c r="B51" s="107">
        <f>'Tax Invoice'!D47</f>
        <v>30</v>
      </c>
      <c r="C51" s="10" t="s">
        <v>656</v>
      </c>
      <c r="D51" s="10" t="s">
        <v>656</v>
      </c>
      <c r="E51" s="118" t="s">
        <v>28</v>
      </c>
      <c r="F51" s="135"/>
      <c r="G51" s="136"/>
      <c r="H51" s="11" t="s">
        <v>658</v>
      </c>
      <c r="I51" s="14">
        <f t="shared" si="0"/>
        <v>0.09</v>
      </c>
      <c r="J51" s="14">
        <v>0.28999999999999998</v>
      </c>
      <c r="K51" s="109">
        <f t="shared" si="1"/>
        <v>2.6999999999999997</v>
      </c>
      <c r="L51" s="115"/>
    </row>
    <row r="52" spans="1:12" ht="12.75" customHeight="1">
      <c r="A52" s="114"/>
      <c r="B52" s="107">
        <f>'Tax Invoice'!D48</f>
        <v>30</v>
      </c>
      <c r="C52" s="10" t="s">
        <v>656</v>
      </c>
      <c r="D52" s="10" t="s">
        <v>656</v>
      </c>
      <c r="E52" s="118" t="s">
        <v>29</v>
      </c>
      <c r="F52" s="135"/>
      <c r="G52" s="136"/>
      <c r="H52" s="11" t="s">
        <v>658</v>
      </c>
      <c r="I52" s="14">
        <f t="shared" si="0"/>
        <v>0.09</v>
      </c>
      <c r="J52" s="14">
        <v>0.28999999999999998</v>
      </c>
      <c r="K52" s="109">
        <f t="shared" si="1"/>
        <v>2.6999999999999997</v>
      </c>
      <c r="L52" s="115"/>
    </row>
    <row r="53" spans="1:12" ht="24" customHeight="1">
      <c r="A53" s="114"/>
      <c r="B53" s="107">
        <f>'Tax Invoice'!D49</f>
        <v>10</v>
      </c>
      <c r="C53" s="10" t="s">
        <v>750</v>
      </c>
      <c r="D53" s="10" t="s">
        <v>750</v>
      </c>
      <c r="E53" s="118" t="s">
        <v>25</v>
      </c>
      <c r="F53" s="135" t="s">
        <v>272</v>
      </c>
      <c r="G53" s="136"/>
      <c r="H53" s="11" t="s">
        <v>751</v>
      </c>
      <c r="I53" s="14">
        <f t="shared" si="0"/>
        <v>0.3</v>
      </c>
      <c r="J53" s="14">
        <v>1</v>
      </c>
      <c r="K53" s="109">
        <f t="shared" si="1"/>
        <v>3</v>
      </c>
      <c r="L53" s="115"/>
    </row>
    <row r="54" spans="1:12" ht="24" customHeight="1">
      <c r="A54" s="114"/>
      <c r="B54" s="107">
        <f>'Tax Invoice'!D50</f>
        <v>10</v>
      </c>
      <c r="C54" s="10" t="s">
        <v>750</v>
      </c>
      <c r="D54" s="10" t="s">
        <v>750</v>
      </c>
      <c r="E54" s="118" t="s">
        <v>26</v>
      </c>
      <c r="F54" s="135" t="s">
        <v>272</v>
      </c>
      <c r="G54" s="136"/>
      <c r="H54" s="11" t="s">
        <v>751</v>
      </c>
      <c r="I54" s="14">
        <f t="shared" ref="I54:I85" si="2">ROUNDUP(J54*$N$1,2)</f>
        <v>0.3</v>
      </c>
      <c r="J54" s="14">
        <v>1</v>
      </c>
      <c r="K54" s="109">
        <f t="shared" ref="K54:K85" si="3">I54*B54</f>
        <v>3</v>
      </c>
      <c r="L54" s="115"/>
    </row>
    <row r="55" spans="1:12" ht="36" customHeight="1">
      <c r="A55" s="114"/>
      <c r="B55" s="107">
        <f>'Tax Invoice'!D51</f>
        <v>1</v>
      </c>
      <c r="C55" s="10" t="s">
        <v>752</v>
      </c>
      <c r="D55" s="10" t="s">
        <v>752</v>
      </c>
      <c r="E55" s="118" t="s">
        <v>25</v>
      </c>
      <c r="F55" s="135" t="s">
        <v>107</v>
      </c>
      <c r="G55" s="136"/>
      <c r="H55" s="11" t="s">
        <v>784</v>
      </c>
      <c r="I55" s="14">
        <f t="shared" si="2"/>
        <v>0.75</v>
      </c>
      <c r="J55" s="14">
        <v>2.5</v>
      </c>
      <c r="K55" s="109">
        <f t="shared" si="3"/>
        <v>0.75</v>
      </c>
      <c r="L55" s="115"/>
    </row>
    <row r="56" spans="1:12" ht="36" customHeight="1">
      <c r="A56" s="114"/>
      <c r="B56" s="107">
        <f>'Tax Invoice'!D52</f>
        <v>1</v>
      </c>
      <c r="C56" s="10" t="s">
        <v>752</v>
      </c>
      <c r="D56" s="10" t="s">
        <v>752</v>
      </c>
      <c r="E56" s="118" t="s">
        <v>25</v>
      </c>
      <c r="F56" s="135" t="s">
        <v>263</v>
      </c>
      <c r="G56" s="136"/>
      <c r="H56" s="11" t="s">
        <v>784</v>
      </c>
      <c r="I56" s="14">
        <f t="shared" si="2"/>
        <v>0.75</v>
      </c>
      <c r="J56" s="14">
        <v>2.5</v>
      </c>
      <c r="K56" s="109">
        <f t="shared" si="3"/>
        <v>0.75</v>
      </c>
      <c r="L56" s="115"/>
    </row>
    <row r="57" spans="1:12" ht="48" customHeight="1">
      <c r="A57" s="114"/>
      <c r="B57" s="107">
        <f>'Tax Invoice'!D53</f>
        <v>1</v>
      </c>
      <c r="C57" s="10" t="s">
        <v>753</v>
      </c>
      <c r="D57" s="10" t="s">
        <v>753</v>
      </c>
      <c r="E57" s="118" t="s">
        <v>25</v>
      </c>
      <c r="F57" s="135" t="s">
        <v>107</v>
      </c>
      <c r="G57" s="136"/>
      <c r="H57" s="11" t="s">
        <v>785</v>
      </c>
      <c r="I57" s="14">
        <f t="shared" si="2"/>
        <v>1.04</v>
      </c>
      <c r="J57" s="14">
        <v>3.46</v>
      </c>
      <c r="K57" s="109">
        <f t="shared" si="3"/>
        <v>1.04</v>
      </c>
      <c r="L57" s="115"/>
    </row>
    <row r="58" spans="1:12" ht="48" customHeight="1">
      <c r="A58" s="114"/>
      <c r="B58" s="107">
        <f>'Tax Invoice'!D54</f>
        <v>1</v>
      </c>
      <c r="C58" s="10" t="s">
        <v>753</v>
      </c>
      <c r="D58" s="10" t="s">
        <v>753</v>
      </c>
      <c r="E58" s="118" t="s">
        <v>25</v>
      </c>
      <c r="F58" s="135" t="s">
        <v>214</v>
      </c>
      <c r="G58" s="136"/>
      <c r="H58" s="11" t="s">
        <v>785</v>
      </c>
      <c r="I58" s="14">
        <f t="shared" si="2"/>
        <v>1.04</v>
      </c>
      <c r="J58" s="14">
        <v>3.46</v>
      </c>
      <c r="K58" s="109">
        <f t="shared" si="3"/>
        <v>1.04</v>
      </c>
      <c r="L58" s="115"/>
    </row>
    <row r="59" spans="1:12" ht="36" customHeight="1">
      <c r="A59" s="114"/>
      <c r="B59" s="107">
        <f>'Tax Invoice'!D55</f>
        <v>1</v>
      </c>
      <c r="C59" s="10" t="s">
        <v>754</v>
      </c>
      <c r="D59" s="10" t="s">
        <v>754</v>
      </c>
      <c r="E59" s="118" t="s">
        <v>107</v>
      </c>
      <c r="F59" s="135"/>
      <c r="G59" s="136"/>
      <c r="H59" s="11" t="s">
        <v>786</v>
      </c>
      <c r="I59" s="14">
        <f t="shared" si="2"/>
        <v>0.91</v>
      </c>
      <c r="J59" s="14">
        <v>3.03</v>
      </c>
      <c r="K59" s="109">
        <f t="shared" si="3"/>
        <v>0.91</v>
      </c>
      <c r="L59" s="115"/>
    </row>
    <row r="60" spans="1:12" ht="36" customHeight="1">
      <c r="A60" s="114"/>
      <c r="B60" s="107">
        <f>'Tax Invoice'!D56</f>
        <v>1</v>
      </c>
      <c r="C60" s="10" t="s">
        <v>754</v>
      </c>
      <c r="D60" s="10" t="s">
        <v>754</v>
      </c>
      <c r="E60" s="118" t="s">
        <v>265</v>
      </c>
      <c r="F60" s="135"/>
      <c r="G60" s="136"/>
      <c r="H60" s="11" t="s">
        <v>786</v>
      </c>
      <c r="I60" s="14">
        <f t="shared" si="2"/>
        <v>0.91</v>
      </c>
      <c r="J60" s="14">
        <v>3.03</v>
      </c>
      <c r="K60" s="109">
        <f t="shared" si="3"/>
        <v>0.91</v>
      </c>
      <c r="L60" s="115"/>
    </row>
    <row r="61" spans="1:12" ht="24" customHeight="1">
      <c r="A61" s="114"/>
      <c r="B61" s="107">
        <f>'Tax Invoice'!D57</f>
        <v>40</v>
      </c>
      <c r="C61" s="10" t="s">
        <v>116</v>
      </c>
      <c r="D61" s="10" t="s">
        <v>116</v>
      </c>
      <c r="E61" s="118"/>
      <c r="F61" s="135"/>
      <c r="G61" s="136"/>
      <c r="H61" s="11" t="s">
        <v>755</v>
      </c>
      <c r="I61" s="14">
        <f t="shared" si="2"/>
        <v>9.9999999999999992E-2</v>
      </c>
      <c r="J61" s="14">
        <v>0.32</v>
      </c>
      <c r="K61" s="109">
        <f t="shared" si="3"/>
        <v>3.9999999999999996</v>
      </c>
      <c r="L61" s="115"/>
    </row>
    <row r="62" spans="1:12" ht="24" customHeight="1">
      <c r="A62" s="114"/>
      <c r="B62" s="107">
        <f>'Tax Invoice'!D58</f>
        <v>10</v>
      </c>
      <c r="C62" s="10" t="s">
        <v>625</v>
      </c>
      <c r="D62" s="10" t="s">
        <v>625</v>
      </c>
      <c r="E62" s="118" t="s">
        <v>273</v>
      </c>
      <c r="F62" s="135"/>
      <c r="G62" s="136"/>
      <c r="H62" s="11" t="s">
        <v>756</v>
      </c>
      <c r="I62" s="14">
        <f t="shared" si="2"/>
        <v>0.2</v>
      </c>
      <c r="J62" s="14">
        <v>0.66</v>
      </c>
      <c r="K62" s="109">
        <f t="shared" si="3"/>
        <v>2</v>
      </c>
      <c r="L62" s="115"/>
    </row>
    <row r="63" spans="1:12" ht="24" customHeight="1">
      <c r="A63" s="114"/>
      <c r="B63" s="107">
        <f>'Tax Invoice'!D59</f>
        <v>10</v>
      </c>
      <c r="C63" s="10" t="s">
        <v>625</v>
      </c>
      <c r="D63" s="10" t="s">
        <v>625</v>
      </c>
      <c r="E63" s="118" t="s">
        <v>673</v>
      </c>
      <c r="F63" s="135"/>
      <c r="G63" s="136"/>
      <c r="H63" s="11" t="s">
        <v>756</v>
      </c>
      <c r="I63" s="14">
        <f t="shared" si="2"/>
        <v>0.2</v>
      </c>
      <c r="J63" s="14">
        <v>0.66</v>
      </c>
      <c r="K63" s="109">
        <f t="shared" si="3"/>
        <v>2</v>
      </c>
      <c r="L63" s="115"/>
    </row>
    <row r="64" spans="1:12" ht="24" customHeight="1">
      <c r="A64" s="114"/>
      <c r="B64" s="107">
        <f>'Tax Invoice'!D60</f>
        <v>10</v>
      </c>
      <c r="C64" s="10" t="s">
        <v>625</v>
      </c>
      <c r="D64" s="10" t="s">
        <v>625</v>
      </c>
      <c r="E64" s="118" t="s">
        <v>271</v>
      </c>
      <c r="F64" s="135"/>
      <c r="G64" s="136"/>
      <c r="H64" s="11" t="s">
        <v>756</v>
      </c>
      <c r="I64" s="14">
        <f t="shared" si="2"/>
        <v>0.2</v>
      </c>
      <c r="J64" s="14">
        <v>0.66</v>
      </c>
      <c r="K64" s="109">
        <f t="shared" si="3"/>
        <v>2</v>
      </c>
      <c r="L64" s="115"/>
    </row>
    <row r="65" spans="1:12" ht="24" customHeight="1">
      <c r="A65" s="114"/>
      <c r="B65" s="107">
        <f>'Tax Invoice'!D61</f>
        <v>20</v>
      </c>
      <c r="C65" s="10" t="s">
        <v>625</v>
      </c>
      <c r="D65" s="10" t="s">
        <v>625</v>
      </c>
      <c r="E65" s="118" t="s">
        <v>272</v>
      </c>
      <c r="F65" s="135"/>
      <c r="G65" s="136"/>
      <c r="H65" s="11" t="s">
        <v>756</v>
      </c>
      <c r="I65" s="14">
        <f t="shared" si="2"/>
        <v>0.2</v>
      </c>
      <c r="J65" s="14">
        <v>0.66</v>
      </c>
      <c r="K65" s="109">
        <f t="shared" si="3"/>
        <v>4</v>
      </c>
      <c r="L65" s="115"/>
    </row>
    <row r="66" spans="1:12" ht="24" customHeight="1">
      <c r="A66" s="114"/>
      <c r="B66" s="107">
        <f>'Tax Invoice'!D62</f>
        <v>20</v>
      </c>
      <c r="C66" s="10" t="s">
        <v>122</v>
      </c>
      <c r="D66" s="10" t="s">
        <v>122</v>
      </c>
      <c r="E66" s="118" t="s">
        <v>239</v>
      </c>
      <c r="F66" s="135"/>
      <c r="G66" s="136"/>
      <c r="H66" s="11" t="s">
        <v>757</v>
      </c>
      <c r="I66" s="14">
        <f t="shared" si="2"/>
        <v>0.3</v>
      </c>
      <c r="J66" s="14">
        <v>1</v>
      </c>
      <c r="K66" s="109">
        <f t="shared" si="3"/>
        <v>6</v>
      </c>
      <c r="L66" s="115"/>
    </row>
    <row r="67" spans="1:12" ht="24" customHeight="1">
      <c r="A67" s="114"/>
      <c r="B67" s="107">
        <f>'Tax Invoice'!D63</f>
        <v>10</v>
      </c>
      <c r="C67" s="10" t="s">
        <v>122</v>
      </c>
      <c r="D67" s="10" t="s">
        <v>122</v>
      </c>
      <c r="E67" s="118" t="s">
        <v>348</v>
      </c>
      <c r="F67" s="135"/>
      <c r="G67" s="136"/>
      <c r="H67" s="11" t="s">
        <v>757</v>
      </c>
      <c r="I67" s="14">
        <f t="shared" si="2"/>
        <v>0.3</v>
      </c>
      <c r="J67" s="14">
        <v>1</v>
      </c>
      <c r="K67" s="109">
        <f t="shared" si="3"/>
        <v>3</v>
      </c>
      <c r="L67" s="115"/>
    </row>
    <row r="68" spans="1:12" ht="24" customHeight="1">
      <c r="A68" s="114"/>
      <c r="B68" s="107">
        <f>'Tax Invoice'!D64</f>
        <v>10</v>
      </c>
      <c r="C68" s="10" t="s">
        <v>122</v>
      </c>
      <c r="D68" s="10" t="s">
        <v>122</v>
      </c>
      <c r="E68" s="118" t="s">
        <v>758</v>
      </c>
      <c r="F68" s="135"/>
      <c r="G68" s="136"/>
      <c r="H68" s="11" t="s">
        <v>757</v>
      </c>
      <c r="I68" s="14">
        <f t="shared" si="2"/>
        <v>0.3</v>
      </c>
      <c r="J68" s="14">
        <v>1</v>
      </c>
      <c r="K68" s="109">
        <f t="shared" si="3"/>
        <v>3</v>
      </c>
      <c r="L68" s="115"/>
    </row>
    <row r="69" spans="1:12" ht="24" customHeight="1">
      <c r="A69" s="114"/>
      <c r="B69" s="107">
        <f>'Tax Invoice'!D65</f>
        <v>10</v>
      </c>
      <c r="C69" s="10" t="s">
        <v>122</v>
      </c>
      <c r="D69" s="10" t="s">
        <v>122</v>
      </c>
      <c r="E69" s="118" t="s">
        <v>759</v>
      </c>
      <c r="F69" s="135"/>
      <c r="G69" s="136"/>
      <c r="H69" s="11" t="s">
        <v>757</v>
      </c>
      <c r="I69" s="14">
        <f t="shared" si="2"/>
        <v>0.3</v>
      </c>
      <c r="J69" s="14">
        <v>1</v>
      </c>
      <c r="K69" s="109">
        <f t="shared" si="3"/>
        <v>3</v>
      </c>
      <c r="L69" s="115"/>
    </row>
    <row r="70" spans="1:12" ht="24" customHeight="1">
      <c r="A70" s="114"/>
      <c r="B70" s="107">
        <f>'Tax Invoice'!D66</f>
        <v>10</v>
      </c>
      <c r="C70" s="10" t="s">
        <v>122</v>
      </c>
      <c r="D70" s="10" t="s">
        <v>122</v>
      </c>
      <c r="E70" s="118" t="s">
        <v>760</v>
      </c>
      <c r="F70" s="135"/>
      <c r="G70" s="136"/>
      <c r="H70" s="11" t="s">
        <v>757</v>
      </c>
      <c r="I70" s="14">
        <f t="shared" si="2"/>
        <v>0.3</v>
      </c>
      <c r="J70" s="14">
        <v>1</v>
      </c>
      <c r="K70" s="109">
        <f t="shared" si="3"/>
        <v>3</v>
      </c>
      <c r="L70" s="115"/>
    </row>
    <row r="71" spans="1:12" ht="24" customHeight="1">
      <c r="A71" s="114"/>
      <c r="B71" s="107">
        <f>'Tax Invoice'!D67</f>
        <v>20</v>
      </c>
      <c r="C71" s="10" t="s">
        <v>761</v>
      </c>
      <c r="D71" s="10" t="s">
        <v>761</v>
      </c>
      <c r="E71" s="118" t="s">
        <v>239</v>
      </c>
      <c r="F71" s="135"/>
      <c r="G71" s="136"/>
      <c r="H71" s="11" t="s">
        <v>762</v>
      </c>
      <c r="I71" s="14">
        <f t="shared" si="2"/>
        <v>0.3</v>
      </c>
      <c r="J71" s="14">
        <v>1</v>
      </c>
      <c r="K71" s="109">
        <f t="shared" si="3"/>
        <v>6</v>
      </c>
      <c r="L71" s="115"/>
    </row>
    <row r="72" spans="1:12" ht="24" customHeight="1">
      <c r="A72" s="114"/>
      <c r="B72" s="107">
        <f>'Tax Invoice'!D68</f>
        <v>20</v>
      </c>
      <c r="C72" s="10" t="s">
        <v>763</v>
      </c>
      <c r="D72" s="10" t="s">
        <v>763</v>
      </c>
      <c r="E72" s="118" t="s">
        <v>239</v>
      </c>
      <c r="F72" s="135"/>
      <c r="G72" s="136"/>
      <c r="H72" s="11" t="s">
        <v>764</v>
      </c>
      <c r="I72" s="14">
        <f t="shared" si="2"/>
        <v>0.48</v>
      </c>
      <c r="J72" s="14">
        <v>1.6</v>
      </c>
      <c r="K72" s="109">
        <f t="shared" si="3"/>
        <v>9.6</v>
      </c>
      <c r="L72" s="115"/>
    </row>
    <row r="73" spans="1:12" ht="24" customHeight="1">
      <c r="A73" s="114"/>
      <c r="B73" s="107">
        <f>'Tax Invoice'!D69</f>
        <v>10</v>
      </c>
      <c r="C73" s="10" t="s">
        <v>763</v>
      </c>
      <c r="D73" s="10" t="s">
        <v>763</v>
      </c>
      <c r="E73" s="118" t="s">
        <v>348</v>
      </c>
      <c r="F73" s="135"/>
      <c r="G73" s="136"/>
      <c r="H73" s="11" t="s">
        <v>764</v>
      </c>
      <c r="I73" s="14">
        <f t="shared" si="2"/>
        <v>0.48</v>
      </c>
      <c r="J73" s="14">
        <v>1.6</v>
      </c>
      <c r="K73" s="109">
        <f t="shared" si="3"/>
        <v>4.8</v>
      </c>
      <c r="L73" s="115"/>
    </row>
    <row r="74" spans="1:12" ht="24" customHeight="1">
      <c r="A74" s="114"/>
      <c r="B74" s="107">
        <f>'Tax Invoice'!D70</f>
        <v>10</v>
      </c>
      <c r="C74" s="10" t="s">
        <v>763</v>
      </c>
      <c r="D74" s="10" t="s">
        <v>763</v>
      </c>
      <c r="E74" s="118" t="s">
        <v>528</v>
      </c>
      <c r="F74" s="135"/>
      <c r="G74" s="136"/>
      <c r="H74" s="11" t="s">
        <v>764</v>
      </c>
      <c r="I74" s="14">
        <f t="shared" si="2"/>
        <v>0.48</v>
      </c>
      <c r="J74" s="14">
        <v>1.6</v>
      </c>
      <c r="K74" s="109">
        <f t="shared" si="3"/>
        <v>4.8</v>
      </c>
      <c r="L74" s="115"/>
    </row>
    <row r="75" spans="1:12" ht="24" customHeight="1">
      <c r="A75" s="114"/>
      <c r="B75" s="107">
        <f>'Tax Invoice'!D71</f>
        <v>10</v>
      </c>
      <c r="C75" s="10" t="s">
        <v>763</v>
      </c>
      <c r="D75" s="10" t="s">
        <v>763</v>
      </c>
      <c r="E75" s="118" t="s">
        <v>760</v>
      </c>
      <c r="F75" s="135"/>
      <c r="G75" s="136"/>
      <c r="H75" s="11" t="s">
        <v>764</v>
      </c>
      <c r="I75" s="14">
        <f t="shared" si="2"/>
        <v>0.48</v>
      </c>
      <c r="J75" s="14">
        <v>1.6</v>
      </c>
      <c r="K75" s="109">
        <f t="shared" si="3"/>
        <v>4.8</v>
      </c>
      <c r="L75" s="115"/>
    </row>
    <row r="76" spans="1:12" ht="24" customHeight="1">
      <c r="A76" s="114"/>
      <c r="B76" s="107">
        <f>'Tax Invoice'!D72</f>
        <v>10</v>
      </c>
      <c r="C76" s="10" t="s">
        <v>65</v>
      </c>
      <c r="D76" s="10" t="s">
        <v>65</v>
      </c>
      <c r="E76" s="118" t="s">
        <v>25</v>
      </c>
      <c r="F76" s="135"/>
      <c r="G76" s="136"/>
      <c r="H76" s="11" t="s">
        <v>765</v>
      </c>
      <c r="I76" s="14">
        <f t="shared" si="2"/>
        <v>0.82000000000000006</v>
      </c>
      <c r="J76" s="14">
        <v>2.71</v>
      </c>
      <c r="K76" s="109">
        <f t="shared" si="3"/>
        <v>8.2000000000000011</v>
      </c>
      <c r="L76" s="115"/>
    </row>
    <row r="77" spans="1:12" ht="24" customHeight="1">
      <c r="A77" s="114"/>
      <c r="B77" s="107">
        <f>'Tax Invoice'!D73</f>
        <v>20</v>
      </c>
      <c r="C77" s="10" t="s">
        <v>65</v>
      </c>
      <c r="D77" s="10" t="s">
        <v>65</v>
      </c>
      <c r="E77" s="118" t="s">
        <v>67</v>
      </c>
      <c r="F77" s="135"/>
      <c r="G77" s="136"/>
      <c r="H77" s="11" t="s">
        <v>765</v>
      </c>
      <c r="I77" s="14">
        <f t="shared" si="2"/>
        <v>0.82000000000000006</v>
      </c>
      <c r="J77" s="14">
        <v>2.71</v>
      </c>
      <c r="K77" s="109">
        <f t="shared" si="3"/>
        <v>16.400000000000002</v>
      </c>
      <c r="L77" s="115"/>
    </row>
    <row r="78" spans="1:12" ht="24" customHeight="1">
      <c r="A78" s="114"/>
      <c r="B78" s="107">
        <f>'Tax Invoice'!D74</f>
        <v>20</v>
      </c>
      <c r="C78" s="10" t="s">
        <v>65</v>
      </c>
      <c r="D78" s="10" t="s">
        <v>65</v>
      </c>
      <c r="E78" s="118" t="s">
        <v>26</v>
      </c>
      <c r="F78" s="135"/>
      <c r="G78" s="136"/>
      <c r="H78" s="11" t="s">
        <v>765</v>
      </c>
      <c r="I78" s="14">
        <f t="shared" si="2"/>
        <v>0.82000000000000006</v>
      </c>
      <c r="J78" s="14">
        <v>2.71</v>
      </c>
      <c r="K78" s="109">
        <f t="shared" si="3"/>
        <v>16.400000000000002</v>
      </c>
      <c r="L78" s="115"/>
    </row>
    <row r="79" spans="1:12" ht="24" customHeight="1">
      <c r="A79" s="114"/>
      <c r="B79" s="107">
        <f>'Tax Invoice'!D75</f>
        <v>15</v>
      </c>
      <c r="C79" s="10" t="s">
        <v>65</v>
      </c>
      <c r="D79" s="10" t="s">
        <v>65</v>
      </c>
      <c r="E79" s="118" t="s">
        <v>27</v>
      </c>
      <c r="F79" s="135"/>
      <c r="G79" s="136"/>
      <c r="H79" s="11" t="s">
        <v>765</v>
      </c>
      <c r="I79" s="14">
        <f t="shared" si="2"/>
        <v>0.82000000000000006</v>
      </c>
      <c r="J79" s="14">
        <v>2.71</v>
      </c>
      <c r="K79" s="109">
        <f t="shared" si="3"/>
        <v>12.3</v>
      </c>
      <c r="L79" s="115"/>
    </row>
    <row r="80" spans="1:12" ht="24" customHeight="1">
      <c r="A80" s="114"/>
      <c r="B80" s="107">
        <f>'Tax Invoice'!D76</f>
        <v>15</v>
      </c>
      <c r="C80" s="10" t="s">
        <v>766</v>
      </c>
      <c r="D80" s="10" t="s">
        <v>766</v>
      </c>
      <c r="E80" s="118" t="s">
        <v>651</v>
      </c>
      <c r="F80" s="135"/>
      <c r="G80" s="136"/>
      <c r="H80" s="11" t="s">
        <v>767</v>
      </c>
      <c r="I80" s="14">
        <f t="shared" si="2"/>
        <v>1.07</v>
      </c>
      <c r="J80" s="14">
        <v>3.56</v>
      </c>
      <c r="K80" s="109">
        <f t="shared" si="3"/>
        <v>16.05</v>
      </c>
      <c r="L80" s="115"/>
    </row>
    <row r="81" spans="1:12" ht="12.75" customHeight="1">
      <c r="A81" s="114"/>
      <c r="B81" s="107">
        <f>'Tax Invoice'!D77</f>
        <v>30</v>
      </c>
      <c r="C81" s="10" t="s">
        <v>68</v>
      </c>
      <c r="D81" s="10" t="s">
        <v>68</v>
      </c>
      <c r="E81" s="118" t="s">
        <v>26</v>
      </c>
      <c r="F81" s="135" t="s">
        <v>272</v>
      </c>
      <c r="G81" s="136"/>
      <c r="H81" s="11" t="s">
        <v>768</v>
      </c>
      <c r="I81" s="14">
        <f t="shared" si="2"/>
        <v>0.99</v>
      </c>
      <c r="J81" s="14">
        <v>3.3</v>
      </c>
      <c r="K81" s="109">
        <f t="shared" si="3"/>
        <v>29.7</v>
      </c>
      <c r="L81" s="115"/>
    </row>
    <row r="82" spans="1:12" ht="48" customHeight="1">
      <c r="A82" s="114"/>
      <c r="B82" s="107">
        <f>'Tax Invoice'!D78</f>
        <v>25</v>
      </c>
      <c r="C82" s="10" t="s">
        <v>769</v>
      </c>
      <c r="D82" s="10" t="s">
        <v>769</v>
      </c>
      <c r="E82" s="118" t="s">
        <v>770</v>
      </c>
      <c r="F82" s="135"/>
      <c r="G82" s="136"/>
      <c r="H82" s="11" t="s">
        <v>771</v>
      </c>
      <c r="I82" s="14">
        <f t="shared" si="2"/>
        <v>1.28</v>
      </c>
      <c r="J82" s="14">
        <v>4.24</v>
      </c>
      <c r="K82" s="109">
        <f t="shared" si="3"/>
        <v>32</v>
      </c>
      <c r="L82" s="115"/>
    </row>
    <row r="83" spans="1:12" ht="48" customHeight="1">
      <c r="A83" s="114"/>
      <c r="B83" s="107">
        <f>'Tax Invoice'!D79</f>
        <v>25</v>
      </c>
      <c r="C83" s="10" t="s">
        <v>769</v>
      </c>
      <c r="D83" s="10" t="s">
        <v>769</v>
      </c>
      <c r="E83" s="118" t="s">
        <v>772</v>
      </c>
      <c r="F83" s="135"/>
      <c r="G83" s="136"/>
      <c r="H83" s="11" t="s">
        <v>771</v>
      </c>
      <c r="I83" s="14">
        <f t="shared" si="2"/>
        <v>1.28</v>
      </c>
      <c r="J83" s="14">
        <v>4.24</v>
      </c>
      <c r="K83" s="109">
        <f t="shared" si="3"/>
        <v>32</v>
      </c>
      <c r="L83" s="115"/>
    </row>
    <row r="84" spans="1:12" ht="24" customHeight="1">
      <c r="A84" s="114"/>
      <c r="B84" s="107">
        <f>'Tax Invoice'!D80</f>
        <v>1</v>
      </c>
      <c r="C84" s="10" t="s">
        <v>773</v>
      </c>
      <c r="D84" s="10" t="s">
        <v>773</v>
      </c>
      <c r="E84" s="118" t="s">
        <v>107</v>
      </c>
      <c r="F84" s="135"/>
      <c r="G84" s="136"/>
      <c r="H84" s="11" t="s">
        <v>774</v>
      </c>
      <c r="I84" s="14">
        <f t="shared" si="2"/>
        <v>1.89</v>
      </c>
      <c r="J84" s="14">
        <v>6.3</v>
      </c>
      <c r="K84" s="109">
        <f t="shared" si="3"/>
        <v>1.89</v>
      </c>
      <c r="L84" s="115"/>
    </row>
    <row r="85" spans="1:12" ht="24" customHeight="1">
      <c r="A85" s="114"/>
      <c r="B85" s="107">
        <f>'Tax Invoice'!D81</f>
        <v>1</v>
      </c>
      <c r="C85" s="10" t="s">
        <v>773</v>
      </c>
      <c r="D85" s="10" t="s">
        <v>773</v>
      </c>
      <c r="E85" s="118" t="s">
        <v>210</v>
      </c>
      <c r="F85" s="135"/>
      <c r="G85" s="136"/>
      <c r="H85" s="11" t="s">
        <v>774</v>
      </c>
      <c r="I85" s="14">
        <f t="shared" si="2"/>
        <v>1.89</v>
      </c>
      <c r="J85" s="14">
        <v>6.3</v>
      </c>
      <c r="K85" s="109">
        <f t="shared" si="3"/>
        <v>1.89</v>
      </c>
      <c r="L85" s="115"/>
    </row>
    <row r="86" spans="1:12" ht="24" customHeight="1">
      <c r="A86" s="114"/>
      <c r="B86" s="107">
        <f>'Tax Invoice'!D82</f>
        <v>1</v>
      </c>
      <c r="C86" s="10" t="s">
        <v>773</v>
      </c>
      <c r="D86" s="10" t="s">
        <v>773</v>
      </c>
      <c r="E86" s="118" t="s">
        <v>212</v>
      </c>
      <c r="F86" s="135"/>
      <c r="G86" s="136"/>
      <c r="H86" s="11" t="s">
        <v>774</v>
      </c>
      <c r="I86" s="14">
        <f t="shared" ref="I86:I103" si="4">ROUNDUP(J86*$N$1,2)</f>
        <v>1.89</v>
      </c>
      <c r="J86" s="14">
        <v>6.3</v>
      </c>
      <c r="K86" s="109">
        <f t="shared" ref="K86:K103" si="5">I86*B86</f>
        <v>1.89</v>
      </c>
      <c r="L86" s="115"/>
    </row>
    <row r="87" spans="1:12" ht="24" customHeight="1">
      <c r="A87" s="114"/>
      <c r="B87" s="107">
        <f>'Tax Invoice'!D83</f>
        <v>1</v>
      </c>
      <c r="C87" s="10" t="s">
        <v>773</v>
      </c>
      <c r="D87" s="10" t="s">
        <v>773</v>
      </c>
      <c r="E87" s="118" t="s">
        <v>263</v>
      </c>
      <c r="F87" s="135"/>
      <c r="G87" s="136"/>
      <c r="H87" s="11" t="s">
        <v>774</v>
      </c>
      <c r="I87" s="14">
        <f t="shared" si="4"/>
        <v>1.89</v>
      </c>
      <c r="J87" s="14">
        <v>6.3</v>
      </c>
      <c r="K87" s="109">
        <f t="shared" si="5"/>
        <v>1.89</v>
      </c>
      <c r="L87" s="115"/>
    </row>
    <row r="88" spans="1:12" ht="24" customHeight="1">
      <c r="A88" s="114"/>
      <c r="B88" s="107">
        <f>'Tax Invoice'!D84</f>
        <v>1</v>
      </c>
      <c r="C88" s="10" t="s">
        <v>773</v>
      </c>
      <c r="D88" s="10" t="s">
        <v>773</v>
      </c>
      <c r="E88" s="118" t="s">
        <v>214</v>
      </c>
      <c r="F88" s="135"/>
      <c r="G88" s="136"/>
      <c r="H88" s="11" t="s">
        <v>774</v>
      </c>
      <c r="I88" s="14">
        <f t="shared" si="4"/>
        <v>1.89</v>
      </c>
      <c r="J88" s="14">
        <v>6.3</v>
      </c>
      <c r="K88" s="109">
        <f t="shared" si="5"/>
        <v>1.89</v>
      </c>
      <c r="L88" s="115"/>
    </row>
    <row r="89" spans="1:12" ht="24" customHeight="1">
      <c r="A89" s="114"/>
      <c r="B89" s="107">
        <f>'Tax Invoice'!D85</f>
        <v>1</v>
      </c>
      <c r="C89" s="10" t="s">
        <v>773</v>
      </c>
      <c r="D89" s="10" t="s">
        <v>773</v>
      </c>
      <c r="E89" s="118" t="s">
        <v>265</v>
      </c>
      <c r="F89" s="135"/>
      <c r="G89" s="136"/>
      <c r="H89" s="11" t="s">
        <v>774</v>
      </c>
      <c r="I89" s="14">
        <f t="shared" si="4"/>
        <v>1.89</v>
      </c>
      <c r="J89" s="14">
        <v>6.3</v>
      </c>
      <c r="K89" s="109">
        <f t="shared" si="5"/>
        <v>1.89</v>
      </c>
      <c r="L89" s="115"/>
    </row>
    <row r="90" spans="1:12" ht="24" customHeight="1">
      <c r="A90" s="114"/>
      <c r="B90" s="107">
        <f>'Tax Invoice'!D86</f>
        <v>1</v>
      </c>
      <c r="C90" s="10" t="s">
        <v>773</v>
      </c>
      <c r="D90" s="10" t="s">
        <v>773</v>
      </c>
      <c r="E90" s="118" t="s">
        <v>266</v>
      </c>
      <c r="F90" s="135"/>
      <c r="G90" s="136"/>
      <c r="H90" s="11" t="s">
        <v>774</v>
      </c>
      <c r="I90" s="14">
        <f t="shared" si="4"/>
        <v>1.89</v>
      </c>
      <c r="J90" s="14">
        <v>6.3</v>
      </c>
      <c r="K90" s="109">
        <f t="shared" si="5"/>
        <v>1.89</v>
      </c>
      <c r="L90" s="115"/>
    </row>
    <row r="91" spans="1:12" ht="24" customHeight="1">
      <c r="A91" s="114"/>
      <c r="B91" s="107">
        <f>'Tax Invoice'!D87</f>
        <v>1</v>
      </c>
      <c r="C91" s="10" t="s">
        <v>773</v>
      </c>
      <c r="D91" s="10" t="s">
        <v>773</v>
      </c>
      <c r="E91" s="118" t="s">
        <v>267</v>
      </c>
      <c r="F91" s="135"/>
      <c r="G91" s="136"/>
      <c r="H91" s="11" t="s">
        <v>774</v>
      </c>
      <c r="I91" s="14">
        <f t="shared" si="4"/>
        <v>1.89</v>
      </c>
      <c r="J91" s="14">
        <v>6.3</v>
      </c>
      <c r="K91" s="109">
        <f t="shared" si="5"/>
        <v>1.89</v>
      </c>
      <c r="L91" s="115"/>
    </row>
    <row r="92" spans="1:12" ht="24" customHeight="1">
      <c r="A92" s="114"/>
      <c r="B92" s="107">
        <f>'Tax Invoice'!D88</f>
        <v>1</v>
      </c>
      <c r="C92" s="10" t="s">
        <v>773</v>
      </c>
      <c r="D92" s="10" t="s">
        <v>773</v>
      </c>
      <c r="E92" s="118" t="s">
        <v>268</v>
      </c>
      <c r="F92" s="135"/>
      <c r="G92" s="136"/>
      <c r="H92" s="11" t="s">
        <v>774</v>
      </c>
      <c r="I92" s="14">
        <f t="shared" si="4"/>
        <v>1.89</v>
      </c>
      <c r="J92" s="14">
        <v>6.3</v>
      </c>
      <c r="K92" s="109">
        <f t="shared" si="5"/>
        <v>1.89</v>
      </c>
      <c r="L92" s="115"/>
    </row>
    <row r="93" spans="1:12" ht="24" customHeight="1">
      <c r="A93" s="114"/>
      <c r="B93" s="107">
        <f>'Tax Invoice'!D89</f>
        <v>1</v>
      </c>
      <c r="C93" s="10" t="s">
        <v>773</v>
      </c>
      <c r="D93" s="10" t="s">
        <v>773</v>
      </c>
      <c r="E93" s="118" t="s">
        <v>270</v>
      </c>
      <c r="F93" s="135"/>
      <c r="G93" s="136"/>
      <c r="H93" s="11" t="s">
        <v>774</v>
      </c>
      <c r="I93" s="14">
        <f t="shared" si="4"/>
        <v>1.89</v>
      </c>
      <c r="J93" s="14">
        <v>6.3</v>
      </c>
      <c r="K93" s="109">
        <f t="shared" si="5"/>
        <v>1.89</v>
      </c>
      <c r="L93" s="115"/>
    </row>
    <row r="94" spans="1:12" ht="24" customHeight="1">
      <c r="A94" s="114"/>
      <c r="B94" s="107">
        <f>'Tax Invoice'!D90</f>
        <v>1</v>
      </c>
      <c r="C94" s="10" t="s">
        <v>775</v>
      </c>
      <c r="D94" s="10" t="s">
        <v>775</v>
      </c>
      <c r="E94" s="118" t="s">
        <v>107</v>
      </c>
      <c r="F94" s="135"/>
      <c r="G94" s="136"/>
      <c r="H94" s="11" t="s">
        <v>776</v>
      </c>
      <c r="I94" s="14">
        <f t="shared" si="4"/>
        <v>1.67</v>
      </c>
      <c r="J94" s="14">
        <v>5.55</v>
      </c>
      <c r="K94" s="109">
        <f t="shared" si="5"/>
        <v>1.67</v>
      </c>
      <c r="L94" s="115"/>
    </row>
    <row r="95" spans="1:12" ht="24" customHeight="1">
      <c r="A95" s="114"/>
      <c r="B95" s="107">
        <f>'Tax Invoice'!D91</f>
        <v>1</v>
      </c>
      <c r="C95" s="10" t="s">
        <v>775</v>
      </c>
      <c r="D95" s="10" t="s">
        <v>775</v>
      </c>
      <c r="E95" s="118" t="s">
        <v>210</v>
      </c>
      <c r="F95" s="135"/>
      <c r="G95" s="136"/>
      <c r="H95" s="11" t="s">
        <v>776</v>
      </c>
      <c r="I95" s="14">
        <f t="shared" si="4"/>
        <v>1.67</v>
      </c>
      <c r="J95" s="14">
        <v>5.55</v>
      </c>
      <c r="K95" s="109">
        <f t="shared" si="5"/>
        <v>1.67</v>
      </c>
      <c r="L95" s="115"/>
    </row>
    <row r="96" spans="1:12" ht="24" customHeight="1">
      <c r="A96" s="114"/>
      <c r="B96" s="107">
        <f>'Tax Invoice'!D92</f>
        <v>1</v>
      </c>
      <c r="C96" s="10" t="s">
        <v>775</v>
      </c>
      <c r="D96" s="10" t="s">
        <v>775</v>
      </c>
      <c r="E96" s="118" t="s">
        <v>213</v>
      </c>
      <c r="F96" s="135"/>
      <c r="G96" s="136"/>
      <c r="H96" s="11" t="s">
        <v>776</v>
      </c>
      <c r="I96" s="14">
        <f t="shared" si="4"/>
        <v>1.67</v>
      </c>
      <c r="J96" s="14">
        <v>5.55</v>
      </c>
      <c r="K96" s="109">
        <f t="shared" si="5"/>
        <v>1.67</v>
      </c>
      <c r="L96" s="115"/>
    </row>
    <row r="97" spans="1:12" ht="24" customHeight="1">
      <c r="A97" s="114"/>
      <c r="B97" s="107">
        <f>'Tax Invoice'!D93</f>
        <v>1</v>
      </c>
      <c r="C97" s="10" t="s">
        <v>775</v>
      </c>
      <c r="D97" s="10" t="s">
        <v>775</v>
      </c>
      <c r="E97" s="118" t="s">
        <v>263</v>
      </c>
      <c r="F97" s="135"/>
      <c r="G97" s="136"/>
      <c r="H97" s="11" t="s">
        <v>776</v>
      </c>
      <c r="I97" s="14">
        <f t="shared" si="4"/>
        <v>1.67</v>
      </c>
      <c r="J97" s="14">
        <v>5.55</v>
      </c>
      <c r="K97" s="109">
        <f t="shared" si="5"/>
        <v>1.67</v>
      </c>
      <c r="L97" s="115"/>
    </row>
    <row r="98" spans="1:12" ht="24" customHeight="1">
      <c r="A98" s="114"/>
      <c r="B98" s="107">
        <f>'Tax Invoice'!D94</f>
        <v>1</v>
      </c>
      <c r="C98" s="10" t="s">
        <v>775</v>
      </c>
      <c r="D98" s="10" t="s">
        <v>775</v>
      </c>
      <c r="E98" s="118" t="s">
        <v>214</v>
      </c>
      <c r="F98" s="135"/>
      <c r="G98" s="136"/>
      <c r="H98" s="11" t="s">
        <v>776</v>
      </c>
      <c r="I98" s="14">
        <f t="shared" si="4"/>
        <v>1.67</v>
      </c>
      <c r="J98" s="14">
        <v>5.55</v>
      </c>
      <c r="K98" s="109">
        <f t="shared" si="5"/>
        <v>1.67</v>
      </c>
      <c r="L98" s="115"/>
    </row>
    <row r="99" spans="1:12" ht="24" customHeight="1">
      <c r="A99" s="114"/>
      <c r="B99" s="107">
        <f>'Tax Invoice'!D95</f>
        <v>1</v>
      </c>
      <c r="C99" s="10" t="s">
        <v>775</v>
      </c>
      <c r="D99" s="10" t="s">
        <v>775</v>
      </c>
      <c r="E99" s="118" t="s">
        <v>265</v>
      </c>
      <c r="F99" s="135"/>
      <c r="G99" s="136"/>
      <c r="H99" s="11" t="s">
        <v>776</v>
      </c>
      <c r="I99" s="14">
        <f t="shared" si="4"/>
        <v>1.67</v>
      </c>
      <c r="J99" s="14">
        <v>5.55</v>
      </c>
      <c r="K99" s="109">
        <f t="shared" si="5"/>
        <v>1.67</v>
      </c>
      <c r="L99" s="115"/>
    </row>
    <row r="100" spans="1:12" ht="24" customHeight="1">
      <c r="A100" s="114"/>
      <c r="B100" s="107">
        <f>'Tax Invoice'!D96</f>
        <v>1</v>
      </c>
      <c r="C100" s="10" t="s">
        <v>775</v>
      </c>
      <c r="D100" s="10" t="s">
        <v>775</v>
      </c>
      <c r="E100" s="118" t="s">
        <v>268</v>
      </c>
      <c r="F100" s="135"/>
      <c r="G100" s="136"/>
      <c r="H100" s="11" t="s">
        <v>776</v>
      </c>
      <c r="I100" s="14">
        <f t="shared" si="4"/>
        <v>1.67</v>
      </c>
      <c r="J100" s="14">
        <v>5.55</v>
      </c>
      <c r="K100" s="109">
        <f t="shared" si="5"/>
        <v>1.67</v>
      </c>
      <c r="L100" s="115"/>
    </row>
    <row r="101" spans="1:12" ht="24" customHeight="1">
      <c r="A101" s="114"/>
      <c r="B101" s="107">
        <f>'Tax Invoice'!D97</f>
        <v>1</v>
      </c>
      <c r="C101" s="10" t="s">
        <v>775</v>
      </c>
      <c r="D101" s="10" t="s">
        <v>775</v>
      </c>
      <c r="E101" s="118" t="s">
        <v>269</v>
      </c>
      <c r="F101" s="135"/>
      <c r="G101" s="136"/>
      <c r="H101" s="11" t="s">
        <v>776</v>
      </c>
      <c r="I101" s="14">
        <f t="shared" si="4"/>
        <v>1.67</v>
      </c>
      <c r="J101" s="14">
        <v>5.55</v>
      </c>
      <c r="K101" s="109">
        <f t="shared" si="5"/>
        <v>1.67</v>
      </c>
      <c r="L101" s="115"/>
    </row>
    <row r="102" spans="1:12" ht="24" customHeight="1">
      <c r="A102" s="114"/>
      <c r="B102" s="107">
        <f>'Tax Invoice'!D98</f>
        <v>1</v>
      </c>
      <c r="C102" s="10" t="s">
        <v>775</v>
      </c>
      <c r="D102" s="10" t="s">
        <v>775</v>
      </c>
      <c r="E102" s="118" t="s">
        <v>270</v>
      </c>
      <c r="F102" s="135"/>
      <c r="G102" s="136"/>
      <c r="H102" s="11" t="s">
        <v>776</v>
      </c>
      <c r="I102" s="14">
        <f t="shared" si="4"/>
        <v>1.67</v>
      </c>
      <c r="J102" s="14">
        <v>5.55</v>
      </c>
      <c r="K102" s="109">
        <f t="shared" si="5"/>
        <v>1.67</v>
      </c>
      <c r="L102" s="115"/>
    </row>
    <row r="103" spans="1:12" ht="24" customHeight="1">
      <c r="A103" s="114"/>
      <c r="B103" s="108">
        <f>'Tax Invoice'!D99</f>
        <v>1</v>
      </c>
      <c r="C103" s="12" t="s">
        <v>775</v>
      </c>
      <c r="D103" s="12" t="s">
        <v>775</v>
      </c>
      <c r="E103" s="119" t="s">
        <v>311</v>
      </c>
      <c r="F103" s="145"/>
      <c r="G103" s="146"/>
      <c r="H103" s="13" t="s">
        <v>776</v>
      </c>
      <c r="I103" s="15">
        <f t="shared" si="4"/>
        <v>1.67</v>
      </c>
      <c r="J103" s="15">
        <v>5.55</v>
      </c>
      <c r="K103" s="110">
        <f t="shared" si="5"/>
        <v>1.67</v>
      </c>
      <c r="L103" s="115"/>
    </row>
    <row r="104" spans="1:12" ht="12.75" customHeight="1">
      <c r="A104" s="114"/>
      <c r="B104" s="126">
        <f>SUM(B22:B103)</f>
        <v>1172</v>
      </c>
      <c r="C104" s="126" t="s">
        <v>144</v>
      </c>
      <c r="D104" s="126"/>
      <c r="E104" s="126"/>
      <c r="F104" s="126"/>
      <c r="G104" s="126"/>
      <c r="H104" s="126"/>
      <c r="I104" s="127" t="s">
        <v>255</v>
      </c>
      <c r="J104" s="127" t="s">
        <v>255</v>
      </c>
      <c r="K104" s="128">
        <f>SUM(K22:K103)</f>
        <v>369.61000000000007</v>
      </c>
      <c r="L104" s="115"/>
    </row>
    <row r="105" spans="1:12" ht="12.75" customHeight="1">
      <c r="A105" s="114"/>
      <c r="B105" s="126"/>
      <c r="C105" s="126"/>
      <c r="D105" s="126"/>
      <c r="E105" s="126"/>
      <c r="F105" s="126"/>
      <c r="G105" s="126"/>
      <c r="H105" s="126"/>
      <c r="I105" s="127" t="s">
        <v>878</v>
      </c>
      <c r="J105" s="127" t="s">
        <v>184</v>
      </c>
      <c r="K105" s="128">
        <f>K104*-40%</f>
        <v>-147.84400000000002</v>
      </c>
      <c r="L105" s="115"/>
    </row>
    <row r="106" spans="1:12" ht="12.75" customHeight="1" outlineLevel="1">
      <c r="A106" s="114"/>
      <c r="B106" s="126"/>
      <c r="C106" s="126"/>
      <c r="D106" s="126"/>
      <c r="E106" s="126"/>
      <c r="F106" s="126"/>
      <c r="G106" s="126"/>
      <c r="H106" s="126"/>
      <c r="I106" s="127" t="s">
        <v>879</v>
      </c>
      <c r="J106" s="127" t="s">
        <v>185</v>
      </c>
      <c r="K106" s="128">
        <f>Invoice!J107</f>
        <v>0</v>
      </c>
      <c r="L106" s="115"/>
    </row>
    <row r="107" spans="1:12" ht="12.75" customHeight="1">
      <c r="A107" s="114"/>
      <c r="B107" s="134" t="s">
        <v>880</v>
      </c>
      <c r="C107" s="126"/>
      <c r="D107" s="126"/>
      <c r="E107" s="126"/>
      <c r="F107" s="126"/>
      <c r="G107" s="126"/>
      <c r="H107" s="126"/>
      <c r="I107" s="127" t="s">
        <v>257</v>
      </c>
      <c r="J107" s="127" t="s">
        <v>257</v>
      </c>
      <c r="K107" s="128">
        <f>SUM(K104:K106)</f>
        <v>221.76600000000005</v>
      </c>
      <c r="L107" s="115"/>
    </row>
    <row r="108" spans="1:12" ht="12.75" customHeight="1">
      <c r="A108" s="6"/>
      <c r="B108" s="7"/>
      <c r="C108" s="7"/>
      <c r="D108" s="7"/>
      <c r="E108" s="7"/>
      <c r="F108" s="7"/>
      <c r="G108" s="7"/>
      <c r="H108" s="7" t="s">
        <v>881</v>
      </c>
      <c r="I108" s="7"/>
      <c r="J108" s="7"/>
      <c r="K108" s="7"/>
      <c r="L108" s="8"/>
    </row>
    <row r="109" spans="1:12" ht="12.75" customHeight="1"/>
    <row r="110" spans="1:12" ht="12.75" customHeight="1"/>
    <row r="111" spans="1:12" ht="12.75" customHeight="1"/>
    <row r="112" spans="1:12" ht="12.75" customHeight="1"/>
    <row r="113" ht="12.75" customHeight="1"/>
    <row r="114" ht="12.75" customHeight="1"/>
    <row r="115" ht="12.75" customHeight="1"/>
  </sheetData>
  <mergeCells count="86">
    <mergeCell ref="F103:G103"/>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1213.2899999999991</v>
      </c>
      <c r="O2" s="21" t="s">
        <v>259</v>
      </c>
    </row>
    <row r="3" spans="1:15" s="21" customFormat="1" ht="15" customHeight="1" thickBot="1">
      <c r="A3" s="22" t="s">
        <v>151</v>
      </c>
      <c r="G3" s="28">
        <f>Invoice!J14</f>
        <v>45344</v>
      </c>
      <c r="H3" s="29"/>
      <c r="N3" s="21">
        <v>1213.2899999999991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Keen on Piercing Henderson (Jewellery Importers)</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Don Thompson</v>
      </c>
      <c r="G11" s="44"/>
      <c r="H11" s="45"/>
      <c r="K11" s="93" t="s">
        <v>158</v>
      </c>
      <c r="L11" s="46" t="s">
        <v>159</v>
      </c>
      <c r="M11" s="21">
        <f>VLOOKUP(G3,[1]Sheet1!$A$9:$I$7290,2,FALSE)</f>
        <v>35.770000000000003</v>
      </c>
    </row>
    <row r="12" spans="1:15" s="21" customFormat="1" ht="15.75" thickBot="1">
      <c r="A12" s="41" t="str">
        <f>'Copy paste to Here'!G12</f>
        <v>3/1 Devonport Road C/O Keen on Piercing</v>
      </c>
      <c r="B12" s="42"/>
      <c r="C12" s="42"/>
      <c r="D12" s="42"/>
      <c r="E12" s="89"/>
      <c r="F12" s="43" t="str">
        <f>'Copy paste to Here'!B12</f>
        <v>212 Broadway</v>
      </c>
      <c r="G12" s="44"/>
      <c r="H12" s="45"/>
      <c r="K12" s="93" t="s">
        <v>160</v>
      </c>
      <c r="L12" s="46" t="s">
        <v>133</v>
      </c>
      <c r="M12" s="21">
        <f>VLOOKUP(G3,[1]Sheet1!$A$9:$I$7290,3,FALSE)</f>
        <v>38.53</v>
      </c>
    </row>
    <row r="13" spans="1:15" s="21" customFormat="1" ht="15.75" thickBot="1">
      <c r="A13" s="41" t="str">
        <f>'Copy paste to Here'!G13</f>
        <v>3110 Tauranga</v>
      </c>
      <c r="B13" s="42"/>
      <c r="C13" s="42"/>
      <c r="D13" s="42"/>
      <c r="E13" s="111" t="s">
        <v>168</v>
      </c>
      <c r="F13" s="43" t="str">
        <f>'Copy paste to Here'!B13</f>
        <v>1023 Newmarket</v>
      </c>
      <c r="G13" s="44"/>
      <c r="H13" s="45"/>
      <c r="K13" s="93" t="s">
        <v>161</v>
      </c>
      <c r="L13" s="46" t="s">
        <v>162</v>
      </c>
      <c r="M13" s="113">
        <f>VLOOKUP(G3,[1]Sheet1!$A$9:$I$7290,4,FALSE)</f>
        <v>44.97</v>
      </c>
    </row>
    <row r="14" spans="1:15" s="21" customFormat="1" ht="15.75" thickBot="1">
      <c r="A14" s="41" t="str">
        <f>'Copy paste to Here'!G14</f>
        <v>New Zealand</v>
      </c>
      <c r="B14" s="42"/>
      <c r="C14" s="42"/>
      <c r="D14" s="42"/>
      <c r="E14" s="111">
        <f>VLOOKUP(J9,$L$10:$M$17,2,FALSE)</f>
        <v>21.85</v>
      </c>
      <c r="F14" s="43" t="str">
        <f>'Copy paste to Here'!B14</f>
        <v>New Zealand</v>
      </c>
      <c r="G14" s="44"/>
      <c r="H14" s="45"/>
      <c r="K14" s="93" t="s">
        <v>163</v>
      </c>
      <c r="L14" s="46" t="s">
        <v>164</v>
      </c>
      <c r="M14" s="21">
        <f>VLOOKUP(G3,[1]Sheet1!$A$9:$I$7290,5,FALSE)</f>
        <v>23.04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26.33</v>
      </c>
    </row>
    <row r="16" spans="1:15" s="21" customFormat="1" ht="13.7" customHeight="1" thickBot="1">
      <c r="A16" s="52"/>
      <c r="K16" s="94" t="s">
        <v>167</v>
      </c>
      <c r="L16" s="51" t="s">
        <v>168</v>
      </c>
      <c r="M16" s="21">
        <f>VLOOKUP(G3,[1]Sheet1!$A$9:$I$7290,7,FALSE)</f>
        <v>21.85</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Bio - Flex labret, 16g (1.2mm) with a 3mm acrylic UV ball &amp; Length: 10mm  &amp;  Color: Clear</v>
      </c>
      <c r="B18" s="57" t="str">
        <f>'Copy paste to Here'!C22</f>
        <v>ALBUVB3</v>
      </c>
      <c r="C18" s="57" t="s">
        <v>719</v>
      </c>
      <c r="D18" s="58">
        <f>Invoice!B22</f>
        <v>2</v>
      </c>
      <c r="E18" s="59">
        <f>'Shipping Invoice'!J22*$N$1</f>
        <v>0.31</v>
      </c>
      <c r="F18" s="59">
        <f>D18*E18</f>
        <v>0.62</v>
      </c>
      <c r="G18" s="60">
        <f>E18*$E$14</f>
        <v>6.7735000000000003</v>
      </c>
      <c r="H18" s="61">
        <f>D18*G18</f>
        <v>13.547000000000001</v>
      </c>
    </row>
    <row r="19" spans="1:13" s="62" customFormat="1" ht="24">
      <c r="A19" s="112" t="str">
        <f>IF((LEN('Copy paste to Here'!G23))&gt;5,((CONCATENATE('Copy paste to Here'!G23," &amp; ",'Copy paste to Here'!D23,"  &amp;  ",'Copy paste to Here'!E23))),"Empty Cell")</f>
        <v xml:space="preserve">316L steel eyebrow barbell, 16g (1.2mm) with two 3mm balls &amp; Length: 6mm  &amp;  </v>
      </c>
      <c r="B19" s="57" t="str">
        <f>'Copy paste to Here'!C23</f>
        <v>BBEB</v>
      </c>
      <c r="C19" s="57" t="s">
        <v>104</v>
      </c>
      <c r="D19" s="58">
        <f>Invoice!B23</f>
        <v>20</v>
      </c>
      <c r="E19" s="59">
        <f>'Shipping Invoice'!J23*$N$1</f>
        <v>0.27</v>
      </c>
      <c r="F19" s="59">
        <f t="shared" ref="F19:F82" si="0">D19*E19</f>
        <v>5.4</v>
      </c>
      <c r="G19" s="60">
        <f t="shared" ref="G19:G82" si="1">E19*$E$14</f>
        <v>5.8995000000000006</v>
      </c>
      <c r="H19" s="63">
        <f t="shared" ref="H19:H82" si="2">D19*G19</f>
        <v>117.99000000000001</v>
      </c>
    </row>
    <row r="20" spans="1:13" s="62" customFormat="1" ht="24">
      <c r="A20" s="56" t="str">
        <f>IF((LEN('Copy paste to Here'!G24))&gt;5,((CONCATENATE('Copy paste to Here'!G24," &amp; ",'Copy paste to Here'!D24,"  &amp;  ",'Copy paste to Here'!E24))),"Empty Cell")</f>
        <v xml:space="preserve">316L steel eyebrow barbell, 16g (1.2mm) with two 3mm balls &amp; Length: 8mm  &amp;  </v>
      </c>
      <c r="B20" s="57" t="str">
        <f>'Copy paste to Here'!C24</f>
        <v>BBEB</v>
      </c>
      <c r="C20" s="57" t="s">
        <v>104</v>
      </c>
      <c r="D20" s="58">
        <f>Invoice!B24</f>
        <v>20</v>
      </c>
      <c r="E20" s="59">
        <f>'Shipping Invoice'!J24*$N$1</f>
        <v>0.27</v>
      </c>
      <c r="F20" s="59">
        <f t="shared" si="0"/>
        <v>5.4</v>
      </c>
      <c r="G20" s="60">
        <f t="shared" si="1"/>
        <v>5.8995000000000006</v>
      </c>
      <c r="H20" s="63">
        <f t="shared" si="2"/>
        <v>117.99000000000001</v>
      </c>
    </row>
    <row r="21" spans="1:13" s="62" customFormat="1" ht="24">
      <c r="A21" s="56" t="str">
        <f>IF((LEN('Copy paste to Here'!G25))&gt;5,((CONCATENATE('Copy paste to Here'!G25," &amp; ",'Copy paste to Here'!D25,"  &amp;  ",'Copy paste to Here'!E25))),"Empty Cell")</f>
        <v xml:space="preserve">316L steel eyebrow barbell, 16g (1.2mm) with two 3mm balls &amp; Length: 10mm  &amp;  </v>
      </c>
      <c r="B21" s="57" t="str">
        <f>'Copy paste to Here'!C25</f>
        <v>BBEB</v>
      </c>
      <c r="C21" s="57" t="s">
        <v>104</v>
      </c>
      <c r="D21" s="58">
        <f>Invoice!B25</f>
        <v>20</v>
      </c>
      <c r="E21" s="59">
        <f>'Shipping Invoice'!J25*$N$1</f>
        <v>0.27</v>
      </c>
      <c r="F21" s="59">
        <f t="shared" si="0"/>
        <v>5.4</v>
      </c>
      <c r="G21" s="60">
        <f t="shared" si="1"/>
        <v>5.8995000000000006</v>
      </c>
      <c r="H21" s="63">
        <f t="shared" si="2"/>
        <v>117.99000000000001</v>
      </c>
    </row>
    <row r="22" spans="1:13" s="62" customFormat="1" ht="24">
      <c r="A22" s="56" t="str">
        <f>IF((LEN('Copy paste to Here'!G26))&gt;5,((CONCATENATE('Copy paste to Here'!G26," &amp; ",'Copy paste to Here'!D26,"  &amp;  ",'Copy paste to Here'!E26))),"Empty Cell")</f>
        <v xml:space="preserve">316L steel eyebrow barbell, 16g (1.2mm) with two 3mm balls &amp; Length: 12mm  &amp;  </v>
      </c>
      <c r="B22" s="57" t="str">
        <f>'Copy paste to Here'!C26</f>
        <v>BBEB</v>
      </c>
      <c r="C22" s="57" t="s">
        <v>104</v>
      </c>
      <c r="D22" s="58">
        <f>Invoice!B26</f>
        <v>20</v>
      </c>
      <c r="E22" s="59">
        <f>'Shipping Invoice'!J26*$N$1</f>
        <v>0.27</v>
      </c>
      <c r="F22" s="59">
        <f t="shared" si="0"/>
        <v>5.4</v>
      </c>
      <c r="G22" s="60">
        <f t="shared" si="1"/>
        <v>5.8995000000000006</v>
      </c>
      <c r="H22" s="63">
        <f t="shared" si="2"/>
        <v>117.99000000000001</v>
      </c>
    </row>
    <row r="23" spans="1:13" s="62" customFormat="1" ht="25.5">
      <c r="A23" s="56" t="str">
        <f>IF((LEN('Copy paste to Here'!G27))&gt;5,((CONCATENATE('Copy paste to Here'!G27," &amp; ",'Copy paste to Here'!D27,"  &amp;  ",'Copy paste to Here'!E27))),"Empty Cell")</f>
        <v xml:space="preserve">316L steel Industrial barbell, 14g (1.6mm) with two 5mm balls &amp; Length: 32mm  &amp;  </v>
      </c>
      <c r="B23" s="57" t="str">
        <f>'Copy paste to Here'!C27</f>
        <v>BBIND</v>
      </c>
      <c r="C23" s="57" t="s">
        <v>777</v>
      </c>
      <c r="D23" s="58">
        <f>Invoice!B27</f>
        <v>20</v>
      </c>
      <c r="E23" s="59">
        <f>'Shipping Invoice'!J27*$N$1</f>
        <v>0.43</v>
      </c>
      <c r="F23" s="59">
        <f t="shared" si="0"/>
        <v>8.6</v>
      </c>
      <c r="G23" s="60">
        <f t="shared" si="1"/>
        <v>9.3955000000000002</v>
      </c>
      <c r="H23" s="63">
        <f t="shared" si="2"/>
        <v>187.91</v>
      </c>
    </row>
    <row r="24" spans="1:13" s="62" customFormat="1" ht="24">
      <c r="A24" s="56" t="str">
        <f>IF((LEN('Copy paste to Here'!G28))&gt;5,((CONCATENATE('Copy paste to Here'!G28," &amp; ",'Copy paste to Here'!D28,"  &amp;  ",'Copy paste to Here'!E28))),"Empty Cell")</f>
        <v xml:space="preserve">Surgical steel tongue barbell, 14g (1.6mm) with two 5mm balls &amp; Length: 12mm  &amp;  </v>
      </c>
      <c r="B24" s="57" t="str">
        <f>'Copy paste to Here'!C28</f>
        <v>BBS</v>
      </c>
      <c r="C24" s="57" t="s">
        <v>43</v>
      </c>
      <c r="D24" s="58">
        <f>Invoice!B28</f>
        <v>30</v>
      </c>
      <c r="E24" s="59">
        <f>'Shipping Invoice'!J28*$N$1</f>
        <v>0.32</v>
      </c>
      <c r="F24" s="59">
        <f t="shared" si="0"/>
        <v>9.6</v>
      </c>
      <c r="G24" s="60">
        <f t="shared" si="1"/>
        <v>6.9920000000000009</v>
      </c>
      <c r="H24" s="63">
        <f t="shared" si="2"/>
        <v>209.76000000000002</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8mm  &amp;  Crystal Color: Rose</v>
      </c>
      <c r="B25" s="57" t="str">
        <f>'Copy paste to Here'!C29</f>
        <v>BN2CG</v>
      </c>
      <c r="C25" s="57" t="s">
        <v>662</v>
      </c>
      <c r="D25" s="58">
        <f>Invoice!B29</f>
        <v>4</v>
      </c>
      <c r="E25" s="59">
        <f>'Shipping Invoice'!J29*$N$1</f>
        <v>1.46</v>
      </c>
      <c r="F25" s="59">
        <f t="shared" si="0"/>
        <v>5.84</v>
      </c>
      <c r="G25" s="60">
        <f t="shared" si="1"/>
        <v>31.901</v>
      </c>
      <c r="H25" s="63">
        <f t="shared" si="2"/>
        <v>127.604</v>
      </c>
    </row>
    <row r="26" spans="1:13" s="62" customFormat="1" ht="24">
      <c r="A26" s="56" t="str">
        <f>IF((LEN('Copy paste to Here'!G30))&gt;5,((CONCATENATE('Copy paste to Here'!G30," &amp; ",'Copy paste to Here'!D30,"  &amp;  ",'Copy paste to Here'!E30))),"Empty Cell")</f>
        <v xml:space="preserve">Surgical steel eyebrow banana, 16g (1.2mm) with two 3mm balls &amp; Length: 6mm  &amp;  </v>
      </c>
      <c r="B26" s="57" t="str">
        <f>'Copy paste to Here'!C30</f>
        <v>BNEB</v>
      </c>
      <c r="C26" s="57" t="s">
        <v>725</v>
      </c>
      <c r="D26" s="58">
        <f>Invoice!B30</f>
        <v>20</v>
      </c>
      <c r="E26" s="59">
        <f>'Shipping Invoice'!J30*$N$1</f>
        <v>0.27</v>
      </c>
      <c r="F26" s="59">
        <f t="shared" si="0"/>
        <v>5.4</v>
      </c>
      <c r="G26" s="60">
        <f t="shared" si="1"/>
        <v>5.8995000000000006</v>
      </c>
      <c r="H26" s="63">
        <f t="shared" si="2"/>
        <v>117.99000000000001</v>
      </c>
    </row>
    <row r="27" spans="1:13" s="62" customFormat="1" ht="24">
      <c r="A27" s="56" t="str">
        <f>IF((LEN('Copy paste to Here'!G31))&gt;5,((CONCATENATE('Copy paste to Here'!G31," &amp; ",'Copy paste to Here'!D31,"  &amp;  ",'Copy paste to Here'!E31))),"Empty Cell")</f>
        <v xml:space="preserve">Surgical steel eyebrow banana, 16g (1.2mm) with two 3mm balls &amp; Length: 10mm  &amp;  </v>
      </c>
      <c r="B27" s="57" t="str">
        <f>'Copy paste to Here'!C31</f>
        <v>BNEB</v>
      </c>
      <c r="C27" s="57" t="s">
        <v>725</v>
      </c>
      <c r="D27" s="58">
        <f>Invoice!B31</f>
        <v>50</v>
      </c>
      <c r="E27" s="59">
        <f>'Shipping Invoice'!J31*$N$1</f>
        <v>0.27</v>
      </c>
      <c r="F27" s="59">
        <f t="shared" si="0"/>
        <v>13.5</v>
      </c>
      <c r="G27" s="60">
        <f t="shared" si="1"/>
        <v>5.8995000000000006</v>
      </c>
      <c r="H27" s="63">
        <f t="shared" si="2"/>
        <v>294.97500000000002</v>
      </c>
    </row>
    <row r="28" spans="1:13" s="62" customFormat="1" ht="24">
      <c r="A28" s="56" t="str">
        <f>IF((LEN('Copy paste to Here'!G32))&gt;5,((CONCATENATE('Copy paste to Here'!G32," &amp; ",'Copy paste to Here'!D32,"  &amp;  ",'Copy paste to Here'!E32))),"Empty Cell")</f>
        <v xml:space="preserve">Surgical steel eyebrow banana, 16g (1.2mm) with two 3mm balls &amp; Length: 12mm  &amp;  </v>
      </c>
      <c r="B28" s="57" t="str">
        <f>'Copy paste to Here'!C32</f>
        <v>BNEB</v>
      </c>
      <c r="C28" s="57" t="s">
        <v>725</v>
      </c>
      <c r="D28" s="58">
        <f>Invoice!B32</f>
        <v>50</v>
      </c>
      <c r="E28" s="59">
        <f>'Shipping Invoice'!J32*$N$1</f>
        <v>0.27</v>
      </c>
      <c r="F28" s="59">
        <f t="shared" si="0"/>
        <v>13.5</v>
      </c>
      <c r="G28" s="60">
        <f t="shared" si="1"/>
        <v>5.8995000000000006</v>
      </c>
      <c r="H28" s="63">
        <f t="shared" si="2"/>
        <v>294.97500000000002</v>
      </c>
    </row>
    <row r="29" spans="1:13" s="62" customFormat="1" ht="25.5">
      <c r="A29" s="56" t="str">
        <f>IF((LEN('Copy paste to Here'!G33))&gt;5,((CONCATENATE('Copy paste to Here'!G33," &amp; ",'Copy paste to Here'!D33,"  &amp;  ",'Copy paste to Here'!E33))),"Empty Cell")</f>
        <v xml:space="preserve">Surgical steel eyebrow banana, 16g (1.2mm) with two 3mm balls &amp; Length: 14mm  &amp;  </v>
      </c>
      <c r="B29" s="57" t="str">
        <f>'Copy paste to Here'!C33</f>
        <v>BNEB</v>
      </c>
      <c r="C29" s="57" t="s">
        <v>778</v>
      </c>
      <c r="D29" s="58">
        <f>Invoice!B33</f>
        <v>20</v>
      </c>
      <c r="E29" s="59">
        <f>'Shipping Invoice'!J33*$N$1</f>
        <v>0.32</v>
      </c>
      <c r="F29" s="59">
        <f t="shared" si="0"/>
        <v>6.4</v>
      </c>
      <c r="G29" s="60">
        <f t="shared" si="1"/>
        <v>6.9920000000000009</v>
      </c>
      <c r="H29" s="63">
        <f t="shared" si="2"/>
        <v>139.84000000000003</v>
      </c>
    </row>
    <row r="30" spans="1:13" s="62" customFormat="1" ht="25.5">
      <c r="A30" s="56" t="str">
        <f>IF((LEN('Copy paste to Here'!G34))&gt;5,((CONCATENATE('Copy paste to Here'!G34," &amp; ",'Copy paste to Here'!D34,"  &amp;  ",'Copy paste to Here'!E34))),"Empty Cell")</f>
        <v xml:space="preserve">Surgical steel eyebrow banana, 16g (1.2mm) with two 3mm balls &amp; Length: 16mm  &amp;  </v>
      </c>
      <c r="B30" s="57" t="str">
        <f>'Copy paste to Here'!C34</f>
        <v>BNEB</v>
      </c>
      <c r="C30" s="57" t="s">
        <v>778</v>
      </c>
      <c r="D30" s="58">
        <f>Invoice!B34</f>
        <v>20</v>
      </c>
      <c r="E30" s="59">
        <f>'Shipping Invoice'!J34*$N$1</f>
        <v>0.32</v>
      </c>
      <c r="F30" s="59">
        <f t="shared" si="0"/>
        <v>6.4</v>
      </c>
      <c r="G30" s="60">
        <f t="shared" si="1"/>
        <v>6.9920000000000009</v>
      </c>
      <c r="H30" s="63">
        <f t="shared" si="2"/>
        <v>139.84000000000003</v>
      </c>
    </row>
    <row r="31" spans="1:13" s="62" customFormat="1" ht="24">
      <c r="A31" s="56" t="str">
        <f>IF((LEN('Copy paste to Here'!G35))&gt;5,((CONCATENATE('Copy paste to Here'!G35," &amp; ",'Copy paste to Here'!D35,"  &amp;  ",'Copy paste to Here'!E35))),"Empty Cell")</f>
        <v xml:space="preserve">Surgical steel circular barbell, 16g (1.2mm) with two 3mm balls &amp; Length: 6mm  &amp;  </v>
      </c>
      <c r="B31" s="57" t="str">
        <f>'Copy paste to Here'!C35</f>
        <v>CBEB</v>
      </c>
      <c r="C31" s="57" t="s">
        <v>727</v>
      </c>
      <c r="D31" s="58">
        <f>Invoice!B35</f>
        <v>20</v>
      </c>
      <c r="E31" s="59">
        <f>'Shipping Invoice'!J35*$N$1</f>
        <v>0.41</v>
      </c>
      <c r="F31" s="59">
        <f t="shared" si="0"/>
        <v>8.1999999999999993</v>
      </c>
      <c r="G31" s="60">
        <f t="shared" si="1"/>
        <v>8.9585000000000008</v>
      </c>
      <c r="H31" s="63">
        <f t="shared" si="2"/>
        <v>179.17000000000002</v>
      </c>
    </row>
    <row r="32" spans="1:13" s="62" customFormat="1" ht="24">
      <c r="A32" s="56" t="str">
        <f>IF((LEN('Copy paste to Here'!G36))&gt;5,((CONCATENATE('Copy paste to Here'!G36," &amp; ",'Copy paste to Here'!D36,"  &amp;  ",'Copy paste to Here'!E36))),"Empty Cell")</f>
        <v xml:space="preserve">Surgical steel circular barbell, 16g (1.2mm) with two 3mm balls &amp; Length: 8mm  &amp;  </v>
      </c>
      <c r="B32" s="57" t="str">
        <f>'Copy paste to Here'!C36</f>
        <v>CBEB</v>
      </c>
      <c r="C32" s="57" t="s">
        <v>727</v>
      </c>
      <c r="D32" s="58">
        <f>Invoice!B36</f>
        <v>50</v>
      </c>
      <c r="E32" s="59">
        <f>'Shipping Invoice'!J36*$N$1</f>
        <v>0.41</v>
      </c>
      <c r="F32" s="59">
        <f t="shared" si="0"/>
        <v>20.5</v>
      </c>
      <c r="G32" s="60">
        <f t="shared" si="1"/>
        <v>8.9585000000000008</v>
      </c>
      <c r="H32" s="63">
        <f t="shared" si="2"/>
        <v>447.92500000000007</v>
      </c>
    </row>
    <row r="33" spans="1:8" s="62" customFormat="1" ht="24">
      <c r="A33" s="56" t="str">
        <f>IF((LEN('Copy paste to Here'!G37))&gt;5,((CONCATENATE('Copy paste to Here'!G37," &amp; ",'Copy paste to Here'!D37,"  &amp;  ",'Copy paste to Here'!E37))),"Empty Cell")</f>
        <v xml:space="preserve">Surgical steel circular barbell, 16g (1.2mm) with two 3mm balls &amp; Length: 10mm  &amp;  </v>
      </c>
      <c r="B33" s="57" t="str">
        <f>'Copy paste to Here'!C37</f>
        <v>CBEB</v>
      </c>
      <c r="C33" s="57" t="s">
        <v>727</v>
      </c>
      <c r="D33" s="58">
        <f>Invoice!B37</f>
        <v>30</v>
      </c>
      <c r="E33" s="59">
        <f>'Shipping Invoice'!J37*$N$1</f>
        <v>0.41</v>
      </c>
      <c r="F33" s="59">
        <f t="shared" si="0"/>
        <v>12.299999999999999</v>
      </c>
      <c r="G33" s="60">
        <f t="shared" si="1"/>
        <v>8.9585000000000008</v>
      </c>
      <c r="H33" s="63">
        <f t="shared" si="2"/>
        <v>268.755</v>
      </c>
    </row>
    <row r="34" spans="1:8" s="62" customFormat="1" ht="24">
      <c r="A34" s="56" t="str">
        <f>IF((LEN('Copy paste to Here'!G38))&gt;5,((CONCATENATE('Copy paste to Here'!G38," &amp; ",'Copy paste to Here'!D38,"  &amp;  ",'Copy paste to Here'!E38))),"Empty Cell")</f>
        <v xml:space="preserve">Surgical steel circular barbell, 16g (1.2mm) with two 3mm balls &amp; Length: 12mm  &amp;  </v>
      </c>
      <c r="B34" s="57" t="str">
        <f>'Copy paste to Here'!C38</f>
        <v>CBEB</v>
      </c>
      <c r="C34" s="57" t="s">
        <v>727</v>
      </c>
      <c r="D34" s="58">
        <f>Invoice!B38</f>
        <v>30</v>
      </c>
      <c r="E34" s="59">
        <f>'Shipping Invoice'!J38*$N$1</f>
        <v>0.41</v>
      </c>
      <c r="F34" s="59">
        <f t="shared" si="0"/>
        <v>12.299999999999999</v>
      </c>
      <c r="G34" s="60">
        <f t="shared" si="1"/>
        <v>8.9585000000000008</v>
      </c>
      <c r="H34" s="63">
        <f t="shared" si="2"/>
        <v>268.755</v>
      </c>
    </row>
    <row r="35" spans="1:8" s="62" customFormat="1" ht="36">
      <c r="A35" s="56" t="str">
        <f>IF((LEN('Copy paste to Here'!G39))&gt;5,((CONCATENATE('Copy paste to Here'!G39," &amp; ",'Copy paste to Here'!D39,"  &amp;  ",'Copy paste to Here'!E39))),"Empty Cell")</f>
        <v xml:space="preserve">Flat dome shaped surgical steel dermal anchor top part for internally threaded, 16g (1.2mm) dermal anchor base plate with a height of 2mm - 2.5mm &amp; Size: 3mm  &amp;  </v>
      </c>
      <c r="B35" s="57" t="str">
        <f>'Copy paste to Here'!C39</f>
        <v>IAG</v>
      </c>
      <c r="C35" s="57" t="s">
        <v>779</v>
      </c>
      <c r="D35" s="58">
        <f>Invoice!B39</f>
        <v>20</v>
      </c>
      <c r="E35" s="59">
        <f>'Shipping Invoice'!J39*$N$1</f>
        <v>0.57999999999999996</v>
      </c>
      <c r="F35" s="59">
        <f t="shared" si="0"/>
        <v>11.6</v>
      </c>
      <c r="G35" s="60">
        <f t="shared" si="1"/>
        <v>12.673</v>
      </c>
      <c r="H35" s="63">
        <f t="shared" si="2"/>
        <v>253.46</v>
      </c>
    </row>
    <row r="36" spans="1:8" s="62" customFormat="1" ht="36">
      <c r="A36" s="56" t="str">
        <f>IF((LEN('Copy paste to Here'!G40))&gt;5,((CONCATENATE('Copy paste to Here'!G40," &amp; ",'Copy paste to Here'!D40,"  &amp;  ",'Copy paste to Here'!E40))),"Empty Cell")</f>
        <v xml:space="preserve">Flat dome shaped surgical steel dermal anchor top part for internally threaded, 16g (1.2mm) dermal anchor base plate with a height of 2mm - 2.5mm &amp; Size: 4mm  &amp;  </v>
      </c>
      <c r="B36" s="57" t="str">
        <f>'Copy paste to Here'!C40</f>
        <v>IAG</v>
      </c>
      <c r="C36" s="57" t="s">
        <v>780</v>
      </c>
      <c r="D36" s="58">
        <f>Invoice!B40</f>
        <v>20</v>
      </c>
      <c r="E36" s="59">
        <f>'Shipping Invoice'!J40*$N$1</f>
        <v>0.57999999999999996</v>
      </c>
      <c r="F36" s="59">
        <f t="shared" si="0"/>
        <v>11.6</v>
      </c>
      <c r="G36" s="60">
        <f t="shared" si="1"/>
        <v>12.673</v>
      </c>
      <c r="H36" s="63">
        <f t="shared" si="2"/>
        <v>253.46</v>
      </c>
    </row>
    <row r="37" spans="1:8" s="62" customFormat="1" ht="36">
      <c r="A37" s="56" t="str">
        <f>IF((LEN('Copy paste to Here'!G41))&gt;5,((CONCATENATE('Copy paste to Here'!G41," &amp; ",'Copy paste to Here'!D41,"  &amp;  ",'Copy paste to Here'!E41))),"Empty Cell")</f>
        <v xml:space="preserve">Flat dome shaped surgical steel dermal anchor top part for internally threaded, 16g (1.2mm) dermal anchor base plate with a height of 2mm - 2.5mm &amp; Size: 5mm  &amp;  </v>
      </c>
      <c r="B37" s="57" t="str">
        <f>'Copy paste to Here'!C41</f>
        <v>IAG</v>
      </c>
      <c r="C37" s="57" t="s">
        <v>781</v>
      </c>
      <c r="D37" s="58">
        <f>Invoice!B41</f>
        <v>20</v>
      </c>
      <c r="E37" s="59">
        <f>'Shipping Invoice'!J41*$N$1</f>
        <v>0.57999999999999996</v>
      </c>
      <c r="F37" s="59">
        <f t="shared" si="0"/>
        <v>11.6</v>
      </c>
      <c r="G37" s="60">
        <f t="shared" si="1"/>
        <v>12.673</v>
      </c>
      <c r="H37" s="63">
        <f t="shared" si="2"/>
        <v>253.46</v>
      </c>
    </row>
    <row r="38" spans="1:8" s="62" customFormat="1" ht="48">
      <c r="A38" s="56" t="str">
        <f>IF((LEN('Copy paste to Here'!G42))&gt;5,((CONCATENATE('Copy paste to Here'!G42," &amp; ",'Copy paste to Here'!D42,"  &amp;  ",'Copy paste to Here'!E42))),"Empty Cell")</f>
        <v xml:space="preserve">3mm flat disk shaped surgical steel dermal anchor top part for internally threaded, 16g (1.2mm) dermal anchor base plate with a height of 2mm - 2.5mm (this item does only fit our dermal anchors and surface bars) &amp;   &amp;  </v>
      </c>
      <c r="B38" s="57" t="str">
        <f>'Copy paste to Here'!C42</f>
        <v>IE3</v>
      </c>
      <c r="C38" s="57" t="s">
        <v>733</v>
      </c>
      <c r="D38" s="58">
        <f>Invoice!B42</f>
        <v>20</v>
      </c>
      <c r="E38" s="59">
        <f>'Shipping Invoice'!J42*$N$1</f>
        <v>0.57999999999999996</v>
      </c>
      <c r="F38" s="59">
        <f t="shared" si="0"/>
        <v>11.6</v>
      </c>
      <c r="G38" s="60">
        <f t="shared" si="1"/>
        <v>12.673</v>
      </c>
      <c r="H38" s="63">
        <f t="shared" si="2"/>
        <v>253.46</v>
      </c>
    </row>
    <row r="39" spans="1:8" s="62" customFormat="1" ht="48">
      <c r="A39" s="56" t="str">
        <f>IF((LEN('Copy paste to Here'!G43))&gt;5,((CONCATENATE('Copy paste to Here'!G43," &amp; ",'Copy paste to Here'!D43,"  &amp;  ",'Copy paste to Here'!E43))),"Empty Cell")</f>
        <v xml:space="preserve">4mm flat disk shaped surgical steel dermal anchor top part for internally threaded, 16g (1.2mm) dermal anchor base plate with a height of 2mm - 2.5mm (this item does only fit our dermal anchors and surface bars) &amp;   &amp;  </v>
      </c>
      <c r="B39" s="57" t="str">
        <f>'Copy paste to Here'!C43</f>
        <v>IE4</v>
      </c>
      <c r="C39" s="57" t="s">
        <v>735</v>
      </c>
      <c r="D39" s="58">
        <f>Invoice!B43</f>
        <v>20</v>
      </c>
      <c r="E39" s="59">
        <f>'Shipping Invoice'!J43*$N$1</f>
        <v>0.57999999999999996</v>
      </c>
      <c r="F39" s="59">
        <f t="shared" si="0"/>
        <v>11.6</v>
      </c>
      <c r="G39" s="60">
        <f t="shared" si="1"/>
        <v>12.673</v>
      </c>
      <c r="H39" s="63">
        <f t="shared" si="2"/>
        <v>253.46</v>
      </c>
    </row>
    <row r="40" spans="1:8" s="62" customFormat="1" ht="48">
      <c r="A40" s="56" t="str">
        <f>IF((LEN('Copy paste to Here'!G44))&gt;5,((CONCATENATE('Copy paste to Here'!G44," &amp; ",'Copy paste to Here'!D44,"  &amp;  ",'Copy paste to Here'!E44))),"Empty Cell")</f>
        <v xml:space="preserve">5mm flat disk shaped surgical steel dermal anchor top part for internally threaded, 16g (1.2mm) dermal anchor base plate with a height of 2mm - 2.5mm (this item does only fit our dermal anchors and surface bars) &amp;   &amp;  </v>
      </c>
      <c r="B40" s="57" t="str">
        <f>'Copy paste to Here'!C44</f>
        <v>IE5</v>
      </c>
      <c r="C40" s="57" t="s">
        <v>737</v>
      </c>
      <c r="D40" s="58">
        <f>Invoice!B44</f>
        <v>20</v>
      </c>
      <c r="E40" s="59">
        <f>'Shipping Invoice'!J44*$N$1</f>
        <v>0.57999999999999996</v>
      </c>
      <c r="F40" s="59">
        <f t="shared" si="0"/>
        <v>11.6</v>
      </c>
      <c r="G40" s="60">
        <f t="shared" si="1"/>
        <v>12.673</v>
      </c>
      <c r="H40" s="63">
        <f t="shared" si="2"/>
        <v>253.46</v>
      </c>
    </row>
    <row r="41" spans="1:8" s="62" customFormat="1" ht="36">
      <c r="A41" s="56" t="str">
        <f>IF((LEN('Copy paste to Here'!G45))&gt;5,((CONCATENATE('Copy paste to Here'!G45," &amp; ",'Copy paste to Here'!D45,"  &amp;  ",'Copy paste to Here'!E45))),"Empty Cell")</f>
        <v>Flat dome shaped PVD plated 316L steel dermal anchor top part for internally threaded, 16g (1.2mm) dermal anchor base plate with a height of 2mm - 2.5mm &amp; Size: 4mm  &amp;  Color: Gold</v>
      </c>
      <c r="B41" s="57" t="str">
        <f>'Copy paste to Here'!C45</f>
        <v>ITAG</v>
      </c>
      <c r="C41" s="57" t="s">
        <v>782</v>
      </c>
      <c r="D41" s="58">
        <f>Invoice!B45</f>
        <v>5</v>
      </c>
      <c r="E41" s="59">
        <f>'Shipping Invoice'!J45*$N$1</f>
        <v>0.92</v>
      </c>
      <c r="F41" s="59">
        <f t="shared" si="0"/>
        <v>4.6000000000000005</v>
      </c>
      <c r="G41" s="60">
        <f t="shared" si="1"/>
        <v>20.102000000000004</v>
      </c>
      <c r="H41" s="63">
        <f t="shared" si="2"/>
        <v>100.51000000000002</v>
      </c>
    </row>
    <row r="42" spans="1:8" s="62" customFormat="1" ht="48">
      <c r="A42" s="56" t="str">
        <f>IF((LEN('Copy paste to Here'!G46))&gt;5,((CONCATENATE('Copy paste to Here'!G46," &amp; ",'Copy paste to Here'!D46,"  &amp;  ",'Copy paste to Here'!E46))),"Empty Cell")</f>
        <v xml:space="preserve">4mm flat disk shaped anodized 316L steel dermal anchor top part for internally threaded, 16g (1.2mm) dermal anchor base plate with a height of 2mm - 2.5mm (this item does only fit our dermal anchors and surface bars) &amp; Color: Gold  &amp;  </v>
      </c>
      <c r="B42" s="57" t="str">
        <f>'Copy paste to Here'!C46</f>
        <v>ITE4</v>
      </c>
      <c r="C42" s="57" t="s">
        <v>741</v>
      </c>
      <c r="D42" s="58">
        <f>Invoice!B46</f>
        <v>5</v>
      </c>
      <c r="E42" s="59">
        <f>'Shipping Invoice'!J46*$N$1</f>
        <v>0.92</v>
      </c>
      <c r="F42" s="59">
        <f t="shared" si="0"/>
        <v>4.6000000000000005</v>
      </c>
      <c r="G42" s="60">
        <f t="shared" si="1"/>
        <v>20.102000000000004</v>
      </c>
      <c r="H42" s="63">
        <f t="shared" si="2"/>
        <v>100.51000000000002</v>
      </c>
    </row>
    <row r="43" spans="1:8" s="62" customFormat="1" ht="60">
      <c r="A43" s="56" t="str">
        <f>IF((LEN('Copy paste to Here'!G47))&gt;5,((CONCATENATE('Copy paste to Here'!G47," &amp; ",'Copy paste to Here'!D47,"  &amp;  ",'Copy paste to Here'!E47))),"Empty Cell")</f>
        <v xml:space="preserve">3mm bezel set clear crystal flat head shaped anodized surgical steel dermal anchor top part for internally threaded, 16g (1.2mm) dermal anchor base plate with a height of 2mm - 2.5mm (this item does only fit our dermal anchors and surface bars) &amp; Color: Gold Anodized w/ Clear crystal  &amp;  </v>
      </c>
      <c r="B43" s="57" t="str">
        <f>'Copy paste to Here'!C47</f>
        <v>ITJF3</v>
      </c>
      <c r="C43" s="57" t="s">
        <v>743</v>
      </c>
      <c r="D43" s="58">
        <f>Invoice!B47</f>
        <v>10</v>
      </c>
      <c r="E43" s="59">
        <f>'Shipping Invoice'!J47*$N$1</f>
        <v>1.35</v>
      </c>
      <c r="F43" s="59">
        <f t="shared" si="0"/>
        <v>13.5</v>
      </c>
      <c r="G43" s="60">
        <f t="shared" si="1"/>
        <v>29.497500000000002</v>
      </c>
      <c r="H43" s="63">
        <f t="shared" si="2"/>
        <v>294.97500000000002</v>
      </c>
    </row>
    <row r="44" spans="1:8" s="62" customFormat="1" ht="60">
      <c r="A44" s="56" t="str">
        <f>IF((LEN('Copy paste to Here'!G48))&gt;5,((CONCATENATE('Copy paste to Here'!G48," &amp; ",'Copy paste to Here'!D48,"  &amp;  ",'Copy paste to Here'!E48))),"Empty Cell")</f>
        <v xml:space="preserve">4mm bezel set clear crystal flat head shaped anodized surgical steel dermal anchor top part for internally threaded, 16g (1.2mm) dermal anchor base plate with a height of 2mm - 2.5mm (this item does only fit our dermal anchors and surface bars) &amp; Color: Gold  &amp;  </v>
      </c>
      <c r="B44" s="57" t="str">
        <f>'Copy paste to Here'!C48</f>
        <v>ITJF4</v>
      </c>
      <c r="C44" s="57" t="s">
        <v>746</v>
      </c>
      <c r="D44" s="58">
        <f>Invoice!B48</f>
        <v>10</v>
      </c>
      <c r="E44" s="59">
        <f>'Shipping Invoice'!J48*$N$1</f>
        <v>1.35</v>
      </c>
      <c r="F44" s="59">
        <f t="shared" si="0"/>
        <v>13.5</v>
      </c>
      <c r="G44" s="60">
        <f t="shared" si="1"/>
        <v>29.497500000000002</v>
      </c>
      <c r="H44" s="63">
        <f t="shared" si="2"/>
        <v>294.97500000000002</v>
      </c>
    </row>
    <row r="45" spans="1:8" s="62" customFormat="1" ht="60">
      <c r="A45" s="56" t="str">
        <f>IF((LEN('Copy paste to Here'!G49))&gt;5,((CONCATENATE('Copy paste to Here'!G49," &amp; ",'Copy paste to Here'!D49,"  &amp;  ",'Copy paste to Here'!E49))),"Empty Cell")</f>
        <v xml:space="preserve">5mm bezel set clear crystal flat head shaped anodized surgical steel dermal anchor top part for internally threaded, 16g (1.2mm) dermal anchor base plate with a height of 2mm - 2.5mm (this item does only fit our dermal anchors and surface bars) &amp; Color: Gold  &amp;  </v>
      </c>
      <c r="B45" s="57" t="str">
        <f>'Copy paste to Here'!C49</f>
        <v>ITJF5</v>
      </c>
      <c r="C45" s="57" t="s">
        <v>748</v>
      </c>
      <c r="D45" s="58">
        <f>Invoice!B49</f>
        <v>10</v>
      </c>
      <c r="E45" s="59">
        <f>'Shipping Invoice'!J49*$N$1</f>
        <v>1.35</v>
      </c>
      <c r="F45" s="59">
        <f t="shared" si="0"/>
        <v>13.5</v>
      </c>
      <c r="G45" s="60">
        <f t="shared" si="1"/>
        <v>29.497500000000002</v>
      </c>
      <c r="H45" s="63">
        <f t="shared" si="2"/>
        <v>294.97500000000002</v>
      </c>
    </row>
    <row r="46" spans="1:8" s="62" customFormat="1" ht="24">
      <c r="A46" s="56" t="str">
        <f>IF((LEN('Copy paste to Here'!G50))&gt;5,((CONCATENATE('Copy paste to Here'!G50," &amp; ",'Copy paste to Here'!D50,"  &amp;  ",'Copy paste to Here'!E50))),"Empty Cell")</f>
        <v xml:space="preserve">Surgical steel labret, 16g (1.2mm) with a 3mm ball &amp; Length: 10mm  &amp;  </v>
      </c>
      <c r="B46" s="57" t="str">
        <f>'Copy paste to Here'!C50</f>
        <v>LBB3</v>
      </c>
      <c r="C46" s="57" t="s">
        <v>656</v>
      </c>
      <c r="D46" s="58">
        <f>Invoice!B50</f>
        <v>100</v>
      </c>
      <c r="E46" s="59">
        <f>'Shipping Invoice'!J50*$N$1</f>
        <v>0.28999999999999998</v>
      </c>
      <c r="F46" s="59">
        <f t="shared" si="0"/>
        <v>28.999999999999996</v>
      </c>
      <c r="G46" s="60">
        <f t="shared" si="1"/>
        <v>6.3365</v>
      </c>
      <c r="H46" s="63">
        <f t="shared" si="2"/>
        <v>633.65</v>
      </c>
    </row>
    <row r="47" spans="1:8" s="62" customFormat="1" ht="24">
      <c r="A47" s="56" t="str">
        <f>IF((LEN('Copy paste to Here'!G51))&gt;5,((CONCATENATE('Copy paste to Here'!G51," &amp; ",'Copy paste to Here'!D51,"  &amp;  ",'Copy paste to Here'!E51))),"Empty Cell")</f>
        <v xml:space="preserve">Surgical steel labret, 16g (1.2mm) with a 3mm ball &amp; Length: 14mm  &amp;  </v>
      </c>
      <c r="B47" s="57" t="str">
        <f>'Copy paste to Here'!C51</f>
        <v>LBB3</v>
      </c>
      <c r="C47" s="57" t="s">
        <v>656</v>
      </c>
      <c r="D47" s="58">
        <f>Invoice!B51</f>
        <v>30</v>
      </c>
      <c r="E47" s="59">
        <f>'Shipping Invoice'!J51*$N$1</f>
        <v>0.28999999999999998</v>
      </c>
      <c r="F47" s="59">
        <f t="shared" si="0"/>
        <v>8.6999999999999993</v>
      </c>
      <c r="G47" s="60">
        <f t="shared" si="1"/>
        <v>6.3365</v>
      </c>
      <c r="H47" s="63">
        <f t="shared" si="2"/>
        <v>190.095</v>
      </c>
    </row>
    <row r="48" spans="1:8" s="62" customFormat="1" ht="24">
      <c r="A48" s="56" t="str">
        <f>IF((LEN('Copy paste to Here'!G52))&gt;5,((CONCATENATE('Copy paste to Here'!G52," &amp; ",'Copy paste to Here'!D52,"  &amp;  ",'Copy paste to Here'!E52))),"Empty Cell")</f>
        <v xml:space="preserve">Surgical steel labret, 16g (1.2mm) with a 3mm ball &amp; Length: 16mm  &amp;  </v>
      </c>
      <c r="B48" s="57" t="str">
        <f>'Copy paste to Here'!C52</f>
        <v>LBB3</v>
      </c>
      <c r="C48" s="57" t="s">
        <v>656</v>
      </c>
      <c r="D48" s="58">
        <f>Invoice!B52</f>
        <v>30</v>
      </c>
      <c r="E48" s="59">
        <f>'Shipping Invoice'!J52*$N$1</f>
        <v>0.28999999999999998</v>
      </c>
      <c r="F48" s="59">
        <f t="shared" si="0"/>
        <v>8.6999999999999993</v>
      </c>
      <c r="G48" s="60">
        <f t="shared" si="1"/>
        <v>6.3365</v>
      </c>
      <c r="H48" s="63">
        <f t="shared" si="2"/>
        <v>190.095</v>
      </c>
    </row>
    <row r="49" spans="1:8" s="62" customFormat="1" ht="24">
      <c r="A49" s="56" t="str">
        <f>IF((LEN('Copy paste to Here'!G53))&gt;5,((CONCATENATE('Copy paste to Here'!G53," &amp; ",'Copy paste to Here'!D53,"  &amp;  ",'Copy paste to Here'!E53))),"Empty Cell")</f>
        <v>Premium PVD plated surgical steel labret, 16g (1.2mm) with a 3mm ball &amp; Length: 8mm  &amp;  Color: Gold</v>
      </c>
      <c r="B49" s="57" t="str">
        <f>'Copy paste to Here'!C53</f>
        <v>LBTB3</v>
      </c>
      <c r="C49" s="57" t="s">
        <v>750</v>
      </c>
      <c r="D49" s="58">
        <f>Invoice!B53</f>
        <v>10</v>
      </c>
      <c r="E49" s="59">
        <f>'Shipping Invoice'!J53*$N$1</f>
        <v>1</v>
      </c>
      <c r="F49" s="59">
        <f t="shared" si="0"/>
        <v>10</v>
      </c>
      <c r="G49" s="60">
        <f t="shared" si="1"/>
        <v>21.85</v>
      </c>
      <c r="H49" s="63">
        <f t="shared" si="2"/>
        <v>218.5</v>
      </c>
    </row>
    <row r="50" spans="1:8" s="62" customFormat="1" ht="24">
      <c r="A50" s="56" t="str">
        <f>IF((LEN('Copy paste to Here'!G54))&gt;5,((CONCATENATE('Copy paste to Here'!G54," &amp; ",'Copy paste to Here'!D54,"  &amp;  ",'Copy paste to Here'!E54))),"Empty Cell")</f>
        <v>Premium PVD plated surgical steel labret, 16g (1.2mm) with a 3mm ball &amp; Length: 10mm  &amp;  Color: Gold</v>
      </c>
      <c r="B50" s="57" t="str">
        <f>'Copy paste to Here'!C54</f>
        <v>LBTB3</v>
      </c>
      <c r="C50" s="57" t="s">
        <v>750</v>
      </c>
      <c r="D50" s="58">
        <f>Invoice!B54</f>
        <v>10</v>
      </c>
      <c r="E50" s="59">
        <f>'Shipping Invoice'!J54*$N$1</f>
        <v>1</v>
      </c>
      <c r="F50" s="59">
        <f t="shared" si="0"/>
        <v>10</v>
      </c>
      <c r="G50" s="60">
        <f t="shared" si="1"/>
        <v>21.85</v>
      </c>
      <c r="H50" s="63">
        <f t="shared" si="2"/>
        <v>218.5</v>
      </c>
    </row>
    <row r="51" spans="1:8" s="62" customFormat="1" ht="36">
      <c r="A51" s="56" t="str">
        <f>IF((LEN('Copy paste to Here'!G55))&gt;5,((CONCATENATE('Copy paste to Here'!G55," &amp; ",'Copy paste to Here'!D55,"  &amp;  ",'Copy paste to Here'!E55))),"Empty Cell")</f>
        <v>Surgical Steel belly banana, 14g (1.6mm) with an 8mm bezel set jewel ball and dangling crystal studded dolphin - length 3/8'' (10mm) &amp; Length: 8mm  &amp;  Crystal Color: Clear</v>
      </c>
      <c r="B51" s="57" t="str">
        <f>'Copy paste to Here'!C55</f>
        <v>MCD672</v>
      </c>
      <c r="C51" s="57" t="s">
        <v>752</v>
      </c>
      <c r="D51" s="58">
        <f>Invoice!B55</f>
        <v>1</v>
      </c>
      <c r="E51" s="59">
        <f>'Shipping Invoice'!J55*$N$1</f>
        <v>2.5</v>
      </c>
      <c r="F51" s="59">
        <f t="shared" si="0"/>
        <v>2.5</v>
      </c>
      <c r="G51" s="60">
        <f t="shared" si="1"/>
        <v>54.625</v>
      </c>
      <c r="H51" s="63">
        <f t="shared" si="2"/>
        <v>54.625</v>
      </c>
    </row>
    <row r="52" spans="1:8" s="62" customFormat="1" ht="36">
      <c r="A52" s="56" t="str">
        <f>IF((LEN('Copy paste to Here'!G56))&gt;5,((CONCATENATE('Copy paste to Here'!G56," &amp; ",'Copy paste to Here'!D56,"  &amp;  ",'Copy paste to Here'!E56))),"Empty Cell")</f>
        <v>Surgical Steel belly banana, 14g (1.6mm) with an 8mm bezel set jewel ball and dangling crystal studded dolphin - length 3/8'' (10mm) &amp; Length: 8mm  &amp;  Crystal Color: Sapphire</v>
      </c>
      <c r="B52" s="57" t="str">
        <f>'Copy paste to Here'!C56</f>
        <v>MCD672</v>
      </c>
      <c r="C52" s="57" t="s">
        <v>752</v>
      </c>
      <c r="D52" s="58">
        <f>Invoice!B56</f>
        <v>1</v>
      </c>
      <c r="E52" s="59">
        <f>'Shipping Invoice'!J56*$N$1</f>
        <v>2.5</v>
      </c>
      <c r="F52" s="59">
        <f t="shared" si="0"/>
        <v>2.5</v>
      </c>
      <c r="G52" s="60">
        <f t="shared" si="1"/>
        <v>54.625</v>
      </c>
      <c r="H52" s="63">
        <f t="shared" si="2"/>
        <v>54.625</v>
      </c>
    </row>
    <row r="53" spans="1:8" s="62" customFormat="1" ht="48">
      <c r="A53" s="56" t="str">
        <f>IF((LEN('Copy paste to Here'!G57))&gt;5,((CONCATENATE('Copy paste to Here'!G57," &amp; ",'Copy paste to Here'!D57,"  &amp;  ",'Copy paste to Here'!E57))),"Empty Cell")</f>
        <v>Surgical Steel belly banana, 14g (1.6mm) with an 8mm bezel set jewel ball and dangling crystal studded sea horse (dangling is made from silver plated brass) - length 3/8'' (10mm) &amp; Length: 8mm  &amp;  Crystal Color: Clear</v>
      </c>
      <c r="B53" s="57" t="str">
        <f>'Copy paste to Here'!C57</f>
        <v>MCD674</v>
      </c>
      <c r="C53" s="57" t="s">
        <v>753</v>
      </c>
      <c r="D53" s="58">
        <f>Invoice!B57</f>
        <v>1</v>
      </c>
      <c r="E53" s="59">
        <f>'Shipping Invoice'!J57*$N$1</f>
        <v>3.46</v>
      </c>
      <c r="F53" s="59">
        <f t="shared" si="0"/>
        <v>3.46</v>
      </c>
      <c r="G53" s="60">
        <f t="shared" si="1"/>
        <v>75.600999999999999</v>
      </c>
      <c r="H53" s="63">
        <f t="shared" si="2"/>
        <v>75.600999999999999</v>
      </c>
    </row>
    <row r="54" spans="1:8" s="62" customFormat="1" ht="48">
      <c r="A54" s="56" t="str">
        <f>IF((LEN('Copy paste to Here'!G58))&gt;5,((CONCATENATE('Copy paste to Here'!G58," &amp; ",'Copy paste to Here'!D58,"  &amp;  ",'Copy paste to Here'!E58))),"Empty Cell")</f>
        <v>Surgical Steel belly banana, 14g (1.6mm) with an 8mm bezel set jewel ball and dangling crystal studded sea horse (dangling is made from silver plated brass) - length 3/8'' (10mm) &amp; Length: 8mm  &amp;  Crystal Color: Aquamarine</v>
      </c>
      <c r="B54" s="57" t="str">
        <f>'Copy paste to Here'!C58</f>
        <v>MCD674</v>
      </c>
      <c r="C54" s="57" t="s">
        <v>753</v>
      </c>
      <c r="D54" s="58">
        <f>Invoice!B58</f>
        <v>1</v>
      </c>
      <c r="E54" s="59">
        <f>'Shipping Invoice'!J58*$N$1</f>
        <v>3.46</v>
      </c>
      <c r="F54" s="59">
        <f t="shared" si="0"/>
        <v>3.46</v>
      </c>
      <c r="G54" s="60">
        <f t="shared" si="1"/>
        <v>75.600999999999999</v>
      </c>
      <c r="H54" s="63">
        <f t="shared" si="2"/>
        <v>75.600999999999999</v>
      </c>
    </row>
    <row r="55" spans="1:8" s="62" customFormat="1" ht="48">
      <c r="A55" s="56" t="str">
        <f>IF((LEN('Copy paste to Here'!G59))&gt;5,((CONCATENATE('Copy paste to Here'!G59," &amp; ",'Copy paste to Here'!D59,"  &amp;  ",'Copy paste to Here'!E59))),"Empty Cell")</f>
        <v xml:space="preserve">Surgical steel belly banana, 14g (1.6mm) with a lower 8mm bezel set jewel ball and a dangling plain starfish (dangling is made from silver plated brass) - length 3/8'' (10mm) &amp; Crystal Color: Clear  &amp;  </v>
      </c>
      <c r="B55" s="57" t="str">
        <f>'Copy paste to Here'!C59</f>
        <v>MCD727</v>
      </c>
      <c r="C55" s="57" t="s">
        <v>754</v>
      </c>
      <c r="D55" s="58">
        <f>Invoice!B59</f>
        <v>1</v>
      </c>
      <c r="E55" s="59">
        <f>'Shipping Invoice'!J59*$N$1</f>
        <v>3.03</v>
      </c>
      <c r="F55" s="59">
        <f t="shared" si="0"/>
        <v>3.03</v>
      </c>
      <c r="G55" s="60">
        <f t="shared" si="1"/>
        <v>66.205500000000001</v>
      </c>
      <c r="H55" s="63">
        <f t="shared" si="2"/>
        <v>66.205500000000001</v>
      </c>
    </row>
    <row r="56" spans="1:8" s="62" customFormat="1" ht="48">
      <c r="A56" s="56" t="str">
        <f>IF((LEN('Copy paste to Here'!G60))&gt;5,((CONCATENATE('Copy paste to Here'!G60," &amp; ",'Copy paste to Here'!D60,"  &amp;  ",'Copy paste to Here'!E60))),"Empty Cell")</f>
        <v xml:space="preserve">Surgical steel belly banana, 14g (1.6mm) with a lower 8mm bezel set jewel ball and a dangling plain starfish (dangling is made from silver plated brass) - length 3/8'' (10mm) &amp; Crystal Color: Blue Zircon  &amp;  </v>
      </c>
      <c r="B56" s="57" t="str">
        <f>'Copy paste to Here'!C60</f>
        <v>MCD727</v>
      </c>
      <c r="C56" s="57" t="s">
        <v>754</v>
      </c>
      <c r="D56" s="58">
        <f>Invoice!B60</f>
        <v>1</v>
      </c>
      <c r="E56" s="59">
        <f>'Shipping Invoice'!J60*$N$1</f>
        <v>3.03</v>
      </c>
      <c r="F56" s="59">
        <f t="shared" si="0"/>
        <v>3.03</v>
      </c>
      <c r="G56" s="60">
        <f t="shared" si="1"/>
        <v>66.205500000000001</v>
      </c>
      <c r="H56" s="63">
        <f t="shared" si="2"/>
        <v>66.205500000000001</v>
      </c>
    </row>
    <row r="57" spans="1:8" s="62" customFormat="1" ht="24">
      <c r="A57" s="56" t="str">
        <f>IF((LEN('Copy paste to Here'!G61))&gt;5,((CONCATENATE('Copy paste to Here'!G61," &amp; ",'Copy paste to Here'!D61,"  &amp;  ",'Copy paste to Here'!E61))),"Empty Cell")</f>
        <v xml:space="preserve">High polished surgical steel nose screw, 0.8mm (20g) with 2mm ball shaped top &amp;   &amp;  </v>
      </c>
      <c r="B57" s="57" t="str">
        <f>'Copy paste to Here'!C61</f>
        <v>NSB</v>
      </c>
      <c r="C57" s="57" t="s">
        <v>116</v>
      </c>
      <c r="D57" s="58">
        <f>Invoice!B61</f>
        <v>40</v>
      </c>
      <c r="E57" s="59">
        <f>'Shipping Invoice'!J61*$N$1</f>
        <v>0.32</v>
      </c>
      <c r="F57" s="59">
        <f t="shared" si="0"/>
        <v>12.8</v>
      </c>
      <c r="G57" s="60">
        <f t="shared" si="1"/>
        <v>6.9920000000000009</v>
      </c>
      <c r="H57" s="63">
        <f t="shared" si="2"/>
        <v>279.68000000000006</v>
      </c>
    </row>
    <row r="58" spans="1:8" s="62" customFormat="1" ht="24">
      <c r="A58" s="56" t="str">
        <f>IF((LEN('Copy paste to Here'!G62))&gt;5,((CONCATENATE('Copy paste to Here'!G62," &amp; ",'Copy paste to Here'!D62,"  &amp;  ",'Copy paste to Here'!E62))),"Empty Cell")</f>
        <v xml:space="preserve">Anodized surgical steel nose screw, 20g (0.8mm) with 2mm ball top &amp; Color: Black  &amp;  </v>
      </c>
      <c r="B58" s="57" t="str">
        <f>'Copy paste to Here'!C62</f>
        <v>NSTB</v>
      </c>
      <c r="C58" s="57" t="s">
        <v>625</v>
      </c>
      <c r="D58" s="58">
        <f>Invoice!B62</f>
        <v>10</v>
      </c>
      <c r="E58" s="59">
        <f>'Shipping Invoice'!J62*$N$1</f>
        <v>0.66</v>
      </c>
      <c r="F58" s="59">
        <f t="shared" si="0"/>
        <v>6.6000000000000005</v>
      </c>
      <c r="G58" s="60">
        <f t="shared" si="1"/>
        <v>14.421000000000001</v>
      </c>
      <c r="H58" s="63">
        <f t="shared" si="2"/>
        <v>144.21</v>
      </c>
    </row>
    <row r="59" spans="1:8" s="62" customFormat="1" ht="24">
      <c r="A59" s="56" t="str">
        <f>IF((LEN('Copy paste to Here'!G63))&gt;5,((CONCATENATE('Copy paste to Here'!G63," &amp; ",'Copy paste to Here'!D63,"  &amp;  ",'Copy paste to Here'!E63))),"Empty Cell")</f>
        <v xml:space="preserve">Anodized surgical steel nose screw, 20g (0.8mm) with 2mm ball top &amp; Color: Blue  &amp;  </v>
      </c>
      <c r="B59" s="57" t="str">
        <f>'Copy paste to Here'!C63</f>
        <v>NSTB</v>
      </c>
      <c r="C59" s="57" t="s">
        <v>625</v>
      </c>
      <c r="D59" s="58">
        <f>Invoice!B63</f>
        <v>10</v>
      </c>
      <c r="E59" s="59">
        <f>'Shipping Invoice'!J63*$N$1</f>
        <v>0.66</v>
      </c>
      <c r="F59" s="59">
        <f t="shared" si="0"/>
        <v>6.6000000000000005</v>
      </c>
      <c r="G59" s="60">
        <f t="shared" si="1"/>
        <v>14.421000000000001</v>
      </c>
      <c r="H59" s="63">
        <f t="shared" si="2"/>
        <v>144.21</v>
      </c>
    </row>
    <row r="60" spans="1:8" s="62" customFormat="1" ht="24">
      <c r="A60" s="56" t="str">
        <f>IF((LEN('Copy paste to Here'!G64))&gt;5,((CONCATENATE('Copy paste to Here'!G64," &amp; ",'Copy paste to Here'!D64,"  &amp;  ",'Copy paste to Here'!E64))),"Empty Cell")</f>
        <v xml:space="preserve">Anodized surgical steel nose screw, 20g (0.8mm) with 2mm ball top &amp; Color: Rainbow  &amp;  </v>
      </c>
      <c r="B60" s="57" t="str">
        <f>'Copy paste to Here'!C64</f>
        <v>NSTB</v>
      </c>
      <c r="C60" s="57" t="s">
        <v>625</v>
      </c>
      <c r="D60" s="58">
        <f>Invoice!B64</f>
        <v>10</v>
      </c>
      <c r="E60" s="59">
        <f>'Shipping Invoice'!J64*$N$1</f>
        <v>0.66</v>
      </c>
      <c r="F60" s="59">
        <f t="shared" si="0"/>
        <v>6.6000000000000005</v>
      </c>
      <c r="G60" s="60">
        <f t="shared" si="1"/>
        <v>14.421000000000001</v>
      </c>
      <c r="H60" s="63">
        <f t="shared" si="2"/>
        <v>144.21</v>
      </c>
    </row>
    <row r="61" spans="1:8" s="62" customFormat="1" ht="24">
      <c r="A61" s="56" t="str">
        <f>IF((LEN('Copy paste to Here'!G65))&gt;5,((CONCATENATE('Copy paste to Here'!G65," &amp; ",'Copy paste to Here'!D65,"  &amp;  ",'Copy paste to Here'!E65))),"Empty Cell")</f>
        <v xml:space="preserve">Anodized surgical steel nose screw, 20g (0.8mm) with 2mm ball top &amp; Color: Gold  &amp;  </v>
      </c>
      <c r="B61" s="57" t="str">
        <f>'Copy paste to Here'!C65</f>
        <v>NSTB</v>
      </c>
      <c r="C61" s="57" t="s">
        <v>625</v>
      </c>
      <c r="D61" s="58">
        <f>Invoice!B65</f>
        <v>20</v>
      </c>
      <c r="E61" s="59">
        <f>'Shipping Invoice'!J65*$N$1</f>
        <v>0.66</v>
      </c>
      <c r="F61" s="59">
        <f t="shared" si="0"/>
        <v>13.200000000000001</v>
      </c>
      <c r="G61" s="60">
        <f t="shared" si="1"/>
        <v>14.421000000000001</v>
      </c>
      <c r="H61" s="63">
        <f t="shared" si="2"/>
        <v>288.42</v>
      </c>
    </row>
    <row r="62" spans="1:8" s="62" customFormat="1" ht="25.5">
      <c r="A62" s="56" t="str">
        <f>IF((LEN('Copy paste to Here'!G66))&gt;5,((CONCATENATE('Copy paste to Here'!G66," &amp; ",'Copy paste to Here'!D66,"  &amp;  ",'Copy paste to Here'!E66))),"Empty Cell")</f>
        <v xml:space="preserve">Surgical steel nose screw, 20g (0.8mm) with prong set 1.5mm round CZ stone &amp; Cz Color: Clear  &amp;  </v>
      </c>
      <c r="B62" s="57" t="str">
        <f>'Copy paste to Here'!C66</f>
        <v>NSWZR15</v>
      </c>
      <c r="C62" s="57" t="s">
        <v>122</v>
      </c>
      <c r="D62" s="58">
        <f>Invoice!B66</f>
        <v>20</v>
      </c>
      <c r="E62" s="59">
        <f>'Shipping Invoice'!J66*$N$1</f>
        <v>1</v>
      </c>
      <c r="F62" s="59">
        <f t="shared" si="0"/>
        <v>20</v>
      </c>
      <c r="G62" s="60">
        <f t="shared" si="1"/>
        <v>21.85</v>
      </c>
      <c r="H62" s="63">
        <f t="shared" si="2"/>
        <v>437</v>
      </c>
    </row>
    <row r="63" spans="1:8" s="62" customFormat="1" ht="25.5">
      <c r="A63" s="56" t="str">
        <f>IF((LEN('Copy paste to Here'!G67))&gt;5,((CONCATENATE('Copy paste to Here'!G67," &amp; ",'Copy paste to Here'!D67,"  &amp;  ",'Copy paste to Here'!E67))),"Empty Cell")</f>
        <v xml:space="preserve">Surgical steel nose screw, 20g (0.8mm) with prong set 1.5mm round CZ stone &amp; Cz Color: Rose  &amp;  </v>
      </c>
      <c r="B63" s="57" t="str">
        <f>'Copy paste to Here'!C67</f>
        <v>NSWZR15</v>
      </c>
      <c r="C63" s="57" t="s">
        <v>122</v>
      </c>
      <c r="D63" s="58">
        <f>Invoice!B67</f>
        <v>10</v>
      </c>
      <c r="E63" s="59">
        <f>'Shipping Invoice'!J67*$N$1</f>
        <v>1</v>
      </c>
      <c r="F63" s="59">
        <f t="shared" si="0"/>
        <v>10</v>
      </c>
      <c r="G63" s="60">
        <f t="shared" si="1"/>
        <v>21.85</v>
      </c>
      <c r="H63" s="63">
        <f t="shared" si="2"/>
        <v>218.5</v>
      </c>
    </row>
    <row r="64" spans="1:8" s="62" customFormat="1" ht="25.5">
      <c r="A64" s="56" t="str">
        <f>IF((LEN('Copy paste to Here'!G68))&gt;5,((CONCATENATE('Copy paste to Here'!G68," &amp; ",'Copy paste to Here'!D68,"  &amp;  ",'Copy paste to Here'!E68))),"Empty Cell")</f>
        <v xml:space="preserve">Surgical steel nose screw, 20g (0.8mm) with prong set 1.5mm round CZ stone &amp; Cz Color: Aquamarine  &amp;  </v>
      </c>
      <c r="B64" s="57" t="str">
        <f>'Copy paste to Here'!C68</f>
        <v>NSWZR15</v>
      </c>
      <c r="C64" s="57" t="s">
        <v>122</v>
      </c>
      <c r="D64" s="58">
        <f>Invoice!B68</f>
        <v>10</v>
      </c>
      <c r="E64" s="59">
        <f>'Shipping Invoice'!J68*$N$1</f>
        <v>1</v>
      </c>
      <c r="F64" s="59">
        <f t="shared" si="0"/>
        <v>10</v>
      </c>
      <c r="G64" s="60">
        <f t="shared" si="1"/>
        <v>21.85</v>
      </c>
      <c r="H64" s="63">
        <f t="shared" si="2"/>
        <v>218.5</v>
      </c>
    </row>
    <row r="65" spans="1:8" s="62" customFormat="1" ht="25.5">
      <c r="A65" s="56" t="str">
        <f>IF((LEN('Copy paste to Here'!G69))&gt;5,((CONCATENATE('Copy paste to Here'!G69," &amp; ",'Copy paste to Here'!D69,"  &amp;  ",'Copy paste to Here'!E69))),"Empty Cell")</f>
        <v xml:space="preserve">Surgical steel nose screw, 20g (0.8mm) with prong set 1.5mm round CZ stone &amp; Cz Color: Amethyst  &amp;  </v>
      </c>
      <c r="B65" s="57" t="str">
        <f>'Copy paste to Here'!C69</f>
        <v>NSWZR15</v>
      </c>
      <c r="C65" s="57" t="s">
        <v>122</v>
      </c>
      <c r="D65" s="58">
        <f>Invoice!B69</f>
        <v>10</v>
      </c>
      <c r="E65" s="59">
        <f>'Shipping Invoice'!J69*$N$1</f>
        <v>1</v>
      </c>
      <c r="F65" s="59">
        <f t="shared" si="0"/>
        <v>10</v>
      </c>
      <c r="G65" s="60">
        <f t="shared" si="1"/>
        <v>21.85</v>
      </c>
      <c r="H65" s="63">
        <f t="shared" si="2"/>
        <v>218.5</v>
      </c>
    </row>
    <row r="66" spans="1:8" s="62" customFormat="1" ht="25.5">
      <c r="A66" s="56" t="str">
        <f>IF((LEN('Copy paste to Here'!G70))&gt;5,((CONCATENATE('Copy paste to Here'!G70," &amp; ",'Copy paste to Here'!D70,"  &amp;  ",'Copy paste to Here'!E70))),"Empty Cell")</f>
        <v xml:space="preserve">Surgical steel nose screw, 20g (0.8mm) with prong set 1.5mm round CZ stone &amp; Cz Color: Jet  &amp;  </v>
      </c>
      <c r="B66" s="57" t="str">
        <f>'Copy paste to Here'!C70</f>
        <v>NSWZR15</v>
      </c>
      <c r="C66" s="57" t="s">
        <v>122</v>
      </c>
      <c r="D66" s="58">
        <f>Invoice!B70</f>
        <v>10</v>
      </c>
      <c r="E66" s="59">
        <f>'Shipping Invoice'!J70*$N$1</f>
        <v>1</v>
      </c>
      <c r="F66" s="59">
        <f t="shared" si="0"/>
        <v>10</v>
      </c>
      <c r="G66" s="60">
        <f t="shared" si="1"/>
        <v>21.85</v>
      </c>
      <c r="H66" s="63">
        <f t="shared" si="2"/>
        <v>218.5</v>
      </c>
    </row>
    <row r="67" spans="1:8" s="62" customFormat="1" ht="24">
      <c r="A67" s="56" t="str">
        <f>IF((LEN('Copy paste to Here'!G71))&gt;5,((CONCATENATE('Copy paste to Here'!G71," &amp; ",'Copy paste to Here'!D71,"  &amp;  ",'Copy paste to Here'!E71))),"Empty Cell")</f>
        <v xml:space="preserve">Surgical steel nose screw, 20g (0.8mm) with prong set 2mm round CZ stone &amp; Cz Color: Clear  &amp;  </v>
      </c>
      <c r="B67" s="57" t="str">
        <f>'Copy paste to Here'!C71</f>
        <v>NSWZR2</v>
      </c>
      <c r="C67" s="57" t="s">
        <v>761</v>
      </c>
      <c r="D67" s="58">
        <f>Invoice!B71</f>
        <v>20</v>
      </c>
      <c r="E67" s="59">
        <f>'Shipping Invoice'!J71*$N$1</f>
        <v>1</v>
      </c>
      <c r="F67" s="59">
        <f t="shared" si="0"/>
        <v>20</v>
      </c>
      <c r="G67" s="60">
        <f t="shared" si="1"/>
        <v>21.85</v>
      </c>
      <c r="H67" s="63">
        <f t="shared" si="2"/>
        <v>437</v>
      </c>
    </row>
    <row r="68" spans="1:8" s="62" customFormat="1" ht="25.5">
      <c r="A68" s="56" t="str">
        <f>IF((LEN('Copy paste to Here'!G72))&gt;5,((CONCATENATE('Copy paste to Here'!G72," &amp; ",'Copy paste to Here'!D72,"  &amp;  ",'Copy paste to Here'!E72))),"Empty Cell")</f>
        <v xml:space="preserve">Gold PVD plated 316L steel nose screw, 20g (0.8mm) with prong set 1.5mm round CZ stone &amp; Cz Color: Clear  &amp;  </v>
      </c>
      <c r="B68" s="57" t="str">
        <f>'Copy paste to Here'!C72</f>
        <v>NWTZR15</v>
      </c>
      <c r="C68" s="57" t="s">
        <v>763</v>
      </c>
      <c r="D68" s="58">
        <f>Invoice!B72</f>
        <v>20</v>
      </c>
      <c r="E68" s="59">
        <f>'Shipping Invoice'!J72*$N$1</f>
        <v>1.6</v>
      </c>
      <c r="F68" s="59">
        <f t="shared" si="0"/>
        <v>32</v>
      </c>
      <c r="G68" s="60">
        <f t="shared" si="1"/>
        <v>34.96</v>
      </c>
      <c r="H68" s="63">
        <f t="shared" si="2"/>
        <v>699.2</v>
      </c>
    </row>
    <row r="69" spans="1:8" s="62" customFormat="1" ht="25.5">
      <c r="A69" s="56" t="str">
        <f>IF((LEN('Copy paste to Here'!G73))&gt;5,((CONCATENATE('Copy paste to Here'!G73," &amp; ",'Copy paste to Here'!D73,"  &amp;  ",'Copy paste to Here'!E73))),"Empty Cell")</f>
        <v xml:space="preserve">Gold PVD plated 316L steel nose screw, 20g (0.8mm) with prong set 1.5mm round CZ stone &amp; Cz Color: Rose  &amp;  </v>
      </c>
      <c r="B69" s="57" t="str">
        <f>'Copy paste to Here'!C73</f>
        <v>NWTZR15</v>
      </c>
      <c r="C69" s="57" t="s">
        <v>763</v>
      </c>
      <c r="D69" s="58">
        <f>Invoice!B73</f>
        <v>10</v>
      </c>
      <c r="E69" s="59">
        <f>'Shipping Invoice'!J73*$N$1</f>
        <v>1.6</v>
      </c>
      <c r="F69" s="59">
        <f t="shared" si="0"/>
        <v>16</v>
      </c>
      <c r="G69" s="60">
        <f t="shared" si="1"/>
        <v>34.96</v>
      </c>
      <c r="H69" s="63">
        <f t="shared" si="2"/>
        <v>349.6</v>
      </c>
    </row>
    <row r="70" spans="1:8" s="62" customFormat="1" ht="25.5">
      <c r="A70" s="56" t="str">
        <f>IF((LEN('Copy paste to Here'!G74))&gt;5,((CONCATENATE('Copy paste to Here'!G74," &amp; ",'Copy paste to Here'!D74,"  &amp;  ",'Copy paste to Here'!E74))),"Empty Cell")</f>
        <v xml:space="preserve">Gold PVD plated 316L steel nose screw, 20g (0.8mm) with prong set 1.5mm round CZ stone &amp; Cz Color: Lavender  &amp;  </v>
      </c>
      <c r="B70" s="57" t="str">
        <f>'Copy paste to Here'!C74</f>
        <v>NWTZR15</v>
      </c>
      <c r="C70" s="57" t="s">
        <v>763</v>
      </c>
      <c r="D70" s="58">
        <f>Invoice!B74</f>
        <v>10</v>
      </c>
      <c r="E70" s="59">
        <f>'Shipping Invoice'!J74*$N$1</f>
        <v>1.6</v>
      </c>
      <c r="F70" s="59">
        <f t="shared" si="0"/>
        <v>16</v>
      </c>
      <c r="G70" s="60">
        <f t="shared" si="1"/>
        <v>34.96</v>
      </c>
      <c r="H70" s="63">
        <f t="shared" si="2"/>
        <v>349.6</v>
      </c>
    </row>
    <row r="71" spans="1:8" s="62" customFormat="1" ht="25.5">
      <c r="A71" s="56" t="str">
        <f>IF((LEN('Copy paste to Here'!G75))&gt;5,((CONCATENATE('Copy paste to Here'!G75," &amp; ",'Copy paste to Here'!D75,"  &amp;  ",'Copy paste to Here'!E75))),"Empty Cell")</f>
        <v xml:space="preserve">Gold PVD plated 316L steel nose screw, 20g (0.8mm) with prong set 1.5mm round CZ stone &amp; Cz Color: Jet  &amp;  </v>
      </c>
      <c r="B71" s="57" t="str">
        <f>'Copy paste to Here'!C75</f>
        <v>NWTZR15</v>
      </c>
      <c r="C71" s="57" t="s">
        <v>763</v>
      </c>
      <c r="D71" s="58">
        <f>Invoice!B75</f>
        <v>10</v>
      </c>
      <c r="E71" s="59">
        <f>'Shipping Invoice'!J75*$N$1</f>
        <v>1.6</v>
      </c>
      <c r="F71" s="59">
        <f t="shared" si="0"/>
        <v>16</v>
      </c>
      <c r="G71" s="60">
        <f t="shared" si="1"/>
        <v>34.96</v>
      </c>
      <c r="H71" s="63">
        <f t="shared" si="2"/>
        <v>349.6</v>
      </c>
    </row>
    <row r="72" spans="1:8" s="62" customFormat="1" ht="24">
      <c r="A72" s="56" t="str">
        <f>IF((LEN('Copy paste to Here'!G76))&gt;5,((CONCATENATE('Copy paste to Here'!G76," &amp; ",'Copy paste to Here'!D76,"  &amp;  ",'Copy paste to Here'!E76))),"Empty Cell")</f>
        <v xml:space="preserve">High polished surgical steel hinged segment ring, 16g (1.2mm) &amp; Length: 8mm  &amp;  </v>
      </c>
      <c r="B72" s="57" t="str">
        <f>'Copy paste to Here'!C76</f>
        <v>SEGH16</v>
      </c>
      <c r="C72" s="57" t="s">
        <v>65</v>
      </c>
      <c r="D72" s="58">
        <f>Invoice!B76</f>
        <v>10</v>
      </c>
      <c r="E72" s="59">
        <f>'Shipping Invoice'!J76*$N$1</f>
        <v>2.71</v>
      </c>
      <c r="F72" s="59">
        <f t="shared" si="0"/>
        <v>27.1</v>
      </c>
      <c r="G72" s="60">
        <f t="shared" si="1"/>
        <v>59.213500000000003</v>
      </c>
      <c r="H72" s="63">
        <f t="shared" si="2"/>
        <v>592.13499999999999</v>
      </c>
    </row>
    <row r="73" spans="1:8" s="62" customFormat="1" ht="24">
      <c r="A73" s="56" t="str">
        <f>IF((LEN('Copy paste to Here'!G77))&gt;5,((CONCATENATE('Copy paste to Here'!G77," &amp; ",'Copy paste to Here'!D77,"  &amp;  ",'Copy paste to Here'!E77))),"Empty Cell")</f>
        <v xml:space="preserve">High polished surgical steel hinged segment ring, 16g (1.2mm) &amp; Length: 9mm  &amp;  </v>
      </c>
      <c r="B73" s="57" t="str">
        <f>'Copy paste to Here'!C77</f>
        <v>SEGH16</v>
      </c>
      <c r="C73" s="57" t="s">
        <v>65</v>
      </c>
      <c r="D73" s="58">
        <f>Invoice!B77</f>
        <v>20</v>
      </c>
      <c r="E73" s="59">
        <f>'Shipping Invoice'!J77*$N$1</f>
        <v>2.71</v>
      </c>
      <c r="F73" s="59">
        <f t="shared" si="0"/>
        <v>54.2</v>
      </c>
      <c r="G73" s="60">
        <f t="shared" si="1"/>
        <v>59.213500000000003</v>
      </c>
      <c r="H73" s="63">
        <f t="shared" si="2"/>
        <v>1184.27</v>
      </c>
    </row>
    <row r="74" spans="1:8" s="62" customFormat="1" ht="24">
      <c r="A74" s="56" t="str">
        <f>IF((LEN('Copy paste to Here'!G78))&gt;5,((CONCATENATE('Copy paste to Here'!G78," &amp; ",'Copy paste to Here'!D78,"  &amp;  ",'Copy paste to Here'!E78))),"Empty Cell")</f>
        <v xml:space="preserve">High polished surgical steel hinged segment ring, 16g (1.2mm) &amp; Length: 10mm  &amp;  </v>
      </c>
      <c r="B74" s="57" t="str">
        <f>'Copy paste to Here'!C78</f>
        <v>SEGH16</v>
      </c>
      <c r="C74" s="57" t="s">
        <v>65</v>
      </c>
      <c r="D74" s="58">
        <f>Invoice!B78</f>
        <v>20</v>
      </c>
      <c r="E74" s="59">
        <f>'Shipping Invoice'!J78*$N$1</f>
        <v>2.71</v>
      </c>
      <c r="F74" s="59">
        <f t="shared" si="0"/>
        <v>54.2</v>
      </c>
      <c r="G74" s="60">
        <f t="shared" si="1"/>
        <v>59.213500000000003</v>
      </c>
      <c r="H74" s="63">
        <f t="shared" si="2"/>
        <v>1184.27</v>
      </c>
    </row>
    <row r="75" spans="1:8" s="62" customFormat="1" ht="24">
      <c r="A75" s="56" t="str">
        <f>IF((LEN('Copy paste to Here'!G79))&gt;5,((CONCATENATE('Copy paste to Here'!G79," &amp; ",'Copy paste to Here'!D79,"  &amp;  ",'Copy paste to Here'!E79))),"Empty Cell")</f>
        <v xml:space="preserve">High polished surgical steel hinged segment ring, 16g (1.2mm) &amp; Length: 12mm  &amp;  </v>
      </c>
      <c r="B75" s="57" t="str">
        <f>'Copy paste to Here'!C79</f>
        <v>SEGH16</v>
      </c>
      <c r="C75" s="57" t="s">
        <v>65</v>
      </c>
      <c r="D75" s="58">
        <f>Invoice!B79</f>
        <v>15</v>
      </c>
      <c r="E75" s="59">
        <f>'Shipping Invoice'!J79*$N$1</f>
        <v>2.71</v>
      </c>
      <c r="F75" s="59">
        <f t="shared" si="0"/>
        <v>40.65</v>
      </c>
      <c r="G75" s="60">
        <f t="shared" si="1"/>
        <v>59.213500000000003</v>
      </c>
      <c r="H75" s="63">
        <f t="shared" si="2"/>
        <v>888.2025000000001</v>
      </c>
    </row>
    <row r="76" spans="1:8" s="62" customFormat="1" ht="24">
      <c r="A76" s="56" t="str">
        <f>IF((LEN('Copy paste to Here'!G80))&gt;5,((CONCATENATE('Copy paste to Here'!G80," &amp; ",'Copy paste to Here'!D80,"  &amp;  ",'Copy paste to Here'!E80))),"Empty Cell")</f>
        <v xml:space="preserve">High polished surgical steel hinged segment ring, 20g (0.8mm) &amp; Length: 7mm  &amp;  </v>
      </c>
      <c r="B76" s="57" t="str">
        <f>'Copy paste to Here'!C80</f>
        <v>SEGH20</v>
      </c>
      <c r="C76" s="57" t="s">
        <v>766</v>
      </c>
      <c r="D76" s="58">
        <f>Invoice!B80</f>
        <v>15</v>
      </c>
      <c r="E76" s="59">
        <f>'Shipping Invoice'!J80*$N$1</f>
        <v>3.56</v>
      </c>
      <c r="F76" s="59">
        <f t="shared" si="0"/>
        <v>53.4</v>
      </c>
      <c r="G76" s="60">
        <f t="shared" si="1"/>
        <v>77.786000000000001</v>
      </c>
      <c r="H76" s="63">
        <f t="shared" si="2"/>
        <v>1166.79</v>
      </c>
    </row>
    <row r="77" spans="1:8" s="62" customFormat="1" ht="25.5">
      <c r="A77" s="56" t="str">
        <f>IF((LEN('Copy paste to Here'!G81))&gt;5,((CONCATENATE('Copy paste to Here'!G81," &amp; ",'Copy paste to Here'!D81,"  &amp;  ",'Copy paste to Here'!E81))),"Empty Cell")</f>
        <v>PVD plated surgical steel hinged segment ring, 16g (1.2mm) &amp; Length: 10mm  &amp;  Color: Gold</v>
      </c>
      <c r="B77" s="57" t="str">
        <f>'Copy paste to Here'!C81</f>
        <v>SEGHT16</v>
      </c>
      <c r="C77" s="57" t="s">
        <v>68</v>
      </c>
      <c r="D77" s="58">
        <f>Invoice!B81</f>
        <v>30</v>
      </c>
      <c r="E77" s="59">
        <f>'Shipping Invoice'!J81*$N$1</f>
        <v>3.3</v>
      </c>
      <c r="F77" s="59">
        <f t="shared" si="0"/>
        <v>99</v>
      </c>
      <c r="G77" s="60">
        <f t="shared" si="1"/>
        <v>72.105000000000004</v>
      </c>
      <c r="H77" s="63">
        <f t="shared" si="2"/>
        <v>2163.15</v>
      </c>
    </row>
    <row r="78" spans="1:8" s="62" customFormat="1" ht="60">
      <c r="A78" s="56" t="str">
        <f>IF((LEN('Copy paste to Here'!G82))&gt;5,((CONCATENATE('Copy paste to Here'!G82," &amp; ",'Copy paste to Here'!D82,"  &amp;  ",'Copy paste to Here'!E82))),"Empty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78" s="57" t="str">
        <f>'Copy paste to Here'!C82</f>
        <v>TSA2</v>
      </c>
      <c r="C78" s="57" t="s">
        <v>769</v>
      </c>
      <c r="D78" s="58">
        <f>Invoice!B82</f>
        <v>25</v>
      </c>
      <c r="E78" s="59">
        <f>'Shipping Invoice'!J82*$N$1</f>
        <v>4.24</v>
      </c>
      <c r="F78" s="59">
        <f t="shared" si="0"/>
        <v>106</v>
      </c>
      <c r="G78" s="60">
        <f t="shared" si="1"/>
        <v>92.644000000000005</v>
      </c>
      <c r="H78" s="63">
        <f t="shared" si="2"/>
        <v>2316.1000000000004</v>
      </c>
    </row>
    <row r="79" spans="1:8" s="62" customFormat="1" ht="60">
      <c r="A79" s="56" t="str">
        <f>IF((LEN('Copy paste to Here'!G83))&gt;5,((CONCATENATE('Copy paste to Here'!G83," &amp; ",'Copy paste to Here'!D83,"  &amp;  ",'Copy paste to Here'!E83))),"Empty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79" s="57" t="str">
        <f>'Copy paste to Here'!C83</f>
        <v>TSA2</v>
      </c>
      <c r="C79" s="57" t="s">
        <v>769</v>
      </c>
      <c r="D79" s="58">
        <f>Invoice!B83</f>
        <v>25</v>
      </c>
      <c r="E79" s="59">
        <f>'Shipping Invoice'!J83*$N$1</f>
        <v>4.24</v>
      </c>
      <c r="F79" s="59">
        <f t="shared" si="0"/>
        <v>106</v>
      </c>
      <c r="G79" s="60">
        <f t="shared" si="1"/>
        <v>92.644000000000005</v>
      </c>
      <c r="H79" s="63">
        <f t="shared" si="2"/>
        <v>2316.1000000000004</v>
      </c>
    </row>
    <row r="80" spans="1:8" s="62" customFormat="1" ht="24">
      <c r="A80" s="56" t="str">
        <f>IF((LEN('Copy paste to Here'!G84))&gt;5,((CONCATENATE('Copy paste to Here'!G84," &amp; ",'Copy paste to Here'!D84,"  &amp;  ",'Copy paste to Here'!E84))),"Empty Cell")</f>
        <v xml:space="preserve">Pack of 10 pcs. of 3mm surgical steel half jewel balls with bezel set crystal with 1.2mm threading (16g) &amp; Crystal Color: Clear  &amp;  </v>
      </c>
      <c r="B80" s="57" t="str">
        <f>'Copy paste to Here'!C84</f>
        <v>XHJB3</v>
      </c>
      <c r="C80" s="57" t="s">
        <v>773</v>
      </c>
      <c r="D80" s="58">
        <f>Invoice!B84</f>
        <v>1</v>
      </c>
      <c r="E80" s="59">
        <f>'Shipping Invoice'!J84*$N$1</f>
        <v>6.3</v>
      </c>
      <c r="F80" s="59">
        <f t="shared" si="0"/>
        <v>6.3</v>
      </c>
      <c r="G80" s="60">
        <f t="shared" si="1"/>
        <v>137.655</v>
      </c>
      <c r="H80" s="63">
        <f t="shared" si="2"/>
        <v>137.655</v>
      </c>
    </row>
    <row r="81" spans="1:8" s="62" customFormat="1" ht="24">
      <c r="A81" s="56" t="str">
        <f>IF((LEN('Copy paste to Here'!G85))&gt;5,((CONCATENATE('Copy paste to Here'!G85," &amp; ",'Copy paste to Here'!D85,"  &amp;  ",'Copy paste to Here'!E85))),"Empty Cell")</f>
        <v xml:space="preserve">Pack of 10 pcs. of 3mm surgical steel half jewel balls with bezel set crystal with 1.2mm threading (16g) &amp; Crystal Color: AB  &amp;  </v>
      </c>
      <c r="B81" s="57" t="str">
        <f>'Copy paste to Here'!C85</f>
        <v>XHJB3</v>
      </c>
      <c r="C81" s="57" t="s">
        <v>773</v>
      </c>
      <c r="D81" s="58">
        <f>Invoice!B85</f>
        <v>1</v>
      </c>
      <c r="E81" s="59">
        <f>'Shipping Invoice'!J85*$N$1</f>
        <v>6.3</v>
      </c>
      <c r="F81" s="59">
        <f t="shared" si="0"/>
        <v>6.3</v>
      </c>
      <c r="G81" s="60">
        <f t="shared" si="1"/>
        <v>137.655</v>
      </c>
      <c r="H81" s="63">
        <f t="shared" si="2"/>
        <v>137.655</v>
      </c>
    </row>
    <row r="82" spans="1:8" s="62" customFormat="1" ht="24">
      <c r="A82" s="56" t="str">
        <f>IF((LEN('Copy paste to Here'!G86))&gt;5,((CONCATENATE('Copy paste to Here'!G86," &amp; ",'Copy paste to Here'!D86,"  &amp;  ",'Copy paste to Here'!E86))),"Empty Cell")</f>
        <v xml:space="preserve">Pack of 10 pcs. of 3mm surgical steel half jewel balls with bezel set crystal with 1.2mm threading (16g) &amp; Crystal Color: Rose  &amp;  </v>
      </c>
      <c r="B82" s="57" t="str">
        <f>'Copy paste to Here'!C86</f>
        <v>XHJB3</v>
      </c>
      <c r="C82" s="57" t="s">
        <v>773</v>
      </c>
      <c r="D82" s="58">
        <f>Invoice!B86</f>
        <v>1</v>
      </c>
      <c r="E82" s="59">
        <f>'Shipping Invoice'!J86*$N$1</f>
        <v>6.3</v>
      </c>
      <c r="F82" s="59">
        <f t="shared" si="0"/>
        <v>6.3</v>
      </c>
      <c r="G82" s="60">
        <f t="shared" si="1"/>
        <v>137.655</v>
      </c>
      <c r="H82" s="63">
        <f t="shared" si="2"/>
        <v>137.655</v>
      </c>
    </row>
    <row r="83" spans="1:8" s="62" customFormat="1" ht="36">
      <c r="A83" s="56" t="str">
        <f>IF((LEN('Copy paste to Here'!G87))&gt;5,((CONCATENATE('Copy paste to Here'!G87," &amp; ",'Copy paste to Here'!D87,"  &amp;  ",'Copy paste to Here'!E87))),"Empty Cell")</f>
        <v xml:space="preserve">Pack of 10 pcs. of 3mm surgical steel half jewel balls with bezel set crystal with 1.2mm threading (16g) &amp; Crystal Color: Sapphire  &amp;  </v>
      </c>
      <c r="B83" s="57" t="str">
        <f>'Copy paste to Here'!C87</f>
        <v>XHJB3</v>
      </c>
      <c r="C83" s="57" t="s">
        <v>773</v>
      </c>
      <c r="D83" s="58">
        <f>Invoice!B87</f>
        <v>1</v>
      </c>
      <c r="E83" s="59">
        <f>'Shipping Invoice'!J87*$N$1</f>
        <v>6.3</v>
      </c>
      <c r="F83" s="59">
        <f t="shared" ref="F83:F146" si="3">D83*E83</f>
        <v>6.3</v>
      </c>
      <c r="G83" s="60">
        <f t="shared" ref="G83:G146" si="4">E83*$E$14</f>
        <v>137.655</v>
      </c>
      <c r="H83" s="63">
        <f t="shared" ref="H83:H146" si="5">D83*G83</f>
        <v>137.655</v>
      </c>
    </row>
    <row r="84" spans="1:8" s="62" customFormat="1" ht="36">
      <c r="A84" s="56" t="str">
        <f>IF((LEN('Copy paste to Here'!G88))&gt;5,((CONCATENATE('Copy paste to Here'!G88," &amp; ",'Copy paste to Here'!D88,"  &amp;  ",'Copy paste to Here'!E88))),"Empty Cell")</f>
        <v xml:space="preserve">Pack of 10 pcs. of 3mm surgical steel half jewel balls with bezel set crystal with 1.2mm threading (16g) &amp; Crystal Color: Aquamarine  &amp;  </v>
      </c>
      <c r="B84" s="57" t="str">
        <f>'Copy paste to Here'!C88</f>
        <v>XHJB3</v>
      </c>
      <c r="C84" s="57" t="s">
        <v>773</v>
      </c>
      <c r="D84" s="58">
        <f>Invoice!B88</f>
        <v>1</v>
      </c>
      <c r="E84" s="59">
        <f>'Shipping Invoice'!J88*$N$1</f>
        <v>6.3</v>
      </c>
      <c r="F84" s="59">
        <f t="shared" si="3"/>
        <v>6.3</v>
      </c>
      <c r="G84" s="60">
        <f t="shared" si="4"/>
        <v>137.655</v>
      </c>
      <c r="H84" s="63">
        <f t="shared" si="5"/>
        <v>137.655</v>
      </c>
    </row>
    <row r="85" spans="1:8" s="62" customFormat="1" ht="36">
      <c r="A85" s="56" t="str">
        <f>IF((LEN('Copy paste to Here'!G89))&gt;5,((CONCATENATE('Copy paste to Here'!G89," &amp; ",'Copy paste to Here'!D89,"  &amp;  ",'Copy paste to Here'!E89))),"Empty Cell")</f>
        <v xml:space="preserve">Pack of 10 pcs. of 3mm surgical steel half jewel balls with bezel set crystal with 1.2mm threading (16g) &amp; Crystal Color: Blue Zircon  &amp;  </v>
      </c>
      <c r="B85" s="57" t="str">
        <f>'Copy paste to Here'!C89</f>
        <v>XHJB3</v>
      </c>
      <c r="C85" s="57" t="s">
        <v>773</v>
      </c>
      <c r="D85" s="58">
        <f>Invoice!B89</f>
        <v>1</v>
      </c>
      <c r="E85" s="59">
        <f>'Shipping Invoice'!J89*$N$1</f>
        <v>6.3</v>
      </c>
      <c r="F85" s="59">
        <f t="shared" si="3"/>
        <v>6.3</v>
      </c>
      <c r="G85" s="60">
        <f t="shared" si="4"/>
        <v>137.655</v>
      </c>
      <c r="H85" s="63">
        <f t="shared" si="5"/>
        <v>137.655</v>
      </c>
    </row>
    <row r="86" spans="1:8" s="62" customFormat="1" ht="36">
      <c r="A86" s="56" t="str">
        <f>IF((LEN('Copy paste to Here'!G90))&gt;5,((CONCATENATE('Copy paste to Here'!G90," &amp; ",'Copy paste to Here'!D90,"  &amp;  ",'Copy paste to Here'!E90))),"Empty Cell")</f>
        <v xml:space="preserve">Pack of 10 pcs. of 3mm surgical steel half jewel balls with bezel set crystal with 1.2mm threading (16g) &amp; Crystal Color: Light Amethyst  &amp;  </v>
      </c>
      <c r="B86" s="57" t="str">
        <f>'Copy paste to Here'!C90</f>
        <v>XHJB3</v>
      </c>
      <c r="C86" s="57" t="s">
        <v>773</v>
      </c>
      <c r="D86" s="58">
        <f>Invoice!B90</f>
        <v>1</v>
      </c>
      <c r="E86" s="59">
        <f>'Shipping Invoice'!J90*$N$1</f>
        <v>6.3</v>
      </c>
      <c r="F86" s="59">
        <f t="shared" si="3"/>
        <v>6.3</v>
      </c>
      <c r="G86" s="60">
        <f t="shared" si="4"/>
        <v>137.655</v>
      </c>
      <c r="H86" s="63">
        <f t="shared" si="5"/>
        <v>137.655</v>
      </c>
    </row>
    <row r="87" spans="1:8" s="62" customFormat="1" ht="36">
      <c r="A87" s="56" t="str">
        <f>IF((LEN('Copy paste to Here'!G91))&gt;5,((CONCATENATE('Copy paste to Here'!G91," &amp; ",'Copy paste to Here'!D91,"  &amp;  ",'Copy paste to Here'!E91))),"Empty Cell")</f>
        <v xml:space="preserve">Pack of 10 pcs. of 3mm surgical steel half jewel balls with bezel set crystal with 1.2mm threading (16g) &amp; Crystal Color: Amethyst  &amp;  </v>
      </c>
      <c r="B87" s="57" t="str">
        <f>'Copy paste to Here'!C91</f>
        <v>XHJB3</v>
      </c>
      <c r="C87" s="57" t="s">
        <v>773</v>
      </c>
      <c r="D87" s="58">
        <f>Invoice!B91</f>
        <v>1</v>
      </c>
      <c r="E87" s="59">
        <f>'Shipping Invoice'!J91*$N$1</f>
        <v>6.3</v>
      </c>
      <c r="F87" s="59">
        <f t="shared" si="3"/>
        <v>6.3</v>
      </c>
      <c r="G87" s="60">
        <f t="shared" si="4"/>
        <v>137.655</v>
      </c>
      <c r="H87" s="63">
        <f t="shared" si="5"/>
        <v>137.655</v>
      </c>
    </row>
    <row r="88" spans="1:8" s="62" customFormat="1" ht="24">
      <c r="A88" s="56" t="str">
        <f>IF((LEN('Copy paste to Here'!G92))&gt;5,((CONCATENATE('Copy paste to Here'!G92," &amp; ",'Copy paste to Here'!D92,"  &amp;  ",'Copy paste to Here'!E92))),"Empty Cell")</f>
        <v xml:space="preserve">Pack of 10 pcs. of 3mm surgical steel half jewel balls with bezel set crystal with 1.2mm threading (16g) &amp; Crystal Color: Jet  &amp;  </v>
      </c>
      <c r="B88" s="57" t="str">
        <f>'Copy paste to Here'!C92</f>
        <v>XHJB3</v>
      </c>
      <c r="C88" s="57" t="s">
        <v>773</v>
      </c>
      <c r="D88" s="58">
        <f>Invoice!B92</f>
        <v>1</v>
      </c>
      <c r="E88" s="59">
        <f>'Shipping Invoice'!J92*$N$1</f>
        <v>6.3</v>
      </c>
      <c r="F88" s="59">
        <f t="shared" si="3"/>
        <v>6.3</v>
      </c>
      <c r="G88" s="60">
        <f t="shared" si="4"/>
        <v>137.655</v>
      </c>
      <c r="H88" s="63">
        <f t="shared" si="5"/>
        <v>137.655</v>
      </c>
    </row>
    <row r="89" spans="1:8" s="62" customFormat="1" ht="36">
      <c r="A89" s="56" t="str">
        <f>IF((LEN('Copy paste to Here'!G93))&gt;5,((CONCATENATE('Copy paste to Here'!G93," &amp; ",'Copy paste to Here'!D93,"  &amp;  ",'Copy paste to Here'!E93))),"Empty Cell")</f>
        <v xml:space="preserve">Pack of 10 pcs. of 3mm surgical steel half jewel balls with bezel set crystal with 1.2mm threading (16g) &amp; Crystal Color: Emerald  &amp;  </v>
      </c>
      <c r="B89" s="57" t="str">
        <f>'Copy paste to Here'!C93</f>
        <v>XHJB3</v>
      </c>
      <c r="C89" s="57" t="s">
        <v>773</v>
      </c>
      <c r="D89" s="58">
        <f>Invoice!B93</f>
        <v>1</v>
      </c>
      <c r="E89" s="59">
        <f>'Shipping Invoice'!J93*$N$1</f>
        <v>6.3</v>
      </c>
      <c r="F89" s="59">
        <f t="shared" si="3"/>
        <v>6.3</v>
      </c>
      <c r="G89" s="60">
        <f t="shared" si="4"/>
        <v>137.655</v>
      </c>
      <c r="H89" s="63">
        <f t="shared" si="5"/>
        <v>137.655</v>
      </c>
    </row>
    <row r="90" spans="1:8" s="62" customFormat="1" ht="24">
      <c r="A90" s="56" t="str">
        <f>IF((LEN('Copy paste to Here'!G94))&gt;5,((CONCATENATE('Copy paste to Here'!G94," &amp; ",'Copy paste to Here'!D94,"  &amp;  ",'Copy paste to Here'!E94))),"Empty Cell")</f>
        <v xml:space="preserve">Pack of 10 pcs. of surgical steel balls with tiny 2.5mm bezel set crystals with 1.2mm threading (16g) &amp; Crystal Color: Clear  &amp;  </v>
      </c>
      <c r="B90" s="57" t="str">
        <f>'Copy paste to Here'!C94</f>
        <v>XJB25</v>
      </c>
      <c r="C90" s="57" t="s">
        <v>775</v>
      </c>
      <c r="D90" s="58">
        <f>Invoice!B94</f>
        <v>1</v>
      </c>
      <c r="E90" s="59">
        <f>'Shipping Invoice'!J94*$N$1</f>
        <v>5.55</v>
      </c>
      <c r="F90" s="59">
        <f t="shared" si="3"/>
        <v>5.55</v>
      </c>
      <c r="G90" s="60">
        <f t="shared" si="4"/>
        <v>121.2675</v>
      </c>
      <c r="H90" s="63">
        <f t="shared" si="5"/>
        <v>121.2675</v>
      </c>
    </row>
    <row r="91" spans="1:8" s="62" customFormat="1" ht="24">
      <c r="A91" s="56" t="str">
        <f>IF((LEN('Copy paste to Here'!G95))&gt;5,((CONCATENATE('Copy paste to Here'!G95," &amp; ",'Copy paste to Here'!D95,"  &amp;  ",'Copy paste to Here'!E95))),"Empty Cell")</f>
        <v xml:space="preserve">Pack of 10 pcs. of surgical steel balls with tiny 2.5mm bezel set crystals with 1.2mm threading (16g) &amp; Crystal Color: AB  &amp;  </v>
      </c>
      <c r="B91" s="57" t="str">
        <f>'Copy paste to Here'!C95</f>
        <v>XJB25</v>
      </c>
      <c r="C91" s="57" t="s">
        <v>775</v>
      </c>
      <c r="D91" s="58">
        <f>Invoice!B95</f>
        <v>1</v>
      </c>
      <c r="E91" s="59">
        <f>'Shipping Invoice'!J95*$N$1</f>
        <v>5.55</v>
      </c>
      <c r="F91" s="59">
        <f t="shared" si="3"/>
        <v>5.55</v>
      </c>
      <c r="G91" s="60">
        <f t="shared" si="4"/>
        <v>121.2675</v>
      </c>
      <c r="H91" s="63">
        <f t="shared" si="5"/>
        <v>121.2675</v>
      </c>
    </row>
    <row r="92" spans="1:8" s="62" customFormat="1" ht="36">
      <c r="A92" s="56" t="str">
        <f>IF((LEN('Copy paste to Here'!G96))&gt;5,((CONCATENATE('Copy paste to Here'!G96," &amp; ",'Copy paste to Here'!D96,"  &amp;  ",'Copy paste to Here'!E96))),"Empty Cell")</f>
        <v xml:space="preserve">Pack of 10 pcs. of surgical steel balls with tiny 2.5mm bezel set crystals with 1.2mm threading (16g) &amp; Crystal Color: Light Sapphire  &amp;  </v>
      </c>
      <c r="B92" s="57" t="str">
        <f>'Copy paste to Here'!C96</f>
        <v>XJB25</v>
      </c>
      <c r="C92" s="57" t="s">
        <v>775</v>
      </c>
      <c r="D92" s="58">
        <f>Invoice!B96</f>
        <v>1</v>
      </c>
      <c r="E92" s="59">
        <f>'Shipping Invoice'!J96*$N$1</f>
        <v>5.55</v>
      </c>
      <c r="F92" s="59">
        <f t="shared" si="3"/>
        <v>5.55</v>
      </c>
      <c r="G92" s="60">
        <f t="shared" si="4"/>
        <v>121.2675</v>
      </c>
      <c r="H92" s="63">
        <f t="shared" si="5"/>
        <v>121.2675</v>
      </c>
    </row>
    <row r="93" spans="1:8" s="62" customFormat="1" ht="24">
      <c r="A93" s="56" t="str">
        <f>IF((LEN('Copy paste to Here'!G97))&gt;5,((CONCATENATE('Copy paste to Here'!G97," &amp; ",'Copy paste to Here'!D97,"  &amp;  ",'Copy paste to Here'!E97))),"Empty Cell")</f>
        <v xml:space="preserve">Pack of 10 pcs. of surgical steel balls with tiny 2.5mm bezel set crystals with 1.2mm threading (16g) &amp; Crystal Color: Sapphire  &amp;  </v>
      </c>
      <c r="B93" s="57" t="str">
        <f>'Copy paste to Here'!C97</f>
        <v>XJB25</v>
      </c>
      <c r="C93" s="57" t="s">
        <v>775</v>
      </c>
      <c r="D93" s="58">
        <f>Invoice!B97</f>
        <v>1</v>
      </c>
      <c r="E93" s="59">
        <f>'Shipping Invoice'!J97*$N$1</f>
        <v>5.55</v>
      </c>
      <c r="F93" s="59">
        <f t="shared" si="3"/>
        <v>5.55</v>
      </c>
      <c r="G93" s="60">
        <f t="shared" si="4"/>
        <v>121.2675</v>
      </c>
      <c r="H93" s="63">
        <f t="shared" si="5"/>
        <v>121.2675</v>
      </c>
    </row>
    <row r="94" spans="1:8" s="62" customFormat="1" ht="36">
      <c r="A94" s="56" t="str">
        <f>IF((LEN('Copy paste to Here'!G98))&gt;5,((CONCATENATE('Copy paste to Here'!G98," &amp; ",'Copy paste to Here'!D98,"  &amp;  ",'Copy paste to Here'!E98))),"Empty Cell")</f>
        <v xml:space="preserve">Pack of 10 pcs. of surgical steel balls with tiny 2.5mm bezel set crystals with 1.2mm threading (16g) &amp; Crystal Color: Aquamarine  &amp;  </v>
      </c>
      <c r="B94" s="57" t="str">
        <f>'Copy paste to Here'!C98</f>
        <v>XJB25</v>
      </c>
      <c r="C94" s="57" t="s">
        <v>775</v>
      </c>
      <c r="D94" s="58">
        <f>Invoice!B98</f>
        <v>1</v>
      </c>
      <c r="E94" s="59">
        <f>'Shipping Invoice'!J98*$N$1</f>
        <v>5.55</v>
      </c>
      <c r="F94" s="59">
        <f t="shared" si="3"/>
        <v>5.55</v>
      </c>
      <c r="G94" s="60">
        <f t="shared" si="4"/>
        <v>121.2675</v>
      </c>
      <c r="H94" s="63">
        <f t="shared" si="5"/>
        <v>121.2675</v>
      </c>
    </row>
    <row r="95" spans="1:8" s="62" customFormat="1" ht="36">
      <c r="A95" s="56" t="str">
        <f>IF((LEN('Copy paste to Here'!G99))&gt;5,((CONCATENATE('Copy paste to Here'!G99," &amp; ",'Copy paste to Here'!D99,"  &amp;  ",'Copy paste to Here'!E99))),"Empty Cell")</f>
        <v xml:space="preserve">Pack of 10 pcs. of surgical steel balls with tiny 2.5mm bezel set crystals with 1.2mm threading (16g) &amp; Crystal Color: Blue Zircon  &amp;  </v>
      </c>
      <c r="B95" s="57" t="str">
        <f>'Copy paste to Here'!C99</f>
        <v>XJB25</v>
      </c>
      <c r="C95" s="57" t="s">
        <v>775</v>
      </c>
      <c r="D95" s="58">
        <f>Invoice!B99</f>
        <v>1</v>
      </c>
      <c r="E95" s="59">
        <f>'Shipping Invoice'!J99*$N$1</f>
        <v>5.55</v>
      </c>
      <c r="F95" s="59">
        <f t="shared" si="3"/>
        <v>5.55</v>
      </c>
      <c r="G95" s="60">
        <f t="shared" si="4"/>
        <v>121.2675</v>
      </c>
      <c r="H95" s="63">
        <f t="shared" si="5"/>
        <v>121.2675</v>
      </c>
    </row>
    <row r="96" spans="1:8" s="62" customFormat="1" ht="24">
      <c r="A96" s="56" t="str">
        <f>IF((LEN('Copy paste to Here'!G100))&gt;5,((CONCATENATE('Copy paste to Here'!G100," &amp; ",'Copy paste to Here'!D100,"  &amp;  ",'Copy paste to Here'!E100))),"Empty Cell")</f>
        <v xml:space="preserve">Pack of 10 pcs. of surgical steel balls with tiny 2.5mm bezel set crystals with 1.2mm threading (16g) &amp; Crystal Color: Jet  &amp;  </v>
      </c>
      <c r="B96" s="57" t="str">
        <f>'Copy paste to Here'!C100</f>
        <v>XJB25</v>
      </c>
      <c r="C96" s="57" t="s">
        <v>775</v>
      </c>
      <c r="D96" s="58">
        <f>Invoice!B100</f>
        <v>1</v>
      </c>
      <c r="E96" s="59">
        <f>'Shipping Invoice'!J100*$N$1</f>
        <v>5.55</v>
      </c>
      <c r="F96" s="59">
        <f t="shared" si="3"/>
        <v>5.55</v>
      </c>
      <c r="G96" s="60">
        <f t="shared" si="4"/>
        <v>121.2675</v>
      </c>
      <c r="H96" s="63">
        <f t="shared" si="5"/>
        <v>121.2675</v>
      </c>
    </row>
    <row r="97" spans="1:8" s="62" customFormat="1" ht="36">
      <c r="A97" s="56" t="str">
        <f>IF((LEN('Copy paste to Here'!G101))&gt;5,((CONCATENATE('Copy paste to Here'!G101," &amp; ",'Copy paste to Here'!D101,"  &amp;  ",'Copy paste to Here'!E101))),"Empty Cell")</f>
        <v xml:space="preserve">Pack of 10 pcs. of surgical steel balls with tiny 2.5mm bezel set crystals with 1.2mm threading (16g) &amp; Crystal Color: Light Siam  &amp;  </v>
      </c>
      <c r="B97" s="57" t="str">
        <f>'Copy paste to Here'!C101</f>
        <v>XJB25</v>
      </c>
      <c r="C97" s="57" t="s">
        <v>775</v>
      </c>
      <c r="D97" s="58">
        <f>Invoice!B101</f>
        <v>1</v>
      </c>
      <c r="E97" s="59">
        <f>'Shipping Invoice'!J101*$N$1</f>
        <v>5.55</v>
      </c>
      <c r="F97" s="59">
        <f t="shared" si="3"/>
        <v>5.55</v>
      </c>
      <c r="G97" s="60">
        <f t="shared" si="4"/>
        <v>121.2675</v>
      </c>
      <c r="H97" s="63">
        <f t="shared" si="5"/>
        <v>121.2675</v>
      </c>
    </row>
    <row r="98" spans="1:8" s="62" customFormat="1" ht="24">
      <c r="A98" s="56" t="str">
        <f>IF((LEN('Copy paste to Here'!G102))&gt;5,((CONCATENATE('Copy paste to Here'!G102," &amp; ",'Copy paste to Here'!D102,"  &amp;  ",'Copy paste to Here'!E102))),"Empty Cell")</f>
        <v xml:space="preserve">Pack of 10 pcs. of surgical steel balls with tiny 2.5mm bezel set crystals with 1.2mm threading (16g) &amp; Crystal Color: Emerald  &amp;  </v>
      </c>
      <c r="B98" s="57" t="str">
        <f>'Copy paste to Here'!C102</f>
        <v>XJB25</v>
      </c>
      <c r="C98" s="57" t="s">
        <v>775</v>
      </c>
      <c r="D98" s="58">
        <f>Invoice!B102</f>
        <v>1</v>
      </c>
      <c r="E98" s="59">
        <f>'Shipping Invoice'!J102*$N$1</f>
        <v>5.55</v>
      </c>
      <c r="F98" s="59">
        <f t="shared" si="3"/>
        <v>5.55</v>
      </c>
      <c r="G98" s="60">
        <f t="shared" si="4"/>
        <v>121.2675</v>
      </c>
      <c r="H98" s="63">
        <f t="shared" si="5"/>
        <v>121.2675</v>
      </c>
    </row>
    <row r="99" spans="1:8" s="62" customFormat="1" ht="24">
      <c r="A99" s="56" t="str">
        <f>IF((LEN('Copy paste to Here'!G103))&gt;5,((CONCATENATE('Copy paste to Here'!G103," &amp; ",'Copy paste to Here'!D103,"  &amp;  ",'Copy paste to Here'!E103))),"Empty Cell")</f>
        <v xml:space="preserve">Pack of 10 pcs. of surgical steel balls with tiny 2.5mm bezel set crystals with 1.2mm threading (16g) &amp; Crystal Color: Peridot  &amp;  </v>
      </c>
      <c r="B99" s="57" t="str">
        <f>'Copy paste to Here'!C103</f>
        <v>XJB25</v>
      </c>
      <c r="C99" s="57" t="s">
        <v>775</v>
      </c>
      <c r="D99" s="58">
        <f>Invoice!B103</f>
        <v>1</v>
      </c>
      <c r="E99" s="59">
        <f>'Shipping Invoice'!J103*$N$1</f>
        <v>5.55</v>
      </c>
      <c r="F99" s="59">
        <f t="shared" si="3"/>
        <v>5.55</v>
      </c>
      <c r="G99" s="60">
        <f t="shared" si="4"/>
        <v>121.2675</v>
      </c>
      <c r="H99" s="63">
        <f t="shared" si="5"/>
        <v>121.2675</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1213.2899999999991</v>
      </c>
      <c r="G1000" s="60"/>
      <c r="H1000" s="61">
        <f t="shared" ref="H1000:H1008" si="49">F1000*$E$14</f>
        <v>26510.386499999982</v>
      </c>
    </row>
    <row r="1001" spans="1:8" s="62" customFormat="1">
      <c r="A1001" s="56" t="str">
        <f>Invoice!I105</f>
        <v>Express Preparation Fee:</v>
      </c>
      <c r="B1001" s="75"/>
      <c r="C1001" s="75"/>
      <c r="D1001" s="76"/>
      <c r="E1001" s="59"/>
      <c r="F1001" s="59">
        <f>Invoice!J105</f>
        <v>17.026</v>
      </c>
      <c r="G1001" s="60"/>
      <c r="H1001" s="61">
        <f t="shared" si="49"/>
        <v>372.0181</v>
      </c>
    </row>
    <row r="1002" spans="1:8" s="62" customFormat="1">
      <c r="A1002" s="56" t="str">
        <f>Invoice!I106</f>
        <v>40% Discount as per Platinum Membership:</v>
      </c>
      <c r="B1002" s="75"/>
      <c r="C1002" s="75"/>
      <c r="D1002" s="76"/>
      <c r="E1002" s="67"/>
      <c r="F1002" s="59">
        <f>Invoice!J106</f>
        <v>-485.31599999999963</v>
      </c>
      <c r="G1002" s="60"/>
      <c r="H1002" s="61">
        <f t="shared" si="49"/>
        <v>-10604.154599999993</v>
      </c>
    </row>
    <row r="1003" spans="1:8" s="62" customFormat="1" ht="24">
      <c r="A1003" s="56" t="str">
        <f>Invoice!I107</f>
        <v>Free Shipping to New Zealand via DHL as per Platinum Membership:</v>
      </c>
      <c r="B1003" s="75"/>
      <c r="C1003" s="75"/>
      <c r="D1003" s="76"/>
      <c r="E1003" s="67"/>
      <c r="F1003" s="59">
        <f>Invoice!J107</f>
        <v>0</v>
      </c>
      <c r="G1003" s="60"/>
      <c r="H1003" s="61">
        <f t="shared" si="49"/>
        <v>0</v>
      </c>
    </row>
    <row r="1004" spans="1:8" s="62" customFormat="1">
      <c r="A1004" s="56" t="str">
        <f>'[2]Copy paste to Here'!T4</f>
        <v>Total:</v>
      </c>
      <c r="B1004" s="75"/>
      <c r="C1004" s="75"/>
      <c r="D1004" s="76"/>
      <c r="E1004" s="67"/>
      <c r="F1004" s="59">
        <f>SUM(F1000:F1003)</f>
        <v>744.99999999999955</v>
      </c>
      <c r="G1004" s="60"/>
      <c r="H1004" s="61">
        <f>F1004*$E$14</f>
        <v>16278.249999999991</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26510.386500000008</v>
      </c>
    </row>
    <row r="1011" spans="1:8" s="21" customFormat="1">
      <c r="A1011" s="22"/>
      <c r="E1011" s="21" t="s">
        <v>177</v>
      </c>
      <c r="H1011" s="84">
        <f>(SUMIF($A$1000:$A$1009,"Total:",$H$1000:$H$1009))</f>
        <v>16278.249999999991</v>
      </c>
    </row>
    <row r="1012" spans="1:8" s="21" customFormat="1">
      <c r="E1012" s="21" t="s">
        <v>178</v>
      </c>
      <c r="H1012" s="85">
        <f>H1014-H1013</f>
        <v>15213.32</v>
      </c>
    </row>
    <row r="1013" spans="1:8" s="21" customFormat="1">
      <c r="E1013" s="21" t="s">
        <v>179</v>
      </c>
      <c r="H1013" s="85">
        <f>ROUND((H1014*7)/107,2)</f>
        <v>1064.93</v>
      </c>
    </row>
    <row r="1014" spans="1:8" s="21" customFormat="1">
      <c r="E1014" s="22" t="s">
        <v>180</v>
      </c>
      <c r="H1014" s="86">
        <f>ROUND((SUMIF($A$1000:$A$1009,"Total:",$H$1000:$H$1009)),2)</f>
        <v>16278.25</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3" priority="29" stopIfTrue="1" operator="containsText" text="Empty Cell">
      <formula>NOT(ISERROR(SEARCH("Empty Cell",A18)))</formula>
    </cfRule>
  </conditionalFormatting>
  <conditionalFormatting sqref="B1:H65537">
    <cfRule type="cellIs" dxfId="2" priority="28" stopIfTrue="1" operator="equal">
      <formula>0</formula>
    </cfRule>
  </conditionalFormatting>
  <conditionalFormatting sqref="D18:D77 B27:C27 D79:D1009">
    <cfRule type="cellIs" dxfId="1" priority="31"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2"/>
  <sheetViews>
    <sheetView workbookViewId="0">
      <selection activeCell="A5" sqref="A5"/>
    </sheetView>
  </sheetViews>
  <sheetFormatPr defaultRowHeight="15"/>
  <sheetData>
    <row r="1" spans="1:1">
      <c r="A1" s="2" t="s">
        <v>719</v>
      </c>
    </row>
    <row r="2" spans="1:1">
      <c r="A2" s="2" t="s">
        <v>104</v>
      </c>
    </row>
    <row r="3" spans="1:1">
      <c r="A3" s="2" t="s">
        <v>104</v>
      </c>
    </row>
    <row r="4" spans="1:1">
      <c r="A4" s="2" t="s">
        <v>104</v>
      </c>
    </row>
    <row r="5" spans="1:1">
      <c r="A5" s="2" t="s">
        <v>104</v>
      </c>
    </row>
    <row r="6" spans="1:1">
      <c r="A6" s="2" t="s">
        <v>777</v>
      </c>
    </row>
    <row r="7" spans="1:1">
      <c r="A7" s="2" t="s">
        <v>43</v>
      </c>
    </row>
    <row r="8" spans="1:1">
      <c r="A8" s="2" t="s">
        <v>662</v>
      </c>
    </row>
    <row r="9" spans="1:1">
      <c r="A9" s="2" t="s">
        <v>725</v>
      </c>
    </row>
    <row r="10" spans="1:1">
      <c r="A10" s="2" t="s">
        <v>725</v>
      </c>
    </row>
    <row r="11" spans="1:1">
      <c r="A11" s="2" t="s">
        <v>725</v>
      </c>
    </row>
    <row r="12" spans="1:1">
      <c r="A12" s="2" t="s">
        <v>778</v>
      </c>
    </row>
    <row r="13" spans="1:1">
      <c r="A13" s="2" t="s">
        <v>778</v>
      </c>
    </row>
    <row r="14" spans="1:1">
      <c r="A14" s="2" t="s">
        <v>727</v>
      </c>
    </row>
    <row r="15" spans="1:1">
      <c r="A15" s="2" t="s">
        <v>727</v>
      </c>
    </row>
    <row r="16" spans="1:1">
      <c r="A16" s="2" t="s">
        <v>727</v>
      </c>
    </row>
    <row r="17" spans="1:1">
      <c r="A17" s="2" t="s">
        <v>727</v>
      </c>
    </row>
    <row r="18" spans="1:1">
      <c r="A18" s="2" t="s">
        <v>779</v>
      </c>
    </row>
    <row r="19" spans="1:1">
      <c r="A19" s="2" t="s">
        <v>780</v>
      </c>
    </row>
    <row r="20" spans="1:1">
      <c r="A20" s="2" t="s">
        <v>781</v>
      </c>
    </row>
    <row r="21" spans="1:1">
      <c r="A21" s="2" t="s">
        <v>733</v>
      </c>
    </row>
    <row r="22" spans="1:1">
      <c r="A22" s="2" t="s">
        <v>735</v>
      </c>
    </row>
    <row r="23" spans="1:1">
      <c r="A23" s="2" t="s">
        <v>737</v>
      </c>
    </row>
    <row r="24" spans="1:1">
      <c r="A24" s="2" t="s">
        <v>782</v>
      </c>
    </row>
    <row r="25" spans="1:1">
      <c r="A25" s="2" t="s">
        <v>741</v>
      </c>
    </row>
    <row r="26" spans="1:1">
      <c r="A26" s="2" t="s">
        <v>743</v>
      </c>
    </row>
    <row r="27" spans="1:1">
      <c r="A27" s="2" t="s">
        <v>746</v>
      </c>
    </row>
    <row r="28" spans="1:1">
      <c r="A28" s="2" t="s">
        <v>748</v>
      </c>
    </row>
    <row r="29" spans="1:1">
      <c r="A29" s="2" t="s">
        <v>656</v>
      </c>
    </row>
    <row r="30" spans="1:1">
      <c r="A30" s="2" t="s">
        <v>656</v>
      </c>
    </row>
    <row r="31" spans="1:1">
      <c r="A31" s="2" t="s">
        <v>656</v>
      </c>
    </row>
    <row r="32" spans="1:1">
      <c r="A32" s="2" t="s">
        <v>750</v>
      </c>
    </row>
    <row r="33" spans="1:1">
      <c r="A33" s="2" t="s">
        <v>750</v>
      </c>
    </row>
    <row r="34" spans="1:1">
      <c r="A34" s="2" t="s">
        <v>752</v>
      </c>
    </row>
    <row r="35" spans="1:1">
      <c r="A35" s="2" t="s">
        <v>752</v>
      </c>
    </row>
    <row r="36" spans="1:1">
      <c r="A36" s="2" t="s">
        <v>753</v>
      </c>
    </row>
    <row r="37" spans="1:1">
      <c r="A37" s="2" t="s">
        <v>753</v>
      </c>
    </row>
    <row r="38" spans="1:1">
      <c r="A38" s="2" t="s">
        <v>754</v>
      </c>
    </row>
    <row r="39" spans="1:1">
      <c r="A39" s="2" t="s">
        <v>754</v>
      </c>
    </row>
    <row r="40" spans="1:1">
      <c r="A40" s="2" t="s">
        <v>116</v>
      </c>
    </row>
    <row r="41" spans="1:1">
      <c r="A41" s="2" t="s">
        <v>625</v>
      </c>
    </row>
    <row r="42" spans="1:1">
      <c r="A42" s="2" t="s">
        <v>625</v>
      </c>
    </row>
    <row r="43" spans="1:1">
      <c r="A43" s="2" t="s">
        <v>625</v>
      </c>
    </row>
    <row r="44" spans="1:1">
      <c r="A44" s="2" t="s">
        <v>625</v>
      </c>
    </row>
    <row r="45" spans="1:1">
      <c r="A45" s="2" t="s">
        <v>122</v>
      </c>
    </row>
    <row r="46" spans="1:1">
      <c r="A46" s="2" t="s">
        <v>122</v>
      </c>
    </row>
    <row r="47" spans="1:1">
      <c r="A47" s="2" t="s">
        <v>122</v>
      </c>
    </row>
    <row r="48" spans="1:1">
      <c r="A48" s="2" t="s">
        <v>122</v>
      </c>
    </row>
    <row r="49" spans="1:1">
      <c r="A49" s="2" t="s">
        <v>122</v>
      </c>
    </row>
    <row r="50" spans="1:1">
      <c r="A50" s="2" t="s">
        <v>761</v>
      </c>
    </row>
    <row r="51" spans="1:1">
      <c r="A51" s="2" t="s">
        <v>763</v>
      </c>
    </row>
    <row r="52" spans="1:1">
      <c r="A52" s="2" t="s">
        <v>763</v>
      </c>
    </row>
    <row r="53" spans="1:1">
      <c r="A53" s="2" t="s">
        <v>763</v>
      </c>
    </row>
    <row r="54" spans="1:1">
      <c r="A54" s="2" t="s">
        <v>763</v>
      </c>
    </row>
    <row r="55" spans="1:1">
      <c r="A55" s="2" t="s">
        <v>65</v>
      </c>
    </row>
    <row r="56" spans="1:1">
      <c r="A56" s="2" t="s">
        <v>65</v>
      </c>
    </row>
    <row r="57" spans="1:1">
      <c r="A57" s="2" t="s">
        <v>65</v>
      </c>
    </row>
    <row r="58" spans="1:1">
      <c r="A58" s="2" t="s">
        <v>65</v>
      </c>
    </row>
    <row r="59" spans="1:1">
      <c r="A59" s="2" t="s">
        <v>766</v>
      </c>
    </row>
    <row r="60" spans="1:1">
      <c r="A60" s="2" t="s">
        <v>68</v>
      </c>
    </row>
    <row r="61" spans="1:1">
      <c r="A61" s="2" t="s">
        <v>769</v>
      </c>
    </row>
    <row r="62" spans="1:1">
      <c r="A62" s="2" t="s">
        <v>769</v>
      </c>
    </row>
    <row r="63" spans="1:1">
      <c r="A63" s="2" t="s">
        <v>773</v>
      </c>
    </row>
    <row r="64" spans="1:1">
      <c r="A64" s="2" t="s">
        <v>773</v>
      </c>
    </row>
    <row r="65" spans="1:1">
      <c r="A65" s="2" t="s">
        <v>773</v>
      </c>
    </row>
    <row r="66" spans="1:1">
      <c r="A66" s="2" t="s">
        <v>773</v>
      </c>
    </row>
    <row r="67" spans="1:1">
      <c r="A67" s="2" t="s">
        <v>773</v>
      </c>
    </row>
    <row r="68" spans="1:1">
      <c r="A68" s="2" t="s">
        <v>773</v>
      </c>
    </row>
    <row r="69" spans="1:1">
      <c r="A69" s="2" t="s">
        <v>773</v>
      </c>
    </row>
    <row r="70" spans="1:1">
      <c r="A70" s="2" t="s">
        <v>773</v>
      </c>
    </row>
    <row r="71" spans="1:1">
      <c r="A71" s="2" t="s">
        <v>773</v>
      </c>
    </row>
    <row r="72" spans="1:1">
      <c r="A72" s="2" t="s">
        <v>773</v>
      </c>
    </row>
    <row r="73" spans="1:1">
      <c r="A73" s="2" t="s">
        <v>775</v>
      </c>
    </row>
    <row r="74" spans="1:1">
      <c r="A74" s="2" t="s">
        <v>775</v>
      </c>
    </row>
    <row r="75" spans="1:1">
      <c r="A75" s="2" t="s">
        <v>775</v>
      </c>
    </row>
    <row r="76" spans="1:1">
      <c r="A76" s="2" t="s">
        <v>775</v>
      </c>
    </row>
    <row r="77" spans="1:1">
      <c r="A77" s="2" t="s">
        <v>775</v>
      </c>
    </row>
    <row r="78" spans="1:1">
      <c r="A78" s="2" t="s">
        <v>775</v>
      </c>
    </row>
    <row r="79" spans="1:1">
      <c r="A79" s="2" t="s">
        <v>775</v>
      </c>
    </row>
    <row r="80" spans="1:1">
      <c r="A80" s="2" t="s">
        <v>775</v>
      </c>
    </row>
    <row r="81" spans="1:1">
      <c r="A81" s="2" t="s">
        <v>775</v>
      </c>
    </row>
    <row r="82" spans="1:1">
      <c r="A82" s="2" t="s">
        <v>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2024-02-22T05:19:12Z</cp:lastPrinted>
  <dcterms:created xsi:type="dcterms:W3CDTF">2009-06-02T18:56:54Z</dcterms:created>
  <dcterms:modified xsi:type="dcterms:W3CDTF">2024-03-08T10:19:54Z</dcterms:modified>
</cp:coreProperties>
</file>